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166925"/>
  <xr:revisionPtr revIDLastSave="0" documentId="13_ncr:1_{B2433FB9-94DE-41CF-9DF0-D7E05D5CD37D}" xr6:coauthVersionLast="47" xr6:coauthVersionMax="47" xr10:uidLastSave="{00000000-0000-0000-0000-000000000000}"/>
  <workbookProtection workbookAlgorithmName="SHA-512" workbookHashValue="97G9ITA/N4xsMN45Ky4wpFaDR5Wti9HDzSIK8snf7G+IPTqpr2VLt6+GklvB9nDeOZJpDJYWH2A/iSTMBAzuJw==" workbookSaltValue="X3y8tePd4+CKblG9agcSkA==" workbookSpinCount="100000" lockStructure="1"/>
  <bookViews>
    <workbookView xWindow="28680" yWindow="-120" windowWidth="29040" windowHeight="15720" tabRatio="728" xr2:uid="{93B70E3D-8855-428C-BFFE-3400F864B0DC}"/>
  </bookViews>
  <sheets>
    <sheet name="Intro" sheetId="14" r:id="rId1"/>
    <sheet name="1) State My Situation" sheetId="4" r:id="rId2"/>
    <sheet name="2) The Plan" sheetId="10" r:id="rId3"/>
    <sheet name="3) Tracking" sheetId="18" r:id="rId4"/>
    <sheet name="Nerdy Plan Facts" sheetId="21" r:id="rId5"/>
    <sheet name="4) Next Steps" sheetId="20" r:id="rId6"/>
    <sheet name="Work It Out" sheetId="5" state="hidden" r:id="rId7"/>
    <sheet name="Update Notes" sheetId="23" state="hidden" r:id="rId8"/>
    <sheet name="Create The Order" sheetId="22" state="hidden" r:id="rId9"/>
    <sheet name="Lists" sheetId="24" state="hidden" r:id="rId10"/>
  </sheets>
  <definedNames>
    <definedName name="PlanDebtTotalCost">'2) The Plan'!$C$19:$C$38</definedName>
    <definedName name="PlanMinPayment">'2) The Plan'!$D$19:$D$38</definedName>
    <definedName name="PlanOrderDebtNames">'2) The Plan'!$B$19:$B$38</definedName>
    <definedName name="PlanPayoffMonth">'2) The Plan'!$E$19:$E$38</definedName>
    <definedName name="SituationAmountToPayoff">'1) State My Situation'!$O$10:$O$29</definedName>
    <definedName name="SituationMonthsToPayoff">'1) State My Situation'!$N$10:$N$29</definedName>
    <definedName name="SituationTotalPayments">'1) State My Situation'!$J$11</definedName>
    <definedName name="UserListedDebtBalances">'1) State My Situation'!$C$10:$C$29</definedName>
    <definedName name="UserListedDebtDueDates">'1) State My Situation'!$F$10:$F$29</definedName>
    <definedName name="UserListedDebtMinPayments">'1) State My Situation'!$E$10:$E$29</definedName>
    <definedName name="UserListedDebtNames">'1) State My Situation'!$B$10:$B$29</definedName>
    <definedName name="UserListedDebtRates">'1) State My Situation'!$D$10:$D$29</definedName>
    <definedName name="WorkDebtName">'Work It Out'!$G$5:$EJ$5</definedName>
    <definedName name="WorkMonthOfLastPayment">'Work It Out'!$G$11:$EJ$11</definedName>
    <definedName name="WorkTotalInterest">'Work It Out'!$G$9:$EJ$9</definedName>
    <definedName name="WorkTotalPayments">'Work It Out'!$G$10:$EJ$10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2" l="1"/>
  <c r="E4" i="22"/>
  <c r="E5" i="22"/>
  <c r="E6" i="22"/>
  <c r="E7" i="22"/>
  <c r="E8" i="22"/>
  <c r="E9" i="22"/>
  <c r="E10" i="22"/>
  <c r="E11" i="22"/>
  <c r="E12" i="22"/>
  <c r="E13" i="22"/>
  <c r="E14" i="22"/>
  <c r="E15" i="22"/>
  <c r="E16" i="22"/>
  <c r="E17" i="22"/>
  <c r="E18" i="22"/>
  <c r="E19" i="22"/>
  <c r="E20" i="22"/>
  <c r="E21" i="22"/>
  <c r="E2" i="22"/>
  <c r="F7" i="4"/>
  <c r="B22" i="21" s="1"/>
  <c r="L20" i="18"/>
  <c r="J20" i="18"/>
  <c r="H20" i="18"/>
  <c r="F20" i="18"/>
  <c r="AP14" i="21" l="1" a="1"/>
  <c r="AP14" i="21" s="1"/>
  <c r="AN14" i="21" a="1"/>
  <c r="AN14" i="21" s="1"/>
  <c r="AL14" i="21" a="1"/>
  <c r="AL14" i="21" s="1"/>
  <c r="AJ14" i="21" a="1"/>
  <c r="AJ14" i="21" s="1"/>
  <c r="AH14" i="21" a="1"/>
  <c r="AH14" i="21" s="1"/>
  <c r="AF14" i="21" a="1"/>
  <c r="AF14" i="21" s="1"/>
  <c r="AD14" i="21" a="1"/>
  <c r="AD14" i="21" s="1"/>
  <c r="AB14" i="21" a="1"/>
  <c r="AB14" i="21" s="1"/>
  <c r="Z14" i="21" a="1"/>
  <c r="Z14" i="21" s="1"/>
  <c r="X14" i="21" a="1"/>
  <c r="X14" i="21" s="1"/>
  <c r="V14" i="21" a="1"/>
  <c r="V14" i="21" s="1"/>
  <c r="T14" i="21" a="1"/>
  <c r="T14" i="21" s="1"/>
  <c r="R14" i="21" a="1"/>
  <c r="R14" i="21" s="1"/>
  <c r="P14" i="21" a="1"/>
  <c r="P14" i="21" s="1"/>
  <c r="N14" i="21" a="1"/>
  <c r="N14" i="21" s="1"/>
  <c r="L14" i="21" a="1"/>
  <c r="L14" i="21" s="1"/>
  <c r="J14" i="21" a="1"/>
  <c r="J14" i="21" s="1"/>
  <c r="H14" i="21" a="1"/>
  <c r="H14" i="21" s="1"/>
  <c r="F14" i="21" a="1"/>
  <c r="F14" i="21" s="1"/>
  <c r="D14" i="21" a="1"/>
  <c r="D14" i="21" s="1"/>
  <c r="P27" i="4"/>
  <c r="M11" i="4"/>
  <c r="M12" i="4"/>
  <c r="M13" i="4"/>
  <c r="P13" i="4" s="1"/>
  <c r="M14" i="4"/>
  <c r="M15" i="4"/>
  <c r="M16" i="4"/>
  <c r="P16" i="4" s="1"/>
  <c r="Q16" i="4" s="1"/>
  <c r="M17" i="4"/>
  <c r="M18" i="4"/>
  <c r="M19" i="4"/>
  <c r="M20" i="4"/>
  <c r="M21" i="4"/>
  <c r="M22" i="4"/>
  <c r="M23" i="4"/>
  <c r="M24" i="4"/>
  <c r="M25" i="4"/>
  <c r="M26" i="4"/>
  <c r="M27" i="4"/>
  <c r="M28" i="4"/>
  <c r="M29" i="4"/>
  <c r="M10" i="4"/>
  <c r="P10" i="4" s="1"/>
  <c r="N27" i="4" l="1"/>
  <c r="O27" i="4" s="1"/>
  <c r="P29" i="4"/>
  <c r="N29" i="4" s="1"/>
  <c r="O29" i="4" s="1"/>
  <c r="P26" i="4"/>
  <c r="O26" i="4" s="1"/>
  <c r="Q29" i="4"/>
  <c r="Q27" i="4"/>
  <c r="N26" i="4"/>
  <c r="Q26" i="4"/>
  <c r="Q25" i="4"/>
  <c r="Q24" i="4"/>
  <c r="P28" i="4"/>
  <c r="Q28" i="4" s="1"/>
  <c r="P25" i="4"/>
  <c r="P24" i="4"/>
  <c r="P23" i="4"/>
  <c r="Q23" i="4" s="1"/>
  <c r="P20" i="4"/>
  <c r="N20" i="4" s="1"/>
  <c r="O20" i="4" s="1"/>
  <c r="P19" i="4"/>
  <c r="N19" i="4" s="1"/>
  <c r="O19" i="4" s="1"/>
  <c r="Q19" i="4"/>
  <c r="P18" i="4"/>
  <c r="Q18" i="4" s="1"/>
  <c r="P22" i="4"/>
  <c r="Q22" i="4" s="1"/>
  <c r="P21" i="4"/>
  <c r="N21" i="4" s="1"/>
  <c r="O21" i="4" s="1"/>
  <c r="AP15" i="21"/>
  <c r="AP16" i="21"/>
  <c r="AN16" i="21"/>
  <c r="AN15" i="21"/>
  <c r="AL15" i="21"/>
  <c r="AL16" i="21"/>
  <c r="AJ15" i="21"/>
  <c r="AJ16" i="21"/>
  <c r="AH16" i="21"/>
  <c r="AH15" i="21"/>
  <c r="AF16" i="21"/>
  <c r="AF15" i="21"/>
  <c r="AD16" i="21"/>
  <c r="AD15" i="21"/>
  <c r="AB16" i="21"/>
  <c r="AB15" i="21"/>
  <c r="Z16" i="21"/>
  <c r="Z15" i="21"/>
  <c r="X16" i="21"/>
  <c r="X15" i="21"/>
  <c r="V15" i="21"/>
  <c r="V16" i="21"/>
  <c r="T16" i="21"/>
  <c r="T15" i="21"/>
  <c r="R16" i="21"/>
  <c r="R15" i="21"/>
  <c r="P16" i="21"/>
  <c r="P15" i="21"/>
  <c r="N15" i="21"/>
  <c r="N16" i="21"/>
  <c r="L16" i="21"/>
  <c r="L15" i="21"/>
  <c r="J15" i="21"/>
  <c r="J16" i="21"/>
  <c r="H16" i="21"/>
  <c r="H15" i="21"/>
  <c r="F16" i="21"/>
  <c r="F15" i="21"/>
  <c r="P12" i="4"/>
  <c r="N12" i="4" s="1"/>
  <c r="Q13" i="4"/>
  <c r="N13" i="4"/>
  <c r="O13" i="4" s="1"/>
  <c r="P15" i="4"/>
  <c r="Q15" i="4" s="1"/>
  <c r="P14" i="4"/>
  <c r="Q14" i="4" s="1"/>
  <c r="N16" i="4"/>
  <c r="O16" i="4" s="1"/>
  <c r="Q10" i="4"/>
  <c r="N10" i="4"/>
  <c r="O10" i="4" s="1"/>
  <c r="P17" i="4"/>
  <c r="N17" i="4" s="1"/>
  <c r="P11" i="4"/>
  <c r="N11" i="4" s="1"/>
  <c r="O23" i="4" l="1"/>
  <c r="N23" i="4"/>
  <c r="N24" i="4"/>
  <c r="O24" i="4" s="1"/>
  <c r="N28" i="4"/>
  <c r="O28" i="4" s="1"/>
  <c r="N25" i="4"/>
  <c r="O25" i="4" s="1"/>
  <c r="Q20" i="4"/>
  <c r="N22" i="4"/>
  <c r="O22" i="4" s="1"/>
  <c r="Q21" i="4"/>
  <c r="N18" i="4"/>
  <c r="O18" i="4" s="1"/>
  <c r="O17" i="4"/>
  <c r="Q17" i="4"/>
  <c r="N14" i="4"/>
  <c r="N15" i="4"/>
  <c r="O15" i="4" s="1"/>
  <c r="Q12" i="4"/>
  <c r="O12" i="4"/>
  <c r="O11" i="4"/>
  <c r="Q11" i="4"/>
  <c r="O14" i="4" l="1"/>
  <c r="J10" i="10" s="1"/>
  <c r="J11" i="10"/>
  <c r="J12" i="10" s="1"/>
  <c r="D6" i="22" l="1"/>
  <c r="D7" i="22"/>
  <c r="D8" i="22"/>
  <c r="D9" i="22"/>
  <c r="D10" i="22"/>
  <c r="D11" i="22"/>
  <c r="D12" i="22"/>
  <c r="D13" i="22"/>
  <c r="D14" i="22"/>
  <c r="D15" i="22"/>
  <c r="D16" i="22"/>
  <c r="D17" i="22"/>
  <c r="D18" i="22"/>
  <c r="D19" i="22"/>
  <c r="D20" i="22"/>
  <c r="D21" i="22"/>
  <c r="C6" i="22"/>
  <c r="C7" i="22"/>
  <c r="C8" i="22"/>
  <c r="C9" i="22"/>
  <c r="C10" i="22"/>
  <c r="C11" i="22"/>
  <c r="C12" i="22"/>
  <c r="C13" i="22"/>
  <c r="C14" i="22"/>
  <c r="C15" i="22"/>
  <c r="C16" i="22"/>
  <c r="C17" i="22"/>
  <c r="C18" i="22"/>
  <c r="C19" i="22"/>
  <c r="C20" i="22"/>
  <c r="C21" i="22"/>
  <c r="B6" i="22"/>
  <c r="B7" i="22"/>
  <c r="B8" i="22"/>
  <c r="B9" i="22"/>
  <c r="B10" i="22"/>
  <c r="B11" i="22"/>
  <c r="B12" i="22"/>
  <c r="B13" i="22"/>
  <c r="B14" i="22"/>
  <c r="B15" i="22"/>
  <c r="B16" i="22"/>
  <c r="B17" i="22"/>
  <c r="B18" i="22"/>
  <c r="B19" i="22"/>
  <c r="B20" i="22"/>
  <c r="B21" i="22"/>
  <c r="G10" i="22" l="1"/>
  <c r="J10" i="22"/>
  <c r="J21" i="22"/>
  <c r="G21" i="22"/>
  <c r="G9" i="22"/>
  <c r="J9" i="22"/>
  <c r="J20" i="22"/>
  <c r="G20" i="22"/>
  <c r="J8" i="22"/>
  <c r="G8" i="22"/>
  <c r="J19" i="22"/>
  <c r="G19" i="22"/>
  <c r="J7" i="22"/>
  <c r="G7" i="22"/>
  <c r="G18" i="22"/>
  <c r="J18" i="22"/>
  <c r="G6" i="22"/>
  <c r="J6" i="22"/>
  <c r="G17" i="22"/>
  <c r="J17" i="22"/>
  <c r="G16" i="22"/>
  <c r="J16" i="22"/>
  <c r="G15" i="22"/>
  <c r="J15" i="22"/>
  <c r="J14" i="22"/>
  <c r="G14" i="22"/>
  <c r="J13" i="22"/>
  <c r="G13" i="22"/>
  <c r="J12" i="22"/>
  <c r="G12" i="22"/>
  <c r="J11" i="22"/>
  <c r="G11" i="22"/>
  <c r="D15" i="21"/>
  <c r="D16" i="21"/>
  <c r="J9" i="4" l="1"/>
  <c r="D3" i="22" l="1"/>
  <c r="D4" i="22"/>
  <c r="D5" i="22"/>
  <c r="D2" i="22"/>
  <c r="C3" i="22"/>
  <c r="C4" i="22"/>
  <c r="C5" i="22"/>
  <c r="C2" i="22"/>
  <c r="B3" i="22"/>
  <c r="B4" i="22"/>
  <c r="B5" i="22"/>
  <c r="B2" i="22"/>
  <c r="B29" i="18"/>
  <c r="J2" i="22" l="1"/>
  <c r="G2" i="22"/>
  <c r="J5" i="22"/>
  <c r="G5" i="22"/>
  <c r="J4" i="22"/>
  <c r="G4" i="22"/>
  <c r="J3" i="22"/>
  <c r="G3" i="22"/>
  <c r="B23" i="21"/>
  <c r="B24" i="21" s="1"/>
  <c r="B25" i="21" s="1"/>
  <c r="B26" i="21" s="1"/>
  <c r="B27" i="21" s="1"/>
  <c r="B28" i="21" s="1"/>
  <c r="B29" i="21" s="1"/>
  <c r="B30" i="21" s="1"/>
  <c r="B31" i="21" s="1"/>
  <c r="B32" i="21" s="1"/>
  <c r="B33" i="21" s="1"/>
  <c r="B34" i="21" s="1"/>
  <c r="B35" i="21" s="1"/>
  <c r="B36" i="21" s="1"/>
  <c r="B37" i="21" s="1"/>
  <c r="B38" i="21" s="1"/>
  <c r="B39" i="21" s="1"/>
  <c r="B40" i="21" s="1"/>
  <c r="B41" i="21" s="1"/>
  <c r="B42" i="21" s="1"/>
  <c r="B43" i="21" s="1"/>
  <c r="B44" i="21" s="1"/>
  <c r="B45" i="21" s="1"/>
  <c r="B46" i="21" s="1"/>
  <c r="B47" i="21" s="1"/>
  <c r="B48" i="21" s="1"/>
  <c r="B49" i="21" s="1"/>
  <c r="B50" i="21" s="1"/>
  <c r="B51" i="21" s="1"/>
  <c r="B52" i="21" s="1"/>
  <c r="B53" i="21" s="1"/>
  <c r="B54" i="21" s="1"/>
  <c r="B55" i="21" s="1"/>
  <c r="B56" i="21" s="1"/>
  <c r="B57" i="21" s="1"/>
  <c r="B58" i="21" s="1"/>
  <c r="B59" i="21" s="1"/>
  <c r="B60" i="21" s="1"/>
  <c r="B61" i="21" s="1"/>
  <c r="B62" i="21" s="1"/>
  <c r="B63" i="21" s="1"/>
  <c r="B64" i="21" s="1"/>
  <c r="B65" i="21" s="1"/>
  <c r="B66" i="21" s="1"/>
  <c r="B67" i="21" s="1"/>
  <c r="B68" i="21" s="1"/>
  <c r="B69" i="21" s="1"/>
  <c r="B70" i="21" s="1"/>
  <c r="B71" i="21" s="1"/>
  <c r="B72" i="21" s="1"/>
  <c r="B73" i="21" s="1"/>
  <c r="B74" i="21" s="1"/>
  <c r="B75" i="21" s="1"/>
  <c r="B76" i="21" s="1"/>
  <c r="B77" i="21" s="1"/>
  <c r="B78" i="21" s="1"/>
  <c r="B79" i="21" s="1"/>
  <c r="B80" i="21" s="1"/>
  <c r="B81" i="21" s="1"/>
  <c r="B82" i="21" s="1"/>
  <c r="B83" i="21" s="1"/>
  <c r="B84" i="21" s="1"/>
  <c r="B85" i="21" s="1"/>
  <c r="B86" i="21" s="1"/>
  <c r="B87" i="21" s="1"/>
  <c r="B88" i="21" s="1"/>
  <c r="B89" i="21" s="1"/>
  <c r="B90" i="21" s="1"/>
  <c r="B91" i="21" s="1"/>
  <c r="B92" i="21" s="1"/>
  <c r="B93" i="21" s="1"/>
  <c r="B94" i="21" s="1"/>
  <c r="B95" i="21" s="1"/>
  <c r="B96" i="21" s="1"/>
  <c r="B97" i="21" s="1"/>
  <c r="B98" i="21" s="1"/>
  <c r="B99" i="21" s="1"/>
  <c r="B100" i="21" s="1"/>
  <c r="B101" i="21" s="1"/>
  <c r="B102" i="21" s="1"/>
  <c r="B103" i="21" s="1"/>
  <c r="B104" i="21" s="1"/>
  <c r="B105" i="21" s="1"/>
  <c r="B106" i="21" s="1"/>
  <c r="B107" i="21" s="1"/>
  <c r="B108" i="21" s="1"/>
  <c r="B109" i="21" s="1"/>
  <c r="B110" i="21" s="1"/>
  <c r="B111" i="21" s="1"/>
  <c r="B112" i="21" s="1"/>
  <c r="B113" i="21" s="1"/>
  <c r="B114" i="21" s="1"/>
  <c r="B115" i="21" s="1"/>
  <c r="B116" i="21" s="1"/>
  <c r="B117" i="21" s="1"/>
  <c r="B118" i="21" s="1"/>
  <c r="B119" i="21" s="1"/>
  <c r="B120" i="21" s="1"/>
  <c r="B121" i="21" s="1"/>
  <c r="B122" i="21" s="1"/>
  <c r="B123" i="21" s="1"/>
  <c r="B124" i="21" s="1"/>
  <c r="B125" i="21" s="1"/>
  <c r="B126" i="21" s="1"/>
  <c r="B127" i="21" s="1"/>
  <c r="B128" i="21" s="1"/>
  <c r="B129" i="21" s="1"/>
  <c r="B130" i="21" s="1"/>
  <c r="B131" i="21" s="1"/>
  <c r="B132" i="21" s="1"/>
  <c r="B133" i="21" s="1"/>
  <c r="B134" i="21" s="1"/>
  <c r="B135" i="21" s="1"/>
  <c r="B136" i="21" s="1"/>
  <c r="B137" i="21" s="1"/>
  <c r="B138" i="21" s="1"/>
  <c r="B139" i="21" s="1"/>
  <c r="B140" i="21" s="1"/>
  <c r="B141" i="21" s="1"/>
  <c r="B142" i="21" s="1"/>
  <c r="B143" i="21" s="1"/>
  <c r="B144" i="21" s="1"/>
  <c r="B145" i="21" s="1"/>
  <c r="B146" i="21" s="1"/>
  <c r="B147" i="21" s="1"/>
  <c r="B148" i="21" s="1"/>
  <c r="B149" i="21" s="1"/>
  <c r="B150" i="21" s="1"/>
  <c r="B151" i="21" s="1"/>
  <c r="B152" i="21" s="1"/>
  <c r="B153" i="21" s="1"/>
  <c r="B154" i="21" s="1"/>
  <c r="B155" i="21" s="1"/>
  <c r="B156" i="21" s="1"/>
  <c r="B157" i="21" s="1"/>
  <c r="B158" i="21" s="1"/>
  <c r="B159" i="21" s="1"/>
  <c r="B160" i="21" s="1"/>
  <c r="B161" i="21" s="1"/>
  <c r="B162" i="21" s="1"/>
  <c r="B163" i="21" s="1"/>
  <c r="B164" i="21" s="1"/>
  <c r="B165" i="21" s="1"/>
  <c r="B166" i="21" s="1"/>
  <c r="B167" i="21" s="1"/>
  <c r="B168" i="21" s="1"/>
  <c r="B169" i="21" s="1"/>
  <c r="B170" i="21" s="1"/>
  <c r="B171" i="21" s="1"/>
  <c r="B172" i="21" s="1"/>
  <c r="B173" i="21" s="1"/>
  <c r="B174" i="21" s="1"/>
  <c r="B175" i="21" s="1"/>
  <c r="B176" i="21" s="1"/>
  <c r="B177" i="21" s="1"/>
  <c r="B178" i="21" s="1"/>
  <c r="B179" i="21" s="1"/>
  <c r="B180" i="21" s="1"/>
  <c r="B181" i="21" s="1"/>
  <c r="B182" i="21" s="1"/>
  <c r="B183" i="21" s="1"/>
  <c r="B184" i="21" s="1"/>
  <c r="B185" i="21" s="1"/>
  <c r="B186" i="21" s="1"/>
  <c r="B187" i="21" s="1"/>
  <c r="B188" i="21" s="1"/>
  <c r="B189" i="21" s="1"/>
  <c r="B190" i="21" s="1"/>
  <c r="B191" i="21" s="1"/>
  <c r="B192" i="21" s="1"/>
  <c r="B193" i="21" s="1"/>
  <c r="B194" i="21" s="1"/>
  <c r="B195" i="21" s="1"/>
  <c r="B196" i="21" s="1"/>
  <c r="B197" i="21" s="1"/>
  <c r="B198" i="21" s="1"/>
  <c r="B199" i="21" s="1"/>
  <c r="B200" i="21" s="1"/>
  <c r="B201" i="21" s="1"/>
  <c r="B202" i="21" s="1"/>
  <c r="B203" i="21" s="1"/>
  <c r="B204" i="21" s="1"/>
  <c r="B205" i="21" s="1"/>
  <c r="B206" i="21" s="1"/>
  <c r="B207" i="21" s="1"/>
  <c r="B208" i="21" s="1"/>
  <c r="B209" i="21" s="1"/>
  <c r="B210" i="21" s="1"/>
  <c r="B211" i="21" s="1"/>
  <c r="B212" i="21" s="1"/>
  <c r="B213" i="21" s="1"/>
  <c r="B214" i="21" s="1"/>
  <c r="B215" i="21" s="1"/>
  <c r="B216" i="21" s="1"/>
  <c r="B217" i="21" s="1"/>
  <c r="B218" i="21" s="1"/>
  <c r="B219" i="21" s="1"/>
  <c r="B220" i="21" s="1"/>
  <c r="B221" i="21" s="1"/>
  <c r="B222" i="21" s="1"/>
  <c r="B223" i="21" s="1"/>
  <c r="B224" i="21" s="1"/>
  <c r="B225" i="21" s="1"/>
  <c r="B226" i="21" s="1"/>
  <c r="B227" i="21" s="1"/>
  <c r="B228" i="21" s="1"/>
  <c r="B229" i="21" s="1"/>
  <c r="B230" i="21" s="1"/>
  <c r="B231" i="21" s="1"/>
  <c r="B232" i="21" s="1"/>
  <c r="B233" i="21" s="1"/>
  <c r="B234" i="21" s="1"/>
  <c r="B235" i="21" s="1"/>
  <c r="B236" i="21" s="1"/>
  <c r="B237" i="21" s="1"/>
  <c r="B238" i="21" s="1"/>
  <c r="B239" i="21" s="1"/>
  <c r="B240" i="21" s="1"/>
  <c r="B241" i="21" s="1"/>
  <c r="B242" i="21" s="1"/>
  <c r="B243" i="21" s="1"/>
  <c r="B244" i="21" s="1"/>
  <c r="B245" i="21" s="1"/>
  <c r="B246" i="21" s="1"/>
  <c r="B247" i="21" s="1"/>
  <c r="B248" i="21" s="1"/>
  <c r="B249" i="21" s="1"/>
  <c r="B250" i="21" s="1"/>
  <c r="B251" i="21" s="1"/>
  <c r="B252" i="21" s="1"/>
  <c r="B253" i="21" s="1"/>
  <c r="B254" i="21" s="1"/>
  <c r="B255" i="21" s="1"/>
  <c r="B256" i="21" s="1"/>
  <c r="B257" i="21" s="1"/>
  <c r="B258" i="21" s="1"/>
  <c r="B259" i="21" s="1"/>
  <c r="B260" i="21" s="1"/>
  <c r="B261" i="21" s="1"/>
  <c r="B262" i="21" s="1"/>
  <c r="B263" i="21" s="1"/>
  <c r="B264" i="21" s="1"/>
  <c r="B265" i="21" s="1"/>
  <c r="B266" i="21" s="1"/>
  <c r="B267" i="21" s="1"/>
  <c r="B268" i="21" s="1"/>
  <c r="B269" i="21" s="1"/>
  <c r="B270" i="21" s="1"/>
  <c r="B271" i="21" s="1"/>
  <c r="B272" i="21" s="1"/>
  <c r="B273" i="21" s="1"/>
  <c r="B274" i="21" s="1"/>
  <c r="B275" i="21" s="1"/>
  <c r="B276" i="21" s="1"/>
  <c r="B277" i="21" s="1"/>
  <c r="B278" i="21" s="1"/>
  <c r="B279" i="21" s="1"/>
  <c r="B280" i="21" s="1"/>
  <c r="B281" i="21" s="1"/>
  <c r="B282" i="21" s="1"/>
  <c r="B283" i="21" s="1"/>
  <c r="B284" i="21" s="1"/>
  <c r="B285" i="21" s="1"/>
  <c r="B286" i="21" s="1"/>
  <c r="B287" i="21" s="1"/>
  <c r="B288" i="21" s="1"/>
  <c r="B289" i="21" s="1"/>
  <c r="B290" i="21" s="1"/>
  <c r="B291" i="21" s="1"/>
  <c r="B292" i="21" s="1"/>
  <c r="B293" i="21" s="1"/>
  <c r="B294" i="21" s="1"/>
  <c r="B295" i="21" s="1"/>
  <c r="B296" i="21" s="1"/>
  <c r="B297" i="21" s="1"/>
  <c r="B298" i="21" s="1"/>
  <c r="B299" i="21" s="1"/>
  <c r="B300" i="21" s="1"/>
  <c r="B301" i="21" s="1"/>
  <c r="B302" i="21" s="1"/>
  <c r="B303" i="21" s="1"/>
  <c r="B304" i="21" s="1"/>
  <c r="B305" i="21" s="1"/>
  <c r="B306" i="21" s="1"/>
  <c r="B307" i="21" s="1"/>
  <c r="B308" i="21" s="1"/>
  <c r="B309" i="21" s="1"/>
  <c r="B310" i="21" s="1"/>
  <c r="B311" i="21" s="1"/>
  <c r="B312" i="21" s="1"/>
  <c r="B313" i="21" s="1"/>
  <c r="B314" i="21" s="1"/>
  <c r="B315" i="21" s="1"/>
  <c r="B316" i="21" s="1"/>
  <c r="B317" i="21" s="1"/>
  <c r="B318" i="21" s="1"/>
  <c r="B319" i="21" s="1"/>
  <c r="B320" i="21" s="1"/>
  <c r="B321" i="21" s="1"/>
  <c r="B322" i="21" s="1"/>
  <c r="B323" i="21" s="1"/>
  <c r="B324" i="21" s="1"/>
  <c r="B325" i="21" s="1"/>
  <c r="B326" i="21" s="1"/>
  <c r="B327" i="21" s="1"/>
  <c r="B328" i="21" s="1"/>
  <c r="B329" i="21" s="1"/>
  <c r="B330" i="21" s="1"/>
  <c r="B331" i="21" s="1"/>
  <c r="B332" i="21" s="1"/>
  <c r="B333" i="21" s="1"/>
  <c r="B334" i="21" s="1"/>
  <c r="B335" i="21" s="1"/>
  <c r="B336" i="21" s="1"/>
  <c r="B337" i="21" s="1"/>
  <c r="B338" i="21" s="1"/>
  <c r="B339" i="21" s="1"/>
  <c r="B340" i="21" s="1"/>
  <c r="B341" i="21" s="1"/>
  <c r="B342" i="21" s="1"/>
  <c r="B343" i="21" s="1"/>
  <c r="B344" i="21" s="1"/>
  <c r="B345" i="21" s="1"/>
  <c r="B346" i="21" s="1"/>
  <c r="B347" i="21" s="1"/>
  <c r="B348" i="21" s="1"/>
  <c r="B349" i="21" s="1"/>
  <c r="B350" i="21" s="1"/>
  <c r="B351" i="21" s="1"/>
  <c r="B352" i="21" s="1"/>
  <c r="B353" i="21" s="1"/>
  <c r="B354" i="21" s="1"/>
  <c r="B355" i="21" s="1"/>
  <c r="B356" i="21" s="1"/>
  <c r="B357" i="21" s="1"/>
  <c r="B358" i="21" s="1"/>
  <c r="B359" i="21" s="1"/>
  <c r="B360" i="21" s="1"/>
  <c r="B361" i="21" s="1"/>
  <c r="B362" i="21" s="1"/>
  <c r="B363" i="21" s="1"/>
  <c r="B364" i="21" s="1"/>
  <c r="B365" i="21" s="1"/>
  <c r="B366" i="21" s="1"/>
  <c r="B367" i="21" s="1"/>
  <c r="B368" i="21" s="1"/>
  <c r="B369" i="21" s="1"/>
  <c r="B370" i="21" s="1"/>
  <c r="B371" i="21" s="1"/>
  <c r="B372" i="21" s="1"/>
  <c r="B373" i="21" s="1"/>
  <c r="B374" i="21" s="1"/>
  <c r="B375" i="21" s="1"/>
  <c r="B376" i="21" s="1"/>
  <c r="B377" i="21" s="1"/>
  <c r="B378" i="21" s="1"/>
  <c r="B379" i="21" s="1"/>
  <c r="B380" i="21" s="1"/>
  <c r="B381" i="21" s="1"/>
  <c r="E8" i="21"/>
  <c r="B30" i="18"/>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B191" i="18" s="1"/>
  <c r="B192" i="18" s="1"/>
  <c r="B193" i="18" s="1"/>
  <c r="B194" i="18" s="1"/>
  <c r="B195" i="18" s="1"/>
  <c r="B196" i="18" s="1"/>
  <c r="B197" i="18" s="1"/>
  <c r="B198" i="18" s="1"/>
  <c r="B199" i="18" s="1"/>
  <c r="B200" i="18" s="1"/>
  <c r="B201" i="18" s="1"/>
  <c r="B202" i="18" s="1"/>
  <c r="B203" i="18" s="1"/>
  <c r="B204" i="18" s="1"/>
  <c r="B205" i="18" s="1"/>
  <c r="B206" i="18" s="1"/>
  <c r="B207" i="18" s="1"/>
  <c r="B208" i="18" s="1"/>
  <c r="B209" i="18" s="1"/>
  <c r="B210" i="18" s="1"/>
  <c r="B211" i="18" s="1"/>
  <c r="B212" i="18" s="1"/>
  <c r="B213" i="18" s="1"/>
  <c r="B214" i="18" s="1"/>
  <c r="B215" i="18" s="1"/>
  <c r="B216" i="18" s="1"/>
  <c r="B217" i="18" s="1"/>
  <c r="B218" i="18" s="1"/>
  <c r="B219" i="18" s="1"/>
  <c r="B220" i="18" s="1"/>
  <c r="B221" i="18" s="1"/>
  <c r="B222" i="18" s="1"/>
  <c r="B223" i="18" s="1"/>
  <c r="B224" i="18" s="1"/>
  <c r="B225" i="18" s="1"/>
  <c r="B226" i="18" s="1"/>
  <c r="B227" i="18" s="1"/>
  <c r="B228" i="18" s="1"/>
  <c r="B229" i="18" s="1"/>
  <c r="B230" i="18" s="1"/>
  <c r="B231" i="18" s="1"/>
  <c r="B232" i="18" s="1"/>
  <c r="B233" i="18" s="1"/>
  <c r="B234" i="18" s="1"/>
  <c r="B235" i="18" s="1"/>
  <c r="B236" i="18" s="1"/>
  <c r="B237" i="18" s="1"/>
  <c r="B238" i="18" s="1"/>
  <c r="B239" i="18" s="1"/>
  <c r="B240" i="18" s="1"/>
  <c r="B241" i="18" s="1"/>
  <c r="B242" i="18" s="1"/>
  <c r="B243" i="18" s="1"/>
  <c r="B244" i="18" s="1"/>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B272" i="18" s="1"/>
  <c r="B273" i="18" s="1"/>
  <c r="B274" i="18" s="1"/>
  <c r="B275" i="18" s="1"/>
  <c r="B276" i="18" s="1"/>
  <c r="B277" i="18" s="1"/>
  <c r="B278" i="18" s="1"/>
  <c r="B279" i="18" s="1"/>
  <c r="B280" i="18" s="1"/>
  <c r="B281" i="18" s="1"/>
  <c r="B282" i="18" s="1"/>
  <c r="B283" i="18" s="1"/>
  <c r="B284" i="18" s="1"/>
  <c r="B285" i="18" s="1"/>
  <c r="B286" i="18" s="1"/>
  <c r="B287" i="18" s="1"/>
  <c r="B288" i="18" s="1"/>
  <c r="B289" i="18" s="1"/>
  <c r="B290" i="18" s="1"/>
  <c r="B291" i="18" s="1"/>
  <c r="B292" i="18" s="1"/>
  <c r="B293" i="18" s="1"/>
  <c r="B294" i="18" s="1"/>
  <c r="B295" i="18" s="1"/>
  <c r="B296" i="18" s="1"/>
  <c r="B297" i="18" s="1"/>
  <c r="B298" i="18" s="1"/>
  <c r="B299" i="18" s="1"/>
  <c r="B300" i="18" s="1"/>
  <c r="B301" i="18" s="1"/>
  <c r="B302" i="18" s="1"/>
  <c r="B303" i="18" s="1"/>
  <c r="B304" i="18" s="1"/>
  <c r="B305" i="18" s="1"/>
  <c r="B306" i="18" s="1"/>
  <c r="B307" i="18" s="1"/>
  <c r="B308" i="18" s="1"/>
  <c r="B309" i="18" s="1"/>
  <c r="B310" i="18" s="1"/>
  <c r="B311" i="18" s="1"/>
  <c r="B312" i="18" s="1"/>
  <c r="B313" i="18" s="1"/>
  <c r="B314" i="18" s="1"/>
  <c r="B315" i="18" s="1"/>
  <c r="B316" i="18" s="1"/>
  <c r="B317" i="18" s="1"/>
  <c r="B318" i="18" s="1"/>
  <c r="B319" i="18" s="1"/>
  <c r="B320" i="18" s="1"/>
  <c r="B321" i="18" s="1"/>
  <c r="B322" i="18" s="1"/>
  <c r="B323" i="18" s="1"/>
  <c r="B324" i="18" s="1"/>
  <c r="B325" i="18" s="1"/>
  <c r="B326" i="18" s="1"/>
  <c r="B327" i="18" s="1"/>
  <c r="B328" i="18" s="1"/>
  <c r="B329" i="18" s="1"/>
  <c r="B330" i="18" s="1"/>
  <c r="B331" i="18" s="1"/>
  <c r="B332" i="18" s="1"/>
  <c r="B333" i="18" s="1"/>
  <c r="B334" i="18" s="1"/>
  <c r="B335" i="18" s="1"/>
  <c r="B336" i="18" s="1"/>
  <c r="B337" i="18" s="1"/>
  <c r="B338" i="18" s="1"/>
  <c r="B339" i="18" s="1"/>
  <c r="B340" i="18" s="1"/>
  <c r="B341" i="18" s="1"/>
  <c r="B342" i="18" s="1"/>
  <c r="B343" i="18" s="1"/>
  <c r="B344" i="18" s="1"/>
  <c r="B345" i="18" s="1"/>
  <c r="B346" i="18" s="1"/>
  <c r="B347" i="18" s="1"/>
  <c r="B348" i="18" s="1"/>
  <c r="B349" i="18" s="1"/>
  <c r="B350" i="18" s="1"/>
  <c r="B351" i="18" s="1"/>
  <c r="B352" i="18" s="1"/>
  <c r="B353" i="18" s="1"/>
  <c r="B354" i="18" s="1"/>
  <c r="B355" i="18" s="1"/>
  <c r="B356" i="18" s="1"/>
  <c r="B357" i="18" s="1"/>
  <c r="B358" i="18" s="1"/>
  <c r="B359" i="18" s="1"/>
  <c r="B360" i="18" s="1"/>
  <c r="B361" i="18" s="1"/>
  <c r="B362" i="18" s="1"/>
  <c r="B363" i="18" s="1"/>
  <c r="B364" i="18" s="1"/>
  <c r="B365" i="18" s="1"/>
  <c r="B366" i="18" s="1"/>
  <c r="B367" i="18" s="1"/>
  <c r="B368" i="18" s="1"/>
  <c r="B369" i="18" s="1"/>
  <c r="B370" i="18" s="1"/>
  <c r="B371" i="18" s="1"/>
  <c r="B372" i="18" s="1"/>
  <c r="B373" i="18" s="1"/>
  <c r="B374" i="18" s="1"/>
  <c r="B375" i="18" s="1"/>
  <c r="B376" i="18" s="1"/>
  <c r="B377" i="18" s="1"/>
  <c r="B378" i="18" s="1"/>
  <c r="B379" i="18" s="1"/>
  <c r="B380" i="18" s="1"/>
  <c r="B381" i="18" s="1"/>
  <c r="B382" i="18" s="1"/>
  <c r="B383" i="18" s="1"/>
  <c r="B384" i="18" s="1"/>
  <c r="B385" i="18" s="1"/>
  <c r="B386" i="18" s="1"/>
  <c r="B387" i="18" s="1"/>
  <c r="B388" i="18" s="1"/>
  <c r="K7" i="22" l="1"/>
  <c r="K3" i="22"/>
  <c r="K2" i="22"/>
  <c r="K15" i="22"/>
  <c r="K8" i="22"/>
  <c r="K9" i="22"/>
  <c r="K16" i="22"/>
  <c r="K19" i="22"/>
  <c r="K11" i="22"/>
  <c r="K13" i="22"/>
  <c r="K6" i="22"/>
  <c r="K18" i="22"/>
  <c r="K14" i="22"/>
  <c r="K21" i="22"/>
  <c r="K12" i="22"/>
  <c r="K4" i="22"/>
  <c r="K5" i="22"/>
  <c r="K17" i="22"/>
  <c r="K20" i="22"/>
  <c r="K10" i="22"/>
  <c r="H12" i="22"/>
  <c r="H15" i="22"/>
  <c r="H16" i="22"/>
  <c r="H7" i="22"/>
  <c r="H14" i="22"/>
  <c r="H18" i="22"/>
  <c r="H10" i="22"/>
  <c r="H19" i="22"/>
  <c r="H6" i="22"/>
  <c r="H20" i="22"/>
  <c r="H11" i="22"/>
  <c r="H5" i="22"/>
  <c r="H9" i="22"/>
  <c r="H17" i="22"/>
  <c r="H21" i="22"/>
  <c r="H13" i="22"/>
  <c r="H2" i="22"/>
  <c r="H4" i="22"/>
  <c r="H8" i="22"/>
  <c r="H3" i="22"/>
  <c r="J11" i="4"/>
  <c r="B38" i="10" l="1"/>
  <c r="B31" i="10"/>
  <c r="B37" i="10"/>
  <c r="B33" i="10"/>
  <c r="B32" i="10"/>
  <c r="B26" i="10"/>
  <c r="B29" i="10"/>
  <c r="D1" i="5"/>
  <c r="G14" i="18"/>
  <c r="B25" i="10"/>
  <c r="B28" i="10"/>
  <c r="B27" i="10"/>
  <c r="B35" i="10"/>
  <c r="B34" i="10"/>
  <c r="B30" i="10"/>
  <c r="B23" i="10"/>
  <c r="B36" i="10"/>
  <c r="B21" i="10"/>
  <c r="B19" i="10"/>
  <c r="B22" i="10"/>
  <c r="B24" i="10"/>
  <c r="B20" i="10"/>
  <c r="G19" i="18" l="1" a="1"/>
  <c r="G19" i="18" s="1"/>
  <c r="H19" i="18" a="1"/>
  <c r="H19" i="18" s="1"/>
  <c r="H27" i="18" s="1"/>
  <c r="R19" i="18" a="1"/>
  <c r="R19" i="18" s="1"/>
  <c r="R27" i="18" s="1"/>
  <c r="Q19" i="18" a="1"/>
  <c r="Q19" i="18" s="1"/>
  <c r="AL19" i="18" a="1"/>
  <c r="AL19" i="18" s="1"/>
  <c r="AL27" i="18" s="1"/>
  <c r="AK19" i="18" a="1"/>
  <c r="AK19" i="18" s="1"/>
  <c r="AD19" i="18" a="1"/>
  <c r="AD19" i="18" s="1"/>
  <c r="AD27" i="18" s="1"/>
  <c r="AC19" i="18" a="1"/>
  <c r="AC19" i="18" s="1"/>
  <c r="K19" i="18" a="1"/>
  <c r="K19" i="18" s="1"/>
  <c r="L19" i="18" a="1"/>
  <c r="L19" i="18" s="1"/>
  <c r="L27" i="18" s="1"/>
  <c r="AE19" i="18" a="1"/>
  <c r="AE19" i="18" s="1"/>
  <c r="AF19" i="18" a="1"/>
  <c r="AF19" i="18" s="1"/>
  <c r="AF27" i="18" s="1"/>
  <c r="Y19" i="18" a="1"/>
  <c r="Y19" i="18" s="1"/>
  <c r="Z19" i="18" a="1"/>
  <c r="Z19" i="18" s="1"/>
  <c r="Z27" i="18" s="1"/>
  <c r="AN19" i="18" a="1"/>
  <c r="AN19" i="18" s="1"/>
  <c r="AN27" i="18" s="1"/>
  <c r="AM19" i="18" a="1"/>
  <c r="AM19" i="18" s="1"/>
  <c r="AH19" i="18" a="1"/>
  <c r="AH19" i="18" s="1"/>
  <c r="AH27" i="18" s="1"/>
  <c r="AG19" i="18" a="1"/>
  <c r="AG19" i="18" s="1"/>
  <c r="AB19" i="18" a="1"/>
  <c r="AB19" i="18" s="1"/>
  <c r="AB27" i="18" s="1"/>
  <c r="AA19" i="18" a="1"/>
  <c r="AA19" i="18" s="1"/>
  <c r="AJ19" i="18" a="1"/>
  <c r="AJ19" i="18" s="1"/>
  <c r="AJ27" i="18" s="1"/>
  <c r="AI19" i="18" a="1"/>
  <c r="AI19" i="18" s="1"/>
  <c r="AP19" i="18" a="1"/>
  <c r="AP19" i="18" s="1"/>
  <c r="AP27" i="18" s="1"/>
  <c r="AO19" i="18" a="1"/>
  <c r="AO19" i="18" s="1"/>
  <c r="S19" i="18" a="1"/>
  <c r="S19" i="18" s="1"/>
  <c r="T19" i="18" a="1"/>
  <c r="T19" i="18" s="1"/>
  <c r="T27" i="18" s="1"/>
  <c r="V19" i="18" a="1"/>
  <c r="V19" i="18" s="1"/>
  <c r="V27" i="18" s="1"/>
  <c r="U19" i="18" a="1"/>
  <c r="U19" i="18" s="1"/>
  <c r="E19" i="18" a="1"/>
  <c r="E19" i="18" s="1"/>
  <c r="F19" i="18" a="1"/>
  <c r="F19" i="18" s="1"/>
  <c r="F27" i="18" s="1"/>
  <c r="P19" i="18" a="1"/>
  <c r="P19" i="18" s="1"/>
  <c r="P27" i="18" s="1"/>
  <c r="O19" i="18" a="1"/>
  <c r="O19" i="18" s="1"/>
  <c r="N19" i="18" a="1"/>
  <c r="N19" i="18" s="1"/>
  <c r="N27" i="18" s="1"/>
  <c r="M19" i="18" a="1"/>
  <c r="M19" i="18" s="1"/>
  <c r="J19" i="18" a="1"/>
  <c r="J19" i="18" s="1"/>
  <c r="J27" i="18" s="1"/>
  <c r="I19" i="18" a="1"/>
  <c r="I19" i="18" s="1"/>
  <c r="W19" i="18" a="1"/>
  <c r="W19" i="18" s="1"/>
  <c r="X19" i="18" a="1"/>
  <c r="X19" i="18" s="1"/>
  <c r="X27" i="18" s="1"/>
  <c r="BR5" i="5" a="1"/>
  <c r="BR5" i="5" s="1"/>
  <c r="U14" i="21" a="1"/>
  <c r="U14" i="21" s="1"/>
  <c r="AW5" i="5" a="1"/>
  <c r="AW5" i="5" s="1"/>
  <c r="O14" i="21" a="1"/>
  <c r="O14" i="21" s="1"/>
  <c r="AB5" i="5" a="1"/>
  <c r="AB5" i="5" s="1"/>
  <c r="I14" i="21" a="1"/>
  <c r="I14" i="21" s="1"/>
  <c r="BY5" i="5" a="1"/>
  <c r="BY5" i="5" s="1"/>
  <c r="W14" i="21" a="1"/>
  <c r="W14" i="21" s="1"/>
  <c r="CF5" i="5" a="1"/>
  <c r="CF5" i="5" s="1"/>
  <c r="Y14" i="21" a="1"/>
  <c r="Y14" i="21" s="1"/>
  <c r="EC5" i="5" a="1"/>
  <c r="EC5" i="5" s="1"/>
  <c r="EF16" i="5" s="1"/>
  <c r="AM14" i="21" a="1"/>
  <c r="AM14" i="21" s="1"/>
  <c r="CM5" i="5" a="1"/>
  <c r="CM5" i="5" s="1"/>
  <c r="AA14" i="21" a="1"/>
  <c r="AA14" i="21" s="1"/>
  <c r="BK5" i="5" a="1"/>
  <c r="BK5" i="5" s="1"/>
  <c r="S14" i="21" a="1"/>
  <c r="S14" i="21" s="1"/>
  <c r="AP5" i="5" a="1"/>
  <c r="AP5" i="5" s="1"/>
  <c r="M14" i="21" a="1"/>
  <c r="M14" i="21" s="1"/>
  <c r="BD5" i="5" a="1"/>
  <c r="BD5" i="5" s="1"/>
  <c r="Q14" i="21" a="1"/>
  <c r="Q14" i="21" s="1"/>
  <c r="AO14" i="21" a="1"/>
  <c r="AO14" i="21" s="1"/>
  <c r="EJ5" i="5" a="1"/>
  <c r="EJ5" i="5" s="1"/>
  <c r="EM16" i="5" s="1"/>
  <c r="U5" i="5" a="1"/>
  <c r="U5" i="5" s="1"/>
  <c r="G14" i="21" a="1"/>
  <c r="G14" i="21" s="1"/>
  <c r="DV5" i="5" a="1"/>
  <c r="DV5" i="5" s="1"/>
  <c r="DY16" i="5" s="1"/>
  <c r="AK14" i="21" a="1"/>
  <c r="AK14" i="21" s="1"/>
  <c r="CT5" i="5" a="1"/>
  <c r="CT5" i="5" s="1"/>
  <c r="CW16" i="5" s="1"/>
  <c r="AC14" i="21" a="1"/>
  <c r="AC14" i="21" s="1"/>
  <c r="DH5" i="5" a="1"/>
  <c r="DH5" i="5" s="1"/>
  <c r="DK16" i="5" s="1"/>
  <c r="AG14" i="21" a="1"/>
  <c r="AG14" i="21" s="1"/>
  <c r="DO5" i="5" a="1"/>
  <c r="DO5" i="5" s="1"/>
  <c r="DR16" i="5" s="1"/>
  <c r="AI14" i="21" a="1"/>
  <c r="AI14" i="21" s="1"/>
  <c r="N5" i="5" a="1"/>
  <c r="N5" i="5" s="1"/>
  <c r="E14" i="21" a="1"/>
  <c r="E14" i="21" s="1"/>
  <c r="AI5" i="5" a="1"/>
  <c r="AI5" i="5" s="1"/>
  <c r="K14" i="21" a="1"/>
  <c r="K14" i="21" s="1"/>
  <c r="DA5" i="5" a="1"/>
  <c r="DA5" i="5" s="1"/>
  <c r="DD16" i="5" s="1"/>
  <c r="AE14" i="21" a="1"/>
  <c r="AE14" i="21" s="1"/>
  <c r="D20" i="10"/>
  <c r="D22" i="10"/>
  <c r="C19" i="18" a="1"/>
  <c r="C19" i="18" s="1"/>
  <c r="C21" i="18" s="1"/>
  <c r="C22" i="18" s="1"/>
  <c r="D19" i="18" a="1"/>
  <c r="D19" i="18" s="1"/>
  <c r="D27" i="18" s="1"/>
  <c r="C14" i="21" a="1"/>
  <c r="C14" i="21" s="1"/>
  <c r="G5" i="5" a="1"/>
  <c r="G5" i="5" s="1"/>
  <c r="D21" i="10"/>
  <c r="D23" i="10"/>
  <c r="D29" i="10"/>
  <c r="D25" i="10"/>
  <c r="D33" i="10"/>
  <c r="D24" i="10"/>
  <c r="D37" i="10"/>
  <c r="D28" i="10"/>
  <c r="D34" i="10"/>
  <c r="D38" i="10"/>
  <c r="D26" i="10"/>
  <c r="D36" i="10"/>
  <c r="D32" i="10"/>
  <c r="D30" i="10"/>
  <c r="D31" i="10"/>
  <c r="D35" i="10"/>
  <c r="D27" i="10"/>
  <c r="D19" i="10"/>
  <c r="F15" i="10"/>
  <c r="K18" i="18" l="1"/>
  <c r="K21" i="18"/>
  <c r="K22" i="18" s="1"/>
  <c r="K24" i="18"/>
  <c r="L24" i="18" s="1" a="1"/>
  <c r="L24" i="18" s="1"/>
  <c r="K26" i="18" s="1"/>
  <c r="L26" i="18" s="1"/>
  <c r="O18" i="18"/>
  <c r="O24" i="18"/>
  <c r="O21" i="18"/>
  <c r="O22" i="18" s="1"/>
  <c r="AA18" i="18"/>
  <c r="AA24" i="18"/>
  <c r="AA21" i="18"/>
  <c r="AA22" i="18" s="1"/>
  <c r="AC18" i="18"/>
  <c r="AC21" i="18"/>
  <c r="AC22" i="18" s="1"/>
  <c r="AC24" i="18"/>
  <c r="M24" i="18"/>
  <c r="M21" i="18"/>
  <c r="M22" i="18" s="1"/>
  <c r="M18" i="18"/>
  <c r="AG18" i="18"/>
  <c r="AG21" i="18"/>
  <c r="AG22" i="18" s="1"/>
  <c r="AG24" i="18"/>
  <c r="E21" i="18"/>
  <c r="E22" i="18" s="1"/>
  <c r="E18" i="18"/>
  <c r="E24" i="18"/>
  <c r="F24" i="18" s="1" a="1"/>
  <c r="F24" i="18" s="1"/>
  <c r="E26" i="18" s="1"/>
  <c r="F26" i="18" s="1"/>
  <c r="AO21" i="18"/>
  <c r="AO22" i="18" s="1"/>
  <c r="AO24" i="18"/>
  <c r="AO18" i="18"/>
  <c r="AK18" i="18"/>
  <c r="AK24" i="18"/>
  <c r="AK21" i="18"/>
  <c r="AK22" i="18" s="1"/>
  <c r="U18" i="18"/>
  <c r="U24" i="18"/>
  <c r="U21" i="18"/>
  <c r="U22" i="18" s="1"/>
  <c r="AM24" i="18"/>
  <c r="AM18" i="18"/>
  <c r="AM21" i="18"/>
  <c r="AM22" i="18" s="1"/>
  <c r="Q24" i="18"/>
  <c r="Q18" i="18"/>
  <c r="Q21" i="18"/>
  <c r="Q22" i="18" s="1"/>
  <c r="AE18" i="18"/>
  <c r="AE21" i="18"/>
  <c r="AE22" i="18" s="1"/>
  <c r="AE24" i="18"/>
  <c r="AI18" i="18"/>
  <c r="AI24" i="18"/>
  <c r="AI21" i="18"/>
  <c r="AI22" i="18" s="1"/>
  <c r="I24" i="18"/>
  <c r="J24" i="18" s="1" a="1"/>
  <c r="J24" i="18" s="1"/>
  <c r="I26" i="18" s="1"/>
  <c r="J26" i="18" s="1"/>
  <c r="I18" i="18"/>
  <c r="I21" i="18"/>
  <c r="I22" i="18" s="1"/>
  <c r="W21" i="18"/>
  <c r="W22" i="18" s="1"/>
  <c r="W24" i="18"/>
  <c r="W18" i="18"/>
  <c r="S18" i="18"/>
  <c r="S21" i="18"/>
  <c r="S22" i="18" s="1"/>
  <c r="S24" i="18"/>
  <c r="Y24" i="18"/>
  <c r="Y21" i="18"/>
  <c r="Y22" i="18" s="1"/>
  <c r="Y18" i="18"/>
  <c r="G21" i="18"/>
  <c r="G22" i="18" s="1"/>
  <c r="G24" i="18"/>
  <c r="H24" i="18" s="1" a="1"/>
  <c r="H24" i="18" s="1"/>
  <c r="G26" i="18" s="1"/>
  <c r="H26" i="18" s="1"/>
  <c r="G18" i="18"/>
  <c r="AG15" i="21"/>
  <c r="AG16" i="21"/>
  <c r="AG21" i="21"/>
  <c r="AH21" i="21"/>
  <c r="G16" i="21"/>
  <c r="G15" i="21"/>
  <c r="H21" i="21"/>
  <c r="G21" i="21"/>
  <c r="M16" i="21"/>
  <c r="M15" i="21"/>
  <c r="N21" i="21"/>
  <c r="M21" i="21"/>
  <c r="AM16" i="21"/>
  <c r="AM15" i="21"/>
  <c r="AN21" i="21"/>
  <c r="AM21" i="21"/>
  <c r="AI6" i="5"/>
  <c r="AG16" i="5" s="1"/>
  <c r="AI8" i="5"/>
  <c r="AI7" i="5"/>
  <c r="DH8" i="5"/>
  <c r="DH6" i="5"/>
  <c r="DF16" i="5"/>
  <c r="DH7" i="5"/>
  <c r="U6" i="5"/>
  <c r="S16" i="5" s="1"/>
  <c r="U8" i="5"/>
  <c r="U7" i="5"/>
  <c r="AP7" i="5"/>
  <c r="AP6" i="5"/>
  <c r="AN16" i="5" s="1"/>
  <c r="AP8" i="5"/>
  <c r="EC6" i="5"/>
  <c r="EA16" i="5" s="1"/>
  <c r="EC8" i="5"/>
  <c r="EC7" i="5"/>
  <c r="AB7" i="5"/>
  <c r="AB8" i="5"/>
  <c r="AB6" i="5"/>
  <c r="Z16" i="5" s="1"/>
  <c r="AC16" i="21"/>
  <c r="AC15" i="21"/>
  <c r="AD21" i="21"/>
  <c r="AC21" i="21"/>
  <c r="K16" i="21"/>
  <c r="K15" i="21"/>
  <c r="K21" i="21"/>
  <c r="L21" i="21"/>
  <c r="E15" i="21"/>
  <c r="E16" i="21"/>
  <c r="F21" i="21"/>
  <c r="E21" i="21"/>
  <c r="EJ7" i="5"/>
  <c r="EJ8" i="5"/>
  <c r="EJ6" i="5"/>
  <c r="EH16" i="5"/>
  <c r="S16" i="21"/>
  <c r="S15" i="21"/>
  <c r="S21" i="21"/>
  <c r="T21" i="21"/>
  <c r="Y15" i="21"/>
  <c r="Y16" i="21"/>
  <c r="Y21" i="21"/>
  <c r="Z21" i="21"/>
  <c r="O16" i="21"/>
  <c r="O15" i="21"/>
  <c r="P21" i="21"/>
  <c r="O21" i="21"/>
  <c r="I15" i="21"/>
  <c r="I16" i="21"/>
  <c r="J21" i="21"/>
  <c r="I21" i="21"/>
  <c r="N8" i="5"/>
  <c r="N6" i="5"/>
  <c r="L16" i="5" s="1"/>
  <c r="N7" i="5"/>
  <c r="CT6" i="5"/>
  <c r="CR16" i="5" s="1"/>
  <c r="CT8" i="5"/>
  <c r="CT7" i="5"/>
  <c r="AO15" i="21"/>
  <c r="AO16" i="21"/>
  <c r="AP21" i="21"/>
  <c r="AO21" i="21"/>
  <c r="BK8" i="5"/>
  <c r="BK7" i="5"/>
  <c r="BK6" i="5"/>
  <c r="BI16" i="5" s="1"/>
  <c r="CF7" i="5"/>
  <c r="CF8" i="5"/>
  <c r="CF6" i="5"/>
  <c r="CD16" i="5" s="1"/>
  <c r="AW7" i="5"/>
  <c r="AW8" i="5"/>
  <c r="AW6" i="5"/>
  <c r="AU16" i="5" s="1"/>
  <c r="C18" i="18"/>
  <c r="C24" i="18"/>
  <c r="C16" i="21"/>
  <c r="C15" i="21"/>
  <c r="D20" i="18"/>
  <c r="AE15" i="21"/>
  <c r="AE16" i="21"/>
  <c r="AF21" i="21"/>
  <c r="AE21" i="21"/>
  <c r="AI16" i="21"/>
  <c r="AI15" i="21"/>
  <c r="AJ21" i="21"/>
  <c r="AI21" i="21"/>
  <c r="AK16" i="21"/>
  <c r="AK15" i="21"/>
  <c r="AL21" i="21"/>
  <c r="AK21" i="21"/>
  <c r="Q15" i="21"/>
  <c r="Q16" i="21"/>
  <c r="R21" i="21"/>
  <c r="Q21" i="21"/>
  <c r="AA16" i="21"/>
  <c r="AA15" i="21"/>
  <c r="AA21" i="21"/>
  <c r="AB21" i="21"/>
  <c r="W16" i="21"/>
  <c r="W15" i="21"/>
  <c r="W21" i="21"/>
  <c r="X21" i="21"/>
  <c r="U16" i="21"/>
  <c r="U15" i="21"/>
  <c r="V21" i="21"/>
  <c r="U21" i="21"/>
  <c r="DA6" i="5"/>
  <c r="CY16" i="5" s="1"/>
  <c r="DA8" i="5"/>
  <c r="DA7" i="5"/>
  <c r="DO6" i="5"/>
  <c r="DM16" i="5" s="1"/>
  <c r="DO8" i="5"/>
  <c r="DO7" i="5"/>
  <c r="DV8" i="5"/>
  <c r="DV7" i="5"/>
  <c r="DV6" i="5"/>
  <c r="DT16" i="5" s="1"/>
  <c r="BD6" i="5"/>
  <c r="BB16" i="5" s="1"/>
  <c r="BD8" i="5"/>
  <c r="BD7" i="5"/>
  <c r="CM8" i="5"/>
  <c r="CM6" i="5"/>
  <c r="CK16" i="5" s="1"/>
  <c r="CM7" i="5"/>
  <c r="BY6" i="5"/>
  <c r="BW16" i="5" s="1"/>
  <c r="BY7" i="5"/>
  <c r="BY8" i="5"/>
  <c r="BR7" i="5"/>
  <c r="BR6" i="5"/>
  <c r="BP16" i="5" s="1"/>
  <c r="BR8" i="5"/>
  <c r="G7" i="5"/>
  <c r="G8" i="5"/>
  <c r="G6" i="5"/>
  <c r="E16" i="5" s="1"/>
  <c r="CS16" i="5" l="1"/>
  <c r="CT16" i="5" s="1"/>
  <c r="DU16" i="5"/>
  <c r="DV16" i="5" s="1"/>
  <c r="DN16" i="5"/>
  <c r="DO16" i="5" s="1"/>
  <c r="CZ16" i="5"/>
  <c r="DA16" i="5" s="1"/>
  <c r="EI16" i="5"/>
  <c r="EJ16" i="5" s="1"/>
  <c r="DG16" i="5"/>
  <c r="DH16" i="5" s="1"/>
  <c r="EB16" i="5"/>
  <c r="EC16" i="5" s="1"/>
  <c r="BC16" i="5"/>
  <c r="BD16" i="5" s="1"/>
  <c r="CL16" i="5"/>
  <c r="CM16" i="5" s="1"/>
  <c r="BX16" i="5"/>
  <c r="BY16" i="5" s="1"/>
  <c r="AV16" i="5"/>
  <c r="AW16" i="5" s="1"/>
  <c r="BQ16" i="5"/>
  <c r="BR16" i="5" s="1"/>
  <c r="CE16" i="5"/>
  <c r="CF16" i="5" s="1"/>
  <c r="BJ16" i="5"/>
  <c r="AO16" i="5"/>
  <c r="AP16" i="5" s="1"/>
  <c r="AH16" i="5"/>
  <c r="AI16" i="5" s="1"/>
  <c r="AP20" i="18"/>
  <c r="AP24" i="18" a="1"/>
  <c r="AP24" i="18" s="1"/>
  <c r="AO26" i="18" s="1"/>
  <c r="AP26" i="18" s="1"/>
  <c r="AN20" i="18"/>
  <c r="AN24" i="18" a="1"/>
  <c r="AN24" i="18" s="1"/>
  <c r="AM26" i="18" s="1"/>
  <c r="AN26" i="18" s="1"/>
  <c r="AL24" i="18" a="1"/>
  <c r="AL24" i="18" s="1"/>
  <c r="AK26" i="18" s="1"/>
  <c r="AL26" i="18" s="1"/>
  <c r="AL20" i="18"/>
  <c r="AJ24" i="18" a="1"/>
  <c r="AJ24" i="18" s="1"/>
  <c r="AI26" i="18" s="1"/>
  <c r="AJ26" i="18" s="1"/>
  <c r="AJ20" i="18"/>
  <c r="AH24" i="18" a="1"/>
  <c r="AH24" i="18" s="1"/>
  <c r="AG26" i="18" s="1"/>
  <c r="AH26" i="18" s="1"/>
  <c r="AH20" i="18"/>
  <c r="AF20" i="18"/>
  <c r="AF24" i="18" a="1"/>
  <c r="AF24" i="18" s="1"/>
  <c r="AE26" i="18" s="1"/>
  <c r="AF26" i="18" s="1"/>
  <c r="AD20" i="18"/>
  <c r="AD24" i="18" a="1"/>
  <c r="AD24" i="18" s="1"/>
  <c r="AC26" i="18" s="1"/>
  <c r="AD26" i="18" s="1"/>
  <c r="AB20" i="18"/>
  <c r="AB24" i="18" a="1"/>
  <c r="AB24" i="18" s="1"/>
  <c r="AA26" i="18" s="1"/>
  <c r="AB26" i="18" s="1"/>
  <c r="Z24" i="18" a="1"/>
  <c r="Z24" i="18" s="1"/>
  <c r="Y26" i="18" s="1"/>
  <c r="Z26" i="18" s="1"/>
  <c r="Z20" i="18"/>
  <c r="X20" i="18"/>
  <c r="X24" i="18" a="1"/>
  <c r="X24" i="18" s="1"/>
  <c r="W26" i="18" s="1"/>
  <c r="X26" i="18" s="1"/>
  <c r="V24" i="18" a="1"/>
  <c r="V24" i="18" s="1"/>
  <c r="U26" i="18" s="1"/>
  <c r="V26" i="18" s="1"/>
  <c r="V20" i="18"/>
  <c r="T24" i="18" a="1"/>
  <c r="T24" i="18" s="1"/>
  <c r="S26" i="18" s="1"/>
  <c r="T26" i="18" s="1"/>
  <c r="T20" i="18"/>
  <c r="R24" i="18" a="1"/>
  <c r="R24" i="18" s="1"/>
  <c r="Q26" i="18" s="1"/>
  <c r="R26" i="18" s="1"/>
  <c r="R20" i="18"/>
  <c r="P24" i="18" a="1"/>
  <c r="P24" i="18" s="1"/>
  <c r="O26" i="18" s="1"/>
  <c r="P26" i="18" s="1"/>
  <c r="P20" i="18"/>
  <c r="N24" i="18" a="1"/>
  <c r="N24" i="18" s="1"/>
  <c r="M26" i="18" s="1"/>
  <c r="N26" i="18" s="1"/>
  <c r="N20" i="18"/>
  <c r="F16" i="5"/>
  <c r="G16" i="5" s="1"/>
  <c r="H16" i="5" s="1"/>
  <c r="T16" i="5"/>
  <c r="U16" i="5" s="1"/>
  <c r="V16" i="5" s="1"/>
  <c r="M16" i="5"/>
  <c r="N16" i="5" s="1"/>
  <c r="O16" i="5" s="1"/>
  <c r="AA16" i="5"/>
  <c r="C21" i="21"/>
  <c r="D21" i="21"/>
  <c r="J14" i="18" l="1"/>
  <c r="DI16" i="5"/>
  <c r="ED16" i="5"/>
  <c r="DB16" i="5"/>
  <c r="EK16" i="5"/>
  <c r="DP16" i="5"/>
  <c r="CN16" i="5"/>
  <c r="AQ16" i="5"/>
  <c r="BK16" i="5"/>
  <c r="AX16" i="5"/>
  <c r="BZ16" i="5"/>
  <c r="BE16" i="5"/>
  <c r="CG16" i="5"/>
  <c r="AA17" i="18"/>
  <c r="AO17" i="18"/>
  <c r="AM17" i="18"/>
  <c r="AK17" i="18"/>
  <c r="AI17" i="18"/>
  <c r="AG17" i="18"/>
  <c r="AE17" i="18"/>
  <c r="AC17" i="18"/>
  <c r="Y17" i="18"/>
  <c r="W17" i="18"/>
  <c r="U17" i="18"/>
  <c r="S17" i="18"/>
  <c r="Q17" i="18"/>
  <c r="O17" i="18"/>
  <c r="M17" i="18"/>
  <c r="AJ16" i="5"/>
  <c r="AB16" i="5"/>
  <c r="DW16" i="5"/>
  <c r="BS16" i="5"/>
  <c r="CU16" i="5"/>
  <c r="E9" i="21"/>
  <c r="K17" i="18"/>
  <c r="E17" i="18"/>
  <c r="G17" i="18"/>
  <c r="BL16" i="5" l="1"/>
  <c r="AC16" i="5"/>
  <c r="I17" i="18"/>
  <c r="C16" i="5" l="1"/>
  <c r="J16" i="5" s="1"/>
  <c r="Q16" i="5" s="1"/>
  <c r="D24" i="18" a="1"/>
  <c r="D24" i="18" s="1"/>
  <c r="C14" i="18" s="1" a="1"/>
  <c r="C14" i="18" s="1"/>
  <c r="I8" i="18" s="1"/>
  <c r="X16" i="5" l="1"/>
  <c r="D14" i="18" a="1"/>
  <c r="D14" i="18" s="1"/>
  <c r="C26" i="18"/>
  <c r="D26" i="18" s="1"/>
  <c r="E14" i="18" a="1"/>
  <c r="E14" i="18" s="1"/>
  <c r="C17" i="18"/>
  <c r="AE16" i="5" l="1"/>
  <c r="I9" i="18"/>
  <c r="I10" i="18" s="1"/>
  <c r="F14" i="18"/>
  <c r="H14" i="18" s="1"/>
  <c r="I14" i="18" s="1"/>
  <c r="C13" i="18"/>
  <c r="AL16" i="5" l="1"/>
  <c r="AS16" i="5" s="1"/>
  <c r="AZ16" i="5" s="1"/>
  <c r="R16" i="5"/>
  <c r="E22" i="21" s="1"/>
  <c r="K16" i="5"/>
  <c r="C22" i="21" s="1"/>
  <c r="I16" i="5"/>
  <c r="BG16" i="5" l="1"/>
  <c r="Y16" i="5"/>
  <c r="G22" i="21" s="1"/>
  <c r="W16" i="5"/>
  <c r="S17" i="5" s="1"/>
  <c r="T17" i="5" s="1"/>
  <c r="U17" i="5" s="1"/>
  <c r="V17" i="5" s="1"/>
  <c r="P16" i="5"/>
  <c r="E17" i="5"/>
  <c r="F17" i="5" s="1"/>
  <c r="D22" i="21"/>
  <c r="H22" i="21" l="1"/>
  <c r="AD16" i="5"/>
  <c r="Z17" i="5" s="1"/>
  <c r="AA17" i="5" s="1"/>
  <c r="AB17" i="5" s="1"/>
  <c r="AC17" i="5" s="1"/>
  <c r="AF16" i="5"/>
  <c r="L17" i="5"/>
  <c r="F22" i="21"/>
  <c r="G17" i="5"/>
  <c r="H17" i="5" s="1"/>
  <c r="M17" i="5" l="1"/>
  <c r="N17" i="5" s="1"/>
  <c r="O17" i="5" s="1"/>
  <c r="AM16" i="5"/>
  <c r="AK16" i="5"/>
  <c r="AG17" i="5" s="1"/>
  <c r="I22" i="21"/>
  <c r="J22" i="21"/>
  <c r="AH17" i="5" l="1"/>
  <c r="AI17" i="5" s="1"/>
  <c r="AR16" i="5"/>
  <c r="AN17" i="5" s="1"/>
  <c r="AT16" i="5"/>
  <c r="L22" i="21"/>
  <c r="K22" i="21"/>
  <c r="AO17" i="5" l="1"/>
  <c r="AP17" i="5" s="1"/>
  <c r="AQ17" i="5" s="1"/>
  <c r="AJ17" i="5"/>
  <c r="M22" i="21"/>
  <c r="N22" i="21"/>
  <c r="BA16" i="5" l="1"/>
  <c r="AY16" i="5"/>
  <c r="AU17" i="5" s="1"/>
  <c r="AV17" i="5" l="1"/>
  <c r="AW17" i="5" s="1"/>
  <c r="P22" i="21"/>
  <c r="O22" i="21"/>
  <c r="AX17" i="5" l="1"/>
  <c r="BH16" i="5"/>
  <c r="BF16" i="5"/>
  <c r="BB17" i="5" s="1"/>
  <c r="BC17" i="5" l="1"/>
  <c r="BD17" i="5" s="1"/>
  <c r="R22" i="21"/>
  <c r="Q22" i="21"/>
  <c r="BE17" i="5" l="1"/>
  <c r="CV16" i="5" l="1"/>
  <c r="CR17" i="5" s="1"/>
  <c r="CX16" i="5"/>
  <c r="CW17" i="5" l="1"/>
  <c r="CS17" i="5"/>
  <c r="CT17" i="5" s="1"/>
  <c r="AC22" i="21"/>
  <c r="AD22" i="21"/>
  <c r="CU17" i="5" l="1"/>
  <c r="CX17" i="5" s="1"/>
  <c r="DE16" i="5"/>
  <c r="DC16" i="5"/>
  <c r="CY17" i="5" s="1"/>
  <c r="CV17" i="5" l="1"/>
  <c r="CR18" i="5" s="1"/>
  <c r="CZ17" i="5"/>
  <c r="DA17" i="5" s="1"/>
  <c r="DD17" i="5"/>
  <c r="AF22" i="21"/>
  <c r="AE22" i="21"/>
  <c r="DB17" i="5" l="1"/>
  <c r="DC17" i="5" s="1"/>
  <c r="CY18" i="5" s="1"/>
  <c r="CW18" i="5"/>
  <c r="CS18" i="5"/>
  <c r="CT18" i="5" s="1"/>
  <c r="CU18" i="5" s="1"/>
  <c r="CV18" i="5" s="1"/>
  <c r="CR19" i="5" s="1"/>
  <c r="DJ16" i="5"/>
  <c r="DF17" i="5" s="1"/>
  <c r="DL16" i="5"/>
  <c r="DE17" i="5" l="1"/>
  <c r="CX18" i="5"/>
  <c r="DD18" i="5"/>
  <c r="CZ18" i="5"/>
  <c r="DA18" i="5" s="1"/>
  <c r="DB18" i="5" s="1"/>
  <c r="DC18" i="5" s="1"/>
  <c r="CY19" i="5" s="1"/>
  <c r="DG17" i="5"/>
  <c r="DH17" i="5" s="1"/>
  <c r="DK17" i="5"/>
  <c r="CW19" i="5"/>
  <c r="CS19" i="5"/>
  <c r="CT19" i="5" s="1"/>
  <c r="AH22" i="21"/>
  <c r="AG22" i="21"/>
  <c r="CU19" i="5" l="1"/>
  <c r="CV19" i="5" s="1"/>
  <c r="CR20" i="5" s="1"/>
  <c r="CZ19" i="5"/>
  <c r="DA19" i="5" s="1"/>
  <c r="DD19" i="5"/>
  <c r="DI17" i="5"/>
  <c r="DL17" i="5" s="1"/>
  <c r="DE18" i="5"/>
  <c r="DQ16" i="5"/>
  <c r="DM17" i="5" s="1"/>
  <c r="DS16" i="5"/>
  <c r="CX19" i="5" l="1"/>
  <c r="CW20" i="5"/>
  <c r="CS20" i="5"/>
  <c r="CT20" i="5" s="1"/>
  <c r="CU20" i="5" s="1"/>
  <c r="CV20" i="5" s="1"/>
  <c r="CR21" i="5" s="1"/>
  <c r="DN17" i="5"/>
  <c r="DO17" i="5" s="1"/>
  <c r="DR17" i="5"/>
  <c r="DJ17" i="5"/>
  <c r="DF18" i="5" s="1"/>
  <c r="DB19" i="5"/>
  <c r="DE19" i="5" s="1"/>
  <c r="AJ22" i="21"/>
  <c r="AI22" i="21"/>
  <c r="DK18" i="5" l="1"/>
  <c r="DG18" i="5"/>
  <c r="DH18" i="5" s="1"/>
  <c r="DI18" i="5" s="1"/>
  <c r="DJ18" i="5" s="1"/>
  <c r="DF19" i="5" s="1"/>
  <c r="DP17" i="5"/>
  <c r="DS17" i="5" s="1"/>
  <c r="DC19" i="5"/>
  <c r="CY20" i="5" s="1"/>
  <c r="CS21" i="5"/>
  <c r="CT21" i="5" s="1"/>
  <c r="CU21" i="5" s="1"/>
  <c r="CV21" i="5" s="1"/>
  <c r="CR22" i="5" s="1"/>
  <c r="CW21" i="5"/>
  <c r="CX20" i="5"/>
  <c r="DX16" i="5"/>
  <c r="DT17" i="5" s="1"/>
  <c r="DZ16" i="5"/>
  <c r="CX21" i="5" l="1"/>
  <c r="DL18" i="5"/>
  <c r="CS22" i="5"/>
  <c r="CT22" i="5" s="1"/>
  <c r="CW22" i="5"/>
  <c r="DG19" i="5"/>
  <c r="DH19" i="5" s="1"/>
  <c r="DK19" i="5"/>
  <c r="DY17" i="5"/>
  <c r="DU17" i="5"/>
  <c r="DV17" i="5" s="1"/>
  <c r="DD20" i="5"/>
  <c r="CZ20" i="5"/>
  <c r="DA20" i="5" s="1"/>
  <c r="DB20" i="5" s="1"/>
  <c r="DC20" i="5" s="1"/>
  <c r="CY21" i="5" s="1"/>
  <c r="DQ17" i="5"/>
  <c r="DM18" i="5" s="1"/>
  <c r="AK22" i="21"/>
  <c r="AL22" i="21"/>
  <c r="DE20" i="5" l="1"/>
  <c r="DI19" i="5"/>
  <c r="DL19" i="5" s="1"/>
  <c r="CU22" i="5"/>
  <c r="CX22" i="5" s="1"/>
  <c r="DW17" i="5"/>
  <c r="DX17" i="5" s="1"/>
  <c r="DT18" i="5" s="1"/>
  <c r="DN18" i="5"/>
  <c r="DO18" i="5" s="1"/>
  <c r="DR18" i="5"/>
  <c r="DD21" i="5"/>
  <c r="CZ21" i="5"/>
  <c r="DA21" i="5" s="1"/>
  <c r="DB21" i="5" s="1"/>
  <c r="DC21" i="5" s="1"/>
  <c r="CY22" i="5" s="1"/>
  <c r="EE16" i="5"/>
  <c r="EA17" i="5" s="1"/>
  <c r="EG16" i="5"/>
  <c r="CV22" i="5" l="1"/>
  <c r="CR23" i="5" s="1"/>
  <c r="CW23" i="5" s="1"/>
  <c r="DZ17" i="5"/>
  <c r="DU18" i="5"/>
  <c r="DV18" i="5" s="1"/>
  <c r="DW18" i="5" s="1"/>
  <c r="DX18" i="5" s="1"/>
  <c r="DT19" i="5" s="1"/>
  <c r="DY18" i="5"/>
  <c r="EB17" i="5"/>
  <c r="EC17" i="5" s="1"/>
  <c r="EF17" i="5"/>
  <c r="DP18" i="5"/>
  <c r="DS18" i="5" s="1"/>
  <c r="DD22" i="5"/>
  <c r="CZ22" i="5"/>
  <c r="DA22" i="5" s="1"/>
  <c r="DE21" i="5"/>
  <c r="DJ19" i="5"/>
  <c r="DF20" i="5" s="1"/>
  <c r="AM22" i="21"/>
  <c r="AN22" i="21"/>
  <c r="CS23" i="5" l="1"/>
  <c r="CT23" i="5" s="1"/>
  <c r="CU23" i="5" s="1"/>
  <c r="CV23" i="5" s="1"/>
  <c r="CR24" i="5" s="1"/>
  <c r="CW24" i="5" s="1"/>
  <c r="DZ18" i="5"/>
  <c r="DQ18" i="5"/>
  <c r="DM19" i="5" s="1"/>
  <c r="DN19" i="5" s="1"/>
  <c r="DO19" i="5" s="1"/>
  <c r="ED17" i="5"/>
  <c r="EG17" i="5" s="1"/>
  <c r="DB22" i="5"/>
  <c r="DE22" i="5" s="1"/>
  <c r="DG20" i="5"/>
  <c r="DH20" i="5" s="1"/>
  <c r="DI20" i="5" s="1"/>
  <c r="DJ20" i="5" s="1"/>
  <c r="DF21" i="5" s="1"/>
  <c r="DK20" i="5"/>
  <c r="DU19" i="5"/>
  <c r="DV19" i="5" s="1"/>
  <c r="DY19" i="5"/>
  <c r="EL16" i="5"/>
  <c r="EH17" i="5" s="1"/>
  <c r="EN16" i="5"/>
  <c r="CS24" i="5" l="1"/>
  <c r="CT24" i="5" s="1"/>
  <c r="CU24" i="5" s="1"/>
  <c r="CX24" i="5" s="1"/>
  <c r="CX23" i="5"/>
  <c r="DR19" i="5"/>
  <c r="EI17" i="5"/>
  <c r="EJ17" i="5" s="1"/>
  <c r="EK17" i="5" s="1"/>
  <c r="EL17" i="5" s="1"/>
  <c r="EH18" i="5" s="1"/>
  <c r="EM17" i="5"/>
  <c r="DC22" i="5"/>
  <c r="CY23" i="5" s="1"/>
  <c r="DG21" i="5"/>
  <c r="DH21" i="5" s="1"/>
  <c r="DK21" i="5"/>
  <c r="DP19" i="5"/>
  <c r="DW19" i="5"/>
  <c r="DZ19" i="5" s="1"/>
  <c r="DL20" i="5"/>
  <c r="EE17" i="5"/>
  <c r="EA18" i="5" s="1"/>
  <c r="AO22" i="21"/>
  <c r="AP22" i="21"/>
  <c r="DS19" i="5" l="1"/>
  <c r="DQ19" i="5"/>
  <c r="DM20" i="5" s="1"/>
  <c r="EF18" i="5"/>
  <c r="EB18" i="5"/>
  <c r="EC18" i="5" s="1"/>
  <c r="DX19" i="5"/>
  <c r="DT20" i="5" s="1"/>
  <c r="DI21" i="5"/>
  <c r="DL21" i="5" s="1"/>
  <c r="CZ23" i="5"/>
  <c r="DA23" i="5" s="1"/>
  <c r="DD23" i="5"/>
  <c r="EN17" i="5"/>
  <c r="CV24" i="5"/>
  <c r="CR25" i="5" s="1"/>
  <c r="EI18" i="5"/>
  <c r="EJ18" i="5" s="1"/>
  <c r="EK18" i="5" s="1"/>
  <c r="EL18" i="5" s="1"/>
  <c r="EH19" i="5" s="1"/>
  <c r="EM18" i="5"/>
  <c r="EN18" i="5" l="1"/>
  <c r="ED18" i="5"/>
  <c r="EG18" i="5" s="1"/>
  <c r="CS25" i="5"/>
  <c r="CT25" i="5" s="1"/>
  <c r="CW25" i="5"/>
  <c r="DB23" i="5"/>
  <c r="DE23" i="5" s="1"/>
  <c r="DR20" i="5"/>
  <c r="DN20" i="5"/>
  <c r="DO20" i="5" s="1"/>
  <c r="DP20" i="5" s="1"/>
  <c r="DQ20" i="5" s="1"/>
  <c r="DM21" i="5" s="1"/>
  <c r="DJ21" i="5"/>
  <c r="DF22" i="5" s="1"/>
  <c r="EM19" i="5"/>
  <c r="EI19" i="5"/>
  <c r="EJ19" i="5" s="1"/>
  <c r="EK19" i="5" s="1"/>
  <c r="EL19" i="5" s="1"/>
  <c r="EH20" i="5" s="1"/>
  <c r="DU20" i="5"/>
  <c r="DV20" i="5" s="1"/>
  <c r="DY20" i="5"/>
  <c r="EE18" i="5" l="1"/>
  <c r="EA19" i="5" s="1"/>
  <c r="EF19" i="5" s="1"/>
  <c r="EN19" i="5"/>
  <c r="CU25" i="5"/>
  <c r="CX25" i="5" s="1"/>
  <c r="DW20" i="5"/>
  <c r="DZ20" i="5" s="1"/>
  <c r="DS20" i="5"/>
  <c r="EM20" i="5"/>
  <c r="EI20" i="5"/>
  <c r="EJ20" i="5" s="1"/>
  <c r="EK20" i="5" s="1"/>
  <c r="EL20" i="5" s="1"/>
  <c r="EH21" i="5" s="1"/>
  <c r="DG22" i="5"/>
  <c r="DH22" i="5" s="1"/>
  <c r="DI22" i="5" s="1"/>
  <c r="DJ22" i="5" s="1"/>
  <c r="DF23" i="5" s="1"/>
  <c r="DK22" i="5"/>
  <c r="DR21" i="5"/>
  <c r="DN21" i="5"/>
  <c r="DO21" i="5" s="1"/>
  <c r="DP21" i="5" s="1"/>
  <c r="DQ21" i="5" s="1"/>
  <c r="DM22" i="5" s="1"/>
  <c r="DC23" i="5"/>
  <c r="CY24" i="5" s="1"/>
  <c r="EB19" i="5" l="1"/>
  <c r="EC19" i="5" s="1"/>
  <c r="ED19" i="5" s="1"/>
  <c r="EE19" i="5" s="1"/>
  <c r="EA20" i="5" s="1"/>
  <c r="EB20" i="5" s="1"/>
  <c r="EC20" i="5" s="1"/>
  <c r="DL22" i="5"/>
  <c r="CV25" i="5"/>
  <c r="CR26" i="5" s="1"/>
  <c r="CS26" i="5" s="1"/>
  <c r="CT26" i="5" s="1"/>
  <c r="CU26" i="5" s="1"/>
  <c r="CV26" i="5" s="1"/>
  <c r="CR27" i="5" s="1"/>
  <c r="DS21" i="5"/>
  <c r="DD24" i="5"/>
  <c r="CZ24" i="5"/>
  <c r="DA24" i="5" s="1"/>
  <c r="DB24" i="5" s="1"/>
  <c r="DC24" i="5" s="1"/>
  <c r="CY25" i="5" s="1"/>
  <c r="EN20" i="5"/>
  <c r="DX20" i="5"/>
  <c r="DT21" i="5" s="1"/>
  <c r="DG23" i="5"/>
  <c r="DH23" i="5" s="1"/>
  <c r="DI23" i="5" s="1"/>
  <c r="DJ23" i="5" s="1"/>
  <c r="DF24" i="5" s="1"/>
  <c r="DK23" i="5"/>
  <c r="EM21" i="5"/>
  <c r="EI21" i="5"/>
  <c r="EJ21" i="5" s="1"/>
  <c r="EK21" i="5" s="1"/>
  <c r="EL21" i="5" s="1"/>
  <c r="EH22" i="5" s="1"/>
  <c r="DR22" i="5"/>
  <c r="DN22" i="5"/>
  <c r="DO22" i="5" s="1"/>
  <c r="CW26" i="5" l="1"/>
  <c r="CX26" i="5" s="1"/>
  <c r="EG19" i="5"/>
  <c r="EF20" i="5"/>
  <c r="DE24" i="5"/>
  <c r="DL23" i="5"/>
  <c r="DD25" i="5"/>
  <c r="CZ25" i="5"/>
  <c r="DA25" i="5" s="1"/>
  <c r="DB25" i="5" s="1"/>
  <c r="DC25" i="5" s="1"/>
  <c r="CY26" i="5" s="1"/>
  <c r="DP22" i="5"/>
  <c r="DS22" i="5" s="1"/>
  <c r="EM22" i="5"/>
  <c r="EI22" i="5"/>
  <c r="EJ22" i="5" s="1"/>
  <c r="EN21" i="5"/>
  <c r="DY21" i="5"/>
  <c r="DU21" i="5"/>
  <c r="DV21" i="5" s="1"/>
  <c r="CW27" i="5"/>
  <c r="CS27" i="5"/>
  <c r="CT27" i="5" s="1"/>
  <c r="CU27" i="5" s="1"/>
  <c r="CV27" i="5" s="1"/>
  <c r="CR28" i="5" s="1"/>
  <c r="DG24" i="5"/>
  <c r="DH24" i="5" s="1"/>
  <c r="DI24" i="5" s="1"/>
  <c r="DJ24" i="5" s="1"/>
  <c r="DF25" i="5" s="1"/>
  <c r="DK24" i="5"/>
  <c r="ED20" i="5"/>
  <c r="EG20" i="5" l="1"/>
  <c r="DL24" i="5"/>
  <c r="CX27" i="5"/>
  <c r="DE25" i="5"/>
  <c r="DQ22" i="5"/>
  <c r="DM23" i="5" s="1"/>
  <c r="EE20" i="5"/>
  <c r="EA21" i="5" s="1"/>
  <c r="EK22" i="5"/>
  <c r="EL22" i="5" s="1"/>
  <c r="EH23" i="5" s="1"/>
  <c r="CZ26" i="5"/>
  <c r="DA26" i="5" s="1"/>
  <c r="DD26" i="5"/>
  <c r="DW21" i="5"/>
  <c r="DZ21" i="5" s="1"/>
  <c r="DG25" i="5"/>
  <c r="DH25" i="5" s="1"/>
  <c r="DI25" i="5" s="1"/>
  <c r="DJ25" i="5" s="1"/>
  <c r="DF26" i="5" s="1"/>
  <c r="DK25" i="5"/>
  <c r="CW28" i="5"/>
  <c r="CS28" i="5"/>
  <c r="CT28" i="5" s="1"/>
  <c r="CU28" i="5" s="1"/>
  <c r="CV28" i="5" s="1"/>
  <c r="CR29" i="5" s="1"/>
  <c r="DL25" i="5" l="1"/>
  <c r="DX21" i="5"/>
  <c r="DT22" i="5" s="1"/>
  <c r="DU22" i="5" s="1"/>
  <c r="DV22" i="5" s="1"/>
  <c r="DW22" i="5" s="1"/>
  <c r="DX22" i="5" s="1"/>
  <c r="DT23" i="5" s="1"/>
  <c r="EM23" i="5"/>
  <c r="EI23" i="5"/>
  <c r="EJ23" i="5" s="1"/>
  <c r="DB26" i="5"/>
  <c r="DE26" i="5" s="1"/>
  <c r="EB21" i="5"/>
  <c r="EC21" i="5" s="1"/>
  <c r="EF21" i="5"/>
  <c r="DG26" i="5"/>
  <c r="DH26" i="5" s="1"/>
  <c r="DK26" i="5"/>
  <c r="EN22" i="5"/>
  <c r="CW29" i="5"/>
  <c r="CS29" i="5"/>
  <c r="CT29" i="5" s="1"/>
  <c r="CU29" i="5" s="1"/>
  <c r="CV29" i="5" s="1"/>
  <c r="CR30" i="5" s="1"/>
  <c r="CX28" i="5"/>
  <c r="DR23" i="5"/>
  <c r="DN23" i="5"/>
  <c r="DO23" i="5" s="1"/>
  <c r="DY22" i="5" l="1"/>
  <c r="DZ22" i="5" s="1"/>
  <c r="CS30" i="5"/>
  <c r="CT30" i="5" s="1"/>
  <c r="CU30" i="5" s="1"/>
  <c r="CV30" i="5" s="1"/>
  <c r="CR31" i="5" s="1"/>
  <c r="CW30" i="5"/>
  <c r="DI26" i="5"/>
  <c r="DL26" i="5" s="1"/>
  <c r="ED21" i="5"/>
  <c r="EG21" i="5" s="1"/>
  <c r="DP23" i="5"/>
  <c r="DS23" i="5" s="1"/>
  <c r="CX29" i="5"/>
  <c r="DC26" i="5"/>
  <c r="CY27" i="5" s="1"/>
  <c r="DY23" i="5"/>
  <c r="DU23" i="5"/>
  <c r="DV23" i="5" s="1"/>
  <c r="DW23" i="5" s="1"/>
  <c r="DX23" i="5" s="1"/>
  <c r="DT24" i="5" s="1"/>
  <c r="EK23" i="5"/>
  <c r="EL23" i="5" s="1"/>
  <c r="EH24" i="5" s="1"/>
  <c r="CX30" i="5" l="1"/>
  <c r="DJ26" i="5"/>
  <c r="DF27" i="5" s="1"/>
  <c r="DK27" i="5" s="1"/>
  <c r="EN23" i="5"/>
  <c r="EM24" i="5"/>
  <c r="EI24" i="5"/>
  <c r="EJ24" i="5" s="1"/>
  <c r="EE21" i="5"/>
  <c r="EA22" i="5" s="1"/>
  <c r="CZ27" i="5"/>
  <c r="DA27" i="5" s="1"/>
  <c r="DD27" i="5"/>
  <c r="DZ23" i="5"/>
  <c r="DQ23" i="5"/>
  <c r="DM24" i="5" s="1"/>
  <c r="DU24" i="5"/>
  <c r="DV24" i="5" s="1"/>
  <c r="DW24" i="5" s="1"/>
  <c r="DX24" i="5" s="1"/>
  <c r="DT25" i="5" s="1"/>
  <c r="DY24" i="5"/>
  <c r="CW31" i="5"/>
  <c r="CS31" i="5"/>
  <c r="CT31" i="5" s="1"/>
  <c r="CU31" i="5" s="1"/>
  <c r="CV31" i="5" s="1"/>
  <c r="CR32" i="5" s="1"/>
  <c r="DG27" i="5" l="1"/>
  <c r="DH27" i="5" s="1"/>
  <c r="DI27" i="5" s="1"/>
  <c r="DL27" i="5" s="1"/>
  <c r="DZ24" i="5"/>
  <c r="DY25" i="5"/>
  <c r="DU25" i="5"/>
  <c r="DV25" i="5" s="1"/>
  <c r="DW25" i="5" s="1"/>
  <c r="DX25" i="5" s="1"/>
  <c r="DT26" i="5" s="1"/>
  <c r="DN24" i="5"/>
  <c r="DO24" i="5" s="1"/>
  <c r="DR24" i="5"/>
  <c r="CX31" i="5"/>
  <c r="EF22" i="5"/>
  <c r="EB22" i="5"/>
  <c r="EC22" i="5" s="1"/>
  <c r="EK24" i="5"/>
  <c r="EN24" i="5" s="1"/>
  <c r="CS32" i="5"/>
  <c r="CT32" i="5" s="1"/>
  <c r="CW32" i="5"/>
  <c r="DB27" i="5"/>
  <c r="DE27" i="5" s="1"/>
  <c r="EL24" i="5" l="1"/>
  <c r="EH25" i="5" s="1"/>
  <c r="EI25" i="5" s="1"/>
  <c r="EJ25" i="5" s="1"/>
  <c r="DJ27" i="5"/>
  <c r="DF28" i="5" s="1"/>
  <c r="DK28" i="5" s="1"/>
  <c r="DC27" i="5"/>
  <c r="CY28" i="5" s="1"/>
  <c r="CZ28" i="5" s="1"/>
  <c r="DA28" i="5" s="1"/>
  <c r="ED22" i="5"/>
  <c r="EE22" i="5" s="1"/>
  <c r="EA23" i="5" s="1"/>
  <c r="CU32" i="5"/>
  <c r="CX32" i="5" s="1"/>
  <c r="DP24" i="5"/>
  <c r="DS24" i="5" s="1"/>
  <c r="DU26" i="5"/>
  <c r="DV26" i="5" s="1"/>
  <c r="DW26" i="5" s="1"/>
  <c r="DX26" i="5" s="1"/>
  <c r="DT27" i="5" s="1"/>
  <c r="DY26" i="5"/>
  <c r="DZ25" i="5"/>
  <c r="DG28" i="5" l="1"/>
  <c r="DH28" i="5" s="1"/>
  <c r="EM25" i="5"/>
  <c r="EG22" i="5"/>
  <c r="DD28" i="5"/>
  <c r="DQ24" i="5"/>
  <c r="DM25" i="5" s="1"/>
  <c r="DR25" i="5" s="1"/>
  <c r="CV32" i="5"/>
  <c r="CR33" i="5" s="1"/>
  <c r="CW33" i="5" s="1"/>
  <c r="EF23" i="5"/>
  <c r="EB23" i="5"/>
  <c r="EC23" i="5" s="1"/>
  <c r="ED23" i="5" s="1"/>
  <c r="EE23" i="5" s="1"/>
  <c r="EA24" i="5" s="1"/>
  <c r="EK25" i="5"/>
  <c r="DY27" i="5"/>
  <c r="DU27" i="5"/>
  <c r="DV27" i="5" s="1"/>
  <c r="DW27" i="5" s="1"/>
  <c r="DX27" i="5" s="1"/>
  <c r="DT28" i="5" s="1"/>
  <c r="DZ26" i="5"/>
  <c r="DI28" i="5"/>
  <c r="DL28" i="5" s="1"/>
  <c r="DB28" i="5"/>
  <c r="EN25" i="5" l="1"/>
  <c r="DE28" i="5"/>
  <c r="DN25" i="5"/>
  <c r="DO25" i="5" s="1"/>
  <c r="CS33" i="5"/>
  <c r="CT33" i="5" s="1"/>
  <c r="CU33" i="5" s="1"/>
  <c r="CV33" i="5" s="1"/>
  <c r="CR34" i="5" s="1"/>
  <c r="CS34" i="5" s="1"/>
  <c r="CT34" i="5" s="1"/>
  <c r="DC28" i="5"/>
  <c r="CY29" i="5" s="1"/>
  <c r="DD29" i="5" s="1"/>
  <c r="DZ27" i="5"/>
  <c r="DP25" i="5"/>
  <c r="DS25" i="5" s="1"/>
  <c r="EL25" i="5"/>
  <c r="EH26" i="5" s="1"/>
  <c r="DJ28" i="5"/>
  <c r="DF29" i="5" s="1"/>
  <c r="DU28" i="5"/>
  <c r="DV28" i="5" s="1"/>
  <c r="DW28" i="5" s="1"/>
  <c r="DX28" i="5" s="1"/>
  <c r="DT29" i="5" s="1"/>
  <c r="DY28" i="5"/>
  <c r="EB24" i="5"/>
  <c r="EC24" i="5" s="1"/>
  <c r="EF24" i="5"/>
  <c r="EG23" i="5"/>
  <c r="CZ29" i="5" l="1"/>
  <c r="DA29" i="5" s="1"/>
  <c r="DB29" i="5" s="1"/>
  <c r="DE29" i="5" s="1"/>
  <c r="CW34" i="5"/>
  <c r="CX33" i="5"/>
  <c r="DZ28" i="5"/>
  <c r="DQ25" i="5"/>
  <c r="DM26" i="5" s="1"/>
  <c r="DR26" i="5" s="1"/>
  <c r="EI26" i="5"/>
  <c r="EJ26" i="5" s="1"/>
  <c r="EK26" i="5" s="1"/>
  <c r="EL26" i="5" s="1"/>
  <c r="EH27" i="5" s="1"/>
  <c r="EM26" i="5"/>
  <c r="DK29" i="5"/>
  <c r="DG29" i="5"/>
  <c r="DH29" i="5" s="1"/>
  <c r="DI29" i="5" s="1"/>
  <c r="DJ29" i="5" s="1"/>
  <c r="DF30" i="5" s="1"/>
  <c r="ED24" i="5"/>
  <c r="EG24" i="5" s="1"/>
  <c r="DU29" i="5"/>
  <c r="DV29" i="5" s="1"/>
  <c r="DW29" i="5" s="1"/>
  <c r="DX29" i="5" s="1"/>
  <c r="DT30" i="5" s="1"/>
  <c r="DY29" i="5"/>
  <c r="CU34" i="5"/>
  <c r="DN26" i="5" l="1"/>
  <c r="DO26" i="5" s="1"/>
  <c r="DP26" i="5" s="1"/>
  <c r="DQ26" i="5" s="1"/>
  <c r="DM27" i="5" s="1"/>
  <c r="DR27" i="5" s="1"/>
  <c r="CX34" i="5"/>
  <c r="EE24" i="5"/>
  <c r="EA25" i="5" s="1"/>
  <c r="EN26" i="5"/>
  <c r="DZ29" i="5"/>
  <c r="DL29" i="5"/>
  <c r="DC29" i="5"/>
  <c r="CY30" i="5" s="1"/>
  <c r="DD30" i="5" s="1"/>
  <c r="EB25" i="5"/>
  <c r="EC25" i="5" s="1"/>
  <c r="EF25" i="5"/>
  <c r="EI27" i="5"/>
  <c r="EJ27" i="5" s="1"/>
  <c r="EM27" i="5"/>
  <c r="DU30" i="5"/>
  <c r="DV30" i="5" s="1"/>
  <c r="DY30" i="5"/>
  <c r="CV34" i="5"/>
  <c r="CR35" i="5" s="1"/>
  <c r="DK30" i="5"/>
  <c r="DG30" i="5"/>
  <c r="DH30" i="5" s="1"/>
  <c r="DS26" i="5" l="1"/>
  <c r="DN27" i="5"/>
  <c r="DO27" i="5" s="1"/>
  <c r="DP27" i="5" s="1"/>
  <c r="DQ27" i="5" s="1"/>
  <c r="DM28" i="5" s="1"/>
  <c r="CZ30" i="5"/>
  <c r="DA30" i="5" s="1"/>
  <c r="DB30" i="5" s="1"/>
  <c r="DC30" i="5" s="1"/>
  <c r="CY31" i="5" s="1"/>
  <c r="DD31" i="5" s="1"/>
  <c r="EK27" i="5"/>
  <c r="EN27" i="5" s="1"/>
  <c r="DI30" i="5"/>
  <c r="DL30" i="5" s="1"/>
  <c r="DR28" i="5"/>
  <c r="DN28" i="5"/>
  <c r="DO28" i="5" s="1"/>
  <c r="DP28" i="5" s="1"/>
  <c r="DQ28" i="5" s="1"/>
  <c r="DM29" i="5" s="1"/>
  <c r="CW35" i="5"/>
  <c r="CS35" i="5"/>
  <c r="CT35" i="5" s="1"/>
  <c r="ED25" i="5"/>
  <c r="EG25" i="5" s="1"/>
  <c r="DW30" i="5"/>
  <c r="DZ30" i="5" s="1"/>
  <c r="DS27" i="5" l="1"/>
  <c r="DE30" i="5"/>
  <c r="CZ31" i="5"/>
  <c r="DA31" i="5" s="1"/>
  <c r="DJ30" i="5"/>
  <c r="DF31" i="5" s="1"/>
  <c r="DK31" i="5" s="1"/>
  <c r="EE25" i="5"/>
  <c r="EA26" i="5" s="1"/>
  <c r="EB26" i="5" s="1"/>
  <c r="EC26" i="5" s="1"/>
  <c r="EL27" i="5"/>
  <c r="EH28" i="5" s="1"/>
  <c r="EM28" i="5" s="1"/>
  <c r="DX30" i="5"/>
  <c r="DT31" i="5" s="1"/>
  <c r="DY31" i="5" s="1"/>
  <c r="DN29" i="5"/>
  <c r="DO29" i="5" s="1"/>
  <c r="DR29" i="5"/>
  <c r="DB31" i="5"/>
  <c r="DE31" i="5" s="1"/>
  <c r="CU35" i="5"/>
  <c r="CX35" i="5" s="1"/>
  <c r="DS28" i="5"/>
  <c r="EF26" i="5" l="1"/>
  <c r="DG31" i="5"/>
  <c r="DH31" i="5" s="1"/>
  <c r="EI28" i="5"/>
  <c r="EJ28" i="5" s="1"/>
  <c r="EK28" i="5" s="1"/>
  <c r="EL28" i="5" s="1"/>
  <c r="EH29" i="5" s="1"/>
  <c r="EI29" i="5" s="1"/>
  <c r="EJ29" i="5" s="1"/>
  <c r="DU31" i="5"/>
  <c r="DV31" i="5" s="1"/>
  <c r="DW31" i="5" s="1"/>
  <c r="DZ31" i="5" s="1"/>
  <c r="CV35" i="5"/>
  <c r="CR36" i="5" s="1"/>
  <c r="CW36" i="5" s="1"/>
  <c r="DC31" i="5"/>
  <c r="CY32" i="5" s="1"/>
  <c r="CZ32" i="5" s="1"/>
  <c r="DA32" i="5" s="1"/>
  <c r="DI31" i="5"/>
  <c r="DL31" i="5" s="1"/>
  <c r="DP29" i="5"/>
  <c r="DS29" i="5" s="1"/>
  <c r="ED26" i="5"/>
  <c r="EG26" i="5" l="1"/>
  <c r="DD32" i="5"/>
  <c r="EN28" i="5"/>
  <c r="EM29" i="5"/>
  <c r="CS36" i="5"/>
  <c r="CT36" i="5" s="1"/>
  <c r="CU36" i="5" s="1"/>
  <c r="CX36" i="5" s="1"/>
  <c r="EE26" i="5"/>
  <c r="EA27" i="5" s="1"/>
  <c r="EB27" i="5" s="1"/>
  <c r="EC27" i="5" s="1"/>
  <c r="ED27" i="5" s="1"/>
  <c r="EE27" i="5" s="1"/>
  <c r="EA28" i="5" s="1"/>
  <c r="DJ31" i="5"/>
  <c r="DF32" i="5" s="1"/>
  <c r="DG32" i="5" s="1"/>
  <c r="DH32" i="5" s="1"/>
  <c r="DI32" i="5" s="1"/>
  <c r="DJ32" i="5" s="1"/>
  <c r="DF33" i="5" s="1"/>
  <c r="DQ29" i="5"/>
  <c r="DM30" i="5" s="1"/>
  <c r="DN30" i="5" s="1"/>
  <c r="DO30" i="5" s="1"/>
  <c r="DX31" i="5"/>
  <c r="DT32" i="5" s="1"/>
  <c r="DB32" i="5"/>
  <c r="DK32" i="5"/>
  <c r="EK29" i="5"/>
  <c r="DE32" i="5" l="1"/>
  <c r="EF27" i="5"/>
  <c r="EN29" i="5"/>
  <c r="DR30" i="5"/>
  <c r="CV36" i="5"/>
  <c r="CR37" i="5" s="1"/>
  <c r="CS37" i="5" s="1"/>
  <c r="CT37" i="5" s="1"/>
  <c r="DC32" i="5"/>
  <c r="CY33" i="5" s="1"/>
  <c r="CZ33" i="5" s="1"/>
  <c r="DA33" i="5" s="1"/>
  <c r="DB33" i="5" s="1"/>
  <c r="DC33" i="5" s="1"/>
  <c r="CY34" i="5" s="1"/>
  <c r="EL29" i="5"/>
  <c r="EH30" i="5" s="1"/>
  <c r="EI30" i="5" s="1"/>
  <c r="EJ30" i="5" s="1"/>
  <c r="EK30" i="5" s="1"/>
  <c r="EL30" i="5" s="1"/>
  <c r="EH31" i="5" s="1"/>
  <c r="DL32" i="5"/>
  <c r="EF28" i="5"/>
  <c r="EB28" i="5"/>
  <c r="EC28" i="5" s="1"/>
  <c r="DP30" i="5"/>
  <c r="DU32" i="5"/>
  <c r="DV32" i="5" s="1"/>
  <c r="DY32" i="5"/>
  <c r="DK33" i="5"/>
  <c r="DG33" i="5"/>
  <c r="DH33" i="5" s="1"/>
  <c r="EG27" i="5"/>
  <c r="AD23" i="21"/>
  <c r="AC23" i="21"/>
  <c r="DS30" i="5" l="1"/>
  <c r="CW37" i="5"/>
  <c r="EM30" i="5"/>
  <c r="EN30" i="5" s="1"/>
  <c r="DD33" i="5"/>
  <c r="DE33" i="5" s="1"/>
  <c r="DQ30" i="5"/>
  <c r="DM31" i="5" s="1"/>
  <c r="DR31" i="5" s="1"/>
  <c r="EI31" i="5"/>
  <c r="EJ31" i="5" s="1"/>
  <c r="EM31" i="5"/>
  <c r="DW32" i="5"/>
  <c r="DZ32" i="5" s="1"/>
  <c r="CU37" i="5"/>
  <c r="DD34" i="5"/>
  <c r="CZ34" i="5"/>
  <c r="DA34" i="5" s="1"/>
  <c r="DI33" i="5"/>
  <c r="DL33" i="5" s="1"/>
  <c r="ED28" i="5"/>
  <c r="EG28" i="5" s="1"/>
  <c r="CX37" i="5" l="1"/>
  <c r="DN31" i="5"/>
  <c r="DO31" i="5" s="1"/>
  <c r="DP31" i="5" s="1"/>
  <c r="DQ31" i="5" s="1"/>
  <c r="DM32" i="5" s="1"/>
  <c r="DN32" i="5" s="1"/>
  <c r="DO32" i="5" s="1"/>
  <c r="DP32" i="5" s="1"/>
  <c r="DQ32" i="5" s="1"/>
  <c r="DM33" i="5" s="1"/>
  <c r="DX32" i="5"/>
  <c r="DT33" i="5" s="1"/>
  <c r="DU33" i="5" s="1"/>
  <c r="DV33" i="5" s="1"/>
  <c r="DW33" i="5" s="1"/>
  <c r="DX33" i="5" s="1"/>
  <c r="DT34" i="5" s="1"/>
  <c r="DJ33" i="5"/>
  <c r="DF34" i="5" s="1"/>
  <c r="DG34" i="5" s="1"/>
  <c r="DH34" i="5" s="1"/>
  <c r="DI34" i="5" s="1"/>
  <c r="DJ34" i="5" s="1"/>
  <c r="DF35" i="5" s="1"/>
  <c r="EE28" i="5"/>
  <c r="EA29" i="5" s="1"/>
  <c r="EF29" i="5" s="1"/>
  <c r="CV37" i="5"/>
  <c r="CR38" i="5" s="1"/>
  <c r="CS38" i="5" s="1"/>
  <c r="CT38" i="5" s="1"/>
  <c r="DB34" i="5"/>
  <c r="DE34" i="5" s="1"/>
  <c r="EK31" i="5"/>
  <c r="EN31" i="5" s="1"/>
  <c r="AE23" i="21"/>
  <c r="AF23" i="21"/>
  <c r="DK34" i="5" l="1"/>
  <c r="EB29" i="5"/>
  <c r="EC29" i="5" s="1"/>
  <c r="ED29" i="5" s="1"/>
  <c r="EE29" i="5" s="1"/>
  <c r="EA30" i="5" s="1"/>
  <c r="EB30" i="5" s="1"/>
  <c r="EC30" i="5" s="1"/>
  <c r="DR32" i="5"/>
  <c r="DS32" i="5" s="1"/>
  <c r="DS31" i="5"/>
  <c r="DY33" i="5"/>
  <c r="DZ33" i="5" s="1"/>
  <c r="EL31" i="5"/>
  <c r="EH32" i="5" s="1"/>
  <c r="EI32" i="5" s="1"/>
  <c r="EJ32" i="5" s="1"/>
  <c r="CW38" i="5"/>
  <c r="DC34" i="5"/>
  <c r="CY35" i="5" s="1"/>
  <c r="CZ35" i="5" s="1"/>
  <c r="DA35" i="5" s="1"/>
  <c r="DB35" i="5" s="1"/>
  <c r="DC35" i="5" s="1"/>
  <c r="CY36" i="5" s="1"/>
  <c r="DL34" i="5"/>
  <c r="DR33" i="5"/>
  <c r="DN33" i="5"/>
  <c r="DO33" i="5" s="1"/>
  <c r="DP33" i="5" s="1"/>
  <c r="DQ33" i="5" s="1"/>
  <c r="DM34" i="5" s="1"/>
  <c r="DU34" i="5"/>
  <c r="DV34" i="5" s="1"/>
  <c r="DW34" i="5" s="1"/>
  <c r="DX34" i="5" s="1"/>
  <c r="DT35" i="5" s="1"/>
  <c r="DY34" i="5"/>
  <c r="CU38" i="5"/>
  <c r="DG35" i="5"/>
  <c r="DH35" i="5" s="1"/>
  <c r="DK35" i="5"/>
  <c r="EM32" i="5" l="1"/>
  <c r="EG29" i="5"/>
  <c r="CX38" i="5"/>
  <c r="EF30" i="5"/>
  <c r="CV38" i="5"/>
  <c r="CR39" i="5" s="1"/>
  <c r="CW39" i="5" s="1"/>
  <c r="DD35" i="5"/>
  <c r="DE35" i="5" s="1"/>
  <c r="DZ34" i="5"/>
  <c r="CS39" i="5"/>
  <c r="CT39" i="5" s="1"/>
  <c r="CU39" i="5" s="1"/>
  <c r="CV39" i="5" s="1"/>
  <c r="CR40" i="5" s="1"/>
  <c r="ED30" i="5"/>
  <c r="EG30" i="5" s="1"/>
  <c r="DY35" i="5"/>
  <c r="DU35" i="5"/>
  <c r="DV35" i="5" s="1"/>
  <c r="DW35" i="5" s="1"/>
  <c r="DX35" i="5" s="1"/>
  <c r="DT36" i="5" s="1"/>
  <c r="DN34" i="5"/>
  <c r="DO34" i="5" s="1"/>
  <c r="DR34" i="5"/>
  <c r="DI35" i="5"/>
  <c r="DL35" i="5" s="1"/>
  <c r="CZ36" i="5"/>
  <c r="DA36" i="5" s="1"/>
  <c r="DB36" i="5" s="1"/>
  <c r="DC36" i="5" s="1"/>
  <c r="CY37" i="5" s="1"/>
  <c r="DD36" i="5"/>
  <c r="EK32" i="5"/>
  <c r="DS33" i="5"/>
  <c r="AG23" i="21"/>
  <c r="AH23" i="21"/>
  <c r="EN32" i="5" l="1"/>
  <c r="EL32" i="5"/>
  <c r="EH33" i="5" s="1"/>
  <c r="EM33" i="5" s="1"/>
  <c r="DE36" i="5"/>
  <c r="EE30" i="5"/>
  <c r="EA31" i="5" s="1"/>
  <c r="EF31" i="5" s="1"/>
  <c r="DJ35" i="5"/>
  <c r="DF36" i="5" s="1"/>
  <c r="DK36" i="5" s="1"/>
  <c r="DU36" i="5"/>
  <c r="DV36" i="5" s="1"/>
  <c r="DY36" i="5"/>
  <c r="DZ35" i="5"/>
  <c r="DD37" i="5"/>
  <c r="CZ37" i="5"/>
  <c r="DA37" i="5" s="1"/>
  <c r="DB37" i="5" s="1"/>
  <c r="DC37" i="5" s="1"/>
  <c r="CY38" i="5" s="1"/>
  <c r="CS40" i="5"/>
  <c r="CT40" i="5" s="1"/>
  <c r="CW40" i="5"/>
  <c r="DP34" i="5"/>
  <c r="DS34" i="5" s="1"/>
  <c r="CX39" i="5"/>
  <c r="EB31" i="5" l="1"/>
  <c r="EC31" i="5" s="1"/>
  <c r="ED31" i="5" s="1"/>
  <c r="EE31" i="5" s="1"/>
  <c r="EA32" i="5" s="1"/>
  <c r="EF32" i="5" s="1"/>
  <c r="EI33" i="5"/>
  <c r="EJ33" i="5" s="1"/>
  <c r="EK33" i="5" s="1"/>
  <c r="EL33" i="5" s="1"/>
  <c r="EH34" i="5" s="1"/>
  <c r="EM34" i="5" s="1"/>
  <c r="DG36" i="5"/>
  <c r="DH36" i="5" s="1"/>
  <c r="DI36" i="5" s="1"/>
  <c r="DJ36" i="5" s="1"/>
  <c r="DF37" i="5" s="1"/>
  <c r="DK37" i="5" s="1"/>
  <c r="DE37" i="5"/>
  <c r="DW36" i="5"/>
  <c r="DZ36" i="5" s="1"/>
  <c r="DD38" i="5"/>
  <c r="CZ38" i="5"/>
  <c r="DA38" i="5" s="1"/>
  <c r="DB38" i="5" s="1"/>
  <c r="DC38" i="5" s="1"/>
  <c r="CY39" i="5" s="1"/>
  <c r="DQ34" i="5"/>
  <c r="DM35" i="5" s="1"/>
  <c r="CU40" i="5"/>
  <c r="CX40" i="5" s="1"/>
  <c r="AI23" i="21"/>
  <c r="AJ23" i="21"/>
  <c r="EG31" i="5" l="1"/>
  <c r="EB32" i="5"/>
  <c r="EC32" i="5" s="1"/>
  <c r="ED32" i="5" s="1"/>
  <c r="EG32" i="5" s="1"/>
  <c r="DL36" i="5"/>
  <c r="EI34" i="5"/>
  <c r="EJ34" i="5" s="1"/>
  <c r="EK34" i="5" s="1"/>
  <c r="EL34" i="5" s="1"/>
  <c r="EH35" i="5" s="1"/>
  <c r="EM35" i="5" s="1"/>
  <c r="EN33" i="5"/>
  <c r="DG37" i="5"/>
  <c r="DH37" i="5" s="1"/>
  <c r="DI37" i="5" s="1"/>
  <c r="DL37" i="5" s="1"/>
  <c r="DX36" i="5"/>
  <c r="DT37" i="5" s="1"/>
  <c r="DY37" i="5" s="1"/>
  <c r="CV40" i="5"/>
  <c r="CR41" i="5" s="1"/>
  <c r="CW41" i="5" s="1"/>
  <c r="DN35" i="5"/>
  <c r="DO35" i="5" s="1"/>
  <c r="DR35" i="5"/>
  <c r="CZ39" i="5"/>
  <c r="DA39" i="5" s="1"/>
  <c r="DD39" i="5"/>
  <c r="DE38" i="5"/>
  <c r="EN34" i="5" l="1"/>
  <c r="EI35" i="5"/>
  <c r="EJ35" i="5" s="1"/>
  <c r="DU37" i="5"/>
  <c r="DV37" i="5" s="1"/>
  <c r="DW37" i="5" s="1"/>
  <c r="DZ37" i="5" s="1"/>
  <c r="CS41" i="5"/>
  <c r="CT41" i="5" s="1"/>
  <c r="CU41" i="5" s="1"/>
  <c r="CV41" i="5" s="1"/>
  <c r="CR42" i="5" s="1"/>
  <c r="CW42" i="5" s="1"/>
  <c r="DB39" i="5"/>
  <c r="DE39" i="5" s="1"/>
  <c r="EE32" i="5"/>
  <c r="EA33" i="5" s="1"/>
  <c r="DP35" i="5"/>
  <c r="DS35" i="5" s="1"/>
  <c r="EK35" i="5"/>
  <c r="EN35" i="5" s="1"/>
  <c r="DJ37" i="5"/>
  <c r="DF38" i="5" s="1"/>
  <c r="AL23" i="21"/>
  <c r="AK23" i="21"/>
  <c r="CS42" i="5" l="1"/>
  <c r="CT42" i="5" s="1"/>
  <c r="CU42" i="5" s="1"/>
  <c r="CV42" i="5" s="1"/>
  <c r="CR43" i="5" s="1"/>
  <c r="CS43" i="5" s="1"/>
  <c r="CT43" i="5" s="1"/>
  <c r="CX41" i="5"/>
  <c r="DQ35" i="5"/>
  <c r="DM36" i="5" s="1"/>
  <c r="DR36" i="5" s="1"/>
  <c r="DC39" i="5"/>
  <c r="CY40" i="5" s="1"/>
  <c r="CZ40" i="5" s="1"/>
  <c r="DA40" i="5" s="1"/>
  <c r="DX37" i="5"/>
  <c r="DT38" i="5" s="1"/>
  <c r="DY38" i="5" s="1"/>
  <c r="DG38" i="5"/>
  <c r="DH38" i="5" s="1"/>
  <c r="DI38" i="5" s="1"/>
  <c r="DJ38" i="5" s="1"/>
  <c r="DF39" i="5" s="1"/>
  <c r="DK38" i="5"/>
  <c r="EF33" i="5"/>
  <c r="EB33" i="5"/>
  <c r="EC33" i="5" s="1"/>
  <c r="ED33" i="5" s="1"/>
  <c r="EE33" i="5" s="1"/>
  <c r="EA34" i="5" s="1"/>
  <c r="EL35" i="5"/>
  <c r="EH36" i="5" s="1"/>
  <c r="DD40" i="5" l="1"/>
  <c r="DU38" i="5"/>
  <c r="DV38" i="5" s="1"/>
  <c r="DW38" i="5" s="1"/>
  <c r="DX38" i="5" s="1"/>
  <c r="DT39" i="5" s="1"/>
  <c r="DU39" i="5" s="1"/>
  <c r="DV39" i="5" s="1"/>
  <c r="DN36" i="5"/>
  <c r="DO36" i="5" s="1"/>
  <c r="DP36" i="5" s="1"/>
  <c r="DQ36" i="5" s="1"/>
  <c r="DM37" i="5" s="1"/>
  <c r="DN37" i="5" s="1"/>
  <c r="DO37" i="5" s="1"/>
  <c r="CX42" i="5"/>
  <c r="CW43" i="5"/>
  <c r="DL38" i="5"/>
  <c r="CU43" i="5"/>
  <c r="EI36" i="5"/>
  <c r="EJ36" i="5" s="1"/>
  <c r="EM36" i="5"/>
  <c r="DB40" i="5"/>
  <c r="DC40" i="5" s="1"/>
  <c r="CY41" i="5" s="1"/>
  <c r="DK39" i="5"/>
  <c r="DG39" i="5"/>
  <c r="DH39" i="5" s="1"/>
  <c r="DI39" i="5" s="1"/>
  <c r="DJ39" i="5" s="1"/>
  <c r="DF40" i="5" s="1"/>
  <c r="EG33" i="5"/>
  <c r="EF34" i="5"/>
  <c r="EB34" i="5"/>
  <c r="EC34" i="5" s="1"/>
  <c r="ED34" i="5" s="1"/>
  <c r="EE34" i="5" s="1"/>
  <c r="EA35" i="5" s="1"/>
  <c r="AM23" i="21"/>
  <c r="AN23" i="21"/>
  <c r="CX43" i="5" l="1"/>
  <c r="DZ38" i="5"/>
  <c r="DS36" i="5"/>
  <c r="DR37" i="5"/>
  <c r="DY39" i="5"/>
  <c r="CV43" i="5"/>
  <c r="CR44" i="5" s="1"/>
  <c r="CW44" i="5" s="1"/>
  <c r="EG34" i="5"/>
  <c r="DE40" i="5"/>
  <c r="CZ41" i="5"/>
  <c r="DA41" i="5" s="1"/>
  <c r="DD41" i="5"/>
  <c r="EK36" i="5"/>
  <c r="EN36" i="5" s="1"/>
  <c r="DW39" i="5"/>
  <c r="DZ39" i="5" s="1"/>
  <c r="DK40" i="5"/>
  <c r="DG40" i="5"/>
  <c r="DH40" i="5" s="1"/>
  <c r="DL39" i="5"/>
  <c r="EB35" i="5"/>
  <c r="EC35" i="5" s="1"/>
  <c r="ED35" i="5" s="1"/>
  <c r="EE35" i="5" s="1"/>
  <c r="EA36" i="5" s="1"/>
  <c r="EF35" i="5"/>
  <c r="DP37" i="5"/>
  <c r="DS37" i="5" s="1"/>
  <c r="EL36" i="5" l="1"/>
  <c r="EH37" i="5" s="1"/>
  <c r="EM37" i="5" s="1"/>
  <c r="CS44" i="5"/>
  <c r="CT44" i="5" s="1"/>
  <c r="CU44" i="5" s="1"/>
  <c r="CX44" i="5" s="1"/>
  <c r="DQ37" i="5"/>
  <c r="DM38" i="5" s="1"/>
  <c r="DN38" i="5" s="1"/>
  <c r="DO38" i="5" s="1"/>
  <c r="DP38" i="5" s="1"/>
  <c r="DQ38" i="5" s="1"/>
  <c r="DM39" i="5" s="1"/>
  <c r="EF36" i="5"/>
  <c r="EB36" i="5"/>
  <c r="EC36" i="5" s="1"/>
  <c r="ED36" i="5" s="1"/>
  <c r="EE36" i="5" s="1"/>
  <c r="EA37" i="5" s="1"/>
  <c r="DI40" i="5"/>
  <c r="DL40" i="5" s="1"/>
  <c r="EG35" i="5"/>
  <c r="DX39" i="5"/>
  <c r="DT40" i="5" s="1"/>
  <c r="DB41" i="5"/>
  <c r="DE41" i="5" s="1"/>
  <c r="AO23" i="21"/>
  <c r="AP23" i="21"/>
  <c r="EI37" i="5" l="1"/>
  <c r="EJ37" i="5" s="1"/>
  <c r="EK37" i="5" s="1"/>
  <c r="EN37" i="5" s="1"/>
  <c r="DJ40" i="5"/>
  <c r="DF41" i="5" s="1"/>
  <c r="DK41" i="5" s="1"/>
  <c r="DR38" i="5"/>
  <c r="DS38" i="5" s="1"/>
  <c r="DC41" i="5"/>
  <c r="CY42" i="5" s="1"/>
  <c r="CZ42" i="5" s="1"/>
  <c r="DA42" i="5" s="1"/>
  <c r="DB42" i="5" s="1"/>
  <c r="DC42" i="5" s="1"/>
  <c r="CY43" i="5" s="1"/>
  <c r="DR39" i="5"/>
  <c r="DN39" i="5"/>
  <c r="DO39" i="5" s="1"/>
  <c r="DP39" i="5" s="1"/>
  <c r="DQ39" i="5" s="1"/>
  <c r="DM40" i="5" s="1"/>
  <c r="EF37" i="5"/>
  <c r="EB37" i="5"/>
  <c r="EC37" i="5" s="1"/>
  <c r="EG36" i="5"/>
  <c r="DY40" i="5"/>
  <c r="DU40" i="5"/>
  <c r="DV40" i="5" s="1"/>
  <c r="CV44" i="5"/>
  <c r="CR45" i="5" s="1"/>
  <c r="DG41" i="5" l="1"/>
  <c r="DH41" i="5" s="1"/>
  <c r="DI41" i="5" s="1"/>
  <c r="DJ41" i="5" s="1"/>
  <c r="DF42" i="5" s="1"/>
  <c r="DG42" i="5" s="1"/>
  <c r="DH42" i="5" s="1"/>
  <c r="DI42" i="5" s="1"/>
  <c r="DJ42" i="5" s="1"/>
  <c r="DF43" i="5" s="1"/>
  <c r="DD42" i="5"/>
  <c r="DE42" i="5" s="1"/>
  <c r="DS39" i="5"/>
  <c r="DW40" i="5"/>
  <c r="DX40" i="5" s="1"/>
  <c r="DT41" i="5" s="1"/>
  <c r="DR40" i="5"/>
  <c r="DN40" i="5"/>
  <c r="DO40" i="5" s="1"/>
  <c r="DP40" i="5" s="1"/>
  <c r="DQ40" i="5" s="1"/>
  <c r="DM41" i="5" s="1"/>
  <c r="DD43" i="5"/>
  <c r="CZ43" i="5"/>
  <c r="DA43" i="5" s="1"/>
  <c r="DB43" i="5" s="1"/>
  <c r="DC43" i="5" s="1"/>
  <c r="CY44" i="5" s="1"/>
  <c r="ED37" i="5"/>
  <c r="EE37" i="5" s="1"/>
  <c r="EA38" i="5" s="1"/>
  <c r="CW45" i="5"/>
  <c r="CS45" i="5"/>
  <c r="CT45" i="5" s="1"/>
  <c r="CU45" i="5" s="1"/>
  <c r="CV45" i="5" s="1"/>
  <c r="CR46" i="5" s="1"/>
  <c r="EL37" i="5"/>
  <c r="EH38" i="5" s="1"/>
  <c r="DK42" i="5" l="1"/>
  <c r="DL41" i="5"/>
  <c r="DZ40" i="5"/>
  <c r="DL42" i="5"/>
  <c r="EG37" i="5"/>
  <c r="EB38" i="5"/>
  <c r="EC38" i="5" s="1"/>
  <c r="EF38" i="5"/>
  <c r="DS40" i="5"/>
  <c r="CZ44" i="5"/>
  <c r="DA44" i="5" s="1"/>
  <c r="DB44" i="5" s="1"/>
  <c r="DC44" i="5" s="1"/>
  <c r="CY45" i="5" s="1"/>
  <c r="DD44" i="5"/>
  <c r="DE43" i="5"/>
  <c r="CW46" i="5"/>
  <c r="CS46" i="5"/>
  <c r="CT46" i="5" s="1"/>
  <c r="DG43" i="5"/>
  <c r="DH43" i="5" s="1"/>
  <c r="DI43" i="5" s="1"/>
  <c r="DJ43" i="5" s="1"/>
  <c r="DF44" i="5" s="1"/>
  <c r="DK43" i="5"/>
  <c r="DU41" i="5"/>
  <c r="DV41" i="5" s="1"/>
  <c r="DW41" i="5" s="1"/>
  <c r="DX41" i="5" s="1"/>
  <c r="DT42" i="5" s="1"/>
  <c r="DY41" i="5"/>
  <c r="CX45" i="5"/>
  <c r="DN41" i="5"/>
  <c r="DO41" i="5" s="1"/>
  <c r="DR41" i="5"/>
  <c r="EI38" i="5"/>
  <c r="EJ38" i="5" s="1"/>
  <c r="EM38" i="5"/>
  <c r="DZ41" i="5" l="1"/>
  <c r="DE44" i="5"/>
  <c r="DL43" i="5"/>
  <c r="CU46" i="5"/>
  <c r="CX46" i="5" s="1"/>
  <c r="DP41" i="5"/>
  <c r="DS41" i="5" s="1"/>
  <c r="DU42" i="5"/>
  <c r="DV42" i="5" s="1"/>
  <c r="DY42" i="5"/>
  <c r="DK44" i="5"/>
  <c r="DG44" i="5"/>
  <c r="DH44" i="5" s="1"/>
  <c r="DI44" i="5" s="1"/>
  <c r="DJ44" i="5" s="1"/>
  <c r="DF45" i="5" s="1"/>
  <c r="DD45" i="5"/>
  <c r="CZ45" i="5"/>
  <c r="DA45" i="5" s="1"/>
  <c r="DB45" i="5" s="1"/>
  <c r="DC45" i="5" s="1"/>
  <c r="CY46" i="5" s="1"/>
  <c r="EK38" i="5"/>
  <c r="EN38" i="5" s="1"/>
  <c r="ED38" i="5"/>
  <c r="EG38" i="5" s="1"/>
  <c r="DQ41" i="5" l="1"/>
  <c r="DM42" i="5" s="1"/>
  <c r="DN42" i="5" s="1"/>
  <c r="DO42" i="5" s="1"/>
  <c r="EL38" i="5"/>
  <c r="EH39" i="5" s="1"/>
  <c r="EM39" i="5" s="1"/>
  <c r="EE38" i="5"/>
  <c r="EA39" i="5" s="1"/>
  <c r="EF39" i="5" s="1"/>
  <c r="CV46" i="5"/>
  <c r="CR47" i="5" s="1"/>
  <c r="CW47" i="5" s="1"/>
  <c r="DE45" i="5"/>
  <c r="DW42" i="5"/>
  <c r="DX42" i="5" s="1"/>
  <c r="DT43" i="5" s="1"/>
  <c r="CZ46" i="5"/>
  <c r="DA46" i="5" s="1"/>
  <c r="DD46" i="5"/>
  <c r="DK45" i="5"/>
  <c r="DG45" i="5"/>
  <c r="DH45" i="5" s="1"/>
  <c r="DL44" i="5"/>
  <c r="EB39" i="5" l="1"/>
  <c r="EC39" i="5" s="1"/>
  <c r="ED39" i="5" s="1"/>
  <c r="EG39" i="5" s="1"/>
  <c r="EI39" i="5"/>
  <c r="EJ39" i="5" s="1"/>
  <c r="DR42" i="5"/>
  <c r="DZ42" i="5"/>
  <c r="CS47" i="5"/>
  <c r="CT47" i="5" s="1"/>
  <c r="CU47" i="5" s="1"/>
  <c r="CV47" i="5" s="1"/>
  <c r="CR48" i="5" s="1"/>
  <c r="CW48" i="5" s="1"/>
  <c r="DU43" i="5"/>
  <c r="DV43" i="5" s="1"/>
  <c r="DW43" i="5" s="1"/>
  <c r="DX43" i="5" s="1"/>
  <c r="DT44" i="5" s="1"/>
  <c r="DY43" i="5"/>
  <c r="DI45" i="5"/>
  <c r="DL45" i="5" s="1"/>
  <c r="DB46" i="5"/>
  <c r="DE46" i="5" s="1"/>
  <c r="EK39" i="5"/>
  <c r="EN39" i="5" s="1"/>
  <c r="CS48" i="5"/>
  <c r="CT48" i="5" s="1"/>
  <c r="DP42" i="5"/>
  <c r="DS42" i="5" l="1"/>
  <c r="CX47" i="5"/>
  <c r="DJ45" i="5"/>
  <c r="DF46" i="5" s="1"/>
  <c r="DK46" i="5" s="1"/>
  <c r="EE39" i="5"/>
  <c r="EA40" i="5" s="1"/>
  <c r="EF40" i="5" s="1"/>
  <c r="DQ42" i="5"/>
  <c r="DM43" i="5" s="1"/>
  <c r="DR43" i="5" s="1"/>
  <c r="DC46" i="5"/>
  <c r="CY47" i="5" s="1"/>
  <c r="CZ47" i="5" s="1"/>
  <c r="DA47" i="5" s="1"/>
  <c r="DB47" i="5" s="1"/>
  <c r="DC47" i="5" s="1"/>
  <c r="CY48" i="5" s="1"/>
  <c r="CU48" i="5"/>
  <c r="CX48" i="5" s="1"/>
  <c r="EL39" i="5"/>
  <c r="EH40" i="5" s="1"/>
  <c r="DZ43" i="5"/>
  <c r="DU44" i="5"/>
  <c r="DV44" i="5" s="1"/>
  <c r="DY44" i="5"/>
  <c r="EB40" i="5" l="1"/>
  <c r="EC40" i="5" s="1"/>
  <c r="ED40" i="5" s="1"/>
  <c r="EE40" i="5" s="1"/>
  <c r="EA41" i="5" s="1"/>
  <c r="EB41" i="5" s="1"/>
  <c r="EC41" i="5" s="1"/>
  <c r="DG46" i="5"/>
  <c r="DH46" i="5" s="1"/>
  <c r="DI46" i="5" s="1"/>
  <c r="DJ46" i="5" s="1"/>
  <c r="DF47" i="5" s="1"/>
  <c r="DK47" i="5" s="1"/>
  <c r="DN43" i="5"/>
  <c r="DO43" i="5" s="1"/>
  <c r="DP43" i="5" s="1"/>
  <c r="DS43" i="5" s="1"/>
  <c r="DD47" i="5"/>
  <c r="DE47" i="5" s="1"/>
  <c r="CV48" i="5"/>
  <c r="CR49" i="5" s="1"/>
  <c r="DW44" i="5"/>
  <c r="DZ44" i="5" s="1"/>
  <c r="EM40" i="5"/>
  <c r="EI40" i="5"/>
  <c r="EJ40" i="5" s="1"/>
  <c r="EK40" i="5" s="1"/>
  <c r="EL40" i="5" s="1"/>
  <c r="EH41" i="5" s="1"/>
  <c r="DD48" i="5"/>
  <c r="CZ48" i="5"/>
  <c r="DA48" i="5" s="1"/>
  <c r="DL46" i="5" l="1"/>
  <c r="EF41" i="5"/>
  <c r="EG40" i="5"/>
  <c r="DG47" i="5"/>
  <c r="DH47" i="5" s="1"/>
  <c r="DI47" i="5" s="1"/>
  <c r="DL47" i="5" s="1"/>
  <c r="EN40" i="5"/>
  <c r="DQ43" i="5"/>
  <c r="DM44" i="5" s="1"/>
  <c r="DR44" i="5" s="1"/>
  <c r="DX44" i="5"/>
  <c r="DT45" i="5" s="1"/>
  <c r="DY45" i="5" s="1"/>
  <c r="ED41" i="5"/>
  <c r="DB48" i="5"/>
  <c r="DE48" i="5" s="1"/>
  <c r="CS49" i="5"/>
  <c r="CT49" i="5" s="1"/>
  <c r="CW49" i="5"/>
  <c r="DU45" i="5"/>
  <c r="DV45" i="5" s="1"/>
  <c r="EM41" i="5"/>
  <c r="EI41" i="5"/>
  <c r="EJ41" i="5" s="1"/>
  <c r="DN44" i="5" l="1"/>
  <c r="DO44" i="5" s="1"/>
  <c r="DP44" i="5" s="1"/>
  <c r="DQ44" i="5" s="1"/>
  <c r="DM45" i="5" s="1"/>
  <c r="DR45" i="5" s="1"/>
  <c r="EG41" i="5"/>
  <c r="EK41" i="5"/>
  <c r="EN41" i="5" s="1"/>
  <c r="DW45" i="5"/>
  <c r="DZ45" i="5" s="1"/>
  <c r="DC48" i="5"/>
  <c r="CY49" i="5" s="1"/>
  <c r="EE41" i="5"/>
  <c r="EA42" i="5" s="1"/>
  <c r="CU49" i="5"/>
  <c r="CX49" i="5" s="1"/>
  <c r="DJ47" i="5"/>
  <c r="DF48" i="5" s="1"/>
  <c r="DS44" i="5" l="1"/>
  <c r="DN45" i="5"/>
  <c r="DO45" i="5" s="1"/>
  <c r="DP45" i="5" s="1"/>
  <c r="DQ45" i="5" s="1"/>
  <c r="DM46" i="5" s="1"/>
  <c r="DN46" i="5" s="1"/>
  <c r="DO46" i="5" s="1"/>
  <c r="EL41" i="5"/>
  <c r="EH42" i="5" s="1"/>
  <c r="EI42" i="5" s="1"/>
  <c r="EJ42" i="5" s="1"/>
  <c r="CV49" i="5"/>
  <c r="CR50" i="5" s="1"/>
  <c r="CW50" i="5" s="1"/>
  <c r="DD49" i="5"/>
  <c r="CZ49" i="5"/>
  <c r="DA49" i="5" s="1"/>
  <c r="DX45" i="5"/>
  <c r="DT46" i="5" s="1"/>
  <c r="EF42" i="5"/>
  <c r="EB42" i="5"/>
  <c r="EC42" i="5" s="1"/>
  <c r="DK48" i="5"/>
  <c r="DG48" i="5"/>
  <c r="DH48" i="5" s="1"/>
  <c r="DI48" i="5" s="1"/>
  <c r="DJ48" i="5" s="1"/>
  <c r="DF49" i="5" s="1"/>
  <c r="DR46" i="5" l="1"/>
  <c r="EM42" i="5"/>
  <c r="DS45" i="5"/>
  <c r="CS50" i="5"/>
  <c r="CT50" i="5" s="1"/>
  <c r="CU50" i="5" s="1"/>
  <c r="CX50" i="5" s="1"/>
  <c r="EK42" i="5"/>
  <c r="DB49" i="5"/>
  <c r="DC49" i="5" s="1"/>
  <c r="CY50" i="5" s="1"/>
  <c r="DK49" i="5"/>
  <c r="DG49" i="5"/>
  <c r="DH49" i="5" s="1"/>
  <c r="DI49" i="5" s="1"/>
  <c r="DJ49" i="5" s="1"/>
  <c r="DF50" i="5" s="1"/>
  <c r="DP46" i="5"/>
  <c r="DS46" i="5" s="1"/>
  <c r="DL48" i="5"/>
  <c r="ED42" i="5"/>
  <c r="EG42" i="5" s="1"/>
  <c r="DY46" i="5"/>
  <c r="DU46" i="5"/>
  <c r="DV46" i="5" s="1"/>
  <c r="DW46" i="5" s="1"/>
  <c r="DX46" i="5" s="1"/>
  <c r="DT47" i="5" s="1"/>
  <c r="EN42" i="5" l="1"/>
  <c r="DE49" i="5"/>
  <c r="CV50" i="5"/>
  <c r="CR51" i="5" s="1"/>
  <c r="CS51" i="5" s="1"/>
  <c r="CT51" i="5" s="1"/>
  <c r="EE42" i="5"/>
  <c r="EA43" i="5" s="1"/>
  <c r="EF43" i="5" s="1"/>
  <c r="DG50" i="5"/>
  <c r="DH50" i="5" s="1"/>
  <c r="DK50" i="5"/>
  <c r="EL42" i="5"/>
  <c r="EH43" i="5" s="1"/>
  <c r="DL49" i="5"/>
  <c r="CZ50" i="5"/>
  <c r="DA50" i="5" s="1"/>
  <c r="DD50" i="5"/>
  <c r="DU47" i="5"/>
  <c r="DV47" i="5" s="1"/>
  <c r="DY47" i="5"/>
  <c r="DZ46" i="5"/>
  <c r="DQ46" i="5"/>
  <c r="DM47" i="5" s="1"/>
  <c r="CW51" i="5" l="1"/>
  <c r="EB43" i="5"/>
  <c r="EC43" i="5" s="1"/>
  <c r="ED43" i="5" s="1"/>
  <c r="EE43" i="5" s="1"/>
  <c r="EA44" i="5" s="1"/>
  <c r="EB44" i="5" s="1"/>
  <c r="EC44" i="5" s="1"/>
  <c r="DN47" i="5"/>
  <c r="DO47" i="5" s="1"/>
  <c r="DR47" i="5"/>
  <c r="CU51" i="5"/>
  <c r="DW47" i="5"/>
  <c r="DZ47" i="5" s="1"/>
  <c r="DB50" i="5"/>
  <c r="DE50" i="5" s="1"/>
  <c r="EI43" i="5"/>
  <c r="EJ43" i="5" s="1"/>
  <c r="EM43" i="5"/>
  <c r="DI50" i="5"/>
  <c r="DL50" i="5" s="1"/>
  <c r="CX51" i="5" l="1"/>
  <c r="EF44" i="5"/>
  <c r="EG43" i="5"/>
  <c r="DX47" i="5"/>
  <c r="DT48" i="5" s="1"/>
  <c r="DU48" i="5" s="1"/>
  <c r="DV48" i="5" s="1"/>
  <c r="DC50" i="5"/>
  <c r="CY51" i="5" s="1"/>
  <c r="DD51" i="5" s="1"/>
  <c r="DJ50" i="5"/>
  <c r="DF51" i="5" s="1"/>
  <c r="DG51" i="5" s="1"/>
  <c r="DH51" i="5" s="1"/>
  <c r="DI51" i="5" s="1"/>
  <c r="DJ51" i="5" s="1"/>
  <c r="DF52" i="5" s="1"/>
  <c r="EK43" i="5"/>
  <c r="EL43" i="5" s="1"/>
  <c r="EH44" i="5" s="1"/>
  <c r="DP47" i="5"/>
  <c r="DS47" i="5" s="1"/>
  <c r="ED44" i="5"/>
  <c r="CV51" i="5"/>
  <c r="CR52" i="5" s="1"/>
  <c r="AC24" i="21"/>
  <c r="AD24" i="21"/>
  <c r="DY48" i="5" l="1"/>
  <c r="EG44" i="5"/>
  <c r="EN43" i="5"/>
  <c r="DK51" i="5"/>
  <c r="DL51" i="5" s="1"/>
  <c r="CZ51" i="5"/>
  <c r="DA51" i="5" s="1"/>
  <c r="DB51" i="5" s="1"/>
  <c r="DE51" i="5" s="1"/>
  <c r="EE44" i="5"/>
  <c r="EA45" i="5" s="1"/>
  <c r="EB45" i="5" s="1"/>
  <c r="EC45" i="5" s="1"/>
  <c r="DW48" i="5"/>
  <c r="CS52" i="5"/>
  <c r="CT52" i="5" s="1"/>
  <c r="CU52" i="5" s="1"/>
  <c r="CV52" i="5" s="1"/>
  <c r="CR53" i="5" s="1"/>
  <c r="CW52" i="5"/>
  <c r="DQ47" i="5"/>
  <c r="DM48" i="5" s="1"/>
  <c r="EI44" i="5"/>
  <c r="EJ44" i="5" s="1"/>
  <c r="EK44" i="5" s="1"/>
  <c r="EL44" i="5" s="1"/>
  <c r="EH45" i="5" s="1"/>
  <c r="EM44" i="5"/>
  <c r="DK52" i="5"/>
  <c r="DG52" i="5"/>
  <c r="DH52" i="5" s="1"/>
  <c r="DI52" i="5" s="1"/>
  <c r="DJ52" i="5" s="1"/>
  <c r="DF53" i="5" s="1"/>
  <c r="DZ48" i="5" l="1"/>
  <c r="EF45" i="5"/>
  <c r="EN44" i="5"/>
  <c r="DC51" i="5"/>
  <c r="CY52" i="5" s="1"/>
  <c r="DD52" i="5" s="1"/>
  <c r="DX48" i="5"/>
  <c r="DT49" i="5" s="1"/>
  <c r="CX52" i="5"/>
  <c r="EM45" i="5"/>
  <c r="EI45" i="5"/>
  <c r="EJ45" i="5" s="1"/>
  <c r="EK45" i="5" s="1"/>
  <c r="EL45" i="5" s="1"/>
  <c r="EH46" i="5" s="1"/>
  <c r="DN48" i="5"/>
  <c r="DO48" i="5" s="1"/>
  <c r="DR48" i="5"/>
  <c r="DU49" i="5"/>
  <c r="DV49" i="5" s="1"/>
  <c r="DY49" i="5"/>
  <c r="DK53" i="5"/>
  <c r="DG53" i="5"/>
  <c r="DH53" i="5" s="1"/>
  <c r="DI53" i="5" s="1"/>
  <c r="DJ53" i="5" s="1"/>
  <c r="DF54" i="5" s="1"/>
  <c r="DL52" i="5"/>
  <c r="ED45" i="5"/>
  <c r="CZ52" i="5"/>
  <c r="DA52" i="5" s="1"/>
  <c r="CW53" i="5"/>
  <c r="CS53" i="5"/>
  <c r="CT53" i="5" s="1"/>
  <c r="CU53" i="5" s="1"/>
  <c r="CV53" i="5" s="1"/>
  <c r="CR54" i="5" s="1"/>
  <c r="AE24" i="21"/>
  <c r="AF24" i="21"/>
  <c r="EG45" i="5" l="1"/>
  <c r="EE45" i="5"/>
  <c r="EA46" i="5" s="1"/>
  <c r="EB46" i="5" s="1"/>
  <c r="EC46" i="5" s="1"/>
  <c r="ED46" i="5" s="1"/>
  <c r="EE46" i="5" s="1"/>
  <c r="EA47" i="5" s="1"/>
  <c r="CS54" i="5"/>
  <c r="CT54" i="5" s="1"/>
  <c r="CW54" i="5"/>
  <c r="DW49" i="5"/>
  <c r="DZ49" i="5" s="1"/>
  <c r="EN45" i="5"/>
  <c r="DP48" i="5"/>
  <c r="DS48" i="5" s="1"/>
  <c r="DB52" i="5"/>
  <c r="DE52" i="5" s="1"/>
  <c r="DG54" i="5"/>
  <c r="DH54" i="5" s="1"/>
  <c r="DI54" i="5" s="1"/>
  <c r="DJ54" i="5" s="1"/>
  <c r="DF55" i="5" s="1"/>
  <c r="DK54" i="5"/>
  <c r="DL53" i="5"/>
  <c r="CX53" i="5"/>
  <c r="EI46" i="5"/>
  <c r="EJ46" i="5" s="1"/>
  <c r="EM46" i="5"/>
  <c r="DL54" i="5" l="1"/>
  <c r="DQ48" i="5"/>
  <c r="DM49" i="5" s="1"/>
  <c r="DR49" i="5" s="1"/>
  <c r="EF46" i="5"/>
  <c r="EG46" i="5" s="1"/>
  <c r="DX49" i="5"/>
  <c r="DT50" i="5" s="1"/>
  <c r="DY50" i="5" s="1"/>
  <c r="DC52" i="5"/>
  <c r="CY53" i="5" s="1"/>
  <c r="CZ53" i="5" s="1"/>
  <c r="DA53" i="5" s="1"/>
  <c r="DN49" i="5"/>
  <c r="DO49" i="5" s="1"/>
  <c r="DG55" i="5"/>
  <c r="DH55" i="5" s="1"/>
  <c r="DI55" i="5" s="1"/>
  <c r="DJ55" i="5" s="1"/>
  <c r="DF56" i="5" s="1"/>
  <c r="DK55" i="5"/>
  <c r="EF47" i="5"/>
  <c r="EB47" i="5"/>
  <c r="EC47" i="5" s="1"/>
  <c r="ED47" i="5" s="1"/>
  <c r="EE47" i="5" s="1"/>
  <c r="EA48" i="5" s="1"/>
  <c r="EK46" i="5"/>
  <c r="EN46" i="5" s="1"/>
  <c r="CU54" i="5"/>
  <c r="CX54" i="5" s="1"/>
  <c r="AH24" i="21"/>
  <c r="AG24" i="21"/>
  <c r="DU50" i="5" l="1"/>
  <c r="DV50" i="5" s="1"/>
  <c r="DW50" i="5" s="1"/>
  <c r="DZ50" i="5" s="1"/>
  <c r="CV54" i="5"/>
  <c r="CR55" i="5" s="1"/>
  <c r="CW55" i="5" s="1"/>
  <c r="DD53" i="5"/>
  <c r="EG47" i="5"/>
  <c r="DK56" i="5"/>
  <c r="DG56" i="5"/>
  <c r="DH56" i="5" s="1"/>
  <c r="DI56" i="5" s="1"/>
  <c r="DJ56" i="5" s="1"/>
  <c r="DF57" i="5" s="1"/>
  <c r="DB53" i="5"/>
  <c r="DP49" i="5"/>
  <c r="DS49" i="5" s="1"/>
  <c r="EL46" i="5"/>
  <c r="EH47" i="5" s="1"/>
  <c r="DL55" i="5"/>
  <c r="EB48" i="5"/>
  <c r="EC48" i="5" s="1"/>
  <c r="EF48" i="5"/>
  <c r="DE53" i="5" l="1"/>
  <c r="CS55" i="5"/>
  <c r="CT55" i="5" s="1"/>
  <c r="CU55" i="5" s="1"/>
  <c r="CV55" i="5" s="1"/>
  <c r="CR56" i="5" s="1"/>
  <c r="CW56" i="5" s="1"/>
  <c r="DQ49" i="5"/>
  <c r="DM50" i="5" s="1"/>
  <c r="DN50" i="5" s="1"/>
  <c r="DO50" i="5" s="1"/>
  <c r="DP50" i="5" s="1"/>
  <c r="DQ50" i="5" s="1"/>
  <c r="DM51" i="5" s="1"/>
  <c r="DC53" i="5"/>
  <c r="CY54" i="5" s="1"/>
  <c r="ED48" i="5"/>
  <c r="EG48" i="5" s="1"/>
  <c r="EM47" i="5"/>
  <c r="EI47" i="5"/>
  <c r="EJ47" i="5" s="1"/>
  <c r="DK57" i="5"/>
  <c r="DG57" i="5"/>
  <c r="DH57" i="5" s="1"/>
  <c r="DX50" i="5"/>
  <c r="DT51" i="5" s="1"/>
  <c r="DL56" i="5"/>
  <c r="AI24" i="21"/>
  <c r="AJ24" i="21"/>
  <c r="DR50" i="5" l="1"/>
  <c r="DS50" i="5" s="1"/>
  <c r="CS56" i="5"/>
  <c r="CT56" i="5" s="1"/>
  <c r="CU56" i="5" s="1"/>
  <c r="CX56" i="5" s="1"/>
  <c r="CX55" i="5"/>
  <c r="EE48" i="5"/>
  <c r="EA49" i="5" s="1"/>
  <c r="EB49" i="5" s="1"/>
  <c r="EC49" i="5" s="1"/>
  <c r="EK47" i="5"/>
  <c r="EN47" i="5" s="1"/>
  <c r="DR51" i="5"/>
  <c r="DN51" i="5"/>
  <c r="DO51" i="5" s="1"/>
  <c r="DP51" i="5" s="1"/>
  <c r="DQ51" i="5" s="1"/>
  <c r="DM52" i="5" s="1"/>
  <c r="DU51" i="5"/>
  <c r="DV51" i="5" s="1"/>
  <c r="DW51" i="5" s="1"/>
  <c r="DX51" i="5" s="1"/>
  <c r="DT52" i="5" s="1"/>
  <c r="DY51" i="5"/>
  <c r="DI57" i="5"/>
  <c r="DJ57" i="5" s="1"/>
  <c r="DF58" i="5" s="1"/>
  <c r="CZ54" i="5"/>
  <c r="DA54" i="5" s="1"/>
  <c r="DB54" i="5" s="1"/>
  <c r="DC54" i="5" s="1"/>
  <c r="CY55" i="5" s="1"/>
  <c r="DD54" i="5"/>
  <c r="EF49" i="5" l="1"/>
  <c r="DE54" i="5"/>
  <c r="DL57" i="5"/>
  <c r="EL47" i="5"/>
  <c r="EH48" i="5" s="1"/>
  <c r="EM48" i="5" s="1"/>
  <c r="CV56" i="5"/>
  <c r="CR57" i="5" s="1"/>
  <c r="CS57" i="5" s="1"/>
  <c r="CT57" i="5" s="1"/>
  <c r="CU57" i="5" s="1"/>
  <c r="CV57" i="5" s="1"/>
  <c r="CR58" i="5" s="1"/>
  <c r="DZ51" i="5"/>
  <c r="DK58" i="5"/>
  <c r="DG58" i="5"/>
  <c r="DH58" i="5" s="1"/>
  <c r="DI58" i="5" s="1"/>
  <c r="DJ58" i="5" s="1"/>
  <c r="DF59" i="5" s="1"/>
  <c r="CZ55" i="5"/>
  <c r="DA55" i="5" s="1"/>
  <c r="DD55" i="5"/>
  <c r="DN52" i="5"/>
  <c r="DO52" i="5" s="1"/>
  <c r="DR52" i="5"/>
  <c r="ED49" i="5"/>
  <c r="EG49" i="5" s="1"/>
  <c r="DS51" i="5"/>
  <c r="DY52" i="5"/>
  <c r="DU52" i="5"/>
  <c r="DV52" i="5" s="1"/>
  <c r="DW52" i="5" s="1"/>
  <c r="DX52" i="5" s="1"/>
  <c r="DT53" i="5" s="1"/>
  <c r="AK24" i="21"/>
  <c r="AL24" i="21"/>
  <c r="CW57" i="5" l="1"/>
  <c r="CX57" i="5" s="1"/>
  <c r="EI48" i="5"/>
  <c r="EJ48" i="5" s="1"/>
  <c r="EE49" i="5"/>
  <c r="EA50" i="5" s="1"/>
  <c r="EB50" i="5" s="1"/>
  <c r="EC50" i="5" s="1"/>
  <c r="DZ52" i="5"/>
  <c r="DB55" i="5"/>
  <c r="DE55" i="5" s="1"/>
  <c r="DP52" i="5"/>
  <c r="DS52" i="5" s="1"/>
  <c r="DU53" i="5"/>
  <c r="DV53" i="5" s="1"/>
  <c r="DW53" i="5" s="1"/>
  <c r="DX53" i="5" s="1"/>
  <c r="DT54" i="5" s="1"/>
  <c r="DY53" i="5"/>
  <c r="EK48" i="5"/>
  <c r="EL48" i="5" s="1"/>
  <c r="EH49" i="5" s="1"/>
  <c r="DG59" i="5"/>
  <c r="DH59" i="5" s="1"/>
  <c r="DK59" i="5"/>
  <c r="CS58" i="5"/>
  <c r="CT58" i="5" s="1"/>
  <c r="CW58" i="5"/>
  <c r="DL58" i="5"/>
  <c r="EF50" i="5" l="1"/>
  <c r="DQ52" i="5"/>
  <c r="DM53" i="5" s="1"/>
  <c r="DN53" i="5" s="1"/>
  <c r="DO53" i="5" s="1"/>
  <c r="EN48" i="5"/>
  <c r="DC55" i="5"/>
  <c r="CY56" i="5" s="1"/>
  <c r="DD56" i="5" s="1"/>
  <c r="EM49" i="5"/>
  <c r="EI49" i="5"/>
  <c r="EJ49" i="5" s="1"/>
  <c r="CU58" i="5"/>
  <c r="CX58" i="5" s="1"/>
  <c r="DU54" i="5"/>
  <c r="DV54" i="5" s="1"/>
  <c r="DY54" i="5"/>
  <c r="DI59" i="5"/>
  <c r="DL59" i="5" s="1"/>
  <c r="ED50" i="5"/>
  <c r="DZ53" i="5"/>
  <c r="AN24" i="21"/>
  <c r="AM24" i="21"/>
  <c r="EG50" i="5" l="1"/>
  <c r="DR53" i="5"/>
  <c r="CV58" i="5"/>
  <c r="CR59" i="5" s="1"/>
  <c r="CW59" i="5" s="1"/>
  <c r="CZ56" i="5"/>
  <c r="DA56" i="5" s="1"/>
  <c r="DB56" i="5" s="1"/>
  <c r="DC56" i="5" s="1"/>
  <c r="CY57" i="5" s="1"/>
  <c r="DD57" i="5" s="1"/>
  <c r="EE50" i="5"/>
  <c r="EA51" i="5" s="1"/>
  <c r="EB51" i="5" s="1"/>
  <c r="EC51" i="5" s="1"/>
  <c r="DJ59" i="5"/>
  <c r="DF60" i="5" s="1"/>
  <c r="DK60" i="5" s="1"/>
  <c r="DW54" i="5"/>
  <c r="DZ54" i="5" s="1"/>
  <c r="DP53" i="5"/>
  <c r="EK49" i="5"/>
  <c r="EN49" i="5" s="1"/>
  <c r="DS53" i="5" l="1"/>
  <c r="CS59" i="5"/>
  <c r="CT59" i="5" s="1"/>
  <c r="CU59" i="5" s="1"/>
  <c r="CV59" i="5" s="1"/>
  <c r="CR60" i="5" s="1"/>
  <c r="CW60" i="5" s="1"/>
  <c r="DE56" i="5"/>
  <c r="CZ57" i="5"/>
  <c r="DA57" i="5" s="1"/>
  <c r="DB57" i="5" s="1"/>
  <c r="DC57" i="5" s="1"/>
  <c r="CY58" i="5" s="1"/>
  <c r="DD58" i="5" s="1"/>
  <c r="DG60" i="5"/>
  <c r="DH60" i="5" s="1"/>
  <c r="DI60" i="5" s="1"/>
  <c r="DL60" i="5" s="1"/>
  <c r="EF51" i="5"/>
  <c r="DX54" i="5"/>
  <c r="DT55" i="5" s="1"/>
  <c r="DY55" i="5" s="1"/>
  <c r="DQ53" i="5"/>
  <c r="DM54" i="5" s="1"/>
  <c r="DN54" i="5" s="1"/>
  <c r="DO54" i="5" s="1"/>
  <c r="EL49" i="5"/>
  <c r="EH50" i="5" s="1"/>
  <c r="ED51" i="5"/>
  <c r="AO24" i="21"/>
  <c r="AP24" i="21"/>
  <c r="CS60" i="5" l="1"/>
  <c r="CT60" i="5" s="1"/>
  <c r="CX59" i="5"/>
  <c r="DU55" i="5"/>
  <c r="DV55" i="5" s="1"/>
  <c r="DW55" i="5" s="1"/>
  <c r="DZ55" i="5" s="1"/>
  <c r="EG51" i="5"/>
  <c r="DE57" i="5"/>
  <c r="CZ58" i="5"/>
  <c r="DA58" i="5" s="1"/>
  <c r="DB58" i="5" s="1"/>
  <c r="DC58" i="5" s="1"/>
  <c r="CY59" i="5" s="1"/>
  <c r="CZ59" i="5" s="1"/>
  <c r="DA59" i="5" s="1"/>
  <c r="DB59" i="5" s="1"/>
  <c r="DC59" i="5" s="1"/>
  <c r="CY60" i="5" s="1"/>
  <c r="DR54" i="5"/>
  <c r="EE51" i="5"/>
  <c r="EA52" i="5" s="1"/>
  <c r="EF52" i="5" s="1"/>
  <c r="DJ60" i="5"/>
  <c r="DF61" i="5" s="1"/>
  <c r="DP54" i="5"/>
  <c r="EI50" i="5"/>
  <c r="EJ50" i="5" s="1"/>
  <c r="EK50" i="5" s="1"/>
  <c r="EL50" i="5" s="1"/>
  <c r="EH51" i="5" s="1"/>
  <c r="EM50" i="5"/>
  <c r="CU60" i="5"/>
  <c r="CX60" i="5" s="1"/>
  <c r="DS54" i="5" l="1"/>
  <c r="DD59" i="5"/>
  <c r="DE59" i="5" s="1"/>
  <c r="DE58" i="5"/>
  <c r="EB52" i="5"/>
  <c r="EC52" i="5" s="1"/>
  <c r="ED52" i="5" s="1"/>
  <c r="EG52" i="5" s="1"/>
  <c r="CV60" i="5"/>
  <c r="CR61" i="5" s="1"/>
  <c r="CS61" i="5" s="1"/>
  <c r="CT61" i="5" s="1"/>
  <c r="EN50" i="5"/>
  <c r="DQ54" i="5"/>
  <c r="DM55" i="5" s="1"/>
  <c r="DR55" i="5" s="1"/>
  <c r="DX55" i="5"/>
  <c r="DT56" i="5" s="1"/>
  <c r="EM51" i="5"/>
  <c r="EI51" i="5"/>
  <c r="EJ51" i="5" s="1"/>
  <c r="DD60" i="5"/>
  <c r="CZ60" i="5"/>
  <c r="DA60" i="5" s="1"/>
  <c r="DB60" i="5" s="1"/>
  <c r="DC60" i="5" s="1"/>
  <c r="CY61" i="5" s="1"/>
  <c r="DK61" i="5"/>
  <c r="DG61" i="5"/>
  <c r="DH61" i="5" s="1"/>
  <c r="DI61" i="5" s="1"/>
  <c r="DJ61" i="5" s="1"/>
  <c r="DF62" i="5" s="1"/>
  <c r="AM25" i="21"/>
  <c r="AK25" i="21"/>
  <c r="AI25" i="21"/>
  <c r="AG25" i="21"/>
  <c r="AE25" i="21"/>
  <c r="AC25" i="21"/>
  <c r="AH25" i="21"/>
  <c r="AD25" i="21"/>
  <c r="AF25" i="21"/>
  <c r="AL25" i="21"/>
  <c r="AN25" i="21"/>
  <c r="AJ25" i="21"/>
  <c r="AL26" i="21"/>
  <c r="AO26" i="21"/>
  <c r="AH26" i="21"/>
  <c r="AP26" i="21"/>
  <c r="AD26" i="21"/>
  <c r="AJ26" i="21"/>
  <c r="AP25" i="21"/>
  <c r="AN26" i="21"/>
  <c r="AF26" i="21"/>
  <c r="AC26" i="21"/>
  <c r="AE26" i="21"/>
  <c r="AG26" i="21"/>
  <c r="AI26" i="21"/>
  <c r="AK26" i="21"/>
  <c r="AM26" i="21"/>
  <c r="AO25" i="21"/>
  <c r="AM27" i="21"/>
  <c r="AK27" i="21"/>
  <c r="AI27" i="21"/>
  <c r="AG27" i="21"/>
  <c r="AE27" i="21"/>
  <c r="AC27" i="21"/>
  <c r="AJ27" i="21"/>
  <c r="AF27" i="21"/>
  <c r="AH27" i="21"/>
  <c r="AD27" i="21"/>
  <c r="AN27" i="21"/>
  <c r="AL27" i="21"/>
  <c r="AP28" i="21"/>
  <c r="AP27" i="21"/>
  <c r="AN28" i="21"/>
  <c r="AH28" i="21"/>
  <c r="AO28" i="21"/>
  <c r="AJ28" i="21"/>
  <c r="AL28" i="21"/>
  <c r="AD28" i="21"/>
  <c r="AF28" i="21"/>
  <c r="AC28" i="21"/>
  <c r="AE28" i="21"/>
  <c r="AG28" i="21"/>
  <c r="AI28" i="21"/>
  <c r="AK28" i="21"/>
  <c r="AM28" i="21"/>
  <c r="AO27" i="21"/>
  <c r="AM29" i="21"/>
  <c r="AK29" i="21"/>
  <c r="AI29" i="21"/>
  <c r="AG29" i="21"/>
  <c r="AE29" i="21"/>
  <c r="AC29" i="21"/>
  <c r="AD29" i="21"/>
  <c r="AL29" i="21"/>
  <c r="AH29" i="21"/>
  <c r="AF29" i="21"/>
  <c r="AN29" i="21"/>
  <c r="AJ29" i="21"/>
  <c r="AD30" i="21"/>
  <c r="AN30" i="21"/>
  <c r="AF30" i="21"/>
  <c r="AL30" i="21"/>
  <c r="AP29" i="21"/>
  <c r="AP30" i="21"/>
  <c r="AO30" i="21"/>
  <c r="AJ30" i="21"/>
  <c r="AH30" i="21"/>
  <c r="AC30" i="21"/>
  <c r="AE30" i="21"/>
  <c r="AG30" i="21"/>
  <c r="AI30" i="21"/>
  <c r="AK30" i="21"/>
  <c r="AM30" i="21"/>
  <c r="AO29" i="21"/>
  <c r="AM31" i="21"/>
  <c r="AK31" i="21"/>
  <c r="AI31" i="21"/>
  <c r="AG31" i="21"/>
  <c r="AE31" i="21"/>
  <c r="AC31" i="21"/>
  <c r="AD31" i="21"/>
  <c r="AN31" i="21"/>
  <c r="AH31" i="21"/>
  <c r="AF31" i="21"/>
  <c r="AJ31" i="21"/>
  <c r="AL31" i="21"/>
  <c r="AN32" i="21"/>
  <c r="AF32" i="21"/>
  <c r="AL32" i="21"/>
  <c r="AP32" i="21"/>
  <c r="AP31" i="21"/>
  <c r="AJ32" i="21"/>
  <c r="AD32" i="21"/>
  <c r="AO32" i="21"/>
  <c r="AH32" i="21"/>
  <c r="AC32" i="21"/>
  <c r="AE32" i="21"/>
  <c r="AG32" i="21"/>
  <c r="AI32" i="21"/>
  <c r="AK32" i="21"/>
  <c r="AM32" i="21"/>
  <c r="AO31" i="21"/>
  <c r="AM33" i="21"/>
  <c r="AK33" i="21"/>
  <c r="AI33" i="21"/>
  <c r="AG33" i="21"/>
  <c r="AE33" i="21"/>
  <c r="AC33" i="21"/>
  <c r="AN33" i="21"/>
  <c r="AL33" i="21"/>
  <c r="AF33" i="21"/>
  <c r="AH33" i="21"/>
  <c r="AJ33" i="21"/>
  <c r="AD33" i="21"/>
  <c r="AP33" i="21"/>
  <c r="AH34" i="21"/>
  <c r="AP34" i="21"/>
  <c r="AL34" i="21"/>
  <c r="AD34" i="21"/>
  <c r="AJ34" i="21"/>
  <c r="AN34" i="21"/>
  <c r="AF34" i="21"/>
  <c r="AO34" i="21"/>
  <c r="AC34" i="21"/>
  <c r="AE34" i="21"/>
  <c r="AG34" i="21"/>
  <c r="AI34" i="21"/>
  <c r="AK34" i="21"/>
  <c r="AM34" i="21"/>
  <c r="AO33" i="21"/>
  <c r="AM35" i="21"/>
  <c r="AK35" i="21"/>
  <c r="AI35" i="21"/>
  <c r="AG35" i="21"/>
  <c r="AE35" i="21"/>
  <c r="AC35" i="21"/>
  <c r="AD35" i="21"/>
  <c r="AN35" i="21"/>
  <c r="AH35" i="21"/>
  <c r="AJ35" i="21"/>
  <c r="AF35" i="21"/>
  <c r="AL35" i="21"/>
  <c r="AH36" i="21"/>
  <c r="AJ36" i="21"/>
  <c r="AF36" i="21"/>
  <c r="AD36" i="21"/>
  <c r="AP36" i="21"/>
  <c r="AO36" i="21"/>
  <c r="AP35" i="21"/>
  <c r="AL36" i="21"/>
  <c r="AN36" i="21"/>
  <c r="AC36" i="21"/>
  <c r="AE36" i="21"/>
  <c r="AG36" i="21"/>
  <c r="AI36" i="21"/>
  <c r="AK36" i="21"/>
  <c r="AM36" i="21"/>
  <c r="AO35" i="21"/>
  <c r="AM37" i="21"/>
  <c r="AK37" i="21"/>
  <c r="AI37" i="21"/>
  <c r="AG37" i="21"/>
  <c r="AE37" i="21"/>
  <c r="AC37" i="21"/>
  <c r="AD37" i="21"/>
  <c r="AH37" i="21"/>
  <c r="AL37" i="21"/>
  <c r="AN37" i="21"/>
  <c r="AJ37" i="21"/>
  <c r="AF37" i="21"/>
  <c r="AN38" i="21"/>
  <c r="AD38" i="21"/>
  <c r="AJ38" i="21"/>
  <c r="AP37" i="21"/>
  <c r="AH38" i="21"/>
  <c r="AL38" i="21"/>
  <c r="AF38" i="21"/>
  <c r="AP38" i="21"/>
  <c r="AO38" i="21"/>
  <c r="AC38" i="21"/>
  <c r="AE38" i="21"/>
  <c r="AG38" i="21"/>
  <c r="AI38" i="21"/>
  <c r="AK38" i="21"/>
  <c r="AM38" i="21"/>
  <c r="AO37" i="21"/>
  <c r="AM39" i="21"/>
  <c r="AM40" i="21"/>
  <c r="AM41" i="21"/>
  <c r="AM42" i="21"/>
  <c r="AM43" i="21"/>
  <c r="AM44" i="21"/>
  <c r="AM45" i="21"/>
  <c r="AM46" i="21"/>
  <c r="AM47" i="21"/>
  <c r="AM48" i="21"/>
  <c r="AM49" i="21"/>
  <c r="AM50" i="21"/>
  <c r="AM51" i="21"/>
  <c r="AM52" i="21"/>
  <c r="AM53" i="21"/>
  <c r="AM54" i="21"/>
  <c r="AM55" i="21"/>
  <c r="AM56" i="21"/>
  <c r="AM57" i="21"/>
  <c r="AM58" i="21"/>
  <c r="AM59" i="21"/>
  <c r="AM60" i="21"/>
  <c r="AM61" i="21"/>
  <c r="AM62" i="21"/>
  <c r="AM63" i="21"/>
  <c r="AM64" i="21"/>
  <c r="AM65" i="21"/>
  <c r="AM66" i="21"/>
  <c r="AM67" i="21"/>
  <c r="AM68" i="21"/>
  <c r="AM69" i="21"/>
  <c r="AM70" i="21"/>
  <c r="AM71" i="21"/>
  <c r="AM72" i="21"/>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104" i="21"/>
  <c r="AM105" i="21"/>
  <c r="AM106" i="21"/>
  <c r="AM107" i="21"/>
  <c r="AM108" i="21"/>
  <c r="AM109" i="21"/>
  <c r="AM110" i="21"/>
  <c r="AM111" i="21"/>
  <c r="AM112" i="21"/>
  <c r="AM113" i="21"/>
  <c r="AM114" i="21"/>
  <c r="AM115" i="21"/>
  <c r="AM116" i="21"/>
  <c r="AM117" i="21"/>
  <c r="AM118" i="21"/>
  <c r="AM119" i="21"/>
  <c r="AM120" i="21"/>
  <c r="AM121" i="21"/>
  <c r="AM122" i="21"/>
  <c r="AM123" i="21"/>
  <c r="AM124" i="21"/>
  <c r="AM125" i="21"/>
  <c r="AM126" i="21"/>
  <c r="AM127" i="21"/>
  <c r="AM128" i="21"/>
  <c r="AM129" i="21"/>
  <c r="AM130" i="21"/>
  <c r="AM131" i="21"/>
  <c r="AM132" i="21"/>
  <c r="AM133" i="21"/>
  <c r="AM134" i="21"/>
  <c r="AM135" i="21"/>
  <c r="AM136" i="21"/>
  <c r="AM137" i="21"/>
  <c r="AM138" i="21"/>
  <c r="AM139" i="21"/>
  <c r="AM140" i="21"/>
  <c r="AM141" i="21"/>
  <c r="AM142" i="21"/>
  <c r="AM143" i="21"/>
  <c r="AM144" i="21"/>
  <c r="AM145" i="21"/>
  <c r="AM146" i="21"/>
  <c r="AM147" i="21"/>
  <c r="AM148" i="21"/>
  <c r="AM149" i="21"/>
  <c r="AM150" i="21"/>
  <c r="AM151" i="21"/>
  <c r="AM152" i="21"/>
  <c r="AM153" i="21"/>
  <c r="AM154" i="21"/>
  <c r="AM155" i="21"/>
  <c r="AM156" i="21"/>
  <c r="AM157" i="21"/>
  <c r="AM158" i="21"/>
  <c r="AM159" i="21"/>
  <c r="AM160" i="21"/>
  <c r="AM161" i="21"/>
  <c r="AM162" i="21"/>
  <c r="AM163" i="21"/>
  <c r="AM164" i="21"/>
  <c r="AM165" i="21"/>
  <c r="AM166" i="21"/>
  <c r="AM167" i="21"/>
  <c r="AM168" i="21"/>
  <c r="AM169" i="21"/>
  <c r="AM170" i="21"/>
  <c r="AM171" i="21"/>
  <c r="AM172" i="21"/>
  <c r="AM173" i="21"/>
  <c r="AM174" i="21"/>
  <c r="AM175" i="21"/>
  <c r="AM176" i="21"/>
  <c r="AM177" i="21"/>
  <c r="AM178" i="21"/>
  <c r="AM179" i="21"/>
  <c r="AM180" i="21"/>
  <c r="AM181" i="21"/>
  <c r="AM182" i="21"/>
  <c r="AM183" i="21"/>
  <c r="AM184" i="21"/>
  <c r="AM185" i="21"/>
  <c r="AM186" i="21"/>
  <c r="AM187" i="21"/>
  <c r="AM188" i="21"/>
  <c r="AM189" i="21"/>
  <c r="AM190" i="21"/>
  <c r="AM191" i="21"/>
  <c r="AM192" i="21"/>
  <c r="AM193" i="21"/>
  <c r="AM194" i="21"/>
  <c r="AM195" i="21"/>
  <c r="AM196" i="21"/>
  <c r="AM197" i="21"/>
  <c r="AM198" i="21"/>
  <c r="AM199" i="21"/>
  <c r="AM200" i="21"/>
  <c r="AM201" i="21"/>
  <c r="AM202" i="21"/>
  <c r="AM203" i="21"/>
  <c r="AM204" i="21"/>
  <c r="AM205" i="21"/>
  <c r="AM206" i="21"/>
  <c r="AM207" i="21"/>
  <c r="AM208" i="21"/>
  <c r="AM209" i="21"/>
  <c r="AM210" i="21"/>
  <c r="AM211" i="21"/>
  <c r="AM212" i="21"/>
  <c r="AM213" i="21"/>
  <c r="AM214" i="21"/>
  <c r="AM215" i="21"/>
  <c r="AM216" i="21"/>
  <c r="AM217" i="21"/>
  <c r="AM218" i="21"/>
  <c r="AM219" i="21"/>
  <c r="AM220" i="21"/>
  <c r="AM221" i="21"/>
  <c r="AM222" i="21"/>
  <c r="AM223" i="21"/>
  <c r="AM224" i="21"/>
  <c r="AM225" i="21"/>
  <c r="AM226" i="21"/>
  <c r="AM227" i="21"/>
  <c r="AM228" i="21"/>
  <c r="AM229" i="21"/>
  <c r="AM230" i="21"/>
  <c r="AM231" i="21"/>
  <c r="AM232" i="21"/>
  <c r="AM233" i="21"/>
  <c r="AM234" i="21"/>
  <c r="AM235" i="21"/>
  <c r="AM236" i="21"/>
  <c r="AM237" i="21"/>
  <c r="AM238" i="21"/>
  <c r="AM239" i="21"/>
  <c r="AM240" i="21"/>
  <c r="AM241" i="21"/>
  <c r="AM242" i="21"/>
  <c r="AM243" i="21"/>
  <c r="AM244" i="21"/>
  <c r="AM245" i="21"/>
  <c r="AM246" i="21"/>
  <c r="AM247" i="21"/>
  <c r="AM248" i="21"/>
  <c r="AM249" i="21"/>
  <c r="AM250" i="21"/>
  <c r="AM251" i="21"/>
  <c r="AM252" i="21"/>
  <c r="AM253" i="21"/>
  <c r="AM254" i="21"/>
  <c r="AM255" i="21"/>
  <c r="AM256" i="21"/>
  <c r="AM257" i="21"/>
  <c r="AM258" i="21"/>
  <c r="AM259" i="21"/>
  <c r="AM260" i="21"/>
  <c r="AM261" i="21"/>
  <c r="AM262" i="21"/>
  <c r="AM263" i="21"/>
  <c r="AM264" i="21"/>
  <c r="AM265" i="21"/>
  <c r="AM266" i="21"/>
  <c r="AM267" i="21"/>
  <c r="AM268" i="21"/>
  <c r="AM269" i="21"/>
  <c r="AM270" i="21"/>
  <c r="AM271" i="21"/>
  <c r="AM272" i="21"/>
  <c r="AM273" i="21"/>
  <c r="AM274" i="21"/>
  <c r="AM275" i="21"/>
  <c r="AM276" i="21"/>
  <c r="AM277" i="21"/>
  <c r="AM278" i="21"/>
  <c r="AM279" i="21"/>
  <c r="AM280" i="21"/>
  <c r="AM281" i="21"/>
  <c r="AM282" i="21"/>
  <c r="AM283" i="21"/>
  <c r="AM284" i="21"/>
  <c r="AM285" i="21"/>
  <c r="AM286" i="21"/>
  <c r="AM287" i="21"/>
  <c r="AM288" i="21"/>
  <c r="AM289" i="21"/>
  <c r="AM290" i="21"/>
  <c r="AM291" i="21"/>
  <c r="AM292" i="21"/>
  <c r="AM293" i="21"/>
  <c r="AM294" i="21"/>
  <c r="AM295" i="21"/>
  <c r="AM296" i="21"/>
  <c r="AM297" i="21"/>
  <c r="AM298" i="21"/>
  <c r="AM299" i="21"/>
  <c r="AM300" i="21"/>
  <c r="AM301" i="21"/>
  <c r="AM302" i="21"/>
  <c r="AM303" i="21"/>
  <c r="AM304" i="21"/>
  <c r="AM305" i="21"/>
  <c r="AM306" i="21"/>
  <c r="AM307" i="21"/>
  <c r="AM308" i="21"/>
  <c r="AM309" i="21"/>
  <c r="AM310" i="21"/>
  <c r="AM311" i="21"/>
  <c r="AM312" i="21"/>
  <c r="AM313" i="21"/>
  <c r="AM314" i="21"/>
  <c r="AM315" i="21"/>
  <c r="AM316" i="21"/>
  <c r="AM317" i="21"/>
  <c r="AM318" i="21"/>
  <c r="AM319" i="21"/>
  <c r="AM320" i="21"/>
  <c r="AM321" i="21"/>
  <c r="AM322" i="21"/>
  <c r="AM323" i="21"/>
  <c r="AM324" i="21"/>
  <c r="AM325" i="21"/>
  <c r="AM326" i="21"/>
  <c r="AM327" i="21"/>
  <c r="AM328" i="21"/>
  <c r="AM329" i="21"/>
  <c r="AM330" i="21"/>
  <c r="AM331" i="21"/>
  <c r="AM332" i="21"/>
  <c r="AM333" i="21"/>
  <c r="AM334" i="21"/>
  <c r="AM335" i="21"/>
  <c r="AM336" i="21"/>
  <c r="AM337" i="21"/>
  <c r="AM338" i="21"/>
  <c r="AM339" i="21"/>
  <c r="AM340" i="21"/>
  <c r="AM341" i="21"/>
  <c r="AM342" i="21"/>
  <c r="AM343" i="21"/>
  <c r="AM344" i="21"/>
  <c r="AM345" i="21"/>
  <c r="AM346" i="21"/>
  <c r="AM347" i="21"/>
  <c r="AM348" i="21"/>
  <c r="AM349" i="21"/>
  <c r="AM350" i="21"/>
  <c r="AM351" i="21"/>
  <c r="AM352" i="21"/>
  <c r="AM353" i="21"/>
  <c r="AM354" i="21"/>
  <c r="AM355" i="21"/>
  <c r="AM356" i="21"/>
  <c r="AM357" i="21"/>
  <c r="AM358" i="21"/>
  <c r="AM359" i="21"/>
  <c r="AM360" i="21"/>
  <c r="AM361" i="21"/>
  <c r="AM362" i="21"/>
  <c r="AM363" i="21"/>
  <c r="AM364" i="21"/>
  <c r="AM365" i="21"/>
  <c r="AM366" i="21"/>
  <c r="AM367" i="21"/>
  <c r="AM368" i="21"/>
  <c r="AM369" i="21"/>
  <c r="AM370" i="21"/>
  <c r="AM371" i="21"/>
  <c r="AM372" i="21"/>
  <c r="AM373" i="21"/>
  <c r="AM374" i="21"/>
  <c r="AM375" i="21"/>
  <c r="AM376" i="21"/>
  <c r="AM377" i="21"/>
  <c r="AM378" i="21"/>
  <c r="AM379" i="21"/>
  <c r="AM380" i="21"/>
  <c r="AM381" i="21"/>
  <c r="AM19" i="21"/>
  <c r="AK39" i="21"/>
  <c r="AI39" i="21"/>
  <c r="AG39" i="21"/>
  <c r="AE39" i="21"/>
  <c r="AC39" i="21"/>
  <c r="C37" i="10" a="1"/>
  <c r="C37" i="10" s="1"/>
  <c r="AN366" i="21"/>
  <c r="AN267" i="21"/>
  <c r="AN361" i="21"/>
  <c r="AN326" i="21"/>
  <c r="AN143" i="21"/>
  <c r="AM17" i="21"/>
  <c r="AM18" i="21"/>
  <c r="AN316" i="21"/>
  <c r="AN114" i="21"/>
  <c r="AN205" i="21"/>
  <c r="AN290" i="21"/>
  <c r="AN283" i="21"/>
  <c r="AN381" i="21"/>
  <c r="AN269" i="21"/>
  <c r="AN196" i="21"/>
  <c r="AN349" i="21"/>
  <c r="AN288" i="21"/>
  <c r="AN281" i="21"/>
  <c r="AN160" i="21"/>
  <c r="AN354" i="21"/>
  <c r="AN314" i="21"/>
  <c r="AN302" i="21"/>
  <c r="AN295" i="21"/>
  <c r="AN217" i="21"/>
  <c r="AN210" i="21"/>
  <c r="AN198" i="21"/>
  <c r="AN85" i="21"/>
  <c r="AN337" i="21"/>
  <c r="AN238" i="21"/>
  <c r="AN231" i="21"/>
  <c r="AN133" i="21"/>
  <c r="AN55" i="21"/>
  <c r="AN342" i="21"/>
  <c r="AN300" i="21"/>
  <c r="AN293" i="21"/>
  <c r="AN121" i="21"/>
  <c r="EC11" i="5" a="1"/>
  <c r="EC11" i="5" s="1"/>
  <c r="E37" i="10" a="1"/>
  <c r="E37" i="10" s="1"/>
  <c r="F37" i="10" a="1"/>
  <c r="F37" i="10" s="1"/>
  <c r="AN380" i="21"/>
  <c r="AN370" i="21"/>
  <c r="AN352" i="21"/>
  <c r="AN307" i="21"/>
  <c r="AN229" i="21"/>
  <c r="AN222" i="21"/>
  <c r="AN140" i="21"/>
  <c r="AN321" i="21"/>
  <c r="AN378" i="21"/>
  <c r="AN236" i="21"/>
  <c r="AN134" i="21"/>
  <c r="AN375" i="21"/>
  <c r="AN330" i="21"/>
  <c r="AN250" i="21"/>
  <c r="AN243" i="21"/>
  <c r="AN179" i="21"/>
  <c r="AN172" i="21"/>
  <c r="AN165" i="21"/>
  <c r="AN276" i="21"/>
  <c r="AN224" i="21"/>
  <c r="AN340" i="21"/>
  <c r="AN264" i="21"/>
  <c r="AN257" i="21"/>
  <c r="AN193" i="21"/>
  <c r="AN186" i="21"/>
  <c r="AN78" i="21"/>
  <c r="AN66" i="21"/>
  <c r="AN274" i="21"/>
  <c r="AN356" i="21"/>
  <c r="AN212" i="21"/>
  <c r="AN368" i="21"/>
  <c r="AN363" i="21"/>
  <c r="AN248" i="21"/>
  <c r="AN241" i="21"/>
  <c r="AN234" i="21"/>
  <c r="AN146" i="21"/>
  <c r="AN167" i="21"/>
  <c r="AN157" i="21"/>
  <c r="AN344" i="21"/>
  <c r="AN373" i="21"/>
  <c r="AN333" i="21"/>
  <c r="AN328" i="21"/>
  <c r="AN262" i="21"/>
  <c r="AN255" i="21"/>
  <c r="AN191" i="21"/>
  <c r="AN184" i="21"/>
  <c r="AN177" i="21"/>
  <c r="AN154" i="21"/>
  <c r="AN137" i="21"/>
  <c r="AN75" i="21"/>
  <c r="AN56" i="21"/>
  <c r="AN40" i="21"/>
  <c r="AN304" i="21"/>
  <c r="AN278" i="21"/>
  <c r="AN271" i="21"/>
  <c r="AN252" i="21"/>
  <c r="AN245" i="21"/>
  <c r="AN226" i="21"/>
  <c r="AN219" i="21"/>
  <c r="AN200" i="21"/>
  <c r="AN181" i="21"/>
  <c r="AN174" i="21"/>
  <c r="AN162" i="21"/>
  <c r="AN159" i="21"/>
  <c r="AN142" i="21"/>
  <c r="AN127" i="21"/>
  <c r="AN99" i="21"/>
  <c r="AN95" i="21"/>
  <c r="AN92" i="21"/>
  <c r="AN88" i="21"/>
  <c r="AN81" i="21"/>
  <c r="AN47" i="21"/>
  <c r="AN39" i="21"/>
  <c r="AN377" i="21"/>
  <c r="AN358" i="21"/>
  <c r="AN351" i="21"/>
  <c r="AN332" i="21"/>
  <c r="AN325" i="21"/>
  <c r="AN318" i="21"/>
  <c r="AN292" i="21"/>
  <c r="AN266" i="21"/>
  <c r="AN259" i="21"/>
  <c r="AN240" i="21"/>
  <c r="AN233" i="21"/>
  <c r="AN214" i="21"/>
  <c r="AN207" i="21"/>
  <c r="AN195" i="21"/>
  <c r="AN188" i="21"/>
  <c r="AN169" i="21"/>
  <c r="AN156" i="21"/>
  <c r="AN136" i="21"/>
  <c r="AN120" i="21"/>
  <c r="AN113" i="21"/>
  <c r="AN109" i="21"/>
  <c r="AN102" i="21"/>
  <c r="AN359" i="21"/>
  <c r="AN215" i="21"/>
  <c r="AN74" i="21"/>
  <c r="AN372" i="21"/>
  <c r="AN365" i="21"/>
  <c r="AN346" i="21"/>
  <c r="AN339" i="21"/>
  <c r="AN320" i="21"/>
  <c r="AN313" i="21"/>
  <c r="AN306" i="21"/>
  <c r="AN287" i="21"/>
  <c r="AN280" i="21"/>
  <c r="AN261" i="21"/>
  <c r="AN254" i="21"/>
  <c r="AN247" i="21"/>
  <c r="AN228" i="21"/>
  <c r="AN221" i="21"/>
  <c r="AN202" i="21"/>
  <c r="AN190" i="21"/>
  <c r="AN183" i="21"/>
  <c r="AN176" i="21"/>
  <c r="AN126" i="21"/>
  <c r="AN123" i="21"/>
  <c r="AN116" i="21"/>
  <c r="AN73" i="21"/>
  <c r="AN130" i="21"/>
  <c r="AN347" i="21"/>
  <c r="AN203" i="21"/>
  <c r="AN379" i="21"/>
  <c r="AN360" i="21"/>
  <c r="AN353" i="21"/>
  <c r="AN334" i="21"/>
  <c r="AN327" i="21"/>
  <c r="AN308" i="21"/>
  <c r="AN301" i="21"/>
  <c r="AN294" i="21"/>
  <c r="AN275" i="21"/>
  <c r="AN268" i="21"/>
  <c r="AN249" i="21"/>
  <c r="AN242" i="21"/>
  <c r="AN235" i="21"/>
  <c r="AN216" i="21"/>
  <c r="AN209" i="21"/>
  <c r="AN178" i="21"/>
  <c r="AN171" i="21"/>
  <c r="AN164" i="21"/>
  <c r="AN153" i="21"/>
  <c r="AN150" i="21"/>
  <c r="AN147" i="21"/>
  <c r="AN63" i="21"/>
  <c r="AN335" i="21"/>
  <c r="AN197" i="21"/>
  <c r="AN208" i="21"/>
  <c r="AN309" i="21"/>
  <c r="AN374" i="21"/>
  <c r="AN367" i="21"/>
  <c r="AN348" i="21"/>
  <c r="AN341" i="21"/>
  <c r="AN322" i="21"/>
  <c r="AN315" i="21"/>
  <c r="AN296" i="21"/>
  <c r="AN289" i="21"/>
  <c r="AN282" i="21"/>
  <c r="AN263" i="21"/>
  <c r="AN256" i="21"/>
  <c r="AN237" i="21"/>
  <c r="AN230" i="21"/>
  <c r="AN223" i="21"/>
  <c r="AN204" i="21"/>
  <c r="AN166" i="21"/>
  <c r="AN144" i="21"/>
  <c r="AN135" i="21"/>
  <c r="AN132" i="21"/>
  <c r="AN76" i="21"/>
  <c r="AN64" i="21"/>
  <c r="AN106" i="21"/>
  <c r="AN323" i="21"/>
  <c r="AN185" i="21"/>
  <c r="AN192" i="21"/>
  <c r="AN297" i="21"/>
  <c r="AN163" i="21"/>
  <c r="AN369" i="21"/>
  <c r="AN362" i="21"/>
  <c r="AN355" i="21"/>
  <c r="AN336" i="21"/>
  <c r="AN329" i="21"/>
  <c r="AN310" i="21"/>
  <c r="AN303" i="21"/>
  <c r="AN284" i="21"/>
  <c r="AN277" i="21"/>
  <c r="AN270" i="21"/>
  <c r="AN251" i="21"/>
  <c r="AN244" i="21"/>
  <c r="AN225" i="21"/>
  <c r="AN218" i="21"/>
  <c r="AN211" i="21"/>
  <c r="AN199" i="21"/>
  <c r="AN87" i="21"/>
  <c r="AN83" i="21"/>
  <c r="AN80" i="21"/>
  <c r="AN59" i="21"/>
  <c r="AN44" i="21"/>
  <c r="AN94" i="21"/>
  <c r="AN311" i="21"/>
  <c r="AN173" i="21"/>
  <c r="AN180" i="21"/>
  <c r="AN285" i="21"/>
  <c r="AN151" i="21"/>
  <c r="AN170" i="21"/>
  <c r="AN376" i="21"/>
  <c r="AN357" i="21"/>
  <c r="AN350" i="21"/>
  <c r="AN343" i="21"/>
  <c r="AN324" i="21"/>
  <c r="AN317" i="21"/>
  <c r="AN298" i="21"/>
  <c r="AN291" i="21"/>
  <c r="AN272" i="21"/>
  <c r="AN265" i="21"/>
  <c r="AN258" i="21"/>
  <c r="AN239" i="21"/>
  <c r="AN232" i="21"/>
  <c r="AN213" i="21"/>
  <c r="AN206" i="21"/>
  <c r="AN194" i="21"/>
  <c r="AN187" i="21"/>
  <c r="AN152" i="21"/>
  <c r="AN108" i="21"/>
  <c r="AN101" i="21"/>
  <c r="AN97" i="21"/>
  <c r="AN90" i="21"/>
  <c r="AN68" i="21"/>
  <c r="AN42" i="21"/>
  <c r="AN82" i="21"/>
  <c r="AN299" i="21"/>
  <c r="AN161" i="21"/>
  <c r="AN168" i="21"/>
  <c r="AN273" i="21"/>
  <c r="AN139" i="21"/>
  <c r="AN158" i="21"/>
  <c r="AN371" i="21"/>
  <c r="AN364" i="21"/>
  <c r="AN345" i="21"/>
  <c r="AN338" i="21"/>
  <c r="AN331" i="21"/>
  <c r="AN319" i="21"/>
  <c r="AN312" i="21"/>
  <c r="AN305" i="21"/>
  <c r="AN286" i="21"/>
  <c r="AN279" i="21"/>
  <c r="AN260" i="21"/>
  <c r="AN253" i="21"/>
  <c r="AN246" i="21"/>
  <c r="AN227" i="21"/>
  <c r="AN220" i="21"/>
  <c r="AN201" i="21"/>
  <c r="AN189" i="21"/>
  <c r="AN182" i="21"/>
  <c r="AN175" i="21"/>
  <c r="AN149" i="21"/>
  <c r="AN128" i="21"/>
  <c r="AN125" i="21"/>
  <c r="AN118" i="21"/>
  <c r="AN111" i="21"/>
  <c r="AN107" i="21"/>
  <c r="AN104" i="21"/>
  <c r="AN100" i="21"/>
  <c r="AN71" i="21"/>
  <c r="AN67" i="21"/>
  <c r="AN60" i="21"/>
  <c r="AN50" i="21"/>
  <c r="AN155" i="21"/>
  <c r="AN148" i="21"/>
  <c r="AN141" i="21"/>
  <c r="AN129" i="21"/>
  <c r="AN122" i="21"/>
  <c r="AN115" i="21"/>
  <c r="AN96" i="21"/>
  <c r="AN89" i="21"/>
  <c r="AN70" i="21"/>
  <c r="AN52" i="21"/>
  <c r="AJ39" i="21"/>
  <c r="AN110" i="21"/>
  <c r="AN103" i="21"/>
  <c r="AN84" i="21"/>
  <c r="AN77" i="21"/>
  <c r="AN58" i="21"/>
  <c r="AN131" i="21"/>
  <c r="AN124" i="21"/>
  <c r="AN117" i="21"/>
  <c r="AN98" i="21"/>
  <c r="AN91" i="21"/>
  <c r="AN72" i="21"/>
  <c r="AN65" i="21"/>
  <c r="AN49" i="21"/>
  <c r="AD39" i="21"/>
  <c r="AH39" i="21"/>
  <c r="AN145" i="21"/>
  <c r="AN138" i="21"/>
  <c r="AN119" i="21"/>
  <c r="AN112" i="21"/>
  <c r="AN105" i="21"/>
  <c r="AN93" i="21"/>
  <c r="AN86" i="21"/>
  <c r="AN79" i="21"/>
  <c r="AN61" i="21"/>
  <c r="AN48" i="21"/>
  <c r="AN41" i="21"/>
  <c r="AF39" i="21"/>
  <c r="AN43" i="21"/>
  <c r="AL39" i="21"/>
  <c r="AN69" i="21"/>
  <c r="AN62" i="21"/>
  <c r="AN57" i="21"/>
  <c r="AN54" i="21"/>
  <c r="AN53" i="21"/>
  <c r="AN51" i="21"/>
  <c r="AN46" i="21"/>
  <c r="AN45" i="21"/>
  <c r="AP39" i="21"/>
  <c r="AF40" i="21"/>
  <c r="AJ40" i="21"/>
  <c r="AL40" i="21"/>
  <c r="AH40" i="21"/>
  <c r="AP40" i="21"/>
  <c r="AO40" i="21"/>
  <c r="AD40" i="21"/>
  <c r="AC40" i="21"/>
  <c r="AE40" i="21"/>
  <c r="AG40" i="21"/>
  <c r="AI40" i="21"/>
  <c r="AK40" i="21"/>
  <c r="AO39" i="21"/>
  <c r="AK41" i="21"/>
  <c r="AI41" i="21"/>
  <c r="AG41" i="21"/>
  <c r="AE41" i="21"/>
  <c r="AC41" i="21"/>
  <c r="AF41" i="21"/>
  <c r="AD41" i="21"/>
  <c r="AJ41" i="21"/>
  <c r="AL41" i="21"/>
  <c r="AH41" i="21"/>
  <c r="AD42" i="21"/>
  <c r="AJ42" i="21"/>
  <c r="AP42" i="21"/>
  <c r="AP41" i="21"/>
  <c r="AF42" i="21"/>
  <c r="AH42" i="21"/>
  <c r="AO42" i="21"/>
  <c r="AL42" i="21"/>
  <c r="AC42" i="21"/>
  <c r="AE42" i="21"/>
  <c r="AG42" i="21"/>
  <c r="AI42" i="21"/>
  <c r="AK42" i="21"/>
  <c r="AO41" i="21"/>
  <c r="AK43" i="21"/>
  <c r="AI43" i="21"/>
  <c r="AG43" i="21"/>
  <c r="AE43" i="21"/>
  <c r="AC43" i="21"/>
  <c r="AD43" i="21"/>
  <c r="AH43" i="21"/>
  <c r="AF43" i="21"/>
  <c r="AJ43" i="21"/>
  <c r="AL43" i="21"/>
  <c r="AD44" i="21"/>
  <c r="AL44" i="21"/>
  <c r="AH44" i="21"/>
  <c r="AP43" i="21"/>
  <c r="AJ44" i="21"/>
  <c r="AO44" i="21"/>
  <c r="AF44" i="21"/>
  <c r="AP44" i="21"/>
  <c r="AC44" i="21"/>
  <c r="AE44" i="21"/>
  <c r="AG44" i="21"/>
  <c r="AI44" i="21"/>
  <c r="AK44" i="21"/>
  <c r="AO43" i="21"/>
  <c r="AK45" i="21"/>
  <c r="AI45" i="21"/>
  <c r="AG45" i="21"/>
  <c r="AE45" i="21"/>
  <c r="AC45" i="21"/>
  <c r="AF45" i="21"/>
  <c r="AJ45" i="21"/>
  <c r="AL45" i="21"/>
  <c r="AH45" i="21"/>
  <c r="AD45" i="21"/>
  <c r="AO46" i="21"/>
  <c r="AP46" i="21"/>
  <c r="AP45" i="21"/>
  <c r="AL46" i="21"/>
  <c r="AD46" i="21"/>
  <c r="AJ46" i="21"/>
  <c r="AF46" i="21"/>
  <c r="AH46" i="21"/>
  <c r="AC46" i="21"/>
  <c r="AE46" i="21"/>
  <c r="AG46" i="21"/>
  <c r="AI46" i="21"/>
  <c r="AK46" i="21"/>
  <c r="AO45" i="21"/>
  <c r="AK47" i="21"/>
  <c r="AI47" i="21"/>
  <c r="AG47" i="21"/>
  <c r="AE47" i="21"/>
  <c r="AC47" i="21"/>
  <c r="AH47" i="21"/>
  <c r="AD47" i="21"/>
  <c r="AL47" i="21"/>
  <c r="AJ47" i="21"/>
  <c r="AF47" i="21"/>
  <c r="AP47" i="21"/>
  <c r="AF48" i="21"/>
  <c r="AL48" i="21"/>
  <c r="AD48" i="21"/>
  <c r="AJ48" i="21"/>
  <c r="AP48" i="21"/>
  <c r="AO48" i="21"/>
  <c r="AH48" i="21"/>
  <c r="AC48" i="21"/>
  <c r="AE48" i="21"/>
  <c r="AG48" i="21"/>
  <c r="AI48" i="21"/>
  <c r="AK48" i="21"/>
  <c r="AO47" i="21"/>
  <c r="AK49" i="21"/>
  <c r="AI49" i="21"/>
  <c r="AG49" i="21"/>
  <c r="AE49" i="21"/>
  <c r="AC49" i="21"/>
  <c r="AF49" i="21"/>
  <c r="AJ49" i="21"/>
  <c r="AL49" i="21"/>
  <c r="AH49" i="21"/>
  <c r="AD49" i="21"/>
  <c r="AH50" i="21"/>
  <c r="AP49" i="21"/>
  <c r="AL50" i="21"/>
  <c r="AD50" i="21"/>
  <c r="AJ50" i="21"/>
  <c r="AF50" i="21"/>
  <c r="AP50" i="21"/>
  <c r="AO50" i="21"/>
  <c r="AC50" i="21"/>
  <c r="AE50" i="21"/>
  <c r="AG50" i="21"/>
  <c r="AI50" i="21"/>
  <c r="AK50" i="21"/>
  <c r="AO49" i="21"/>
  <c r="AK51" i="21"/>
  <c r="AI51" i="21"/>
  <c r="AG51" i="21"/>
  <c r="AE51" i="21"/>
  <c r="AC51" i="21"/>
  <c r="AF51" i="21"/>
  <c r="AJ51" i="21"/>
  <c r="AL51" i="21"/>
  <c r="AH51" i="21"/>
  <c r="AD51" i="21"/>
  <c r="AD52" i="21"/>
  <c r="AJ52" i="21"/>
  <c r="AL52" i="21"/>
  <c r="AF52" i="21"/>
  <c r="AP51" i="21"/>
  <c r="AH52" i="21"/>
  <c r="AP52" i="21"/>
  <c r="AO52" i="21"/>
  <c r="AC52" i="21"/>
  <c r="AE52" i="21"/>
  <c r="AG52" i="21"/>
  <c r="AI52" i="21"/>
  <c r="AK52" i="21"/>
  <c r="AO51" i="21"/>
  <c r="AK53" i="21"/>
  <c r="AI53" i="21"/>
  <c r="AG53" i="21"/>
  <c r="AE53" i="21"/>
  <c r="AC53" i="21"/>
  <c r="AJ53" i="21"/>
  <c r="AD53" i="21"/>
  <c r="AH53" i="21"/>
  <c r="AF53" i="21"/>
  <c r="AL53" i="21"/>
  <c r="AH54" i="21"/>
  <c r="AP53" i="21"/>
  <c r="AJ54" i="21"/>
  <c r="AL54" i="21"/>
  <c r="AD54" i="21"/>
  <c r="AF54" i="21"/>
  <c r="AO54" i="21"/>
  <c r="AP54" i="21"/>
  <c r="AC54" i="21"/>
  <c r="AE54" i="21"/>
  <c r="AG54" i="21"/>
  <c r="AI54" i="21"/>
  <c r="AK54" i="21"/>
  <c r="AO53" i="21"/>
  <c r="AK55" i="21"/>
  <c r="AI55" i="21"/>
  <c r="AG55" i="21"/>
  <c r="AE55" i="21"/>
  <c r="AC55" i="21"/>
  <c r="AJ55" i="21"/>
  <c r="AF55" i="21"/>
  <c r="AL55" i="21"/>
  <c r="AH55" i="21"/>
  <c r="AD55" i="21"/>
  <c r="AP55" i="21"/>
  <c r="AI60" i="21"/>
  <c r="AI63" i="21"/>
  <c r="AI66" i="21"/>
  <c r="AI69" i="21"/>
  <c r="AI72" i="21"/>
  <c r="AI75" i="21"/>
  <c r="AI78" i="21"/>
  <c r="AI57" i="21"/>
  <c r="AH56" i="21"/>
  <c r="AJ57" i="21"/>
  <c r="AJ60" i="21"/>
  <c r="AJ63" i="21"/>
  <c r="AJ66" i="21"/>
  <c r="AJ69" i="21"/>
  <c r="AJ72" i="21"/>
  <c r="AJ75" i="21"/>
  <c r="AJ78" i="21"/>
  <c r="AJ81" i="21"/>
  <c r="AJ84" i="21"/>
  <c r="AJ87" i="21"/>
  <c r="AJ90" i="21"/>
  <c r="AJ93" i="21"/>
  <c r="AJ96" i="21"/>
  <c r="AJ99" i="21"/>
  <c r="AJ102" i="21"/>
  <c r="AJ105" i="21"/>
  <c r="AJ108" i="21"/>
  <c r="AJ111" i="21"/>
  <c r="AJ114" i="21"/>
  <c r="AL56" i="21"/>
  <c r="AI59" i="21"/>
  <c r="AI62" i="21"/>
  <c r="AI65" i="21"/>
  <c r="AI68" i="21"/>
  <c r="AI71" i="21"/>
  <c r="AI74" i="21"/>
  <c r="AI77" i="21"/>
  <c r="AI80" i="21"/>
  <c r="AI83" i="21"/>
  <c r="AI86" i="21"/>
  <c r="AI89" i="21"/>
  <c r="AI92" i="21"/>
  <c r="AI95" i="21"/>
  <c r="AI98" i="21"/>
  <c r="AI58" i="21"/>
  <c r="AI61" i="21"/>
  <c r="AJ77" i="21"/>
  <c r="AI101" i="21"/>
  <c r="AJ103" i="21"/>
  <c r="AI106" i="21"/>
  <c r="AI111" i="21"/>
  <c r="AJ116" i="21"/>
  <c r="AJ118" i="21"/>
  <c r="AJ125" i="21"/>
  <c r="AJ127" i="21"/>
  <c r="AJ130" i="21"/>
  <c r="AJ133" i="21"/>
  <c r="AJ136" i="21"/>
  <c r="AJ139" i="21"/>
  <c r="AJ142" i="21"/>
  <c r="AJ145" i="21"/>
  <c r="AJ148" i="21"/>
  <c r="AJ151" i="21"/>
  <c r="AJ154" i="21"/>
  <c r="AJ157" i="21"/>
  <c r="AJ160" i="21"/>
  <c r="AJ163" i="21"/>
  <c r="AJ166" i="21"/>
  <c r="AJ169" i="21"/>
  <c r="AJ172" i="21"/>
  <c r="AJ175" i="21"/>
  <c r="AJ178" i="21"/>
  <c r="AJ181" i="21"/>
  <c r="AJ184" i="21"/>
  <c r="AJ187" i="21"/>
  <c r="AJ190" i="21"/>
  <c r="AJ193" i="21"/>
  <c r="AJ196" i="21"/>
  <c r="AJ199" i="21"/>
  <c r="AJ202" i="21"/>
  <c r="AJ205" i="21"/>
  <c r="AJ208" i="21"/>
  <c r="AJ211" i="21"/>
  <c r="AJ214" i="21"/>
  <c r="AJ217" i="21"/>
  <c r="AJ220" i="21"/>
  <c r="AJ223" i="21"/>
  <c r="AJ226" i="21"/>
  <c r="AJ229" i="21"/>
  <c r="AJ232" i="21"/>
  <c r="AJ235" i="21"/>
  <c r="AJ238" i="21"/>
  <c r="AJ241" i="21"/>
  <c r="AJ244" i="21"/>
  <c r="AJ247" i="21"/>
  <c r="AJ250" i="21"/>
  <c r="AJ253" i="21"/>
  <c r="AJ256" i="21"/>
  <c r="AJ259" i="21"/>
  <c r="AJ262" i="21"/>
  <c r="AJ58" i="21"/>
  <c r="AI70" i="21"/>
  <c r="AJ73" i="21"/>
  <c r="AJ101" i="21"/>
  <c r="AI123" i="21"/>
  <c r="AJ59" i="21"/>
  <c r="AJ74" i="21"/>
  <c r="AI104" i="21"/>
  <c r="AJ106" i="21"/>
  <c r="AI109" i="21"/>
  <c r="AI114" i="21"/>
  <c r="AI121" i="21"/>
  <c r="AJ123" i="21"/>
  <c r="AI129" i="21"/>
  <c r="AI132" i="21"/>
  <c r="AI135" i="21"/>
  <c r="AI138" i="21"/>
  <c r="AI141" i="21"/>
  <c r="AI144" i="21"/>
  <c r="AI147" i="21"/>
  <c r="AI150" i="21"/>
  <c r="AI153" i="21"/>
  <c r="AI156" i="21"/>
  <c r="AI159" i="21"/>
  <c r="AI162" i="21"/>
  <c r="AI165" i="21"/>
  <c r="AI168" i="21"/>
  <c r="AD56" i="21"/>
  <c r="AI67" i="21"/>
  <c r="AJ70" i="21"/>
  <c r="AJ104" i="21"/>
  <c r="AI119" i="21"/>
  <c r="AJ71" i="21"/>
  <c r="AI81" i="21"/>
  <c r="AI84" i="21"/>
  <c r="AI87" i="21"/>
  <c r="AI90" i="21"/>
  <c r="AI93" i="21"/>
  <c r="AI96" i="21"/>
  <c r="AI99" i="21"/>
  <c r="AI107" i="21"/>
  <c r="AJ109" i="21"/>
  <c r="AI112" i="21"/>
  <c r="AJ119" i="21"/>
  <c r="AJ121" i="21"/>
  <c r="AJ129" i="21"/>
  <c r="AJ132" i="21"/>
  <c r="AJ135" i="21"/>
  <c r="AJ138" i="21"/>
  <c r="AJ141" i="21"/>
  <c r="AJ144" i="21"/>
  <c r="AJ147" i="21"/>
  <c r="AJ150" i="21"/>
  <c r="AJ153" i="21"/>
  <c r="AJ156" i="21"/>
  <c r="AJ159" i="21"/>
  <c r="AJ162" i="21"/>
  <c r="AJ165" i="21"/>
  <c r="AJ168" i="21"/>
  <c r="AJ171" i="21"/>
  <c r="AJ174" i="21"/>
  <c r="AJ177" i="21"/>
  <c r="AJ180" i="21"/>
  <c r="AJ183" i="21"/>
  <c r="AJ186" i="21"/>
  <c r="AJ189" i="21"/>
  <c r="AJ192" i="21"/>
  <c r="AJ195" i="21"/>
  <c r="AJ198" i="21"/>
  <c r="AJ201" i="21"/>
  <c r="AJ204" i="21"/>
  <c r="AJ207" i="21"/>
  <c r="AJ210" i="21"/>
  <c r="AJ213" i="21"/>
  <c r="AJ216" i="21"/>
  <c r="AJ219" i="21"/>
  <c r="AJ222" i="21"/>
  <c r="AJ225" i="21"/>
  <c r="AJ228" i="21"/>
  <c r="AJ231" i="21"/>
  <c r="AJ234" i="21"/>
  <c r="AJ237" i="21"/>
  <c r="AJ240" i="21"/>
  <c r="AJ243" i="21"/>
  <c r="AJ246" i="21"/>
  <c r="AJ249" i="21"/>
  <c r="AJ252" i="21"/>
  <c r="AJ255" i="21"/>
  <c r="AJ258" i="21"/>
  <c r="AJ261" i="21"/>
  <c r="AJ264" i="21"/>
  <c r="AF56" i="21"/>
  <c r="AI64" i="21"/>
  <c r="AJ67" i="21"/>
  <c r="AJ107" i="21"/>
  <c r="AI117" i="21"/>
  <c r="AI126" i="21"/>
  <c r="AI73" i="21"/>
  <c r="AJ76" i="21"/>
  <c r="AJ80" i="21"/>
  <c r="AJ83" i="21"/>
  <c r="AJ86" i="21"/>
  <c r="AJ89" i="21"/>
  <c r="AJ92" i="21"/>
  <c r="AJ95" i="21"/>
  <c r="AJ98" i="21"/>
  <c r="AI116" i="21"/>
  <c r="AI125" i="21"/>
  <c r="AJ64" i="21"/>
  <c r="AI115" i="21"/>
  <c r="AI137" i="21"/>
  <c r="AJ140" i="21"/>
  <c r="AI155" i="21"/>
  <c r="AJ158" i="21"/>
  <c r="AJ266" i="21"/>
  <c r="AJ269" i="21"/>
  <c r="AJ272" i="21"/>
  <c r="AJ275" i="21"/>
  <c r="AJ278" i="21"/>
  <c r="AJ281" i="21"/>
  <c r="AJ284" i="21"/>
  <c r="AJ287" i="21"/>
  <c r="AJ290" i="21"/>
  <c r="AJ293" i="21"/>
  <c r="AJ296" i="21"/>
  <c r="AJ299" i="21"/>
  <c r="AJ302" i="21"/>
  <c r="AJ305" i="21"/>
  <c r="AJ308" i="21"/>
  <c r="AJ311" i="21"/>
  <c r="AJ314" i="21"/>
  <c r="AJ317" i="21"/>
  <c r="AJ320" i="21"/>
  <c r="AJ323" i="21"/>
  <c r="AJ326" i="21"/>
  <c r="AJ329" i="21"/>
  <c r="AJ332" i="21"/>
  <c r="AJ335" i="21"/>
  <c r="AJ338" i="21"/>
  <c r="AJ341" i="21"/>
  <c r="AJ344" i="21"/>
  <c r="AJ347" i="21"/>
  <c r="AJ350" i="21"/>
  <c r="AJ353" i="21"/>
  <c r="AJ356" i="21"/>
  <c r="AJ359" i="21"/>
  <c r="AJ362" i="21"/>
  <c r="AJ365" i="21"/>
  <c r="AJ368" i="21"/>
  <c r="AJ371" i="21"/>
  <c r="AJ374" i="21"/>
  <c r="AJ377" i="21"/>
  <c r="AJ380" i="21"/>
  <c r="AJ56" i="21"/>
  <c r="AJ65" i="21"/>
  <c r="AI82" i="21"/>
  <c r="AJ88" i="21"/>
  <c r="AI108" i="21"/>
  <c r="AI120" i="21"/>
  <c r="AJ126" i="21"/>
  <c r="AI133" i="21"/>
  <c r="AI151" i="21"/>
  <c r="AI169" i="21"/>
  <c r="AI172" i="21"/>
  <c r="AI175" i="21"/>
  <c r="AI178" i="21"/>
  <c r="AI181" i="21"/>
  <c r="AI184" i="21"/>
  <c r="AI187" i="21"/>
  <c r="AI190" i="21"/>
  <c r="AI193" i="21"/>
  <c r="AI196" i="21"/>
  <c r="AI199" i="21"/>
  <c r="AI202" i="21"/>
  <c r="AI205" i="21"/>
  <c r="AI208" i="21"/>
  <c r="AI211" i="21"/>
  <c r="AI214" i="21"/>
  <c r="AI217" i="21"/>
  <c r="AI220" i="21"/>
  <c r="AI223" i="21"/>
  <c r="AI226" i="21"/>
  <c r="AI229" i="21"/>
  <c r="AI232" i="21"/>
  <c r="AI235" i="21"/>
  <c r="AI238" i="21"/>
  <c r="AI241" i="21"/>
  <c r="AI244" i="21"/>
  <c r="AI247" i="21"/>
  <c r="AI250" i="21"/>
  <c r="AI253" i="21"/>
  <c r="AI256" i="21"/>
  <c r="AI259" i="21"/>
  <c r="AI262" i="21"/>
  <c r="AI97" i="21"/>
  <c r="AI110" i="21"/>
  <c r="AJ115" i="21"/>
  <c r="AJ120" i="21"/>
  <c r="AI134" i="21"/>
  <c r="AJ137" i="21"/>
  <c r="AI152" i="21"/>
  <c r="AJ155" i="21"/>
  <c r="AI265" i="21"/>
  <c r="AI268" i="21"/>
  <c r="AI271" i="21"/>
  <c r="AI274" i="21"/>
  <c r="AI277" i="21"/>
  <c r="AI280" i="21"/>
  <c r="AI283" i="21"/>
  <c r="AI286" i="21"/>
  <c r="AI289" i="21"/>
  <c r="AI292" i="21"/>
  <c r="AI295" i="21"/>
  <c r="AI298" i="21"/>
  <c r="AI301" i="21"/>
  <c r="AJ82" i="21"/>
  <c r="AI103" i="21"/>
  <c r="AJ110" i="21"/>
  <c r="AI130" i="21"/>
  <c r="AI148" i="21"/>
  <c r="AI166" i="21"/>
  <c r="AI170" i="21"/>
  <c r="AI173" i="21"/>
  <c r="AI176" i="21"/>
  <c r="AI179" i="21"/>
  <c r="AI182" i="21"/>
  <c r="AI185" i="21"/>
  <c r="AI188" i="21"/>
  <c r="AI191" i="21"/>
  <c r="AI194" i="21"/>
  <c r="AI197" i="21"/>
  <c r="AI200" i="21"/>
  <c r="AI203" i="21"/>
  <c r="AI206" i="21"/>
  <c r="AI209" i="21"/>
  <c r="AI212" i="21"/>
  <c r="AI215" i="21"/>
  <c r="AI218" i="21"/>
  <c r="AI221" i="21"/>
  <c r="AI224" i="21"/>
  <c r="AI227" i="21"/>
  <c r="AI230" i="21"/>
  <c r="AI233" i="21"/>
  <c r="AI236" i="21"/>
  <c r="AI239" i="21"/>
  <c r="AI242" i="21"/>
  <c r="AI245" i="21"/>
  <c r="AI248" i="21"/>
  <c r="AI251" i="21"/>
  <c r="AI254" i="21"/>
  <c r="AI257" i="21"/>
  <c r="AI260" i="21"/>
  <c r="AI263" i="21"/>
  <c r="AJ68" i="21"/>
  <c r="AI91" i="21"/>
  <c r="AJ97" i="21"/>
  <c r="AI122" i="21"/>
  <c r="AI131" i="21"/>
  <c r="AJ134" i="21"/>
  <c r="AI149" i="21"/>
  <c r="AJ152" i="21"/>
  <c r="AI167" i="21"/>
  <c r="AJ265" i="21"/>
  <c r="AJ268" i="21"/>
  <c r="AJ271" i="21"/>
  <c r="AJ274" i="21"/>
  <c r="AJ277" i="21"/>
  <c r="AJ280" i="21"/>
  <c r="AJ283" i="21"/>
  <c r="AJ286" i="21"/>
  <c r="AJ289" i="21"/>
  <c r="AJ292" i="21"/>
  <c r="AJ295" i="21"/>
  <c r="AJ298" i="21"/>
  <c r="AJ301" i="21"/>
  <c r="AJ304" i="21"/>
  <c r="AJ307" i="21"/>
  <c r="AJ310" i="21"/>
  <c r="AJ313" i="21"/>
  <c r="AJ316" i="21"/>
  <c r="AJ319" i="21"/>
  <c r="AJ322" i="21"/>
  <c r="AJ325" i="21"/>
  <c r="AJ328" i="21"/>
  <c r="AJ331" i="21"/>
  <c r="AJ334" i="21"/>
  <c r="AJ337" i="21"/>
  <c r="AJ340" i="21"/>
  <c r="AJ343" i="21"/>
  <c r="AJ346" i="21"/>
  <c r="AJ349" i="21"/>
  <c r="AJ352" i="21"/>
  <c r="AJ355" i="21"/>
  <c r="AJ358" i="21"/>
  <c r="AJ361" i="21"/>
  <c r="AJ364" i="21"/>
  <c r="AJ367" i="21"/>
  <c r="AJ370" i="21"/>
  <c r="AJ373" i="21"/>
  <c r="AJ376" i="21"/>
  <c r="AJ379" i="21"/>
  <c r="AI76" i="21"/>
  <c r="AJ117" i="21"/>
  <c r="AJ122" i="21"/>
  <c r="AI127" i="21"/>
  <c r="AI145" i="21"/>
  <c r="AI163" i="21"/>
  <c r="AJ170" i="21"/>
  <c r="AJ173" i="21"/>
  <c r="AJ176" i="21"/>
  <c r="AJ179" i="21"/>
  <c r="AJ182" i="21"/>
  <c r="AJ185" i="21"/>
  <c r="AJ188" i="21"/>
  <c r="AJ191" i="21"/>
  <c r="AJ194" i="21"/>
  <c r="AJ197" i="21"/>
  <c r="AJ200" i="21"/>
  <c r="AJ203" i="21"/>
  <c r="AJ206" i="21"/>
  <c r="AJ209" i="21"/>
  <c r="AJ212" i="21"/>
  <c r="AJ215" i="21"/>
  <c r="AJ218" i="21"/>
  <c r="AJ221" i="21"/>
  <c r="AJ224" i="21"/>
  <c r="AJ227" i="21"/>
  <c r="AJ230" i="21"/>
  <c r="AJ233" i="21"/>
  <c r="AJ236" i="21"/>
  <c r="AJ239" i="21"/>
  <c r="AJ242" i="21"/>
  <c r="AJ245" i="21"/>
  <c r="AJ248" i="21"/>
  <c r="AJ251" i="21"/>
  <c r="AJ254" i="21"/>
  <c r="AJ257" i="21"/>
  <c r="AJ260" i="21"/>
  <c r="AJ263" i="21"/>
  <c r="AI85" i="21"/>
  <c r="AJ91" i="21"/>
  <c r="AI105" i="21"/>
  <c r="AI128" i="21"/>
  <c r="AJ131" i="21"/>
  <c r="AI146" i="21"/>
  <c r="AJ149" i="21"/>
  <c r="AI164" i="21"/>
  <c r="AJ167" i="21"/>
  <c r="AI267" i="21"/>
  <c r="AI270" i="21"/>
  <c r="AI273" i="21"/>
  <c r="AI276" i="21"/>
  <c r="AI279" i="21"/>
  <c r="AI282" i="21"/>
  <c r="AI285" i="21"/>
  <c r="AI288" i="21"/>
  <c r="AI291" i="21"/>
  <c r="AI294" i="21"/>
  <c r="AI297" i="21"/>
  <c r="AI300" i="21"/>
  <c r="AI303" i="21"/>
  <c r="AI306" i="21"/>
  <c r="AI309" i="21"/>
  <c r="AI312" i="21"/>
  <c r="AI315" i="21"/>
  <c r="AJ112" i="21"/>
  <c r="AI142" i="21"/>
  <c r="AI160" i="21"/>
  <c r="AI79" i="21"/>
  <c r="AJ85" i="21"/>
  <c r="AI100" i="21"/>
  <c r="AI124" i="21"/>
  <c r="AJ128" i="21"/>
  <c r="AI143" i="21"/>
  <c r="AJ146" i="21"/>
  <c r="AI161" i="21"/>
  <c r="AJ164" i="21"/>
  <c r="AI171" i="21"/>
  <c r="AI174" i="21"/>
  <c r="AI177" i="21"/>
  <c r="AI180" i="21"/>
  <c r="AI183" i="21"/>
  <c r="AI186" i="21"/>
  <c r="AI189" i="21"/>
  <c r="AI192" i="21"/>
  <c r="AI195" i="21"/>
  <c r="AI198" i="21"/>
  <c r="AI201" i="21"/>
  <c r="AI204" i="21"/>
  <c r="AI207" i="21"/>
  <c r="AI210" i="21"/>
  <c r="AI213" i="21"/>
  <c r="AI216" i="21"/>
  <c r="AI219" i="21"/>
  <c r="AI222" i="21"/>
  <c r="AI225" i="21"/>
  <c r="AI228" i="21"/>
  <c r="AI231" i="21"/>
  <c r="AI234" i="21"/>
  <c r="AI237" i="21"/>
  <c r="AI240" i="21"/>
  <c r="AI243" i="21"/>
  <c r="AI246" i="21"/>
  <c r="AI249" i="21"/>
  <c r="AI252" i="21"/>
  <c r="AI255" i="21"/>
  <c r="AI258" i="21"/>
  <c r="AI261" i="21"/>
  <c r="AJ267" i="21"/>
  <c r="AJ270" i="21"/>
  <c r="AJ273" i="21"/>
  <c r="AJ276" i="21"/>
  <c r="AJ279" i="21"/>
  <c r="AJ282" i="21"/>
  <c r="AJ285" i="21"/>
  <c r="AJ288" i="21"/>
  <c r="AJ291" i="21"/>
  <c r="AJ294" i="21"/>
  <c r="AJ297" i="21"/>
  <c r="AJ300" i="21"/>
  <c r="AJ303" i="21"/>
  <c r="AJ306" i="21"/>
  <c r="AJ309" i="21"/>
  <c r="AJ312" i="21"/>
  <c r="AJ315" i="21"/>
  <c r="AJ318" i="21"/>
  <c r="AJ321" i="21"/>
  <c r="AJ324" i="21"/>
  <c r="AJ327" i="21"/>
  <c r="AJ330" i="21"/>
  <c r="AJ333" i="21"/>
  <c r="AJ336" i="21"/>
  <c r="AJ339" i="21"/>
  <c r="AJ342" i="21"/>
  <c r="AJ345" i="21"/>
  <c r="AJ348" i="21"/>
  <c r="AJ351" i="21"/>
  <c r="AJ354" i="21"/>
  <c r="AJ357" i="21"/>
  <c r="AJ360" i="21"/>
  <c r="AJ363" i="21"/>
  <c r="AJ366" i="21"/>
  <c r="AJ369" i="21"/>
  <c r="AJ372" i="21"/>
  <c r="AJ375" i="21"/>
  <c r="AJ378" i="21"/>
  <c r="AJ62" i="21"/>
  <c r="AI269" i="21"/>
  <c r="AI275" i="21"/>
  <c r="AI304" i="21"/>
  <c r="AI307" i="21"/>
  <c r="AI310" i="21"/>
  <c r="AI313" i="21"/>
  <c r="AI316" i="21"/>
  <c r="AI324" i="21"/>
  <c r="AI342" i="21"/>
  <c r="AI360" i="21"/>
  <c r="AI378" i="21"/>
  <c r="AJ94" i="21"/>
  <c r="AI136" i="21"/>
  <c r="AI281" i="21"/>
  <c r="AI290" i="21"/>
  <c r="AI319" i="21"/>
  <c r="AI332" i="21"/>
  <c r="AI337" i="21"/>
  <c r="AI350" i="21"/>
  <c r="AI355" i="21"/>
  <c r="AI368" i="21"/>
  <c r="AI373" i="21"/>
  <c r="AJ113" i="21"/>
  <c r="AJ143" i="21"/>
  <c r="AI139" i="21"/>
  <c r="AI264" i="21"/>
  <c r="AI327" i="21"/>
  <c r="AI345" i="21"/>
  <c r="AI363" i="21"/>
  <c r="AI381" i="21"/>
  <c r="AJ61" i="21"/>
  <c r="AJ100" i="21"/>
  <c r="AJ124" i="21"/>
  <c r="AI140" i="21"/>
  <c r="AI305" i="21"/>
  <c r="AI308" i="21"/>
  <c r="AI311" i="21"/>
  <c r="AI314" i="21"/>
  <c r="AI317" i="21"/>
  <c r="AI322" i="21"/>
  <c r="AI335" i="21"/>
  <c r="AI340" i="21"/>
  <c r="AI353" i="21"/>
  <c r="AI358" i="21"/>
  <c r="AI371" i="21"/>
  <c r="AI376" i="21"/>
  <c r="AJ381" i="21"/>
  <c r="AI17" i="21"/>
  <c r="AI18" i="21"/>
  <c r="AI102" i="21"/>
  <c r="AI154" i="21"/>
  <c r="AI302" i="21"/>
  <c r="AI330" i="21"/>
  <c r="AI348" i="21"/>
  <c r="AI366" i="21"/>
  <c r="AI157" i="21"/>
  <c r="AI287" i="21"/>
  <c r="AI320" i="21"/>
  <c r="AI325" i="21"/>
  <c r="AI338" i="21"/>
  <c r="AI343" i="21"/>
  <c r="AI356" i="21"/>
  <c r="AI361" i="21"/>
  <c r="AI374" i="21"/>
  <c r="AI379" i="21"/>
  <c r="AJ79" i="21"/>
  <c r="AI158" i="21"/>
  <c r="AI266" i="21"/>
  <c r="AI272" i="21"/>
  <c r="AI278" i="21"/>
  <c r="AI299" i="21"/>
  <c r="AI333" i="21"/>
  <c r="AI351" i="21"/>
  <c r="AI369" i="21"/>
  <c r="DO11" i="5" a="1"/>
  <c r="DO11" i="5" s="1"/>
  <c r="E35" i="10" a="1"/>
  <c r="E35" i="10" s="1"/>
  <c r="F35" i="10" a="1"/>
  <c r="F35" i="10" s="1"/>
  <c r="AI323" i="21"/>
  <c r="AI328" i="21"/>
  <c r="AI341" i="21"/>
  <c r="AI346" i="21"/>
  <c r="AI359" i="21"/>
  <c r="AI364" i="21"/>
  <c r="AI377" i="21"/>
  <c r="AI113" i="21"/>
  <c r="AI296" i="21"/>
  <c r="AI318" i="21"/>
  <c r="AI336" i="21"/>
  <c r="AI354" i="21"/>
  <c r="AI372" i="21"/>
  <c r="AI357" i="21"/>
  <c r="AJ161" i="21"/>
  <c r="AP56" i="21"/>
  <c r="AI118" i="21"/>
  <c r="AI347" i="21"/>
  <c r="AI349" i="21"/>
  <c r="AI380" i="21"/>
  <c r="AI293" i="21"/>
  <c r="AI339" i="21"/>
  <c r="AI329" i="21"/>
  <c r="AI370" i="21"/>
  <c r="AI331" i="21"/>
  <c r="AI362" i="21"/>
  <c r="C35" i="10" a="1"/>
  <c r="C35" i="10" s="1"/>
  <c r="AI321" i="21"/>
  <c r="AI352" i="21"/>
  <c r="AI326" i="21"/>
  <c r="AI334" i="21"/>
  <c r="AI365" i="21"/>
  <c r="AI367" i="21"/>
  <c r="AI344" i="21"/>
  <c r="AI88" i="21"/>
  <c r="AI375" i="21"/>
  <c r="AI94" i="21"/>
  <c r="AO56" i="21"/>
  <c r="AI284" i="21"/>
  <c r="AC56" i="21"/>
  <c r="AE56" i="21"/>
  <c r="AG56" i="21"/>
  <c r="AI56" i="21"/>
  <c r="AI19" i="21"/>
  <c r="AK56" i="21"/>
  <c r="AO55" i="21"/>
  <c r="AK57" i="21"/>
  <c r="AG57" i="21"/>
  <c r="AE57" i="21"/>
  <c r="AC57" i="21"/>
  <c r="AH57" i="21"/>
  <c r="AD57" i="21"/>
  <c r="AL57" i="21"/>
  <c r="AF57" i="21"/>
  <c r="AP57" i="21"/>
  <c r="AL58" i="21"/>
  <c r="AH58" i="21"/>
  <c r="AD58" i="21"/>
  <c r="AP58" i="21"/>
  <c r="AF58" i="21"/>
  <c r="AO58" i="21"/>
  <c r="AC58" i="21"/>
  <c r="AE58" i="21"/>
  <c r="AG58" i="21"/>
  <c r="AK58" i="21"/>
  <c r="AO57" i="21"/>
  <c r="AK59" i="21"/>
  <c r="AG59" i="21"/>
  <c r="AE59" i="21"/>
  <c r="AC59" i="21"/>
  <c r="AD59" i="21"/>
  <c r="AH59" i="21"/>
  <c r="AL59" i="21"/>
  <c r="AF59" i="21"/>
  <c r="AD60" i="21"/>
  <c r="AP59" i="21"/>
  <c r="AL60" i="21"/>
  <c r="AH60" i="21"/>
  <c r="AF60" i="21"/>
  <c r="AP60" i="21"/>
  <c r="AO60" i="21"/>
  <c r="AC60" i="21"/>
  <c r="AE60" i="21"/>
  <c r="AG60" i="21"/>
  <c r="AK60" i="21"/>
  <c r="AO59" i="21"/>
  <c r="AK61" i="21"/>
  <c r="AG61" i="21"/>
  <c r="AE61" i="21"/>
  <c r="AC61" i="21"/>
  <c r="AH61" i="21"/>
  <c r="AD61" i="21"/>
  <c r="AL61" i="21"/>
  <c r="AF61" i="21"/>
  <c r="AP61" i="21"/>
  <c r="AF62" i="21"/>
  <c r="AH62" i="21"/>
  <c r="AL62" i="21"/>
  <c r="AD62" i="21"/>
  <c r="AP62" i="21"/>
  <c r="AO62" i="21"/>
  <c r="AC62" i="21"/>
  <c r="AE62" i="21"/>
  <c r="AG62" i="21"/>
  <c r="AK62" i="21"/>
  <c r="AO61" i="21"/>
  <c r="AK63" i="21"/>
  <c r="AG63" i="21"/>
  <c r="AE63" i="21"/>
  <c r="AC63" i="21"/>
  <c r="AF63" i="21"/>
  <c r="AL63" i="21"/>
  <c r="AD63" i="21"/>
  <c r="AH63" i="21"/>
  <c r="CT11" i="5" a="1"/>
  <c r="CT11" i="5" s="1"/>
  <c r="E32" i="10" a="1"/>
  <c r="E32" i="10" s="1"/>
  <c r="DA11" i="5" a="1"/>
  <c r="DA11" i="5" s="1"/>
  <c r="E33" i="10" a="1"/>
  <c r="E33" i="10" s="1"/>
  <c r="DH11" i="5" a="1"/>
  <c r="DH11" i="5" s="1"/>
  <c r="E34" i="10" a="1"/>
  <c r="E34" i="10" s="1"/>
  <c r="DV11" i="5" a="1"/>
  <c r="DV11" i="5" s="1"/>
  <c r="E36" i="10" a="1"/>
  <c r="E36" i="10" s="1"/>
  <c r="EJ11" i="5" a="1"/>
  <c r="EJ11" i="5" s="1"/>
  <c r="E38" i="10" a="1"/>
  <c r="E38" i="10" s="1"/>
  <c r="AP63" i="21"/>
  <c r="AF64" i="21"/>
  <c r="AL64" i="21"/>
  <c r="AD64" i="21"/>
  <c r="AF68" i="21"/>
  <c r="AH65" i="21"/>
  <c r="AP65" i="21"/>
  <c r="AH69" i="21"/>
  <c r="AP67" i="21"/>
  <c r="AP66" i="21"/>
  <c r="AD74" i="21"/>
  <c r="AF74" i="21"/>
  <c r="AH74" i="21"/>
  <c r="AL74" i="21"/>
  <c r="AP70" i="21"/>
  <c r="AD84" i="21"/>
  <c r="AF84" i="21"/>
  <c r="AH84" i="21"/>
  <c r="AL84" i="21"/>
  <c r="AP92" i="21"/>
  <c r="AD102" i="21"/>
  <c r="AF101" i="21"/>
  <c r="AH100" i="21"/>
  <c r="AL99" i="21"/>
  <c r="AP106" i="21"/>
  <c r="AD108" i="21"/>
  <c r="AF108" i="21"/>
  <c r="AH64" i="21"/>
  <c r="AF69" i="21"/>
  <c r="AP68" i="21"/>
  <c r="AD70" i="21"/>
  <c r="AF70" i="21"/>
  <c r="AH70" i="21"/>
  <c r="AL70" i="21"/>
  <c r="AP78" i="21"/>
  <c r="AD92" i="21"/>
  <c r="AF92" i="21"/>
  <c r="AH92" i="21"/>
  <c r="AL92" i="21"/>
  <c r="AP88" i="21"/>
  <c r="AD98" i="21"/>
  <c r="AF97" i="21"/>
  <c r="AH96" i="21"/>
  <c r="AL95" i="21"/>
  <c r="AL107" i="21"/>
  <c r="AP102" i="21"/>
  <c r="AD116" i="21"/>
  <c r="AF116" i="21"/>
  <c r="AH116" i="21"/>
  <c r="AL116" i="21"/>
  <c r="AP112" i="21"/>
  <c r="AD126" i="21"/>
  <c r="AF126" i="21"/>
  <c r="AH126" i="21"/>
  <c r="AL126" i="21"/>
  <c r="AP122" i="21"/>
  <c r="AD136" i="21"/>
  <c r="AF136" i="21"/>
  <c r="AH136" i="21"/>
  <c r="AL136" i="21"/>
  <c r="AP132" i="21"/>
  <c r="AD146" i="21"/>
  <c r="AF146" i="21"/>
  <c r="AH146" i="21"/>
  <c r="AL146" i="21"/>
  <c r="AP154" i="21"/>
  <c r="AF156" i="21"/>
  <c r="AH159" i="21"/>
  <c r="AL162" i="21"/>
  <c r="AP161" i="21"/>
  <c r="AD171" i="21"/>
  <c r="AF173" i="21"/>
  <c r="AL165" i="21"/>
  <c r="AD177" i="21"/>
  <c r="AF177" i="21"/>
  <c r="AH177" i="21"/>
  <c r="AL177" i="21"/>
  <c r="AP185" i="21"/>
  <c r="AD187" i="21"/>
  <c r="AF187" i="21"/>
  <c r="AH187" i="21"/>
  <c r="AL187" i="21"/>
  <c r="AP195" i="21"/>
  <c r="AD209" i="21"/>
  <c r="AF209" i="21"/>
  <c r="AH209" i="21"/>
  <c r="AD73" i="21"/>
  <c r="AF81" i="21"/>
  <c r="AH72" i="21"/>
  <c r="AH75" i="21"/>
  <c r="AP81" i="21"/>
  <c r="AF83" i="21"/>
  <c r="AH91" i="21"/>
  <c r="AL82" i="21"/>
  <c r="AL85" i="21"/>
  <c r="AF98" i="21"/>
  <c r="AL98" i="21"/>
  <c r="AP95" i="21"/>
  <c r="AD109" i="21"/>
  <c r="AF117" i="21"/>
  <c r="AH113" i="21"/>
  <c r="AL109" i="21"/>
  <c r="AP111" i="21"/>
  <c r="AD121" i="21"/>
  <c r="AD129" i="21"/>
  <c r="AF130" i="21"/>
  <c r="AL127" i="21"/>
  <c r="AP129" i="21"/>
  <c r="AD134" i="21"/>
  <c r="AF135" i="21"/>
  <c r="AL132" i="21"/>
  <c r="AP134" i="21"/>
  <c r="AP142" i="21"/>
  <c r="AD152" i="21"/>
  <c r="AF153" i="21"/>
  <c r="AH149" i="21"/>
  <c r="AL65" i="21"/>
  <c r="AH66" i="21"/>
  <c r="AL69" i="21"/>
  <c r="AD76" i="21"/>
  <c r="AD79" i="21"/>
  <c r="AH78" i="21"/>
  <c r="AF86" i="21"/>
  <c r="AF89" i="21"/>
  <c r="AL88" i="21"/>
  <c r="AP83" i="21"/>
  <c r="AP86" i="21"/>
  <c r="AF94" i="21"/>
  <c r="AF104" i="21"/>
  <c r="AF107" i="21"/>
  <c r="AL101" i="21"/>
  <c r="AL104" i="21"/>
  <c r="AP98" i="21"/>
  <c r="AD112" i="21"/>
  <c r="AH108" i="21"/>
  <c r="AL117" i="21"/>
  <c r="AP119" i="21"/>
  <c r="AD124" i="21"/>
  <c r="AF125" i="21"/>
  <c r="AL122" i="21"/>
  <c r="AP124" i="21"/>
  <c r="AD142" i="21"/>
  <c r="AF143" i="21"/>
  <c r="AH139" i="21"/>
  <c r="AL140" i="21"/>
  <c r="AP137" i="21"/>
  <c r="AD147" i="21"/>
  <c r="AF148" i="21"/>
  <c r="AH144" i="21"/>
  <c r="AL145" i="21"/>
  <c r="AP155" i="21"/>
  <c r="AD162" i="21"/>
  <c r="AF161" i="21"/>
  <c r="AL156" i="21"/>
  <c r="AD66" i="21"/>
  <c r="AF73" i="21"/>
  <c r="AH81" i="21"/>
  <c r="AL72" i="21"/>
  <c r="AL75" i="21"/>
  <c r="AH83" i="21"/>
  <c r="AL91" i="21"/>
  <c r="AP89" i="21"/>
  <c r="AD97" i="21"/>
  <c r="AD100" i="21"/>
  <c r="AD103" i="21"/>
  <c r="AH97" i="21"/>
  <c r="AF76" i="21"/>
  <c r="AF79" i="21"/>
  <c r="AL78" i="21"/>
  <c r="AP73" i="21"/>
  <c r="AP76" i="21"/>
  <c r="AD87" i="21"/>
  <c r="AD90" i="21"/>
  <c r="AH86" i="21"/>
  <c r="AH89" i="21"/>
  <c r="AD106" i="21"/>
  <c r="AH103" i="21"/>
  <c r="AH106" i="21"/>
  <c r="AF112" i="21"/>
  <c r="AH111" i="21"/>
  <c r="AH119" i="21"/>
  <c r="AP109" i="21"/>
  <c r="AP117" i="21"/>
  <c r="AD127" i="21"/>
  <c r="AF128" i="21"/>
  <c r="AH124" i="21"/>
  <c r="AL125" i="21"/>
  <c r="AD132" i="21"/>
  <c r="AF133" i="21"/>
  <c r="AF141" i="21"/>
  <c r="AH142" i="21"/>
  <c r="AL143" i="21"/>
  <c r="AP140" i="21"/>
  <c r="AD150" i="21"/>
  <c r="AH147" i="21"/>
  <c r="AL148" i="21"/>
  <c r="AP145" i="21"/>
  <c r="AF164" i="21"/>
  <c r="AL159" i="21"/>
  <c r="AP159" i="21"/>
  <c r="AD173" i="21"/>
  <c r="AF171" i="21"/>
  <c r="AH174" i="21"/>
  <c r="AD186" i="21"/>
  <c r="AF182" i="21"/>
  <c r="AH183" i="21"/>
  <c r="AL184" i="21"/>
  <c r="AP181" i="21"/>
  <c r="AD191" i="21"/>
  <c r="AH188" i="21"/>
  <c r="AD67" i="21"/>
  <c r="AF65" i="21"/>
  <c r="AH67" i="21"/>
  <c r="AH73" i="21"/>
  <c r="AL81" i="21"/>
  <c r="AP79" i="21"/>
  <c r="AD93" i="21"/>
  <c r="AL83" i="21"/>
  <c r="AF96" i="21"/>
  <c r="AF99" i="21"/>
  <c r="AF102" i="21"/>
  <c r="AL96" i="21"/>
  <c r="AF115" i="21"/>
  <c r="AF118" i="21"/>
  <c r="AH114" i="21"/>
  <c r="AL115" i="21"/>
  <c r="AD122" i="21"/>
  <c r="AF123" i="21"/>
  <c r="AF131" i="21"/>
  <c r="AL120" i="21"/>
  <c r="AP130" i="21"/>
  <c r="AD140" i="21"/>
  <c r="AH137" i="21"/>
  <c r="AL138" i="21"/>
  <c r="AP135" i="21"/>
  <c r="AD145" i="21"/>
  <c r="AF154" i="21"/>
  <c r="AH155" i="21"/>
  <c r="AL151" i="21"/>
  <c r="AP153" i="21"/>
  <c r="AD160" i="21"/>
  <c r="AF159" i="21"/>
  <c r="AH163" i="21"/>
  <c r="AD168" i="21"/>
  <c r="AF166" i="21"/>
  <c r="AH169" i="21"/>
  <c r="AL172" i="21"/>
  <c r="AP171" i="21"/>
  <c r="AD181" i="21"/>
  <c r="AH178" i="21"/>
  <c r="AL179" i="21"/>
  <c r="AP176" i="21"/>
  <c r="AL66" i="21"/>
  <c r="AD71" i="21"/>
  <c r="AD77" i="21"/>
  <c r="AD80" i="21"/>
  <c r="AH76" i="21"/>
  <c r="AH79" i="21"/>
  <c r="AF87" i="21"/>
  <c r="AF90" i="21"/>
  <c r="AL86" i="21"/>
  <c r="AL89" i="21"/>
  <c r="AP84" i="21"/>
  <c r="AH94" i="21"/>
  <c r="AD95" i="21"/>
  <c r="AF105" i="21"/>
  <c r="AL102" i="21"/>
  <c r="AL105" i="21"/>
  <c r="AP96" i="21"/>
  <c r="AP99" i="21"/>
  <c r="AD110" i="21"/>
  <c r="AD113" i="21"/>
  <c r="AH109" i="21"/>
  <c r="AL110" i="21"/>
  <c r="AD130" i="21"/>
  <c r="AP64" i="21"/>
  <c r="AL67" i="21"/>
  <c r="AF71" i="21"/>
  <c r="AL73" i="21"/>
  <c r="AP71" i="21"/>
  <c r="AD82" i="21"/>
  <c r="AD85" i="21"/>
  <c r="AF93" i="21"/>
  <c r="AP87" i="21"/>
  <c r="AP90" i="21"/>
  <c r="AP93" i="21"/>
  <c r="AD101" i="21"/>
  <c r="AH95" i="21"/>
  <c r="AH98" i="21"/>
  <c r="AH101" i="21"/>
  <c r="AP105" i="21"/>
  <c r="AD119" i="21"/>
  <c r="AH117" i="21"/>
  <c r="AF66" i="21"/>
  <c r="AF77" i="21"/>
  <c r="AF80" i="21"/>
  <c r="AL76" i="21"/>
  <c r="AL79" i="21"/>
  <c r="AP74" i="21"/>
  <c r="AD88" i="21"/>
  <c r="AH87" i="21"/>
  <c r="AH90" i="21"/>
  <c r="AD104" i="21"/>
  <c r="AD107" i="21"/>
  <c r="AH104" i="21"/>
  <c r="AF110" i="21"/>
  <c r="AF113" i="21"/>
  <c r="AH112" i="21"/>
  <c r="AL113" i="21"/>
  <c r="AP110" i="21"/>
  <c r="AD120" i="21"/>
  <c r="AF121" i="21"/>
  <c r="AF129" i="21"/>
  <c r="AH130" i="21"/>
  <c r="AP128" i="21"/>
  <c r="AD138" i="21"/>
  <c r="AF134" i="21"/>
  <c r="AH135" i="21"/>
  <c r="AP133" i="21"/>
  <c r="AD151" i="21"/>
  <c r="AF152" i="21"/>
  <c r="AH153" i="21"/>
  <c r="AD68" i="21"/>
  <c r="AH68" i="21"/>
  <c r="AP69" i="21"/>
  <c r="AD72" i="21"/>
  <c r="AD75" i="21"/>
  <c r="AH71" i="21"/>
  <c r="AP77" i="21"/>
  <c r="AP80" i="21"/>
  <c r="AD91" i="21"/>
  <c r="AF82" i="21"/>
  <c r="AF85" i="21"/>
  <c r="AH93" i="21"/>
  <c r="AP94" i="21"/>
  <c r="AF100" i="21"/>
  <c r="AH107" i="21"/>
  <c r="AL97" i="21"/>
  <c r="AL100" i="21"/>
  <c r="AF119" i="21"/>
  <c r="AL108" i="21"/>
  <c r="AP118" i="21"/>
  <c r="AD128" i="21"/>
  <c r="AF124" i="21"/>
  <c r="AH125" i="21"/>
  <c r="AP123" i="21"/>
  <c r="AD133" i="21"/>
  <c r="AD141" i="21"/>
  <c r="AF142" i="21"/>
  <c r="AH143" i="21"/>
  <c r="AL139" i="21"/>
  <c r="AP141" i="21"/>
  <c r="AF147" i="21"/>
  <c r="AH148" i="21"/>
  <c r="AL144" i="21"/>
  <c r="AP146" i="21"/>
  <c r="AD161" i="21"/>
  <c r="AH156" i="21"/>
  <c r="AH164" i="21"/>
  <c r="AF67" i="21"/>
  <c r="AD81" i="21"/>
  <c r="AF72" i="21"/>
  <c r="AF75" i="21"/>
  <c r="AL71" i="21"/>
  <c r="AD83" i="21"/>
  <c r="AF91" i="21"/>
  <c r="AH82" i="21"/>
  <c r="AH85" i="21"/>
  <c r="AL93" i="21"/>
  <c r="AP91" i="21"/>
  <c r="AD99" i="21"/>
  <c r="AH99" i="21"/>
  <c r="AL106" i="21"/>
  <c r="AP103" i="21"/>
  <c r="AD117" i="21"/>
  <c r="AH110" i="21"/>
  <c r="AL111" i="21"/>
  <c r="AL119" i="21"/>
  <c r="AP108" i="21"/>
  <c r="AF127" i="21"/>
  <c r="AH128" i="21"/>
  <c r="AL124" i="21"/>
  <c r="AP126" i="21"/>
  <c r="AF132" i="21"/>
  <c r="AH133" i="21"/>
  <c r="AH141" i="21"/>
  <c r="AL142" i="21"/>
  <c r="AD149" i="21"/>
  <c r="AF150" i="21"/>
  <c r="AL147" i="21"/>
  <c r="AP149" i="21"/>
  <c r="AD164" i="21"/>
  <c r="AL158" i="21"/>
  <c r="AP163" i="21"/>
  <c r="AD172" i="21"/>
  <c r="AH165" i="21"/>
  <c r="AH173" i="21"/>
  <c r="AP167" i="21"/>
  <c r="AD185" i="21"/>
  <c r="AF186" i="21"/>
  <c r="AH182" i="21"/>
  <c r="AL183" i="21"/>
  <c r="AD190" i="21"/>
  <c r="AD69" i="21"/>
  <c r="AF78" i="21"/>
  <c r="AL77" i="21"/>
  <c r="AL80" i="21"/>
  <c r="AP72" i="21"/>
  <c r="AP75" i="21"/>
  <c r="AD86" i="21"/>
  <c r="AD89" i="21"/>
  <c r="AH88" i="21"/>
  <c r="AD105" i="21"/>
  <c r="AF95" i="21"/>
  <c r="AH102" i="21"/>
  <c r="AH105" i="21"/>
  <c r="AF111" i="21"/>
  <c r="AF114" i="21"/>
  <c r="AH118" i="21"/>
  <c r="AL114" i="21"/>
  <c r="AP116" i="21"/>
  <c r="AF122" i="21"/>
  <c r="AH123" i="21"/>
  <c r="AH131" i="21"/>
  <c r="AP121" i="21"/>
  <c r="AD139" i="21"/>
  <c r="AF140" i="21"/>
  <c r="AL137" i="21"/>
  <c r="AP139" i="21"/>
  <c r="AD144" i="21"/>
  <c r="AF145" i="21"/>
  <c r="AH154" i="21"/>
  <c r="AL155" i="21"/>
  <c r="AP144" i="21"/>
  <c r="AP152" i="21"/>
  <c r="AD159" i="21"/>
  <c r="AF163" i="21"/>
  <c r="AH162" i="21"/>
  <c r="AP158" i="21"/>
  <c r="AD167" i="21"/>
  <c r="AF170" i="21"/>
  <c r="AH168" i="21"/>
  <c r="AL171" i="21"/>
  <c r="AD180" i="21"/>
  <c r="AF181" i="21"/>
  <c r="AL178" i="21"/>
  <c r="AP180" i="21"/>
  <c r="AD94" i="21"/>
  <c r="AD115" i="21"/>
  <c r="AL112" i="21"/>
  <c r="AD135" i="21"/>
  <c r="AL149" i="21"/>
  <c r="AP151" i="21"/>
  <c r="AH161" i="21"/>
  <c r="AF174" i="21"/>
  <c r="AP166" i="21"/>
  <c r="AF185" i="21"/>
  <c r="AP186" i="21"/>
  <c r="AD196" i="21"/>
  <c r="AH190" i="21"/>
  <c r="AL192" i="21"/>
  <c r="AP194" i="21"/>
  <c r="AD204" i="21"/>
  <c r="AF200" i="21"/>
  <c r="AH201" i="21"/>
  <c r="AP201" i="21"/>
  <c r="AD215" i="21"/>
  <c r="AF215" i="21"/>
  <c r="AH215" i="21"/>
  <c r="AL215" i="21"/>
  <c r="AP211" i="21"/>
  <c r="AD225" i="21"/>
  <c r="AF225" i="21"/>
  <c r="AH225" i="21"/>
  <c r="AL225" i="21"/>
  <c r="AP233" i="21"/>
  <c r="AD235" i="21"/>
  <c r="AF235" i="21"/>
  <c r="AH235" i="21"/>
  <c r="AL235" i="21"/>
  <c r="AP243" i="21"/>
  <c r="AD257" i="21"/>
  <c r="AF257" i="21"/>
  <c r="AH257" i="21"/>
  <c r="AL257" i="21"/>
  <c r="AP253" i="21"/>
  <c r="AD259" i="21"/>
  <c r="AP259" i="21"/>
  <c r="AD262" i="21"/>
  <c r="AP262" i="21"/>
  <c r="AD266" i="21"/>
  <c r="AF264" i="21"/>
  <c r="AF276" i="21"/>
  <c r="AH274" i="21"/>
  <c r="AL272" i="21"/>
  <c r="AP266" i="21"/>
  <c r="AD280" i="21"/>
  <c r="AF280" i="21"/>
  <c r="AH280" i="21"/>
  <c r="AL280" i="21"/>
  <c r="AP288" i="21"/>
  <c r="AD290" i="21"/>
  <c r="AF290" i="21"/>
  <c r="AH290" i="21"/>
  <c r="AL290" i="21"/>
  <c r="AP298" i="21"/>
  <c r="AD312" i="21"/>
  <c r="AF312" i="21"/>
  <c r="AH312" i="21"/>
  <c r="AL312" i="21"/>
  <c r="AP308" i="21"/>
  <c r="AD322" i="21"/>
  <c r="AF322" i="21"/>
  <c r="AH322" i="21"/>
  <c r="AL322" i="21"/>
  <c r="AP318" i="21"/>
  <c r="AD332" i="21"/>
  <c r="AF332" i="21"/>
  <c r="AH332" i="21"/>
  <c r="AL332" i="21"/>
  <c r="AP328" i="21"/>
  <c r="AD342" i="21"/>
  <c r="AF342" i="21"/>
  <c r="AH342" i="21"/>
  <c r="AL342" i="21"/>
  <c r="AP338" i="21"/>
  <c r="AD350" i="21"/>
  <c r="AP350" i="21"/>
  <c r="AH352" i="21"/>
  <c r="AF354" i="21"/>
  <c r="AD358" i="21"/>
  <c r="AF358" i="21"/>
  <c r="AH358" i="21"/>
  <c r="AL358" i="21"/>
  <c r="AP366" i="21"/>
  <c r="AD368" i="21"/>
  <c r="AF368" i="21"/>
  <c r="AH368" i="21"/>
  <c r="AL368" i="21"/>
  <c r="AP376" i="21"/>
  <c r="AL94" i="21"/>
  <c r="AP100" i="21"/>
  <c r="AH122" i="21"/>
  <c r="AP120" i="21"/>
  <c r="AD143" i="21"/>
  <c r="AF139" i="21"/>
  <c r="AD148" i="21"/>
  <c r="AF144" i="21"/>
  <c r="AF160" i="21"/>
  <c r="AH172" i="21"/>
  <c r="AL166" i="21"/>
  <c r="AL170" i="21"/>
  <c r="AP170" i="21"/>
  <c r="AP174" i="21"/>
  <c r="AH181" i="21"/>
  <c r="AH185" i="21"/>
  <c r="AP175" i="21"/>
  <c r="AP179" i="21"/>
  <c r="AP183" i="21"/>
  <c r="AD193" i="21"/>
  <c r="AH193" i="21"/>
  <c r="AH196" i="21"/>
  <c r="AP189" i="21"/>
  <c r="AD199" i="21"/>
  <c r="AD207" i="21"/>
  <c r="AF208" i="21"/>
  <c r="AL205" i="21"/>
  <c r="AL210" i="21"/>
  <c r="AP206" i="21"/>
  <c r="AD220" i="21"/>
  <c r="AF220" i="21"/>
  <c r="AH220" i="21"/>
  <c r="AL220" i="21"/>
  <c r="AP216" i="21"/>
  <c r="AD230" i="21"/>
  <c r="AF230" i="21"/>
  <c r="AH230" i="21"/>
  <c r="AL230" i="21"/>
  <c r="AP226" i="21"/>
  <c r="AD240" i="21"/>
  <c r="AF240" i="21"/>
  <c r="AH240" i="21"/>
  <c r="AL240" i="21"/>
  <c r="AP236" i="21"/>
  <c r="AD250" i="21"/>
  <c r="AF250" i="21"/>
  <c r="AH250" i="21"/>
  <c r="AL250" i="21"/>
  <c r="AP258" i="21"/>
  <c r="AH260" i="21"/>
  <c r="AL261" i="21"/>
  <c r="AD271" i="21"/>
  <c r="AF269" i="21"/>
  <c r="AH267" i="21"/>
  <c r="AL265" i="21"/>
  <c r="AP271" i="21"/>
  <c r="AD285" i="21"/>
  <c r="AF285" i="21"/>
  <c r="AH285" i="21"/>
  <c r="AL285" i="21"/>
  <c r="AP281" i="21"/>
  <c r="AD295" i="21"/>
  <c r="AF295" i="21"/>
  <c r="AH295" i="21"/>
  <c r="AL295" i="21"/>
  <c r="AP291" i="21"/>
  <c r="AD305" i="21"/>
  <c r="AF305" i="21"/>
  <c r="AH305" i="21"/>
  <c r="AL305" i="21"/>
  <c r="AP301" i="21"/>
  <c r="AD315" i="21"/>
  <c r="AF315" i="21"/>
  <c r="AH315" i="21"/>
  <c r="AL315" i="21"/>
  <c r="AP323" i="21"/>
  <c r="AD325" i="21"/>
  <c r="AF325" i="21"/>
  <c r="AH325" i="21"/>
  <c r="AL325" i="21"/>
  <c r="AP333" i="21"/>
  <c r="AD347" i="21"/>
  <c r="AF347" i="21"/>
  <c r="AH347" i="21"/>
  <c r="AL347" i="21"/>
  <c r="AP343" i="21"/>
  <c r="AL349" i="21"/>
  <c r="AD351" i="21"/>
  <c r="AL355" i="21"/>
  <c r="AD363" i="21"/>
  <c r="AF363" i="21"/>
  <c r="AH363" i="21"/>
  <c r="AL363" i="21"/>
  <c r="AP359" i="21"/>
  <c r="AD373" i="21"/>
  <c r="AL68" i="21"/>
  <c r="AP101" i="21"/>
  <c r="AD118" i="21"/>
  <c r="AD131" i="21"/>
  <c r="AL150" i="21"/>
  <c r="AP147" i="21"/>
  <c r="AH157" i="21"/>
  <c r="AL174" i="21"/>
  <c r="AL181" i="21"/>
  <c r="AL185" i="21"/>
  <c r="AD197" i="21"/>
  <c r="AF188" i="21"/>
  <c r="AF191" i="21"/>
  <c r="AL195" i="21"/>
  <c r="AP197" i="21"/>
  <c r="AD202" i="21"/>
  <c r="AF203" i="21"/>
  <c r="AH204" i="21"/>
  <c r="AL200" i="21"/>
  <c r="AP199" i="21"/>
  <c r="AD213" i="21"/>
  <c r="AF213" i="21"/>
  <c r="AH213" i="21"/>
  <c r="AL213" i="21"/>
  <c r="AP221" i="21"/>
  <c r="AD223" i="21"/>
  <c r="AF223" i="21"/>
  <c r="AH223" i="21"/>
  <c r="AL223" i="21"/>
  <c r="AP231" i="21"/>
  <c r="AD245" i="21"/>
  <c r="AF245" i="21"/>
  <c r="AH245" i="21"/>
  <c r="AL245" i="21"/>
  <c r="AP241" i="21"/>
  <c r="AD255" i="21"/>
  <c r="AF255" i="21"/>
  <c r="AH255" i="21"/>
  <c r="AL255" i="21"/>
  <c r="AP251" i="21"/>
  <c r="AD264" i="21"/>
  <c r="AD276" i="21"/>
  <c r="AF274" i="21"/>
  <c r="AH272" i="21"/>
  <c r="AL270" i="21"/>
  <c r="AP264" i="21"/>
  <c r="AP276" i="21"/>
  <c r="AD278" i="21"/>
  <c r="AF278" i="21"/>
  <c r="AH278" i="21"/>
  <c r="AL278" i="21"/>
  <c r="AP286" i="21"/>
  <c r="AD300" i="21"/>
  <c r="AF300" i="21"/>
  <c r="AH300" i="21"/>
  <c r="AL300" i="21"/>
  <c r="AP296" i="21"/>
  <c r="AD310" i="21"/>
  <c r="AF310" i="21"/>
  <c r="AH310" i="21"/>
  <c r="AL310" i="21"/>
  <c r="AP306" i="21"/>
  <c r="AD320" i="21"/>
  <c r="AF320" i="21"/>
  <c r="AH320" i="21"/>
  <c r="AL320" i="21"/>
  <c r="AP316" i="21"/>
  <c r="AD330" i="21"/>
  <c r="AF330" i="21"/>
  <c r="AH330" i="21"/>
  <c r="AL330" i="21"/>
  <c r="AP326" i="21"/>
  <c r="AD340" i="21"/>
  <c r="AH77" i="21"/>
  <c r="AD96" i="21"/>
  <c r="AF120" i="21"/>
  <c r="AD137" i="21"/>
  <c r="AP156" i="21"/>
  <c r="AP160" i="21"/>
  <c r="AP164" i="21"/>
  <c r="AD165" i="21"/>
  <c r="AD169" i="21"/>
  <c r="AD178" i="21"/>
  <c r="AD182" i="21"/>
  <c r="AF194" i="21"/>
  <c r="AF197" i="21"/>
  <c r="AL190" i="21"/>
  <c r="AP192" i="21"/>
  <c r="AD210" i="21"/>
  <c r="AH199" i="21"/>
  <c r="AH207" i="21"/>
  <c r="AL208" i="21"/>
  <c r="AP204" i="21"/>
  <c r="AD218" i="21"/>
  <c r="AF218" i="21"/>
  <c r="AH218" i="21"/>
  <c r="AL218" i="21"/>
  <c r="AP214" i="21"/>
  <c r="AD228" i="21"/>
  <c r="AF228" i="21"/>
  <c r="AH228" i="21"/>
  <c r="AL228" i="21"/>
  <c r="AP224" i="21"/>
  <c r="AD238" i="21"/>
  <c r="AF238" i="21"/>
  <c r="AH238" i="21"/>
  <c r="AL238" i="21"/>
  <c r="AP246" i="21"/>
  <c r="AD248" i="21"/>
  <c r="AF248" i="21"/>
  <c r="AH248" i="21"/>
  <c r="AL248" i="21"/>
  <c r="AP256" i="21"/>
  <c r="AF260" i="21"/>
  <c r="AH261" i="21"/>
  <c r="AD269" i="21"/>
  <c r="AF267" i="21"/>
  <c r="AH265" i="21"/>
  <c r="AL263" i="21"/>
  <c r="AL275" i="21"/>
  <c r="AP269" i="21"/>
  <c r="AD283" i="21"/>
  <c r="AF283" i="21"/>
  <c r="AH283" i="21"/>
  <c r="AL283" i="21"/>
  <c r="AP279" i="21"/>
  <c r="AD293" i="21"/>
  <c r="AF293" i="21"/>
  <c r="AH293" i="21"/>
  <c r="AL293" i="21"/>
  <c r="AP289" i="21"/>
  <c r="AD303" i="21"/>
  <c r="AF303" i="21"/>
  <c r="AH303" i="21"/>
  <c r="AL303" i="21"/>
  <c r="AP311" i="21"/>
  <c r="AD313" i="21"/>
  <c r="AF313" i="21"/>
  <c r="AH313" i="21"/>
  <c r="AL313" i="21"/>
  <c r="AP321" i="21"/>
  <c r="AD335" i="21"/>
  <c r="AF335" i="21"/>
  <c r="AH335" i="21"/>
  <c r="AL335" i="21"/>
  <c r="AP331" i="21"/>
  <c r="AD345" i="21"/>
  <c r="AF345" i="21"/>
  <c r="AH345" i="21"/>
  <c r="AL345" i="21"/>
  <c r="AP341" i="21"/>
  <c r="AH349" i="21"/>
  <c r="AL352" i="21"/>
  <c r="AH355" i="21"/>
  <c r="AD361" i="21"/>
  <c r="AF361" i="21"/>
  <c r="AH361" i="21"/>
  <c r="AL361" i="21"/>
  <c r="AP357" i="21"/>
  <c r="AD371" i="21"/>
  <c r="AF371" i="21"/>
  <c r="AH80" i="21"/>
  <c r="AL87" i="21"/>
  <c r="AP104" i="21"/>
  <c r="AF109" i="21"/>
  <c r="AL128" i="21"/>
  <c r="AL133" i="21"/>
  <c r="AL141" i="21"/>
  <c r="AP143" i="21"/>
  <c r="AH150" i="21"/>
  <c r="AP148" i="21"/>
  <c r="AH158" i="21"/>
  <c r="AL163" i="21"/>
  <c r="AF167" i="21"/>
  <c r="AL167" i="21"/>
  <c r="AF178" i="21"/>
  <c r="AH186" i="21"/>
  <c r="AL182" i="21"/>
  <c r="AP184" i="21"/>
  <c r="AD194" i="21"/>
  <c r="AH191" i="21"/>
  <c r="AL198" i="21"/>
  <c r="AP187" i="21"/>
  <c r="AD205" i="21"/>
  <c r="AF206" i="21"/>
  <c r="AH202" i="21"/>
  <c r="AL203" i="21"/>
  <c r="AP209" i="21"/>
  <c r="AD211" i="21"/>
  <c r="AF211" i="21"/>
  <c r="AH211" i="21"/>
  <c r="AL211" i="21"/>
  <c r="AP219" i="21"/>
  <c r="AD233" i="21"/>
  <c r="AF233" i="21"/>
  <c r="AH233" i="21"/>
  <c r="AL233" i="21"/>
  <c r="AP229" i="21"/>
  <c r="AD243" i="21"/>
  <c r="AF243" i="21"/>
  <c r="AH243" i="21"/>
  <c r="AL243" i="21"/>
  <c r="AP239" i="21"/>
  <c r="AD253" i="21"/>
  <c r="AF253" i="21"/>
  <c r="AH253" i="21"/>
  <c r="AL253" i="21"/>
  <c r="AP249" i="21"/>
  <c r="AD274" i="21"/>
  <c r="AF272" i="21"/>
  <c r="AH270" i="21"/>
  <c r="AL268" i="21"/>
  <c r="AP274" i="21"/>
  <c r="AD288" i="21"/>
  <c r="AF288" i="21"/>
  <c r="AH288" i="21"/>
  <c r="AL288" i="21"/>
  <c r="AP284" i="21"/>
  <c r="AD298" i="21"/>
  <c r="AF298" i="21"/>
  <c r="AH298" i="21"/>
  <c r="AL298" i="21"/>
  <c r="AP294" i="21"/>
  <c r="AD308" i="21"/>
  <c r="AF308" i="21"/>
  <c r="AH308" i="21"/>
  <c r="AL308" i="21"/>
  <c r="AP304" i="21"/>
  <c r="AD318" i="21"/>
  <c r="AF318" i="21"/>
  <c r="AH318" i="21"/>
  <c r="AL318" i="21"/>
  <c r="AP314" i="21"/>
  <c r="AD328" i="21"/>
  <c r="AF328" i="21"/>
  <c r="AH328" i="21"/>
  <c r="AL328" i="21"/>
  <c r="AP336" i="21"/>
  <c r="AD338" i="21"/>
  <c r="AF338" i="21"/>
  <c r="AH338" i="21"/>
  <c r="AL338" i="21"/>
  <c r="AP346" i="21"/>
  <c r="AF351" i="21"/>
  <c r="AD366" i="21"/>
  <c r="AF366" i="21"/>
  <c r="AH366" i="21"/>
  <c r="AL366" i="21"/>
  <c r="AP362" i="21"/>
  <c r="AD376" i="21"/>
  <c r="AF376" i="21"/>
  <c r="AH376" i="21"/>
  <c r="AL376" i="21"/>
  <c r="AP372" i="21"/>
  <c r="AL90" i="21"/>
  <c r="AH115" i="21"/>
  <c r="AP113" i="21"/>
  <c r="AD123" i="21"/>
  <c r="AF162" i="21"/>
  <c r="AP157" i="21"/>
  <c r="AD175" i="21"/>
  <c r="AL186" i="21"/>
  <c r="AH194" i="21"/>
  <c r="AH197" i="21"/>
  <c r="AL193" i="21"/>
  <c r="AD200" i="21"/>
  <c r="AF201" i="21"/>
  <c r="AH210" i="21"/>
  <c r="AP202" i="21"/>
  <c r="AD216" i="21"/>
  <c r="AF216" i="21"/>
  <c r="AH216" i="21"/>
  <c r="AL216" i="21"/>
  <c r="AP212" i="21"/>
  <c r="AD226" i="21"/>
  <c r="AF226" i="21"/>
  <c r="AH226" i="21"/>
  <c r="AL226" i="21"/>
  <c r="AP234" i="21"/>
  <c r="AD236" i="21"/>
  <c r="AF236" i="21"/>
  <c r="AH236" i="21"/>
  <c r="AL236" i="21"/>
  <c r="AP244" i="21"/>
  <c r="AD258" i="21"/>
  <c r="AF258" i="21"/>
  <c r="AH258" i="21"/>
  <c r="AL258" i="21"/>
  <c r="AP254" i="21"/>
  <c r="AD260" i="21"/>
  <c r="AP260" i="21"/>
  <c r="AF261" i="21"/>
  <c r="AD267" i="21"/>
  <c r="AF265" i="21"/>
  <c r="AH263" i="21"/>
  <c r="AH275" i="21"/>
  <c r="AL273" i="21"/>
  <c r="AP267" i="21"/>
  <c r="AD281" i="21"/>
  <c r="AF281" i="21"/>
  <c r="AH281" i="21"/>
  <c r="AL281" i="21"/>
  <c r="AP277" i="21"/>
  <c r="AD291" i="21"/>
  <c r="AF291" i="21"/>
  <c r="AH291" i="21"/>
  <c r="AL291" i="21"/>
  <c r="AP299" i="21"/>
  <c r="AD301" i="21"/>
  <c r="AF301" i="21"/>
  <c r="AH301" i="21"/>
  <c r="AL301" i="21"/>
  <c r="AP309" i="21"/>
  <c r="AD323" i="21"/>
  <c r="AF323" i="21"/>
  <c r="AH323" i="21"/>
  <c r="AL323" i="21"/>
  <c r="AP319" i="21"/>
  <c r="AD333" i="21"/>
  <c r="AF333" i="21"/>
  <c r="AH333" i="21"/>
  <c r="AL333" i="21"/>
  <c r="AP329" i="21"/>
  <c r="AD343" i="21"/>
  <c r="AF343" i="21"/>
  <c r="AP107" i="21"/>
  <c r="AP114" i="21"/>
  <c r="AL121" i="21"/>
  <c r="AL129" i="21"/>
  <c r="AP131" i="21"/>
  <c r="AH138" i="21"/>
  <c r="AL134" i="21"/>
  <c r="AP136" i="21"/>
  <c r="AF155" i="21"/>
  <c r="AH151" i="21"/>
  <c r="AF157" i="21"/>
  <c r="AD166" i="21"/>
  <c r="AD170" i="21"/>
  <c r="AD174" i="21"/>
  <c r="AD179" i="21"/>
  <c r="AD183" i="21"/>
  <c r="AF175" i="21"/>
  <c r="AF192" i="21"/>
  <c r="AF195" i="21"/>
  <c r="AL188" i="21"/>
  <c r="AP190" i="21"/>
  <c r="AP198" i="21"/>
  <c r="AD208" i="21"/>
  <c r="AH205" i="21"/>
  <c r="AL206" i="21"/>
  <c r="AP207" i="21"/>
  <c r="AD221" i="21"/>
  <c r="AF221" i="21"/>
  <c r="AH221" i="21"/>
  <c r="AL221" i="21"/>
  <c r="AP217" i="21"/>
  <c r="AD231" i="21"/>
  <c r="AF231" i="21"/>
  <c r="AH231" i="21"/>
  <c r="AL231" i="21"/>
  <c r="AP227" i="21"/>
  <c r="AD241" i="21"/>
  <c r="AF241" i="21"/>
  <c r="AH241" i="21"/>
  <c r="AL241" i="21"/>
  <c r="AP237" i="21"/>
  <c r="AD251" i="21"/>
  <c r="AF251" i="21"/>
  <c r="AH251" i="21"/>
  <c r="AL251" i="21"/>
  <c r="AP247" i="21"/>
  <c r="AL259" i="21"/>
  <c r="AL262" i="21"/>
  <c r="AD272" i="21"/>
  <c r="AF270" i="21"/>
  <c r="AH268" i="21"/>
  <c r="AL266" i="21"/>
  <c r="AP272" i="21"/>
  <c r="AD286" i="21"/>
  <c r="AF286" i="21"/>
  <c r="AH286" i="21"/>
  <c r="AL286" i="21"/>
  <c r="AP282" i="21"/>
  <c r="AD296" i="21"/>
  <c r="AF296" i="21"/>
  <c r="AD65" i="21"/>
  <c r="AD78" i="21"/>
  <c r="AP82" i="21"/>
  <c r="AL103" i="21"/>
  <c r="AL118" i="21"/>
  <c r="AP115" i="21"/>
  <c r="AD125" i="21"/>
  <c r="AL130" i="21"/>
  <c r="AL135" i="21"/>
  <c r="AH152" i="21"/>
  <c r="AL152" i="21"/>
  <c r="AD156" i="21"/>
  <c r="AL160" i="21"/>
  <c r="AL164" i="21"/>
  <c r="AF168" i="21"/>
  <c r="AF172" i="21"/>
  <c r="AH166" i="21"/>
  <c r="AP168" i="21"/>
  <c r="AF179" i="21"/>
  <c r="AF183" i="21"/>
  <c r="AH175" i="21"/>
  <c r="AD198" i="21"/>
  <c r="AF189" i="21"/>
  <c r="AF198" i="21"/>
  <c r="AL196" i="21"/>
  <c r="AP193" i="21"/>
  <c r="AD203" i="21"/>
  <c r="AF204" i="21"/>
  <c r="AH200" i="21"/>
  <c r="AL201" i="21"/>
  <c r="AP200" i="21"/>
  <c r="AD214" i="21"/>
  <c r="AF214" i="21"/>
  <c r="AH214" i="21"/>
  <c r="AL214" i="21"/>
  <c r="AP222" i="21"/>
  <c r="AD224" i="21"/>
  <c r="AF224" i="21"/>
  <c r="AH224" i="21"/>
  <c r="AL224" i="21"/>
  <c r="AP232" i="21"/>
  <c r="AD246" i="21"/>
  <c r="AF246" i="21"/>
  <c r="AH246" i="21"/>
  <c r="AL246" i="21"/>
  <c r="AP242" i="21"/>
  <c r="AD256" i="21"/>
  <c r="AF256" i="21"/>
  <c r="AH256" i="21"/>
  <c r="AL256" i="21"/>
  <c r="AP252" i="21"/>
  <c r="AD261" i="21"/>
  <c r="AP261" i="21"/>
  <c r="AD265" i="21"/>
  <c r="AF263" i="21"/>
  <c r="AF275" i="21"/>
  <c r="AH273" i="21"/>
  <c r="AL271" i="21"/>
  <c r="AP265" i="21"/>
  <c r="AD279" i="21"/>
  <c r="AF279" i="21"/>
  <c r="AH279" i="21"/>
  <c r="AL279" i="21"/>
  <c r="AP287" i="21"/>
  <c r="AD289" i="21"/>
  <c r="AF289" i="21"/>
  <c r="AH289" i="21"/>
  <c r="AL289" i="21"/>
  <c r="AP297" i="21"/>
  <c r="AD311" i="21"/>
  <c r="AF311" i="21"/>
  <c r="AH311" i="21"/>
  <c r="AL311" i="21"/>
  <c r="AP307" i="21"/>
  <c r="AD321" i="21"/>
  <c r="AF321" i="21"/>
  <c r="AH321" i="21"/>
  <c r="AL321" i="21"/>
  <c r="AP317" i="21"/>
  <c r="AD331" i="21"/>
  <c r="AF331" i="21"/>
  <c r="AH331" i="21"/>
  <c r="AL331" i="21"/>
  <c r="AP327" i="21"/>
  <c r="AD341" i="21"/>
  <c r="AF88" i="21"/>
  <c r="AP85" i="21"/>
  <c r="AH127" i="21"/>
  <c r="AP125" i="21"/>
  <c r="AH132" i="21"/>
  <c r="AD153" i="21"/>
  <c r="AF149" i="21"/>
  <c r="AF158" i="21"/>
  <c r="AP162" i="21"/>
  <c r="AH170" i="21"/>
  <c r="AL168" i="21"/>
  <c r="AP172" i="21"/>
  <c r="AD176" i="21"/>
  <c r="AH179" i="21"/>
  <c r="AL175" i="21"/>
  <c r="AP177" i="21"/>
  <c r="AD188" i="21"/>
  <c r="AD195" i="21"/>
  <c r="AH189" i="21"/>
  <c r="AH192" i="21"/>
  <c r="AL191" i="21"/>
  <c r="AP188" i="21"/>
  <c r="AF199" i="21"/>
  <c r="AF207" i="21"/>
  <c r="AH208" i="21"/>
  <c r="AL209" i="21"/>
  <c r="AP205" i="21"/>
  <c r="AD219" i="21"/>
  <c r="AF219" i="21"/>
  <c r="AH219" i="21"/>
  <c r="AL219" i="21"/>
  <c r="AP215" i="21"/>
  <c r="AD229" i="21"/>
  <c r="AF229" i="21"/>
  <c r="AH229" i="21"/>
  <c r="AL229" i="21"/>
  <c r="AP225" i="21"/>
  <c r="AD239" i="21"/>
  <c r="AF239" i="21"/>
  <c r="AH239" i="21"/>
  <c r="AL239" i="21"/>
  <c r="AP235" i="21"/>
  <c r="AD249" i="21"/>
  <c r="AF249" i="21"/>
  <c r="AH249" i="21"/>
  <c r="AL249" i="21"/>
  <c r="AP257" i="21"/>
  <c r="AH259" i="21"/>
  <c r="AH262" i="21"/>
  <c r="AD270" i="21"/>
  <c r="AF268" i="21"/>
  <c r="AH266" i="21"/>
  <c r="AL264" i="21"/>
  <c r="AL276" i="21"/>
  <c r="AP270" i="21"/>
  <c r="AD284" i="21"/>
  <c r="AF284" i="21"/>
  <c r="AH284" i="21"/>
  <c r="AL284" i="21"/>
  <c r="AP280" i="21"/>
  <c r="AD294" i="21"/>
  <c r="AF294" i="21"/>
  <c r="AH294" i="21"/>
  <c r="AL294" i="21"/>
  <c r="AP290" i="21"/>
  <c r="AD304" i="21"/>
  <c r="AF304" i="21"/>
  <c r="AH304" i="21"/>
  <c r="AL304" i="21"/>
  <c r="AP312" i="21"/>
  <c r="AD314" i="21"/>
  <c r="AF314" i="21"/>
  <c r="AH314" i="21"/>
  <c r="AL314" i="21"/>
  <c r="AP322" i="21"/>
  <c r="AD336" i="21"/>
  <c r="AF336" i="21"/>
  <c r="AH336" i="21"/>
  <c r="AL336" i="21"/>
  <c r="AP332" i="21"/>
  <c r="AD346" i="21"/>
  <c r="AF346" i="21"/>
  <c r="AH346" i="21"/>
  <c r="AL346" i="21"/>
  <c r="AP342" i="21"/>
  <c r="AH350" i="21"/>
  <c r="AL353" i="21"/>
  <c r="AL354" i="21"/>
  <c r="AD362" i="21"/>
  <c r="AF362" i="21"/>
  <c r="AH362" i="21"/>
  <c r="AL362" i="21"/>
  <c r="AP358" i="21"/>
  <c r="AD372" i="21"/>
  <c r="AF372" i="21"/>
  <c r="AH372" i="21"/>
  <c r="AL372" i="21"/>
  <c r="AD111" i="21"/>
  <c r="AL123" i="21"/>
  <c r="AL131" i="21"/>
  <c r="AH140" i="21"/>
  <c r="AP138" i="21"/>
  <c r="AH145" i="21"/>
  <c r="AL153" i="21"/>
  <c r="AP150" i="21"/>
  <c r="AD157" i="21"/>
  <c r="AH160" i="21"/>
  <c r="AF165" i="21"/>
  <c r="AF169" i="21"/>
  <c r="AD184" i="21"/>
  <c r="AF176" i="21"/>
  <c r="AF180" i="21"/>
  <c r="AD192" i="21"/>
  <c r="AF190" i="21"/>
  <c r="AH195" i="21"/>
  <c r="AP196" i="21"/>
  <c r="AD206" i="21"/>
  <c r="AF202" i="21"/>
  <c r="AH203" i="21"/>
  <c r="AL204" i="21"/>
  <c r="AP210" i="21"/>
  <c r="AD212" i="21"/>
  <c r="AF212" i="21"/>
  <c r="AH212" i="21"/>
  <c r="AL212" i="21"/>
  <c r="AP220" i="21"/>
  <c r="AD234" i="21"/>
  <c r="AF234" i="21"/>
  <c r="AH234" i="21"/>
  <c r="AL234" i="21"/>
  <c r="AP230" i="21"/>
  <c r="AD244" i="21"/>
  <c r="AF244" i="21"/>
  <c r="AH244" i="21"/>
  <c r="AL244" i="21"/>
  <c r="AP240" i="21"/>
  <c r="AD254" i="21"/>
  <c r="AF254" i="21"/>
  <c r="AH254" i="21"/>
  <c r="AL254" i="21"/>
  <c r="AP250" i="21"/>
  <c r="AD263" i="21"/>
  <c r="AD275" i="21"/>
  <c r="AF273" i="21"/>
  <c r="AH271" i="21"/>
  <c r="AL269" i="21"/>
  <c r="AP263" i="21"/>
  <c r="AP275" i="21"/>
  <c r="AD277" i="21"/>
  <c r="AF277" i="21"/>
  <c r="AH277" i="21"/>
  <c r="AL277" i="21"/>
  <c r="AP285" i="21"/>
  <c r="AD299" i="21"/>
  <c r="AF299" i="21"/>
  <c r="AH299" i="21"/>
  <c r="AL299" i="21"/>
  <c r="AP295" i="21"/>
  <c r="AD309" i="21"/>
  <c r="AF309" i="21"/>
  <c r="AH309" i="21"/>
  <c r="AF103" i="21"/>
  <c r="AH120" i="21"/>
  <c r="AF137" i="21"/>
  <c r="AD154" i="21"/>
  <c r="AD163" i="21"/>
  <c r="AL161" i="21"/>
  <c r="AH167" i="21"/>
  <c r="AH171" i="21"/>
  <c r="AP165" i="21"/>
  <c r="AP169" i="21"/>
  <c r="AP173" i="21"/>
  <c r="AF184" i="21"/>
  <c r="AH176" i="21"/>
  <c r="AH180" i="21"/>
  <c r="AP178" i="21"/>
  <c r="AF193" i="21"/>
  <c r="AH198" i="21"/>
  <c r="AL194" i="21"/>
  <c r="AP191" i="21"/>
  <c r="AD201" i="21"/>
  <c r="AF210" i="21"/>
  <c r="AL199" i="21"/>
  <c r="AL207" i="21"/>
  <c r="AP203" i="21"/>
  <c r="AD217" i="21"/>
  <c r="AF217" i="21"/>
  <c r="AH217" i="21"/>
  <c r="AL217" i="21"/>
  <c r="AP213" i="21"/>
  <c r="AD227" i="21"/>
  <c r="AF227" i="21"/>
  <c r="AH227" i="21"/>
  <c r="AL227" i="21"/>
  <c r="AP223" i="21"/>
  <c r="AD237" i="21"/>
  <c r="AF237" i="21"/>
  <c r="AH237" i="21"/>
  <c r="AL237" i="21"/>
  <c r="AP245" i="21"/>
  <c r="AD247" i="21"/>
  <c r="AF247" i="21"/>
  <c r="AH247" i="21"/>
  <c r="AL247" i="21"/>
  <c r="AP255" i="21"/>
  <c r="AF259" i="21"/>
  <c r="AF262" i="21"/>
  <c r="AD268" i="21"/>
  <c r="AF266" i="21"/>
  <c r="AH264" i="21"/>
  <c r="AH276" i="21"/>
  <c r="AL274" i="21"/>
  <c r="AP268" i="21"/>
  <c r="AD282" i="21"/>
  <c r="AF282" i="21"/>
  <c r="AH282" i="21"/>
  <c r="AL282" i="21"/>
  <c r="AP278" i="21"/>
  <c r="AD292" i="21"/>
  <c r="AF292" i="21"/>
  <c r="AH292" i="21"/>
  <c r="AL292" i="21"/>
  <c r="AP300" i="21"/>
  <c r="AD302" i="21"/>
  <c r="AF302" i="21"/>
  <c r="AH302" i="21"/>
  <c r="AL302" i="21"/>
  <c r="AP310" i="21"/>
  <c r="AD324" i="21"/>
  <c r="AF324" i="21"/>
  <c r="AH324" i="21"/>
  <c r="AL324" i="21"/>
  <c r="AP320" i="21"/>
  <c r="AD334" i="21"/>
  <c r="AF334" i="21"/>
  <c r="AH334" i="21"/>
  <c r="AL334" i="21"/>
  <c r="AP330" i="21"/>
  <c r="AF106" i="21"/>
  <c r="AP97" i="21"/>
  <c r="AD114" i="21"/>
  <c r="AH121" i="21"/>
  <c r="AH129" i="21"/>
  <c r="AP127" i="21"/>
  <c r="AF138" i="21"/>
  <c r="AH134" i="21"/>
  <c r="AD155" i="21"/>
  <c r="AF151" i="21"/>
  <c r="AL154" i="21"/>
  <c r="AD158" i="21"/>
  <c r="AL157" i="21"/>
  <c r="AL169" i="21"/>
  <c r="AL173" i="21"/>
  <c r="AH184" i="21"/>
  <c r="AL176" i="21"/>
  <c r="AL180" i="21"/>
  <c r="AP182" i="21"/>
  <c r="AD189" i="21"/>
  <c r="AF196" i="21"/>
  <c r="AL189" i="21"/>
  <c r="AL197" i="21"/>
  <c r="AF205" i="21"/>
  <c r="AH206" i="21"/>
  <c r="AL202" i="21"/>
  <c r="AP208" i="21"/>
  <c r="AD222" i="21"/>
  <c r="AF222" i="21"/>
  <c r="AH222" i="21"/>
  <c r="AL222" i="21"/>
  <c r="AP218" i="21"/>
  <c r="AD232" i="21"/>
  <c r="AF232" i="21"/>
  <c r="AH232" i="21"/>
  <c r="AL232" i="21"/>
  <c r="AP228" i="21"/>
  <c r="AD242" i="21"/>
  <c r="AF242" i="21"/>
  <c r="AH242" i="21"/>
  <c r="AL242" i="21"/>
  <c r="AP238" i="21"/>
  <c r="AD252" i="21"/>
  <c r="AF252" i="21"/>
  <c r="AH252" i="21"/>
  <c r="AL252" i="21"/>
  <c r="AP248" i="21"/>
  <c r="AL260" i="21"/>
  <c r="AD273" i="21"/>
  <c r="AF271" i="21"/>
  <c r="AH269" i="21"/>
  <c r="AL267" i="21"/>
  <c r="AP273" i="21"/>
  <c r="AD287" i="21"/>
  <c r="AF287" i="21"/>
  <c r="AH287" i="21"/>
  <c r="AL287" i="21"/>
  <c r="AP283" i="21"/>
  <c r="AD297" i="21"/>
  <c r="AF297" i="21"/>
  <c r="AH297" i="21"/>
  <c r="AL297" i="21"/>
  <c r="AP293" i="21"/>
  <c r="AD307" i="21"/>
  <c r="AF307" i="21"/>
  <c r="AH307" i="21"/>
  <c r="AL307" i="21"/>
  <c r="AP303" i="21"/>
  <c r="AD317" i="21"/>
  <c r="AF317" i="21"/>
  <c r="AH317" i="21"/>
  <c r="AL317" i="21"/>
  <c r="AP313" i="21"/>
  <c r="AD327" i="21"/>
  <c r="AF327" i="21"/>
  <c r="AH327" i="21"/>
  <c r="AL327" i="21"/>
  <c r="AP335" i="21"/>
  <c r="AD337" i="21"/>
  <c r="AF337" i="21"/>
  <c r="AH337" i="21"/>
  <c r="AL337" i="21"/>
  <c r="AP345" i="21"/>
  <c r="AD353" i="21"/>
  <c r="AP315" i="21"/>
  <c r="AD329" i="21"/>
  <c r="AF341" i="21"/>
  <c r="AH339" i="21"/>
  <c r="AP347" i="21"/>
  <c r="AF352" i="21"/>
  <c r="AP351" i="21"/>
  <c r="AD357" i="21"/>
  <c r="AD365" i="21"/>
  <c r="AP365" i="21"/>
  <c r="AD369" i="21"/>
  <c r="AD377" i="21"/>
  <c r="AF373" i="21"/>
  <c r="AH377" i="21"/>
  <c r="AP370" i="21"/>
  <c r="AC201" i="21"/>
  <c r="AC122" i="21"/>
  <c r="AC266" i="21"/>
  <c r="AC65" i="21"/>
  <c r="AC66" i="21"/>
  <c r="F32" i="10" a="1"/>
  <c r="F32" i="10" s="1"/>
  <c r="AC67" i="21"/>
  <c r="AC64" i="21"/>
  <c r="AD354" i="21"/>
  <c r="AC183" i="21"/>
  <c r="AC327" i="21"/>
  <c r="AC161" i="21"/>
  <c r="AC305" i="21"/>
  <c r="AC198" i="21"/>
  <c r="AC342" i="21"/>
  <c r="AC151" i="21"/>
  <c r="AC295" i="21"/>
  <c r="AC69" i="21"/>
  <c r="AC225" i="21"/>
  <c r="AC369" i="21"/>
  <c r="AC190" i="21"/>
  <c r="AC334" i="21"/>
  <c r="AC71" i="21"/>
  <c r="AC215" i="21"/>
  <c r="AC359" i="21"/>
  <c r="AC308" i="21"/>
  <c r="AC168" i="21"/>
  <c r="AC284" i="21"/>
  <c r="AF355" i="21"/>
  <c r="AC104" i="21"/>
  <c r="AF369" i="21"/>
  <c r="AH353" i="21"/>
  <c r="AC360" i="21"/>
  <c r="AF340" i="21"/>
  <c r="AC332" i="21"/>
  <c r="AF359" i="21"/>
  <c r="AH343" i="21"/>
  <c r="AL359" i="21"/>
  <c r="AL351" i="21"/>
  <c r="AC116" i="21"/>
  <c r="AC157" i="21"/>
  <c r="AE66" i="21"/>
  <c r="AE64" i="21"/>
  <c r="F33" i="10" a="1"/>
  <c r="F33" i="10" s="1"/>
  <c r="AE65" i="21"/>
  <c r="AE67" i="21"/>
  <c r="F34" i="10" a="1"/>
  <c r="F34" i="10" s="1"/>
  <c r="AG64" i="21"/>
  <c r="AG65" i="21"/>
  <c r="AG66" i="21"/>
  <c r="AG67" i="21"/>
  <c r="AG171" i="21"/>
  <c r="AK67" i="21"/>
  <c r="AK65" i="21"/>
  <c r="F36" i="10" a="1"/>
  <c r="F36" i="10" s="1"/>
  <c r="AK64" i="21"/>
  <c r="AK66" i="21"/>
  <c r="AG151" i="21"/>
  <c r="AG239" i="21"/>
  <c r="AO195" i="21"/>
  <c r="AO332" i="21"/>
  <c r="AE332" i="21"/>
  <c r="AK272" i="21"/>
  <c r="AG344" i="21"/>
  <c r="AO67" i="21"/>
  <c r="AO64" i="21"/>
  <c r="F38" i="10" a="1"/>
  <c r="F38" i="10" s="1"/>
  <c r="AO63" i="21"/>
  <c r="AO66" i="21"/>
  <c r="AO65" i="21"/>
  <c r="AG233" i="21"/>
  <c r="AG153" i="21"/>
  <c r="AE263" i="21"/>
  <c r="AE275" i="21"/>
  <c r="AO288" i="21"/>
  <c r="AE215" i="21"/>
  <c r="AK102" i="21"/>
  <c r="AK186" i="21"/>
  <c r="AL326" i="21"/>
  <c r="AG128" i="21"/>
  <c r="AG226" i="21"/>
  <c r="AG246" i="21"/>
  <c r="AO307" i="21"/>
  <c r="AO198" i="21"/>
  <c r="AO101" i="21"/>
  <c r="AO274" i="21"/>
  <c r="AK120" i="21"/>
  <c r="AK344" i="21"/>
  <c r="AK144" i="21"/>
  <c r="AP380" i="21"/>
  <c r="AG247" i="21"/>
  <c r="AG318" i="21"/>
  <c r="AO303" i="21"/>
  <c r="AE259" i="21"/>
  <c r="AE242" i="21"/>
  <c r="AK295" i="21"/>
  <c r="AG314" i="21"/>
  <c r="AG92" i="21"/>
  <c r="AO358" i="21"/>
  <c r="AO154" i="21"/>
  <c r="AE367" i="21"/>
  <c r="AE163" i="21"/>
  <c r="AK378" i="21"/>
  <c r="AL309" i="21"/>
  <c r="AK178" i="21"/>
  <c r="AK245" i="21"/>
  <c r="AG271" i="21"/>
  <c r="AG105" i="21"/>
  <c r="AG205" i="21"/>
  <c r="AO207" i="21"/>
  <c r="AO325" i="21"/>
  <c r="AE124" i="21"/>
  <c r="AO324" i="21"/>
  <c r="AE140" i="21"/>
  <c r="AK351" i="21"/>
  <c r="AK182" i="21"/>
  <c r="AG163" i="21"/>
  <c r="AG78" i="21"/>
  <c r="AE329" i="21"/>
  <c r="AE214" i="21"/>
  <c r="AO224" i="21"/>
  <c r="AE247" i="21"/>
  <c r="AE248" i="21"/>
  <c r="AK251" i="21"/>
  <c r="AK69" i="21"/>
  <c r="AK187" i="21"/>
  <c r="AG173" i="21"/>
  <c r="AG139" i="21"/>
  <c r="AO338" i="21"/>
  <c r="AO139" i="21"/>
  <c r="AO260" i="21"/>
  <c r="AE116" i="21"/>
  <c r="AK125" i="21"/>
  <c r="AK225" i="21"/>
  <c r="AK285" i="21"/>
  <c r="AG200" i="21"/>
  <c r="AG241" i="21"/>
  <c r="AE292" i="21"/>
  <c r="AE196" i="21"/>
  <c r="AE132" i="21"/>
  <c r="AO372" i="21"/>
  <c r="AK333" i="21"/>
  <c r="AK352" i="21"/>
  <c r="AG290" i="21"/>
  <c r="AK320" i="21"/>
  <c r="AG85" i="21"/>
  <c r="AE352" i="21"/>
  <c r="AK223" i="21"/>
  <c r="AK324" i="21"/>
  <c r="AG377" i="21"/>
  <c r="AE181" i="21"/>
  <c r="AK214" i="21"/>
  <c r="AE227" i="21"/>
  <c r="AK150" i="21"/>
  <c r="AG324" i="21"/>
  <c r="AE150" i="21"/>
  <c r="AK238" i="21"/>
  <c r="AG351" i="21"/>
  <c r="AE106" i="21"/>
  <c r="AK128" i="21"/>
  <c r="AO173" i="21"/>
  <c r="AK86" i="21"/>
  <c r="AO235" i="21"/>
  <c r="AK212" i="21"/>
  <c r="AF306" i="21"/>
  <c r="AL316" i="21"/>
  <c r="AH344" i="21"/>
  <c r="AF350" i="21"/>
  <c r="AD355" i="21"/>
  <c r="AP361" i="21"/>
  <c r="AH374" i="21"/>
  <c r="AL378" i="21"/>
  <c r="AP373" i="21"/>
  <c r="AD380" i="21"/>
  <c r="AH380" i="21"/>
  <c r="AC134" i="21"/>
  <c r="AC278" i="21"/>
  <c r="AC195" i="21"/>
  <c r="AC339" i="21"/>
  <c r="AC76" i="21"/>
  <c r="AD344" i="21"/>
  <c r="AC173" i="21"/>
  <c r="AC317" i="21"/>
  <c r="AC210" i="21"/>
  <c r="AC354" i="21"/>
  <c r="AC163" i="21"/>
  <c r="AC307" i="21"/>
  <c r="AC81" i="21"/>
  <c r="AC237" i="21"/>
  <c r="AC381" i="21"/>
  <c r="AC202" i="21"/>
  <c r="AC346" i="21"/>
  <c r="AC83" i="21"/>
  <c r="AC227" i="21"/>
  <c r="AC371" i="21"/>
  <c r="AC340" i="21"/>
  <c r="AC204" i="21"/>
  <c r="AF370" i="21"/>
  <c r="AC320" i="21"/>
  <c r="AH296" i="21"/>
  <c r="AC96" i="21"/>
  <c r="AF367" i="21"/>
  <c r="AC148" i="21"/>
  <c r="AH365" i="21"/>
  <c r="AD381" i="21"/>
  <c r="AC361" i="21"/>
  <c r="AC181" i="21"/>
  <c r="AL371" i="21"/>
  <c r="AH351" i="21"/>
  <c r="AH359" i="21"/>
  <c r="AL344" i="21"/>
  <c r="AC265" i="21"/>
  <c r="AG119" i="21"/>
  <c r="AG144" i="21"/>
  <c r="AG177" i="21"/>
  <c r="AO94" i="21"/>
  <c r="AO187" i="21"/>
  <c r="AE107" i="21"/>
  <c r="AE114" i="21"/>
  <c r="AK221" i="21"/>
  <c r="AK370" i="21"/>
  <c r="AP348" i="21"/>
  <c r="AG292" i="21"/>
  <c r="AG358" i="21"/>
  <c r="AE252" i="21"/>
  <c r="AP381" i="21"/>
  <c r="AE103" i="21"/>
  <c r="AL381" i="21"/>
  <c r="AK204" i="21"/>
  <c r="AK209" i="21"/>
  <c r="AL374" i="21"/>
  <c r="AG329" i="21"/>
  <c r="AG75" i="21"/>
  <c r="AE70" i="21"/>
  <c r="AE346" i="21"/>
  <c r="AE108" i="21"/>
  <c r="AE345" i="21"/>
  <c r="AK275" i="21"/>
  <c r="AK157" i="21"/>
  <c r="AK287" i="21"/>
  <c r="AG150" i="21"/>
  <c r="AG223" i="21"/>
  <c r="AG303" i="21"/>
  <c r="AO314" i="21"/>
  <c r="AO300" i="21"/>
  <c r="AE138" i="21"/>
  <c r="AO181" i="21"/>
  <c r="AK345" i="21"/>
  <c r="AG110" i="21"/>
  <c r="AG74" i="21"/>
  <c r="AO72" i="21"/>
  <c r="AO320" i="21"/>
  <c r="AE186" i="21"/>
  <c r="AE210" i="21"/>
  <c r="AO190" i="21"/>
  <c r="AK256" i="21"/>
  <c r="AK202" i="21"/>
  <c r="AK316" i="21"/>
  <c r="AG253" i="21"/>
  <c r="AG117" i="21"/>
  <c r="AO346" i="21"/>
  <c r="AE143" i="21"/>
  <c r="AE337" i="21"/>
  <c r="AE235" i="21"/>
  <c r="AO345" i="21"/>
  <c r="AK92" i="21"/>
  <c r="AK254" i="21"/>
  <c r="AG207" i="21"/>
  <c r="AG132" i="21"/>
  <c r="AO360" i="21"/>
  <c r="AE371" i="21"/>
  <c r="AO348" i="21"/>
  <c r="AK296" i="21"/>
  <c r="AE99" i="21"/>
  <c r="AK368" i="21"/>
  <c r="AG365" i="21"/>
  <c r="AG316" i="21"/>
  <c r="AE331" i="21"/>
  <c r="AE262" i="21"/>
  <c r="AO97" i="21"/>
  <c r="AE328" i="21"/>
  <c r="AK99" i="21"/>
  <c r="AK175" i="21"/>
  <c r="AK68" i="21"/>
  <c r="AG273" i="21"/>
  <c r="AG309" i="21"/>
  <c r="AO272" i="21"/>
  <c r="AE167" i="21"/>
  <c r="AO210" i="21"/>
  <c r="AE243" i="21"/>
  <c r="AE165" i="21"/>
  <c r="AG137" i="21"/>
  <c r="AE260" i="21"/>
  <c r="AK262" i="21"/>
  <c r="AG90" i="21"/>
  <c r="AO335" i="21"/>
  <c r="AK260" i="21"/>
  <c r="AO341" i="21"/>
  <c r="AE299" i="21"/>
  <c r="AG17" i="21"/>
  <c r="AG18" i="21"/>
  <c r="AK323" i="21"/>
  <c r="AC17" i="21"/>
  <c r="AE17" i="21"/>
  <c r="AK17" i="21"/>
  <c r="AO17" i="21"/>
  <c r="AG319" i="21"/>
  <c r="AK75" i="21"/>
  <c r="AG328" i="21"/>
  <c r="AE120" i="21"/>
  <c r="AK106" i="21"/>
  <c r="AG222" i="21"/>
  <c r="AE160" i="21"/>
  <c r="AK317" i="21"/>
  <c r="AC72" i="21"/>
  <c r="AO329" i="21"/>
  <c r="AK103" i="21"/>
  <c r="AK205" i="21"/>
  <c r="AG193" i="21"/>
  <c r="AK327" i="21"/>
  <c r="AE270" i="21"/>
  <c r="AK82" i="21"/>
  <c r="AG146" i="21"/>
  <c r="AP292" i="21"/>
  <c r="AP325" i="21"/>
  <c r="AD339" i="21"/>
  <c r="AH340" i="21"/>
  <c r="AF353" i="21"/>
  <c r="AP354" i="21"/>
  <c r="AL367" i="21"/>
  <c r="AH371" i="21"/>
  <c r="AL375" i="21"/>
  <c r="AP379" i="21"/>
  <c r="AC146" i="21"/>
  <c r="AC290" i="21"/>
  <c r="AD378" i="21"/>
  <c r="AC207" i="21"/>
  <c r="AC351" i="21"/>
  <c r="AC88" i="21"/>
  <c r="AD356" i="21"/>
  <c r="AC185" i="21"/>
  <c r="AC329" i="21"/>
  <c r="AC78" i="21"/>
  <c r="AC222" i="21"/>
  <c r="AC366" i="21"/>
  <c r="AC175" i="21"/>
  <c r="AC319" i="21"/>
  <c r="AC93" i="21"/>
  <c r="AC249" i="21"/>
  <c r="AC70" i="21"/>
  <c r="AC214" i="21"/>
  <c r="AC358" i="21"/>
  <c r="AC95" i="21"/>
  <c r="AC239" i="21"/>
  <c r="AC368" i="21"/>
  <c r="AC240" i="21"/>
  <c r="AC84" i="21"/>
  <c r="AC85" i="21"/>
  <c r="AC18" i="21"/>
  <c r="AF329" i="21"/>
  <c r="AC349" i="21"/>
  <c r="AC144" i="21"/>
  <c r="AF379" i="21"/>
  <c r="AC184" i="21"/>
  <c r="AF364" i="21"/>
  <c r="AH367" i="21"/>
  <c r="AC325" i="21"/>
  <c r="AC193" i="21"/>
  <c r="AH364" i="21"/>
  <c r="AL356" i="21"/>
  <c r="AC120" i="21"/>
  <c r="AG101" i="21"/>
  <c r="AG195" i="21"/>
  <c r="AO353" i="21"/>
  <c r="AE330" i="21"/>
  <c r="AO147" i="21"/>
  <c r="AE364" i="21"/>
  <c r="AK373" i="21"/>
  <c r="AK300" i="21"/>
  <c r="AG209" i="21"/>
  <c r="AG381" i="21"/>
  <c r="AO167" i="21"/>
  <c r="AE353" i="21"/>
  <c r="AE187" i="21"/>
  <c r="AE134" i="21"/>
  <c r="AL357" i="21"/>
  <c r="AK200" i="21"/>
  <c r="AK134" i="21"/>
  <c r="AH381" i="21"/>
  <c r="AG118" i="21"/>
  <c r="AG112" i="21"/>
  <c r="AE233" i="21"/>
  <c r="AE258" i="21"/>
  <c r="AE129" i="21"/>
  <c r="AE313" i="21"/>
  <c r="AK374" i="21"/>
  <c r="AK164" i="21"/>
  <c r="AK328" i="21"/>
  <c r="AC301" i="21"/>
  <c r="AG326" i="21"/>
  <c r="AG203" i="21"/>
  <c r="AG285" i="21"/>
  <c r="AO152" i="21"/>
  <c r="AO281" i="21"/>
  <c r="AP339" i="21"/>
  <c r="AE123" i="21"/>
  <c r="AE76" i="21"/>
  <c r="AK334" i="21"/>
  <c r="AE171" i="21"/>
  <c r="AG323" i="21"/>
  <c r="AG228" i="21"/>
  <c r="AO343" i="21"/>
  <c r="AO79" i="21"/>
  <c r="AO321" i="21"/>
  <c r="AE297" i="21"/>
  <c r="AK265" i="21"/>
  <c r="AK259" i="21"/>
  <c r="AG350" i="21"/>
  <c r="AG83" i="21"/>
  <c r="AE232" i="21"/>
  <c r="AE179" i="21"/>
  <c r="AE285" i="21"/>
  <c r="AO110" i="21"/>
  <c r="AE368" i="21"/>
  <c r="AK136" i="21"/>
  <c r="AK97" i="21"/>
  <c r="AG366" i="21"/>
  <c r="AG155" i="21"/>
  <c r="AO157" i="21"/>
  <c r="AO162" i="21"/>
  <c r="AE359" i="21"/>
  <c r="AE306" i="21"/>
  <c r="AE72" i="21"/>
  <c r="AK240" i="21"/>
  <c r="AG294" i="21"/>
  <c r="AG143" i="21"/>
  <c r="AO121" i="21"/>
  <c r="AO328" i="21"/>
  <c r="AE286" i="21"/>
  <c r="AE115" i="21"/>
  <c r="AO106" i="21"/>
  <c r="AO228" i="21"/>
  <c r="AK298" i="21"/>
  <c r="AG249" i="21"/>
  <c r="AO376" i="21"/>
  <c r="AO244" i="21"/>
  <c r="AE88" i="21"/>
  <c r="AE363" i="21"/>
  <c r="AE269" i="21"/>
  <c r="AK151" i="21"/>
  <c r="AK81" i="21"/>
  <c r="AO255" i="21"/>
  <c r="AO89" i="21"/>
  <c r="AG216" i="21"/>
  <c r="AG197" i="21"/>
  <c r="AO251" i="21"/>
  <c r="AK79" i="21"/>
  <c r="AO143" i="21"/>
  <c r="AK321" i="21"/>
  <c r="AG69" i="21"/>
  <c r="AG208" i="21"/>
  <c r="AE304" i="21"/>
  <c r="AK153" i="21"/>
  <c r="AG301" i="21"/>
  <c r="AE170" i="21"/>
  <c r="AK173" i="21"/>
  <c r="AG164" i="21"/>
  <c r="AP375" i="21"/>
  <c r="AO91" i="21"/>
  <c r="AK161" i="21"/>
  <c r="AG225" i="21"/>
  <c r="AG94" i="21"/>
  <c r="AO311" i="21"/>
  <c r="AK110" i="21"/>
  <c r="AK112" i="21"/>
  <c r="AH316" i="21"/>
  <c r="AD348" i="21"/>
  <c r="AL343" i="21"/>
  <c r="AP352" i="21"/>
  <c r="AD374" i="21"/>
  <c r="AF377" i="21"/>
  <c r="AL369" i="21"/>
  <c r="AE201" i="21"/>
  <c r="AC158" i="21"/>
  <c r="AC302" i="21"/>
  <c r="AC75" i="21"/>
  <c r="AC219" i="21"/>
  <c r="AC363" i="21"/>
  <c r="AC100" i="21"/>
  <c r="AC197" i="21"/>
  <c r="AC341" i="21"/>
  <c r="AC90" i="21"/>
  <c r="AC234" i="21"/>
  <c r="AC378" i="21"/>
  <c r="AC187" i="21"/>
  <c r="AC105" i="21"/>
  <c r="AC261" i="21"/>
  <c r="AC82" i="21"/>
  <c r="AC226" i="21"/>
  <c r="AC370" i="21"/>
  <c r="AC107" i="21"/>
  <c r="AC251" i="21"/>
  <c r="AC276" i="21"/>
  <c r="AC132" i="21"/>
  <c r="AC133" i="21"/>
  <c r="AC379" i="21"/>
  <c r="AF348" i="21"/>
  <c r="AC180" i="21"/>
  <c r="AC220" i="21"/>
  <c r="AH348" i="21"/>
  <c r="AH379" i="21"/>
  <c r="AC336" i="21"/>
  <c r="AL306" i="21"/>
  <c r="AF378" i="21"/>
  <c r="AC97" i="21"/>
  <c r="AC268" i="21"/>
  <c r="AG127" i="21"/>
  <c r="AG97" i="21"/>
  <c r="AO120" i="21"/>
  <c r="AE169" i="21"/>
  <c r="AK335" i="21"/>
  <c r="AK168" i="21"/>
  <c r="AK96" i="21"/>
  <c r="AG180" i="21"/>
  <c r="AO141" i="21"/>
  <c r="AE320" i="21"/>
  <c r="AO155" i="21"/>
  <c r="AK111" i="21"/>
  <c r="AE162" i="21"/>
  <c r="AC289" i="21"/>
  <c r="AG367" i="21"/>
  <c r="AG313" i="21"/>
  <c r="AG129" i="21"/>
  <c r="AE78" i="21"/>
  <c r="AO298" i="21"/>
  <c r="AO313" i="21"/>
  <c r="AK213" i="21"/>
  <c r="AK210" i="21"/>
  <c r="AP364" i="21"/>
  <c r="AG99" i="21"/>
  <c r="AG361" i="21"/>
  <c r="AO127" i="21"/>
  <c r="AO131" i="21"/>
  <c r="AE222" i="21"/>
  <c r="AO230" i="21"/>
  <c r="AE254" i="21"/>
  <c r="AK302" i="21"/>
  <c r="AK162" i="21"/>
  <c r="AG89" i="21"/>
  <c r="AG202" i="21"/>
  <c r="AO278" i="21"/>
  <c r="AO150" i="21"/>
  <c r="AO331" i="21"/>
  <c r="AE277" i="21"/>
  <c r="AE213" i="21"/>
  <c r="AE149" i="21"/>
  <c r="AE80" i="21"/>
  <c r="AG199" i="21"/>
  <c r="AG100" i="21"/>
  <c r="AO316" i="21"/>
  <c r="AO355" i="21"/>
  <c r="AE358" i="21"/>
  <c r="AE293" i="21"/>
  <c r="AE137" i="21"/>
  <c r="AK364" i="21"/>
  <c r="AK255" i="21"/>
  <c r="AK191" i="21"/>
  <c r="AG135" i="21"/>
  <c r="AO239" i="21"/>
  <c r="AO304" i="21"/>
  <c r="AE283" i="21"/>
  <c r="AE85" i="21"/>
  <c r="AK87" i="21"/>
  <c r="AE349" i="21"/>
  <c r="AP349" i="21"/>
  <c r="AG121" i="21"/>
  <c r="AO197" i="21"/>
  <c r="AO245" i="21"/>
  <c r="AE312" i="21"/>
  <c r="AE279" i="21"/>
  <c r="AE157" i="21"/>
  <c r="AK315" i="21"/>
  <c r="AK355" i="21"/>
  <c r="AK293" i="21"/>
  <c r="AK326" i="21"/>
  <c r="AG299" i="21"/>
  <c r="AG360" i="21"/>
  <c r="AO367" i="21"/>
  <c r="AO90" i="21"/>
  <c r="AE158" i="21"/>
  <c r="AE376" i="21"/>
  <c r="AO241" i="21"/>
  <c r="AK291" i="21"/>
  <c r="AK252" i="21"/>
  <c r="AE238" i="21"/>
  <c r="AE153" i="21"/>
  <c r="AO380" i="21"/>
  <c r="AG174" i="21"/>
  <c r="AE202" i="21"/>
  <c r="AK264" i="21"/>
  <c r="AE362" i="21"/>
  <c r="AG375" i="21"/>
  <c r="AK145" i="21"/>
  <c r="AG167" i="21"/>
  <c r="AE374" i="21"/>
  <c r="AK117" i="21"/>
  <c r="AG82" i="21"/>
  <c r="AE319" i="21"/>
  <c r="AK91" i="21"/>
  <c r="AG255" i="21"/>
  <c r="AG305" i="21"/>
  <c r="AO364" i="21"/>
  <c r="AK376" i="21"/>
  <c r="AO85" i="21"/>
  <c r="AG76" i="21"/>
  <c r="AO69" i="21"/>
  <c r="AK176" i="21"/>
  <c r="AL319" i="21"/>
  <c r="AL348" i="21"/>
  <c r="AP344" i="21"/>
  <c r="AD352" i="21"/>
  <c r="AD370" i="21"/>
  <c r="AF374" i="21"/>
  <c r="AH378" i="21"/>
  <c r="AP368" i="21"/>
  <c r="AC170" i="21"/>
  <c r="AC314" i="21"/>
  <c r="AC87" i="21"/>
  <c r="AC231" i="21"/>
  <c r="AC375" i="21"/>
  <c r="AC112" i="21"/>
  <c r="AC209" i="21"/>
  <c r="AC353" i="21"/>
  <c r="AC102" i="21"/>
  <c r="AC246" i="21"/>
  <c r="AC199" i="21"/>
  <c r="AC117" i="21"/>
  <c r="AC273" i="21"/>
  <c r="AC94" i="21"/>
  <c r="AC238" i="21"/>
  <c r="AC119" i="21"/>
  <c r="AC263" i="21"/>
  <c r="AF344" i="21"/>
  <c r="AC312" i="21"/>
  <c r="AC169" i="21"/>
  <c r="AC172" i="21"/>
  <c r="AF360" i="21"/>
  <c r="AC216" i="21"/>
  <c r="AC256" i="21"/>
  <c r="AH360" i="21"/>
  <c r="AL373" i="21"/>
  <c r="AL380" i="21"/>
  <c r="AC253" i="21"/>
  <c r="AG373" i="21"/>
  <c r="AG238" i="21"/>
  <c r="AG148" i="21"/>
  <c r="AO240" i="21"/>
  <c r="AE342" i="21"/>
  <c r="AE18" i="21"/>
  <c r="AE234" i="21"/>
  <c r="AK105" i="21"/>
  <c r="AK114" i="21"/>
  <c r="AK183" i="21"/>
  <c r="AO350" i="21"/>
  <c r="AO370" i="21"/>
  <c r="AO289" i="21"/>
  <c r="AO81" i="21"/>
  <c r="AE159" i="21"/>
  <c r="AE209" i="21"/>
  <c r="AK115" i="21"/>
  <c r="AG357" i="21"/>
  <c r="AG376" i="21"/>
  <c r="AO160" i="21"/>
  <c r="AO319" i="21"/>
  <c r="AO234" i="21"/>
  <c r="AE324" i="21"/>
  <c r="AK165" i="21"/>
  <c r="AK139" i="21"/>
  <c r="AK269" i="21"/>
  <c r="AG270" i="21"/>
  <c r="AG331" i="21"/>
  <c r="AE239" i="21"/>
  <c r="AO347" i="21"/>
  <c r="AE217" i="21"/>
  <c r="AK141" i="21"/>
  <c r="AK332" i="21"/>
  <c r="AG126" i="21"/>
  <c r="AG379" i="21"/>
  <c r="AO116" i="21"/>
  <c r="AO257" i="21"/>
  <c r="AE347" i="21"/>
  <c r="AK294" i="21"/>
  <c r="AK276" i="21"/>
  <c r="AK358" i="21"/>
  <c r="AG296" i="21"/>
  <c r="AG280" i="21"/>
  <c r="AO175" i="21"/>
  <c r="AE310" i="21"/>
  <c r="AE369" i="21"/>
  <c r="AK227" i="21"/>
  <c r="AK123" i="21"/>
  <c r="AK118" i="21"/>
  <c r="AG337" i="21"/>
  <c r="AG161" i="21"/>
  <c r="AE112" i="21"/>
  <c r="AE185" i="21"/>
  <c r="AO369" i="21"/>
  <c r="AO375" i="21"/>
  <c r="AO215" i="21"/>
  <c r="AK268" i="21"/>
  <c r="AK119" i="21"/>
  <c r="AG300" i="21"/>
  <c r="AE220" i="21"/>
  <c r="AE282" i="21"/>
  <c r="AO371" i="21"/>
  <c r="AK133" i="21"/>
  <c r="AK160" i="21"/>
  <c r="AK166" i="21"/>
  <c r="AG211" i="21"/>
  <c r="AG320" i="21"/>
  <c r="AO323" i="21"/>
  <c r="AE113" i="21"/>
  <c r="AE267" i="21"/>
  <c r="AE98" i="21"/>
  <c r="AK342" i="21"/>
  <c r="AE189" i="21"/>
  <c r="AE161" i="21"/>
  <c r="AO180" i="21"/>
  <c r="AG81" i="21"/>
  <c r="AE298" i="21"/>
  <c r="AK359" i="21"/>
  <c r="AG108" i="21"/>
  <c r="AO156" i="21"/>
  <c r="AK126" i="21"/>
  <c r="AK127" i="21"/>
  <c r="AG263" i="21"/>
  <c r="AE211" i="21"/>
  <c r="AK142" i="21"/>
  <c r="AG371" i="21"/>
  <c r="AE75" i="21"/>
  <c r="AO169" i="21"/>
  <c r="AG278" i="21"/>
  <c r="AO291" i="21"/>
  <c r="AK140" i="21"/>
  <c r="AE139" i="21"/>
  <c r="AG291" i="21"/>
  <c r="AO229" i="21"/>
  <c r="AE274" i="21"/>
  <c r="AK70" i="21"/>
  <c r="AG159" i="21"/>
  <c r="AE253" i="21"/>
  <c r="AO113" i="21"/>
  <c r="AK325" i="21"/>
  <c r="AG80" i="21"/>
  <c r="AE340" i="21"/>
  <c r="AO287" i="21"/>
  <c r="AG372" i="21"/>
  <c r="AE122" i="21"/>
  <c r="AK267" i="21"/>
  <c r="AE216" i="21"/>
  <c r="AF316" i="21"/>
  <c r="AH326" i="21"/>
  <c r="AH341" i="21"/>
  <c r="AD349" i="21"/>
  <c r="AP355" i="21"/>
  <c r="AD359" i="21"/>
  <c r="AD367" i="21"/>
  <c r="AL364" i="21"/>
  <c r="AP367" i="21"/>
  <c r="AH375" i="21"/>
  <c r="AL379" i="21"/>
  <c r="AP371" i="21"/>
  <c r="AP374" i="21"/>
  <c r="AP377" i="21"/>
  <c r="AC182" i="21"/>
  <c r="AC326" i="21"/>
  <c r="AC99" i="21"/>
  <c r="AC243" i="21"/>
  <c r="AC124" i="21"/>
  <c r="AC77" i="21"/>
  <c r="AC221" i="21"/>
  <c r="AC365" i="21"/>
  <c r="AC114" i="21"/>
  <c r="AC258" i="21"/>
  <c r="AC211" i="21"/>
  <c r="AC129" i="21"/>
  <c r="AC285" i="21"/>
  <c r="AC106" i="21"/>
  <c r="AC250" i="21"/>
  <c r="AC131" i="21"/>
  <c r="AC275" i="21"/>
  <c r="AF356" i="21"/>
  <c r="AC343" i="21"/>
  <c r="AC205" i="21"/>
  <c r="AC208" i="21"/>
  <c r="AF365" i="21"/>
  <c r="AC252" i="21"/>
  <c r="AC292" i="21"/>
  <c r="AC108" i="21"/>
  <c r="AC160" i="21"/>
  <c r="AK201" i="21"/>
  <c r="AC68" i="21"/>
  <c r="AP305" i="21"/>
  <c r="AG274" i="21"/>
  <c r="AG287" i="21"/>
  <c r="AG138" i="21"/>
  <c r="AO84" i="21"/>
  <c r="AO126" i="21"/>
  <c r="AE249" i="21"/>
  <c r="AO125" i="21"/>
  <c r="AK250" i="21"/>
  <c r="AE136" i="21"/>
  <c r="AK154" i="21"/>
  <c r="AP356" i="21"/>
  <c r="AG147" i="21"/>
  <c r="AG186" i="21"/>
  <c r="AO356" i="21"/>
  <c r="AE130" i="21"/>
  <c r="AO135" i="21"/>
  <c r="AE361" i="21"/>
  <c r="AK170" i="21"/>
  <c r="AK84" i="21"/>
  <c r="AG237" i="21"/>
  <c r="AG339" i="21"/>
  <c r="AG227" i="21"/>
  <c r="AO204" i="21"/>
  <c r="AO82" i="21"/>
  <c r="AF326" i="21"/>
  <c r="AE265" i="21"/>
  <c r="AE354" i="21"/>
  <c r="AK331" i="21"/>
  <c r="AG106" i="21"/>
  <c r="AG267" i="21"/>
  <c r="AO277" i="21"/>
  <c r="AO136" i="21"/>
  <c r="AO186" i="21"/>
  <c r="AO77" i="21"/>
  <c r="AE295" i="21"/>
  <c r="AO178" i="21"/>
  <c r="AK305" i="21"/>
  <c r="AK261" i="21"/>
  <c r="AG162" i="21"/>
  <c r="AG298" i="21"/>
  <c r="AO138" i="21"/>
  <c r="AO220" i="21"/>
  <c r="AE145" i="21"/>
  <c r="AE97" i="21"/>
  <c r="AE128" i="21"/>
  <c r="AK211" i="21"/>
  <c r="AK381" i="21"/>
  <c r="AG310" i="21"/>
  <c r="AG194" i="21"/>
  <c r="AO137" i="21"/>
  <c r="AO233" i="21"/>
  <c r="AE302" i="21"/>
  <c r="AP302" i="21"/>
  <c r="AK348" i="21"/>
  <c r="AE327" i="21"/>
  <c r="AK278" i="21"/>
  <c r="AG288" i="21"/>
  <c r="AE350" i="21"/>
  <c r="AO270" i="21"/>
  <c r="AE290" i="21"/>
  <c r="AE219" i="21"/>
  <c r="AK131" i="21"/>
  <c r="AK219" i="21"/>
  <c r="AG123" i="21"/>
  <c r="AG297" i="21"/>
  <c r="AO130" i="21"/>
  <c r="AO280" i="21"/>
  <c r="AO294" i="21"/>
  <c r="AE325" i="21"/>
  <c r="AK130" i="21"/>
  <c r="AE87" i="21"/>
  <c r="AK306" i="21"/>
  <c r="AK304" i="21"/>
  <c r="AG340" i="21"/>
  <c r="AG192" i="21"/>
  <c r="AG283" i="21"/>
  <c r="AE198" i="21"/>
  <c r="AP363" i="21"/>
  <c r="AO93" i="21"/>
  <c r="AO164" i="21"/>
  <c r="AK243" i="21"/>
  <c r="AK147" i="21"/>
  <c r="AO378" i="21"/>
  <c r="AE218" i="21"/>
  <c r="AG221" i="21"/>
  <c r="AE223" i="21"/>
  <c r="AK184" i="21"/>
  <c r="AG349" i="21"/>
  <c r="AE228" i="21"/>
  <c r="AK343" i="21"/>
  <c r="AE192" i="21"/>
  <c r="AK284" i="21"/>
  <c r="AG104" i="21"/>
  <c r="AE73" i="21"/>
  <c r="AK129" i="21"/>
  <c r="AG184" i="21"/>
  <c r="AO306" i="21"/>
  <c r="AO133" i="21"/>
  <c r="AG347" i="21"/>
  <c r="AO194" i="21"/>
  <c r="AO18" i="21"/>
  <c r="AK76" i="21"/>
  <c r="AG218" i="21"/>
  <c r="AH306" i="21"/>
  <c r="AH319" i="21"/>
  <c r="AL329" i="21"/>
  <c r="AL339" i="21"/>
  <c r="AP353" i="21"/>
  <c r="AL360" i="21"/>
  <c r="AD379" i="21"/>
  <c r="AH369" i="21"/>
  <c r="AC194" i="21"/>
  <c r="AC338" i="21"/>
  <c r="AC111" i="21"/>
  <c r="AC255" i="21"/>
  <c r="AC136" i="21"/>
  <c r="AC89" i="21"/>
  <c r="AC233" i="21"/>
  <c r="AC377" i="21"/>
  <c r="AC126" i="21"/>
  <c r="AC270" i="21"/>
  <c r="AC79" i="21"/>
  <c r="AC223" i="21"/>
  <c r="AC141" i="21"/>
  <c r="AC297" i="21"/>
  <c r="AC118" i="21"/>
  <c r="AC262" i="21"/>
  <c r="AC143" i="21"/>
  <c r="AC287" i="21"/>
  <c r="AC73" i="21"/>
  <c r="AC372" i="21"/>
  <c r="AF339" i="21"/>
  <c r="AC241" i="21"/>
  <c r="AC244" i="21"/>
  <c r="AH356" i="21"/>
  <c r="AC288" i="21"/>
  <c r="AC328" i="21"/>
  <c r="AC152" i="21"/>
  <c r="AC109" i="21"/>
  <c r="AC304" i="21"/>
  <c r="AF349" i="21"/>
  <c r="AC229" i="21"/>
  <c r="AG321" i="21"/>
  <c r="AG315" i="21"/>
  <c r="AG178" i="21"/>
  <c r="AO310" i="21"/>
  <c r="AO226" i="21"/>
  <c r="AE240" i="21"/>
  <c r="AO259" i="21"/>
  <c r="AE199" i="21"/>
  <c r="AE194" i="21"/>
  <c r="AK241" i="21"/>
  <c r="AC232" i="21"/>
  <c r="AP378" i="21"/>
  <c r="AG258" i="21"/>
  <c r="AG359" i="21"/>
  <c r="AO327" i="21"/>
  <c r="AO87" i="21"/>
  <c r="AE141" i="21"/>
  <c r="AK237" i="21"/>
  <c r="AK322" i="21"/>
  <c r="AK155" i="21"/>
  <c r="AG158" i="21"/>
  <c r="AG157" i="21"/>
  <c r="AG145" i="21"/>
  <c r="AO283" i="21"/>
  <c r="AE317" i="21"/>
  <c r="AO148" i="21"/>
  <c r="AE355" i="21"/>
  <c r="AO273" i="21"/>
  <c r="AK301" i="21"/>
  <c r="AG188" i="21"/>
  <c r="AG243" i="21"/>
  <c r="AO119" i="21"/>
  <c r="AO209" i="21"/>
  <c r="AO279" i="21"/>
  <c r="AE289" i="21"/>
  <c r="AE84" i="21"/>
  <c r="AE322" i="21"/>
  <c r="AP369" i="21"/>
  <c r="AG304" i="21"/>
  <c r="AG277" i="21"/>
  <c r="AE191" i="21"/>
  <c r="AO171" i="21"/>
  <c r="AE300" i="21"/>
  <c r="AO205" i="21"/>
  <c r="AE77" i="21"/>
  <c r="AK308" i="21"/>
  <c r="AK100" i="21"/>
  <c r="AK357" i="21"/>
  <c r="AP324" i="21"/>
  <c r="AG252" i="21"/>
  <c r="AO318" i="21"/>
  <c r="AE95" i="21"/>
  <c r="AO349" i="21"/>
  <c r="AE321" i="21"/>
  <c r="AE104" i="21"/>
  <c r="AK226" i="21"/>
  <c r="AK228" i="21"/>
  <c r="AG363" i="21"/>
  <c r="AG210" i="21"/>
  <c r="AO342" i="21"/>
  <c r="AO176" i="21"/>
  <c r="AE244" i="21"/>
  <c r="AE373" i="21"/>
  <c r="AE357" i="21"/>
  <c r="AG172" i="21"/>
  <c r="AG107" i="21"/>
  <c r="AO68" i="21"/>
  <c r="AO213" i="21"/>
  <c r="AO268" i="21"/>
  <c r="AE291" i="21"/>
  <c r="AE200" i="21"/>
  <c r="AK341" i="21"/>
  <c r="AG354" i="21"/>
  <c r="AG364" i="21"/>
  <c r="AG198" i="21"/>
  <c r="AO361" i="21"/>
  <c r="AO203" i="21"/>
  <c r="AO264" i="21"/>
  <c r="AE175" i="21"/>
  <c r="AE121" i="21"/>
  <c r="AK248" i="21"/>
  <c r="AK74" i="21"/>
  <c r="AE237" i="21"/>
  <c r="AG131" i="21"/>
  <c r="AO271" i="21"/>
  <c r="AK163" i="21"/>
  <c r="AO351" i="21"/>
  <c r="AO282" i="21"/>
  <c r="AK297" i="21"/>
  <c r="AG156" i="21"/>
  <c r="AO193" i="21"/>
  <c r="AK185" i="21"/>
  <c r="AO275" i="21"/>
  <c r="AE110" i="21"/>
  <c r="AO166" i="21"/>
  <c r="AE268" i="21"/>
  <c r="AE372" i="21"/>
  <c r="AG189" i="21"/>
  <c r="AE172" i="21"/>
  <c r="AK169" i="21"/>
  <c r="AK232" i="21"/>
  <c r="AG308" i="21"/>
  <c r="AD316" i="21"/>
  <c r="AP340" i="21"/>
  <c r="AD375" i="21"/>
  <c r="AL370" i="21"/>
  <c r="AF380" i="21"/>
  <c r="AC206" i="21"/>
  <c r="AC350" i="21"/>
  <c r="AC123" i="21"/>
  <c r="AC267" i="21"/>
  <c r="AC101" i="21"/>
  <c r="AC245" i="21"/>
  <c r="AC138" i="21"/>
  <c r="AC282" i="21"/>
  <c r="AC91" i="21"/>
  <c r="AC235" i="21"/>
  <c r="AC153" i="21"/>
  <c r="AC309" i="21"/>
  <c r="AC130" i="21"/>
  <c r="AC274" i="21"/>
  <c r="AC155" i="21"/>
  <c r="AC299" i="21"/>
  <c r="AC121" i="21"/>
  <c r="AD364" i="21"/>
  <c r="AC277" i="21"/>
  <c r="AC280" i="21"/>
  <c r="AC92" i="21"/>
  <c r="AC324" i="21"/>
  <c r="AC356" i="21"/>
  <c r="AC188" i="21"/>
  <c r="AC156" i="21"/>
  <c r="AC217" i="21"/>
  <c r="AC364" i="21"/>
  <c r="AL341" i="21"/>
  <c r="AG281" i="21"/>
  <c r="AG279" i="21"/>
  <c r="AG176" i="21"/>
  <c r="AO202" i="21"/>
  <c r="AO100" i="21"/>
  <c r="AO191" i="21"/>
  <c r="AO188" i="21"/>
  <c r="AK95" i="21"/>
  <c r="AK290" i="21"/>
  <c r="AO201" i="21"/>
  <c r="AG293" i="21"/>
  <c r="AO366" i="21"/>
  <c r="AO285" i="21"/>
  <c r="AO368" i="21"/>
  <c r="AO145" i="21"/>
  <c r="AE83" i="21"/>
  <c r="AK143" i="21"/>
  <c r="AK273" i="21"/>
  <c r="AH373" i="21"/>
  <c r="AG191" i="21"/>
  <c r="AG142" i="21"/>
  <c r="AG113" i="21"/>
  <c r="AO212" i="21"/>
  <c r="AO134" i="21"/>
  <c r="AO92" i="21"/>
  <c r="AE148" i="21"/>
  <c r="AE379" i="21"/>
  <c r="AE182" i="21"/>
  <c r="AK311" i="21"/>
  <c r="AK196" i="21"/>
  <c r="AG170" i="21"/>
  <c r="AG213" i="21"/>
  <c r="AO149" i="21"/>
  <c r="AE174" i="21"/>
  <c r="AO71" i="21"/>
  <c r="AE316" i="21"/>
  <c r="AO112" i="21"/>
  <c r="AE91" i="21"/>
  <c r="AK171" i="21"/>
  <c r="AK137" i="21"/>
  <c r="AG136" i="21"/>
  <c r="AO161" i="21"/>
  <c r="AO253" i="21"/>
  <c r="AO163" i="21"/>
  <c r="AE151" i="21"/>
  <c r="AK239" i="21"/>
  <c r="AK194" i="21"/>
  <c r="AG125" i="21"/>
  <c r="AG232" i="21"/>
  <c r="AE314" i="21"/>
  <c r="AO312" i="21"/>
  <c r="AK330" i="21"/>
  <c r="AK319" i="21"/>
  <c r="AG343" i="21"/>
  <c r="AG369" i="21"/>
  <c r="AG130" i="21"/>
  <c r="AO192" i="21"/>
  <c r="AO333" i="21"/>
  <c r="AE89" i="21"/>
  <c r="AE230" i="21"/>
  <c r="AE166" i="21"/>
  <c r="AK113" i="21"/>
  <c r="AK258" i="21"/>
  <c r="AG124" i="21"/>
  <c r="AG374" i="21"/>
  <c r="AO266" i="21"/>
  <c r="AO114" i="21"/>
  <c r="AE370" i="21"/>
  <c r="AE287" i="21"/>
  <c r="AE146" i="21"/>
  <c r="AK224" i="21"/>
  <c r="AK283" i="21"/>
  <c r="AG264" i="21"/>
  <c r="AG370" i="21"/>
  <c r="AO88" i="21"/>
  <c r="AO98" i="21"/>
  <c r="AO70" i="21"/>
  <c r="AE236" i="21"/>
  <c r="AE280" i="21"/>
  <c r="AK148" i="21"/>
  <c r="AE94" i="21"/>
  <c r="AG96" i="21"/>
  <c r="AO122" i="21"/>
  <c r="AK72" i="21"/>
  <c r="AG79" i="21"/>
  <c r="AK280" i="21"/>
  <c r="AP360" i="21"/>
  <c r="AK354" i="21"/>
  <c r="AG286" i="21"/>
  <c r="AE82" i="21"/>
  <c r="AK288" i="21"/>
  <c r="AO78" i="21"/>
  <c r="AE343" i="21"/>
  <c r="AG91" i="21"/>
  <c r="AO129" i="21"/>
  <c r="AK146" i="21"/>
  <c r="AK242" i="21"/>
  <c r="AG234" i="21"/>
  <c r="AE266" i="21"/>
  <c r="AK347" i="21"/>
  <c r="AK367" i="21"/>
  <c r="AG342" i="21"/>
  <c r="AK286" i="21"/>
  <c r="AK138" i="21"/>
  <c r="AO336" i="21"/>
  <c r="AD306" i="21"/>
  <c r="AF319" i="21"/>
  <c r="AH329" i="21"/>
  <c r="AL340" i="21"/>
  <c r="AF375" i="21"/>
  <c r="AC74" i="21"/>
  <c r="AC218" i="21"/>
  <c r="AC362" i="21"/>
  <c r="AC135" i="21"/>
  <c r="AC279" i="21"/>
  <c r="AC113" i="21"/>
  <c r="AC257" i="21"/>
  <c r="AC150" i="21"/>
  <c r="AC294" i="21"/>
  <c r="AC103" i="21"/>
  <c r="AC247" i="21"/>
  <c r="AC165" i="21"/>
  <c r="AC321" i="21"/>
  <c r="AC142" i="21"/>
  <c r="AC286" i="21"/>
  <c r="AC167" i="21"/>
  <c r="AC311" i="21"/>
  <c r="AC164" i="21"/>
  <c r="AC313" i="21"/>
  <c r="AC316" i="21"/>
  <c r="AC140" i="21"/>
  <c r="AC352" i="21"/>
  <c r="AC224" i="21"/>
  <c r="AC192" i="21"/>
  <c r="AC355" i="21"/>
  <c r="AH370" i="21"/>
  <c r="AG86" i="21"/>
  <c r="AG336" i="21"/>
  <c r="AO140" i="21"/>
  <c r="AO295" i="21"/>
  <c r="AO293" i="21"/>
  <c r="AO74" i="21"/>
  <c r="AE245" i="21"/>
  <c r="AK231" i="21"/>
  <c r="AG311" i="21"/>
  <c r="AG72" i="21"/>
  <c r="AG317" i="21"/>
  <c r="AO146" i="21"/>
  <c r="AO99" i="21"/>
  <c r="AE255" i="21"/>
  <c r="AE241" i="21"/>
  <c r="AK98" i="21"/>
  <c r="AK104" i="21"/>
  <c r="AG165" i="21"/>
  <c r="AG380" i="21"/>
  <c r="AG95" i="21"/>
  <c r="AE318" i="21"/>
  <c r="AO124" i="21"/>
  <c r="AK152" i="21"/>
  <c r="AK195" i="21"/>
  <c r="AG152" i="21"/>
  <c r="AO107" i="21"/>
  <c r="AO73" i="21"/>
  <c r="AE119" i="21"/>
  <c r="AE111" i="21"/>
  <c r="AE273" i="21"/>
  <c r="AO196" i="21"/>
  <c r="AG111" i="21"/>
  <c r="AG312" i="21"/>
  <c r="AG182" i="21"/>
  <c r="AO231" i="21"/>
  <c r="AO377" i="21"/>
  <c r="AO256" i="21"/>
  <c r="AO151" i="21"/>
  <c r="AE109" i="21"/>
  <c r="AO302" i="21"/>
  <c r="AK369" i="21"/>
  <c r="AK338" i="21"/>
  <c r="AG346" i="21"/>
  <c r="AG332" i="21"/>
  <c r="AE365" i="21"/>
  <c r="AE276" i="21"/>
  <c r="AE133" i="21"/>
  <c r="AE288" i="21"/>
  <c r="AE281" i="21"/>
  <c r="AK101" i="21"/>
  <c r="AG341" i="21"/>
  <c r="AG229" i="21"/>
  <c r="AO379" i="21"/>
  <c r="AO216" i="21"/>
  <c r="AE144" i="21"/>
  <c r="AO317" i="21"/>
  <c r="AE173" i="21"/>
  <c r="AK80" i="21"/>
  <c r="AK247" i="21"/>
  <c r="AG160" i="21"/>
  <c r="AG356" i="21"/>
  <c r="AO344" i="21"/>
  <c r="AE178" i="21"/>
  <c r="AO254" i="21"/>
  <c r="AE284" i="21"/>
  <c r="AE338" i="21"/>
  <c r="AE212" i="21"/>
  <c r="AK18" i="21"/>
  <c r="AG84" i="21"/>
  <c r="AO299" i="21"/>
  <c r="AO109" i="21"/>
  <c r="AO179" i="21"/>
  <c r="AO96" i="21"/>
  <c r="AE69" i="21"/>
  <c r="AK230" i="21"/>
  <c r="AK362" i="21"/>
  <c r="AG261" i="21"/>
  <c r="AE155" i="21"/>
  <c r="AK197" i="21"/>
  <c r="AO322" i="21"/>
  <c r="AE251" i="21"/>
  <c r="AK193" i="21"/>
  <c r="AE93" i="21"/>
  <c r="AO144" i="21"/>
  <c r="AK222" i="21"/>
  <c r="AG71" i="21"/>
  <c r="AK266" i="21"/>
  <c r="AO242" i="21"/>
  <c r="AK159" i="21"/>
  <c r="AO337" i="21"/>
  <c r="AG256" i="21"/>
  <c r="AE180" i="21"/>
  <c r="AK361" i="21"/>
  <c r="AK307" i="21"/>
  <c r="AG348" i="21"/>
  <c r="AE356" i="21"/>
  <c r="AE152" i="21"/>
  <c r="AG333" i="21"/>
  <c r="AK380" i="21"/>
  <c r="AO158" i="21"/>
  <c r="C36" i="10" a="1"/>
  <c r="C36" i="10" s="1"/>
  <c r="AK246" i="21"/>
  <c r="AO265" i="21"/>
  <c r="AK149" i="21"/>
  <c r="AK172" i="21"/>
  <c r="AO373" i="21"/>
  <c r="AG190" i="21"/>
  <c r="AO200" i="21"/>
  <c r="AK208" i="21"/>
  <c r="AO103" i="21"/>
  <c r="AO168" i="21"/>
  <c r="AG289" i="21"/>
  <c r="AE205" i="21"/>
  <c r="AG166" i="21"/>
  <c r="AK253" i="21"/>
  <c r="AD326" i="21"/>
  <c r="AP334" i="21"/>
  <c r="AD360" i="21"/>
  <c r="AL365" i="21"/>
  <c r="AL377" i="21"/>
  <c r="AC86" i="21"/>
  <c r="AC230" i="21"/>
  <c r="AC374" i="21"/>
  <c r="AC147" i="21"/>
  <c r="AC291" i="21"/>
  <c r="AC125" i="21"/>
  <c r="AC269" i="21"/>
  <c r="AC162" i="21"/>
  <c r="AC306" i="21"/>
  <c r="AC115" i="21"/>
  <c r="AC259" i="21"/>
  <c r="AC177" i="21"/>
  <c r="AC333" i="21"/>
  <c r="AC154" i="21"/>
  <c r="AC298" i="21"/>
  <c r="AC179" i="21"/>
  <c r="AC323" i="21"/>
  <c r="AC200" i="21"/>
  <c r="AC344" i="21"/>
  <c r="AC348" i="21"/>
  <c r="AC176" i="21"/>
  <c r="AC380" i="21"/>
  <c r="AC260" i="21"/>
  <c r="AC228" i="21"/>
  <c r="AL296" i="21"/>
  <c r="AG231" i="21"/>
  <c r="AG335" i="21"/>
  <c r="AG219" i="21"/>
  <c r="AE366" i="21"/>
  <c r="AE360" i="21"/>
  <c r="AE207" i="21"/>
  <c r="AE156" i="21"/>
  <c r="AK121" i="21"/>
  <c r="AG345" i="21"/>
  <c r="AG134" i="21"/>
  <c r="AG230" i="21"/>
  <c r="AO262" i="21"/>
  <c r="AE264" i="21"/>
  <c r="AO261" i="21"/>
  <c r="AE271" i="21"/>
  <c r="AO165" i="21"/>
  <c r="AK198" i="21"/>
  <c r="AK218" i="21"/>
  <c r="AG322" i="21"/>
  <c r="AG362" i="21"/>
  <c r="AG87" i="21"/>
  <c r="AO111" i="21"/>
  <c r="AO170" i="21"/>
  <c r="AO189" i="21"/>
  <c r="AO249" i="21"/>
  <c r="AO172" i="21"/>
  <c r="AE381" i="21"/>
  <c r="AK235" i="21"/>
  <c r="AK167" i="21"/>
  <c r="AG204" i="21"/>
  <c r="AG284" i="21"/>
  <c r="AO174" i="21"/>
  <c r="AO276" i="21"/>
  <c r="AE301" i="21"/>
  <c r="AE188" i="21"/>
  <c r="AK249" i="21"/>
  <c r="AK220" i="21"/>
  <c r="AG307" i="21"/>
  <c r="AG262" i="21"/>
  <c r="AG334" i="21"/>
  <c r="AO227" i="21"/>
  <c r="AE323" i="21"/>
  <c r="AE71" i="21"/>
  <c r="AK314" i="21"/>
  <c r="AK188" i="21"/>
  <c r="AK181" i="21"/>
  <c r="AG116" i="21"/>
  <c r="AO206" i="21"/>
  <c r="AO339" i="21"/>
  <c r="AO75" i="21"/>
  <c r="AO354" i="21"/>
  <c r="AE303" i="21"/>
  <c r="AK366" i="21"/>
  <c r="AK365" i="21"/>
  <c r="AG355" i="21"/>
  <c r="AG141" i="21"/>
  <c r="AO284" i="21"/>
  <c r="AO115" i="21"/>
  <c r="AE336" i="21"/>
  <c r="AO252" i="21"/>
  <c r="AE125" i="21"/>
  <c r="AE309" i="21"/>
  <c r="AK217" i="21"/>
  <c r="AG114" i="21"/>
  <c r="AG73" i="21"/>
  <c r="AO86" i="21"/>
  <c r="AO363" i="21"/>
  <c r="AO247" i="21"/>
  <c r="AE206" i="21"/>
  <c r="AK310" i="21"/>
  <c r="AK356" i="21"/>
  <c r="AO236" i="21"/>
  <c r="AG196" i="21"/>
  <c r="AG122" i="21"/>
  <c r="AO286" i="21"/>
  <c r="AE348" i="21"/>
  <c r="AO362" i="21"/>
  <c r="AE378" i="21"/>
  <c r="AK88" i="21"/>
  <c r="AE305" i="21"/>
  <c r="AG282" i="21"/>
  <c r="AO211" i="21"/>
  <c r="AF381" i="21"/>
  <c r="AO352" i="21"/>
  <c r="AK318" i="21"/>
  <c r="AK271" i="21"/>
  <c r="AG224" i="21"/>
  <c r="AE226" i="21"/>
  <c r="AK337" i="21"/>
  <c r="AG109" i="21"/>
  <c r="AE190" i="21"/>
  <c r="AG330" i="21"/>
  <c r="AG206" i="21"/>
  <c r="AK177" i="21"/>
  <c r="AK353" i="21"/>
  <c r="AD319" i="21"/>
  <c r="AL350" i="21"/>
  <c r="AH354" i="21"/>
  <c r="AH357" i="21"/>
  <c r="AC98" i="21"/>
  <c r="AC242" i="21"/>
  <c r="AC159" i="21"/>
  <c r="AC303" i="21"/>
  <c r="AC137" i="21"/>
  <c r="AC281" i="21"/>
  <c r="AC174" i="21"/>
  <c r="AC318" i="21"/>
  <c r="AC127" i="21"/>
  <c r="AC271" i="21"/>
  <c r="AC189" i="21"/>
  <c r="AC345" i="21"/>
  <c r="AC166" i="21"/>
  <c r="AC310" i="21"/>
  <c r="AC191" i="21"/>
  <c r="AC335" i="21"/>
  <c r="AC236" i="21"/>
  <c r="AC80" i="21"/>
  <c r="AC373" i="21"/>
  <c r="AC376" i="21"/>
  <c r="AC212" i="21"/>
  <c r="AC296" i="21"/>
  <c r="AC264" i="21"/>
  <c r="AC196" i="21"/>
  <c r="AG88" i="21"/>
  <c r="AG70" i="21"/>
  <c r="AG77" i="21"/>
  <c r="AO159" i="21"/>
  <c r="AO315" i="21"/>
  <c r="AO223" i="21"/>
  <c r="AE246" i="21"/>
  <c r="AK312" i="21"/>
  <c r="AK174" i="21"/>
  <c r="AG140" i="21"/>
  <c r="AG276" i="21"/>
  <c r="AG187" i="21"/>
  <c r="AO305" i="21"/>
  <c r="AO128" i="21"/>
  <c r="AO80" i="21"/>
  <c r="AE197" i="21"/>
  <c r="AO132" i="21"/>
  <c r="AK233" i="21"/>
  <c r="AK207" i="21"/>
  <c r="AK313" i="21"/>
  <c r="AG215" i="21"/>
  <c r="AG338" i="21"/>
  <c r="AG169" i="21"/>
  <c r="AO263" i="21"/>
  <c r="AO297" i="21"/>
  <c r="AE105" i="21"/>
  <c r="AO267" i="21"/>
  <c r="AK215" i="21"/>
  <c r="AK229" i="21"/>
  <c r="AK90" i="21"/>
  <c r="AG353" i="21"/>
  <c r="AG115" i="21"/>
  <c r="AO182" i="21"/>
  <c r="AE193" i="21"/>
  <c r="AO246" i="21"/>
  <c r="AK289" i="21"/>
  <c r="AK257" i="21"/>
  <c r="AG272" i="21"/>
  <c r="AG168" i="21"/>
  <c r="AO250" i="21"/>
  <c r="AE168" i="21"/>
  <c r="AE177" i="21"/>
  <c r="AE326" i="21"/>
  <c r="AE81" i="21"/>
  <c r="AK299" i="21"/>
  <c r="AK85" i="21"/>
  <c r="AK71" i="21"/>
  <c r="AG295" i="21"/>
  <c r="AG352" i="21"/>
  <c r="AO142" i="21"/>
  <c r="AO218" i="21"/>
  <c r="AE351" i="21"/>
  <c r="AE90" i="21"/>
  <c r="AE164" i="21"/>
  <c r="AK375" i="21"/>
  <c r="AG179" i="21"/>
  <c r="AG236" i="21"/>
  <c r="AO183" i="21"/>
  <c r="AO108" i="21"/>
  <c r="AO330" i="21"/>
  <c r="AE100" i="21"/>
  <c r="AO185" i="21"/>
  <c r="AE272" i="21"/>
  <c r="AK281" i="21"/>
  <c r="AK329" i="21"/>
  <c r="AG102" i="21"/>
  <c r="AG254" i="21"/>
  <c r="AO95" i="21"/>
  <c r="AE204" i="21"/>
  <c r="AE74" i="21"/>
  <c r="AE225" i="21"/>
  <c r="AK93" i="21"/>
  <c r="AE92" i="21"/>
  <c r="AK189" i="21"/>
  <c r="AG244" i="21"/>
  <c r="AG327" i="21"/>
  <c r="AO222" i="21"/>
  <c r="AE118" i="21"/>
  <c r="AE335" i="21"/>
  <c r="AE68" i="21"/>
  <c r="AE231" i="21"/>
  <c r="AK236" i="21"/>
  <c r="AK282" i="21"/>
  <c r="AG242" i="21"/>
  <c r="AE250" i="21"/>
  <c r="AK336" i="21"/>
  <c r="AO76" i="21"/>
  <c r="AK192" i="21"/>
  <c r="AK124" i="21"/>
  <c r="AK135" i="21"/>
  <c r="AG269" i="21"/>
  <c r="AK277" i="21"/>
  <c r="AE224" i="21"/>
  <c r="AG266" i="21"/>
  <c r="AO359" i="21"/>
  <c r="AE79" i="21"/>
  <c r="AG235" i="21"/>
  <c r="AE257" i="21"/>
  <c r="AK339" i="21"/>
  <c r="AK372" i="21"/>
  <c r="AG98" i="21"/>
  <c r="AE334" i="21"/>
  <c r="AK279" i="21"/>
  <c r="AG378" i="21"/>
  <c r="AE176" i="21"/>
  <c r="AG133" i="21"/>
  <c r="AK179" i="21"/>
  <c r="AE101" i="21"/>
  <c r="AP337" i="21"/>
  <c r="AF357" i="21"/>
  <c r="AG201" i="21"/>
  <c r="AC110" i="21"/>
  <c r="AC254" i="21"/>
  <c r="AC171" i="21"/>
  <c r="AC315" i="21"/>
  <c r="AC149" i="21"/>
  <c r="AC293" i="21"/>
  <c r="AC186" i="21"/>
  <c r="AC330" i="21"/>
  <c r="AC139" i="21"/>
  <c r="AC283" i="21"/>
  <c r="AC213" i="21"/>
  <c r="AC357" i="21"/>
  <c r="AC178" i="21"/>
  <c r="AC322" i="21"/>
  <c r="AC203" i="21"/>
  <c r="AC347" i="21"/>
  <c r="AC272" i="21"/>
  <c r="AC128" i="21"/>
  <c r="AC248" i="21"/>
  <c r="AC331" i="21"/>
  <c r="AC300" i="21"/>
  <c r="AC337" i="21"/>
  <c r="AG93" i="21"/>
  <c r="AG175" i="21"/>
  <c r="AG302" i="21"/>
  <c r="AO102" i="21"/>
  <c r="AE294" i="21"/>
  <c r="AO221" i="21"/>
  <c r="AO117" i="21"/>
  <c r="AK77" i="21"/>
  <c r="AK377" i="21"/>
  <c r="AK199" i="21"/>
  <c r="AG68" i="21"/>
  <c r="AG260" i="21"/>
  <c r="AG183" i="21"/>
  <c r="AE96" i="21"/>
  <c r="AO225" i="21"/>
  <c r="AE375" i="21"/>
  <c r="AK94" i="21"/>
  <c r="AK109" i="21"/>
  <c r="AK309" i="21"/>
  <c r="AG185" i="21"/>
  <c r="AG120" i="21"/>
  <c r="AO269" i="21"/>
  <c r="AE278" i="21"/>
  <c r="AO326" i="21"/>
  <c r="AO374" i="21"/>
  <c r="AE229" i="21"/>
  <c r="AE377" i="21"/>
  <c r="AK158" i="21"/>
  <c r="AK73" i="21"/>
  <c r="AK132" i="21"/>
  <c r="AG265" i="21"/>
  <c r="AG149" i="21"/>
  <c r="AO184" i="21"/>
  <c r="AE126" i="21"/>
  <c r="AO290" i="21"/>
  <c r="AO217" i="21"/>
  <c r="AO308" i="21"/>
  <c r="AE344" i="21"/>
  <c r="AC367" i="21"/>
  <c r="AG368" i="21"/>
  <c r="AG154" i="21"/>
  <c r="AO214" i="21"/>
  <c r="AO232" i="21"/>
  <c r="AE117" i="21"/>
  <c r="AE380" i="21"/>
  <c r="AE256" i="21"/>
  <c r="AK340" i="21"/>
  <c r="AG325" i="21"/>
  <c r="AG212" i="21"/>
  <c r="AO357" i="21"/>
  <c r="AO243" i="21"/>
  <c r="AE131" i="21"/>
  <c r="AE261" i="21"/>
  <c r="AE315" i="21"/>
  <c r="AK234" i="21"/>
  <c r="AK350" i="21"/>
  <c r="AG220" i="21"/>
  <c r="AG103" i="21"/>
  <c r="AO381" i="21"/>
  <c r="AO104" i="21"/>
  <c r="AE102" i="21"/>
  <c r="AE296" i="21"/>
  <c r="AK363" i="21"/>
  <c r="AG214" i="21"/>
  <c r="AG217" i="21"/>
  <c r="AO123" i="21"/>
  <c r="AE154" i="21"/>
  <c r="AE127" i="21"/>
  <c r="AE333" i="21"/>
  <c r="AK203" i="21"/>
  <c r="AK360" i="21"/>
  <c r="AG306" i="21"/>
  <c r="AG259" i="21"/>
  <c r="AO258" i="21"/>
  <c r="AO248" i="21"/>
  <c r="AO237" i="21"/>
  <c r="AO153" i="21"/>
  <c r="AE341" i="21"/>
  <c r="AK349" i="21"/>
  <c r="AK303" i="21"/>
  <c r="AG257" i="21"/>
  <c r="AO365" i="21"/>
  <c r="AK346" i="21"/>
  <c r="AE203" i="21"/>
  <c r="AK379" i="21"/>
  <c r="AK78" i="21"/>
  <c r="AG251" i="21"/>
  <c r="AE221" i="21"/>
  <c r="AE195" i="21"/>
  <c r="AO309" i="21"/>
  <c r="AE135" i="21"/>
  <c r="C34" i="10" a="1"/>
  <c r="C34" i="10" s="1"/>
  <c r="AK156" i="21"/>
  <c r="AO208" i="21"/>
  <c r="AO105" i="21"/>
  <c r="AO177" i="21"/>
  <c r="AK89" i="21"/>
  <c r="AK371" i="21"/>
  <c r="AE184" i="21"/>
  <c r="AE183" i="21"/>
  <c r="AK292" i="21"/>
  <c r="AK270" i="21"/>
  <c r="AK244" i="21"/>
  <c r="AO199" i="21"/>
  <c r="AK206" i="21"/>
  <c r="AO219" i="21"/>
  <c r="AE147" i="21"/>
  <c r="AO301" i="21"/>
  <c r="AK263" i="21"/>
  <c r="AK122" i="21"/>
  <c r="AE86" i="21"/>
  <c r="AK116" i="21"/>
  <c r="AG268" i="21"/>
  <c r="AO296" i="21"/>
  <c r="AK108" i="21"/>
  <c r="AO83" i="21"/>
  <c r="AK180" i="21"/>
  <c r="AC145" i="21"/>
  <c r="C32" i="10" a="1"/>
  <c r="C32" i="10" s="1"/>
  <c r="C33" i="10" a="1"/>
  <c r="C33" i="10" s="1"/>
  <c r="C38" i="10" a="1"/>
  <c r="C38" i="10" s="1"/>
  <c r="AO292" i="21"/>
  <c r="AG245" i="21"/>
  <c r="AE339" i="21"/>
  <c r="AK274" i="21"/>
  <c r="AG248" i="21"/>
  <c r="AK107" i="21"/>
  <c r="AG250" i="21"/>
  <c r="AO118" i="21"/>
  <c r="AO334" i="21"/>
  <c r="AE308" i="21"/>
  <c r="AK216" i="21"/>
  <c r="AK83" i="21"/>
  <c r="AE311" i="21"/>
  <c r="AG181" i="21"/>
  <c r="AO238" i="21"/>
  <c r="AE142" i="21"/>
  <c r="AO340" i="21"/>
  <c r="AE208" i="21"/>
  <c r="AE307" i="21"/>
  <c r="AG275" i="21"/>
  <c r="AK190" i="21"/>
  <c r="AG240" i="21"/>
  <c r="AC19" i="21"/>
  <c r="AE19" i="21"/>
  <c r="AG19" i="21"/>
  <c r="AK19" i="21"/>
  <c r="AO19" i="21"/>
  <c r="CW61" i="5" l="1"/>
  <c r="DN55" i="5"/>
  <c r="DO55" i="5" s="1"/>
  <c r="DP55" i="5" s="1"/>
  <c r="DS55" i="5" s="1"/>
  <c r="EE52" i="5"/>
  <c r="EA53" i="5" s="1"/>
  <c r="EF53" i="5" s="1"/>
  <c r="DG62" i="5"/>
  <c r="DH62" i="5" s="1"/>
  <c r="DI62" i="5" s="1"/>
  <c r="DJ62" i="5" s="1"/>
  <c r="DF63" i="5" s="1"/>
  <c r="DK62" i="5"/>
  <c r="DL61" i="5"/>
  <c r="CZ61" i="5"/>
  <c r="DA61" i="5" s="1"/>
  <c r="DD61" i="5"/>
  <c r="DE60" i="5"/>
  <c r="EK51" i="5"/>
  <c r="EN51" i="5" s="1"/>
  <c r="CU61" i="5"/>
  <c r="DU56" i="5"/>
  <c r="DV56" i="5" s="1"/>
  <c r="DY56" i="5"/>
  <c r="CX61" i="5" l="1"/>
  <c r="EB53" i="5"/>
  <c r="EC53" i="5" s="1"/>
  <c r="ED53" i="5" s="1"/>
  <c r="EE53" i="5" s="1"/>
  <c r="EA54" i="5" s="1"/>
  <c r="EF54" i="5" s="1"/>
  <c r="DL62" i="5"/>
  <c r="CV61" i="5"/>
  <c r="CR62" i="5" s="1"/>
  <c r="CW62" i="5" s="1"/>
  <c r="DQ55" i="5"/>
  <c r="DM56" i="5" s="1"/>
  <c r="DB61" i="5"/>
  <c r="DE61" i="5" s="1"/>
  <c r="DW56" i="5"/>
  <c r="DZ56" i="5" s="1"/>
  <c r="EL51" i="5"/>
  <c r="EH52" i="5" s="1"/>
  <c r="DK63" i="5"/>
  <c r="DG63" i="5"/>
  <c r="DH63" i="5" s="1"/>
  <c r="DI63" i="5" s="1"/>
  <c r="DJ63" i="5" s="1"/>
  <c r="DF64" i="5" s="1"/>
  <c r="CS62" i="5" l="1"/>
  <c r="CT62" i="5" s="1"/>
  <c r="EG53" i="5"/>
  <c r="EB54" i="5"/>
  <c r="EC54" i="5" s="1"/>
  <c r="ED54" i="5" s="1"/>
  <c r="EE54" i="5" s="1"/>
  <c r="EA55" i="5" s="1"/>
  <c r="EF55" i="5" s="1"/>
  <c r="DC61" i="5"/>
  <c r="CY62" i="5" s="1"/>
  <c r="CZ62" i="5" s="1"/>
  <c r="DA62" i="5" s="1"/>
  <c r="DB62" i="5" s="1"/>
  <c r="DC62" i="5" s="1"/>
  <c r="CY63" i="5" s="1"/>
  <c r="DX56" i="5"/>
  <c r="DT57" i="5" s="1"/>
  <c r="DU57" i="5" s="1"/>
  <c r="DV57" i="5" s="1"/>
  <c r="CU62" i="5"/>
  <c r="CX62" i="5" s="1"/>
  <c r="DG64" i="5"/>
  <c r="DH64" i="5" s="1"/>
  <c r="DI64" i="5" s="1"/>
  <c r="DJ64" i="5" s="1"/>
  <c r="DF65" i="5" s="1"/>
  <c r="DK64" i="5"/>
  <c r="DL63" i="5"/>
  <c r="DR56" i="5"/>
  <c r="DN56" i="5"/>
  <c r="DO56" i="5" s="1"/>
  <c r="DP56" i="5" s="1"/>
  <c r="DQ56" i="5" s="1"/>
  <c r="DM57" i="5" s="1"/>
  <c r="EM52" i="5"/>
  <c r="EI52" i="5"/>
  <c r="EJ52" i="5" s="1"/>
  <c r="DY57" i="5" l="1"/>
  <c r="EB55" i="5"/>
  <c r="EC55" i="5" s="1"/>
  <c r="ED55" i="5" s="1"/>
  <c r="EE55" i="5" s="1"/>
  <c r="EA56" i="5" s="1"/>
  <c r="EB56" i="5" s="1"/>
  <c r="EC56" i="5" s="1"/>
  <c r="EG54" i="5"/>
  <c r="CV62" i="5"/>
  <c r="CR63" i="5" s="1"/>
  <c r="CW63" i="5" s="1"/>
  <c r="DD62" i="5"/>
  <c r="DE62" i="5" s="1"/>
  <c r="DL64" i="5"/>
  <c r="EK52" i="5"/>
  <c r="EN52" i="5" s="1"/>
  <c r="DD63" i="5"/>
  <c r="CZ63" i="5"/>
  <c r="DA63" i="5" s="1"/>
  <c r="DB63" i="5" s="1"/>
  <c r="DC63" i="5" s="1"/>
  <c r="CY64" i="5" s="1"/>
  <c r="DN57" i="5"/>
  <c r="DO57" i="5" s="1"/>
  <c r="DP57" i="5" s="1"/>
  <c r="DQ57" i="5" s="1"/>
  <c r="DM58" i="5" s="1"/>
  <c r="DR57" i="5"/>
  <c r="DS56" i="5"/>
  <c r="DK65" i="5"/>
  <c r="DG65" i="5"/>
  <c r="DH65" i="5" s="1"/>
  <c r="DI65" i="5" s="1"/>
  <c r="DJ65" i="5" s="1"/>
  <c r="DF66" i="5" s="1"/>
  <c r="DW57" i="5"/>
  <c r="EF56" i="5" l="1"/>
  <c r="DZ57" i="5"/>
  <c r="EG55" i="5"/>
  <c r="EL52" i="5"/>
  <c r="EH53" i="5" s="1"/>
  <c r="EM53" i="5" s="1"/>
  <c r="CS63" i="5"/>
  <c r="CT63" i="5" s="1"/>
  <c r="CU63" i="5" s="1"/>
  <c r="CV63" i="5" s="1"/>
  <c r="CR64" i="5" s="1"/>
  <c r="CW64" i="5" s="1"/>
  <c r="DX57" i="5"/>
  <c r="DT58" i="5" s="1"/>
  <c r="DU58" i="5" s="1"/>
  <c r="DV58" i="5" s="1"/>
  <c r="DS57" i="5"/>
  <c r="DG66" i="5"/>
  <c r="DH66" i="5" s="1"/>
  <c r="DK66" i="5"/>
  <c r="ED56" i="5"/>
  <c r="CZ64" i="5"/>
  <c r="DA64" i="5" s="1"/>
  <c r="DD64" i="5"/>
  <c r="DR58" i="5"/>
  <c r="DN58" i="5"/>
  <c r="DO58" i="5" s="1"/>
  <c r="DE63" i="5"/>
  <c r="DL65" i="5"/>
  <c r="EG56" i="5" l="1"/>
  <c r="CS64" i="5"/>
  <c r="CT64" i="5" s="1"/>
  <c r="CU64" i="5" s="1"/>
  <c r="CV64" i="5" s="1"/>
  <c r="CR65" i="5" s="1"/>
  <c r="CS65" i="5" s="1"/>
  <c r="CT65" i="5" s="1"/>
  <c r="DY58" i="5"/>
  <c r="EI53" i="5"/>
  <c r="EJ53" i="5" s="1"/>
  <c r="EK53" i="5" s="1"/>
  <c r="EL53" i="5" s="1"/>
  <c r="EH54" i="5" s="1"/>
  <c r="EM54" i="5" s="1"/>
  <c r="CX63" i="5"/>
  <c r="EE56" i="5"/>
  <c r="EA57" i="5" s="1"/>
  <c r="EB57" i="5" s="1"/>
  <c r="EC57" i="5" s="1"/>
  <c r="DB64" i="5"/>
  <c r="DE64" i="5" s="1"/>
  <c r="DP58" i="5"/>
  <c r="DS58" i="5" s="1"/>
  <c r="DW58" i="5"/>
  <c r="DZ58" i="5" s="1"/>
  <c r="DI66" i="5"/>
  <c r="DL66" i="5" s="1"/>
  <c r="CX64" i="5" l="1"/>
  <c r="EF57" i="5"/>
  <c r="CW65" i="5"/>
  <c r="EI54" i="5"/>
  <c r="EJ54" i="5" s="1"/>
  <c r="EK54" i="5" s="1"/>
  <c r="EL54" i="5" s="1"/>
  <c r="EH55" i="5" s="1"/>
  <c r="EI55" i="5" s="1"/>
  <c r="EJ55" i="5" s="1"/>
  <c r="DJ66" i="5"/>
  <c r="DF67" i="5" s="1"/>
  <c r="EN53" i="5"/>
  <c r="DX58" i="5"/>
  <c r="DT59" i="5" s="1"/>
  <c r="DU59" i="5" s="1"/>
  <c r="DV59" i="5" s="1"/>
  <c r="DC64" i="5"/>
  <c r="CY65" i="5" s="1"/>
  <c r="DQ58" i="5"/>
  <c r="DM59" i="5" s="1"/>
  <c r="DG67" i="5"/>
  <c r="DH67" i="5" s="1"/>
  <c r="DK67" i="5"/>
  <c r="ED57" i="5"/>
  <c r="CU65" i="5"/>
  <c r="EN54" i="5" l="1"/>
  <c r="EG57" i="5"/>
  <c r="CX65" i="5"/>
  <c r="EM55" i="5"/>
  <c r="DY59" i="5"/>
  <c r="CV65" i="5"/>
  <c r="CR66" i="5" s="1"/>
  <c r="CS66" i="5" s="1"/>
  <c r="CT66" i="5" s="1"/>
  <c r="DI67" i="5"/>
  <c r="DL67" i="5" s="1"/>
  <c r="DN59" i="5"/>
  <c r="DO59" i="5" s="1"/>
  <c r="DP59" i="5" s="1"/>
  <c r="DQ59" i="5" s="1"/>
  <c r="DM60" i="5" s="1"/>
  <c r="DR59" i="5"/>
  <c r="CZ65" i="5"/>
  <c r="DA65" i="5" s="1"/>
  <c r="DD65" i="5"/>
  <c r="EK55" i="5"/>
  <c r="EN55" i="5" s="1"/>
  <c r="EE57" i="5"/>
  <c r="EA58" i="5" s="1"/>
  <c r="DW59" i="5"/>
  <c r="DZ59" i="5" l="1"/>
  <c r="CW66" i="5"/>
  <c r="DX59" i="5"/>
  <c r="DT60" i="5" s="1"/>
  <c r="DY60" i="5" s="1"/>
  <c r="DS59" i="5"/>
  <c r="DJ67" i="5"/>
  <c r="DF68" i="5" s="1"/>
  <c r="DK68" i="5" s="1"/>
  <c r="EL55" i="5"/>
  <c r="EH56" i="5" s="1"/>
  <c r="EM56" i="5" s="1"/>
  <c r="DB65" i="5"/>
  <c r="DC65" i="5" s="1"/>
  <c r="CY66" i="5" s="1"/>
  <c r="CU66" i="5"/>
  <c r="DR60" i="5"/>
  <c r="DN60" i="5"/>
  <c r="DO60" i="5" s="1"/>
  <c r="EB58" i="5"/>
  <c r="EC58" i="5" s="1"/>
  <c r="ED58" i="5" s="1"/>
  <c r="EE58" i="5" s="1"/>
  <c r="EA59" i="5" s="1"/>
  <c r="EF58" i="5"/>
  <c r="DU60" i="5" l="1"/>
  <c r="DV60" i="5" s="1"/>
  <c r="DW60" i="5" s="1"/>
  <c r="DZ60" i="5" s="1"/>
  <c r="CX66" i="5"/>
  <c r="EI56" i="5"/>
  <c r="EJ56" i="5" s="1"/>
  <c r="EK56" i="5" s="1"/>
  <c r="EN56" i="5" s="1"/>
  <c r="DG68" i="5"/>
  <c r="DH68" i="5" s="1"/>
  <c r="DI68" i="5" s="1"/>
  <c r="DJ68" i="5" s="1"/>
  <c r="DF69" i="5" s="1"/>
  <c r="DK69" i="5" s="1"/>
  <c r="DE65" i="5"/>
  <c r="CV66" i="5"/>
  <c r="CR67" i="5" s="1"/>
  <c r="CW67" i="5" s="1"/>
  <c r="EG58" i="5"/>
  <c r="EF59" i="5"/>
  <c r="EB59" i="5"/>
  <c r="EC59" i="5" s="1"/>
  <c r="ED59" i="5" s="1"/>
  <c r="EE59" i="5" s="1"/>
  <c r="EA60" i="5" s="1"/>
  <c r="CZ66" i="5"/>
  <c r="DA66" i="5" s="1"/>
  <c r="DD66" i="5"/>
  <c r="DP60" i="5"/>
  <c r="DS60" i="5" s="1"/>
  <c r="DG69" i="5" l="1"/>
  <c r="DH69" i="5" s="1"/>
  <c r="DI69" i="5" s="1"/>
  <c r="DL69" i="5" s="1"/>
  <c r="CS67" i="5"/>
  <c r="CT67" i="5" s="1"/>
  <c r="CU67" i="5" s="1"/>
  <c r="CX67" i="5" s="1"/>
  <c r="DQ60" i="5"/>
  <c r="DM61" i="5" s="1"/>
  <c r="DN61" i="5" s="1"/>
  <c r="DO61" i="5" s="1"/>
  <c r="DL68" i="5"/>
  <c r="EL56" i="5"/>
  <c r="EH57" i="5" s="1"/>
  <c r="EM57" i="5" s="1"/>
  <c r="DX60" i="5"/>
  <c r="DT61" i="5" s="1"/>
  <c r="DU61" i="5" s="1"/>
  <c r="DV61" i="5" s="1"/>
  <c r="DW61" i="5" s="1"/>
  <c r="DX61" i="5" s="1"/>
  <c r="DT62" i="5" s="1"/>
  <c r="EG59" i="5"/>
  <c r="EB60" i="5"/>
  <c r="EC60" i="5" s="1"/>
  <c r="EF60" i="5"/>
  <c r="DB66" i="5"/>
  <c r="DE66" i="5" s="1"/>
  <c r="EI57" i="5" l="1"/>
  <c r="EJ57" i="5" s="1"/>
  <c r="DR61" i="5"/>
  <c r="DC66" i="5"/>
  <c r="CY67" i="5" s="1"/>
  <c r="CZ67" i="5" s="1"/>
  <c r="DA67" i="5" s="1"/>
  <c r="DY61" i="5"/>
  <c r="DZ61" i="5" s="1"/>
  <c r="CV67" i="5"/>
  <c r="CR68" i="5" s="1"/>
  <c r="CS68" i="5" s="1"/>
  <c r="CT68" i="5" s="1"/>
  <c r="EK57" i="5"/>
  <c r="EL57" i="5" s="1"/>
  <c r="EH58" i="5" s="1"/>
  <c r="ED60" i="5"/>
  <c r="EG60" i="5" s="1"/>
  <c r="DY62" i="5"/>
  <c r="DU62" i="5"/>
  <c r="DV62" i="5" s="1"/>
  <c r="DW62" i="5" s="1"/>
  <c r="DX62" i="5" s="1"/>
  <c r="DT63" i="5" s="1"/>
  <c r="DJ69" i="5"/>
  <c r="DF70" i="5" s="1"/>
  <c r="DP61" i="5"/>
  <c r="CW68" i="5" l="1"/>
  <c r="DD67" i="5"/>
  <c r="EN57" i="5"/>
  <c r="DS61" i="5"/>
  <c r="DQ61" i="5"/>
  <c r="DM62" i="5" s="1"/>
  <c r="DR62" i="5" s="1"/>
  <c r="DZ62" i="5"/>
  <c r="EM58" i="5"/>
  <c r="EI58" i="5"/>
  <c r="EJ58" i="5" s="1"/>
  <c r="EK58" i="5" s="1"/>
  <c r="EL58" i="5" s="1"/>
  <c r="EH59" i="5" s="1"/>
  <c r="EE60" i="5"/>
  <c r="EA61" i="5" s="1"/>
  <c r="DG70" i="5"/>
  <c r="DH70" i="5" s="1"/>
  <c r="DK70" i="5"/>
  <c r="CU68" i="5"/>
  <c r="DB67" i="5"/>
  <c r="DY63" i="5"/>
  <c r="DU63" i="5"/>
  <c r="DV63" i="5" s="1"/>
  <c r="DW63" i="5" s="1"/>
  <c r="DX63" i="5" s="1"/>
  <c r="DT64" i="5" s="1"/>
  <c r="DN62" i="5" l="1"/>
  <c r="DO62" i="5" s="1"/>
  <c r="DP62" i="5" s="1"/>
  <c r="DQ62" i="5" s="1"/>
  <c r="DM63" i="5" s="1"/>
  <c r="CX68" i="5"/>
  <c r="DE67" i="5"/>
  <c r="DC67" i="5"/>
  <c r="CY68" i="5" s="1"/>
  <c r="CZ68" i="5" s="1"/>
  <c r="DA68" i="5" s="1"/>
  <c r="CV68" i="5"/>
  <c r="CR69" i="5" s="1"/>
  <c r="CS69" i="5" s="1"/>
  <c r="CT69" i="5" s="1"/>
  <c r="CU69" i="5" s="1"/>
  <c r="DR63" i="5"/>
  <c r="DN63" i="5"/>
  <c r="DO63" i="5" s="1"/>
  <c r="DP63" i="5" s="1"/>
  <c r="DQ63" i="5" s="1"/>
  <c r="DM64" i="5" s="1"/>
  <c r="DI70" i="5"/>
  <c r="DL70" i="5" s="1"/>
  <c r="EF61" i="5"/>
  <c r="EB61" i="5"/>
  <c r="EC61" i="5" s="1"/>
  <c r="ED61" i="5" s="1"/>
  <c r="EE61" i="5" s="1"/>
  <c r="EA62" i="5" s="1"/>
  <c r="DU64" i="5"/>
  <c r="DV64" i="5" s="1"/>
  <c r="DW64" i="5" s="1"/>
  <c r="DX64" i="5" s="1"/>
  <c r="DT65" i="5" s="1"/>
  <c r="DY64" i="5"/>
  <c r="EI59" i="5"/>
  <c r="EJ59" i="5" s="1"/>
  <c r="EM59" i="5"/>
  <c r="DZ63" i="5"/>
  <c r="EN58" i="5"/>
  <c r="DS62" i="5" l="1"/>
  <c r="DD68" i="5"/>
  <c r="DJ70" i="5"/>
  <c r="DF71" i="5" s="1"/>
  <c r="DZ64" i="5"/>
  <c r="CW69" i="5"/>
  <c r="CX69" i="5" s="1"/>
  <c r="EG61" i="5"/>
  <c r="DB68" i="5"/>
  <c r="EK59" i="5"/>
  <c r="EL59" i="5" s="1"/>
  <c r="EH60" i="5" s="1"/>
  <c r="EB62" i="5"/>
  <c r="EC62" i="5" s="1"/>
  <c r="ED62" i="5" s="1"/>
  <c r="EE62" i="5" s="1"/>
  <c r="EA63" i="5" s="1"/>
  <c r="EF62" i="5"/>
  <c r="DG71" i="5"/>
  <c r="DH71" i="5" s="1"/>
  <c r="DK71" i="5"/>
  <c r="DY65" i="5"/>
  <c r="DU65" i="5"/>
  <c r="DV65" i="5" s="1"/>
  <c r="DN64" i="5"/>
  <c r="DO64" i="5" s="1"/>
  <c r="DP64" i="5" s="1"/>
  <c r="DQ64" i="5" s="1"/>
  <c r="DM65" i="5" s="1"/>
  <c r="DR64" i="5"/>
  <c r="DS63" i="5"/>
  <c r="CV69" i="5"/>
  <c r="CR70" i="5" s="1"/>
  <c r="DE68" i="5" l="1"/>
  <c r="DC68" i="5"/>
  <c r="CY69" i="5" s="1"/>
  <c r="CZ69" i="5" s="1"/>
  <c r="DA69" i="5" s="1"/>
  <c r="EG62" i="5"/>
  <c r="EM60" i="5"/>
  <c r="EI60" i="5"/>
  <c r="EJ60" i="5" s="1"/>
  <c r="DS64" i="5"/>
  <c r="DN65" i="5"/>
  <c r="DO65" i="5" s="1"/>
  <c r="DR65" i="5"/>
  <c r="EN59" i="5"/>
  <c r="EF63" i="5"/>
  <c r="EB63" i="5"/>
  <c r="EC63" i="5" s="1"/>
  <c r="DW65" i="5"/>
  <c r="DX65" i="5" s="1"/>
  <c r="DT66" i="5" s="1"/>
  <c r="DI71" i="5"/>
  <c r="DL71" i="5" s="1"/>
  <c r="CW70" i="5"/>
  <c r="CS70" i="5"/>
  <c r="DJ71" i="5" l="1"/>
  <c r="DF72" i="5" s="1"/>
  <c r="DK72" i="5" s="1"/>
  <c r="DD69" i="5"/>
  <c r="DZ65" i="5"/>
  <c r="DB69" i="5"/>
  <c r="DU66" i="5"/>
  <c r="DV66" i="5" s="1"/>
  <c r="DY66" i="5"/>
  <c r="DP65" i="5"/>
  <c r="DS65" i="5" s="1"/>
  <c r="ED63" i="5"/>
  <c r="EG63" i="5" s="1"/>
  <c r="EK60" i="5"/>
  <c r="EN60" i="5" s="1"/>
  <c r="CT70" i="5"/>
  <c r="DG72" i="5" l="1"/>
  <c r="DH72" i="5" s="1"/>
  <c r="DI72" i="5" s="1"/>
  <c r="DL72" i="5" s="1"/>
  <c r="DE69" i="5"/>
  <c r="EE63" i="5"/>
  <c r="EA64" i="5" s="1"/>
  <c r="EB64" i="5" s="1"/>
  <c r="EC64" i="5" s="1"/>
  <c r="EL60" i="5"/>
  <c r="EH61" i="5" s="1"/>
  <c r="EI61" i="5" s="1"/>
  <c r="EJ61" i="5" s="1"/>
  <c r="DQ65" i="5"/>
  <c r="DM66" i="5" s="1"/>
  <c r="DW66" i="5"/>
  <c r="DZ66" i="5" s="1"/>
  <c r="EF64" i="5"/>
  <c r="DC69" i="5"/>
  <c r="CY70" i="5" s="1"/>
  <c r="CU70" i="5"/>
  <c r="CX70" i="5" s="1"/>
  <c r="DJ72" i="5" l="1"/>
  <c r="DF73" i="5" s="1"/>
  <c r="EM61" i="5"/>
  <c r="EK61" i="5"/>
  <c r="DD70" i="5"/>
  <c r="CZ70" i="5"/>
  <c r="DA70" i="5" s="1"/>
  <c r="ED64" i="5"/>
  <c r="EG64" i="5" s="1"/>
  <c r="DX66" i="5"/>
  <c r="DT67" i="5" s="1"/>
  <c r="DR66" i="5"/>
  <c r="DN66" i="5"/>
  <c r="DO66" i="5" s="1"/>
  <c r="CV70" i="5"/>
  <c r="CR71" i="5" s="1"/>
  <c r="DG73" i="5" l="1"/>
  <c r="DH73" i="5" s="1"/>
  <c r="DI73" i="5" s="1"/>
  <c r="DK73" i="5"/>
  <c r="EN61" i="5"/>
  <c r="DU67" i="5"/>
  <c r="DV67" i="5" s="1"/>
  <c r="DY67" i="5"/>
  <c r="DB70" i="5"/>
  <c r="DE70" i="5" s="1"/>
  <c r="EE64" i="5"/>
  <c r="EA65" i="5" s="1"/>
  <c r="DP66" i="5"/>
  <c r="DS66" i="5" s="1"/>
  <c r="EL61" i="5"/>
  <c r="EH62" i="5" s="1"/>
  <c r="CW71" i="5"/>
  <c r="CS71" i="5"/>
  <c r="DL73" i="5" l="1"/>
  <c r="DC70" i="5"/>
  <c r="CY71" i="5" s="1"/>
  <c r="DD71" i="5" s="1"/>
  <c r="EF65" i="5"/>
  <c r="EB65" i="5"/>
  <c r="EC65" i="5" s="1"/>
  <c r="DQ66" i="5"/>
  <c r="DM67" i="5" s="1"/>
  <c r="EI62" i="5"/>
  <c r="EJ62" i="5" s="1"/>
  <c r="EM62" i="5"/>
  <c r="DW67" i="5"/>
  <c r="DZ67" i="5" s="1"/>
  <c r="DJ73" i="5"/>
  <c r="DF74" i="5" s="1"/>
  <c r="CT71" i="5"/>
  <c r="CZ71" i="5" l="1"/>
  <c r="DA71" i="5" s="1"/>
  <c r="DB71" i="5" s="1"/>
  <c r="DE71" i="5" s="1"/>
  <c r="DN67" i="5"/>
  <c r="DO67" i="5" s="1"/>
  <c r="DP67" i="5" s="1"/>
  <c r="DQ67" i="5" s="1"/>
  <c r="DM68" i="5" s="1"/>
  <c r="DR67" i="5"/>
  <c r="EK62" i="5"/>
  <c r="EN62" i="5" s="1"/>
  <c r="ED65" i="5"/>
  <c r="EG65" i="5" s="1"/>
  <c r="DX67" i="5"/>
  <c r="DT68" i="5" s="1"/>
  <c r="DG74" i="5"/>
  <c r="DH74" i="5" s="1"/>
  <c r="DK74" i="5"/>
  <c r="CU71" i="5"/>
  <c r="CX71" i="5" s="1"/>
  <c r="EE65" i="5" l="1"/>
  <c r="EA66" i="5" s="1"/>
  <c r="EF66" i="5" s="1"/>
  <c r="EL62" i="5"/>
  <c r="EH63" i="5" s="1"/>
  <c r="EI63" i="5" s="1"/>
  <c r="EJ63" i="5" s="1"/>
  <c r="DS67" i="5"/>
  <c r="DC71" i="5"/>
  <c r="CY72" i="5" s="1"/>
  <c r="DD72" i="5" s="1"/>
  <c r="DN68" i="5"/>
  <c r="DO68" i="5" s="1"/>
  <c r="DP68" i="5" s="1"/>
  <c r="DQ68" i="5" s="1"/>
  <c r="DM69" i="5" s="1"/>
  <c r="DR68" i="5"/>
  <c r="DU68" i="5"/>
  <c r="DV68" i="5" s="1"/>
  <c r="DW68" i="5" s="1"/>
  <c r="DX68" i="5" s="1"/>
  <c r="DT69" i="5" s="1"/>
  <c r="DY68" i="5"/>
  <c r="CV71" i="5"/>
  <c r="CR72" i="5" s="1"/>
  <c r="CW72" i="5" s="1"/>
  <c r="DI74" i="5"/>
  <c r="DL74" i="5" s="1"/>
  <c r="EM63" i="5" l="1"/>
  <c r="CZ72" i="5"/>
  <c r="DA72" i="5" s="1"/>
  <c r="DB72" i="5" s="1"/>
  <c r="DE72" i="5" s="1"/>
  <c r="EB66" i="5"/>
  <c r="EC66" i="5" s="1"/>
  <c r="ED66" i="5" s="1"/>
  <c r="EE66" i="5" s="1"/>
  <c r="EA67" i="5" s="1"/>
  <c r="EB67" i="5" s="1"/>
  <c r="EC67" i="5" s="1"/>
  <c r="EK63" i="5"/>
  <c r="DS68" i="5"/>
  <c r="DR69" i="5"/>
  <c r="DN69" i="5"/>
  <c r="DO69" i="5" s="1"/>
  <c r="DP69" i="5" s="1"/>
  <c r="DQ69" i="5" s="1"/>
  <c r="DM70" i="5" s="1"/>
  <c r="DY69" i="5"/>
  <c r="DU69" i="5"/>
  <c r="DV69" i="5" s="1"/>
  <c r="DZ68" i="5"/>
  <c r="CS72" i="5"/>
  <c r="CT72" i="5" s="1"/>
  <c r="CU72" i="5" s="1"/>
  <c r="CV72" i="5" s="1"/>
  <c r="CR73" i="5" s="1"/>
  <c r="DJ74" i="5"/>
  <c r="DF75" i="5" s="1"/>
  <c r="EN63" i="5" l="1"/>
  <c r="EG66" i="5"/>
  <c r="EF67" i="5"/>
  <c r="DS69" i="5"/>
  <c r="DN70" i="5"/>
  <c r="DO70" i="5" s="1"/>
  <c r="DR70" i="5"/>
  <c r="ED67" i="5"/>
  <c r="EG67" i="5" s="1"/>
  <c r="DW69" i="5"/>
  <c r="DZ69" i="5" s="1"/>
  <c r="DC72" i="5"/>
  <c r="CY73" i="5" s="1"/>
  <c r="EL63" i="5"/>
  <c r="EH64" i="5" s="1"/>
  <c r="DK75" i="5"/>
  <c r="DG75" i="5"/>
  <c r="DH75" i="5" s="1"/>
  <c r="CX72" i="5"/>
  <c r="CS73" i="5"/>
  <c r="CT73" i="5" s="1"/>
  <c r="CW73" i="5"/>
  <c r="EE67" i="5" l="1"/>
  <c r="EA68" i="5" s="1"/>
  <c r="EF68" i="5" s="1"/>
  <c r="DD73" i="5"/>
  <c r="CZ73" i="5"/>
  <c r="DA73" i="5" s="1"/>
  <c r="DP70" i="5"/>
  <c r="DS70" i="5" s="1"/>
  <c r="DX69" i="5"/>
  <c r="DT70" i="5" s="1"/>
  <c r="EM64" i="5"/>
  <c r="EI64" i="5"/>
  <c r="EJ64" i="5" s="1"/>
  <c r="DI75" i="5"/>
  <c r="DJ75" i="5" s="1"/>
  <c r="DF76" i="5" s="1"/>
  <c r="CU73" i="5"/>
  <c r="CX73" i="5" s="1"/>
  <c r="EB68" i="5" l="1"/>
  <c r="EC68" i="5" s="1"/>
  <c r="ED68" i="5" s="1"/>
  <c r="EE68" i="5" s="1"/>
  <c r="EA69" i="5" s="1"/>
  <c r="EF69" i="5" s="1"/>
  <c r="DL75" i="5"/>
  <c r="DB73" i="5"/>
  <c r="DE73" i="5" s="1"/>
  <c r="EK64" i="5"/>
  <c r="EN64" i="5" s="1"/>
  <c r="DY70" i="5"/>
  <c r="DU70" i="5"/>
  <c r="DV70" i="5" s="1"/>
  <c r="DQ70" i="5"/>
  <c r="DM71" i="5" s="1"/>
  <c r="DK76" i="5"/>
  <c r="DG76" i="5"/>
  <c r="DH76" i="5" s="1"/>
  <c r="CV73" i="5"/>
  <c r="CR74" i="5" s="1"/>
  <c r="EG68" i="5" l="1"/>
  <c r="EB69" i="5"/>
  <c r="EC69" i="5" s="1"/>
  <c r="ED69" i="5" s="1"/>
  <c r="EG69" i="5" s="1"/>
  <c r="DN71" i="5"/>
  <c r="DO71" i="5" s="1"/>
  <c r="DR71" i="5"/>
  <c r="DW70" i="5"/>
  <c r="DZ70" i="5" s="1"/>
  <c r="DC73" i="5"/>
  <c r="CY74" i="5" s="1"/>
  <c r="EL64" i="5"/>
  <c r="EH65" i="5" s="1"/>
  <c r="DI76" i="5"/>
  <c r="DJ76" i="5" s="1"/>
  <c r="DF77" i="5" s="1"/>
  <c r="CW74" i="5"/>
  <c r="CS74" i="5"/>
  <c r="CT74" i="5" s="1"/>
  <c r="DX70" i="5" l="1"/>
  <c r="DT71" i="5" s="1"/>
  <c r="EM65" i="5"/>
  <c r="EI65" i="5"/>
  <c r="EJ65" i="5" s="1"/>
  <c r="EK65" i="5" s="1"/>
  <c r="EL65" i="5" s="1"/>
  <c r="EH66" i="5" s="1"/>
  <c r="CZ74" i="5"/>
  <c r="DA74" i="5" s="1"/>
  <c r="DD74" i="5"/>
  <c r="EE69" i="5"/>
  <c r="EA70" i="5" s="1"/>
  <c r="DP71" i="5"/>
  <c r="DS71" i="5" s="1"/>
  <c r="DL76" i="5"/>
  <c r="DK77" i="5"/>
  <c r="DG77" i="5"/>
  <c r="DH77" i="5" s="1"/>
  <c r="CU74" i="5"/>
  <c r="CX74" i="5" s="1"/>
  <c r="DQ71" i="5" l="1"/>
  <c r="DM72" i="5" s="1"/>
  <c r="DN72" i="5" s="1"/>
  <c r="DO72" i="5" s="1"/>
  <c r="EM66" i="5"/>
  <c r="EI66" i="5"/>
  <c r="EJ66" i="5" s="1"/>
  <c r="EB70" i="5"/>
  <c r="EC70" i="5" s="1"/>
  <c r="EF70" i="5"/>
  <c r="EN65" i="5"/>
  <c r="DB74" i="5"/>
  <c r="DE74" i="5" s="1"/>
  <c r="DY71" i="5"/>
  <c r="DU71" i="5"/>
  <c r="DV71" i="5" s="1"/>
  <c r="DI77" i="5"/>
  <c r="DJ77" i="5" s="1"/>
  <c r="DF78" i="5" s="1"/>
  <c r="CV74" i="5"/>
  <c r="CR75" i="5" s="1"/>
  <c r="DR72" i="5" l="1"/>
  <c r="DC74" i="5"/>
  <c r="CY75" i="5" s="1"/>
  <c r="DD75" i="5" s="1"/>
  <c r="ED70" i="5"/>
  <c r="EG70" i="5" s="1"/>
  <c r="DP72" i="5"/>
  <c r="EK66" i="5"/>
  <c r="EN66" i="5" s="1"/>
  <c r="DW71" i="5"/>
  <c r="DZ71" i="5" s="1"/>
  <c r="DL77" i="5"/>
  <c r="DG78" i="5"/>
  <c r="DH78" i="5" s="1"/>
  <c r="DK78" i="5"/>
  <c r="CS75" i="5"/>
  <c r="CT75" i="5" s="1"/>
  <c r="CW75" i="5"/>
  <c r="DS72" i="5" l="1"/>
  <c r="CZ75" i="5"/>
  <c r="DA75" i="5" s="1"/>
  <c r="DB75" i="5" s="1"/>
  <c r="DC75" i="5" s="1"/>
  <c r="CY76" i="5" s="1"/>
  <c r="CZ76" i="5" s="1"/>
  <c r="DA76" i="5" s="1"/>
  <c r="DB76" i="5" s="1"/>
  <c r="DC76" i="5" s="1"/>
  <c r="CY77" i="5" s="1"/>
  <c r="DQ72" i="5"/>
  <c r="DM73" i="5" s="1"/>
  <c r="DN73" i="5" s="1"/>
  <c r="DO73" i="5" s="1"/>
  <c r="DX71" i="5"/>
  <c r="DT72" i="5" s="1"/>
  <c r="DU72" i="5" s="1"/>
  <c r="DV72" i="5" s="1"/>
  <c r="EL66" i="5"/>
  <c r="EH67" i="5" s="1"/>
  <c r="EE70" i="5"/>
  <c r="EA71" i="5" s="1"/>
  <c r="DI78" i="5"/>
  <c r="DL78" i="5" s="1"/>
  <c r="CU75" i="5"/>
  <c r="CX75" i="5" s="1"/>
  <c r="DY72" i="5" l="1"/>
  <c r="DR73" i="5"/>
  <c r="DE75" i="5"/>
  <c r="DD76" i="5"/>
  <c r="DE76" i="5" s="1"/>
  <c r="EF71" i="5"/>
  <c r="EB71" i="5"/>
  <c r="EC71" i="5" s="1"/>
  <c r="CZ77" i="5"/>
  <c r="DA77" i="5" s="1"/>
  <c r="DB77" i="5" s="1"/>
  <c r="DD77" i="5"/>
  <c r="DW72" i="5"/>
  <c r="EM67" i="5"/>
  <c r="EI67" i="5"/>
  <c r="EJ67" i="5" s="1"/>
  <c r="DP73" i="5"/>
  <c r="DS73" i="5" s="1"/>
  <c r="DJ78" i="5"/>
  <c r="DF79" i="5" s="1"/>
  <c r="DK79" i="5" s="1"/>
  <c r="CV75" i="5"/>
  <c r="CR76" i="5" s="1"/>
  <c r="DZ72" i="5" l="1"/>
  <c r="DX72" i="5"/>
  <c r="DT73" i="5" s="1"/>
  <c r="DU73" i="5" s="1"/>
  <c r="DV73" i="5" s="1"/>
  <c r="DG79" i="5"/>
  <c r="DH79" i="5" s="1"/>
  <c r="DI79" i="5" s="1"/>
  <c r="DJ79" i="5" s="1"/>
  <c r="DF80" i="5" s="1"/>
  <c r="DE77" i="5"/>
  <c r="EK67" i="5"/>
  <c r="EL67" i="5" s="1"/>
  <c r="EH68" i="5" s="1"/>
  <c r="ED71" i="5"/>
  <c r="EG71" i="5" s="1"/>
  <c r="DC77" i="5"/>
  <c r="CY78" i="5" s="1"/>
  <c r="DQ73" i="5"/>
  <c r="DM74" i="5" s="1"/>
  <c r="CW76" i="5"/>
  <c r="CS76" i="5"/>
  <c r="CT76" i="5" s="1"/>
  <c r="DY73" i="5" l="1"/>
  <c r="DL79" i="5"/>
  <c r="EE71" i="5"/>
  <c r="EA72" i="5" s="1"/>
  <c r="EF72" i="5" s="1"/>
  <c r="EM68" i="5"/>
  <c r="EI68" i="5"/>
  <c r="EJ68" i="5" s="1"/>
  <c r="DR74" i="5"/>
  <c r="DN74" i="5"/>
  <c r="DO74" i="5" s="1"/>
  <c r="CZ78" i="5"/>
  <c r="DA78" i="5" s="1"/>
  <c r="DB78" i="5" s="1"/>
  <c r="DC78" i="5" s="1"/>
  <c r="CY79" i="5" s="1"/>
  <c r="CZ79" i="5" s="1"/>
  <c r="DA79" i="5" s="1"/>
  <c r="DD78" i="5"/>
  <c r="EN67" i="5"/>
  <c r="DW73" i="5"/>
  <c r="DK80" i="5"/>
  <c r="DG80" i="5"/>
  <c r="DH80" i="5" s="1"/>
  <c r="CU76" i="5"/>
  <c r="CV76" i="5" s="1"/>
  <c r="CR77" i="5" s="1"/>
  <c r="DZ73" i="5" l="1"/>
  <c r="CX76" i="5"/>
  <c r="EB72" i="5"/>
  <c r="EC72" i="5" s="1"/>
  <c r="ED72" i="5" s="1"/>
  <c r="EG72" i="5" s="1"/>
  <c r="DE78" i="5"/>
  <c r="DX73" i="5"/>
  <c r="DT74" i="5" s="1"/>
  <c r="DY74" i="5" s="1"/>
  <c r="DP74" i="5"/>
  <c r="DS74" i="5" s="1"/>
  <c r="DD79" i="5"/>
  <c r="EK68" i="5"/>
  <c r="EN68" i="5" s="1"/>
  <c r="DI80" i="5"/>
  <c r="DJ80" i="5" s="1"/>
  <c r="DF81" i="5" s="1"/>
  <c r="DB79" i="5"/>
  <c r="DC79" i="5" s="1"/>
  <c r="CY80" i="5" s="1"/>
  <c r="CW77" i="5"/>
  <c r="CS77" i="5"/>
  <c r="CT77" i="5" s="1"/>
  <c r="DU74" i="5" l="1"/>
  <c r="DV74" i="5" s="1"/>
  <c r="DW74" i="5" s="1"/>
  <c r="DX74" i="5" s="1"/>
  <c r="DT75" i="5" s="1"/>
  <c r="DU75" i="5" s="1"/>
  <c r="DV75" i="5" s="1"/>
  <c r="DQ74" i="5"/>
  <c r="DM75" i="5" s="1"/>
  <c r="EL68" i="5"/>
  <c r="EH69" i="5" s="1"/>
  <c r="EM69" i="5" s="1"/>
  <c r="EE72" i="5"/>
  <c r="EA73" i="5" s="1"/>
  <c r="EF73" i="5" s="1"/>
  <c r="EI69" i="5"/>
  <c r="EJ69" i="5" s="1"/>
  <c r="DN75" i="5"/>
  <c r="DO75" i="5" s="1"/>
  <c r="DP75" i="5" s="1"/>
  <c r="DQ75" i="5" s="1"/>
  <c r="DM76" i="5" s="1"/>
  <c r="DR75" i="5"/>
  <c r="EB73" i="5"/>
  <c r="EC73" i="5" s="1"/>
  <c r="DE79" i="5"/>
  <c r="DL80" i="5"/>
  <c r="DG81" i="5"/>
  <c r="DH81" i="5" s="1"/>
  <c r="DK81" i="5"/>
  <c r="CZ80" i="5"/>
  <c r="DA80" i="5" s="1"/>
  <c r="DD80" i="5"/>
  <c r="CU77" i="5"/>
  <c r="CV77" i="5" s="1"/>
  <c r="CR78" i="5" s="1"/>
  <c r="DZ74" i="5" l="1"/>
  <c r="DY75" i="5"/>
  <c r="DW75" i="5"/>
  <c r="DS75" i="5"/>
  <c r="DR76" i="5"/>
  <c r="DN76" i="5"/>
  <c r="DO76" i="5" s="1"/>
  <c r="DP76" i="5" s="1"/>
  <c r="DQ76" i="5" s="1"/>
  <c r="DM77" i="5" s="1"/>
  <c r="ED73" i="5"/>
  <c r="EG73" i="5" s="1"/>
  <c r="EK69" i="5"/>
  <c r="EN69" i="5" s="1"/>
  <c r="CX77" i="5"/>
  <c r="DI81" i="5"/>
  <c r="DL81" i="5" s="1"/>
  <c r="DB80" i="5"/>
  <c r="DC80" i="5" s="1"/>
  <c r="CY81" i="5" s="1"/>
  <c r="CW78" i="5"/>
  <c r="CS78" i="5"/>
  <c r="CT78" i="5" s="1"/>
  <c r="DZ75" i="5" l="1"/>
  <c r="EE73" i="5"/>
  <c r="EA74" i="5" s="1"/>
  <c r="EF74" i="5" s="1"/>
  <c r="EL69" i="5"/>
  <c r="EH70" i="5" s="1"/>
  <c r="EM70" i="5" s="1"/>
  <c r="DS76" i="5"/>
  <c r="DN77" i="5"/>
  <c r="DO77" i="5" s="1"/>
  <c r="DR77" i="5"/>
  <c r="DX75" i="5"/>
  <c r="DT76" i="5" s="1"/>
  <c r="DJ81" i="5"/>
  <c r="DF82" i="5" s="1"/>
  <c r="DG82" i="5" s="1"/>
  <c r="DH82" i="5" s="1"/>
  <c r="DE80" i="5"/>
  <c r="CZ81" i="5"/>
  <c r="DA81" i="5" s="1"/>
  <c r="DD81" i="5"/>
  <c r="CU78" i="5"/>
  <c r="CV78" i="5" s="1"/>
  <c r="CR79" i="5" s="1"/>
  <c r="EI70" i="5" l="1"/>
  <c r="EJ70" i="5" s="1"/>
  <c r="EB74" i="5"/>
  <c r="EC74" i="5" s="1"/>
  <c r="ED74" i="5" s="1"/>
  <c r="EE74" i="5" s="1"/>
  <c r="EA75" i="5" s="1"/>
  <c r="EB75" i="5" s="1"/>
  <c r="EC75" i="5" s="1"/>
  <c r="CX78" i="5"/>
  <c r="DK82" i="5"/>
  <c r="DU76" i="5"/>
  <c r="DV76" i="5" s="1"/>
  <c r="DW76" i="5" s="1"/>
  <c r="DX76" i="5" s="1"/>
  <c r="DT77" i="5" s="1"/>
  <c r="DY76" i="5"/>
  <c r="DP77" i="5"/>
  <c r="DS77" i="5" s="1"/>
  <c r="EK70" i="5"/>
  <c r="EN70" i="5" s="1"/>
  <c r="DI82" i="5"/>
  <c r="DJ82" i="5" s="1"/>
  <c r="DF83" i="5" s="1"/>
  <c r="DB81" i="5"/>
  <c r="DE81" i="5" s="1"/>
  <c r="CW79" i="5"/>
  <c r="CS79" i="5"/>
  <c r="CT79" i="5" s="1"/>
  <c r="EF75" i="5" l="1"/>
  <c r="EG74" i="5"/>
  <c r="DQ77" i="5"/>
  <c r="DM78" i="5" s="1"/>
  <c r="DN78" i="5" s="1"/>
  <c r="DO78" i="5" s="1"/>
  <c r="EL70" i="5"/>
  <c r="EH71" i="5" s="1"/>
  <c r="ED75" i="5"/>
  <c r="DZ76" i="5"/>
  <c r="DU77" i="5"/>
  <c r="DV77" i="5" s="1"/>
  <c r="DY77" i="5"/>
  <c r="DG83" i="5"/>
  <c r="DH83" i="5" s="1"/>
  <c r="DK83" i="5"/>
  <c r="DL82" i="5"/>
  <c r="DC81" i="5"/>
  <c r="CY82" i="5" s="1"/>
  <c r="CU79" i="5"/>
  <c r="CV79" i="5" s="1"/>
  <c r="CR80" i="5" s="1"/>
  <c r="EG75" i="5" l="1"/>
  <c r="DR78" i="5"/>
  <c r="EE75" i="5"/>
  <c r="EA76" i="5" s="1"/>
  <c r="DW77" i="5"/>
  <c r="DZ77" i="5" s="1"/>
  <c r="DP78" i="5"/>
  <c r="EM71" i="5"/>
  <c r="EI71" i="5"/>
  <c r="EJ71" i="5" s="1"/>
  <c r="DI83" i="5"/>
  <c r="DL83" i="5" s="1"/>
  <c r="CZ82" i="5"/>
  <c r="DA82" i="5" s="1"/>
  <c r="DD82" i="5"/>
  <c r="CW80" i="5"/>
  <c r="CS80" i="5"/>
  <c r="CT80" i="5" s="1"/>
  <c r="CX79" i="5"/>
  <c r="DS78" i="5" l="1"/>
  <c r="EK71" i="5"/>
  <c r="EN71" i="5" s="1"/>
  <c r="DX77" i="5"/>
  <c r="DT78" i="5" s="1"/>
  <c r="DQ78" i="5"/>
  <c r="DM79" i="5" s="1"/>
  <c r="EF76" i="5"/>
  <c r="EB76" i="5"/>
  <c r="EC76" i="5" s="1"/>
  <c r="ED76" i="5" s="1"/>
  <c r="EE76" i="5" s="1"/>
  <c r="EA77" i="5" s="1"/>
  <c r="DJ83" i="5"/>
  <c r="DF84" i="5" s="1"/>
  <c r="DB82" i="5"/>
  <c r="DC82" i="5" s="1"/>
  <c r="CY83" i="5" s="1"/>
  <c r="CU80" i="5"/>
  <c r="CV80" i="5" s="1"/>
  <c r="CR81" i="5" s="1"/>
  <c r="EL71" i="5" l="1"/>
  <c r="EH72" i="5" s="1"/>
  <c r="EM72" i="5" s="1"/>
  <c r="EG76" i="5"/>
  <c r="DR79" i="5"/>
  <c r="DN79" i="5"/>
  <c r="DO79" i="5" s="1"/>
  <c r="DY78" i="5"/>
  <c r="DU78" i="5"/>
  <c r="DV78" i="5" s="1"/>
  <c r="EF77" i="5"/>
  <c r="EB77" i="5"/>
  <c r="EC77" i="5" s="1"/>
  <c r="ED77" i="5" s="1"/>
  <c r="EE77" i="5" s="1"/>
  <c r="EA78" i="5" s="1"/>
  <c r="CX80" i="5"/>
  <c r="DG84" i="5"/>
  <c r="DH84" i="5" s="1"/>
  <c r="DK84" i="5"/>
  <c r="CZ83" i="5"/>
  <c r="DA83" i="5" s="1"/>
  <c r="DD83" i="5"/>
  <c r="DE82" i="5"/>
  <c r="CW81" i="5"/>
  <c r="CS81" i="5"/>
  <c r="CT81" i="5" s="1"/>
  <c r="EI72" i="5" l="1"/>
  <c r="EJ72" i="5" s="1"/>
  <c r="EK72" i="5" s="1"/>
  <c r="EN72" i="5" s="1"/>
  <c r="EB78" i="5"/>
  <c r="EC78" i="5" s="1"/>
  <c r="EF78" i="5"/>
  <c r="EG77" i="5"/>
  <c r="DP79" i="5"/>
  <c r="DS79" i="5" s="1"/>
  <c r="DW78" i="5"/>
  <c r="DZ78" i="5" s="1"/>
  <c r="DI84" i="5"/>
  <c r="DL84" i="5" s="1"/>
  <c r="DB83" i="5"/>
  <c r="DE83" i="5" s="1"/>
  <c r="CU81" i="5"/>
  <c r="CV81" i="5" s="1"/>
  <c r="CR82" i="5" s="1"/>
  <c r="EL72" i="5" l="1"/>
  <c r="EH73" i="5" s="1"/>
  <c r="EI73" i="5" s="1"/>
  <c r="EJ73" i="5" s="1"/>
  <c r="DX78" i="5"/>
  <c r="DT79" i="5" s="1"/>
  <c r="DY79" i="5" s="1"/>
  <c r="CX81" i="5"/>
  <c r="DQ79" i="5"/>
  <c r="DM80" i="5" s="1"/>
  <c r="ED78" i="5"/>
  <c r="EG78" i="5" s="1"/>
  <c r="DJ84" i="5"/>
  <c r="DF85" i="5" s="1"/>
  <c r="DC83" i="5"/>
  <c r="CY84" i="5" s="1"/>
  <c r="CS82" i="5"/>
  <c r="CT82" i="5" s="1"/>
  <c r="CW82" i="5"/>
  <c r="EM73" i="5" l="1"/>
  <c r="DU79" i="5"/>
  <c r="DV79" i="5" s="1"/>
  <c r="DW79" i="5" s="1"/>
  <c r="DZ79" i="5" s="1"/>
  <c r="EE78" i="5"/>
  <c r="EA79" i="5" s="1"/>
  <c r="DN80" i="5"/>
  <c r="DO80" i="5" s="1"/>
  <c r="DR80" i="5"/>
  <c r="EK73" i="5"/>
  <c r="DK85" i="5"/>
  <c r="DG85" i="5"/>
  <c r="DH85" i="5" s="1"/>
  <c r="DD84" i="5"/>
  <c r="CZ84" i="5"/>
  <c r="DA84" i="5" s="1"/>
  <c r="CU82" i="5"/>
  <c r="CX82" i="5" s="1"/>
  <c r="EN73" i="5" l="1"/>
  <c r="EL73" i="5"/>
  <c r="EH74" i="5" s="1"/>
  <c r="DX79" i="5"/>
  <c r="DT80" i="5" s="1"/>
  <c r="DP80" i="5"/>
  <c r="DS80" i="5" s="1"/>
  <c r="EF79" i="5"/>
  <c r="EB79" i="5"/>
  <c r="EC79" i="5" s="1"/>
  <c r="ED79" i="5" s="1"/>
  <c r="EE79" i="5" s="1"/>
  <c r="EA80" i="5" s="1"/>
  <c r="DI85" i="5"/>
  <c r="DJ85" i="5" s="1"/>
  <c r="DF86" i="5" s="1"/>
  <c r="DB84" i="5"/>
  <c r="DC84" i="5" s="1"/>
  <c r="CY85" i="5" s="1"/>
  <c r="CV82" i="5"/>
  <c r="CR83" i="5" s="1"/>
  <c r="DL85" i="5" l="1"/>
  <c r="EG79" i="5"/>
  <c r="DQ80" i="5"/>
  <c r="DM81" i="5" s="1"/>
  <c r="EB80" i="5"/>
  <c r="EC80" i="5" s="1"/>
  <c r="EF80" i="5"/>
  <c r="DY80" i="5"/>
  <c r="DU80" i="5"/>
  <c r="DV80" i="5" s="1"/>
  <c r="EI74" i="5"/>
  <c r="EJ74" i="5" s="1"/>
  <c r="EM74" i="5"/>
  <c r="DG86" i="5"/>
  <c r="DH86" i="5" s="1"/>
  <c r="DK86" i="5"/>
  <c r="DE84" i="5"/>
  <c r="DD85" i="5"/>
  <c r="CZ85" i="5"/>
  <c r="DA85" i="5" s="1"/>
  <c r="CS83" i="5"/>
  <c r="CT83" i="5" s="1"/>
  <c r="CW83" i="5"/>
  <c r="ED80" i="5" l="1"/>
  <c r="EG80" i="5" s="1"/>
  <c r="EK74" i="5"/>
  <c r="EN74" i="5" s="1"/>
  <c r="DW80" i="5"/>
  <c r="DZ80" i="5" s="1"/>
  <c r="DR81" i="5"/>
  <c r="DN81" i="5"/>
  <c r="DO81" i="5" s="1"/>
  <c r="DP81" i="5" s="1"/>
  <c r="DQ81" i="5" s="1"/>
  <c r="DM82" i="5" s="1"/>
  <c r="DI86" i="5"/>
  <c r="DL86" i="5" s="1"/>
  <c r="DB85" i="5"/>
  <c r="DC85" i="5" s="1"/>
  <c r="CY86" i="5" s="1"/>
  <c r="CU83" i="5"/>
  <c r="CV83" i="5" s="1"/>
  <c r="CR84" i="5" s="1"/>
  <c r="EL74" i="5" l="1"/>
  <c r="EH75" i="5" s="1"/>
  <c r="EM75" i="5" s="1"/>
  <c r="DX80" i="5"/>
  <c r="DT81" i="5" s="1"/>
  <c r="DY81" i="5" s="1"/>
  <c r="DR82" i="5"/>
  <c r="DN82" i="5"/>
  <c r="DO82" i="5" s="1"/>
  <c r="DP82" i="5" s="1"/>
  <c r="DQ82" i="5" s="1"/>
  <c r="DM83" i="5" s="1"/>
  <c r="EE80" i="5"/>
  <c r="EA81" i="5" s="1"/>
  <c r="DS81" i="5"/>
  <c r="DE85" i="5"/>
  <c r="DJ86" i="5"/>
  <c r="DF87" i="5" s="1"/>
  <c r="DD86" i="5"/>
  <c r="CZ86" i="5"/>
  <c r="DA86" i="5" s="1"/>
  <c r="CW84" i="5"/>
  <c r="CS84" i="5"/>
  <c r="CT84" i="5" s="1"/>
  <c r="CX83" i="5"/>
  <c r="DU81" i="5" l="1"/>
  <c r="DV81" i="5" s="1"/>
  <c r="DW81" i="5" s="1"/>
  <c r="DX81" i="5" s="1"/>
  <c r="DT82" i="5" s="1"/>
  <c r="DY82" i="5" s="1"/>
  <c r="EI75" i="5"/>
  <c r="EJ75" i="5" s="1"/>
  <c r="EK75" i="5" s="1"/>
  <c r="EN75" i="5" s="1"/>
  <c r="EF81" i="5"/>
  <c r="EB81" i="5"/>
  <c r="EC81" i="5" s="1"/>
  <c r="ED81" i="5" s="1"/>
  <c r="EE81" i="5" s="1"/>
  <c r="EA82" i="5" s="1"/>
  <c r="DN83" i="5"/>
  <c r="DO83" i="5" s="1"/>
  <c r="DR83" i="5"/>
  <c r="DS82" i="5"/>
  <c r="DK87" i="5"/>
  <c r="DG87" i="5"/>
  <c r="DH87" i="5" s="1"/>
  <c r="DB86" i="5"/>
  <c r="DC86" i="5" s="1"/>
  <c r="CY87" i="5" s="1"/>
  <c r="CU84" i="5"/>
  <c r="CV84" i="5" s="1"/>
  <c r="CR85" i="5" s="1"/>
  <c r="DZ81" i="5" l="1"/>
  <c r="DU82" i="5"/>
  <c r="DV82" i="5" s="1"/>
  <c r="DW82" i="5" s="1"/>
  <c r="DX82" i="5" s="1"/>
  <c r="DT83" i="5" s="1"/>
  <c r="DY83" i="5" s="1"/>
  <c r="CX84" i="5"/>
  <c r="DP83" i="5"/>
  <c r="DS83" i="5" s="1"/>
  <c r="EL75" i="5"/>
  <c r="EH76" i="5" s="1"/>
  <c r="EF82" i="5"/>
  <c r="EB82" i="5"/>
  <c r="EC82" i="5" s="1"/>
  <c r="DZ82" i="5"/>
  <c r="EG81" i="5"/>
  <c r="DI87" i="5"/>
  <c r="DJ87" i="5" s="1"/>
  <c r="DF88" i="5" s="1"/>
  <c r="DD87" i="5"/>
  <c r="CZ87" i="5"/>
  <c r="DA87" i="5" s="1"/>
  <c r="DE86" i="5"/>
  <c r="CW85" i="5"/>
  <c r="CS85" i="5"/>
  <c r="CT85" i="5" s="1"/>
  <c r="DU83" i="5" l="1"/>
  <c r="DV83" i="5" s="1"/>
  <c r="DW83" i="5" s="1"/>
  <c r="DX83" i="5" s="1"/>
  <c r="DT84" i="5" s="1"/>
  <c r="DL87" i="5"/>
  <c r="ED82" i="5"/>
  <c r="EE82" i="5" s="1"/>
  <c r="EA83" i="5" s="1"/>
  <c r="DY84" i="5"/>
  <c r="DU84" i="5"/>
  <c r="DV84" i="5" s="1"/>
  <c r="DW84" i="5" s="1"/>
  <c r="DX84" i="5" s="1"/>
  <c r="DT85" i="5" s="1"/>
  <c r="EI76" i="5"/>
  <c r="EJ76" i="5" s="1"/>
  <c r="EM76" i="5"/>
  <c r="DQ83" i="5"/>
  <c r="DM84" i="5" s="1"/>
  <c r="DK88" i="5"/>
  <c r="DG88" i="5"/>
  <c r="DH88" i="5" s="1"/>
  <c r="DB87" i="5"/>
  <c r="DC87" i="5" s="1"/>
  <c r="CY88" i="5" s="1"/>
  <c r="CU85" i="5"/>
  <c r="CV85" i="5" s="1"/>
  <c r="CR86" i="5" s="1"/>
  <c r="DZ83" i="5" l="1"/>
  <c r="EG82" i="5"/>
  <c r="EB83" i="5"/>
  <c r="EC83" i="5" s="1"/>
  <c r="EF83" i="5"/>
  <c r="DU85" i="5"/>
  <c r="DV85" i="5" s="1"/>
  <c r="DW85" i="5" s="1"/>
  <c r="DX85" i="5" s="1"/>
  <c r="DT86" i="5" s="1"/>
  <c r="DY85" i="5"/>
  <c r="DN84" i="5"/>
  <c r="DO84" i="5" s="1"/>
  <c r="DR84" i="5"/>
  <c r="EK76" i="5"/>
  <c r="EN76" i="5" s="1"/>
  <c r="DZ84" i="5"/>
  <c r="CX85" i="5"/>
  <c r="DE87" i="5"/>
  <c r="DI88" i="5"/>
  <c r="DJ88" i="5" s="1"/>
  <c r="DF89" i="5" s="1"/>
  <c r="DD88" i="5"/>
  <c r="CZ88" i="5"/>
  <c r="DA88" i="5" s="1"/>
  <c r="CS86" i="5"/>
  <c r="CT86" i="5" s="1"/>
  <c r="CW86" i="5"/>
  <c r="EL76" i="5" l="1"/>
  <c r="EH77" i="5" s="1"/>
  <c r="EM77" i="5" s="1"/>
  <c r="DL88" i="5"/>
  <c r="DZ85" i="5"/>
  <c r="DP84" i="5"/>
  <c r="DS84" i="5" s="1"/>
  <c r="DU86" i="5"/>
  <c r="DV86" i="5" s="1"/>
  <c r="DW86" i="5" s="1"/>
  <c r="DX86" i="5" s="1"/>
  <c r="DT87" i="5" s="1"/>
  <c r="DY86" i="5"/>
  <c r="ED83" i="5"/>
  <c r="EG83" i="5" s="1"/>
  <c r="DK89" i="5"/>
  <c r="DG89" i="5"/>
  <c r="DH89" i="5" s="1"/>
  <c r="DB88" i="5"/>
  <c r="DC88" i="5" s="1"/>
  <c r="CY89" i="5" s="1"/>
  <c r="CU86" i="5"/>
  <c r="CV86" i="5" s="1"/>
  <c r="CR87" i="5" s="1"/>
  <c r="EI77" i="5" l="1"/>
  <c r="EJ77" i="5" s="1"/>
  <c r="EK77" i="5" s="1"/>
  <c r="EL77" i="5" s="1"/>
  <c r="EH78" i="5" s="1"/>
  <c r="EI78" i="5" s="1"/>
  <c r="EJ78" i="5" s="1"/>
  <c r="EK78" i="5" s="1"/>
  <c r="EL78" i="5" s="1"/>
  <c r="EH79" i="5" s="1"/>
  <c r="DZ86" i="5"/>
  <c r="EE83" i="5"/>
  <c r="EA84" i="5" s="1"/>
  <c r="DQ84" i="5"/>
  <c r="DM85" i="5" s="1"/>
  <c r="DY87" i="5"/>
  <c r="DU87" i="5"/>
  <c r="DV87" i="5" s="1"/>
  <c r="DW87" i="5" s="1"/>
  <c r="DX87" i="5" s="1"/>
  <c r="DT88" i="5" s="1"/>
  <c r="CX86" i="5"/>
  <c r="DE88" i="5"/>
  <c r="DI89" i="5"/>
  <c r="DJ89" i="5" s="1"/>
  <c r="DF90" i="5" s="1"/>
  <c r="CZ89" i="5"/>
  <c r="DA89" i="5" s="1"/>
  <c r="DD89" i="5"/>
  <c r="CW87" i="5"/>
  <c r="CS87" i="5"/>
  <c r="CT87" i="5" s="1"/>
  <c r="EN77" i="5" l="1"/>
  <c r="EM78" i="5"/>
  <c r="EN78" i="5" s="1"/>
  <c r="DL89" i="5"/>
  <c r="EI79" i="5"/>
  <c r="EJ79" i="5" s="1"/>
  <c r="EK79" i="5" s="1"/>
  <c r="EL79" i="5" s="1"/>
  <c r="EH80" i="5" s="1"/>
  <c r="EM79" i="5"/>
  <c r="DU88" i="5"/>
  <c r="DV88" i="5" s="1"/>
  <c r="DW88" i="5" s="1"/>
  <c r="DX88" i="5" s="1"/>
  <c r="DT89" i="5" s="1"/>
  <c r="DY88" i="5"/>
  <c r="DZ87" i="5"/>
  <c r="DN85" i="5"/>
  <c r="DO85" i="5" s="1"/>
  <c r="DR85" i="5"/>
  <c r="EB84" i="5"/>
  <c r="EC84" i="5" s="1"/>
  <c r="EF84" i="5"/>
  <c r="DG90" i="5"/>
  <c r="DH90" i="5" s="1"/>
  <c r="DK90" i="5"/>
  <c r="DB89" i="5"/>
  <c r="DE89" i="5" s="1"/>
  <c r="CU87" i="5"/>
  <c r="CV87" i="5" s="1"/>
  <c r="CR88" i="5" s="1"/>
  <c r="ED84" i="5" l="1"/>
  <c r="EG84" i="5" s="1"/>
  <c r="DZ88" i="5"/>
  <c r="DU89" i="5"/>
  <c r="DV89" i="5" s="1"/>
  <c r="DY89" i="5"/>
  <c r="EN79" i="5"/>
  <c r="DC89" i="5"/>
  <c r="CY90" i="5" s="1"/>
  <c r="DD90" i="5" s="1"/>
  <c r="DP85" i="5"/>
  <c r="DS85" i="5" s="1"/>
  <c r="EI80" i="5"/>
  <c r="EJ80" i="5" s="1"/>
  <c r="EM80" i="5"/>
  <c r="DI90" i="5"/>
  <c r="DL90" i="5" s="1"/>
  <c r="CS88" i="5"/>
  <c r="CT88" i="5" s="1"/>
  <c r="CW88" i="5"/>
  <c r="CX87" i="5"/>
  <c r="EE84" i="5" l="1"/>
  <c r="EA85" i="5" s="1"/>
  <c r="EB85" i="5" s="1"/>
  <c r="EC85" i="5" s="1"/>
  <c r="DQ85" i="5"/>
  <c r="DM86" i="5" s="1"/>
  <c r="DR86" i="5" s="1"/>
  <c r="CZ90" i="5"/>
  <c r="DA90" i="5" s="1"/>
  <c r="DB90" i="5" s="1"/>
  <c r="DE90" i="5" s="1"/>
  <c r="DW89" i="5"/>
  <c r="DZ89" i="5" s="1"/>
  <c r="EK80" i="5"/>
  <c r="EN80" i="5" s="1"/>
  <c r="DJ90" i="5"/>
  <c r="DF91" i="5" s="1"/>
  <c r="CU88" i="5"/>
  <c r="CX88" i="5" s="1"/>
  <c r="EF85" i="5" l="1"/>
  <c r="DN86" i="5"/>
  <c r="DO86" i="5" s="1"/>
  <c r="DP86" i="5" s="1"/>
  <c r="DQ86" i="5" s="1"/>
  <c r="DM87" i="5" s="1"/>
  <c r="DN87" i="5" s="1"/>
  <c r="DO87" i="5" s="1"/>
  <c r="ED85" i="5"/>
  <c r="EL80" i="5"/>
  <c r="EH81" i="5" s="1"/>
  <c r="DX89" i="5"/>
  <c r="DT90" i="5" s="1"/>
  <c r="DK91" i="5"/>
  <c r="DG91" i="5"/>
  <c r="DH91" i="5" s="1"/>
  <c r="DC90" i="5"/>
  <c r="CY91" i="5" s="1"/>
  <c r="CV88" i="5"/>
  <c r="CR89" i="5" s="1"/>
  <c r="EG85" i="5" l="1"/>
  <c r="DR87" i="5"/>
  <c r="DS86" i="5"/>
  <c r="EE85" i="5"/>
  <c r="EA86" i="5" s="1"/>
  <c r="EB86" i="5" s="1"/>
  <c r="EC86" i="5" s="1"/>
  <c r="ED86" i="5" s="1"/>
  <c r="EE86" i="5" s="1"/>
  <c r="EA87" i="5" s="1"/>
  <c r="DU90" i="5"/>
  <c r="DV90" i="5" s="1"/>
  <c r="DY90" i="5"/>
  <c r="DP87" i="5"/>
  <c r="EM81" i="5"/>
  <c r="EI81" i="5"/>
  <c r="EJ81" i="5" s="1"/>
  <c r="DI91" i="5"/>
  <c r="DJ91" i="5" s="1"/>
  <c r="DF92" i="5" s="1"/>
  <c r="CZ91" i="5"/>
  <c r="DA91" i="5" s="1"/>
  <c r="DD91" i="5"/>
  <c r="CS89" i="5"/>
  <c r="CT89" i="5" s="1"/>
  <c r="CW89" i="5"/>
  <c r="DS87" i="5" l="1"/>
  <c r="EF86" i="5"/>
  <c r="EG86" i="5" s="1"/>
  <c r="EK81" i="5"/>
  <c r="EN81" i="5" s="1"/>
  <c r="DQ87" i="5"/>
  <c r="DM88" i="5" s="1"/>
  <c r="EF87" i="5"/>
  <c r="EB87" i="5"/>
  <c r="EC87" i="5" s="1"/>
  <c r="DW90" i="5"/>
  <c r="DZ90" i="5" s="1"/>
  <c r="DL91" i="5"/>
  <c r="DK92" i="5"/>
  <c r="DG92" i="5"/>
  <c r="DH92" i="5" s="1"/>
  <c r="DB91" i="5"/>
  <c r="DE91" i="5" s="1"/>
  <c r="CU89" i="5"/>
  <c r="CX89" i="5" s="1"/>
  <c r="DX90" i="5" l="1"/>
  <c r="DT91" i="5" s="1"/>
  <c r="DU91" i="5" s="1"/>
  <c r="DV91" i="5" s="1"/>
  <c r="ED87" i="5"/>
  <c r="EG87" i="5" s="1"/>
  <c r="DR88" i="5"/>
  <c r="DN88" i="5"/>
  <c r="DO88" i="5" s="1"/>
  <c r="EL81" i="5"/>
  <c r="EH82" i="5" s="1"/>
  <c r="DI92" i="5"/>
  <c r="DJ92" i="5" s="1"/>
  <c r="DF93" i="5" s="1"/>
  <c r="DC91" i="5"/>
  <c r="CY92" i="5" s="1"/>
  <c r="CV89" i="5"/>
  <c r="CR90" i="5" s="1"/>
  <c r="DY91" i="5" l="1"/>
  <c r="EM82" i="5"/>
  <c r="EI82" i="5"/>
  <c r="EJ82" i="5" s="1"/>
  <c r="EE87" i="5"/>
  <c r="EA88" i="5" s="1"/>
  <c r="DP88" i="5"/>
  <c r="DS88" i="5" s="1"/>
  <c r="DW91" i="5"/>
  <c r="DL92" i="5"/>
  <c r="DG93" i="5"/>
  <c r="DH93" i="5" s="1"/>
  <c r="DK93" i="5"/>
  <c r="CZ92" i="5"/>
  <c r="DA92" i="5" s="1"/>
  <c r="DD92" i="5"/>
  <c r="CS90" i="5"/>
  <c r="CT90" i="5" s="1"/>
  <c r="CW90" i="5"/>
  <c r="DZ91" i="5" l="1"/>
  <c r="DQ88" i="5"/>
  <c r="DM89" i="5" s="1"/>
  <c r="DN89" i="5" s="1"/>
  <c r="DO89" i="5" s="1"/>
  <c r="DP89" i="5" s="1"/>
  <c r="DQ89" i="5" s="1"/>
  <c r="DM90" i="5" s="1"/>
  <c r="DX91" i="5"/>
  <c r="DT92" i="5" s="1"/>
  <c r="DY92" i="5" s="1"/>
  <c r="EB88" i="5"/>
  <c r="EC88" i="5" s="1"/>
  <c r="EF88" i="5"/>
  <c r="EK82" i="5"/>
  <c r="EL82" i="5" s="1"/>
  <c r="EH83" i="5" s="1"/>
  <c r="DI93" i="5"/>
  <c r="DL93" i="5" s="1"/>
  <c r="DB92" i="5"/>
  <c r="DE92" i="5" s="1"/>
  <c r="CU90" i="5"/>
  <c r="CX90" i="5" s="1"/>
  <c r="DU92" i="5" l="1"/>
  <c r="DV92" i="5" s="1"/>
  <c r="DW92" i="5" s="1"/>
  <c r="DX92" i="5" s="1"/>
  <c r="DT93" i="5" s="1"/>
  <c r="DY93" i="5" s="1"/>
  <c r="DR89" i="5"/>
  <c r="DS89" i="5" s="1"/>
  <c r="EN82" i="5"/>
  <c r="DJ93" i="5"/>
  <c r="DF94" i="5" s="1"/>
  <c r="DK94" i="5" s="1"/>
  <c r="DN90" i="5"/>
  <c r="DO90" i="5" s="1"/>
  <c r="DP90" i="5" s="1"/>
  <c r="DQ90" i="5" s="1"/>
  <c r="DM91" i="5" s="1"/>
  <c r="DR90" i="5"/>
  <c r="EM83" i="5"/>
  <c r="EI83" i="5"/>
  <c r="EJ83" i="5" s="1"/>
  <c r="ED88" i="5"/>
  <c r="EG88" i="5" s="1"/>
  <c r="DC92" i="5"/>
  <c r="CY93" i="5" s="1"/>
  <c r="CV90" i="5"/>
  <c r="CR91" i="5" s="1"/>
  <c r="DU93" i="5" l="1"/>
  <c r="DV93" i="5" s="1"/>
  <c r="DW93" i="5" s="1"/>
  <c r="DX93" i="5" s="1"/>
  <c r="DT94" i="5" s="1"/>
  <c r="DU94" i="5" s="1"/>
  <c r="DV94" i="5" s="1"/>
  <c r="DW94" i="5" s="1"/>
  <c r="DX94" i="5" s="1"/>
  <c r="DT95" i="5" s="1"/>
  <c r="DY95" i="5" s="1"/>
  <c r="DZ92" i="5"/>
  <c r="DG94" i="5"/>
  <c r="DH94" i="5" s="1"/>
  <c r="DI94" i="5" s="1"/>
  <c r="DJ94" i="5" s="1"/>
  <c r="DF95" i="5" s="1"/>
  <c r="EE88" i="5"/>
  <c r="EA89" i="5" s="1"/>
  <c r="EB89" i="5" s="1"/>
  <c r="EC89" i="5" s="1"/>
  <c r="ED89" i="5" s="1"/>
  <c r="EE89" i="5" s="1"/>
  <c r="EA90" i="5" s="1"/>
  <c r="EK83" i="5"/>
  <c r="EN83" i="5" s="1"/>
  <c r="DS90" i="5"/>
  <c r="DN91" i="5"/>
  <c r="DO91" i="5" s="1"/>
  <c r="DR91" i="5"/>
  <c r="DD93" i="5"/>
  <c r="CZ93" i="5"/>
  <c r="DA93" i="5" s="1"/>
  <c r="CW91" i="5"/>
  <c r="CS91" i="5"/>
  <c r="CT91" i="5" s="1"/>
  <c r="DZ93" i="5" l="1"/>
  <c r="EF89" i="5"/>
  <c r="EG89" i="5" s="1"/>
  <c r="DY94" i="5"/>
  <c r="DZ94" i="5" s="1"/>
  <c r="DU95" i="5"/>
  <c r="DV95" i="5" s="1"/>
  <c r="DP91" i="5"/>
  <c r="DS91" i="5" s="1"/>
  <c r="EF90" i="5"/>
  <c r="EB90" i="5"/>
  <c r="EC90" i="5" s="1"/>
  <c r="ED90" i="5" s="1"/>
  <c r="EE90" i="5" s="1"/>
  <c r="EA91" i="5" s="1"/>
  <c r="EL83" i="5"/>
  <c r="EH84" i="5" s="1"/>
  <c r="DW95" i="5"/>
  <c r="DZ95" i="5" s="1"/>
  <c r="DL94" i="5"/>
  <c r="DG95" i="5"/>
  <c r="DH95" i="5" s="1"/>
  <c r="DK95" i="5"/>
  <c r="DB93" i="5"/>
  <c r="DE93" i="5" s="1"/>
  <c r="CU91" i="5"/>
  <c r="CV91" i="5" s="1"/>
  <c r="CR92" i="5" s="1"/>
  <c r="DQ91" i="5" l="1"/>
  <c r="DM92" i="5" s="1"/>
  <c r="DR92" i="5" s="1"/>
  <c r="EI84" i="5"/>
  <c r="EJ84" i="5" s="1"/>
  <c r="EM84" i="5"/>
  <c r="EB91" i="5"/>
  <c r="EC91" i="5" s="1"/>
  <c r="ED91" i="5" s="1"/>
  <c r="EE91" i="5" s="1"/>
  <c r="EA92" i="5" s="1"/>
  <c r="EF91" i="5"/>
  <c r="EG90" i="5"/>
  <c r="DX95" i="5"/>
  <c r="DT96" i="5" s="1"/>
  <c r="DC93" i="5"/>
  <c r="CY94" i="5" s="1"/>
  <c r="DD94" i="5" s="1"/>
  <c r="CX91" i="5"/>
  <c r="DI95" i="5"/>
  <c r="DL95" i="5" s="1"/>
  <c r="CW92" i="5"/>
  <c r="CS92" i="5"/>
  <c r="CT92" i="5" s="1"/>
  <c r="DN92" i="5" l="1"/>
  <c r="DO92" i="5" s="1"/>
  <c r="DP92" i="5" s="1"/>
  <c r="DS92" i="5" s="1"/>
  <c r="CZ94" i="5"/>
  <c r="DA94" i="5" s="1"/>
  <c r="DB94" i="5" s="1"/>
  <c r="DE94" i="5" s="1"/>
  <c r="EG91" i="5"/>
  <c r="EB92" i="5"/>
  <c r="EC92" i="5" s="1"/>
  <c r="ED92" i="5" s="1"/>
  <c r="EE92" i="5" s="1"/>
  <c r="EA93" i="5" s="1"/>
  <c r="EF92" i="5"/>
  <c r="EK84" i="5"/>
  <c r="EN84" i="5" s="1"/>
  <c r="DU96" i="5"/>
  <c r="DV96" i="5" s="1"/>
  <c r="DY96" i="5"/>
  <c r="DJ95" i="5"/>
  <c r="DF96" i="5" s="1"/>
  <c r="CU92" i="5"/>
  <c r="CV92" i="5" s="1"/>
  <c r="CR93" i="5" s="1"/>
  <c r="DQ92" i="5" l="1"/>
  <c r="DM93" i="5" s="1"/>
  <c r="DR93" i="5" s="1"/>
  <c r="EG92" i="5"/>
  <c r="EL84" i="5"/>
  <c r="EH85" i="5" s="1"/>
  <c r="EF93" i="5"/>
  <c r="EB93" i="5"/>
  <c r="EC93" i="5" s="1"/>
  <c r="CX92" i="5"/>
  <c r="DW96" i="5"/>
  <c r="DZ96" i="5" s="1"/>
  <c r="DG96" i="5"/>
  <c r="DH96" i="5" s="1"/>
  <c r="DK96" i="5"/>
  <c r="DC94" i="5"/>
  <c r="CY95" i="5" s="1"/>
  <c r="CW93" i="5"/>
  <c r="CS93" i="5"/>
  <c r="CT93" i="5" s="1"/>
  <c r="DN93" i="5" l="1"/>
  <c r="DO93" i="5" s="1"/>
  <c r="DP93" i="5" s="1"/>
  <c r="DS93" i="5" s="1"/>
  <c r="DX96" i="5"/>
  <c r="DT97" i="5" s="1"/>
  <c r="DU97" i="5" s="1"/>
  <c r="DV97" i="5" s="1"/>
  <c r="ED93" i="5"/>
  <c r="EG93" i="5" s="1"/>
  <c r="EM85" i="5"/>
  <c r="EI85" i="5"/>
  <c r="EJ85" i="5" s="1"/>
  <c r="DI96" i="5"/>
  <c r="DL96" i="5" s="1"/>
  <c r="CZ95" i="5"/>
  <c r="DA95" i="5" s="1"/>
  <c r="DD95" i="5"/>
  <c r="CU93" i="5"/>
  <c r="CV93" i="5" s="1"/>
  <c r="CR94" i="5" s="1"/>
  <c r="DY97" i="5" l="1"/>
  <c r="EE93" i="5"/>
  <c r="EA94" i="5" s="1"/>
  <c r="EF94" i="5" s="1"/>
  <c r="DQ93" i="5"/>
  <c r="DM94" i="5" s="1"/>
  <c r="EK85" i="5"/>
  <c r="EN85" i="5" s="1"/>
  <c r="CX93" i="5"/>
  <c r="DW97" i="5"/>
  <c r="DX97" i="5" s="1"/>
  <c r="DT98" i="5" s="1"/>
  <c r="DJ96" i="5"/>
  <c r="DF97" i="5" s="1"/>
  <c r="DB95" i="5"/>
  <c r="DE95" i="5" s="1"/>
  <c r="CW94" i="5"/>
  <c r="CS94" i="5"/>
  <c r="CT94" i="5" s="1"/>
  <c r="EB94" i="5" l="1"/>
  <c r="EC94" i="5" s="1"/>
  <c r="ED94" i="5" s="1"/>
  <c r="EL85" i="5"/>
  <c r="EH86" i="5" s="1"/>
  <c r="DR94" i="5"/>
  <c r="DN94" i="5"/>
  <c r="DO94" i="5" s="1"/>
  <c r="DP94" i="5" s="1"/>
  <c r="DQ94" i="5" s="1"/>
  <c r="DM95" i="5" s="1"/>
  <c r="DZ97" i="5"/>
  <c r="DY98" i="5"/>
  <c r="DU98" i="5"/>
  <c r="DV98" i="5" s="1"/>
  <c r="DK97" i="5"/>
  <c r="DG97" i="5"/>
  <c r="DH97" i="5" s="1"/>
  <c r="DC95" i="5"/>
  <c r="CY96" i="5" s="1"/>
  <c r="CU94" i="5"/>
  <c r="CV94" i="5" s="1"/>
  <c r="CR95" i="5" s="1"/>
  <c r="EG94" i="5" l="1"/>
  <c r="EE94" i="5"/>
  <c r="EA95" i="5" s="1"/>
  <c r="EF95" i="5" s="1"/>
  <c r="DR95" i="5"/>
  <c r="DN95" i="5"/>
  <c r="DO95" i="5" s="1"/>
  <c r="DS94" i="5"/>
  <c r="EM86" i="5"/>
  <c r="EI86" i="5"/>
  <c r="EJ86" i="5" s="1"/>
  <c r="DW98" i="5"/>
  <c r="DZ98" i="5" s="1"/>
  <c r="DI97" i="5"/>
  <c r="DJ97" i="5" s="1"/>
  <c r="DF98" i="5" s="1"/>
  <c r="CX94" i="5"/>
  <c r="CZ96" i="5"/>
  <c r="DA96" i="5" s="1"/>
  <c r="DD96" i="5"/>
  <c r="CS95" i="5"/>
  <c r="CT95" i="5" s="1"/>
  <c r="CW95" i="5"/>
  <c r="EB95" i="5" l="1"/>
  <c r="EC95" i="5" s="1"/>
  <c r="ED95" i="5" s="1"/>
  <c r="EE95" i="5" s="1"/>
  <c r="EA96" i="5" s="1"/>
  <c r="EB96" i="5" s="1"/>
  <c r="EC96" i="5" s="1"/>
  <c r="ED96" i="5" s="1"/>
  <c r="EE96" i="5" s="1"/>
  <c r="EA97" i="5" s="1"/>
  <c r="DX98" i="5"/>
  <c r="DT99" i="5" s="1"/>
  <c r="DU99" i="5" s="1"/>
  <c r="DV99" i="5" s="1"/>
  <c r="DP95" i="5"/>
  <c r="DQ95" i="5" s="1"/>
  <c r="DM96" i="5" s="1"/>
  <c r="EK86" i="5"/>
  <c r="EN86" i="5" s="1"/>
  <c r="DL97" i="5"/>
  <c r="DG98" i="5"/>
  <c r="DH98" i="5" s="1"/>
  <c r="DK98" i="5"/>
  <c r="DB96" i="5"/>
  <c r="DE96" i="5" s="1"/>
  <c r="CU95" i="5"/>
  <c r="CX95" i="5" s="1"/>
  <c r="EG95" i="5" l="1"/>
  <c r="EF96" i="5"/>
  <c r="EG96" i="5" s="1"/>
  <c r="DY99" i="5"/>
  <c r="EL86" i="5"/>
  <c r="EH87" i="5" s="1"/>
  <c r="EI87" i="5" s="1"/>
  <c r="EJ87" i="5" s="1"/>
  <c r="DS95" i="5"/>
  <c r="DN96" i="5"/>
  <c r="DO96" i="5" s="1"/>
  <c r="DR96" i="5"/>
  <c r="EB97" i="5"/>
  <c r="EC97" i="5" s="1"/>
  <c r="EF97" i="5"/>
  <c r="DW99" i="5"/>
  <c r="DX99" i="5" s="1"/>
  <c r="DT100" i="5" s="1"/>
  <c r="DI98" i="5"/>
  <c r="DL98" i="5" s="1"/>
  <c r="DC96" i="5"/>
  <c r="CY97" i="5" s="1"/>
  <c r="CV95" i="5"/>
  <c r="CR96" i="5" s="1"/>
  <c r="EM87" i="5" l="1"/>
  <c r="DZ99" i="5"/>
  <c r="EK87" i="5"/>
  <c r="ED97" i="5"/>
  <c r="EE97" i="5" s="1"/>
  <c r="EA98" i="5" s="1"/>
  <c r="DP96" i="5"/>
  <c r="DS96" i="5" s="1"/>
  <c r="DY100" i="5"/>
  <c r="DU100" i="5"/>
  <c r="DV100" i="5" s="1"/>
  <c r="DJ98" i="5"/>
  <c r="DF99" i="5" s="1"/>
  <c r="DD97" i="5"/>
  <c r="CZ97" i="5"/>
  <c r="DA97" i="5" s="1"/>
  <c r="CW96" i="5"/>
  <c r="CS96" i="5"/>
  <c r="CT96" i="5" s="1"/>
  <c r="EN87" i="5" l="1"/>
  <c r="EG97" i="5"/>
  <c r="EL87" i="5"/>
  <c r="EH88" i="5" s="1"/>
  <c r="EI88" i="5" s="1"/>
  <c r="EJ88" i="5" s="1"/>
  <c r="EK88" i="5" s="1"/>
  <c r="EL88" i="5" s="1"/>
  <c r="EH89" i="5" s="1"/>
  <c r="DQ96" i="5"/>
  <c r="DM97" i="5" s="1"/>
  <c r="EB98" i="5"/>
  <c r="EC98" i="5" s="1"/>
  <c r="EF98" i="5"/>
  <c r="DW100" i="5"/>
  <c r="DX100" i="5" s="1"/>
  <c r="DT101" i="5" s="1"/>
  <c r="DK99" i="5"/>
  <c r="DG99" i="5"/>
  <c r="DH99" i="5" s="1"/>
  <c r="DB97" i="5"/>
  <c r="DC97" i="5" s="1"/>
  <c r="CY98" i="5" s="1"/>
  <c r="CU96" i="5"/>
  <c r="CV96" i="5" s="1"/>
  <c r="CR97" i="5" s="1"/>
  <c r="EM88" i="5" l="1"/>
  <c r="EN88" i="5" s="1"/>
  <c r="DZ100" i="5"/>
  <c r="ED98" i="5"/>
  <c r="EG98" i="5" s="1"/>
  <c r="EM89" i="5"/>
  <c r="EI89" i="5"/>
  <c r="EJ89" i="5" s="1"/>
  <c r="DR97" i="5"/>
  <c r="DN97" i="5"/>
  <c r="DO97" i="5" s="1"/>
  <c r="DU101" i="5"/>
  <c r="DV101" i="5" s="1"/>
  <c r="DY101" i="5"/>
  <c r="DI99" i="5"/>
  <c r="DJ99" i="5" s="1"/>
  <c r="DF100" i="5" s="1"/>
  <c r="CZ98" i="5"/>
  <c r="DA98" i="5" s="1"/>
  <c r="DD98" i="5"/>
  <c r="DE97" i="5"/>
  <c r="CS97" i="5"/>
  <c r="CT97" i="5" s="1"/>
  <c r="CW97" i="5"/>
  <c r="CX96" i="5"/>
  <c r="EE98" i="5" l="1"/>
  <c r="EA99" i="5" s="1"/>
  <c r="EB99" i="5" s="1"/>
  <c r="EC99" i="5" s="1"/>
  <c r="DP97" i="5"/>
  <c r="DS97" i="5" s="1"/>
  <c r="DL99" i="5"/>
  <c r="EK89" i="5"/>
  <c r="EN89" i="5" s="1"/>
  <c r="DW101" i="5"/>
  <c r="DZ101" i="5" s="1"/>
  <c r="DK100" i="5"/>
  <c r="DG100" i="5"/>
  <c r="DH100" i="5" s="1"/>
  <c r="DB98" i="5"/>
  <c r="DE98" i="5" s="1"/>
  <c r="CU97" i="5"/>
  <c r="CX97" i="5" s="1"/>
  <c r="DQ97" i="5" l="1"/>
  <c r="DM98" i="5" s="1"/>
  <c r="DR98" i="5" s="1"/>
  <c r="EF99" i="5"/>
  <c r="EL89" i="5"/>
  <c r="EH90" i="5" s="1"/>
  <c r="EI90" i="5" s="1"/>
  <c r="EJ90" i="5" s="1"/>
  <c r="ED99" i="5"/>
  <c r="DX101" i="5"/>
  <c r="DT102" i="5" s="1"/>
  <c r="DI100" i="5"/>
  <c r="DJ100" i="5" s="1"/>
  <c r="DF101" i="5" s="1"/>
  <c r="DC98" i="5"/>
  <c r="CY99" i="5" s="1"/>
  <c r="CV97" i="5"/>
  <c r="CR98" i="5" s="1"/>
  <c r="EG99" i="5" l="1"/>
  <c r="DN98" i="5"/>
  <c r="DO98" i="5" s="1"/>
  <c r="DP98" i="5" s="1"/>
  <c r="DQ98" i="5" s="1"/>
  <c r="DM99" i="5" s="1"/>
  <c r="DN99" i="5" s="1"/>
  <c r="DO99" i="5" s="1"/>
  <c r="DP99" i="5" s="1"/>
  <c r="DQ99" i="5" s="1"/>
  <c r="DM100" i="5" s="1"/>
  <c r="EE99" i="5"/>
  <c r="EA100" i="5" s="1"/>
  <c r="EB100" i="5" s="1"/>
  <c r="EC100" i="5" s="1"/>
  <c r="EM90" i="5"/>
  <c r="EK90" i="5"/>
  <c r="DU102" i="5"/>
  <c r="DV102" i="5" s="1"/>
  <c r="DY102" i="5"/>
  <c r="DL100" i="5"/>
  <c r="DK101" i="5"/>
  <c r="DG101" i="5"/>
  <c r="DH101" i="5" s="1"/>
  <c r="DD99" i="5"/>
  <c r="CZ99" i="5"/>
  <c r="DA99" i="5" s="1"/>
  <c r="CW98" i="5"/>
  <c r="CS98" i="5"/>
  <c r="CT98" i="5" s="1"/>
  <c r="DR99" i="5" l="1"/>
  <c r="DS99" i="5" s="1"/>
  <c r="DS98" i="5"/>
  <c r="EF100" i="5"/>
  <c r="EN90" i="5"/>
  <c r="EL90" i="5"/>
  <c r="EH91" i="5" s="1"/>
  <c r="ED100" i="5"/>
  <c r="DR100" i="5"/>
  <c r="DN100" i="5"/>
  <c r="DO100" i="5" s="1"/>
  <c r="DP100" i="5" s="1"/>
  <c r="DQ100" i="5" s="1"/>
  <c r="DM101" i="5" s="1"/>
  <c r="DW102" i="5"/>
  <c r="DZ102" i="5" s="1"/>
  <c r="DI101" i="5"/>
  <c r="DJ101" i="5" s="1"/>
  <c r="DF102" i="5" s="1"/>
  <c r="DB99" i="5"/>
  <c r="DC99" i="5" s="1"/>
  <c r="CY100" i="5" s="1"/>
  <c r="CU98" i="5"/>
  <c r="CV98" i="5" s="1"/>
  <c r="CR99" i="5" s="1"/>
  <c r="EG100" i="5" l="1"/>
  <c r="DN101" i="5"/>
  <c r="DO101" i="5" s="1"/>
  <c r="DR101" i="5"/>
  <c r="DS100" i="5"/>
  <c r="EE100" i="5"/>
  <c r="EA101" i="5" s="1"/>
  <c r="EM91" i="5"/>
  <c r="EI91" i="5"/>
  <c r="EJ91" i="5" s="1"/>
  <c r="DX102" i="5"/>
  <c r="DT103" i="5" s="1"/>
  <c r="DU103" i="5" s="1"/>
  <c r="DV103" i="5" s="1"/>
  <c r="DL101" i="5"/>
  <c r="CX98" i="5"/>
  <c r="DE99" i="5"/>
  <c r="DK102" i="5"/>
  <c r="DG102" i="5"/>
  <c r="DH102" i="5" s="1"/>
  <c r="DD100" i="5"/>
  <c r="CZ100" i="5"/>
  <c r="DA100" i="5" s="1"/>
  <c r="CS99" i="5"/>
  <c r="CT99" i="5" s="1"/>
  <c r="CW99" i="5"/>
  <c r="DY103" i="5" l="1"/>
  <c r="EK91" i="5"/>
  <c r="EL91" i="5" s="1"/>
  <c r="EH92" i="5" s="1"/>
  <c r="EF101" i="5"/>
  <c r="EB101" i="5"/>
  <c r="EC101" i="5" s="1"/>
  <c r="ED101" i="5" s="1"/>
  <c r="EE101" i="5" s="1"/>
  <c r="EA102" i="5" s="1"/>
  <c r="DP101" i="5"/>
  <c r="DS101" i="5" s="1"/>
  <c r="DW103" i="5"/>
  <c r="DX103" i="5" s="1"/>
  <c r="DT104" i="5" s="1"/>
  <c r="DI102" i="5"/>
  <c r="DJ102" i="5" s="1"/>
  <c r="DF103" i="5" s="1"/>
  <c r="DB100" i="5"/>
  <c r="DC100" i="5" s="1"/>
  <c r="CY101" i="5" s="1"/>
  <c r="CU99" i="5"/>
  <c r="CX99" i="5" s="1"/>
  <c r="DL102" i="5" l="1"/>
  <c r="EN91" i="5"/>
  <c r="DQ101" i="5"/>
  <c r="DM102" i="5" s="1"/>
  <c r="DN102" i="5" s="1"/>
  <c r="DO102" i="5" s="1"/>
  <c r="DP102" i="5" s="1"/>
  <c r="DQ102" i="5" s="1"/>
  <c r="DM103" i="5" s="1"/>
  <c r="EI92" i="5"/>
  <c r="EJ92" i="5" s="1"/>
  <c r="EM92" i="5"/>
  <c r="EB102" i="5"/>
  <c r="EC102" i="5" s="1"/>
  <c r="ED102" i="5" s="1"/>
  <c r="EE102" i="5" s="1"/>
  <c r="EA103" i="5" s="1"/>
  <c r="EF102" i="5"/>
  <c r="EG101" i="5"/>
  <c r="DZ103" i="5"/>
  <c r="DY104" i="5"/>
  <c r="DU104" i="5"/>
  <c r="DV104" i="5" s="1"/>
  <c r="DK103" i="5"/>
  <c r="DG103" i="5"/>
  <c r="DH103" i="5" s="1"/>
  <c r="DE100" i="5"/>
  <c r="DD101" i="5"/>
  <c r="CZ101" i="5"/>
  <c r="DA101" i="5" s="1"/>
  <c r="CV99" i="5"/>
  <c r="CR100" i="5" s="1"/>
  <c r="DR102" i="5" l="1"/>
  <c r="EG102" i="5"/>
  <c r="EF103" i="5"/>
  <c r="EB103" i="5"/>
  <c r="EC103" i="5" s="1"/>
  <c r="ED103" i="5" s="1"/>
  <c r="EE103" i="5" s="1"/>
  <c r="EA104" i="5" s="1"/>
  <c r="DS102" i="5"/>
  <c r="DR103" i="5"/>
  <c r="DN103" i="5"/>
  <c r="DO103" i="5" s="1"/>
  <c r="EK92" i="5"/>
  <c r="EN92" i="5" s="1"/>
  <c r="DW104" i="5"/>
  <c r="DX104" i="5" s="1"/>
  <c r="DT105" i="5" s="1"/>
  <c r="DI103" i="5"/>
  <c r="DJ103" i="5" s="1"/>
  <c r="DF104" i="5" s="1"/>
  <c r="DB101" i="5"/>
  <c r="DC101" i="5" s="1"/>
  <c r="CY102" i="5" s="1"/>
  <c r="CW100" i="5"/>
  <c r="CS100" i="5"/>
  <c r="CT100" i="5" s="1"/>
  <c r="DL103" i="5" l="1"/>
  <c r="EL92" i="5"/>
  <c r="EH93" i="5" s="1"/>
  <c r="DE101" i="5"/>
  <c r="DP103" i="5"/>
  <c r="DS103" i="5" s="1"/>
  <c r="EB104" i="5"/>
  <c r="EC104" i="5" s="1"/>
  <c r="ED104" i="5" s="1"/>
  <c r="EE104" i="5" s="1"/>
  <c r="EA105" i="5" s="1"/>
  <c r="EF105" i="5" s="1"/>
  <c r="EF104" i="5"/>
  <c r="EG103" i="5"/>
  <c r="DY105" i="5"/>
  <c r="DU105" i="5"/>
  <c r="DV105" i="5" s="1"/>
  <c r="DZ104" i="5"/>
  <c r="DK104" i="5"/>
  <c r="DG104" i="5"/>
  <c r="DH104" i="5" s="1"/>
  <c r="CZ102" i="5"/>
  <c r="DA102" i="5" s="1"/>
  <c r="DD102" i="5"/>
  <c r="CU100" i="5"/>
  <c r="CV100" i="5" s="1"/>
  <c r="CR101" i="5" s="1"/>
  <c r="EG104" i="5" l="1"/>
  <c r="EB105" i="5"/>
  <c r="EC105" i="5" s="1"/>
  <c r="ED105" i="5" s="1"/>
  <c r="EE105" i="5" s="1"/>
  <c r="EA106" i="5" s="1"/>
  <c r="DQ103" i="5"/>
  <c r="DM104" i="5" s="1"/>
  <c r="DN104" i="5" s="1"/>
  <c r="DO104" i="5" s="1"/>
  <c r="EI93" i="5"/>
  <c r="EJ93" i="5" s="1"/>
  <c r="EM93" i="5"/>
  <c r="DW105" i="5"/>
  <c r="DX105" i="5" s="1"/>
  <c r="DT106" i="5" s="1"/>
  <c r="CX100" i="5"/>
  <c r="DI104" i="5"/>
  <c r="DJ104" i="5" s="1"/>
  <c r="DF105" i="5" s="1"/>
  <c r="DB102" i="5"/>
  <c r="DE102" i="5" s="1"/>
  <c r="CS101" i="5"/>
  <c r="CT101" i="5" s="1"/>
  <c r="CW101" i="5"/>
  <c r="DR104" i="5" l="1"/>
  <c r="EG105" i="5"/>
  <c r="EK93" i="5"/>
  <c r="EN93" i="5" s="1"/>
  <c r="DP104" i="5"/>
  <c r="DZ105" i="5"/>
  <c r="DL104" i="5"/>
  <c r="EF106" i="5"/>
  <c r="EB106" i="5"/>
  <c r="EC106" i="5" s="1"/>
  <c r="DY106" i="5"/>
  <c r="DU106" i="5"/>
  <c r="DV106" i="5" s="1"/>
  <c r="DG105" i="5"/>
  <c r="DH105" i="5" s="1"/>
  <c r="DK105" i="5"/>
  <c r="DC102" i="5"/>
  <c r="CY103" i="5" s="1"/>
  <c r="CU101" i="5"/>
  <c r="CX101" i="5" s="1"/>
  <c r="DS104" i="5" l="1"/>
  <c r="DQ104" i="5"/>
  <c r="DM105" i="5" s="1"/>
  <c r="DR105" i="5" s="1"/>
  <c r="EL93" i="5"/>
  <c r="EH94" i="5" s="1"/>
  <c r="EM94" i="5" s="1"/>
  <c r="ED106" i="5"/>
  <c r="EE106" i="5" s="1"/>
  <c r="EA107" i="5" s="1"/>
  <c r="DW106" i="5"/>
  <c r="DZ106" i="5" s="1"/>
  <c r="DI105" i="5"/>
  <c r="DL105" i="5" s="1"/>
  <c r="CZ103" i="5"/>
  <c r="DA103" i="5" s="1"/>
  <c r="DD103" i="5"/>
  <c r="CV101" i="5"/>
  <c r="CR102" i="5" s="1"/>
  <c r="EI94" i="5" l="1"/>
  <c r="EJ94" i="5" s="1"/>
  <c r="EK94" i="5" s="1"/>
  <c r="EL94" i="5" s="1"/>
  <c r="EH95" i="5" s="1"/>
  <c r="EM95" i="5" s="1"/>
  <c r="DN105" i="5"/>
  <c r="DO105" i="5" s="1"/>
  <c r="DP105" i="5" s="1"/>
  <c r="DQ105" i="5" s="1"/>
  <c r="DM106" i="5" s="1"/>
  <c r="DR106" i="5" s="1"/>
  <c r="DX106" i="5"/>
  <c r="DT107" i="5" s="1"/>
  <c r="DY107" i="5" s="1"/>
  <c r="EG106" i="5"/>
  <c r="EF107" i="5"/>
  <c r="EB107" i="5"/>
  <c r="EC107" i="5" s="1"/>
  <c r="DJ105" i="5"/>
  <c r="DF106" i="5" s="1"/>
  <c r="DB103" i="5"/>
  <c r="DE103" i="5" s="1"/>
  <c r="CS102" i="5"/>
  <c r="CT102" i="5" s="1"/>
  <c r="CW102" i="5"/>
  <c r="EN94" i="5" l="1"/>
  <c r="EI95" i="5"/>
  <c r="EJ95" i="5" s="1"/>
  <c r="DN106" i="5"/>
  <c r="DO106" i="5" s="1"/>
  <c r="DP106" i="5" s="1"/>
  <c r="DS106" i="5" s="1"/>
  <c r="DS105" i="5"/>
  <c r="DU107" i="5"/>
  <c r="DV107" i="5" s="1"/>
  <c r="DW107" i="5" s="1"/>
  <c r="DX107" i="5" s="1"/>
  <c r="DT108" i="5" s="1"/>
  <c r="EK95" i="5"/>
  <c r="EL95" i="5" s="1"/>
  <c r="EH96" i="5" s="1"/>
  <c r="ED107" i="5"/>
  <c r="EE107" i="5" s="1"/>
  <c r="EA108" i="5" s="1"/>
  <c r="DK106" i="5"/>
  <c r="DG106" i="5"/>
  <c r="DH106" i="5" s="1"/>
  <c r="DC103" i="5"/>
  <c r="CY104" i="5" s="1"/>
  <c r="CU102" i="5"/>
  <c r="CX102" i="5" s="1"/>
  <c r="DQ106" i="5" l="1"/>
  <c r="DM107" i="5" s="1"/>
  <c r="DR107" i="5" s="1"/>
  <c r="EN95" i="5"/>
  <c r="DZ107" i="5"/>
  <c r="EG107" i="5"/>
  <c r="EM96" i="5"/>
  <c r="EI96" i="5"/>
  <c r="EJ96" i="5" s="1"/>
  <c r="EB108" i="5"/>
  <c r="EC108" i="5" s="1"/>
  <c r="EF108" i="5"/>
  <c r="DU108" i="5"/>
  <c r="DV108" i="5" s="1"/>
  <c r="DY108" i="5"/>
  <c r="DI106" i="5"/>
  <c r="DJ106" i="5" s="1"/>
  <c r="DF107" i="5" s="1"/>
  <c r="CV102" i="5"/>
  <c r="CR103" i="5" s="1"/>
  <c r="CS103" i="5" s="1"/>
  <c r="CT103" i="5" s="1"/>
  <c r="DD104" i="5"/>
  <c r="CZ104" i="5"/>
  <c r="DA104" i="5" s="1"/>
  <c r="DN107" i="5" l="1"/>
  <c r="DO107" i="5" s="1"/>
  <c r="DP107" i="5" s="1"/>
  <c r="DS107" i="5" s="1"/>
  <c r="DL106" i="5"/>
  <c r="EK96" i="5"/>
  <c r="EN96" i="5" s="1"/>
  <c r="CW103" i="5"/>
  <c r="ED108" i="5"/>
  <c r="EG108" i="5" s="1"/>
  <c r="DW108" i="5"/>
  <c r="DZ108" i="5" s="1"/>
  <c r="DG107" i="5"/>
  <c r="DH107" i="5" s="1"/>
  <c r="DK107" i="5"/>
  <c r="DB104" i="5"/>
  <c r="DE104" i="5" s="1"/>
  <c r="CU103" i="5"/>
  <c r="CV103" i="5" s="1"/>
  <c r="CR104" i="5" s="1"/>
  <c r="DQ107" i="5" l="1"/>
  <c r="DM108" i="5" s="1"/>
  <c r="EE108" i="5"/>
  <c r="EA109" i="5" s="1"/>
  <c r="EF109" i="5" s="1"/>
  <c r="EL96" i="5"/>
  <c r="EH97" i="5" s="1"/>
  <c r="DX108" i="5"/>
  <c r="DT109" i="5" s="1"/>
  <c r="CX103" i="5"/>
  <c r="DI107" i="5"/>
  <c r="DL107" i="5" s="1"/>
  <c r="DC104" i="5"/>
  <c r="CY105" i="5" s="1"/>
  <c r="CS104" i="5"/>
  <c r="CT104" i="5" s="1"/>
  <c r="CW104" i="5"/>
  <c r="DR108" i="5" l="1"/>
  <c r="DN108" i="5"/>
  <c r="DO108" i="5" s="1"/>
  <c r="DP108" i="5" s="1"/>
  <c r="DQ108" i="5" s="1"/>
  <c r="DM109" i="5" s="1"/>
  <c r="DN109" i="5" s="1"/>
  <c r="DO109" i="5" s="1"/>
  <c r="EB109" i="5"/>
  <c r="EC109" i="5" s="1"/>
  <c r="ED109" i="5" s="1"/>
  <c r="EE109" i="5" s="1"/>
  <c r="EA110" i="5" s="1"/>
  <c r="EI97" i="5"/>
  <c r="EJ97" i="5" s="1"/>
  <c r="EM97" i="5"/>
  <c r="DY109" i="5"/>
  <c r="DU109" i="5"/>
  <c r="DV109" i="5" s="1"/>
  <c r="DJ107" i="5"/>
  <c r="DF108" i="5" s="1"/>
  <c r="CZ105" i="5"/>
  <c r="DA105" i="5" s="1"/>
  <c r="DD105" i="5"/>
  <c r="CU104" i="5"/>
  <c r="CX104" i="5" s="1"/>
  <c r="DS108" i="5" l="1"/>
  <c r="DR109" i="5"/>
  <c r="EG109" i="5"/>
  <c r="EK97" i="5"/>
  <c r="EN97" i="5" s="1"/>
  <c r="EF110" i="5"/>
  <c r="EB110" i="5"/>
  <c r="EC110" i="5" s="1"/>
  <c r="DW109" i="5"/>
  <c r="DZ109" i="5" s="1"/>
  <c r="DP109" i="5"/>
  <c r="DS109" i="5" s="1"/>
  <c r="DG108" i="5"/>
  <c r="DH108" i="5" s="1"/>
  <c r="DK108" i="5"/>
  <c r="DB105" i="5"/>
  <c r="DE105" i="5" s="1"/>
  <c r="CV104" i="5"/>
  <c r="CR105" i="5" s="1"/>
  <c r="DX109" i="5" l="1"/>
  <c r="DT110" i="5" s="1"/>
  <c r="DY110" i="5" s="1"/>
  <c r="EL97" i="5"/>
  <c r="EH98" i="5" s="1"/>
  <c r="ED110" i="5"/>
  <c r="EE110" i="5" s="1"/>
  <c r="EA111" i="5" s="1"/>
  <c r="DQ109" i="5"/>
  <c r="DM110" i="5" s="1"/>
  <c r="DI108" i="5"/>
  <c r="DL108" i="5" s="1"/>
  <c r="DC105" i="5"/>
  <c r="CY106" i="5" s="1"/>
  <c r="CS105" i="5"/>
  <c r="CT105" i="5" s="1"/>
  <c r="CW105" i="5"/>
  <c r="DU110" i="5" l="1"/>
  <c r="DV110" i="5" s="1"/>
  <c r="DW110" i="5" s="1"/>
  <c r="DX110" i="5" s="1"/>
  <c r="DT111" i="5" s="1"/>
  <c r="EI98" i="5"/>
  <c r="EJ98" i="5" s="1"/>
  <c r="EM98" i="5"/>
  <c r="EG110" i="5"/>
  <c r="EB111" i="5"/>
  <c r="EC111" i="5" s="1"/>
  <c r="EF111" i="5"/>
  <c r="DR110" i="5"/>
  <c r="DN110" i="5"/>
  <c r="DO110" i="5" s="1"/>
  <c r="DJ108" i="5"/>
  <c r="DF109" i="5" s="1"/>
  <c r="CZ106" i="5"/>
  <c r="DA106" i="5" s="1"/>
  <c r="DD106" i="5"/>
  <c r="CU105" i="5"/>
  <c r="CX105" i="5" s="1"/>
  <c r="DZ110" i="5" l="1"/>
  <c r="EK98" i="5"/>
  <c r="EN98" i="5" s="1"/>
  <c r="ED111" i="5"/>
  <c r="EG111" i="5" s="1"/>
  <c r="DU111" i="5"/>
  <c r="DV111" i="5" s="1"/>
  <c r="DY111" i="5"/>
  <c r="DP110" i="5"/>
  <c r="DQ110" i="5" s="1"/>
  <c r="DM111" i="5" s="1"/>
  <c r="CV105" i="5"/>
  <c r="CR106" i="5" s="1"/>
  <c r="CS106" i="5" s="1"/>
  <c r="CT106" i="5" s="1"/>
  <c r="DK109" i="5"/>
  <c r="DG109" i="5"/>
  <c r="DH109" i="5" s="1"/>
  <c r="DB106" i="5"/>
  <c r="DE106" i="5" s="1"/>
  <c r="EL98" i="5" l="1"/>
  <c r="EH99" i="5" s="1"/>
  <c r="EM99" i="5" s="1"/>
  <c r="EE111" i="5"/>
  <c r="EA112" i="5" s="1"/>
  <c r="EB112" i="5" s="1"/>
  <c r="EC112" i="5" s="1"/>
  <c r="CW106" i="5"/>
  <c r="DW111" i="5"/>
  <c r="DZ111" i="5" s="1"/>
  <c r="DR111" i="5"/>
  <c r="DN111" i="5"/>
  <c r="DO111" i="5" s="1"/>
  <c r="DS110" i="5"/>
  <c r="DI109" i="5"/>
  <c r="DJ109" i="5" s="1"/>
  <c r="DF110" i="5" s="1"/>
  <c r="DC106" i="5"/>
  <c r="CY107" i="5" s="1"/>
  <c r="CU106" i="5"/>
  <c r="CV106" i="5" s="1"/>
  <c r="CR107" i="5" s="1"/>
  <c r="EF112" i="5" l="1"/>
  <c r="EI99" i="5"/>
  <c r="EJ99" i="5" s="1"/>
  <c r="EK99" i="5" s="1"/>
  <c r="EN99" i="5" s="1"/>
  <c r="DL109" i="5"/>
  <c r="ED112" i="5"/>
  <c r="EE112" i="5" s="1"/>
  <c r="EA113" i="5" s="1"/>
  <c r="DX111" i="5"/>
  <c r="DT112" i="5" s="1"/>
  <c r="CX106" i="5"/>
  <c r="DP111" i="5"/>
  <c r="DQ111" i="5" s="1"/>
  <c r="DM112" i="5" s="1"/>
  <c r="DG110" i="5"/>
  <c r="DH110" i="5" s="1"/>
  <c r="DK110" i="5"/>
  <c r="CZ107" i="5"/>
  <c r="DA107" i="5" s="1"/>
  <c r="DD107" i="5"/>
  <c r="CS107" i="5"/>
  <c r="CT107" i="5" s="1"/>
  <c r="CW107" i="5"/>
  <c r="EG112" i="5" l="1"/>
  <c r="EL99" i="5"/>
  <c r="EH100" i="5" s="1"/>
  <c r="EI100" i="5" s="1"/>
  <c r="EJ100" i="5" s="1"/>
  <c r="DS111" i="5"/>
  <c r="EB113" i="5"/>
  <c r="EC113" i="5" s="1"/>
  <c r="EF113" i="5"/>
  <c r="DY112" i="5"/>
  <c r="DU112" i="5"/>
  <c r="DV112" i="5" s="1"/>
  <c r="DR112" i="5"/>
  <c r="DN112" i="5"/>
  <c r="DO112" i="5" s="1"/>
  <c r="DI110" i="5"/>
  <c r="DL110" i="5" s="1"/>
  <c r="DB107" i="5"/>
  <c r="DE107" i="5" s="1"/>
  <c r="CU107" i="5"/>
  <c r="CX107" i="5" s="1"/>
  <c r="EM100" i="5" l="1"/>
  <c r="EK100" i="5"/>
  <c r="DC107" i="5"/>
  <c r="CY108" i="5" s="1"/>
  <c r="DD108" i="5" s="1"/>
  <c r="ED113" i="5"/>
  <c r="EG113" i="5" s="1"/>
  <c r="DW112" i="5"/>
  <c r="DX112" i="5" s="1"/>
  <c r="DT113" i="5" s="1"/>
  <c r="DP112" i="5"/>
  <c r="DQ112" i="5" s="1"/>
  <c r="DM113" i="5" s="1"/>
  <c r="DJ110" i="5"/>
  <c r="DF111" i="5" s="1"/>
  <c r="CV107" i="5"/>
  <c r="CR108" i="5" s="1"/>
  <c r="EN100" i="5" l="1"/>
  <c r="CZ108" i="5"/>
  <c r="DA108" i="5" s="1"/>
  <c r="DB108" i="5" s="1"/>
  <c r="DE108" i="5" s="1"/>
  <c r="DS112" i="5"/>
  <c r="EL100" i="5"/>
  <c r="EH101" i="5" s="1"/>
  <c r="EE113" i="5"/>
  <c r="EA114" i="5" s="1"/>
  <c r="DY113" i="5"/>
  <c r="DU113" i="5"/>
  <c r="DV113" i="5" s="1"/>
  <c r="DZ112" i="5"/>
  <c r="DN113" i="5"/>
  <c r="DO113" i="5" s="1"/>
  <c r="DR113" i="5"/>
  <c r="DK111" i="5"/>
  <c r="DG111" i="5"/>
  <c r="DH111" i="5" s="1"/>
  <c r="CW108" i="5"/>
  <c r="CS108" i="5"/>
  <c r="CT108" i="5" s="1"/>
  <c r="EM101" i="5" l="1"/>
  <c r="EI101" i="5"/>
  <c r="EJ101" i="5" s="1"/>
  <c r="EF114" i="5"/>
  <c r="EB114" i="5"/>
  <c r="EC114" i="5" s="1"/>
  <c r="DW113" i="5"/>
  <c r="DX113" i="5" s="1"/>
  <c r="DT114" i="5" s="1"/>
  <c r="DP113" i="5"/>
  <c r="DS113" i="5" s="1"/>
  <c r="DI111" i="5"/>
  <c r="DJ111" i="5" s="1"/>
  <c r="DF112" i="5" s="1"/>
  <c r="DC108" i="5"/>
  <c r="CY109" i="5" s="1"/>
  <c r="CU108" i="5"/>
  <c r="CV108" i="5" s="1"/>
  <c r="CR109" i="5" s="1"/>
  <c r="EK101" i="5" l="1"/>
  <c r="EN101" i="5" s="1"/>
  <c r="DZ113" i="5"/>
  <c r="ED114" i="5"/>
  <c r="EE114" i="5" s="1"/>
  <c r="EA115" i="5" s="1"/>
  <c r="DY114" i="5"/>
  <c r="DU114" i="5"/>
  <c r="DV114" i="5" s="1"/>
  <c r="DQ113" i="5"/>
  <c r="DM114" i="5" s="1"/>
  <c r="DK112" i="5"/>
  <c r="DG112" i="5"/>
  <c r="DH112" i="5" s="1"/>
  <c r="DL111" i="5"/>
  <c r="CX108" i="5"/>
  <c r="CZ109" i="5"/>
  <c r="DA109" i="5" s="1"/>
  <c r="DD109" i="5"/>
  <c r="CW109" i="5"/>
  <c r="CS109" i="5"/>
  <c r="CT109" i="5" s="1"/>
  <c r="EL101" i="5" l="1"/>
  <c r="EH102" i="5" s="1"/>
  <c r="EG114" i="5"/>
  <c r="EF115" i="5"/>
  <c r="EB115" i="5"/>
  <c r="EC115" i="5" s="1"/>
  <c r="DW114" i="5"/>
  <c r="DX114" i="5" s="1"/>
  <c r="DT115" i="5" s="1"/>
  <c r="DN114" i="5"/>
  <c r="DO114" i="5" s="1"/>
  <c r="DR114" i="5"/>
  <c r="DI112" i="5"/>
  <c r="DJ112" i="5" s="1"/>
  <c r="DF113" i="5" s="1"/>
  <c r="DB109" i="5"/>
  <c r="DE109" i="5" s="1"/>
  <c r="CU109" i="5"/>
  <c r="CX109" i="5" s="1"/>
  <c r="DZ114" i="5" l="1"/>
  <c r="CV109" i="5"/>
  <c r="CR110" i="5" s="1"/>
  <c r="CS110" i="5" s="1"/>
  <c r="CT110" i="5" s="1"/>
  <c r="DL112" i="5"/>
  <c r="EM102" i="5"/>
  <c r="EI102" i="5"/>
  <c r="EJ102" i="5" s="1"/>
  <c r="EK102" i="5" s="1"/>
  <c r="EL102" i="5" s="1"/>
  <c r="EH103" i="5" s="1"/>
  <c r="ED115" i="5"/>
  <c r="EG115" i="5" s="1"/>
  <c r="DY115" i="5"/>
  <c r="DU115" i="5"/>
  <c r="DV115" i="5" s="1"/>
  <c r="DP114" i="5"/>
  <c r="DS114" i="5" s="1"/>
  <c r="DK113" i="5"/>
  <c r="DG113" i="5"/>
  <c r="DH113" i="5" s="1"/>
  <c r="DC109" i="5"/>
  <c r="CY110" i="5" s="1"/>
  <c r="EE115" i="5" l="1"/>
  <c r="EA116" i="5" s="1"/>
  <c r="EF116" i="5" s="1"/>
  <c r="CW110" i="5"/>
  <c r="EI103" i="5"/>
  <c r="EJ103" i="5" s="1"/>
  <c r="EK103" i="5" s="1"/>
  <c r="EL103" i="5" s="1"/>
  <c r="EH104" i="5" s="1"/>
  <c r="EM103" i="5"/>
  <c r="EN102" i="5"/>
  <c r="DW115" i="5"/>
  <c r="DX115" i="5" s="1"/>
  <c r="DT116" i="5" s="1"/>
  <c r="DQ114" i="5"/>
  <c r="DM115" i="5" s="1"/>
  <c r="DI113" i="5"/>
  <c r="DJ113" i="5" s="1"/>
  <c r="DF114" i="5" s="1"/>
  <c r="CZ110" i="5"/>
  <c r="DA110" i="5" s="1"/>
  <c r="DD110" i="5"/>
  <c r="CU110" i="5"/>
  <c r="CV110" i="5" s="1"/>
  <c r="CR111" i="5" s="1"/>
  <c r="EB116" i="5" l="1"/>
  <c r="EC116" i="5" s="1"/>
  <c r="ED116" i="5" s="1"/>
  <c r="EE116" i="5" s="1"/>
  <c r="EA117" i="5" s="1"/>
  <c r="EN103" i="5"/>
  <c r="EM104" i="5"/>
  <c r="EI104" i="5"/>
  <c r="EJ104" i="5" s="1"/>
  <c r="EK104" i="5" s="1"/>
  <c r="EL104" i="5" s="1"/>
  <c r="EH105" i="5" s="1"/>
  <c r="DY116" i="5"/>
  <c r="DU116" i="5"/>
  <c r="DV116" i="5" s="1"/>
  <c r="DZ115" i="5"/>
  <c r="CX110" i="5"/>
  <c r="DL113" i="5"/>
  <c r="DN115" i="5"/>
  <c r="DO115" i="5" s="1"/>
  <c r="DR115" i="5"/>
  <c r="DG114" i="5"/>
  <c r="DH114" i="5" s="1"/>
  <c r="DK114" i="5"/>
  <c r="DB110" i="5"/>
  <c r="DE110" i="5" s="1"/>
  <c r="CS111" i="5"/>
  <c r="CT111" i="5" s="1"/>
  <c r="CW111" i="5"/>
  <c r="EG116" i="5" l="1"/>
  <c r="EM105" i="5"/>
  <c r="EI105" i="5"/>
  <c r="EJ105" i="5" s="1"/>
  <c r="EK105" i="5" s="1"/>
  <c r="EL105" i="5" s="1"/>
  <c r="EH106" i="5" s="1"/>
  <c r="EN104" i="5"/>
  <c r="EB117" i="5"/>
  <c r="EC117" i="5" s="1"/>
  <c r="EF117" i="5"/>
  <c r="DW116" i="5"/>
  <c r="DX116" i="5" s="1"/>
  <c r="DT117" i="5" s="1"/>
  <c r="DP115" i="5"/>
  <c r="DS115" i="5" s="1"/>
  <c r="DI114" i="5"/>
  <c r="DL114" i="5" s="1"/>
  <c r="DC110" i="5"/>
  <c r="CY111" i="5" s="1"/>
  <c r="CU111" i="5"/>
  <c r="CV111" i="5" s="1"/>
  <c r="CR112" i="5" s="1"/>
  <c r="EM106" i="5" l="1"/>
  <c r="EI106" i="5"/>
  <c r="EJ106" i="5" s="1"/>
  <c r="EK106" i="5" s="1"/>
  <c r="EL106" i="5" s="1"/>
  <c r="EH107" i="5" s="1"/>
  <c r="EN105" i="5"/>
  <c r="DZ116" i="5"/>
  <c r="ED117" i="5"/>
  <c r="EG117" i="5" s="1"/>
  <c r="DU117" i="5"/>
  <c r="DV117" i="5" s="1"/>
  <c r="DY117" i="5"/>
  <c r="DQ115" i="5"/>
  <c r="DM116" i="5" s="1"/>
  <c r="DN116" i="5" s="1"/>
  <c r="DO116" i="5" s="1"/>
  <c r="DJ114" i="5"/>
  <c r="DF115" i="5" s="1"/>
  <c r="DD111" i="5"/>
  <c r="CZ111" i="5"/>
  <c r="DA111" i="5" s="1"/>
  <c r="CW112" i="5"/>
  <c r="CS112" i="5"/>
  <c r="CT112" i="5" s="1"/>
  <c r="CX111" i="5"/>
  <c r="DR116" i="5" l="1"/>
  <c r="EM107" i="5"/>
  <c r="EI107" i="5"/>
  <c r="EJ107" i="5" s="1"/>
  <c r="EN106" i="5"/>
  <c r="EE117" i="5"/>
  <c r="EA118" i="5" s="1"/>
  <c r="EB118" i="5" s="1"/>
  <c r="EC118" i="5" s="1"/>
  <c r="DW117" i="5"/>
  <c r="DZ117" i="5" s="1"/>
  <c r="DP116" i="5"/>
  <c r="DQ116" i="5" s="1"/>
  <c r="DM117" i="5" s="1"/>
  <c r="DK115" i="5"/>
  <c r="DG115" i="5"/>
  <c r="DH115" i="5" s="1"/>
  <c r="DB111" i="5"/>
  <c r="DC111" i="5" s="1"/>
  <c r="CY112" i="5" s="1"/>
  <c r="CU112" i="5"/>
  <c r="CV112" i="5" s="1"/>
  <c r="CR113" i="5" s="1"/>
  <c r="EF118" i="5" l="1"/>
  <c r="EK107" i="5"/>
  <c r="EL107" i="5" s="1"/>
  <c r="EH108" i="5" s="1"/>
  <c r="CX112" i="5"/>
  <c r="ED118" i="5"/>
  <c r="EE118" i="5" s="1"/>
  <c r="EA119" i="5" s="1"/>
  <c r="DE111" i="5"/>
  <c r="DX117" i="5"/>
  <c r="DT118" i="5" s="1"/>
  <c r="DR117" i="5"/>
  <c r="DN117" i="5"/>
  <c r="DO117" i="5" s="1"/>
  <c r="DS116" i="5"/>
  <c r="DI115" i="5"/>
  <c r="DJ115" i="5" s="1"/>
  <c r="DF116" i="5" s="1"/>
  <c r="DD112" i="5"/>
  <c r="CZ112" i="5"/>
  <c r="DA112" i="5" s="1"/>
  <c r="CS113" i="5"/>
  <c r="CT113" i="5" s="1"/>
  <c r="CW113" i="5"/>
  <c r="EG118" i="5" l="1"/>
  <c r="EN107" i="5"/>
  <c r="EI108" i="5"/>
  <c r="EJ108" i="5" s="1"/>
  <c r="EM108" i="5"/>
  <c r="DL115" i="5"/>
  <c r="EF119" i="5"/>
  <c r="EB119" i="5"/>
  <c r="EC119" i="5" s="1"/>
  <c r="DY118" i="5"/>
  <c r="DU118" i="5"/>
  <c r="DV118" i="5" s="1"/>
  <c r="DP117" i="5"/>
  <c r="DQ117" i="5" s="1"/>
  <c r="DM118" i="5" s="1"/>
  <c r="DK116" i="5"/>
  <c r="DG116" i="5"/>
  <c r="DH116" i="5" s="1"/>
  <c r="DB112" i="5"/>
  <c r="DC112" i="5" s="1"/>
  <c r="CY113" i="5" s="1"/>
  <c r="CU113" i="5"/>
  <c r="CX113" i="5" s="1"/>
  <c r="DS117" i="5" l="1"/>
  <c r="EK108" i="5"/>
  <c r="EN108" i="5" s="1"/>
  <c r="ED119" i="5"/>
  <c r="EE119" i="5" s="1"/>
  <c r="EA120" i="5" s="1"/>
  <c r="DW118" i="5"/>
  <c r="DX118" i="5" s="1"/>
  <c r="DT119" i="5" s="1"/>
  <c r="DE112" i="5"/>
  <c r="DR118" i="5"/>
  <c r="DN118" i="5"/>
  <c r="DO118" i="5" s="1"/>
  <c r="DI116" i="5"/>
  <c r="DJ116" i="5" s="1"/>
  <c r="DF117" i="5" s="1"/>
  <c r="CZ113" i="5"/>
  <c r="DA113" i="5" s="1"/>
  <c r="DD113" i="5"/>
  <c r="CV113" i="5"/>
  <c r="CR114" i="5" s="1"/>
  <c r="DZ118" i="5" l="1"/>
  <c r="EL108" i="5"/>
  <c r="EH109" i="5" s="1"/>
  <c r="DL116" i="5"/>
  <c r="EG119" i="5"/>
  <c r="EF120" i="5"/>
  <c r="EB120" i="5"/>
  <c r="EC120" i="5" s="1"/>
  <c r="DY119" i="5"/>
  <c r="DU119" i="5"/>
  <c r="DV119" i="5" s="1"/>
  <c r="DP118" i="5"/>
  <c r="DS118" i="5" s="1"/>
  <c r="DG117" i="5"/>
  <c r="DH117" i="5" s="1"/>
  <c r="DK117" i="5"/>
  <c r="DB113" i="5"/>
  <c r="DE113" i="5" s="1"/>
  <c r="CS114" i="5"/>
  <c r="CT114" i="5" s="1"/>
  <c r="CW114" i="5"/>
  <c r="DQ118" i="5" l="1"/>
  <c r="DM119" i="5" s="1"/>
  <c r="DN119" i="5" s="1"/>
  <c r="DO119" i="5" s="1"/>
  <c r="EM109" i="5"/>
  <c r="EI109" i="5"/>
  <c r="EJ109" i="5" s="1"/>
  <c r="ED120" i="5"/>
  <c r="EE120" i="5" s="1"/>
  <c r="EA121" i="5" s="1"/>
  <c r="DW119" i="5"/>
  <c r="DX119" i="5" s="1"/>
  <c r="DT120" i="5" s="1"/>
  <c r="DI117" i="5"/>
  <c r="DL117" i="5" s="1"/>
  <c r="DC113" i="5"/>
  <c r="CY114" i="5" s="1"/>
  <c r="CU114" i="5"/>
  <c r="CX114" i="5" s="1"/>
  <c r="DR119" i="5" l="1"/>
  <c r="DZ119" i="5"/>
  <c r="DJ117" i="5"/>
  <c r="DF118" i="5" s="1"/>
  <c r="DK118" i="5" s="1"/>
  <c r="EK109" i="5"/>
  <c r="EN109" i="5" s="1"/>
  <c r="EG120" i="5"/>
  <c r="EF121" i="5"/>
  <c r="EB121" i="5"/>
  <c r="EC121" i="5" s="1"/>
  <c r="DU120" i="5"/>
  <c r="DV120" i="5" s="1"/>
  <c r="DY120" i="5"/>
  <c r="DP119" i="5"/>
  <c r="CV114" i="5"/>
  <c r="CR115" i="5" s="1"/>
  <c r="CS115" i="5" s="1"/>
  <c r="CT115" i="5" s="1"/>
  <c r="DD114" i="5"/>
  <c r="CZ114" i="5"/>
  <c r="DA114" i="5" s="1"/>
  <c r="DS119" i="5" l="1"/>
  <c r="EL109" i="5"/>
  <c r="EH110" i="5" s="1"/>
  <c r="EM110" i="5" s="1"/>
  <c r="DG118" i="5"/>
  <c r="DH118" i="5" s="1"/>
  <c r="DI118" i="5" s="1"/>
  <c r="DJ118" i="5" s="1"/>
  <c r="DF119" i="5" s="1"/>
  <c r="DQ119" i="5"/>
  <c r="DM120" i="5" s="1"/>
  <c r="DN120" i="5" s="1"/>
  <c r="DO120" i="5" s="1"/>
  <c r="CW115" i="5"/>
  <c r="ED121" i="5"/>
  <c r="EG121" i="5" s="1"/>
  <c r="DW120" i="5"/>
  <c r="DZ120" i="5" s="1"/>
  <c r="DB114" i="5"/>
  <c r="DC114" i="5" s="1"/>
  <c r="CY115" i="5" s="1"/>
  <c r="CU115" i="5"/>
  <c r="CV115" i="5" s="1"/>
  <c r="CR116" i="5" s="1"/>
  <c r="DR120" i="5" l="1"/>
  <c r="EI110" i="5"/>
  <c r="EJ110" i="5" s="1"/>
  <c r="EK110" i="5" s="1"/>
  <c r="EN110" i="5" s="1"/>
  <c r="EE121" i="5"/>
  <c r="EA122" i="5" s="1"/>
  <c r="EB122" i="5" s="1"/>
  <c r="EC122" i="5" s="1"/>
  <c r="DL118" i="5"/>
  <c r="DX120" i="5"/>
  <c r="DT121" i="5" s="1"/>
  <c r="CX115" i="5"/>
  <c r="DP120" i="5"/>
  <c r="DG119" i="5"/>
  <c r="DH119" i="5" s="1"/>
  <c r="DK119" i="5"/>
  <c r="CZ115" i="5"/>
  <c r="DA115" i="5" s="1"/>
  <c r="DD115" i="5"/>
  <c r="DE114" i="5"/>
  <c r="CS116" i="5"/>
  <c r="CT116" i="5" s="1"/>
  <c r="CW116" i="5"/>
  <c r="DS120" i="5" l="1"/>
  <c r="EF122" i="5"/>
  <c r="EL110" i="5"/>
  <c r="EH111" i="5" s="1"/>
  <c r="ED122" i="5"/>
  <c r="DQ120" i="5"/>
  <c r="DM121" i="5" s="1"/>
  <c r="DN121" i="5" s="1"/>
  <c r="DO121" i="5" s="1"/>
  <c r="DY121" i="5"/>
  <c r="DU121" i="5"/>
  <c r="DV121" i="5" s="1"/>
  <c r="DI119" i="5"/>
  <c r="DL119" i="5" s="1"/>
  <c r="DB115" i="5"/>
  <c r="DC115" i="5" s="1"/>
  <c r="CY116" i="5" s="1"/>
  <c r="CU116" i="5"/>
  <c r="CX116" i="5" s="1"/>
  <c r="EG122" i="5" l="1"/>
  <c r="EI111" i="5"/>
  <c r="EJ111" i="5" s="1"/>
  <c r="EM111" i="5"/>
  <c r="DR121" i="5"/>
  <c r="EE122" i="5"/>
  <c r="EA123" i="5" s="1"/>
  <c r="DW121" i="5"/>
  <c r="DZ121" i="5" s="1"/>
  <c r="DP121" i="5"/>
  <c r="DJ119" i="5"/>
  <c r="DF120" i="5" s="1"/>
  <c r="DD116" i="5"/>
  <c r="CZ116" i="5"/>
  <c r="DA116" i="5" s="1"/>
  <c r="DE115" i="5"/>
  <c r="CV116" i="5"/>
  <c r="CR117" i="5" s="1"/>
  <c r="DS121" i="5" l="1"/>
  <c r="DX121" i="5"/>
  <c r="DT122" i="5" s="1"/>
  <c r="DY122" i="5" s="1"/>
  <c r="EK111" i="5"/>
  <c r="EN111" i="5" s="1"/>
  <c r="EB123" i="5"/>
  <c r="EC123" i="5" s="1"/>
  <c r="EF123" i="5"/>
  <c r="DQ121" i="5"/>
  <c r="DM122" i="5" s="1"/>
  <c r="DG120" i="5"/>
  <c r="DH120" i="5" s="1"/>
  <c r="DK120" i="5"/>
  <c r="DB116" i="5"/>
  <c r="DC116" i="5" s="1"/>
  <c r="CY117" i="5" s="1"/>
  <c r="CW117" i="5"/>
  <c r="CS117" i="5"/>
  <c r="CT117" i="5" s="1"/>
  <c r="DU122" i="5" l="1"/>
  <c r="DV122" i="5" s="1"/>
  <c r="DW122" i="5" s="1"/>
  <c r="DX122" i="5" s="1"/>
  <c r="DT123" i="5" s="1"/>
  <c r="EL111" i="5"/>
  <c r="EH112" i="5" s="1"/>
  <c r="ED123" i="5"/>
  <c r="EG123" i="5" s="1"/>
  <c r="DR122" i="5"/>
  <c r="DN122" i="5"/>
  <c r="DO122" i="5" s="1"/>
  <c r="DI120" i="5"/>
  <c r="DL120" i="5" s="1"/>
  <c r="CZ117" i="5"/>
  <c r="DA117" i="5" s="1"/>
  <c r="DD117" i="5"/>
  <c r="DE116" i="5"/>
  <c r="CU117" i="5"/>
  <c r="CV117" i="5" s="1"/>
  <c r="CR118" i="5" s="1"/>
  <c r="DZ122" i="5" l="1"/>
  <c r="EE123" i="5"/>
  <c r="EA124" i="5" s="1"/>
  <c r="EB124" i="5" s="1"/>
  <c r="EC124" i="5" s="1"/>
  <c r="EM112" i="5"/>
  <c r="EI112" i="5"/>
  <c r="EJ112" i="5" s="1"/>
  <c r="EK112" i="5" s="1"/>
  <c r="EL112" i="5" s="1"/>
  <c r="EH113" i="5" s="1"/>
  <c r="DU123" i="5"/>
  <c r="DV123" i="5" s="1"/>
  <c r="DY123" i="5"/>
  <c r="DP122" i="5"/>
  <c r="DQ122" i="5" s="1"/>
  <c r="DM123" i="5" s="1"/>
  <c r="DJ120" i="5"/>
  <c r="DF121" i="5" s="1"/>
  <c r="DB117" i="5"/>
  <c r="DE117" i="5" s="1"/>
  <c r="CS118" i="5"/>
  <c r="CT118" i="5" s="1"/>
  <c r="CW118" i="5"/>
  <c r="CX117" i="5"/>
  <c r="EF124" i="5" l="1"/>
  <c r="EN112" i="5"/>
  <c r="EM113" i="5"/>
  <c r="EI113" i="5"/>
  <c r="EJ113" i="5" s="1"/>
  <c r="EK113" i="5" s="1"/>
  <c r="EL113" i="5" s="1"/>
  <c r="EH114" i="5" s="1"/>
  <c r="ED124" i="5"/>
  <c r="EG124" i="5" s="1"/>
  <c r="DW123" i="5"/>
  <c r="DZ123" i="5" s="1"/>
  <c r="DN123" i="5"/>
  <c r="DO123" i="5" s="1"/>
  <c r="DR123" i="5"/>
  <c r="DS122" i="5"/>
  <c r="DK121" i="5"/>
  <c r="DG121" i="5"/>
  <c r="DH121" i="5" s="1"/>
  <c r="DC117" i="5"/>
  <c r="CY118" i="5" s="1"/>
  <c r="CU118" i="5"/>
  <c r="CX118" i="5" s="1"/>
  <c r="EI114" i="5" l="1"/>
  <c r="EJ114" i="5" s="1"/>
  <c r="EK114" i="5" s="1"/>
  <c r="EL114" i="5" s="1"/>
  <c r="EH115" i="5" s="1"/>
  <c r="EM114" i="5"/>
  <c r="EN113" i="5"/>
  <c r="EE124" i="5"/>
  <c r="EA125" i="5" s="1"/>
  <c r="EB125" i="5" s="1"/>
  <c r="EC125" i="5" s="1"/>
  <c r="DX123" i="5"/>
  <c r="DT124" i="5" s="1"/>
  <c r="DP123" i="5"/>
  <c r="DS123" i="5" s="1"/>
  <c r="DI121" i="5"/>
  <c r="DL121" i="5" s="1"/>
  <c r="DD118" i="5"/>
  <c r="CZ118" i="5"/>
  <c r="DA118" i="5" s="1"/>
  <c r="CV118" i="5"/>
  <c r="CR119" i="5" s="1"/>
  <c r="EF125" i="5" l="1"/>
  <c r="EN114" i="5"/>
  <c r="DJ121" i="5"/>
  <c r="DF122" i="5" s="1"/>
  <c r="DK122" i="5" s="1"/>
  <c r="EI115" i="5"/>
  <c r="EJ115" i="5" s="1"/>
  <c r="EM115" i="5"/>
  <c r="ED125" i="5"/>
  <c r="DY124" i="5"/>
  <c r="DU124" i="5"/>
  <c r="DV124" i="5" s="1"/>
  <c r="DQ123" i="5"/>
  <c r="DM124" i="5" s="1"/>
  <c r="DB118" i="5"/>
  <c r="DC118" i="5" s="1"/>
  <c r="CY119" i="5" s="1"/>
  <c r="CS119" i="5"/>
  <c r="CT119" i="5" s="1"/>
  <c r="CW119" i="5"/>
  <c r="EG125" i="5" l="1"/>
  <c r="DG122" i="5"/>
  <c r="DH122" i="5" s="1"/>
  <c r="DI122" i="5" s="1"/>
  <c r="DL122" i="5" s="1"/>
  <c r="EE125" i="5"/>
  <c r="EA126" i="5" s="1"/>
  <c r="EB126" i="5" s="1"/>
  <c r="EC126" i="5" s="1"/>
  <c r="EK115" i="5"/>
  <c r="EN115" i="5" s="1"/>
  <c r="DW124" i="5"/>
  <c r="DX124" i="5" s="1"/>
  <c r="DT125" i="5" s="1"/>
  <c r="DN124" i="5"/>
  <c r="DO124" i="5" s="1"/>
  <c r="DR124" i="5"/>
  <c r="DE118" i="5"/>
  <c r="CZ119" i="5"/>
  <c r="DA119" i="5" s="1"/>
  <c r="DD119" i="5"/>
  <c r="CU119" i="5"/>
  <c r="CX119" i="5" s="1"/>
  <c r="EF126" i="5" l="1"/>
  <c r="DZ124" i="5"/>
  <c r="EL115" i="5"/>
  <c r="EH116" i="5" s="1"/>
  <c r="ED126" i="5"/>
  <c r="DU125" i="5"/>
  <c r="DV125" i="5" s="1"/>
  <c r="DY125" i="5"/>
  <c r="DP124" i="5"/>
  <c r="DS124" i="5" s="1"/>
  <c r="DJ122" i="5"/>
  <c r="DF123" i="5" s="1"/>
  <c r="DB119" i="5"/>
  <c r="DE119" i="5" s="1"/>
  <c r="CV119" i="5"/>
  <c r="CR120" i="5" s="1"/>
  <c r="EG126" i="5" l="1"/>
  <c r="EM116" i="5"/>
  <c r="EI116" i="5"/>
  <c r="EJ116" i="5" s="1"/>
  <c r="EK116" i="5" s="1"/>
  <c r="EL116" i="5" s="1"/>
  <c r="EH117" i="5" s="1"/>
  <c r="EE126" i="5"/>
  <c r="EA127" i="5" s="1"/>
  <c r="DW125" i="5"/>
  <c r="DZ125" i="5" s="1"/>
  <c r="DQ124" i="5"/>
  <c r="DM125" i="5" s="1"/>
  <c r="DC119" i="5"/>
  <c r="CY120" i="5" s="1"/>
  <c r="CZ120" i="5" s="1"/>
  <c r="DA120" i="5" s="1"/>
  <c r="DK123" i="5"/>
  <c r="DG123" i="5"/>
  <c r="DH123" i="5" s="1"/>
  <c r="CW120" i="5"/>
  <c r="CS120" i="5"/>
  <c r="CT120" i="5" s="1"/>
  <c r="EM117" i="5" l="1"/>
  <c r="EI117" i="5"/>
  <c r="EJ117" i="5" s="1"/>
  <c r="EK117" i="5" s="1"/>
  <c r="EL117" i="5" s="1"/>
  <c r="EH118" i="5" s="1"/>
  <c r="EN116" i="5"/>
  <c r="DD120" i="5"/>
  <c r="EF127" i="5"/>
  <c r="EB127" i="5"/>
  <c r="EC127" i="5" s="1"/>
  <c r="DX125" i="5"/>
  <c r="DT126" i="5" s="1"/>
  <c r="DN125" i="5"/>
  <c r="DO125" i="5" s="1"/>
  <c r="DR125" i="5"/>
  <c r="DI123" i="5"/>
  <c r="DJ123" i="5" s="1"/>
  <c r="DF124" i="5" s="1"/>
  <c r="DB120" i="5"/>
  <c r="CU120" i="5"/>
  <c r="CX120" i="5" s="1"/>
  <c r="EM118" i="5" l="1"/>
  <c r="EI118" i="5"/>
  <c r="EJ118" i="5" s="1"/>
  <c r="DE120" i="5"/>
  <c r="EN117" i="5"/>
  <c r="DL123" i="5"/>
  <c r="ED127" i="5"/>
  <c r="EE127" i="5" s="1"/>
  <c r="EA128" i="5" s="1"/>
  <c r="DU126" i="5"/>
  <c r="DV126" i="5" s="1"/>
  <c r="DY126" i="5"/>
  <c r="DP125" i="5"/>
  <c r="DS125" i="5" s="1"/>
  <c r="DK124" i="5"/>
  <c r="DG124" i="5"/>
  <c r="DH124" i="5" s="1"/>
  <c r="CV120" i="5"/>
  <c r="CR121" i="5" s="1"/>
  <c r="CW121" i="5" s="1"/>
  <c r="DC120" i="5"/>
  <c r="CY121" i="5" s="1"/>
  <c r="EG127" i="5" l="1"/>
  <c r="EK118" i="5"/>
  <c r="EL118" i="5" s="1"/>
  <c r="EH119" i="5" s="1"/>
  <c r="EB128" i="5"/>
  <c r="EC128" i="5" s="1"/>
  <c r="EF128" i="5"/>
  <c r="CS121" i="5"/>
  <c r="CT121" i="5" s="1"/>
  <c r="CU121" i="5" s="1"/>
  <c r="CV121" i="5" s="1"/>
  <c r="CR122" i="5" s="1"/>
  <c r="DW126" i="5"/>
  <c r="DX126" i="5" s="1"/>
  <c r="DT127" i="5" s="1"/>
  <c r="DQ125" i="5"/>
  <c r="DM126" i="5" s="1"/>
  <c r="DI124" i="5"/>
  <c r="DJ124" i="5" s="1"/>
  <c r="DF125" i="5" s="1"/>
  <c r="DD121" i="5"/>
  <c r="CZ121" i="5"/>
  <c r="DA121" i="5" s="1"/>
  <c r="EN118" i="5" l="1"/>
  <c r="EM119" i="5"/>
  <c r="EI119" i="5"/>
  <c r="EJ119" i="5" s="1"/>
  <c r="DZ126" i="5"/>
  <c r="DL124" i="5"/>
  <c r="ED128" i="5"/>
  <c r="EG128" i="5" s="1"/>
  <c r="CX121" i="5"/>
  <c r="DY127" i="5"/>
  <c r="DU127" i="5"/>
  <c r="DV127" i="5" s="1"/>
  <c r="DN126" i="5"/>
  <c r="DO126" i="5" s="1"/>
  <c r="DR126" i="5"/>
  <c r="DK125" i="5"/>
  <c r="DG125" i="5"/>
  <c r="DH125" i="5" s="1"/>
  <c r="DB121" i="5"/>
  <c r="DC121" i="5" s="1"/>
  <c r="CY122" i="5" s="1"/>
  <c r="CW122" i="5"/>
  <c r="CS122" i="5"/>
  <c r="CT122" i="5" s="1"/>
  <c r="EK119" i="5" l="1"/>
  <c r="EL119" i="5" s="1"/>
  <c r="EH120" i="5" s="1"/>
  <c r="EE128" i="5"/>
  <c r="EA129" i="5" s="1"/>
  <c r="EB129" i="5" s="1"/>
  <c r="EC129" i="5" s="1"/>
  <c r="DW127" i="5"/>
  <c r="DX127" i="5" s="1"/>
  <c r="DT128" i="5" s="1"/>
  <c r="DP126" i="5"/>
  <c r="DS126" i="5" s="1"/>
  <c r="DE121" i="5"/>
  <c r="DI125" i="5"/>
  <c r="DJ125" i="5" s="1"/>
  <c r="DF126" i="5" s="1"/>
  <c r="CZ122" i="5"/>
  <c r="DA122" i="5" s="1"/>
  <c r="DD122" i="5"/>
  <c r="CU122" i="5"/>
  <c r="CV122" i="5" s="1"/>
  <c r="CR123" i="5" s="1"/>
  <c r="EN119" i="5" l="1"/>
  <c r="EF129" i="5"/>
  <c r="DZ127" i="5"/>
  <c r="DL125" i="5"/>
  <c r="EM120" i="5"/>
  <c r="EI120" i="5"/>
  <c r="EJ120" i="5" s="1"/>
  <c r="DQ126" i="5"/>
  <c r="DM127" i="5" s="1"/>
  <c r="DR127" i="5" s="1"/>
  <c r="ED129" i="5"/>
  <c r="DY128" i="5"/>
  <c r="DU128" i="5"/>
  <c r="DV128" i="5" s="1"/>
  <c r="CX122" i="5"/>
  <c r="DK126" i="5"/>
  <c r="DG126" i="5"/>
  <c r="DH126" i="5" s="1"/>
  <c r="DB122" i="5"/>
  <c r="DE122" i="5" s="1"/>
  <c r="CW123" i="5"/>
  <c r="CS123" i="5"/>
  <c r="CT123" i="5" s="1"/>
  <c r="DN127" i="5" l="1"/>
  <c r="DO127" i="5" s="1"/>
  <c r="DP127" i="5" s="1"/>
  <c r="DS127" i="5" s="1"/>
  <c r="EG129" i="5"/>
  <c r="DC122" i="5"/>
  <c r="CY123" i="5" s="1"/>
  <c r="CZ123" i="5" s="1"/>
  <c r="DA123" i="5" s="1"/>
  <c r="EE129" i="5"/>
  <c r="EA130" i="5" s="1"/>
  <c r="EF130" i="5" s="1"/>
  <c r="EK120" i="5"/>
  <c r="EL120" i="5" s="1"/>
  <c r="EH121" i="5" s="1"/>
  <c r="DW128" i="5"/>
  <c r="DX128" i="5" s="1"/>
  <c r="DT129" i="5" s="1"/>
  <c r="DI126" i="5"/>
  <c r="DJ126" i="5" s="1"/>
  <c r="DF127" i="5" s="1"/>
  <c r="CU123" i="5"/>
  <c r="CV123" i="5" s="1"/>
  <c r="CR124" i="5" s="1"/>
  <c r="EB130" i="5" l="1"/>
  <c r="EC130" i="5" s="1"/>
  <c r="ED130" i="5" s="1"/>
  <c r="EE130" i="5" s="1"/>
  <c r="EA131" i="5" s="1"/>
  <c r="DQ127" i="5"/>
  <c r="DM128" i="5" s="1"/>
  <c r="DR128" i="5" s="1"/>
  <c r="DD123" i="5"/>
  <c r="EN120" i="5"/>
  <c r="EI121" i="5"/>
  <c r="EJ121" i="5" s="1"/>
  <c r="EM121" i="5"/>
  <c r="DZ128" i="5"/>
  <c r="DL126" i="5"/>
  <c r="DU129" i="5"/>
  <c r="DV129" i="5" s="1"/>
  <c r="DY129" i="5"/>
  <c r="CX123" i="5"/>
  <c r="DG127" i="5"/>
  <c r="DH127" i="5" s="1"/>
  <c r="DK127" i="5"/>
  <c r="DB123" i="5"/>
  <c r="DC123" i="5" s="1"/>
  <c r="CY124" i="5" s="1"/>
  <c r="CS124" i="5"/>
  <c r="CT124" i="5" s="1"/>
  <c r="CW124" i="5"/>
  <c r="DN128" i="5" l="1"/>
  <c r="DO128" i="5" s="1"/>
  <c r="DP128" i="5" s="1"/>
  <c r="DQ128" i="5" s="1"/>
  <c r="DM129" i="5" s="1"/>
  <c r="EG130" i="5"/>
  <c r="EK121" i="5"/>
  <c r="EN121" i="5" s="1"/>
  <c r="EF131" i="5"/>
  <c r="EB131" i="5"/>
  <c r="EC131" i="5" s="1"/>
  <c r="DW129" i="5"/>
  <c r="DZ129" i="5" s="1"/>
  <c r="DI127" i="5"/>
  <c r="DL127" i="5" s="1"/>
  <c r="CZ124" i="5"/>
  <c r="DA124" i="5" s="1"/>
  <c r="DD124" i="5"/>
  <c r="DE123" i="5"/>
  <c r="CU124" i="5"/>
  <c r="CX124" i="5" s="1"/>
  <c r="EL121" i="5" l="1"/>
  <c r="EH122" i="5" s="1"/>
  <c r="DS128" i="5"/>
  <c r="ED131" i="5"/>
  <c r="EE131" i="5" s="1"/>
  <c r="EA132" i="5" s="1"/>
  <c r="DJ127" i="5"/>
  <c r="DF128" i="5" s="1"/>
  <c r="DG128" i="5" s="1"/>
  <c r="DH128" i="5" s="1"/>
  <c r="DX129" i="5"/>
  <c r="DT130" i="5" s="1"/>
  <c r="DR129" i="5"/>
  <c r="DN129" i="5"/>
  <c r="DO129" i="5" s="1"/>
  <c r="CV124" i="5"/>
  <c r="CR125" i="5" s="1"/>
  <c r="CS125" i="5" s="1"/>
  <c r="CT125" i="5" s="1"/>
  <c r="DB124" i="5"/>
  <c r="DE124" i="5" s="1"/>
  <c r="EG131" i="5" l="1"/>
  <c r="EI122" i="5"/>
  <c r="EJ122" i="5" s="1"/>
  <c r="EM122" i="5"/>
  <c r="DK128" i="5"/>
  <c r="CW125" i="5"/>
  <c r="EB132" i="5"/>
  <c r="EC132" i="5" s="1"/>
  <c r="EF132" i="5"/>
  <c r="DU130" i="5"/>
  <c r="DV130" i="5" s="1"/>
  <c r="DY130" i="5"/>
  <c r="DP129" i="5"/>
  <c r="DQ129" i="5" s="1"/>
  <c r="DM130" i="5" s="1"/>
  <c r="DI128" i="5"/>
  <c r="DC124" i="5"/>
  <c r="CY125" i="5" s="1"/>
  <c r="CU125" i="5"/>
  <c r="DL128" i="5" l="1"/>
  <c r="DJ128" i="5"/>
  <c r="DF129" i="5" s="1"/>
  <c r="DG129" i="5" s="1"/>
  <c r="DH129" i="5" s="1"/>
  <c r="EK122" i="5"/>
  <c r="EN122" i="5" s="1"/>
  <c r="CX125" i="5"/>
  <c r="DS129" i="5"/>
  <c r="ED132" i="5"/>
  <c r="EG132" i="5" s="1"/>
  <c r="DW130" i="5"/>
  <c r="DZ130" i="5" s="1"/>
  <c r="DR130" i="5"/>
  <c r="DN130" i="5"/>
  <c r="DO130" i="5" s="1"/>
  <c r="DD125" i="5"/>
  <c r="CZ125" i="5"/>
  <c r="DA125" i="5" s="1"/>
  <c r="CV125" i="5"/>
  <c r="CR126" i="5" s="1"/>
  <c r="DK129" i="5" l="1"/>
  <c r="EL122" i="5"/>
  <c r="EH123" i="5" s="1"/>
  <c r="EE132" i="5"/>
  <c r="EA133" i="5" s="1"/>
  <c r="EB133" i="5" s="1"/>
  <c r="EC133" i="5" s="1"/>
  <c r="DX130" i="5"/>
  <c r="DT131" i="5" s="1"/>
  <c r="DP130" i="5"/>
  <c r="DQ130" i="5" s="1"/>
  <c r="DM131" i="5" s="1"/>
  <c r="DI129" i="5"/>
  <c r="DJ129" i="5" s="1"/>
  <c r="DF130" i="5" s="1"/>
  <c r="DB125" i="5"/>
  <c r="DC125" i="5" s="1"/>
  <c r="CY126" i="5" s="1"/>
  <c r="CW126" i="5"/>
  <c r="CS126" i="5"/>
  <c r="CT126" i="5" s="1"/>
  <c r="EF133" i="5" l="1"/>
  <c r="DE125" i="5"/>
  <c r="EI123" i="5"/>
  <c r="EJ123" i="5" s="1"/>
  <c r="EM123" i="5"/>
  <c r="ED133" i="5"/>
  <c r="EG133" i="5" s="1"/>
  <c r="DU131" i="5"/>
  <c r="DV131" i="5" s="1"/>
  <c r="DY131" i="5"/>
  <c r="DR131" i="5"/>
  <c r="DN131" i="5"/>
  <c r="DO131" i="5" s="1"/>
  <c r="DS130" i="5"/>
  <c r="DK130" i="5"/>
  <c r="DG130" i="5"/>
  <c r="DH130" i="5" s="1"/>
  <c r="DL129" i="5"/>
  <c r="CZ126" i="5"/>
  <c r="DA126" i="5" s="1"/>
  <c r="DD126" i="5"/>
  <c r="CU126" i="5"/>
  <c r="CV126" i="5" s="1"/>
  <c r="CR127" i="5" s="1"/>
  <c r="EK123" i="5" l="1"/>
  <c r="EN123" i="5" s="1"/>
  <c r="EE133" i="5"/>
  <c r="EA134" i="5" s="1"/>
  <c r="EF134" i="5" s="1"/>
  <c r="DW131" i="5"/>
  <c r="DZ131" i="5" s="1"/>
  <c r="DP131" i="5"/>
  <c r="DQ131" i="5" s="1"/>
  <c r="DM132" i="5" s="1"/>
  <c r="DI130" i="5"/>
  <c r="DJ130" i="5" s="1"/>
  <c r="DF131" i="5" s="1"/>
  <c r="CX126" i="5"/>
  <c r="DB126" i="5"/>
  <c r="DE126" i="5" s="1"/>
  <c r="CW127" i="5"/>
  <c r="CS127" i="5"/>
  <c r="CT127" i="5" s="1"/>
  <c r="EB134" i="5" l="1"/>
  <c r="EC134" i="5" s="1"/>
  <c r="ED134" i="5" s="1"/>
  <c r="EE134" i="5" s="1"/>
  <c r="EA135" i="5" s="1"/>
  <c r="EL123" i="5"/>
  <c r="EH124" i="5" s="1"/>
  <c r="EI124" i="5" s="1"/>
  <c r="EJ124" i="5" s="1"/>
  <c r="DS131" i="5"/>
  <c r="DX131" i="5"/>
  <c r="DT132" i="5" s="1"/>
  <c r="DL130" i="5"/>
  <c r="DN132" i="5"/>
  <c r="DO132" i="5" s="1"/>
  <c r="DR132" i="5"/>
  <c r="DK131" i="5"/>
  <c r="DG131" i="5"/>
  <c r="DH131" i="5" s="1"/>
  <c r="DC126" i="5"/>
  <c r="CY127" i="5" s="1"/>
  <c r="CU127" i="5"/>
  <c r="CV127" i="5" s="1"/>
  <c r="CR128" i="5" s="1"/>
  <c r="EM124" i="5" l="1"/>
  <c r="EG134" i="5"/>
  <c r="CX127" i="5"/>
  <c r="EK124" i="5"/>
  <c r="EB135" i="5"/>
  <c r="EC135" i="5" s="1"/>
  <c r="EF135" i="5"/>
  <c r="DU132" i="5"/>
  <c r="DV132" i="5" s="1"/>
  <c r="DY132" i="5"/>
  <c r="DP132" i="5"/>
  <c r="DS132" i="5" s="1"/>
  <c r="DI131" i="5"/>
  <c r="DJ131" i="5" s="1"/>
  <c r="DF132" i="5" s="1"/>
  <c r="CZ127" i="5"/>
  <c r="DA127" i="5" s="1"/>
  <c r="DD127" i="5"/>
  <c r="CS128" i="5"/>
  <c r="CT128" i="5" s="1"/>
  <c r="CW128" i="5"/>
  <c r="EN124" i="5" l="1"/>
  <c r="EL124" i="5"/>
  <c r="EH125" i="5" s="1"/>
  <c r="EM125" i="5" s="1"/>
  <c r="ED135" i="5"/>
  <c r="EG135" i="5" s="1"/>
  <c r="DW132" i="5"/>
  <c r="DZ132" i="5" s="1"/>
  <c r="DL131" i="5"/>
  <c r="DQ132" i="5"/>
  <c r="DM133" i="5" s="1"/>
  <c r="DG132" i="5"/>
  <c r="DH132" i="5" s="1"/>
  <c r="DK132" i="5"/>
  <c r="DB127" i="5"/>
  <c r="DE127" i="5" s="1"/>
  <c r="CU128" i="5"/>
  <c r="CV128" i="5" s="1"/>
  <c r="CR129" i="5" s="1"/>
  <c r="EI125" i="5" l="1"/>
  <c r="EJ125" i="5" s="1"/>
  <c r="EK125" i="5" s="1"/>
  <c r="EL125" i="5" s="1"/>
  <c r="EH126" i="5" s="1"/>
  <c r="EI126" i="5" s="1"/>
  <c r="EJ126" i="5" s="1"/>
  <c r="EK126" i="5" s="1"/>
  <c r="EL126" i="5" s="1"/>
  <c r="EH127" i="5" s="1"/>
  <c r="EE135" i="5"/>
  <c r="EA136" i="5" s="1"/>
  <c r="EB136" i="5" s="1"/>
  <c r="EC136" i="5" s="1"/>
  <c r="DX132" i="5"/>
  <c r="DT133" i="5" s="1"/>
  <c r="DN133" i="5"/>
  <c r="DO133" i="5" s="1"/>
  <c r="DR133" i="5"/>
  <c r="DI132" i="5"/>
  <c r="DL132" i="5" s="1"/>
  <c r="DC127" i="5"/>
  <c r="CY128" i="5" s="1"/>
  <c r="CX128" i="5"/>
  <c r="CS129" i="5"/>
  <c r="CT129" i="5" s="1"/>
  <c r="CW129" i="5"/>
  <c r="EF136" i="5" l="1"/>
  <c r="EN125" i="5"/>
  <c r="EM126" i="5"/>
  <c r="EN126" i="5" s="1"/>
  <c r="EM127" i="5"/>
  <c r="EI127" i="5"/>
  <c r="EJ127" i="5" s="1"/>
  <c r="ED136" i="5"/>
  <c r="DY133" i="5"/>
  <c r="DU133" i="5"/>
  <c r="DV133" i="5" s="1"/>
  <c r="DP133" i="5"/>
  <c r="DS133" i="5" s="1"/>
  <c r="DJ132" i="5"/>
  <c r="DF133" i="5" s="1"/>
  <c r="DD128" i="5"/>
  <c r="CZ128" i="5"/>
  <c r="DA128" i="5" s="1"/>
  <c r="CU129" i="5"/>
  <c r="CX129" i="5" s="1"/>
  <c r="EG136" i="5" l="1"/>
  <c r="EK127" i="5"/>
  <c r="EL127" i="5" s="1"/>
  <c r="EH128" i="5" s="1"/>
  <c r="EE136" i="5"/>
  <c r="EA137" i="5" s="1"/>
  <c r="DW133" i="5"/>
  <c r="DX133" i="5" s="1"/>
  <c r="DT134" i="5" s="1"/>
  <c r="DQ133" i="5"/>
  <c r="DM134" i="5" s="1"/>
  <c r="CV129" i="5"/>
  <c r="CR130" i="5" s="1"/>
  <c r="CS130" i="5" s="1"/>
  <c r="CT130" i="5" s="1"/>
  <c r="DG133" i="5"/>
  <c r="DH133" i="5" s="1"/>
  <c r="DK133" i="5"/>
  <c r="DB128" i="5"/>
  <c r="DC128" i="5" s="1"/>
  <c r="CY129" i="5" s="1"/>
  <c r="EN127" i="5" l="1"/>
  <c r="CW130" i="5"/>
  <c r="EM128" i="5"/>
  <c r="EI128" i="5"/>
  <c r="EJ128" i="5" s="1"/>
  <c r="EK128" i="5" s="1"/>
  <c r="EL128" i="5" s="1"/>
  <c r="EH129" i="5" s="1"/>
  <c r="DZ133" i="5"/>
  <c r="EB137" i="5"/>
  <c r="EC137" i="5" s="1"/>
  <c r="EF137" i="5"/>
  <c r="DU134" i="5"/>
  <c r="DV134" i="5" s="1"/>
  <c r="DY134" i="5"/>
  <c r="DE128" i="5"/>
  <c r="DR134" i="5"/>
  <c r="DN134" i="5"/>
  <c r="DO134" i="5" s="1"/>
  <c r="DI133" i="5"/>
  <c r="DL133" i="5" s="1"/>
  <c r="DD129" i="5"/>
  <c r="CZ129" i="5"/>
  <c r="DA129" i="5" s="1"/>
  <c r="CU130" i="5"/>
  <c r="CV130" i="5" s="1"/>
  <c r="CR131" i="5" s="1"/>
  <c r="CX130" i="5" l="1"/>
  <c r="EM129" i="5"/>
  <c r="EI129" i="5"/>
  <c r="EJ129" i="5" s="1"/>
  <c r="EK129" i="5" s="1"/>
  <c r="EL129" i="5" s="1"/>
  <c r="EH130" i="5" s="1"/>
  <c r="EN128" i="5"/>
  <c r="ED137" i="5"/>
  <c r="EG137" i="5" s="1"/>
  <c r="DW134" i="5"/>
  <c r="DZ134" i="5" s="1"/>
  <c r="DP134" i="5"/>
  <c r="DQ134" i="5" s="1"/>
  <c r="DM135" i="5" s="1"/>
  <c r="DJ133" i="5"/>
  <c r="DF134" i="5" s="1"/>
  <c r="DB129" i="5"/>
  <c r="DC129" i="5" s="1"/>
  <c r="CY130" i="5" s="1"/>
  <c r="CS131" i="5"/>
  <c r="CT131" i="5" s="1"/>
  <c r="CW131" i="5"/>
  <c r="EE137" i="5" l="1"/>
  <c r="EA138" i="5" s="1"/>
  <c r="EF138" i="5" s="1"/>
  <c r="DS134" i="5"/>
  <c r="EM130" i="5"/>
  <c r="EI130" i="5"/>
  <c r="EJ130" i="5" s="1"/>
  <c r="EN129" i="5"/>
  <c r="DE129" i="5"/>
  <c r="DX134" i="5"/>
  <c r="DT135" i="5" s="1"/>
  <c r="DR135" i="5"/>
  <c r="DN135" i="5"/>
  <c r="DO135" i="5" s="1"/>
  <c r="DK134" i="5"/>
  <c r="DG134" i="5"/>
  <c r="DH134" i="5" s="1"/>
  <c r="DD130" i="5"/>
  <c r="CZ130" i="5"/>
  <c r="DA130" i="5" s="1"/>
  <c r="CU131" i="5"/>
  <c r="CX131" i="5" s="1"/>
  <c r="EB138" i="5" l="1"/>
  <c r="EC138" i="5" s="1"/>
  <c r="ED138" i="5" s="1"/>
  <c r="EE138" i="5" s="1"/>
  <c r="EA139" i="5" s="1"/>
  <c r="EK130" i="5"/>
  <c r="EL130" i="5" s="1"/>
  <c r="EH131" i="5" s="1"/>
  <c r="DY135" i="5"/>
  <c r="DU135" i="5"/>
  <c r="DV135" i="5" s="1"/>
  <c r="DP135" i="5"/>
  <c r="DQ135" i="5" s="1"/>
  <c r="DM136" i="5" s="1"/>
  <c r="DI134" i="5"/>
  <c r="DJ134" i="5" s="1"/>
  <c r="DF135" i="5" s="1"/>
  <c r="DB130" i="5"/>
  <c r="DC130" i="5" s="1"/>
  <c r="CY131" i="5" s="1"/>
  <c r="CV131" i="5"/>
  <c r="CR132" i="5" s="1"/>
  <c r="EN130" i="5" l="1"/>
  <c r="EM131" i="5"/>
  <c r="EI131" i="5"/>
  <c r="EJ131" i="5" s="1"/>
  <c r="EK131" i="5" s="1"/>
  <c r="EL131" i="5" s="1"/>
  <c r="EH132" i="5" s="1"/>
  <c r="EG138" i="5"/>
  <c r="EF139" i="5"/>
  <c r="EB139" i="5"/>
  <c r="EC139" i="5" s="1"/>
  <c r="DW135" i="5"/>
  <c r="DX135" i="5" s="1"/>
  <c r="DT136" i="5" s="1"/>
  <c r="DR136" i="5"/>
  <c r="DN136" i="5"/>
  <c r="DO136" i="5" s="1"/>
  <c r="DS135" i="5"/>
  <c r="DK135" i="5"/>
  <c r="DG135" i="5"/>
  <c r="DH135" i="5" s="1"/>
  <c r="DE130" i="5"/>
  <c r="DL134" i="5"/>
  <c r="DD131" i="5"/>
  <c r="CZ131" i="5"/>
  <c r="DA131" i="5" s="1"/>
  <c r="CS132" i="5"/>
  <c r="CT132" i="5" s="1"/>
  <c r="CW132" i="5"/>
  <c r="DZ135" i="5" l="1"/>
  <c r="EM132" i="5"/>
  <c r="EI132" i="5"/>
  <c r="EJ132" i="5" s="1"/>
  <c r="EN131" i="5"/>
  <c r="ED139" i="5"/>
  <c r="EE139" i="5" s="1"/>
  <c r="EA140" i="5" s="1"/>
  <c r="DY136" i="5"/>
  <c r="DU136" i="5"/>
  <c r="DV136" i="5" s="1"/>
  <c r="DP136" i="5"/>
  <c r="DQ136" i="5" s="1"/>
  <c r="DM137" i="5" s="1"/>
  <c r="DI135" i="5"/>
  <c r="DJ135" i="5" s="1"/>
  <c r="DF136" i="5" s="1"/>
  <c r="DB131" i="5"/>
  <c r="DC131" i="5" s="1"/>
  <c r="CY132" i="5" s="1"/>
  <c r="CU132" i="5"/>
  <c r="CX132" i="5" s="1"/>
  <c r="EG139" i="5" l="1"/>
  <c r="EK132" i="5"/>
  <c r="EN132" i="5" s="1"/>
  <c r="DL135" i="5"/>
  <c r="DS136" i="5"/>
  <c r="EF140" i="5"/>
  <c r="EB140" i="5"/>
  <c r="EC140" i="5" s="1"/>
  <c r="DW136" i="5"/>
  <c r="DX136" i="5" s="1"/>
  <c r="DT137" i="5" s="1"/>
  <c r="DN137" i="5"/>
  <c r="DO137" i="5" s="1"/>
  <c r="DR137" i="5"/>
  <c r="DE131" i="5"/>
  <c r="DK136" i="5"/>
  <c r="DG136" i="5"/>
  <c r="DH136" i="5" s="1"/>
  <c r="DD132" i="5"/>
  <c r="CZ132" i="5"/>
  <c r="DA132" i="5" s="1"/>
  <c r="CV132" i="5"/>
  <c r="CR133" i="5" s="1"/>
  <c r="DZ136" i="5" l="1"/>
  <c r="EL132" i="5"/>
  <c r="EH133" i="5" s="1"/>
  <c r="EM133" i="5" s="1"/>
  <c r="ED140" i="5"/>
  <c r="EE140" i="5" s="1"/>
  <c r="EA141" i="5" s="1"/>
  <c r="DU137" i="5"/>
  <c r="DV137" i="5" s="1"/>
  <c r="DY137" i="5"/>
  <c r="DP137" i="5"/>
  <c r="DS137" i="5" s="1"/>
  <c r="DI136" i="5"/>
  <c r="DL136" i="5" s="1"/>
  <c r="DB132" i="5"/>
  <c r="DC132" i="5" s="1"/>
  <c r="CY133" i="5" s="1"/>
  <c r="CS133" i="5"/>
  <c r="CT133" i="5" s="1"/>
  <c r="CW133" i="5"/>
  <c r="EI133" i="5" l="1"/>
  <c r="EJ133" i="5" s="1"/>
  <c r="EK133" i="5" s="1"/>
  <c r="EN133" i="5" s="1"/>
  <c r="DJ136" i="5"/>
  <c r="DF137" i="5" s="1"/>
  <c r="DG137" i="5" s="1"/>
  <c r="DH137" i="5" s="1"/>
  <c r="EG140" i="5"/>
  <c r="EF141" i="5"/>
  <c r="EB141" i="5"/>
  <c r="EC141" i="5" s="1"/>
  <c r="DQ137" i="5"/>
  <c r="DM138" i="5" s="1"/>
  <c r="DN138" i="5" s="1"/>
  <c r="DO138" i="5" s="1"/>
  <c r="DW137" i="5"/>
  <c r="DX137" i="5" s="1"/>
  <c r="DT138" i="5" s="1"/>
  <c r="DK137" i="5"/>
  <c r="DE132" i="5"/>
  <c r="CZ133" i="5"/>
  <c r="DA133" i="5" s="1"/>
  <c r="DD133" i="5"/>
  <c r="CU133" i="5"/>
  <c r="CX133" i="5" s="1"/>
  <c r="DR138" i="5" l="1"/>
  <c r="EL133" i="5"/>
  <c r="EH134" i="5" s="1"/>
  <c r="ED141" i="5"/>
  <c r="EE141" i="5" s="1"/>
  <c r="EA142" i="5" s="1"/>
  <c r="DU138" i="5"/>
  <c r="DV138" i="5" s="1"/>
  <c r="DY138" i="5"/>
  <c r="DZ137" i="5"/>
  <c r="DP138" i="5"/>
  <c r="DI137" i="5"/>
  <c r="DJ137" i="5" s="1"/>
  <c r="DF138" i="5" s="1"/>
  <c r="DB133" i="5"/>
  <c r="DE133" i="5" s="1"/>
  <c r="CV133" i="5"/>
  <c r="CR134" i="5" s="1"/>
  <c r="DS138" i="5" l="1"/>
  <c r="EG141" i="5"/>
  <c r="DQ138" i="5"/>
  <c r="DM139" i="5" s="1"/>
  <c r="DR139" i="5" s="1"/>
  <c r="EI134" i="5"/>
  <c r="EJ134" i="5" s="1"/>
  <c r="EM134" i="5"/>
  <c r="EF142" i="5"/>
  <c r="EB142" i="5"/>
  <c r="EC142" i="5" s="1"/>
  <c r="DL137" i="5"/>
  <c r="DW138" i="5"/>
  <c r="DZ138" i="5" s="1"/>
  <c r="DN139" i="5"/>
  <c r="DO139" i="5" s="1"/>
  <c r="DG138" i="5"/>
  <c r="DH138" i="5" s="1"/>
  <c r="DK138" i="5"/>
  <c r="DC133" i="5"/>
  <c r="CY134" i="5" s="1"/>
  <c r="CS134" i="5"/>
  <c r="CT134" i="5" s="1"/>
  <c r="CW134" i="5"/>
  <c r="DX138" i="5" l="1"/>
  <c r="DT139" i="5" s="1"/>
  <c r="DU139" i="5" s="1"/>
  <c r="DV139" i="5" s="1"/>
  <c r="EK134" i="5"/>
  <c r="EN134" i="5" s="1"/>
  <c r="ED142" i="5"/>
  <c r="EE142" i="5" s="1"/>
  <c r="EA143" i="5" s="1"/>
  <c r="DP139" i="5"/>
  <c r="DQ139" i="5" s="1"/>
  <c r="DM140" i="5" s="1"/>
  <c r="DI138" i="5"/>
  <c r="DL138" i="5" s="1"/>
  <c r="DD134" i="5"/>
  <c r="CZ134" i="5"/>
  <c r="DA134" i="5" s="1"/>
  <c r="CU134" i="5"/>
  <c r="CX134" i="5" s="1"/>
  <c r="DY139" i="5" l="1"/>
  <c r="EG142" i="5"/>
  <c r="EL134" i="5"/>
  <c r="EH135" i="5" s="1"/>
  <c r="EI135" i="5" s="1"/>
  <c r="EJ135" i="5" s="1"/>
  <c r="EK135" i="5" s="1"/>
  <c r="EL135" i="5" s="1"/>
  <c r="EH136" i="5" s="1"/>
  <c r="DS139" i="5"/>
  <c r="EF143" i="5"/>
  <c r="EB143" i="5"/>
  <c r="EC143" i="5" s="1"/>
  <c r="DW139" i="5"/>
  <c r="DR140" i="5"/>
  <c r="DN140" i="5"/>
  <c r="DO140" i="5" s="1"/>
  <c r="DJ138" i="5"/>
  <c r="DF139" i="5" s="1"/>
  <c r="DB134" i="5"/>
  <c r="DC134" i="5" s="1"/>
  <c r="CY135" i="5" s="1"/>
  <c r="CV134" i="5"/>
  <c r="CR135" i="5" s="1"/>
  <c r="DZ139" i="5" l="1"/>
  <c r="EM135" i="5"/>
  <c r="EN135" i="5" s="1"/>
  <c r="DE134" i="5"/>
  <c r="EI136" i="5"/>
  <c r="EJ136" i="5" s="1"/>
  <c r="EK136" i="5" s="1"/>
  <c r="EL136" i="5" s="1"/>
  <c r="EH137" i="5" s="1"/>
  <c r="EM136" i="5"/>
  <c r="ED143" i="5"/>
  <c r="EE143" i="5" s="1"/>
  <c r="EA144" i="5" s="1"/>
  <c r="DX139" i="5"/>
  <c r="DT140" i="5" s="1"/>
  <c r="DP140" i="5"/>
  <c r="DQ140" i="5" s="1"/>
  <c r="DM141" i="5" s="1"/>
  <c r="DG139" i="5"/>
  <c r="DH139" i="5" s="1"/>
  <c r="DK139" i="5"/>
  <c r="DD135" i="5"/>
  <c r="CZ135" i="5"/>
  <c r="DA135" i="5" s="1"/>
  <c r="CS135" i="5"/>
  <c r="CT135" i="5" s="1"/>
  <c r="CW135" i="5"/>
  <c r="EG143" i="5" l="1"/>
  <c r="EN136" i="5"/>
  <c r="EI137" i="5"/>
  <c r="EJ137" i="5" s="1"/>
  <c r="EM137" i="5"/>
  <c r="EF144" i="5"/>
  <c r="EB144" i="5"/>
  <c r="EC144" i="5" s="1"/>
  <c r="DS140" i="5"/>
  <c r="DY140" i="5"/>
  <c r="DU140" i="5"/>
  <c r="DV140" i="5" s="1"/>
  <c r="DR141" i="5"/>
  <c r="DN141" i="5"/>
  <c r="DO141" i="5" s="1"/>
  <c r="DI139" i="5"/>
  <c r="DL139" i="5" s="1"/>
  <c r="DB135" i="5"/>
  <c r="DC135" i="5" s="1"/>
  <c r="CY136" i="5" s="1"/>
  <c r="CU135" i="5"/>
  <c r="CX135" i="5" s="1"/>
  <c r="EK137" i="5" l="1"/>
  <c r="EN137" i="5" s="1"/>
  <c r="DE135" i="5"/>
  <c r="ED144" i="5"/>
  <c r="EE144" i="5" s="1"/>
  <c r="EA145" i="5" s="1"/>
  <c r="DW140" i="5"/>
  <c r="DX140" i="5" s="1"/>
  <c r="DT141" i="5" s="1"/>
  <c r="DP141" i="5"/>
  <c r="DQ141" i="5" s="1"/>
  <c r="DM142" i="5" s="1"/>
  <c r="DJ139" i="5"/>
  <c r="DF140" i="5" s="1"/>
  <c r="DD136" i="5"/>
  <c r="CZ136" i="5"/>
  <c r="DA136" i="5" s="1"/>
  <c r="CV135" i="5"/>
  <c r="CR136" i="5" s="1"/>
  <c r="DZ140" i="5" l="1"/>
  <c r="EL137" i="5"/>
  <c r="EH138" i="5" s="1"/>
  <c r="EM138" i="5" s="1"/>
  <c r="EG144" i="5"/>
  <c r="DS141" i="5"/>
  <c r="EF145" i="5"/>
  <c r="EB145" i="5"/>
  <c r="EC145" i="5" s="1"/>
  <c r="DY141" i="5"/>
  <c r="DU141" i="5"/>
  <c r="DV141" i="5" s="1"/>
  <c r="DN142" i="5"/>
  <c r="DO142" i="5" s="1"/>
  <c r="DR142" i="5"/>
  <c r="DG140" i="5"/>
  <c r="DH140" i="5" s="1"/>
  <c r="DK140" i="5"/>
  <c r="DB136" i="5"/>
  <c r="DC136" i="5" s="1"/>
  <c r="CY137" i="5" s="1"/>
  <c r="CW136" i="5"/>
  <c r="CS136" i="5"/>
  <c r="CT136" i="5" s="1"/>
  <c r="EI138" i="5" l="1"/>
  <c r="EJ138" i="5" s="1"/>
  <c r="EK138" i="5" s="1"/>
  <c r="EL138" i="5" s="1"/>
  <c r="EH139" i="5" s="1"/>
  <c r="EM139" i="5" s="1"/>
  <c r="ED145" i="5"/>
  <c r="EE145" i="5" s="1"/>
  <c r="EA146" i="5" s="1"/>
  <c r="DE136" i="5"/>
  <c r="DW141" i="5"/>
  <c r="DX141" i="5" s="1"/>
  <c r="DT142" i="5" s="1"/>
  <c r="DP142" i="5"/>
  <c r="DS142" i="5" s="1"/>
  <c r="DI140" i="5"/>
  <c r="DL140" i="5" s="1"/>
  <c r="CZ137" i="5"/>
  <c r="DA137" i="5" s="1"/>
  <c r="DD137" i="5"/>
  <c r="CU136" i="5"/>
  <c r="CV136" i="5" s="1"/>
  <c r="CR137" i="5" s="1"/>
  <c r="EN138" i="5" l="1"/>
  <c r="EI139" i="5"/>
  <c r="EJ139" i="5" s="1"/>
  <c r="EK139" i="5" s="1"/>
  <c r="EN139" i="5" s="1"/>
  <c r="EG145" i="5"/>
  <c r="DQ142" i="5"/>
  <c r="DM143" i="5" s="1"/>
  <c r="DN143" i="5" s="1"/>
  <c r="DO143" i="5" s="1"/>
  <c r="EF146" i="5"/>
  <c r="EB146" i="5"/>
  <c r="EC146" i="5" s="1"/>
  <c r="DU142" i="5"/>
  <c r="DV142" i="5" s="1"/>
  <c r="DY142" i="5"/>
  <c r="DZ141" i="5"/>
  <c r="DR143" i="5"/>
  <c r="DJ140" i="5"/>
  <c r="DF141" i="5" s="1"/>
  <c r="CX136" i="5"/>
  <c r="DB137" i="5"/>
  <c r="DE137" i="5" s="1"/>
  <c r="CW137" i="5"/>
  <c r="CS137" i="5"/>
  <c r="CT137" i="5" s="1"/>
  <c r="DC137" i="5" l="1"/>
  <c r="CY138" i="5" s="1"/>
  <c r="DD138" i="5" s="1"/>
  <c r="EL139" i="5"/>
  <c r="EH140" i="5" s="1"/>
  <c r="ED146" i="5"/>
  <c r="EE146" i="5" s="1"/>
  <c r="EA147" i="5" s="1"/>
  <c r="DW142" i="5"/>
  <c r="DZ142" i="5" s="1"/>
  <c r="DP143" i="5"/>
  <c r="DS143" i="5" s="1"/>
  <c r="DG141" i="5"/>
  <c r="DH141" i="5" s="1"/>
  <c r="DK141" i="5"/>
  <c r="CU137" i="5"/>
  <c r="CV137" i="5" s="1"/>
  <c r="CR138" i="5" s="1"/>
  <c r="CZ138" i="5" l="1"/>
  <c r="DA138" i="5" s="1"/>
  <c r="DB138" i="5" s="1"/>
  <c r="DC138" i="5" s="1"/>
  <c r="CY139" i="5" s="1"/>
  <c r="EG146" i="5"/>
  <c r="DX142" i="5"/>
  <c r="DT143" i="5" s="1"/>
  <c r="DY143" i="5" s="1"/>
  <c r="EI140" i="5"/>
  <c r="EJ140" i="5" s="1"/>
  <c r="EK140" i="5" s="1"/>
  <c r="EL140" i="5" s="1"/>
  <c r="EH141" i="5" s="1"/>
  <c r="EM140" i="5"/>
  <c r="EB147" i="5"/>
  <c r="EC147" i="5" s="1"/>
  <c r="EF147" i="5"/>
  <c r="DQ143" i="5"/>
  <c r="DM144" i="5" s="1"/>
  <c r="DR144" i="5" s="1"/>
  <c r="DI141" i="5"/>
  <c r="DL141" i="5" s="1"/>
  <c r="CX137" i="5"/>
  <c r="CW138" i="5"/>
  <c r="CS138" i="5"/>
  <c r="CT138" i="5" s="1"/>
  <c r="DU143" i="5" l="1"/>
  <c r="DV143" i="5" s="1"/>
  <c r="DW143" i="5" s="1"/>
  <c r="DX143" i="5" s="1"/>
  <c r="DT144" i="5" s="1"/>
  <c r="DN144" i="5"/>
  <c r="DO144" i="5" s="1"/>
  <c r="DP144" i="5" s="1"/>
  <c r="DS144" i="5" s="1"/>
  <c r="DE138" i="5"/>
  <c r="EN140" i="5"/>
  <c r="EI141" i="5"/>
  <c r="EJ141" i="5" s="1"/>
  <c r="EM141" i="5"/>
  <c r="ED147" i="5"/>
  <c r="EG147" i="5" s="1"/>
  <c r="DJ141" i="5"/>
  <c r="DF142" i="5" s="1"/>
  <c r="CZ139" i="5"/>
  <c r="DA139" i="5" s="1"/>
  <c r="DD139" i="5"/>
  <c r="CU138" i="5"/>
  <c r="CV138" i="5" s="1"/>
  <c r="CR139" i="5" s="1"/>
  <c r="DZ143" i="5" l="1"/>
  <c r="EK141" i="5"/>
  <c r="EN141" i="5" s="1"/>
  <c r="EE147" i="5"/>
  <c r="EA148" i="5" s="1"/>
  <c r="DU144" i="5"/>
  <c r="DV144" i="5" s="1"/>
  <c r="DY144" i="5"/>
  <c r="DQ144" i="5"/>
  <c r="DM145" i="5" s="1"/>
  <c r="DN145" i="5" s="1"/>
  <c r="DO145" i="5" s="1"/>
  <c r="DK142" i="5"/>
  <c r="DG142" i="5"/>
  <c r="DH142" i="5" s="1"/>
  <c r="DB139" i="5"/>
  <c r="DE139" i="5" s="1"/>
  <c r="CW139" i="5"/>
  <c r="CS139" i="5"/>
  <c r="CT139" i="5" s="1"/>
  <c r="CX138" i="5"/>
  <c r="DR145" i="5" l="1"/>
  <c r="EL141" i="5"/>
  <c r="EH142" i="5" s="1"/>
  <c r="EF148" i="5"/>
  <c r="EB148" i="5"/>
  <c r="EC148" i="5" s="1"/>
  <c r="DW144" i="5"/>
  <c r="DZ144" i="5" s="1"/>
  <c r="DP145" i="5"/>
  <c r="DI142" i="5"/>
  <c r="DJ142" i="5" s="1"/>
  <c r="DF143" i="5" s="1"/>
  <c r="DC139" i="5"/>
  <c r="CY140" i="5" s="1"/>
  <c r="CU139" i="5"/>
  <c r="CV139" i="5" s="1"/>
  <c r="CR140" i="5" s="1"/>
  <c r="DS145" i="5" l="1"/>
  <c r="EM142" i="5"/>
  <c r="EI142" i="5"/>
  <c r="EJ142" i="5" s="1"/>
  <c r="DL142" i="5"/>
  <c r="ED148" i="5"/>
  <c r="EE148" i="5" s="1"/>
  <c r="EA149" i="5" s="1"/>
  <c r="DX144" i="5"/>
  <c r="DT145" i="5" s="1"/>
  <c r="DQ145" i="5"/>
  <c r="DM146" i="5" s="1"/>
  <c r="DK143" i="5"/>
  <c r="DG143" i="5"/>
  <c r="DH143" i="5" s="1"/>
  <c r="CX139" i="5"/>
  <c r="DD140" i="5"/>
  <c r="CZ140" i="5"/>
  <c r="DA140" i="5" s="1"/>
  <c r="CS140" i="5"/>
  <c r="CT140" i="5" s="1"/>
  <c r="CW140" i="5"/>
  <c r="EG148" i="5" l="1"/>
  <c r="EK142" i="5"/>
  <c r="EL142" i="5" s="1"/>
  <c r="EH143" i="5" s="1"/>
  <c r="EB149" i="5"/>
  <c r="EC149" i="5" s="1"/>
  <c r="EF149" i="5"/>
  <c r="DY145" i="5"/>
  <c r="DU145" i="5"/>
  <c r="DV145" i="5" s="1"/>
  <c r="DR146" i="5"/>
  <c r="DN146" i="5"/>
  <c r="DO146" i="5" s="1"/>
  <c r="DI143" i="5"/>
  <c r="DJ143" i="5" s="1"/>
  <c r="DF144" i="5" s="1"/>
  <c r="DB140" i="5"/>
  <c r="DC140" i="5" s="1"/>
  <c r="CY141" i="5" s="1"/>
  <c r="CU140" i="5"/>
  <c r="CX140" i="5" s="1"/>
  <c r="EN142" i="5" l="1"/>
  <c r="EI143" i="5"/>
  <c r="EJ143" i="5" s="1"/>
  <c r="EM143" i="5"/>
  <c r="ED149" i="5"/>
  <c r="EG149" i="5" s="1"/>
  <c r="DW145" i="5"/>
  <c r="DX145" i="5" s="1"/>
  <c r="DT146" i="5" s="1"/>
  <c r="DL143" i="5"/>
  <c r="DE140" i="5"/>
  <c r="DP146" i="5"/>
  <c r="DQ146" i="5" s="1"/>
  <c r="DM147" i="5" s="1"/>
  <c r="DK144" i="5"/>
  <c r="DG144" i="5"/>
  <c r="DH144" i="5" s="1"/>
  <c r="CZ141" i="5"/>
  <c r="DA141" i="5" s="1"/>
  <c r="DD141" i="5"/>
  <c r="CV140" i="5"/>
  <c r="CR141" i="5" s="1"/>
  <c r="EK143" i="5" l="1"/>
  <c r="EN143" i="5" s="1"/>
  <c r="EE149" i="5"/>
  <c r="EA150" i="5" s="1"/>
  <c r="DY146" i="5"/>
  <c r="DU146" i="5"/>
  <c r="DV146" i="5" s="1"/>
  <c r="DZ145" i="5"/>
  <c r="DR147" i="5"/>
  <c r="DN147" i="5"/>
  <c r="DO147" i="5" s="1"/>
  <c r="DS146" i="5"/>
  <c r="DI144" i="5"/>
  <c r="DJ144" i="5" s="1"/>
  <c r="DF145" i="5" s="1"/>
  <c r="DB141" i="5"/>
  <c r="DE141" i="5" s="1"/>
  <c r="CS141" i="5"/>
  <c r="CT141" i="5" s="1"/>
  <c r="CW141" i="5"/>
  <c r="EL143" i="5" l="1"/>
  <c r="EH144" i="5" s="1"/>
  <c r="EF150" i="5"/>
  <c r="EB150" i="5"/>
  <c r="EC150" i="5" s="1"/>
  <c r="DW146" i="5"/>
  <c r="DX146" i="5" s="1"/>
  <c r="DT147" i="5" s="1"/>
  <c r="DL144" i="5"/>
  <c r="DP147" i="5"/>
  <c r="DQ147" i="5" s="1"/>
  <c r="DM148" i="5" s="1"/>
  <c r="DK145" i="5"/>
  <c r="DG145" i="5"/>
  <c r="DH145" i="5" s="1"/>
  <c r="DC141" i="5"/>
  <c r="CY142" i="5" s="1"/>
  <c r="CU141" i="5"/>
  <c r="CX141" i="5" s="1"/>
  <c r="EM144" i="5" l="1"/>
  <c r="EI144" i="5"/>
  <c r="EJ144" i="5" s="1"/>
  <c r="ED150" i="5"/>
  <c r="EE150" i="5" s="1"/>
  <c r="EA151" i="5" s="1"/>
  <c r="DY147" i="5"/>
  <c r="DU147" i="5"/>
  <c r="DV147" i="5" s="1"/>
  <c r="DZ146" i="5"/>
  <c r="DR148" i="5"/>
  <c r="DN148" i="5"/>
  <c r="DO148" i="5" s="1"/>
  <c r="DS147" i="5"/>
  <c r="CV141" i="5"/>
  <c r="CR142" i="5" s="1"/>
  <c r="CW142" i="5" s="1"/>
  <c r="DI145" i="5"/>
  <c r="DJ145" i="5" s="1"/>
  <c r="DF146" i="5" s="1"/>
  <c r="DD142" i="5"/>
  <c r="CZ142" i="5"/>
  <c r="DA142" i="5" s="1"/>
  <c r="EG150" i="5" l="1"/>
  <c r="EK144" i="5"/>
  <c r="EN144" i="5" s="1"/>
  <c r="EF151" i="5"/>
  <c r="EB151" i="5"/>
  <c r="EC151" i="5" s="1"/>
  <c r="CS142" i="5"/>
  <c r="CT142" i="5" s="1"/>
  <c r="CU142" i="5" s="1"/>
  <c r="CV142" i="5" s="1"/>
  <c r="CR143" i="5" s="1"/>
  <c r="DW147" i="5"/>
  <c r="DX147" i="5" s="1"/>
  <c r="DT148" i="5" s="1"/>
  <c r="DP148" i="5"/>
  <c r="DQ148" i="5" s="1"/>
  <c r="DM149" i="5" s="1"/>
  <c r="DK146" i="5"/>
  <c r="DG146" i="5"/>
  <c r="DH146" i="5" s="1"/>
  <c r="DL145" i="5"/>
  <c r="DB142" i="5"/>
  <c r="DC142" i="5" s="1"/>
  <c r="CY143" i="5" s="1"/>
  <c r="EL144" i="5" l="1"/>
  <c r="EH145" i="5" s="1"/>
  <c r="EI145" i="5" s="1"/>
  <c r="EJ145" i="5" s="1"/>
  <c r="DZ147" i="5"/>
  <c r="DS148" i="5"/>
  <c r="ED151" i="5"/>
  <c r="EE151" i="5" s="1"/>
  <c r="EA152" i="5" s="1"/>
  <c r="DY148" i="5"/>
  <c r="DU148" i="5"/>
  <c r="DV148" i="5" s="1"/>
  <c r="DN149" i="5"/>
  <c r="DO149" i="5" s="1"/>
  <c r="DR149" i="5"/>
  <c r="DI146" i="5"/>
  <c r="DL146" i="5" s="1"/>
  <c r="DE142" i="5"/>
  <c r="CZ143" i="5"/>
  <c r="DA143" i="5" s="1"/>
  <c r="DD143" i="5"/>
  <c r="CX142" i="5"/>
  <c r="CS143" i="5"/>
  <c r="CT143" i="5" s="1"/>
  <c r="CW143" i="5"/>
  <c r="EM145" i="5" l="1"/>
  <c r="EG151" i="5"/>
  <c r="EK145" i="5"/>
  <c r="DJ146" i="5"/>
  <c r="DF147" i="5" s="1"/>
  <c r="DG147" i="5" s="1"/>
  <c r="DH147" i="5" s="1"/>
  <c r="EB152" i="5"/>
  <c r="EC152" i="5" s="1"/>
  <c r="EF152" i="5"/>
  <c r="DW148" i="5"/>
  <c r="DX148" i="5" s="1"/>
  <c r="DT149" i="5" s="1"/>
  <c r="DP149" i="5"/>
  <c r="DS149" i="5" s="1"/>
  <c r="DB143" i="5"/>
  <c r="DE143" i="5" s="1"/>
  <c r="CU143" i="5"/>
  <c r="CX143" i="5" s="1"/>
  <c r="DK147" i="5" l="1"/>
  <c r="EN145" i="5"/>
  <c r="DQ149" i="5"/>
  <c r="DM150" i="5" s="1"/>
  <c r="DN150" i="5" s="1"/>
  <c r="DO150" i="5" s="1"/>
  <c r="EL145" i="5"/>
  <c r="EH146" i="5" s="1"/>
  <c r="ED152" i="5"/>
  <c r="EG152" i="5" s="1"/>
  <c r="DY149" i="5"/>
  <c r="DU149" i="5"/>
  <c r="DV149" i="5" s="1"/>
  <c r="DZ148" i="5"/>
  <c r="DI147" i="5"/>
  <c r="DJ147" i="5" s="1"/>
  <c r="DF148" i="5" s="1"/>
  <c r="DC143" i="5"/>
  <c r="CY144" i="5" s="1"/>
  <c r="CV143" i="5"/>
  <c r="CR144" i="5" s="1"/>
  <c r="CS144" i="5" s="1"/>
  <c r="CT144" i="5" s="1"/>
  <c r="DR150" i="5" l="1"/>
  <c r="DL147" i="5"/>
  <c r="EI146" i="5"/>
  <c r="EJ146" i="5" s="1"/>
  <c r="EM146" i="5"/>
  <c r="CW144" i="5"/>
  <c r="EE152" i="5"/>
  <c r="EA153" i="5" s="1"/>
  <c r="DW149" i="5"/>
  <c r="DX149" i="5" s="1"/>
  <c r="DT150" i="5" s="1"/>
  <c r="DP150" i="5"/>
  <c r="DG148" i="5"/>
  <c r="DH148" i="5" s="1"/>
  <c r="DK148" i="5"/>
  <c r="CZ144" i="5"/>
  <c r="DA144" i="5" s="1"/>
  <c r="DD144" i="5"/>
  <c r="CU144" i="5"/>
  <c r="DS150" i="5" l="1"/>
  <c r="DZ149" i="5"/>
  <c r="CX144" i="5"/>
  <c r="EK146" i="5"/>
  <c r="EN146" i="5" s="1"/>
  <c r="EF153" i="5"/>
  <c r="EB153" i="5"/>
  <c r="EC153" i="5" s="1"/>
  <c r="DY150" i="5"/>
  <c r="DU150" i="5"/>
  <c r="DV150" i="5" s="1"/>
  <c r="DQ150" i="5"/>
  <c r="DM151" i="5" s="1"/>
  <c r="DI148" i="5"/>
  <c r="DL148" i="5" s="1"/>
  <c r="DB144" i="5"/>
  <c r="DE144" i="5" s="1"/>
  <c r="CV144" i="5"/>
  <c r="CR145" i="5" s="1"/>
  <c r="EL146" i="5" l="1"/>
  <c r="EH147" i="5" s="1"/>
  <c r="DJ148" i="5"/>
  <c r="DF149" i="5" s="1"/>
  <c r="DG149" i="5" s="1"/>
  <c r="DH149" i="5" s="1"/>
  <c r="ED153" i="5"/>
  <c r="EE153" i="5" s="1"/>
  <c r="EA154" i="5" s="1"/>
  <c r="DW150" i="5"/>
  <c r="DX150" i="5" s="1"/>
  <c r="DT151" i="5" s="1"/>
  <c r="DR151" i="5"/>
  <c r="DN151" i="5"/>
  <c r="DO151" i="5" s="1"/>
  <c r="DK149" i="5"/>
  <c r="DC144" i="5"/>
  <c r="CY145" i="5" s="1"/>
  <c r="CW145" i="5"/>
  <c r="CS145" i="5"/>
  <c r="CT145" i="5" s="1"/>
  <c r="EG153" i="5" l="1"/>
  <c r="DZ150" i="5"/>
  <c r="EI147" i="5"/>
  <c r="EJ147" i="5" s="1"/>
  <c r="EM147" i="5"/>
  <c r="EF154" i="5"/>
  <c r="EB154" i="5"/>
  <c r="EC154" i="5" s="1"/>
  <c r="DY151" i="5"/>
  <c r="DU151" i="5"/>
  <c r="DV151" i="5" s="1"/>
  <c r="DP151" i="5"/>
  <c r="DQ151" i="5" s="1"/>
  <c r="DM152" i="5" s="1"/>
  <c r="DI149" i="5"/>
  <c r="DJ149" i="5" s="1"/>
  <c r="DF150" i="5" s="1"/>
  <c r="CZ145" i="5"/>
  <c r="DA145" i="5" s="1"/>
  <c r="DD145" i="5"/>
  <c r="CU145" i="5"/>
  <c r="CV145" i="5" s="1"/>
  <c r="CR146" i="5" s="1"/>
  <c r="EK147" i="5" l="1"/>
  <c r="EN147" i="5" s="1"/>
  <c r="CX145" i="5"/>
  <c r="DL149" i="5"/>
  <c r="ED154" i="5"/>
  <c r="EE154" i="5" s="1"/>
  <c r="EA155" i="5" s="1"/>
  <c r="DS151" i="5"/>
  <c r="DW151" i="5"/>
  <c r="DX151" i="5" s="1"/>
  <c r="DT152" i="5" s="1"/>
  <c r="DR152" i="5"/>
  <c r="DN152" i="5"/>
  <c r="DO152" i="5" s="1"/>
  <c r="DG150" i="5"/>
  <c r="DH150" i="5" s="1"/>
  <c r="DK150" i="5"/>
  <c r="DB145" i="5"/>
  <c r="DE145" i="5" s="1"/>
  <c r="CS146" i="5"/>
  <c r="CT146" i="5" s="1"/>
  <c r="CW146" i="5"/>
  <c r="EL147" i="5" l="1"/>
  <c r="EH148" i="5" s="1"/>
  <c r="EG154" i="5"/>
  <c r="DZ151" i="5"/>
  <c r="EF155" i="5"/>
  <c r="EB155" i="5"/>
  <c r="EC155" i="5" s="1"/>
  <c r="DY152" i="5"/>
  <c r="DU152" i="5"/>
  <c r="DV152" i="5" s="1"/>
  <c r="DP152" i="5"/>
  <c r="DQ152" i="5" s="1"/>
  <c r="DM153" i="5" s="1"/>
  <c r="DI150" i="5"/>
  <c r="DL150" i="5" s="1"/>
  <c r="DC145" i="5"/>
  <c r="CY146" i="5" s="1"/>
  <c r="CU146" i="5"/>
  <c r="CX146" i="5" s="1"/>
  <c r="DS152" i="5" l="1"/>
  <c r="EM148" i="5"/>
  <c r="EI148" i="5"/>
  <c r="EJ148" i="5" s="1"/>
  <c r="EK148" i="5" s="1"/>
  <c r="EL148" i="5" s="1"/>
  <c r="EH149" i="5" s="1"/>
  <c r="ED155" i="5"/>
  <c r="EE155" i="5" s="1"/>
  <c r="EA156" i="5" s="1"/>
  <c r="DW152" i="5"/>
  <c r="DX152" i="5" s="1"/>
  <c r="DT153" i="5" s="1"/>
  <c r="DR153" i="5"/>
  <c r="DN153" i="5"/>
  <c r="DO153" i="5" s="1"/>
  <c r="DJ150" i="5"/>
  <c r="DF151" i="5" s="1"/>
  <c r="CZ146" i="5"/>
  <c r="DA146" i="5" s="1"/>
  <c r="DD146" i="5"/>
  <c r="CV146" i="5"/>
  <c r="CR147" i="5" s="1"/>
  <c r="EG155" i="5" l="1"/>
  <c r="DZ152" i="5"/>
  <c r="EM149" i="5"/>
  <c r="EI149" i="5"/>
  <c r="EJ149" i="5" s="1"/>
  <c r="EK149" i="5" s="1"/>
  <c r="EL149" i="5" s="1"/>
  <c r="EH150" i="5" s="1"/>
  <c r="EN148" i="5"/>
  <c r="EF156" i="5"/>
  <c r="EB156" i="5"/>
  <c r="EC156" i="5" s="1"/>
  <c r="DU153" i="5"/>
  <c r="DV153" i="5" s="1"/>
  <c r="DY153" i="5"/>
  <c r="DP153" i="5"/>
  <c r="DQ153" i="5" s="1"/>
  <c r="DM154" i="5" s="1"/>
  <c r="DG151" i="5"/>
  <c r="DH151" i="5" s="1"/>
  <c r="DK151" i="5"/>
  <c r="DB146" i="5"/>
  <c r="DE146" i="5" s="1"/>
  <c r="CW147" i="5"/>
  <c r="CS147" i="5"/>
  <c r="CT147" i="5" s="1"/>
  <c r="DS153" i="5" l="1"/>
  <c r="EM150" i="5"/>
  <c r="EI150" i="5"/>
  <c r="EJ150" i="5" s="1"/>
  <c r="EK150" i="5" s="1"/>
  <c r="EL150" i="5" s="1"/>
  <c r="EH151" i="5" s="1"/>
  <c r="EN149" i="5"/>
  <c r="ED156" i="5"/>
  <c r="EE156" i="5" s="1"/>
  <c r="EA157" i="5" s="1"/>
  <c r="DW153" i="5"/>
  <c r="DZ153" i="5" s="1"/>
  <c r="DC146" i="5"/>
  <c r="CY147" i="5" s="1"/>
  <c r="DD147" i="5" s="1"/>
  <c r="DN154" i="5"/>
  <c r="DO154" i="5" s="1"/>
  <c r="DR154" i="5"/>
  <c r="DI151" i="5"/>
  <c r="DJ151" i="5" s="1"/>
  <c r="DF152" i="5" s="1"/>
  <c r="CU147" i="5"/>
  <c r="CV147" i="5" s="1"/>
  <c r="CR148" i="5" s="1"/>
  <c r="EG156" i="5" l="1"/>
  <c r="CZ147" i="5"/>
  <c r="DA147" i="5" s="1"/>
  <c r="DB147" i="5" s="1"/>
  <c r="DE147" i="5" s="1"/>
  <c r="EM151" i="5"/>
  <c r="EI151" i="5"/>
  <c r="EJ151" i="5" s="1"/>
  <c r="EN150" i="5"/>
  <c r="EB157" i="5"/>
  <c r="EC157" i="5" s="1"/>
  <c r="EF157" i="5"/>
  <c r="DX153" i="5"/>
  <c r="DT154" i="5" s="1"/>
  <c r="DP154" i="5"/>
  <c r="DS154" i="5" s="1"/>
  <c r="DG152" i="5"/>
  <c r="DH152" i="5" s="1"/>
  <c r="DK152" i="5"/>
  <c r="DL151" i="5"/>
  <c r="CW148" i="5"/>
  <c r="CS148" i="5"/>
  <c r="CT148" i="5" s="1"/>
  <c r="CX147" i="5"/>
  <c r="DQ154" i="5" l="1"/>
  <c r="DM155" i="5" s="1"/>
  <c r="DN155" i="5" s="1"/>
  <c r="DO155" i="5" s="1"/>
  <c r="EK151" i="5"/>
  <c r="EN151" i="5" s="1"/>
  <c r="ED157" i="5"/>
  <c r="EG157" i="5" s="1"/>
  <c r="DY154" i="5"/>
  <c r="DU154" i="5"/>
  <c r="DV154" i="5" s="1"/>
  <c r="DI152" i="5"/>
  <c r="DL152" i="5" s="1"/>
  <c r="DC147" i="5"/>
  <c r="CY148" i="5" s="1"/>
  <c r="CU148" i="5"/>
  <c r="CV148" i="5" s="1"/>
  <c r="CR149" i="5" s="1"/>
  <c r="DR155" i="5" l="1"/>
  <c r="EE157" i="5"/>
  <c r="EA158" i="5" s="1"/>
  <c r="EB158" i="5" s="1"/>
  <c r="EC158" i="5" s="1"/>
  <c r="EL151" i="5"/>
  <c r="EH152" i="5" s="1"/>
  <c r="CX148" i="5"/>
  <c r="DW154" i="5"/>
  <c r="DX154" i="5" s="1"/>
  <c r="DT155" i="5" s="1"/>
  <c r="DJ152" i="5"/>
  <c r="DF153" i="5" s="1"/>
  <c r="DG153" i="5" s="1"/>
  <c r="DH153" i="5" s="1"/>
  <c r="DP155" i="5"/>
  <c r="CZ148" i="5"/>
  <c r="DA148" i="5" s="1"/>
  <c r="DD148" i="5"/>
  <c r="CW149" i="5"/>
  <c r="CS149" i="5"/>
  <c r="CT149" i="5" s="1"/>
  <c r="DS155" i="5" l="1"/>
  <c r="EF158" i="5"/>
  <c r="EI152" i="5"/>
  <c r="EJ152" i="5" s="1"/>
  <c r="EK152" i="5" s="1"/>
  <c r="EL152" i="5" s="1"/>
  <c r="EH153" i="5" s="1"/>
  <c r="EM152" i="5"/>
  <c r="DZ154" i="5"/>
  <c r="DK153" i="5"/>
  <c r="ED158" i="5"/>
  <c r="DQ155" i="5"/>
  <c r="DM156" i="5" s="1"/>
  <c r="DN156" i="5" s="1"/>
  <c r="DO156" i="5" s="1"/>
  <c r="DY155" i="5"/>
  <c r="DU155" i="5"/>
  <c r="DV155" i="5" s="1"/>
  <c r="DI153" i="5"/>
  <c r="DB148" i="5"/>
  <c r="DE148" i="5" s="1"/>
  <c r="CU149" i="5"/>
  <c r="CV149" i="5" s="1"/>
  <c r="CR150" i="5" s="1"/>
  <c r="EG158" i="5" l="1"/>
  <c r="DR156" i="5"/>
  <c r="EN152" i="5"/>
  <c r="DL153" i="5"/>
  <c r="EM153" i="5"/>
  <c r="EI153" i="5"/>
  <c r="EJ153" i="5" s="1"/>
  <c r="EE158" i="5"/>
  <c r="EA159" i="5" s="1"/>
  <c r="CX149" i="5"/>
  <c r="DW155" i="5"/>
  <c r="DX155" i="5" s="1"/>
  <c r="DT156" i="5" s="1"/>
  <c r="DP156" i="5"/>
  <c r="DC148" i="5"/>
  <c r="CY149" i="5" s="1"/>
  <c r="CZ149" i="5" s="1"/>
  <c r="DA149" i="5" s="1"/>
  <c r="DJ153" i="5"/>
  <c r="DF154" i="5" s="1"/>
  <c r="CS150" i="5"/>
  <c r="CT150" i="5" s="1"/>
  <c r="CW150" i="5"/>
  <c r="DS156" i="5" l="1"/>
  <c r="DZ155" i="5"/>
  <c r="DQ156" i="5"/>
  <c r="DM157" i="5" s="1"/>
  <c r="DN157" i="5" s="1"/>
  <c r="DO157" i="5" s="1"/>
  <c r="EK153" i="5"/>
  <c r="EL153" i="5" s="1"/>
  <c r="EH154" i="5" s="1"/>
  <c r="DD149" i="5"/>
  <c r="EB159" i="5"/>
  <c r="EC159" i="5" s="1"/>
  <c r="EF159" i="5"/>
  <c r="DU156" i="5"/>
  <c r="DV156" i="5" s="1"/>
  <c r="DY156" i="5"/>
  <c r="DK154" i="5"/>
  <c r="DG154" i="5"/>
  <c r="DH154" i="5" s="1"/>
  <c r="DB149" i="5"/>
  <c r="CU150" i="5"/>
  <c r="CX150" i="5" s="1"/>
  <c r="DR157" i="5" l="1"/>
  <c r="DE149" i="5"/>
  <c r="EN153" i="5"/>
  <c r="EI154" i="5"/>
  <c r="EJ154" i="5" s="1"/>
  <c r="EM154" i="5"/>
  <c r="ED159" i="5"/>
  <c r="EE159" i="5" s="1"/>
  <c r="EA160" i="5" s="1"/>
  <c r="DW156" i="5"/>
  <c r="DZ156" i="5" s="1"/>
  <c r="DC149" i="5"/>
  <c r="CY150" i="5" s="1"/>
  <c r="CZ150" i="5" s="1"/>
  <c r="DA150" i="5" s="1"/>
  <c r="DP157" i="5"/>
  <c r="DS157" i="5" s="1"/>
  <c r="DI154" i="5"/>
  <c r="DJ154" i="5" s="1"/>
  <c r="DF155" i="5" s="1"/>
  <c r="CV150" i="5"/>
  <c r="CR151" i="5" s="1"/>
  <c r="DD150" i="5" l="1"/>
  <c r="EG159" i="5"/>
  <c r="EK154" i="5"/>
  <c r="EN154" i="5" s="1"/>
  <c r="EF160" i="5"/>
  <c r="EB160" i="5"/>
  <c r="EC160" i="5" s="1"/>
  <c r="DX156" i="5"/>
  <c r="DT157" i="5" s="1"/>
  <c r="DQ157" i="5"/>
  <c r="DM158" i="5" s="1"/>
  <c r="DG155" i="5"/>
  <c r="DH155" i="5" s="1"/>
  <c r="DK155" i="5"/>
  <c r="DL154" i="5"/>
  <c r="DB150" i="5"/>
  <c r="DC150" i="5" s="1"/>
  <c r="CY151" i="5" s="1"/>
  <c r="CW151" i="5"/>
  <c r="CS151" i="5"/>
  <c r="CT151" i="5" s="1"/>
  <c r="EL154" i="5" l="1"/>
  <c r="EH155" i="5" s="1"/>
  <c r="EM155" i="5" s="1"/>
  <c r="DE150" i="5"/>
  <c r="ED160" i="5"/>
  <c r="EE160" i="5" s="1"/>
  <c r="EA161" i="5" s="1"/>
  <c r="DY157" i="5"/>
  <c r="DU157" i="5"/>
  <c r="DV157" i="5" s="1"/>
  <c r="DR158" i="5"/>
  <c r="DN158" i="5"/>
  <c r="DO158" i="5" s="1"/>
  <c r="DI155" i="5"/>
  <c r="DL155" i="5" s="1"/>
  <c r="CZ151" i="5"/>
  <c r="DA151" i="5" s="1"/>
  <c r="DD151" i="5"/>
  <c r="CU151" i="5"/>
  <c r="CV151" i="5" s="1"/>
  <c r="CR152" i="5" s="1"/>
  <c r="EI155" i="5" l="1"/>
  <c r="EJ155" i="5" s="1"/>
  <c r="EK155" i="5" s="1"/>
  <c r="EN155" i="5" s="1"/>
  <c r="EG160" i="5"/>
  <c r="EB161" i="5"/>
  <c r="EC161" i="5" s="1"/>
  <c r="EF161" i="5"/>
  <c r="DW157" i="5"/>
  <c r="DZ157" i="5" s="1"/>
  <c r="DP158" i="5"/>
  <c r="DQ158" i="5" s="1"/>
  <c r="DM159" i="5" s="1"/>
  <c r="CX151" i="5"/>
  <c r="DJ155" i="5"/>
  <c r="DF156" i="5" s="1"/>
  <c r="DB151" i="5"/>
  <c r="DE151" i="5" s="1"/>
  <c r="CW152" i="5"/>
  <c r="CS152" i="5"/>
  <c r="CT152" i="5" s="1"/>
  <c r="EL155" i="5" l="1"/>
  <c r="EH156" i="5" s="1"/>
  <c r="ED161" i="5"/>
  <c r="EG161" i="5" s="1"/>
  <c r="DX157" i="5"/>
  <c r="DT158" i="5" s="1"/>
  <c r="DN159" i="5"/>
  <c r="DO159" i="5" s="1"/>
  <c r="DR159" i="5"/>
  <c r="DS158" i="5"/>
  <c r="DC151" i="5"/>
  <c r="CY152" i="5" s="1"/>
  <c r="CZ152" i="5" s="1"/>
  <c r="DA152" i="5" s="1"/>
  <c r="DK156" i="5"/>
  <c r="DG156" i="5"/>
  <c r="DH156" i="5" s="1"/>
  <c r="CU152" i="5"/>
  <c r="CV152" i="5" s="1"/>
  <c r="CR153" i="5" s="1"/>
  <c r="DD152" i="5" l="1"/>
  <c r="EI156" i="5"/>
  <c r="EJ156" i="5" s="1"/>
  <c r="EM156" i="5"/>
  <c r="EE161" i="5"/>
  <c r="EA162" i="5" s="1"/>
  <c r="DY158" i="5"/>
  <c r="DU158" i="5"/>
  <c r="DV158" i="5" s="1"/>
  <c r="DP159" i="5"/>
  <c r="DS159" i="5" s="1"/>
  <c r="DI156" i="5"/>
  <c r="DJ156" i="5" s="1"/>
  <c r="DF157" i="5" s="1"/>
  <c r="CX152" i="5"/>
  <c r="DB152" i="5"/>
  <c r="DC152" i="5" s="1"/>
  <c r="CY153" i="5" s="1"/>
  <c r="CW153" i="5"/>
  <c r="CS153" i="5"/>
  <c r="CT153" i="5" s="1"/>
  <c r="EK156" i="5" l="1"/>
  <c r="EN156" i="5" s="1"/>
  <c r="EB162" i="5"/>
  <c r="EC162" i="5" s="1"/>
  <c r="EF162" i="5"/>
  <c r="DW158" i="5"/>
  <c r="DX158" i="5" s="1"/>
  <c r="DT159" i="5" s="1"/>
  <c r="DL156" i="5"/>
  <c r="DQ159" i="5"/>
  <c r="DM160" i="5" s="1"/>
  <c r="DK157" i="5"/>
  <c r="DG157" i="5"/>
  <c r="DH157" i="5" s="1"/>
  <c r="DE152" i="5"/>
  <c r="CZ153" i="5"/>
  <c r="DA153" i="5" s="1"/>
  <c r="DD153" i="5"/>
  <c r="CU153" i="5"/>
  <c r="CV153" i="5" s="1"/>
  <c r="CR154" i="5" s="1"/>
  <c r="DZ158" i="5" l="1"/>
  <c r="EL156" i="5"/>
  <c r="EH157" i="5" s="1"/>
  <c r="ED162" i="5"/>
  <c r="EG162" i="5" s="1"/>
  <c r="DY159" i="5"/>
  <c r="DU159" i="5"/>
  <c r="DV159" i="5" s="1"/>
  <c r="DN160" i="5"/>
  <c r="DO160" i="5" s="1"/>
  <c r="DR160" i="5"/>
  <c r="CX153" i="5"/>
  <c r="DI157" i="5"/>
  <c r="DJ157" i="5" s="1"/>
  <c r="DF158" i="5" s="1"/>
  <c r="DB153" i="5"/>
  <c r="DE153" i="5" s="1"/>
  <c r="CW154" i="5"/>
  <c r="CS154" i="5"/>
  <c r="CT154" i="5" s="1"/>
  <c r="DL157" i="5" l="1"/>
  <c r="EI157" i="5"/>
  <c r="EJ157" i="5" s="1"/>
  <c r="EM157" i="5"/>
  <c r="EE162" i="5"/>
  <c r="EA163" i="5" s="1"/>
  <c r="DW159" i="5"/>
  <c r="DX159" i="5" s="1"/>
  <c r="DT160" i="5" s="1"/>
  <c r="DP160" i="5"/>
  <c r="DS160" i="5" s="1"/>
  <c r="DK158" i="5"/>
  <c r="DG158" i="5"/>
  <c r="DH158" i="5" s="1"/>
  <c r="DC153" i="5"/>
  <c r="CY154" i="5" s="1"/>
  <c r="CU154" i="5"/>
  <c r="CV154" i="5" s="1"/>
  <c r="CR155" i="5" s="1"/>
  <c r="DZ159" i="5" l="1"/>
  <c r="EK157" i="5"/>
  <c r="EN157" i="5" s="1"/>
  <c r="EF163" i="5"/>
  <c r="EB163" i="5"/>
  <c r="EC163" i="5" s="1"/>
  <c r="DY160" i="5"/>
  <c r="DU160" i="5"/>
  <c r="DV160" i="5" s="1"/>
  <c r="CX154" i="5"/>
  <c r="DQ160" i="5"/>
  <c r="DM161" i="5" s="1"/>
  <c r="DI158" i="5"/>
  <c r="DJ158" i="5" s="1"/>
  <c r="DF159" i="5" s="1"/>
  <c r="DD154" i="5"/>
  <c r="CZ154" i="5"/>
  <c r="DA154" i="5" s="1"/>
  <c r="CS155" i="5"/>
  <c r="CT155" i="5" s="1"/>
  <c r="CW155" i="5"/>
  <c r="EL157" i="5" l="1"/>
  <c r="EH158" i="5" s="1"/>
  <c r="ED163" i="5"/>
  <c r="EE163" i="5" s="1"/>
  <c r="EA164" i="5" s="1"/>
  <c r="DW160" i="5"/>
  <c r="DX160" i="5" s="1"/>
  <c r="DT161" i="5" s="1"/>
  <c r="DL158" i="5"/>
  <c r="DN161" i="5"/>
  <c r="DO161" i="5" s="1"/>
  <c r="DR161" i="5"/>
  <c r="DK159" i="5"/>
  <c r="DG159" i="5"/>
  <c r="DH159" i="5" s="1"/>
  <c r="DB154" i="5"/>
  <c r="DC154" i="5" s="1"/>
  <c r="CY155" i="5" s="1"/>
  <c r="CU155" i="5"/>
  <c r="CX155" i="5" s="1"/>
  <c r="EG163" i="5" l="1"/>
  <c r="EM158" i="5"/>
  <c r="EI158" i="5"/>
  <c r="EJ158" i="5" s="1"/>
  <c r="EF164" i="5"/>
  <c r="EB164" i="5"/>
  <c r="EC164" i="5" s="1"/>
  <c r="DU161" i="5"/>
  <c r="DV161" i="5" s="1"/>
  <c r="DY161" i="5"/>
  <c r="DZ160" i="5"/>
  <c r="DP161" i="5"/>
  <c r="DS161" i="5" s="1"/>
  <c r="DE154" i="5"/>
  <c r="DI159" i="5"/>
  <c r="DJ159" i="5" s="1"/>
  <c r="DF160" i="5" s="1"/>
  <c r="CZ155" i="5"/>
  <c r="DA155" i="5" s="1"/>
  <c r="DD155" i="5"/>
  <c r="CV155" i="5"/>
  <c r="CR156" i="5" s="1"/>
  <c r="DQ161" i="5" l="1"/>
  <c r="DM162" i="5" s="1"/>
  <c r="DN162" i="5" s="1"/>
  <c r="DO162" i="5" s="1"/>
  <c r="EK158" i="5"/>
  <c r="EN158" i="5" s="1"/>
  <c r="ED164" i="5"/>
  <c r="EE164" i="5" s="1"/>
  <c r="EA165" i="5" s="1"/>
  <c r="DW161" i="5"/>
  <c r="DZ161" i="5" s="1"/>
  <c r="DL159" i="5"/>
  <c r="DG160" i="5"/>
  <c r="DH160" i="5" s="1"/>
  <c r="DK160" i="5"/>
  <c r="DB155" i="5"/>
  <c r="DE155" i="5" s="1"/>
  <c r="CW156" i="5"/>
  <c r="CS156" i="5"/>
  <c r="CT156" i="5" s="1"/>
  <c r="DR162" i="5" l="1"/>
  <c r="EL158" i="5"/>
  <c r="EH159" i="5" s="1"/>
  <c r="EI159" i="5" s="1"/>
  <c r="EJ159" i="5" s="1"/>
  <c r="EG164" i="5"/>
  <c r="EB165" i="5"/>
  <c r="EC165" i="5" s="1"/>
  <c r="EF165" i="5"/>
  <c r="DX161" i="5"/>
  <c r="DT162" i="5" s="1"/>
  <c r="DP162" i="5"/>
  <c r="DC155" i="5"/>
  <c r="CY156" i="5" s="1"/>
  <c r="DD156" i="5" s="1"/>
  <c r="DI160" i="5"/>
  <c r="DL160" i="5" s="1"/>
  <c r="CU156" i="5"/>
  <c r="CV156" i="5" s="1"/>
  <c r="CR157" i="5" s="1"/>
  <c r="DS162" i="5" l="1"/>
  <c r="EM159" i="5"/>
  <c r="CZ156" i="5"/>
  <c r="DA156" i="5" s="1"/>
  <c r="DB156" i="5" s="1"/>
  <c r="DC156" i="5" s="1"/>
  <c r="CY157" i="5" s="1"/>
  <c r="EK159" i="5"/>
  <c r="CX156" i="5"/>
  <c r="ED165" i="5"/>
  <c r="EG165" i="5" s="1"/>
  <c r="DU162" i="5"/>
  <c r="DV162" i="5" s="1"/>
  <c r="DY162" i="5"/>
  <c r="DQ162" i="5"/>
  <c r="DM163" i="5" s="1"/>
  <c r="DJ160" i="5"/>
  <c r="DF161" i="5" s="1"/>
  <c r="CS157" i="5"/>
  <c r="CT157" i="5" s="1"/>
  <c r="CW157" i="5"/>
  <c r="EE165" i="5" l="1"/>
  <c r="EA166" i="5" s="1"/>
  <c r="EB166" i="5" s="1"/>
  <c r="EC166" i="5" s="1"/>
  <c r="EN159" i="5"/>
  <c r="EL159" i="5"/>
  <c r="EH160" i="5" s="1"/>
  <c r="DE156" i="5"/>
  <c r="DW162" i="5"/>
  <c r="DZ162" i="5" s="1"/>
  <c r="DR163" i="5"/>
  <c r="DN163" i="5"/>
  <c r="DO163" i="5" s="1"/>
  <c r="DK161" i="5"/>
  <c r="DG161" i="5"/>
  <c r="DH161" i="5" s="1"/>
  <c r="CZ157" i="5"/>
  <c r="DA157" i="5" s="1"/>
  <c r="DD157" i="5"/>
  <c r="CU157" i="5"/>
  <c r="CX157" i="5" s="1"/>
  <c r="EF166" i="5" l="1"/>
  <c r="DX162" i="5"/>
  <c r="DT163" i="5" s="1"/>
  <c r="DU163" i="5" s="1"/>
  <c r="DV163" i="5" s="1"/>
  <c r="EM160" i="5"/>
  <c r="EI160" i="5"/>
  <c r="EJ160" i="5" s="1"/>
  <c r="EK160" i="5" s="1"/>
  <c r="EL160" i="5" s="1"/>
  <c r="EH161" i="5" s="1"/>
  <c r="ED166" i="5"/>
  <c r="DP163" i="5"/>
  <c r="DQ163" i="5" s="1"/>
  <c r="DM164" i="5" s="1"/>
  <c r="DI161" i="5"/>
  <c r="DJ161" i="5" s="1"/>
  <c r="DF162" i="5" s="1"/>
  <c r="DB157" i="5"/>
  <c r="DE157" i="5" s="1"/>
  <c r="CV157" i="5"/>
  <c r="CR158" i="5" s="1"/>
  <c r="EG166" i="5" l="1"/>
  <c r="DY163" i="5"/>
  <c r="EE166" i="5"/>
  <c r="EA167" i="5" s="1"/>
  <c r="EI161" i="5"/>
  <c r="EJ161" i="5" s="1"/>
  <c r="EK161" i="5" s="1"/>
  <c r="EL161" i="5" s="1"/>
  <c r="EH162" i="5" s="1"/>
  <c r="EM161" i="5"/>
  <c r="EN160" i="5"/>
  <c r="EF167" i="5"/>
  <c r="EB167" i="5"/>
  <c r="EC167" i="5" s="1"/>
  <c r="DL161" i="5"/>
  <c r="DW163" i="5"/>
  <c r="DX163" i="5" s="1"/>
  <c r="DT164" i="5" s="1"/>
  <c r="DS163" i="5"/>
  <c r="DR164" i="5"/>
  <c r="DN164" i="5"/>
  <c r="DO164" i="5" s="1"/>
  <c r="DG162" i="5"/>
  <c r="DH162" i="5" s="1"/>
  <c r="DK162" i="5"/>
  <c r="DC157" i="5"/>
  <c r="CY158" i="5" s="1"/>
  <c r="CW158" i="5"/>
  <c r="CS158" i="5"/>
  <c r="CT158" i="5" s="1"/>
  <c r="DZ163" i="5" l="1"/>
  <c r="EN161" i="5"/>
  <c r="EI162" i="5"/>
  <c r="EJ162" i="5" s="1"/>
  <c r="EM162" i="5"/>
  <c r="ED167" i="5"/>
  <c r="EE167" i="5" s="1"/>
  <c r="EA168" i="5" s="1"/>
  <c r="DY164" i="5"/>
  <c r="DU164" i="5"/>
  <c r="DV164" i="5" s="1"/>
  <c r="DP164" i="5"/>
  <c r="DQ164" i="5" s="1"/>
  <c r="DM165" i="5" s="1"/>
  <c r="DI162" i="5"/>
  <c r="DL162" i="5" s="1"/>
  <c r="DD158" i="5"/>
  <c r="CZ158" i="5"/>
  <c r="DA158" i="5" s="1"/>
  <c r="CU158" i="5"/>
  <c r="CX158" i="5" s="1"/>
  <c r="EG167" i="5" l="1"/>
  <c r="EK162" i="5"/>
  <c r="EN162" i="5" s="1"/>
  <c r="DJ162" i="5"/>
  <c r="DF163" i="5" s="1"/>
  <c r="DG163" i="5" s="1"/>
  <c r="DH163" i="5" s="1"/>
  <c r="DS164" i="5"/>
  <c r="EB168" i="5"/>
  <c r="EC168" i="5" s="1"/>
  <c r="EF168" i="5"/>
  <c r="DW164" i="5"/>
  <c r="DX164" i="5" s="1"/>
  <c r="DT165" i="5" s="1"/>
  <c r="DR165" i="5"/>
  <c r="DN165" i="5"/>
  <c r="DO165" i="5" s="1"/>
  <c r="DB158" i="5"/>
  <c r="DC158" i="5" s="1"/>
  <c r="CY159" i="5" s="1"/>
  <c r="CV158" i="5"/>
  <c r="CR159" i="5" s="1"/>
  <c r="DZ164" i="5" l="1"/>
  <c r="EL162" i="5"/>
  <c r="EH163" i="5" s="1"/>
  <c r="DK163" i="5"/>
  <c r="ED168" i="5"/>
  <c r="EG168" i="5" s="1"/>
  <c r="DY165" i="5"/>
  <c r="DU165" i="5"/>
  <c r="DV165" i="5" s="1"/>
  <c r="DE158" i="5"/>
  <c r="DP165" i="5"/>
  <c r="DQ165" i="5" s="1"/>
  <c r="DM166" i="5" s="1"/>
  <c r="DI163" i="5"/>
  <c r="DD159" i="5"/>
  <c r="CZ159" i="5"/>
  <c r="DA159" i="5" s="1"/>
  <c r="CS159" i="5"/>
  <c r="CT159" i="5" s="1"/>
  <c r="CW159" i="5"/>
  <c r="DS165" i="5" l="1"/>
  <c r="EM163" i="5"/>
  <c r="EI163" i="5"/>
  <c r="EJ163" i="5" s="1"/>
  <c r="DL163" i="5"/>
  <c r="EE168" i="5"/>
  <c r="EA169" i="5" s="1"/>
  <c r="DW165" i="5"/>
  <c r="DX165" i="5" s="1"/>
  <c r="DT166" i="5" s="1"/>
  <c r="DR166" i="5"/>
  <c r="DN166" i="5"/>
  <c r="DO166" i="5" s="1"/>
  <c r="DJ163" i="5"/>
  <c r="DF164" i="5" s="1"/>
  <c r="DB159" i="5"/>
  <c r="DC159" i="5" s="1"/>
  <c r="CY160" i="5" s="1"/>
  <c r="CU159" i="5"/>
  <c r="CV159" i="5" s="1"/>
  <c r="CR160" i="5" s="1"/>
  <c r="DZ165" i="5" l="1"/>
  <c r="EK163" i="5"/>
  <c r="EN163" i="5" s="1"/>
  <c r="EF169" i="5"/>
  <c r="EB169" i="5"/>
  <c r="EC169" i="5" s="1"/>
  <c r="DU166" i="5"/>
  <c r="DV166" i="5" s="1"/>
  <c r="DY166" i="5"/>
  <c r="DP166" i="5"/>
  <c r="DS166" i="5" s="1"/>
  <c r="CX159" i="5"/>
  <c r="DE159" i="5"/>
  <c r="DK164" i="5"/>
  <c r="DG164" i="5"/>
  <c r="DH164" i="5" s="1"/>
  <c r="CZ160" i="5"/>
  <c r="DA160" i="5" s="1"/>
  <c r="DD160" i="5"/>
  <c r="CW160" i="5"/>
  <c r="CS160" i="5"/>
  <c r="CT160" i="5" s="1"/>
  <c r="DQ166" i="5" l="1"/>
  <c r="DM167" i="5" s="1"/>
  <c r="DR167" i="5" s="1"/>
  <c r="EL163" i="5"/>
  <c r="EH164" i="5" s="1"/>
  <c r="ED169" i="5"/>
  <c r="EE169" i="5" s="1"/>
  <c r="EA170" i="5" s="1"/>
  <c r="DW166" i="5"/>
  <c r="DZ166" i="5" s="1"/>
  <c r="DI164" i="5"/>
  <c r="DL164" i="5" s="1"/>
  <c r="DB160" i="5"/>
  <c r="DE160" i="5" s="1"/>
  <c r="CU160" i="5"/>
  <c r="CV160" i="5" s="1"/>
  <c r="CR161" i="5" s="1"/>
  <c r="DN167" i="5" l="1"/>
  <c r="DO167" i="5" s="1"/>
  <c r="DP167" i="5" s="1"/>
  <c r="DS167" i="5" s="1"/>
  <c r="EG169" i="5"/>
  <c r="EI164" i="5"/>
  <c r="EJ164" i="5" s="1"/>
  <c r="EM164" i="5"/>
  <c r="EB170" i="5"/>
  <c r="EC170" i="5" s="1"/>
  <c r="EF170" i="5"/>
  <c r="DX166" i="5"/>
  <c r="DT167" i="5" s="1"/>
  <c r="DU167" i="5" s="1"/>
  <c r="DV167" i="5" s="1"/>
  <c r="DC160" i="5"/>
  <c r="CY161" i="5" s="1"/>
  <c r="CZ161" i="5" s="1"/>
  <c r="DA161" i="5" s="1"/>
  <c r="DJ164" i="5"/>
  <c r="DF165" i="5" s="1"/>
  <c r="CS161" i="5"/>
  <c r="CT161" i="5" s="1"/>
  <c r="CW161" i="5"/>
  <c r="CX160" i="5"/>
  <c r="DY167" i="5" l="1"/>
  <c r="EK164" i="5"/>
  <c r="EN164" i="5" s="1"/>
  <c r="DD161" i="5"/>
  <c r="DQ167" i="5"/>
  <c r="DM168" i="5" s="1"/>
  <c r="DR168" i="5" s="1"/>
  <c r="ED170" i="5"/>
  <c r="EG170" i="5" s="1"/>
  <c r="DW167" i="5"/>
  <c r="DX167" i="5" s="1"/>
  <c r="DT168" i="5" s="1"/>
  <c r="DN168" i="5"/>
  <c r="DO168" i="5" s="1"/>
  <c r="DG165" i="5"/>
  <c r="DH165" i="5" s="1"/>
  <c r="DK165" i="5"/>
  <c r="DB161" i="5"/>
  <c r="DC161" i="5" s="1"/>
  <c r="CY162" i="5" s="1"/>
  <c r="CU161" i="5"/>
  <c r="CX161" i="5" s="1"/>
  <c r="DZ167" i="5" l="1"/>
  <c r="CV161" i="5"/>
  <c r="CR162" i="5" s="1"/>
  <c r="CW162" i="5" s="1"/>
  <c r="EL164" i="5"/>
  <c r="EH165" i="5" s="1"/>
  <c r="EM165" i="5" s="1"/>
  <c r="EE170" i="5"/>
  <c r="EA171" i="5" s="1"/>
  <c r="DE161" i="5"/>
  <c r="DU168" i="5"/>
  <c r="DV168" i="5" s="1"/>
  <c r="DY168" i="5"/>
  <c r="DP168" i="5"/>
  <c r="DQ168" i="5" s="1"/>
  <c r="DM169" i="5" s="1"/>
  <c r="DI165" i="5"/>
  <c r="DL165" i="5" s="1"/>
  <c r="CZ162" i="5"/>
  <c r="DA162" i="5" s="1"/>
  <c r="DD162" i="5"/>
  <c r="CS162" i="5"/>
  <c r="CT162" i="5" s="1"/>
  <c r="EI165" i="5" l="1"/>
  <c r="EJ165" i="5" s="1"/>
  <c r="EK165" i="5" s="1"/>
  <c r="EL165" i="5" s="1"/>
  <c r="EH166" i="5" s="1"/>
  <c r="EM166" i="5" s="1"/>
  <c r="EB171" i="5"/>
  <c r="EC171" i="5" s="1"/>
  <c r="EF171" i="5"/>
  <c r="DS168" i="5"/>
  <c r="DW168" i="5"/>
  <c r="DX168" i="5" s="1"/>
  <c r="DT169" i="5" s="1"/>
  <c r="DN169" i="5"/>
  <c r="DO169" i="5" s="1"/>
  <c r="DR169" i="5"/>
  <c r="DJ165" i="5"/>
  <c r="DF166" i="5" s="1"/>
  <c r="DB162" i="5"/>
  <c r="DE162" i="5" s="1"/>
  <c r="CU162" i="5"/>
  <c r="CX162" i="5" s="1"/>
  <c r="EI166" i="5" l="1"/>
  <c r="EJ166" i="5" s="1"/>
  <c r="EK166" i="5" s="1"/>
  <c r="EL166" i="5" s="1"/>
  <c r="EH167" i="5" s="1"/>
  <c r="EM167" i="5" s="1"/>
  <c r="EN165" i="5"/>
  <c r="DZ168" i="5"/>
  <c r="ED171" i="5"/>
  <c r="EG171" i="5" s="1"/>
  <c r="DY169" i="5"/>
  <c r="DU169" i="5"/>
  <c r="DV169" i="5" s="1"/>
  <c r="DP169" i="5"/>
  <c r="DQ169" i="5" s="1"/>
  <c r="DM170" i="5" s="1"/>
  <c r="DC162" i="5"/>
  <c r="CY163" i="5" s="1"/>
  <c r="CZ163" i="5" s="1"/>
  <c r="DA163" i="5" s="1"/>
  <c r="DK166" i="5"/>
  <c r="DG166" i="5"/>
  <c r="DH166" i="5" s="1"/>
  <c r="CV162" i="5"/>
  <c r="CR163" i="5" s="1"/>
  <c r="EI167" i="5" l="1"/>
  <c r="EJ167" i="5" s="1"/>
  <c r="EK167" i="5" s="1"/>
  <c r="EL167" i="5" s="1"/>
  <c r="EH168" i="5" s="1"/>
  <c r="EN166" i="5"/>
  <c r="DS169" i="5"/>
  <c r="DD163" i="5"/>
  <c r="EE171" i="5"/>
  <c r="EA172" i="5" s="1"/>
  <c r="DW169" i="5"/>
  <c r="DZ169" i="5" s="1"/>
  <c r="DR170" i="5"/>
  <c r="DN170" i="5"/>
  <c r="DO170" i="5" s="1"/>
  <c r="DI166" i="5"/>
  <c r="DJ166" i="5" s="1"/>
  <c r="DF167" i="5" s="1"/>
  <c r="DB163" i="5"/>
  <c r="CW163" i="5"/>
  <c r="CS163" i="5"/>
  <c r="CT163" i="5" s="1"/>
  <c r="EN167" i="5" l="1"/>
  <c r="DX169" i="5"/>
  <c r="DT170" i="5" s="1"/>
  <c r="DY170" i="5" s="1"/>
  <c r="EM168" i="5"/>
  <c r="EI168" i="5"/>
  <c r="EJ168" i="5" s="1"/>
  <c r="DE163" i="5"/>
  <c r="EB172" i="5"/>
  <c r="EC172" i="5" s="1"/>
  <c r="EF172" i="5"/>
  <c r="DL166" i="5"/>
  <c r="DP170" i="5"/>
  <c r="DQ170" i="5" s="1"/>
  <c r="DM171" i="5" s="1"/>
  <c r="DK167" i="5"/>
  <c r="DG167" i="5"/>
  <c r="DH167" i="5" s="1"/>
  <c r="DC163" i="5"/>
  <c r="CY164" i="5" s="1"/>
  <c r="CU163" i="5"/>
  <c r="CV163" i="5" s="1"/>
  <c r="CR164" i="5" s="1"/>
  <c r="DU170" i="5" l="1"/>
  <c r="DV170" i="5" s="1"/>
  <c r="DW170" i="5" s="1"/>
  <c r="DX170" i="5" s="1"/>
  <c r="DT171" i="5" s="1"/>
  <c r="DS170" i="5"/>
  <c r="EK168" i="5"/>
  <c r="EN168" i="5" s="1"/>
  <c r="ED172" i="5"/>
  <c r="EG172" i="5" s="1"/>
  <c r="DR171" i="5"/>
  <c r="DN171" i="5"/>
  <c r="DO171" i="5" s="1"/>
  <c r="DI167" i="5"/>
  <c r="DJ167" i="5" s="1"/>
  <c r="DF168" i="5" s="1"/>
  <c r="DD164" i="5"/>
  <c r="CZ164" i="5"/>
  <c r="DA164" i="5" s="1"/>
  <c r="CW164" i="5"/>
  <c r="CS164" i="5"/>
  <c r="CT164" i="5" s="1"/>
  <c r="CX163" i="5"/>
  <c r="EE172" i="5" l="1"/>
  <c r="EA173" i="5" s="1"/>
  <c r="EB173" i="5" s="1"/>
  <c r="EC173" i="5" s="1"/>
  <c r="EL168" i="5"/>
  <c r="EH169" i="5" s="1"/>
  <c r="EM169" i="5" s="1"/>
  <c r="DL167" i="5"/>
  <c r="DU171" i="5"/>
  <c r="DV171" i="5" s="1"/>
  <c r="DY171" i="5"/>
  <c r="DZ170" i="5"/>
  <c r="DP171" i="5"/>
  <c r="DQ171" i="5" s="1"/>
  <c r="DM172" i="5" s="1"/>
  <c r="DK168" i="5"/>
  <c r="DG168" i="5"/>
  <c r="DH168" i="5" s="1"/>
  <c r="DB164" i="5"/>
  <c r="DC164" i="5" s="1"/>
  <c r="CY165" i="5" s="1"/>
  <c r="CU164" i="5"/>
  <c r="CV164" i="5" s="1"/>
  <c r="CR165" i="5" s="1"/>
  <c r="EF173" i="5" l="1"/>
  <c r="EI169" i="5"/>
  <c r="EJ169" i="5" s="1"/>
  <c r="EK169" i="5" s="1"/>
  <c r="EL169" i="5" s="1"/>
  <c r="EH170" i="5" s="1"/>
  <c r="ED173" i="5"/>
  <c r="EE173" i="5" s="1"/>
  <c r="EA174" i="5" s="1"/>
  <c r="DW171" i="5"/>
  <c r="DZ171" i="5" s="1"/>
  <c r="DN172" i="5"/>
  <c r="DO172" i="5" s="1"/>
  <c r="DR172" i="5"/>
  <c r="DS171" i="5"/>
  <c r="DE164" i="5"/>
  <c r="DI168" i="5"/>
  <c r="DJ168" i="5" s="1"/>
  <c r="DF169" i="5" s="1"/>
  <c r="DD165" i="5"/>
  <c r="CZ165" i="5"/>
  <c r="DA165" i="5" s="1"/>
  <c r="CW165" i="5"/>
  <c r="CS165" i="5"/>
  <c r="CT165" i="5" s="1"/>
  <c r="CX164" i="5"/>
  <c r="EG173" i="5" l="1"/>
  <c r="EN169" i="5"/>
  <c r="DL168" i="5"/>
  <c r="EM170" i="5"/>
  <c r="EI170" i="5"/>
  <c r="EJ170" i="5" s="1"/>
  <c r="EF174" i="5"/>
  <c r="EB174" i="5"/>
  <c r="EC174" i="5" s="1"/>
  <c r="DX171" i="5"/>
  <c r="DT172" i="5" s="1"/>
  <c r="DP172" i="5"/>
  <c r="DS172" i="5" s="1"/>
  <c r="DK169" i="5"/>
  <c r="DG169" i="5"/>
  <c r="DH169" i="5" s="1"/>
  <c r="DB165" i="5"/>
  <c r="DC165" i="5" s="1"/>
  <c r="CY166" i="5" s="1"/>
  <c r="CU165" i="5"/>
  <c r="CX165" i="5" s="1"/>
  <c r="CV165" i="5" l="1"/>
  <c r="CR166" i="5" s="1"/>
  <c r="CS166" i="5" s="1"/>
  <c r="CT166" i="5" s="1"/>
  <c r="EK170" i="5"/>
  <c r="EL170" i="5" s="1"/>
  <c r="EH171" i="5" s="1"/>
  <c r="ED174" i="5"/>
  <c r="EE174" i="5" s="1"/>
  <c r="EA175" i="5" s="1"/>
  <c r="DY172" i="5"/>
  <c r="DU172" i="5"/>
  <c r="DV172" i="5" s="1"/>
  <c r="DQ172" i="5"/>
  <c r="DM173" i="5" s="1"/>
  <c r="DE165" i="5"/>
  <c r="DI169" i="5"/>
  <c r="DJ169" i="5" s="1"/>
  <c r="DF170" i="5" s="1"/>
  <c r="DD166" i="5"/>
  <c r="CZ166" i="5"/>
  <c r="DA166" i="5" s="1"/>
  <c r="CW166" i="5" l="1"/>
  <c r="EN170" i="5"/>
  <c r="EG174" i="5"/>
  <c r="EM171" i="5"/>
  <c r="EI171" i="5"/>
  <c r="EJ171" i="5" s="1"/>
  <c r="EF175" i="5"/>
  <c r="EB175" i="5"/>
  <c r="EC175" i="5" s="1"/>
  <c r="DL169" i="5"/>
  <c r="DW172" i="5"/>
  <c r="DX172" i="5" s="1"/>
  <c r="DT173" i="5" s="1"/>
  <c r="DN173" i="5"/>
  <c r="DO173" i="5" s="1"/>
  <c r="DR173" i="5"/>
  <c r="DG170" i="5"/>
  <c r="DH170" i="5" s="1"/>
  <c r="DK170" i="5"/>
  <c r="DB166" i="5"/>
  <c r="DC166" i="5" s="1"/>
  <c r="CY167" i="5" s="1"/>
  <c r="CU166" i="5"/>
  <c r="CV166" i="5" s="1"/>
  <c r="CR167" i="5" s="1"/>
  <c r="DZ172" i="5" l="1"/>
  <c r="EK171" i="5"/>
  <c r="EL171" i="5" s="1"/>
  <c r="EH172" i="5" s="1"/>
  <c r="ED175" i="5"/>
  <c r="EE175" i="5" s="1"/>
  <c r="EA176" i="5" s="1"/>
  <c r="DY173" i="5"/>
  <c r="DU173" i="5"/>
  <c r="DV173" i="5" s="1"/>
  <c r="DE166" i="5"/>
  <c r="DP173" i="5"/>
  <c r="DS173" i="5" s="1"/>
  <c r="DI170" i="5"/>
  <c r="DL170" i="5" s="1"/>
  <c r="DD167" i="5"/>
  <c r="CZ167" i="5"/>
  <c r="DA167" i="5" s="1"/>
  <c r="CX166" i="5"/>
  <c r="CS167" i="5"/>
  <c r="CT167" i="5" s="1"/>
  <c r="CW167" i="5"/>
  <c r="EG175" i="5" l="1"/>
  <c r="EI172" i="5"/>
  <c r="EJ172" i="5" s="1"/>
  <c r="EM172" i="5"/>
  <c r="EN171" i="5"/>
  <c r="EF176" i="5"/>
  <c r="EB176" i="5"/>
  <c r="EC176" i="5" s="1"/>
  <c r="DW173" i="5"/>
  <c r="DZ173" i="5" s="1"/>
  <c r="DQ173" i="5"/>
  <c r="DM174" i="5" s="1"/>
  <c r="DJ170" i="5"/>
  <c r="DF171" i="5" s="1"/>
  <c r="DB167" i="5"/>
  <c r="DC167" i="5" s="1"/>
  <c r="CY168" i="5" s="1"/>
  <c r="CU167" i="5"/>
  <c r="CX167" i="5" s="1"/>
  <c r="DX173" i="5" l="1"/>
  <c r="DT174" i="5" s="1"/>
  <c r="DU174" i="5" s="1"/>
  <c r="DV174" i="5" s="1"/>
  <c r="EK172" i="5"/>
  <c r="EN172" i="5" s="1"/>
  <c r="ED176" i="5"/>
  <c r="EE176" i="5" s="1"/>
  <c r="EA177" i="5" s="1"/>
  <c r="CV167" i="5"/>
  <c r="CR168" i="5" s="1"/>
  <c r="CW168" i="5" s="1"/>
  <c r="DE167" i="5"/>
  <c r="DN174" i="5"/>
  <c r="DO174" i="5" s="1"/>
  <c r="DR174" i="5"/>
  <c r="DK171" i="5"/>
  <c r="DG171" i="5"/>
  <c r="DH171" i="5" s="1"/>
  <c r="DD168" i="5"/>
  <c r="CZ168" i="5"/>
  <c r="DA168" i="5" s="1"/>
  <c r="EL172" i="5" l="1"/>
  <c r="EH173" i="5" s="1"/>
  <c r="EI173" i="5" s="1"/>
  <c r="EJ173" i="5" s="1"/>
  <c r="DY174" i="5"/>
  <c r="EG176" i="5"/>
  <c r="EF177" i="5"/>
  <c r="EB177" i="5"/>
  <c r="EC177" i="5" s="1"/>
  <c r="CS168" i="5"/>
  <c r="CT168" i="5" s="1"/>
  <c r="CU168" i="5" s="1"/>
  <c r="CV168" i="5" s="1"/>
  <c r="CR169" i="5" s="1"/>
  <c r="DW174" i="5"/>
  <c r="DZ174" i="5" s="1"/>
  <c r="DP174" i="5"/>
  <c r="DQ174" i="5" s="1"/>
  <c r="DM175" i="5" s="1"/>
  <c r="DI171" i="5"/>
  <c r="DJ171" i="5" s="1"/>
  <c r="DF172" i="5" s="1"/>
  <c r="DB168" i="5"/>
  <c r="DC168" i="5" s="1"/>
  <c r="CY169" i="5" s="1"/>
  <c r="EM173" i="5" l="1"/>
  <c r="DE168" i="5"/>
  <c r="DS174" i="5"/>
  <c r="EK173" i="5"/>
  <c r="EL173" i="5" s="1"/>
  <c r="EH174" i="5" s="1"/>
  <c r="DL171" i="5"/>
  <c r="ED177" i="5"/>
  <c r="EG177" i="5" s="1"/>
  <c r="DX174" i="5"/>
  <c r="DT175" i="5" s="1"/>
  <c r="CX168" i="5"/>
  <c r="DR175" i="5"/>
  <c r="DN175" i="5"/>
  <c r="DO175" i="5" s="1"/>
  <c r="DK172" i="5"/>
  <c r="DG172" i="5"/>
  <c r="DH172" i="5" s="1"/>
  <c r="DD169" i="5"/>
  <c r="CZ169" i="5"/>
  <c r="DA169" i="5" s="1"/>
  <c r="CW169" i="5"/>
  <c r="CS169" i="5"/>
  <c r="CT169" i="5" s="1"/>
  <c r="EE177" i="5" l="1"/>
  <c r="EA178" i="5" s="1"/>
  <c r="EF178" i="5" s="1"/>
  <c r="EM174" i="5"/>
  <c r="EI174" i="5"/>
  <c r="EJ174" i="5" s="1"/>
  <c r="EN173" i="5"/>
  <c r="DY175" i="5"/>
  <c r="DU175" i="5"/>
  <c r="DV175" i="5" s="1"/>
  <c r="DP175" i="5"/>
  <c r="DS175" i="5" s="1"/>
  <c r="DI172" i="5"/>
  <c r="DL172" i="5" s="1"/>
  <c r="DB169" i="5"/>
  <c r="DC169" i="5" s="1"/>
  <c r="CY170" i="5" s="1"/>
  <c r="CU169" i="5"/>
  <c r="CV169" i="5" s="1"/>
  <c r="CR170" i="5" s="1"/>
  <c r="EB178" i="5" l="1"/>
  <c r="EC178" i="5" s="1"/>
  <c r="ED178" i="5" s="1"/>
  <c r="EE178" i="5" s="1"/>
  <c r="EA179" i="5" s="1"/>
  <c r="DJ172" i="5"/>
  <c r="DF173" i="5" s="1"/>
  <c r="DG173" i="5" s="1"/>
  <c r="DH173" i="5" s="1"/>
  <c r="CX169" i="5"/>
  <c r="EK174" i="5"/>
  <c r="EL174" i="5" s="1"/>
  <c r="EH175" i="5" s="1"/>
  <c r="DE169" i="5"/>
  <c r="DW175" i="5"/>
  <c r="DX175" i="5" s="1"/>
  <c r="DT176" i="5" s="1"/>
  <c r="DQ175" i="5"/>
  <c r="DM176" i="5" s="1"/>
  <c r="CZ170" i="5"/>
  <c r="DA170" i="5" s="1"/>
  <c r="DD170" i="5"/>
  <c r="CS170" i="5"/>
  <c r="CT170" i="5" s="1"/>
  <c r="CW170" i="5"/>
  <c r="DK173" i="5" l="1"/>
  <c r="DZ175" i="5"/>
  <c r="EN174" i="5"/>
  <c r="EG178" i="5"/>
  <c r="EI175" i="5"/>
  <c r="EJ175" i="5" s="1"/>
  <c r="EM175" i="5"/>
  <c r="EF179" i="5"/>
  <c r="EB179" i="5"/>
  <c r="EC179" i="5" s="1"/>
  <c r="DY176" i="5"/>
  <c r="DU176" i="5"/>
  <c r="DV176" i="5" s="1"/>
  <c r="DN176" i="5"/>
  <c r="DO176" i="5" s="1"/>
  <c r="DR176" i="5"/>
  <c r="DI173" i="5"/>
  <c r="DL173" i="5" s="1"/>
  <c r="DB170" i="5"/>
  <c r="DE170" i="5" s="1"/>
  <c r="CU170" i="5"/>
  <c r="CX170" i="5" s="1"/>
  <c r="EK175" i="5" l="1"/>
  <c r="EN175" i="5" s="1"/>
  <c r="ED179" i="5"/>
  <c r="EE179" i="5" s="1"/>
  <c r="EA180" i="5" s="1"/>
  <c r="DW176" i="5"/>
  <c r="DX176" i="5" s="1"/>
  <c r="DT177" i="5" s="1"/>
  <c r="DJ173" i="5"/>
  <c r="DF174" i="5" s="1"/>
  <c r="DK174" i="5" s="1"/>
  <c r="DP176" i="5"/>
  <c r="DS176" i="5" s="1"/>
  <c r="DC170" i="5"/>
  <c r="CY171" i="5" s="1"/>
  <c r="CV170" i="5"/>
  <c r="CR171" i="5" s="1"/>
  <c r="DZ176" i="5" l="1"/>
  <c r="DG174" i="5"/>
  <c r="DH174" i="5" s="1"/>
  <c r="DI174" i="5" s="1"/>
  <c r="DL174" i="5" s="1"/>
  <c r="EG179" i="5"/>
  <c r="EL175" i="5"/>
  <c r="EH176" i="5" s="1"/>
  <c r="EB180" i="5"/>
  <c r="EC180" i="5" s="1"/>
  <c r="EF180" i="5"/>
  <c r="DY177" i="5"/>
  <c r="DU177" i="5"/>
  <c r="DV177" i="5" s="1"/>
  <c r="DQ176" i="5"/>
  <c r="DM177" i="5" s="1"/>
  <c r="DD171" i="5"/>
  <c r="CZ171" i="5"/>
  <c r="DA171" i="5" s="1"/>
  <c r="CW171" i="5"/>
  <c r="CS171" i="5"/>
  <c r="CT171" i="5" s="1"/>
  <c r="EM176" i="5" l="1"/>
  <c r="EI176" i="5"/>
  <c r="EJ176" i="5" s="1"/>
  <c r="ED180" i="5"/>
  <c r="EG180" i="5" s="1"/>
  <c r="DW177" i="5"/>
  <c r="DX177" i="5" s="1"/>
  <c r="DT178" i="5" s="1"/>
  <c r="DR177" i="5"/>
  <c r="DN177" i="5"/>
  <c r="DO177" i="5" s="1"/>
  <c r="DJ174" i="5"/>
  <c r="DF175" i="5" s="1"/>
  <c r="DB171" i="5"/>
  <c r="DC171" i="5" s="1"/>
  <c r="CY172" i="5" s="1"/>
  <c r="CU171" i="5"/>
  <c r="CV171" i="5" s="1"/>
  <c r="CR172" i="5" s="1"/>
  <c r="EE180" i="5" l="1"/>
  <c r="EA181" i="5" s="1"/>
  <c r="EF181" i="5" s="1"/>
  <c r="CX171" i="5"/>
  <c r="DZ177" i="5"/>
  <c r="EK176" i="5"/>
  <c r="EL176" i="5" s="1"/>
  <c r="EH177" i="5" s="1"/>
  <c r="DY178" i="5"/>
  <c r="DU178" i="5"/>
  <c r="DV178" i="5" s="1"/>
  <c r="DP177" i="5"/>
  <c r="DQ177" i="5" s="1"/>
  <c r="DM178" i="5" s="1"/>
  <c r="DE171" i="5"/>
  <c r="DK175" i="5"/>
  <c r="DG175" i="5"/>
  <c r="DH175" i="5" s="1"/>
  <c r="CZ172" i="5"/>
  <c r="DA172" i="5" s="1"/>
  <c r="DD172" i="5"/>
  <c r="CS172" i="5"/>
  <c r="CT172" i="5" s="1"/>
  <c r="CW172" i="5"/>
  <c r="EB181" i="5" l="1"/>
  <c r="EC181" i="5" s="1"/>
  <c r="ED181" i="5" s="1"/>
  <c r="EE181" i="5" s="1"/>
  <c r="EA182" i="5" s="1"/>
  <c r="EN176" i="5"/>
  <c r="EM177" i="5"/>
  <c r="EI177" i="5"/>
  <c r="EJ177" i="5" s="1"/>
  <c r="DW178" i="5"/>
  <c r="DX178" i="5" s="1"/>
  <c r="DT179" i="5" s="1"/>
  <c r="DR178" i="5"/>
  <c r="DN178" i="5"/>
  <c r="DO178" i="5" s="1"/>
  <c r="DS177" i="5"/>
  <c r="DI175" i="5"/>
  <c r="DL175" i="5" s="1"/>
  <c r="DB172" i="5"/>
  <c r="DE172" i="5" s="1"/>
  <c r="CU172" i="5"/>
  <c r="CX172" i="5" s="1"/>
  <c r="EG181" i="5" l="1"/>
  <c r="DC172" i="5"/>
  <c r="CY173" i="5" s="1"/>
  <c r="DD173" i="5" s="1"/>
  <c r="DZ178" i="5"/>
  <c r="CV172" i="5"/>
  <c r="CR173" i="5" s="1"/>
  <c r="CW173" i="5" s="1"/>
  <c r="EK177" i="5"/>
  <c r="EL177" i="5" s="1"/>
  <c r="EH178" i="5" s="1"/>
  <c r="EF182" i="5"/>
  <c r="EB182" i="5"/>
  <c r="EC182" i="5" s="1"/>
  <c r="DU179" i="5"/>
  <c r="DV179" i="5" s="1"/>
  <c r="DY179" i="5"/>
  <c r="DP178" i="5"/>
  <c r="DQ178" i="5" s="1"/>
  <c r="DM179" i="5" s="1"/>
  <c r="DJ175" i="5"/>
  <c r="DF176" i="5" s="1"/>
  <c r="EN177" i="5" l="1"/>
  <c r="CZ173" i="5"/>
  <c r="DA173" i="5" s="1"/>
  <c r="DB173" i="5" s="1"/>
  <c r="DC173" i="5" s="1"/>
  <c r="CY174" i="5" s="1"/>
  <c r="CS173" i="5"/>
  <c r="CT173" i="5" s="1"/>
  <c r="CU173" i="5" s="1"/>
  <c r="CX173" i="5" s="1"/>
  <c r="EI178" i="5"/>
  <c r="EJ178" i="5" s="1"/>
  <c r="EM178" i="5"/>
  <c r="DS178" i="5"/>
  <c r="ED182" i="5"/>
  <c r="EE182" i="5" s="1"/>
  <c r="EA183" i="5" s="1"/>
  <c r="DW179" i="5"/>
  <c r="DZ179" i="5" s="1"/>
  <c r="DR179" i="5"/>
  <c r="DN179" i="5"/>
  <c r="DO179" i="5" s="1"/>
  <c r="DG176" i="5"/>
  <c r="DH176" i="5" s="1"/>
  <c r="DK176" i="5"/>
  <c r="EG182" i="5" l="1"/>
  <c r="EK178" i="5"/>
  <c r="EN178" i="5" s="1"/>
  <c r="EB183" i="5"/>
  <c r="EC183" i="5" s="1"/>
  <c r="EF183" i="5"/>
  <c r="DX179" i="5"/>
  <c r="DT180" i="5" s="1"/>
  <c r="CV173" i="5"/>
  <c r="CR174" i="5" s="1"/>
  <c r="CS174" i="5" s="1"/>
  <c r="CT174" i="5" s="1"/>
  <c r="DP179" i="5"/>
  <c r="DQ179" i="5" s="1"/>
  <c r="DM180" i="5" s="1"/>
  <c r="DI176" i="5"/>
  <c r="DL176" i="5" s="1"/>
  <c r="CZ174" i="5"/>
  <c r="DA174" i="5" s="1"/>
  <c r="DD174" i="5"/>
  <c r="DE173" i="5"/>
  <c r="EL178" i="5" l="1"/>
  <c r="EH179" i="5" s="1"/>
  <c r="EM179" i="5" s="1"/>
  <c r="DS179" i="5"/>
  <c r="CW174" i="5"/>
  <c r="ED183" i="5"/>
  <c r="EG183" i="5" s="1"/>
  <c r="DU180" i="5"/>
  <c r="DV180" i="5" s="1"/>
  <c r="DY180" i="5"/>
  <c r="DN180" i="5"/>
  <c r="DO180" i="5" s="1"/>
  <c r="DR180" i="5"/>
  <c r="DJ176" i="5"/>
  <c r="DF177" i="5" s="1"/>
  <c r="DB174" i="5"/>
  <c r="DE174" i="5" s="1"/>
  <c r="CU174" i="5"/>
  <c r="EI179" i="5" l="1"/>
  <c r="EJ179" i="5" s="1"/>
  <c r="EK179" i="5" s="1"/>
  <c r="EN179" i="5" s="1"/>
  <c r="CX174" i="5"/>
  <c r="EE183" i="5"/>
  <c r="EA184" i="5" s="1"/>
  <c r="DW180" i="5"/>
  <c r="DZ180" i="5" s="1"/>
  <c r="DP180" i="5"/>
  <c r="DS180" i="5" s="1"/>
  <c r="DK177" i="5"/>
  <c r="DG177" i="5"/>
  <c r="DH177" i="5" s="1"/>
  <c r="DC174" i="5"/>
  <c r="CY175" i="5" s="1"/>
  <c r="CV174" i="5"/>
  <c r="CR175" i="5" s="1"/>
  <c r="EL179" i="5" l="1"/>
  <c r="EH180" i="5" s="1"/>
  <c r="EF184" i="5"/>
  <c r="EB184" i="5"/>
  <c r="EC184" i="5" s="1"/>
  <c r="DX180" i="5"/>
  <c r="DT181" i="5" s="1"/>
  <c r="DQ180" i="5"/>
  <c r="DM181" i="5" s="1"/>
  <c r="DI177" i="5"/>
  <c r="DJ177" i="5" s="1"/>
  <c r="DF178" i="5" s="1"/>
  <c r="CZ175" i="5"/>
  <c r="DA175" i="5" s="1"/>
  <c r="DD175" i="5"/>
  <c r="CW175" i="5"/>
  <c r="CS175" i="5"/>
  <c r="CT175" i="5" s="1"/>
  <c r="EI180" i="5" l="1"/>
  <c r="EJ180" i="5" s="1"/>
  <c r="EM180" i="5"/>
  <c r="ED184" i="5"/>
  <c r="EE184" i="5" s="1"/>
  <c r="EA185" i="5" s="1"/>
  <c r="DU181" i="5"/>
  <c r="DV181" i="5" s="1"/>
  <c r="DY181" i="5"/>
  <c r="DL177" i="5"/>
  <c r="DR181" i="5"/>
  <c r="DN181" i="5"/>
  <c r="DO181" i="5" s="1"/>
  <c r="DK178" i="5"/>
  <c r="DG178" i="5"/>
  <c r="DH178" i="5" s="1"/>
  <c r="DB175" i="5"/>
  <c r="DE175" i="5" s="1"/>
  <c r="CU175" i="5"/>
  <c r="CV175" i="5" s="1"/>
  <c r="CR176" i="5" s="1"/>
  <c r="EG184" i="5" l="1"/>
  <c r="EK180" i="5"/>
  <c r="EN180" i="5" s="1"/>
  <c r="EF185" i="5"/>
  <c r="EB185" i="5"/>
  <c r="EC185" i="5" s="1"/>
  <c r="DW181" i="5"/>
  <c r="DZ181" i="5" s="1"/>
  <c r="DP181" i="5"/>
  <c r="DQ181" i="5" s="1"/>
  <c r="DM182" i="5" s="1"/>
  <c r="DI178" i="5"/>
  <c r="DJ178" i="5" s="1"/>
  <c r="DF179" i="5" s="1"/>
  <c r="CX175" i="5"/>
  <c r="DC175" i="5"/>
  <c r="CY176" i="5" s="1"/>
  <c r="CS176" i="5"/>
  <c r="CT176" i="5" s="1"/>
  <c r="CW176" i="5"/>
  <c r="DS181" i="5" l="1"/>
  <c r="EL180" i="5"/>
  <c r="EH181" i="5" s="1"/>
  <c r="ED185" i="5"/>
  <c r="EE185" i="5" s="1"/>
  <c r="EA186" i="5" s="1"/>
  <c r="DX181" i="5"/>
  <c r="DT182" i="5" s="1"/>
  <c r="DN182" i="5"/>
  <c r="DO182" i="5" s="1"/>
  <c r="DR182" i="5"/>
  <c r="DL178" i="5"/>
  <c r="DK179" i="5"/>
  <c r="DG179" i="5"/>
  <c r="DH179" i="5" s="1"/>
  <c r="DD176" i="5"/>
  <c r="CZ176" i="5"/>
  <c r="DA176" i="5" s="1"/>
  <c r="CU176" i="5"/>
  <c r="CX176" i="5" s="1"/>
  <c r="EG185" i="5" l="1"/>
  <c r="EM181" i="5"/>
  <c r="EI181" i="5"/>
  <c r="EJ181" i="5" s="1"/>
  <c r="EB186" i="5"/>
  <c r="EC186" i="5" s="1"/>
  <c r="EF186" i="5"/>
  <c r="DU182" i="5"/>
  <c r="DV182" i="5" s="1"/>
  <c r="DY182" i="5"/>
  <c r="DP182" i="5"/>
  <c r="DS182" i="5" s="1"/>
  <c r="DI179" i="5"/>
  <c r="DJ179" i="5" s="1"/>
  <c r="DF180" i="5" s="1"/>
  <c r="DB176" i="5"/>
  <c r="DC176" i="5" s="1"/>
  <c r="CY177" i="5" s="1"/>
  <c r="CV176" i="5"/>
  <c r="CR177" i="5" s="1"/>
  <c r="DE176" i="5" l="1"/>
  <c r="EK181" i="5"/>
  <c r="EL181" i="5" s="1"/>
  <c r="EH182" i="5" s="1"/>
  <c r="ED186" i="5"/>
  <c r="EG186" i="5" s="1"/>
  <c r="DL179" i="5"/>
  <c r="DW182" i="5"/>
  <c r="DZ182" i="5" s="1"/>
  <c r="DQ182" i="5"/>
  <c r="DM183" i="5" s="1"/>
  <c r="DG180" i="5"/>
  <c r="DH180" i="5" s="1"/>
  <c r="DK180" i="5"/>
  <c r="CZ177" i="5"/>
  <c r="DA177" i="5" s="1"/>
  <c r="DD177" i="5"/>
  <c r="CS177" i="5"/>
  <c r="CT177" i="5" s="1"/>
  <c r="CW177" i="5"/>
  <c r="EN181" i="5" l="1"/>
  <c r="EI182" i="5"/>
  <c r="EJ182" i="5" s="1"/>
  <c r="EM182" i="5"/>
  <c r="EE186" i="5"/>
  <c r="EA187" i="5" s="1"/>
  <c r="DX182" i="5"/>
  <c r="DT183" i="5" s="1"/>
  <c r="DN183" i="5"/>
  <c r="DO183" i="5" s="1"/>
  <c r="DR183" i="5"/>
  <c r="DI180" i="5"/>
  <c r="DL180" i="5" s="1"/>
  <c r="DB177" i="5"/>
  <c r="DE177" i="5" s="1"/>
  <c r="CU177" i="5"/>
  <c r="CX177" i="5" s="1"/>
  <c r="EK182" i="5" l="1"/>
  <c r="EN182" i="5" s="1"/>
  <c r="EF187" i="5"/>
  <c r="EB187" i="5"/>
  <c r="EC187" i="5" s="1"/>
  <c r="DY183" i="5"/>
  <c r="DU183" i="5"/>
  <c r="DV183" i="5" s="1"/>
  <c r="CV177" i="5"/>
  <c r="CR178" i="5" s="1"/>
  <c r="CS178" i="5" s="1"/>
  <c r="CT178" i="5" s="1"/>
  <c r="DP183" i="5"/>
  <c r="DS183" i="5" s="1"/>
  <c r="DJ180" i="5"/>
  <c r="DF181" i="5" s="1"/>
  <c r="DC177" i="5"/>
  <c r="CY178" i="5" s="1"/>
  <c r="EL182" i="5" l="1"/>
  <c r="EH183" i="5" s="1"/>
  <c r="EM183" i="5" s="1"/>
  <c r="CW178" i="5"/>
  <c r="ED187" i="5"/>
  <c r="EE187" i="5" s="1"/>
  <c r="EA188" i="5" s="1"/>
  <c r="DW183" i="5"/>
  <c r="DX183" i="5" s="1"/>
  <c r="DT184" i="5" s="1"/>
  <c r="DQ183" i="5"/>
  <c r="DM184" i="5" s="1"/>
  <c r="DK181" i="5"/>
  <c r="DG181" i="5"/>
  <c r="DH181" i="5" s="1"/>
  <c r="DD178" i="5"/>
  <c r="CZ178" i="5"/>
  <c r="DA178" i="5" s="1"/>
  <c r="CU178" i="5"/>
  <c r="EI183" i="5" l="1"/>
  <c r="EJ183" i="5" s="1"/>
  <c r="EK183" i="5" s="1"/>
  <c r="EL183" i="5" s="1"/>
  <c r="EH184" i="5" s="1"/>
  <c r="DZ183" i="5"/>
  <c r="EG187" i="5"/>
  <c r="CX178" i="5"/>
  <c r="EF188" i="5"/>
  <c r="EB188" i="5"/>
  <c r="EC188" i="5" s="1"/>
  <c r="DY184" i="5"/>
  <c r="DU184" i="5"/>
  <c r="DV184" i="5" s="1"/>
  <c r="DN184" i="5"/>
  <c r="DO184" i="5" s="1"/>
  <c r="DR184" i="5"/>
  <c r="DI181" i="5"/>
  <c r="DJ181" i="5" s="1"/>
  <c r="DF182" i="5" s="1"/>
  <c r="CV178" i="5"/>
  <c r="CR179" i="5" s="1"/>
  <c r="CS179" i="5" s="1"/>
  <c r="CT179" i="5" s="1"/>
  <c r="DB178" i="5"/>
  <c r="DC178" i="5" s="1"/>
  <c r="CY179" i="5" s="1"/>
  <c r="CW179" i="5" l="1"/>
  <c r="EN183" i="5"/>
  <c r="EI184" i="5"/>
  <c r="EJ184" i="5" s="1"/>
  <c r="EM184" i="5"/>
  <c r="ED188" i="5"/>
  <c r="EE188" i="5" s="1"/>
  <c r="EA189" i="5" s="1"/>
  <c r="DE178" i="5"/>
  <c r="DW184" i="5"/>
  <c r="DX184" i="5" s="1"/>
  <c r="DT185" i="5" s="1"/>
  <c r="DL181" i="5"/>
  <c r="DP184" i="5"/>
  <c r="DS184" i="5" s="1"/>
  <c r="DG182" i="5"/>
  <c r="DH182" i="5" s="1"/>
  <c r="DK182" i="5"/>
  <c r="CZ179" i="5"/>
  <c r="DA179" i="5" s="1"/>
  <c r="DD179" i="5"/>
  <c r="CU179" i="5"/>
  <c r="CX179" i="5" l="1"/>
  <c r="EG188" i="5"/>
  <c r="DZ184" i="5"/>
  <c r="EK184" i="5"/>
  <c r="EN184" i="5" s="1"/>
  <c r="EB189" i="5"/>
  <c r="EC189" i="5" s="1"/>
  <c r="EF189" i="5"/>
  <c r="DQ184" i="5"/>
  <c r="DM185" i="5" s="1"/>
  <c r="DN185" i="5" s="1"/>
  <c r="DO185" i="5" s="1"/>
  <c r="DY185" i="5"/>
  <c r="DU185" i="5"/>
  <c r="DV185" i="5" s="1"/>
  <c r="DI182" i="5"/>
  <c r="DL182" i="5" s="1"/>
  <c r="DB179" i="5"/>
  <c r="DE179" i="5" s="1"/>
  <c r="CV179" i="5"/>
  <c r="CR180" i="5" s="1"/>
  <c r="EL184" i="5" l="1"/>
  <c r="EH185" i="5" s="1"/>
  <c r="EI185" i="5" s="1"/>
  <c r="EJ185" i="5" s="1"/>
  <c r="DR185" i="5"/>
  <c r="DC179" i="5"/>
  <c r="CY180" i="5" s="1"/>
  <c r="DD180" i="5" s="1"/>
  <c r="ED189" i="5"/>
  <c r="EG189" i="5" s="1"/>
  <c r="DW185" i="5"/>
  <c r="DX185" i="5" s="1"/>
  <c r="DT186" i="5" s="1"/>
  <c r="DP185" i="5"/>
  <c r="DJ182" i="5"/>
  <c r="DF183" i="5" s="1"/>
  <c r="CW180" i="5"/>
  <c r="CS180" i="5"/>
  <c r="CT180" i="5" s="1"/>
  <c r="DS185" i="5" l="1"/>
  <c r="CZ180" i="5"/>
  <c r="DA180" i="5" s="1"/>
  <c r="DB180" i="5" s="1"/>
  <c r="DC180" i="5" s="1"/>
  <c r="CY181" i="5" s="1"/>
  <c r="EM185" i="5"/>
  <c r="DQ185" i="5"/>
  <c r="DM186" i="5" s="1"/>
  <c r="EE189" i="5"/>
  <c r="EA190" i="5" s="1"/>
  <c r="EF190" i="5" s="1"/>
  <c r="EK185" i="5"/>
  <c r="DY186" i="5"/>
  <c r="DU186" i="5"/>
  <c r="DV186" i="5" s="1"/>
  <c r="DZ185" i="5"/>
  <c r="DN186" i="5"/>
  <c r="DO186" i="5" s="1"/>
  <c r="DR186" i="5"/>
  <c r="DK183" i="5"/>
  <c r="DG183" i="5"/>
  <c r="DH183" i="5" s="1"/>
  <c r="CU180" i="5"/>
  <c r="CV180" i="5" s="1"/>
  <c r="CR181" i="5" s="1"/>
  <c r="EN185" i="5" l="1"/>
  <c r="EB190" i="5"/>
  <c r="EC190" i="5" s="1"/>
  <c r="ED190" i="5" s="1"/>
  <c r="EE190" i="5" s="1"/>
  <c r="EA191" i="5" s="1"/>
  <c r="EL185" i="5"/>
  <c r="EH186" i="5" s="1"/>
  <c r="EM186" i="5" s="1"/>
  <c r="DE180" i="5"/>
  <c r="DW186" i="5"/>
  <c r="DX186" i="5" s="1"/>
  <c r="DT187" i="5" s="1"/>
  <c r="DP186" i="5"/>
  <c r="DS186" i="5" s="1"/>
  <c r="DI183" i="5"/>
  <c r="DJ183" i="5" s="1"/>
  <c r="DF184" i="5" s="1"/>
  <c r="CX180" i="5"/>
  <c r="CZ181" i="5"/>
  <c r="DA181" i="5" s="1"/>
  <c r="DD181" i="5"/>
  <c r="CW181" i="5"/>
  <c r="CS181" i="5"/>
  <c r="CT181" i="5" s="1"/>
  <c r="EI186" i="5" l="1"/>
  <c r="EJ186" i="5" s="1"/>
  <c r="EK186" i="5" s="1"/>
  <c r="EL186" i="5" s="1"/>
  <c r="EH187" i="5" s="1"/>
  <c r="DZ186" i="5"/>
  <c r="EG190" i="5"/>
  <c r="DL183" i="5"/>
  <c r="EF191" i="5"/>
  <c r="EB191" i="5"/>
  <c r="EC191" i="5" s="1"/>
  <c r="DY187" i="5"/>
  <c r="DU187" i="5"/>
  <c r="DV187" i="5" s="1"/>
  <c r="DQ186" i="5"/>
  <c r="DM187" i="5" s="1"/>
  <c r="DK184" i="5"/>
  <c r="DG184" i="5"/>
  <c r="DH184" i="5" s="1"/>
  <c r="DB181" i="5"/>
  <c r="DE181" i="5" s="1"/>
  <c r="CU181" i="5"/>
  <c r="CV181" i="5" s="1"/>
  <c r="CR182" i="5" s="1"/>
  <c r="EN186" i="5" l="1"/>
  <c r="EM187" i="5"/>
  <c r="EI187" i="5"/>
  <c r="EJ187" i="5" s="1"/>
  <c r="ED191" i="5"/>
  <c r="EE191" i="5" s="1"/>
  <c r="EA192" i="5" s="1"/>
  <c r="DW187" i="5"/>
  <c r="DX187" i="5" s="1"/>
  <c r="DT188" i="5" s="1"/>
  <c r="DR187" i="5"/>
  <c r="DN187" i="5"/>
  <c r="DO187" i="5" s="1"/>
  <c r="DI184" i="5"/>
  <c r="DJ184" i="5" s="1"/>
  <c r="DF185" i="5" s="1"/>
  <c r="CX181" i="5"/>
  <c r="DC181" i="5"/>
  <c r="CY182" i="5" s="1"/>
  <c r="CS182" i="5"/>
  <c r="CT182" i="5" s="1"/>
  <c r="CW182" i="5"/>
  <c r="EG191" i="5" l="1"/>
  <c r="DZ187" i="5"/>
  <c r="DL184" i="5"/>
  <c r="EK187" i="5"/>
  <c r="EL187" i="5" s="1"/>
  <c r="EH188" i="5" s="1"/>
  <c r="EB192" i="5"/>
  <c r="EC192" i="5" s="1"/>
  <c r="EF192" i="5"/>
  <c r="DY188" i="5"/>
  <c r="DU188" i="5"/>
  <c r="DV188" i="5" s="1"/>
  <c r="DP187" i="5"/>
  <c r="DQ187" i="5" s="1"/>
  <c r="DM188" i="5" s="1"/>
  <c r="DG185" i="5"/>
  <c r="DH185" i="5" s="1"/>
  <c r="DK185" i="5"/>
  <c r="CZ182" i="5"/>
  <c r="DA182" i="5" s="1"/>
  <c r="DD182" i="5"/>
  <c r="CU182" i="5"/>
  <c r="CX182" i="5" s="1"/>
  <c r="DS187" i="5" l="1"/>
  <c r="EN187" i="5"/>
  <c r="EM188" i="5"/>
  <c r="EI188" i="5"/>
  <c r="EJ188" i="5" s="1"/>
  <c r="ED192" i="5"/>
  <c r="EG192" i="5" s="1"/>
  <c r="DW188" i="5"/>
  <c r="DX188" i="5" s="1"/>
  <c r="DT189" i="5" s="1"/>
  <c r="DR188" i="5"/>
  <c r="DN188" i="5"/>
  <c r="DO188" i="5" s="1"/>
  <c r="DI185" i="5"/>
  <c r="DL185" i="5" s="1"/>
  <c r="CV182" i="5"/>
  <c r="CR183" i="5" s="1"/>
  <c r="CS183" i="5" s="1"/>
  <c r="CT183" i="5" s="1"/>
  <c r="DB182" i="5"/>
  <c r="DC182" i="5" s="1"/>
  <c r="CY183" i="5" s="1"/>
  <c r="EK188" i="5" l="1"/>
  <c r="EL188" i="5" s="1"/>
  <c r="EH189" i="5" s="1"/>
  <c r="EE192" i="5"/>
  <c r="EA193" i="5" s="1"/>
  <c r="CW183" i="5"/>
  <c r="DU189" i="5"/>
  <c r="DV189" i="5" s="1"/>
  <c r="DY189" i="5"/>
  <c r="DZ188" i="5"/>
  <c r="DP188" i="5"/>
  <c r="DQ188" i="5" s="1"/>
  <c r="DM189" i="5" s="1"/>
  <c r="DJ185" i="5"/>
  <c r="DF186" i="5" s="1"/>
  <c r="DD183" i="5"/>
  <c r="CZ183" i="5"/>
  <c r="DA183" i="5" s="1"/>
  <c r="DE182" i="5"/>
  <c r="CU183" i="5"/>
  <c r="CV183" i="5" s="1"/>
  <c r="CR184" i="5" s="1"/>
  <c r="EN188" i="5" l="1"/>
  <c r="DS188" i="5"/>
  <c r="EM189" i="5"/>
  <c r="EI189" i="5"/>
  <c r="EJ189" i="5" s="1"/>
  <c r="EB193" i="5"/>
  <c r="EC193" i="5" s="1"/>
  <c r="EF193" i="5"/>
  <c r="DW189" i="5"/>
  <c r="DZ189" i="5" s="1"/>
  <c r="DR189" i="5"/>
  <c r="DN189" i="5"/>
  <c r="DO189" i="5" s="1"/>
  <c r="DK186" i="5"/>
  <c r="DG186" i="5"/>
  <c r="DH186" i="5" s="1"/>
  <c r="CX183" i="5"/>
  <c r="DB183" i="5"/>
  <c r="DC183" i="5" s="1"/>
  <c r="CY184" i="5" s="1"/>
  <c r="CW184" i="5"/>
  <c r="CS184" i="5"/>
  <c r="CT184" i="5" s="1"/>
  <c r="EK189" i="5" l="1"/>
  <c r="EL189" i="5" s="1"/>
  <c r="EH190" i="5" s="1"/>
  <c r="ED193" i="5"/>
  <c r="EG193" i="5" s="1"/>
  <c r="DX189" i="5"/>
  <c r="DT190" i="5" s="1"/>
  <c r="DP189" i="5"/>
  <c r="DQ189" i="5" s="1"/>
  <c r="DM190" i="5" s="1"/>
  <c r="DI186" i="5"/>
  <c r="DJ186" i="5" s="1"/>
  <c r="DF187" i="5" s="1"/>
  <c r="DE183" i="5"/>
  <c r="DD184" i="5"/>
  <c r="CZ184" i="5"/>
  <c r="DA184" i="5" s="1"/>
  <c r="CU184" i="5"/>
  <c r="CV184" i="5" s="1"/>
  <c r="CR185" i="5" s="1"/>
  <c r="DS189" i="5" l="1"/>
  <c r="EE193" i="5"/>
  <c r="EA194" i="5" s="1"/>
  <c r="EB194" i="5" s="1"/>
  <c r="EC194" i="5" s="1"/>
  <c r="EN189" i="5"/>
  <c r="EI190" i="5"/>
  <c r="EJ190" i="5" s="1"/>
  <c r="EM190" i="5"/>
  <c r="DL186" i="5"/>
  <c r="DY190" i="5"/>
  <c r="DU190" i="5"/>
  <c r="DV190" i="5" s="1"/>
  <c r="DR190" i="5"/>
  <c r="DN190" i="5"/>
  <c r="DO190" i="5" s="1"/>
  <c r="DK187" i="5"/>
  <c r="DG187" i="5"/>
  <c r="DH187" i="5" s="1"/>
  <c r="CX184" i="5"/>
  <c r="DB184" i="5"/>
  <c r="DC184" i="5" s="1"/>
  <c r="CY185" i="5" s="1"/>
  <c r="CW185" i="5"/>
  <c r="CS185" i="5"/>
  <c r="CT185" i="5" s="1"/>
  <c r="EF194" i="5" l="1"/>
  <c r="DE184" i="5"/>
  <c r="EK190" i="5"/>
  <c r="EN190" i="5" s="1"/>
  <c r="ED194" i="5"/>
  <c r="DW190" i="5"/>
  <c r="DX190" i="5" s="1"/>
  <c r="DT191" i="5" s="1"/>
  <c r="DP190" i="5"/>
  <c r="DQ190" i="5" s="1"/>
  <c r="DM191" i="5" s="1"/>
  <c r="DI187" i="5"/>
  <c r="DJ187" i="5" s="1"/>
  <c r="DF188" i="5" s="1"/>
  <c r="CZ185" i="5"/>
  <c r="DA185" i="5" s="1"/>
  <c r="DD185" i="5"/>
  <c r="CU185" i="5"/>
  <c r="CV185" i="5" s="1"/>
  <c r="CR186" i="5" s="1"/>
  <c r="EG194" i="5" l="1"/>
  <c r="EL190" i="5"/>
  <c r="EH191" i="5" s="1"/>
  <c r="EM191" i="5" s="1"/>
  <c r="DS190" i="5"/>
  <c r="DL187" i="5"/>
  <c r="EE194" i="5"/>
  <c r="EA195" i="5" s="1"/>
  <c r="DY191" i="5"/>
  <c r="DU191" i="5"/>
  <c r="DV191" i="5" s="1"/>
  <c r="DZ190" i="5"/>
  <c r="DN191" i="5"/>
  <c r="DO191" i="5" s="1"/>
  <c r="DR191" i="5"/>
  <c r="CX185" i="5"/>
  <c r="DK188" i="5"/>
  <c r="DG188" i="5"/>
  <c r="DH188" i="5" s="1"/>
  <c r="DB185" i="5"/>
  <c r="DE185" i="5" s="1"/>
  <c r="CW186" i="5"/>
  <c r="CS186" i="5"/>
  <c r="CT186" i="5" s="1"/>
  <c r="EI191" i="5" l="1"/>
  <c r="EJ191" i="5" s="1"/>
  <c r="EK191" i="5" s="1"/>
  <c r="EL191" i="5" s="1"/>
  <c r="EH192" i="5" s="1"/>
  <c r="EB195" i="5"/>
  <c r="EC195" i="5" s="1"/>
  <c r="EF195" i="5"/>
  <c r="DW191" i="5"/>
  <c r="DX191" i="5" s="1"/>
  <c r="DT192" i="5" s="1"/>
  <c r="DP191" i="5"/>
  <c r="DQ191" i="5" s="1"/>
  <c r="DM192" i="5" s="1"/>
  <c r="DI188" i="5"/>
  <c r="DJ188" i="5" s="1"/>
  <c r="DF189" i="5" s="1"/>
  <c r="DC185" i="5"/>
  <c r="CY186" i="5" s="1"/>
  <c r="CU186" i="5"/>
  <c r="CV186" i="5" s="1"/>
  <c r="CR187" i="5" s="1"/>
  <c r="DL188" i="5" l="1"/>
  <c r="DZ191" i="5"/>
  <c r="EN191" i="5"/>
  <c r="EI192" i="5"/>
  <c r="EJ192" i="5" s="1"/>
  <c r="EM192" i="5"/>
  <c r="ED195" i="5"/>
  <c r="EG195" i="5" s="1"/>
  <c r="DU192" i="5"/>
  <c r="DV192" i="5" s="1"/>
  <c r="DY192" i="5"/>
  <c r="DN192" i="5"/>
  <c r="DO192" i="5" s="1"/>
  <c r="DR192" i="5"/>
  <c r="DS191" i="5"/>
  <c r="DG189" i="5"/>
  <c r="DH189" i="5" s="1"/>
  <c r="DK189" i="5"/>
  <c r="CX186" i="5"/>
  <c r="DD186" i="5"/>
  <c r="CZ186" i="5"/>
  <c r="DA186" i="5" s="1"/>
  <c r="CW187" i="5"/>
  <c r="CS187" i="5"/>
  <c r="CT187" i="5" s="1"/>
  <c r="EK192" i="5" l="1"/>
  <c r="EN192" i="5" s="1"/>
  <c r="EE195" i="5"/>
  <c r="EA196" i="5" s="1"/>
  <c r="DW192" i="5"/>
  <c r="DZ192" i="5" s="1"/>
  <c r="DP192" i="5"/>
  <c r="DS192" i="5" s="1"/>
  <c r="DI189" i="5"/>
  <c r="DL189" i="5" s="1"/>
  <c r="DB186" i="5"/>
  <c r="DC186" i="5" s="1"/>
  <c r="CY187" i="5" s="1"/>
  <c r="CU187" i="5"/>
  <c r="CV187" i="5" s="1"/>
  <c r="CR188" i="5" s="1"/>
  <c r="DX192" i="5" l="1"/>
  <c r="DT193" i="5" s="1"/>
  <c r="DY193" i="5" s="1"/>
  <c r="DE186" i="5"/>
  <c r="DQ192" i="5"/>
  <c r="DM193" i="5" s="1"/>
  <c r="DR193" i="5" s="1"/>
  <c r="CX187" i="5"/>
  <c r="EL192" i="5"/>
  <c r="EH193" i="5" s="1"/>
  <c r="EB196" i="5"/>
  <c r="EC196" i="5" s="1"/>
  <c r="EF196" i="5"/>
  <c r="DJ189" i="5"/>
  <c r="DF190" i="5" s="1"/>
  <c r="CZ187" i="5"/>
  <c r="DA187" i="5" s="1"/>
  <c r="DD187" i="5"/>
  <c r="CW188" i="5"/>
  <c r="CS188" i="5"/>
  <c r="CT188" i="5" s="1"/>
  <c r="DN193" i="5" l="1"/>
  <c r="DO193" i="5" s="1"/>
  <c r="DU193" i="5"/>
  <c r="DV193" i="5" s="1"/>
  <c r="DW193" i="5" s="1"/>
  <c r="DX193" i="5" s="1"/>
  <c r="DT194" i="5" s="1"/>
  <c r="EM193" i="5"/>
  <c r="EI193" i="5"/>
  <c r="EJ193" i="5" s="1"/>
  <c r="ED196" i="5"/>
  <c r="EG196" i="5" s="1"/>
  <c r="DP193" i="5"/>
  <c r="DQ193" i="5" s="1"/>
  <c r="DM194" i="5" s="1"/>
  <c r="DK190" i="5"/>
  <c r="DG190" i="5"/>
  <c r="DH190" i="5" s="1"/>
  <c r="DB187" i="5"/>
  <c r="DE187" i="5" s="1"/>
  <c r="CU188" i="5"/>
  <c r="CV188" i="5" s="1"/>
  <c r="CR189" i="5" s="1"/>
  <c r="DS193" i="5" l="1"/>
  <c r="EK193" i="5"/>
  <c r="EL193" i="5" s="1"/>
  <c r="EH194" i="5" s="1"/>
  <c r="EE196" i="5"/>
  <c r="EA197" i="5" s="1"/>
  <c r="CX188" i="5"/>
  <c r="DY194" i="5"/>
  <c r="DU194" i="5"/>
  <c r="DV194" i="5" s="1"/>
  <c r="DZ193" i="5"/>
  <c r="DN194" i="5"/>
  <c r="DO194" i="5" s="1"/>
  <c r="DR194" i="5"/>
  <c r="DC187" i="5"/>
  <c r="CY188" i="5" s="1"/>
  <c r="DD188" i="5" s="1"/>
  <c r="DI190" i="5"/>
  <c r="DJ190" i="5" s="1"/>
  <c r="DF191" i="5" s="1"/>
  <c r="CW189" i="5"/>
  <c r="CS189" i="5"/>
  <c r="CT189" i="5" s="1"/>
  <c r="EN193" i="5" l="1"/>
  <c r="CZ188" i="5"/>
  <c r="DA188" i="5" s="1"/>
  <c r="DB188" i="5" s="1"/>
  <c r="DE188" i="5" s="1"/>
  <c r="EM194" i="5"/>
  <c r="EI194" i="5"/>
  <c r="EJ194" i="5" s="1"/>
  <c r="DL190" i="5"/>
  <c r="EF197" i="5"/>
  <c r="EB197" i="5"/>
  <c r="EC197" i="5" s="1"/>
  <c r="DW194" i="5"/>
  <c r="DX194" i="5" s="1"/>
  <c r="DT195" i="5" s="1"/>
  <c r="DP194" i="5"/>
  <c r="DS194" i="5" s="1"/>
  <c r="DG191" i="5"/>
  <c r="DH191" i="5" s="1"/>
  <c r="DK191" i="5"/>
  <c r="CU189" i="5"/>
  <c r="CV189" i="5" s="1"/>
  <c r="CR190" i="5" s="1"/>
  <c r="DZ194" i="5" l="1"/>
  <c r="EK194" i="5"/>
  <c r="EL194" i="5" s="1"/>
  <c r="EH195" i="5" s="1"/>
  <c r="ED197" i="5"/>
  <c r="EE197" i="5" s="1"/>
  <c r="EA198" i="5" s="1"/>
  <c r="CX189" i="5"/>
  <c r="DY195" i="5"/>
  <c r="DU195" i="5"/>
  <c r="DV195" i="5" s="1"/>
  <c r="DQ194" i="5"/>
  <c r="DM195" i="5" s="1"/>
  <c r="DI191" i="5"/>
  <c r="DL191" i="5" s="1"/>
  <c r="DC188" i="5"/>
  <c r="CY189" i="5" s="1"/>
  <c r="CS190" i="5"/>
  <c r="CT190" i="5" s="1"/>
  <c r="CW190" i="5"/>
  <c r="EG197" i="5" l="1"/>
  <c r="EI195" i="5"/>
  <c r="EJ195" i="5" s="1"/>
  <c r="EM195" i="5"/>
  <c r="EN194" i="5"/>
  <c r="EB198" i="5"/>
  <c r="EC198" i="5" s="1"/>
  <c r="EF198" i="5"/>
  <c r="DW195" i="5"/>
  <c r="DX195" i="5" s="1"/>
  <c r="DT196" i="5" s="1"/>
  <c r="DR195" i="5"/>
  <c r="DN195" i="5"/>
  <c r="DO195" i="5" s="1"/>
  <c r="DJ191" i="5"/>
  <c r="DF192" i="5" s="1"/>
  <c r="CZ189" i="5"/>
  <c r="DA189" i="5" s="1"/>
  <c r="DD189" i="5"/>
  <c r="CU190" i="5"/>
  <c r="CX190" i="5" s="1"/>
  <c r="EK195" i="5" l="1"/>
  <c r="EN195" i="5" s="1"/>
  <c r="ED198" i="5"/>
  <c r="EG198" i="5" s="1"/>
  <c r="DU196" i="5"/>
  <c r="DV196" i="5" s="1"/>
  <c r="DY196" i="5"/>
  <c r="DZ195" i="5"/>
  <c r="CV190" i="5"/>
  <c r="CR191" i="5" s="1"/>
  <c r="CS191" i="5" s="1"/>
  <c r="CT191" i="5" s="1"/>
  <c r="DP195" i="5"/>
  <c r="DQ195" i="5" s="1"/>
  <c r="DM196" i="5" s="1"/>
  <c r="DK192" i="5"/>
  <c r="DG192" i="5"/>
  <c r="DH192" i="5" s="1"/>
  <c r="DB189" i="5"/>
  <c r="DE189" i="5" s="1"/>
  <c r="EL195" i="5" l="1"/>
  <c r="EH196" i="5" s="1"/>
  <c r="EE198" i="5"/>
  <c r="EA199" i="5" s="1"/>
  <c r="DS195" i="5"/>
  <c r="DC189" i="5"/>
  <c r="CY190" i="5" s="1"/>
  <c r="DD190" i="5" s="1"/>
  <c r="CW191" i="5"/>
  <c r="DW196" i="5"/>
  <c r="DZ196" i="5" s="1"/>
  <c r="DR196" i="5"/>
  <c r="DN196" i="5"/>
  <c r="DO196" i="5" s="1"/>
  <c r="DI192" i="5"/>
  <c r="DJ192" i="5" s="1"/>
  <c r="DF193" i="5" s="1"/>
  <c r="CU191" i="5"/>
  <c r="DX196" i="5" l="1"/>
  <c r="DT197" i="5" s="1"/>
  <c r="DY197" i="5" s="1"/>
  <c r="EI196" i="5"/>
  <c r="EJ196" i="5" s="1"/>
  <c r="EM196" i="5"/>
  <c r="DL192" i="5"/>
  <c r="CX191" i="5"/>
  <c r="EF199" i="5"/>
  <c r="EB199" i="5"/>
  <c r="EC199" i="5" s="1"/>
  <c r="CZ190" i="5"/>
  <c r="DA190" i="5" s="1"/>
  <c r="DB190" i="5" s="1"/>
  <c r="DE190" i="5" s="1"/>
  <c r="DP196" i="5"/>
  <c r="DQ196" i="5" s="1"/>
  <c r="DM197" i="5" s="1"/>
  <c r="DK193" i="5"/>
  <c r="DG193" i="5"/>
  <c r="DH193" i="5" s="1"/>
  <c r="CV191" i="5"/>
  <c r="CR192" i="5" s="1"/>
  <c r="DU197" i="5" l="1"/>
  <c r="DV197" i="5" s="1"/>
  <c r="DW197" i="5" s="1"/>
  <c r="DZ197" i="5" s="1"/>
  <c r="EK196" i="5"/>
  <c r="EN196" i="5" s="1"/>
  <c r="ED199" i="5"/>
  <c r="EE199" i="5" s="1"/>
  <c r="EA200" i="5" s="1"/>
  <c r="DN197" i="5"/>
  <c r="DO197" i="5" s="1"/>
  <c r="DR197" i="5"/>
  <c r="DS196" i="5"/>
  <c r="DI193" i="5"/>
  <c r="DJ193" i="5" s="1"/>
  <c r="DF194" i="5" s="1"/>
  <c r="DC190" i="5"/>
  <c r="CY191" i="5" s="1"/>
  <c r="CW192" i="5"/>
  <c r="CS192" i="5"/>
  <c r="CT192" i="5" s="1"/>
  <c r="DL193" i="5" l="1"/>
  <c r="EL196" i="5"/>
  <c r="EH197" i="5" s="1"/>
  <c r="EG199" i="5"/>
  <c r="EF200" i="5"/>
  <c r="EB200" i="5"/>
  <c r="EC200" i="5" s="1"/>
  <c r="DX197" i="5"/>
  <c r="DT198" i="5" s="1"/>
  <c r="DP197" i="5"/>
  <c r="DS197" i="5" s="1"/>
  <c r="DK194" i="5"/>
  <c r="DG194" i="5"/>
  <c r="DH194" i="5" s="1"/>
  <c r="DD191" i="5"/>
  <c r="CZ191" i="5"/>
  <c r="DA191" i="5" s="1"/>
  <c r="CU192" i="5"/>
  <c r="CX192" i="5" s="1"/>
  <c r="EI197" i="5" l="1"/>
  <c r="EJ197" i="5" s="1"/>
  <c r="EM197" i="5"/>
  <c r="ED200" i="5"/>
  <c r="EE200" i="5" s="1"/>
  <c r="EA201" i="5" s="1"/>
  <c r="DU198" i="5"/>
  <c r="DV198" i="5" s="1"/>
  <c r="DY198" i="5"/>
  <c r="DQ197" i="5"/>
  <c r="DM198" i="5" s="1"/>
  <c r="DI194" i="5"/>
  <c r="DJ194" i="5" s="1"/>
  <c r="DF195" i="5" s="1"/>
  <c r="DB191" i="5"/>
  <c r="DC191" i="5" s="1"/>
  <c r="CY192" i="5" s="1"/>
  <c r="CV192" i="5"/>
  <c r="CR193" i="5" s="1"/>
  <c r="EG200" i="5" l="1"/>
  <c r="DE191" i="5"/>
  <c r="EK197" i="5"/>
  <c r="EN197" i="5" s="1"/>
  <c r="EB201" i="5"/>
  <c r="EC201" i="5" s="1"/>
  <c r="EF201" i="5"/>
  <c r="DL194" i="5"/>
  <c r="DW198" i="5"/>
  <c r="DZ198" i="5" s="1"/>
  <c r="DN198" i="5"/>
  <c r="DO198" i="5" s="1"/>
  <c r="DR198" i="5"/>
  <c r="DG195" i="5"/>
  <c r="DH195" i="5" s="1"/>
  <c r="DK195" i="5"/>
  <c r="DD192" i="5"/>
  <c r="CZ192" i="5"/>
  <c r="DA192" i="5" s="1"/>
  <c r="CS193" i="5"/>
  <c r="CT193" i="5" s="1"/>
  <c r="CW193" i="5"/>
  <c r="EL197" i="5" l="1"/>
  <c r="EH198" i="5" s="1"/>
  <c r="EI198" i="5" s="1"/>
  <c r="EJ198" i="5" s="1"/>
  <c r="DX198" i="5"/>
  <c r="DT199" i="5" s="1"/>
  <c r="DY199" i="5" s="1"/>
  <c r="ED201" i="5"/>
  <c r="EG201" i="5" s="1"/>
  <c r="DP198" i="5"/>
  <c r="DS198" i="5" s="1"/>
  <c r="DI195" i="5"/>
  <c r="DL195" i="5" s="1"/>
  <c r="DB192" i="5"/>
  <c r="DE192" i="5" s="1"/>
  <c r="CU193" i="5"/>
  <c r="CX193" i="5" s="1"/>
  <c r="DU199" i="5" l="1"/>
  <c r="DV199" i="5" s="1"/>
  <c r="DW199" i="5" s="1"/>
  <c r="DX199" i="5" s="1"/>
  <c r="DT200" i="5" s="1"/>
  <c r="EM198" i="5"/>
  <c r="DC192" i="5"/>
  <c r="CY193" i="5" s="1"/>
  <c r="CZ193" i="5" s="1"/>
  <c r="DA193" i="5" s="1"/>
  <c r="EK198" i="5"/>
  <c r="EE201" i="5"/>
  <c r="EA202" i="5" s="1"/>
  <c r="DJ195" i="5"/>
  <c r="DF196" i="5" s="1"/>
  <c r="DK196" i="5" s="1"/>
  <c r="CV193" i="5"/>
  <c r="CR194" i="5" s="1"/>
  <c r="CW194" i="5" s="1"/>
  <c r="DQ198" i="5"/>
  <c r="DM199" i="5" s="1"/>
  <c r="DD193" i="5"/>
  <c r="DG196" i="5" l="1"/>
  <c r="DH196" i="5" s="1"/>
  <c r="DI196" i="5" s="1"/>
  <c r="DJ196" i="5" s="1"/>
  <c r="DF197" i="5" s="1"/>
  <c r="EN198" i="5"/>
  <c r="DZ199" i="5"/>
  <c r="EL198" i="5"/>
  <c r="EH199" i="5" s="1"/>
  <c r="EI199" i="5" s="1"/>
  <c r="EJ199" i="5" s="1"/>
  <c r="EB202" i="5"/>
  <c r="EC202" i="5" s="1"/>
  <c r="EF202" i="5"/>
  <c r="DY200" i="5"/>
  <c r="DU200" i="5"/>
  <c r="DV200" i="5" s="1"/>
  <c r="CS194" i="5"/>
  <c r="CT194" i="5" s="1"/>
  <c r="CU194" i="5" s="1"/>
  <c r="CV194" i="5" s="1"/>
  <c r="CR195" i="5" s="1"/>
  <c r="DR199" i="5"/>
  <c r="DN199" i="5"/>
  <c r="DO199" i="5" s="1"/>
  <c r="DB193" i="5"/>
  <c r="DC193" i="5" s="1"/>
  <c r="CY194" i="5" s="1"/>
  <c r="EM199" i="5" l="1"/>
  <c r="DL196" i="5"/>
  <c r="EK199" i="5"/>
  <c r="ED202" i="5"/>
  <c r="EG202" i="5" s="1"/>
  <c r="DW200" i="5"/>
  <c r="DX200" i="5" s="1"/>
  <c r="DT201" i="5" s="1"/>
  <c r="DP199" i="5"/>
  <c r="DQ199" i="5" s="1"/>
  <c r="DM200" i="5" s="1"/>
  <c r="DG197" i="5"/>
  <c r="DH197" i="5" s="1"/>
  <c r="DK197" i="5"/>
  <c r="DE193" i="5"/>
  <c r="DD194" i="5"/>
  <c r="CZ194" i="5"/>
  <c r="DA194" i="5" s="1"/>
  <c r="CW195" i="5"/>
  <c r="CS195" i="5"/>
  <c r="CT195" i="5" s="1"/>
  <c r="CX194" i="5"/>
  <c r="EN199" i="5" l="1"/>
  <c r="DS199" i="5"/>
  <c r="EE202" i="5"/>
  <c r="EA203" i="5" s="1"/>
  <c r="EF203" i="5" s="1"/>
  <c r="EL199" i="5"/>
  <c r="EH200" i="5" s="1"/>
  <c r="EM200" i="5" s="1"/>
  <c r="DZ200" i="5"/>
  <c r="DY201" i="5"/>
  <c r="DU201" i="5"/>
  <c r="DV201" i="5" s="1"/>
  <c r="DR200" i="5"/>
  <c r="DN200" i="5"/>
  <c r="DO200" i="5" s="1"/>
  <c r="DI197" i="5"/>
  <c r="DL197" i="5" s="1"/>
  <c r="DB194" i="5"/>
  <c r="DC194" i="5" s="1"/>
  <c r="CY195" i="5" s="1"/>
  <c r="CU195" i="5"/>
  <c r="CV195" i="5" s="1"/>
  <c r="CR196" i="5" s="1"/>
  <c r="EB203" i="5" l="1"/>
  <c r="EC203" i="5" s="1"/>
  <c r="ED203" i="5" s="1"/>
  <c r="EE203" i="5" s="1"/>
  <c r="EA204" i="5" s="1"/>
  <c r="EI200" i="5"/>
  <c r="EJ200" i="5" s="1"/>
  <c r="EK200" i="5" s="1"/>
  <c r="EL200" i="5" s="1"/>
  <c r="EH201" i="5" s="1"/>
  <c r="DW201" i="5"/>
  <c r="DX201" i="5" s="1"/>
  <c r="DT202" i="5" s="1"/>
  <c r="DE194" i="5"/>
  <c r="DP200" i="5"/>
  <c r="DQ200" i="5" s="1"/>
  <c r="DM201" i="5" s="1"/>
  <c r="DJ197" i="5"/>
  <c r="DF198" i="5" s="1"/>
  <c r="CZ195" i="5"/>
  <c r="DA195" i="5" s="1"/>
  <c r="DD195" i="5"/>
  <c r="CW196" i="5"/>
  <c r="CS196" i="5"/>
  <c r="CT196" i="5" s="1"/>
  <c r="CX195" i="5"/>
  <c r="EG203" i="5" l="1"/>
  <c r="DS200" i="5"/>
  <c r="EM201" i="5"/>
  <c r="EI201" i="5"/>
  <c r="EJ201" i="5" s="1"/>
  <c r="DZ201" i="5"/>
  <c r="EN200" i="5"/>
  <c r="EB204" i="5"/>
  <c r="EC204" i="5" s="1"/>
  <c r="EF204" i="5"/>
  <c r="DU202" i="5"/>
  <c r="DV202" i="5" s="1"/>
  <c r="DY202" i="5"/>
  <c r="DN201" i="5"/>
  <c r="DO201" i="5" s="1"/>
  <c r="DR201" i="5"/>
  <c r="DG198" i="5"/>
  <c r="DH198" i="5" s="1"/>
  <c r="DK198" i="5"/>
  <c r="DB195" i="5"/>
  <c r="DE195" i="5" s="1"/>
  <c r="CU196" i="5"/>
  <c r="CV196" i="5" s="1"/>
  <c r="CR197" i="5" s="1"/>
  <c r="CX196" i="5" l="1"/>
  <c r="EK201" i="5"/>
  <c r="EL201" i="5" s="1"/>
  <c r="EH202" i="5" s="1"/>
  <c r="ED204" i="5"/>
  <c r="EG204" i="5" s="1"/>
  <c r="DW202" i="5"/>
  <c r="DZ202" i="5" s="1"/>
  <c r="DP201" i="5"/>
  <c r="DS201" i="5" s="1"/>
  <c r="DI198" i="5"/>
  <c r="DL198" i="5" s="1"/>
  <c r="DC195" i="5"/>
  <c r="CY196" i="5" s="1"/>
  <c r="CS197" i="5"/>
  <c r="CT197" i="5" s="1"/>
  <c r="CW197" i="5"/>
  <c r="EM202" i="5" l="1"/>
  <c r="EI202" i="5"/>
  <c r="EJ202" i="5" s="1"/>
  <c r="EN201" i="5"/>
  <c r="EE204" i="5"/>
  <c r="EA205" i="5" s="1"/>
  <c r="DX202" i="5"/>
  <c r="DT203" i="5" s="1"/>
  <c r="DQ201" i="5"/>
  <c r="DM202" i="5" s="1"/>
  <c r="DJ198" i="5"/>
  <c r="DF199" i="5" s="1"/>
  <c r="DD196" i="5"/>
  <c r="CZ196" i="5"/>
  <c r="DA196" i="5" s="1"/>
  <c r="CU197" i="5"/>
  <c r="CX197" i="5" s="1"/>
  <c r="EK202" i="5" l="1"/>
  <c r="EL202" i="5" s="1"/>
  <c r="EH203" i="5" s="1"/>
  <c r="EF205" i="5"/>
  <c r="EB205" i="5"/>
  <c r="EC205" i="5" s="1"/>
  <c r="DY203" i="5"/>
  <c r="DU203" i="5"/>
  <c r="DV203" i="5" s="1"/>
  <c r="DR202" i="5"/>
  <c r="DN202" i="5"/>
  <c r="DO202" i="5" s="1"/>
  <c r="DG199" i="5"/>
  <c r="DH199" i="5" s="1"/>
  <c r="DK199" i="5"/>
  <c r="DB196" i="5"/>
  <c r="DC196" i="5" s="1"/>
  <c r="CY197" i="5" s="1"/>
  <c r="CV197" i="5"/>
  <c r="CR198" i="5" s="1"/>
  <c r="EN202" i="5" l="1"/>
  <c r="EI203" i="5"/>
  <c r="EJ203" i="5" s="1"/>
  <c r="EM203" i="5"/>
  <c r="ED205" i="5"/>
  <c r="EE205" i="5" s="1"/>
  <c r="EA206" i="5" s="1"/>
  <c r="DW203" i="5"/>
  <c r="DX203" i="5" s="1"/>
  <c r="DT204" i="5" s="1"/>
  <c r="DE196" i="5"/>
  <c r="DP202" i="5"/>
  <c r="DQ202" i="5" s="1"/>
  <c r="DM203" i="5" s="1"/>
  <c r="DI199" i="5"/>
  <c r="DL199" i="5" s="1"/>
  <c r="CZ197" i="5"/>
  <c r="DA197" i="5" s="1"/>
  <c r="DD197" i="5"/>
  <c r="CW198" i="5"/>
  <c r="CS198" i="5"/>
  <c r="CT198" i="5" s="1"/>
  <c r="EG205" i="5" l="1"/>
  <c r="DS202" i="5"/>
  <c r="EK203" i="5"/>
  <c r="EN203" i="5" s="1"/>
  <c r="DZ203" i="5"/>
  <c r="EF206" i="5"/>
  <c r="EB206" i="5"/>
  <c r="EC206" i="5" s="1"/>
  <c r="DY204" i="5"/>
  <c r="DU204" i="5"/>
  <c r="DV204" i="5" s="1"/>
  <c r="DN203" i="5"/>
  <c r="DO203" i="5" s="1"/>
  <c r="DR203" i="5"/>
  <c r="DJ199" i="5"/>
  <c r="DF200" i="5" s="1"/>
  <c r="DB197" i="5"/>
  <c r="DE197" i="5" s="1"/>
  <c r="CU198" i="5"/>
  <c r="CV198" i="5" s="1"/>
  <c r="CR199" i="5" s="1"/>
  <c r="EL203" i="5" l="1"/>
  <c r="EH204" i="5" s="1"/>
  <c r="EI204" i="5" s="1"/>
  <c r="EJ204" i="5" s="1"/>
  <c r="ED206" i="5"/>
  <c r="EG206" i="5" s="1"/>
  <c r="DW204" i="5"/>
  <c r="DX204" i="5" s="1"/>
  <c r="DT205" i="5" s="1"/>
  <c r="DP203" i="5"/>
  <c r="DS203" i="5" s="1"/>
  <c r="DG200" i="5"/>
  <c r="DH200" i="5" s="1"/>
  <c r="DK200" i="5"/>
  <c r="DC197" i="5"/>
  <c r="CY198" i="5" s="1"/>
  <c r="CW199" i="5"/>
  <c r="CS199" i="5"/>
  <c r="CT199" i="5" s="1"/>
  <c r="CX198" i="5"/>
  <c r="EM204" i="5" l="1"/>
  <c r="DZ204" i="5"/>
  <c r="EK204" i="5"/>
  <c r="EE206" i="5"/>
  <c r="EA207" i="5" s="1"/>
  <c r="DY205" i="5"/>
  <c r="DU205" i="5"/>
  <c r="DV205" i="5" s="1"/>
  <c r="DQ203" i="5"/>
  <c r="DM204" i="5" s="1"/>
  <c r="DI200" i="5"/>
  <c r="DL200" i="5" s="1"/>
  <c r="DD198" i="5"/>
  <c r="CZ198" i="5"/>
  <c r="DA198" i="5" s="1"/>
  <c r="CU199" i="5"/>
  <c r="CV199" i="5" s="1"/>
  <c r="CR200" i="5" s="1"/>
  <c r="EN204" i="5" l="1"/>
  <c r="EL204" i="5"/>
  <c r="EH205" i="5" s="1"/>
  <c r="EM205" i="5" s="1"/>
  <c r="EF207" i="5"/>
  <c r="EB207" i="5"/>
  <c r="EC207" i="5" s="1"/>
  <c r="DW205" i="5"/>
  <c r="DX205" i="5" s="1"/>
  <c r="DT206" i="5" s="1"/>
  <c r="DN204" i="5"/>
  <c r="DO204" i="5" s="1"/>
  <c r="DR204" i="5"/>
  <c r="DJ200" i="5"/>
  <c r="DF201" i="5" s="1"/>
  <c r="DB198" i="5"/>
  <c r="DC198" i="5" s="1"/>
  <c r="CY199" i="5" s="1"/>
  <c r="CS200" i="5"/>
  <c r="CT200" i="5" s="1"/>
  <c r="CW200" i="5"/>
  <c r="CX199" i="5"/>
  <c r="EI205" i="5" l="1"/>
  <c r="EJ205" i="5" s="1"/>
  <c r="EK205" i="5" s="1"/>
  <c r="EN205" i="5" s="1"/>
  <c r="ED207" i="5"/>
  <c r="EE207" i="5" s="1"/>
  <c r="EA208" i="5" s="1"/>
  <c r="DY206" i="5"/>
  <c r="DU206" i="5"/>
  <c r="DV206" i="5" s="1"/>
  <c r="DZ205" i="5"/>
  <c r="DE198" i="5"/>
  <c r="DP204" i="5"/>
  <c r="DS204" i="5" s="1"/>
  <c r="DK201" i="5"/>
  <c r="DG201" i="5"/>
  <c r="DH201" i="5" s="1"/>
  <c r="CZ199" i="5"/>
  <c r="DA199" i="5" s="1"/>
  <c r="DD199" i="5"/>
  <c r="CU200" i="5"/>
  <c r="CX200" i="5" s="1"/>
  <c r="EG207" i="5" l="1"/>
  <c r="EL205" i="5"/>
  <c r="EH206" i="5" s="1"/>
  <c r="EF208" i="5"/>
  <c r="EB208" i="5"/>
  <c r="EC208" i="5" s="1"/>
  <c r="DW206" i="5"/>
  <c r="DX206" i="5" s="1"/>
  <c r="DT207" i="5" s="1"/>
  <c r="DQ204" i="5"/>
  <c r="DM205" i="5" s="1"/>
  <c r="DI201" i="5"/>
  <c r="DJ201" i="5" s="1"/>
  <c r="DF202" i="5" s="1"/>
  <c r="CV200" i="5"/>
  <c r="CR201" i="5" s="1"/>
  <c r="CW201" i="5" s="1"/>
  <c r="DB199" i="5"/>
  <c r="DE199" i="5" s="1"/>
  <c r="CS201" i="5" l="1"/>
  <c r="CT201" i="5" s="1"/>
  <c r="CU201" i="5" s="1"/>
  <c r="CV201" i="5" s="1"/>
  <c r="CR202" i="5" s="1"/>
  <c r="DZ206" i="5"/>
  <c r="DL201" i="5"/>
  <c r="EM206" i="5"/>
  <c r="EI206" i="5"/>
  <c r="EJ206" i="5" s="1"/>
  <c r="ED208" i="5"/>
  <c r="EE208" i="5" s="1"/>
  <c r="EA209" i="5" s="1"/>
  <c r="DU207" i="5"/>
  <c r="DV207" i="5" s="1"/>
  <c r="DY207" i="5"/>
  <c r="DR205" i="5"/>
  <c r="DN205" i="5"/>
  <c r="DO205" i="5" s="1"/>
  <c r="DK202" i="5"/>
  <c r="DG202" i="5"/>
  <c r="DH202" i="5" s="1"/>
  <c r="DC199" i="5"/>
  <c r="CY200" i="5" s="1"/>
  <c r="CZ200" i="5" s="1"/>
  <c r="DA200" i="5" s="1"/>
  <c r="EG208" i="5" l="1"/>
  <c r="DD200" i="5"/>
  <c r="EK206" i="5"/>
  <c r="EL206" i="5" s="1"/>
  <c r="EH207" i="5" s="1"/>
  <c r="EB209" i="5"/>
  <c r="EC209" i="5" s="1"/>
  <c r="EF209" i="5"/>
  <c r="DW207" i="5"/>
  <c r="DZ207" i="5" s="1"/>
  <c r="DP205" i="5"/>
  <c r="DQ205" i="5" s="1"/>
  <c r="DM206" i="5" s="1"/>
  <c r="CX201" i="5"/>
  <c r="DI202" i="5"/>
  <c r="DJ202" i="5" s="1"/>
  <c r="DF203" i="5" s="1"/>
  <c r="DB200" i="5"/>
  <c r="DC200" i="5" s="1"/>
  <c r="CY201" i="5" s="1"/>
  <c r="CW202" i="5"/>
  <c r="CS202" i="5"/>
  <c r="CT202" i="5" s="1"/>
  <c r="EN206" i="5" l="1"/>
  <c r="DS205" i="5"/>
  <c r="EM207" i="5"/>
  <c r="EI207" i="5"/>
  <c r="EJ207" i="5" s="1"/>
  <c r="DL202" i="5"/>
  <c r="ED209" i="5"/>
  <c r="EG209" i="5" s="1"/>
  <c r="DX207" i="5"/>
  <c r="DT208" i="5" s="1"/>
  <c r="DR206" i="5"/>
  <c r="DN206" i="5"/>
  <c r="DO206" i="5" s="1"/>
  <c r="DK203" i="5"/>
  <c r="DG203" i="5"/>
  <c r="DH203" i="5" s="1"/>
  <c r="DE200" i="5"/>
  <c r="CZ201" i="5"/>
  <c r="DA201" i="5" s="1"/>
  <c r="DD201" i="5"/>
  <c r="CU202" i="5"/>
  <c r="CV202" i="5" s="1"/>
  <c r="CR203" i="5" s="1"/>
  <c r="EE209" i="5" l="1"/>
  <c r="EA210" i="5" s="1"/>
  <c r="EB210" i="5" s="1"/>
  <c r="EC210" i="5" s="1"/>
  <c r="EK207" i="5"/>
  <c r="EL207" i="5" s="1"/>
  <c r="EH208" i="5" s="1"/>
  <c r="DU208" i="5"/>
  <c r="DV208" i="5" s="1"/>
  <c r="DY208" i="5"/>
  <c r="DP206" i="5"/>
  <c r="DQ206" i="5" s="1"/>
  <c r="DM207" i="5" s="1"/>
  <c r="CX202" i="5"/>
  <c r="DI203" i="5"/>
  <c r="DJ203" i="5" s="1"/>
  <c r="DF204" i="5" s="1"/>
  <c r="DB201" i="5"/>
  <c r="DE201" i="5" s="1"/>
  <c r="CS203" i="5"/>
  <c r="CT203" i="5" s="1"/>
  <c r="CW203" i="5"/>
  <c r="EN207" i="5" l="1"/>
  <c r="EF210" i="5"/>
  <c r="DS206" i="5"/>
  <c r="EI208" i="5"/>
  <c r="EJ208" i="5" s="1"/>
  <c r="EM208" i="5"/>
  <c r="ED210" i="5"/>
  <c r="EG210" i="5" s="1"/>
  <c r="DL203" i="5"/>
  <c r="DW208" i="5"/>
  <c r="DZ208" i="5" s="1"/>
  <c r="DN207" i="5"/>
  <c r="DO207" i="5" s="1"/>
  <c r="DR207" i="5"/>
  <c r="DG204" i="5"/>
  <c r="DH204" i="5" s="1"/>
  <c r="DK204" i="5"/>
  <c r="DC201" i="5"/>
  <c r="CY202" i="5" s="1"/>
  <c r="CU203" i="5"/>
  <c r="CX203" i="5" s="1"/>
  <c r="EK208" i="5" l="1"/>
  <c r="EN208" i="5" s="1"/>
  <c r="EE210" i="5"/>
  <c r="EA211" i="5" s="1"/>
  <c r="DX208" i="5"/>
  <c r="DT209" i="5" s="1"/>
  <c r="DP207" i="5"/>
  <c r="DS207" i="5" s="1"/>
  <c r="DI204" i="5"/>
  <c r="DL204" i="5" s="1"/>
  <c r="CV203" i="5"/>
  <c r="CR204" i="5" s="1"/>
  <c r="CW204" i="5" s="1"/>
  <c r="DD202" i="5"/>
  <c r="CZ202" i="5"/>
  <c r="DA202" i="5" s="1"/>
  <c r="CS204" i="5" l="1"/>
  <c r="CT204" i="5" s="1"/>
  <c r="CU204" i="5" s="1"/>
  <c r="CX204" i="5" s="1"/>
  <c r="EL208" i="5"/>
  <c r="EH209" i="5" s="1"/>
  <c r="EM209" i="5" s="1"/>
  <c r="EF211" i="5"/>
  <c r="EB211" i="5"/>
  <c r="EC211" i="5" s="1"/>
  <c r="DY209" i="5"/>
  <c r="DU209" i="5"/>
  <c r="DV209" i="5" s="1"/>
  <c r="DQ207" i="5"/>
  <c r="DM208" i="5" s="1"/>
  <c r="DJ204" i="5"/>
  <c r="DF205" i="5" s="1"/>
  <c r="DB202" i="5"/>
  <c r="DC202" i="5" s="1"/>
  <c r="CY203" i="5" s="1"/>
  <c r="EI209" i="5" l="1"/>
  <c r="EJ209" i="5" s="1"/>
  <c r="EK209" i="5" s="1"/>
  <c r="EL209" i="5" s="1"/>
  <c r="EH210" i="5" s="1"/>
  <c r="ED211" i="5"/>
  <c r="EE211" i="5" s="1"/>
  <c r="EA212" i="5" s="1"/>
  <c r="DW209" i="5"/>
  <c r="DZ209" i="5" s="1"/>
  <c r="DN208" i="5"/>
  <c r="DO208" i="5" s="1"/>
  <c r="DR208" i="5"/>
  <c r="DE202" i="5"/>
  <c r="DK205" i="5"/>
  <c r="DG205" i="5"/>
  <c r="DH205" i="5" s="1"/>
  <c r="CZ203" i="5"/>
  <c r="DA203" i="5" s="1"/>
  <c r="DD203" i="5"/>
  <c r="CV204" i="5"/>
  <c r="CR205" i="5" s="1"/>
  <c r="CW205" i="5" s="1"/>
  <c r="EG211" i="5" l="1"/>
  <c r="EN209" i="5"/>
  <c r="EI210" i="5"/>
  <c r="EJ210" i="5" s="1"/>
  <c r="EM210" i="5"/>
  <c r="EF212" i="5"/>
  <c r="EB212" i="5"/>
  <c r="EC212" i="5" s="1"/>
  <c r="CS205" i="5"/>
  <c r="CT205" i="5" s="1"/>
  <c r="CU205" i="5" s="1"/>
  <c r="CX205" i="5" s="1"/>
  <c r="DX209" i="5"/>
  <c r="DT210" i="5" s="1"/>
  <c r="DP208" i="5"/>
  <c r="DS208" i="5" s="1"/>
  <c r="DI205" i="5"/>
  <c r="DJ205" i="5" s="1"/>
  <c r="DF206" i="5" s="1"/>
  <c r="DB203" i="5"/>
  <c r="DE203" i="5" s="1"/>
  <c r="EK210" i="5" l="1"/>
  <c r="EN210" i="5" s="1"/>
  <c r="ED212" i="5"/>
  <c r="EE212" i="5" s="1"/>
  <c r="EA213" i="5" s="1"/>
  <c r="DL205" i="5"/>
  <c r="DY210" i="5"/>
  <c r="DU210" i="5"/>
  <c r="DV210" i="5" s="1"/>
  <c r="DQ208" i="5"/>
  <c r="DM209" i="5" s="1"/>
  <c r="DG206" i="5"/>
  <c r="DH206" i="5" s="1"/>
  <c r="DK206" i="5"/>
  <c r="DC203" i="5"/>
  <c r="CY204" i="5" s="1"/>
  <c r="CZ204" i="5" s="1"/>
  <c r="DA204" i="5" s="1"/>
  <c r="CV205" i="5"/>
  <c r="CR206" i="5" s="1"/>
  <c r="EL210" i="5" l="1"/>
  <c r="EH211" i="5" s="1"/>
  <c r="EM211" i="5" s="1"/>
  <c r="DD204" i="5"/>
  <c r="EG212" i="5"/>
  <c r="EF213" i="5"/>
  <c r="EB213" i="5"/>
  <c r="EC213" i="5" s="1"/>
  <c r="DW210" i="5"/>
  <c r="DX210" i="5" s="1"/>
  <c r="DT211" i="5" s="1"/>
  <c r="DN209" i="5"/>
  <c r="DO209" i="5" s="1"/>
  <c r="DR209" i="5"/>
  <c r="DI206" i="5"/>
  <c r="DL206" i="5" s="1"/>
  <c r="DB204" i="5"/>
  <c r="CS206" i="5"/>
  <c r="CT206" i="5" s="1"/>
  <c r="CW206" i="5"/>
  <c r="EI211" i="5" l="1"/>
  <c r="EJ211" i="5" s="1"/>
  <c r="EK211" i="5" s="1"/>
  <c r="EN211" i="5" s="1"/>
  <c r="DE204" i="5"/>
  <c r="DZ210" i="5"/>
  <c r="ED213" i="5"/>
  <c r="EE213" i="5" s="1"/>
  <c r="EA214" i="5" s="1"/>
  <c r="DY211" i="5"/>
  <c r="DU211" i="5"/>
  <c r="DV211" i="5" s="1"/>
  <c r="DJ206" i="5"/>
  <c r="DF207" i="5" s="1"/>
  <c r="DG207" i="5" s="1"/>
  <c r="DH207" i="5" s="1"/>
  <c r="DP209" i="5"/>
  <c r="DQ209" i="5" s="1"/>
  <c r="DM210" i="5" s="1"/>
  <c r="DC204" i="5"/>
  <c r="CY205" i="5" s="1"/>
  <c r="CU206" i="5"/>
  <c r="CV206" i="5" s="1"/>
  <c r="CR207" i="5" s="1"/>
  <c r="DK207" i="5" l="1"/>
  <c r="DS209" i="5"/>
  <c r="EL211" i="5"/>
  <c r="EH212" i="5" s="1"/>
  <c r="EF214" i="5"/>
  <c r="EB214" i="5"/>
  <c r="EC214" i="5" s="1"/>
  <c r="EG213" i="5"/>
  <c r="DW211" i="5"/>
  <c r="DX211" i="5" s="1"/>
  <c r="DT212" i="5" s="1"/>
  <c r="DN210" i="5"/>
  <c r="DO210" i="5" s="1"/>
  <c r="DR210" i="5"/>
  <c r="DI207" i="5"/>
  <c r="DJ207" i="5" s="1"/>
  <c r="DF208" i="5" s="1"/>
  <c r="CX206" i="5"/>
  <c r="DD205" i="5"/>
  <c r="CZ205" i="5"/>
  <c r="DA205" i="5" s="1"/>
  <c r="CS207" i="5"/>
  <c r="CT207" i="5" s="1"/>
  <c r="CW207" i="5"/>
  <c r="DZ211" i="5" l="1"/>
  <c r="DL207" i="5"/>
  <c r="EM212" i="5"/>
  <c r="EI212" i="5"/>
  <c r="EJ212" i="5" s="1"/>
  <c r="ED214" i="5"/>
  <c r="EE214" i="5" s="1"/>
  <c r="EA215" i="5" s="1"/>
  <c r="DY212" i="5"/>
  <c r="DU212" i="5"/>
  <c r="DV212" i="5" s="1"/>
  <c r="DP210" i="5"/>
  <c r="DS210" i="5" s="1"/>
  <c r="DG208" i="5"/>
  <c r="DH208" i="5" s="1"/>
  <c r="DK208" i="5"/>
  <c r="DB205" i="5"/>
  <c r="DC205" i="5" s="1"/>
  <c r="CY206" i="5" s="1"/>
  <c r="CU207" i="5"/>
  <c r="CX207" i="5" s="1"/>
  <c r="EG214" i="5" l="1"/>
  <c r="DQ210" i="5"/>
  <c r="DM211" i="5" s="1"/>
  <c r="DN211" i="5" s="1"/>
  <c r="DO211" i="5" s="1"/>
  <c r="EK212" i="5"/>
  <c r="EL212" i="5" s="1"/>
  <c r="EH213" i="5" s="1"/>
  <c r="EB215" i="5"/>
  <c r="EC215" i="5" s="1"/>
  <c r="EF215" i="5"/>
  <c r="DW212" i="5"/>
  <c r="DX212" i="5" s="1"/>
  <c r="DT213" i="5" s="1"/>
  <c r="DR211" i="5"/>
  <c r="DI208" i="5"/>
  <c r="DL208" i="5" s="1"/>
  <c r="DD206" i="5"/>
  <c r="CZ206" i="5"/>
  <c r="DA206" i="5" s="1"/>
  <c r="DE205" i="5"/>
  <c r="CV207" i="5"/>
  <c r="CR208" i="5" s="1"/>
  <c r="EN212" i="5" l="1"/>
  <c r="DZ212" i="5"/>
  <c r="EM213" i="5"/>
  <c r="EI213" i="5"/>
  <c r="EJ213" i="5" s="1"/>
  <c r="ED215" i="5"/>
  <c r="EG215" i="5" s="1"/>
  <c r="DU213" i="5"/>
  <c r="DV213" i="5" s="1"/>
  <c r="DY213" i="5"/>
  <c r="DP211" i="5"/>
  <c r="DQ211" i="5" s="1"/>
  <c r="DM212" i="5" s="1"/>
  <c r="DJ208" i="5"/>
  <c r="DF209" i="5" s="1"/>
  <c r="DB206" i="5"/>
  <c r="DC206" i="5" s="1"/>
  <c r="CY207" i="5" s="1"/>
  <c r="CS208" i="5"/>
  <c r="CT208" i="5" s="1"/>
  <c r="CW208" i="5"/>
  <c r="DE206" i="5" l="1"/>
  <c r="EE215" i="5"/>
  <c r="EA216" i="5" s="1"/>
  <c r="EB216" i="5" s="1"/>
  <c r="EC216" i="5" s="1"/>
  <c r="EK213" i="5"/>
  <c r="EL213" i="5" s="1"/>
  <c r="EH214" i="5" s="1"/>
  <c r="DS211" i="5"/>
  <c r="DW213" i="5"/>
  <c r="DX213" i="5" s="1"/>
  <c r="DT214" i="5" s="1"/>
  <c r="DR212" i="5"/>
  <c r="DN212" i="5"/>
  <c r="DO212" i="5" s="1"/>
  <c r="DG209" i="5"/>
  <c r="DH209" i="5" s="1"/>
  <c r="DK209" i="5"/>
  <c r="CZ207" i="5"/>
  <c r="DA207" i="5" s="1"/>
  <c r="DD207" i="5"/>
  <c r="CU208" i="5"/>
  <c r="CX208" i="5" s="1"/>
  <c r="EF216" i="5" l="1"/>
  <c r="EN213" i="5"/>
  <c r="EM214" i="5"/>
  <c r="EI214" i="5"/>
  <c r="EJ214" i="5" s="1"/>
  <c r="ED216" i="5"/>
  <c r="DY214" i="5"/>
  <c r="DU214" i="5"/>
  <c r="DV214" i="5" s="1"/>
  <c r="DZ213" i="5"/>
  <c r="DP212" i="5"/>
  <c r="DQ212" i="5" s="1"/>
  <c r="DM213" i="5" s="1"/>
  <c r="DI209" i="5"/>
  <c r="DL209" i="5" s="1"/>
  <c r="DB207" i="5"/>
  <c r="DE207" i="5" s="1"/>
  <c r="CV208" i="5"/>
  <c r="CR209" i="5" s="1"/>
  <c r="EG216" i="5" l="1"/>
  <c r="EE216" i="5"/>
  <c r="EA217" i="5" s="1"/>
  <c r="EB217" i="5" s="1"/>
  <c r="EC217" i="5" s="1"/>
  <c r="EK214" i="5"/>
  <c r="EL214" i="5" s="1"/>
  <c r="EH215" i="5" s="1"/>
  <c r="DS212" i="5"/>
  <c r="DW214" i="5"/>
  <c r="DX214" i="5" s="1"/>
  <c r="DT215" i="5" s="1"/>
  <c r="DR213" i="5"/>
  <c r="DN213" i="5"/>
  <c r="DO213" i="5" s="1"/>
  <c r="DJ209" i="5"/>
  <c r="DF210" i="5" s="1"/>
  <c r="DC207" i="5"/>
  <c r="CY208" i="5" s="1"/>
  <c r="CS209" i="5"/>
  <c r="CT209" i="5" s="1"/>
  <c r="CW209" i="5"/>
  <c r="EN214" i="5" l="1"/>
  <c r="EF217" i="5"/>
  <c r="DZ214" i="5"/>
  <c r="EM215" i="5"/>
  <c r="EI215" i="5"/>
  <c r="EJ215" i="5" s="1"/>
  <c r="ED217" i="5"/>
  <c r="DU215" i="5"/>
  <c r="DV215" i="5" s="1"/>
  <c r="DY215" i="5"/>
  <c r="DP213" i="5"/>
  <c r="DQ213" i="5" s="1"/>
  <c r="DM214" i="5" s="1"/>
  <c r="DG210" i="5"/>
  <c r="DH210" i="5" s="1"/>
  <c r="DK210" i="5"/>
  <c r="DD208" i="5"/>
  <c r="CZ208" i="5"/>
  <c r="DA208" i="5" s="1"/>
  <c r="CU209" i="5"/>
  <c r="CV209" i="5" s="1"/>
  <c r="CR210" i="5" s="1"/>
  <c r="EG217" i="5" l="1"/>
  <c r="DS213" i="5"/>
  <c r="EK215" i="5"/>
  <c r="EL215" i="5" s="1"/>
  <c r="EH216" i="5" s="1"/>
  <c r="EE217" i="5"/>
  <c r="EA218" i="5" s="1"/>
  <c r="EB218" i="5" s="1"/>
  <c r="EC218" i="5" s="1"/>
  <c r="DW215" i="5"/>
  <c r="DZ215" i="5" s="1"/>
  <c r="DR214" i="5"/>
  <c r="DN214" i="5"/>
  <c r="DO214" i="5" s="1"/>
  <c r="DI210" i="5"/>
  <c r="DL210" i="5" s="1"/>
  <c r="CX209" i="5"/>
  <c r="DB208" i="5"/>
  <c r="DC208" i="5" s="1"/>
  <c r="CY209" i="5" s="1"/>
  <c r="CS210" i="5"/>
  <c r="CT210" i="5" s="1"/>
  <c r="CW210" i="5"/>
  <c r="EF218" i="5" l="1"/>
  <c r="EN215" i="5"/>
  <c r="EM216" i="5"/>
  <c r="EI216" i="5"/>
  <c r="EJ216" i="5" s="1"/>
  <c r="ED218" i="5"/>
  <c r="EE218" i="5" s="1"/>
  <c r="EA219" i="5" s="1"/>
  <c r="DX215" i="5"/>
  <c r="DT216" i="5" s="1"/>
  <c r="DP214" i="5"/>
  <c r="DQ214" i="5" s="1"/>
  <c r="DM215" i="5" s="1"/>
  <c r="DE208" i="5"/>
  <c r="DJ210" i="5"/>
  <c r="DF211" i="5" s="1"/>
  <c r="CZ209" i="5"/>
  <c r="DA209" i="5" s="1"/>
  <c r="DD209" i="5"/>
  <c r="CU210" i="5"/>
  <c r="CV210" i="5" s="1"/>
  <c r="CR211" i="5" s="1"/>
  <c r="EG218" i="5" l="1"/>
  <c r="DS214" i="5"/>
  <c r="EK216" i="5"/>
  <c r="EL216" i="5" s="1"/>
  <c r="EH217" i="5" s="1"/>
  <c r="EF219" i="5"/>
  <c r="EB219" i="5"/>
  <c r="EC219" i="5" s="1"/>
  <c r="DY216" i="5"/>
  <c r="DU216" i="5"/>
  <c r="DV216" i="5" s="1"/>
  <c r="DN215" i="5"/>
  <c r="DO215" i="5" s="1"/>
  <c r="DR215" i="5"/>
  <c r="DK211" i="5"/>
  <c r="DG211" i="5"/>
  <c r="DH211" i="5" s="1"/>
  <c r="CX210" i="5"/>
  <c r="DB209" i="5"/>
  <c r="DE209" i="5" s="1"/>
  <c r="CW211" i="5"/>
  <c r="CS211" i="5"/>
  <c r="CT211" i="5" s="1"/>
  <c r="EN216" i="5" l="1"/>
  <c r="EM217" i="5"/>
  <c r="EI217" i="5"/>
  <c r="EJ217" i="5" s="1"/>
  <c r="ED219" i="5"/>
  <c r="EE219" i="5" s="1"/>
  <c r="EA220" i="5" s="1"/>
  <c r="DW216" i="5"/>
  <c r="DX216" i="5" s="1"/>
  <c r="DT217" i="5" s="1"/>
  <c r="DP215" i="5"/>
  <c r="DQ215" i="5" s="1"/>
  <c r="DM216" i="5" s="1"/>
  <c r="DI211" i="5"/>
  <c r="DJ211" i="5" s="1"/>
  <c r="DF212" i="5" s="1"/>
  <c r="DC209" i="5"/>
  <c r="CY210" i="5" s="1"/>
  <c r="CU211" i="5"/>
  <c r="CV211" i="5" s="1"/>
  <c r="CR212" i="5" s="1"/>
  <c r="DL211" i="5" l="1"/>
  <c r="EG219" i="5"/>
  <c r="DS215" i="5"/>
  <c r="EK217" i="5"/>
  <c r="EL217" i="5" s="1"/>
  <c r="EH218" i="5" s="1"/>
  <c r="EF220" i="5"/>
  <c r="EB220" i="5"/>
  <c r="EC220" i="5" s="1"/>
  <c r="DZ216" i="5"/>
  <c r="DY217" i="5"/>
  <c r="DU217" i="5"/>
  <c r="DV217" i="5" s="1"/>
  <c r="CX211" i="5"/>
  <c r="DN216" i="5"/>
  <c r="DO216" i="5" s="1"/>
  <c r="DR216" i="5"/>
  <c r="DK212" i="5"/>
  <c r="DG212" i="5"/>
  <c r="DH212" i="5" s="1"/>
  <c r="DD210" i="5"/>
  <c r="CZ210" i="5"/>
  <c r="DA210" i="5" s="1"/>
  <c r="CW212" i="5"/>
  <c r="CS212" i="5"/>
  <c r="CT212" i="5" s="1"/>
  <c r="EN217" i="5" l="1"/>
  <c r="EM218" i="5"/>
  <c r="EI218" i="5"/>
  <c r="EJ218" i="5" s="1"/>
  <c r="ED220" i="5"/>
  <c r="EG220" i="5" s="1"/>
  <c r="DW217" i="5"/>
  <c r="DX217" i="5" s="1"/>
  <c r="DT218" i="5" s="1"/>
  <c r="DP216" i="5"/>
  <c r="DS216" i="5" s="1"/>
  <c r="DI212" i="5"/>
  <c r="DJ212" i="5" s="1"/>
  <c r="DF213" i="5" s="1"/>
  <c r="DB210" i="5"/>
  <c r="DC210" i="5" s="1"/>
  <c r="CY211" i="5" s="1"/>
  <c r="CU212" i="5"/>
  <c r="CV212" i="5" s="1"/>
  <c r="CR213" i="5" s="1"/>
  <c r="DE210" i="5" l="1"/>
  <c r="DL212" i="5"/>
  <c r="EE220" i="5"/>
  <c r="EA221" i="5" s="1"/>
  <c r="EF221" i="5" s="1"/>
  <c r="EK218" i="5"/>
  <c r="EL218" i="5" s="1"/>
  <c r="EH219" i="5" s="1"/>
  <c r="DQ216" i="5"/>
  <c r="DM217" i="5" s="1"/>
  <c r="DN217" i="5" s="1"/>
  <c r="DO217" i="5" s="1"/>
  <c r="DY218" i="5"/>
  <c r="DU218" i="5"/>
  <c r="DV218" i="5" s="1"/>
  <c r="DZ217" i="5"/>
  <c r="CX212" i="5"/>
  <c r="DG213" i="5"/>
  <c r="DH213" i="5" s="1"/>
  <c r="DK213" i="5"/>
  <c r="CZ211" i="5"/>
  <c r="DA211" i="5" s="1"/>
  <c r="DD211" i="5"/>
  <c r="CW213" i="5"/>
  <c r="CS213" i="5"/>
  <c r="CT213" i="5" s="1"/>
  <c r="EB221" i="5" l="1"/>
  <c r="EC221" i="5" s="1"/>
  <c r="ED221" i="5" s="1"/>
  <c r="EG221" i="5" s="1"/>
  <c r="DR217" i="5"/>
  <c r="EN218" i="5"/>
  <c r="EM219" i="5"/>
  <c r="EI219" i="5"/>
  <c r="EJ219" i="5" s="1"/>
  <c r="DW218" i="5"/>
  <c r="DX218" i="5" s="1"/>
  <c r="DT219" i="5" s="1"/>
  <c r="DP217" i="5"/>
  <c r="DQ217" i="5" s="1"/>
  <c r="DM218" i="5" s="1"/>
  <c r="DI213" i="5"/>
  <c r="DL213" i="5" s="1"/>
  <c r="DB211" i="5"/>
  <c r="DE211" i="5" s="1"/>
  <c r="CU213" i="5"/>
  <c r="CV213" i="5" s="1"/>
  <c r="CR214" i="5" s="1"/>
  <c r="DZ218" i="5" l="1"/>
  <c r="CX213" i="5"/>
  <c r="DS217" i="5"/>
  <c r="EK219" i="5"/>
  <c r="EL219" i="5" s="1"/>
  <c r="EH220" i="5" s="1"/>
  <c r="EE221" i="5"/>
  <c r="EA222" i="5" s="1"/>
  <c r="DY219" i="5"/>
  <c r="DU219" i="5"/>
  <c r="DV219" i="5" s="1"/>
  <c r="DR218" i="5"/>
  <c r="DN218" i="5"/>
  <c r="DO218" i="5" s="1"/>
  <c r="DJ213" i="5"/>
  <c r="DF214" i="5" s="1"/>
  <c r="DC211" i="5"/>
  <c r="CY212" i="5" s="1"/>
  <c r="CW214" i="5"/>
  <c r="CS214" i="5"/>
  <c r="CT214" i="5" s="1"/>
  <c r="EN219" i="5" l="1"/>
  <c r="EM220" i="5"/>
  <c r="EI220" i="5"/>
  <c r="EJ220" i="5" s="1"/>
  <c r="EB222" i="5"/>
  <c r="EC222" i="5" s="1"/>
  <c r="EF222" i="5"/>
  <c r="DW219" i="5"/>
  <c r="DX219" i="5" s="1"/>
  <c r="DT220" i="5" s="1"/>
  <c r="DP218" i="5"/>
  <c r="DQ218" i="5" s="1"/>
  <c r="DM219" i="5" s="1"/>
  <c r="DG214" i="5"/>
  <c r="DH214" i="5" s="1"/>
  <c r="DK214" i="5"/>
  <c r="DD212" i="5"/>
  <c r="CZ212" i="5"/>
  <c r="DA212" i="5" s="1"/>
  <c r="CU214" i="5"/>
  <c r="CV214" i="5" s="1"/>
  <c r="CR215" i="5" s="1"/>
  <c r="DZ219" i="5" l="1"/>
  <c r="EK220" i="5"/>
  <c r="EL220" i="5" s="1"/>
  <c r="EH221" i="5" s="1"/>
  <c r="ED222" i="5"/>
  <c r="EG222" i="5" s="1"/>
  <c r="DY220" i="5"/>
  <c r="DU220" i="5"/>
  <c r="DV220" i="5" s="1"/>
  <c r="DS218" i="5"/>
  <c r="DR219" i="5"/>
  <c r="DN219" i="5"/>
  <c r="DO219" i="5" s="1"/>
  <c r="DI214" i="5"/>
  <c r="DL214" i="5" s="1"/>
  <c r="DB212" i="5"/>
  <c r="DC212" i="5" s="1"/>
  <c r="CY213" i="5" s="1"/>
  <c r="CS215" i="5"/>
  <c r="CT215" i="5" s="1"/>
  <c r="CW215" i="5"/>
  <c r="CX214" i="5"/>
  <c r="EN220" i="5" l="1"/>
  <c r="EI221" i="5"/>
  <c r="EJ221" i="5" s="1"/>
  <c r="EM221" i="5"/>
  <c r="EE222" i="5"/>
  <c r="EA223" i="5" s="1"/>
  <c r="DW220" i="5"/>
  <c r="DX220" i="5" s="1"/>
  <c r="DT221" i="5" s="1"/>
  <c r="DP219" i="5"/>
  <c r="DQ219" i="5" s="1"/>
  <c r="DM220" i="5" s="1"/>
  <c r="DJ214" i="5"/>
  <c r="DF215" i="5" s="1"/>
  <c r="DD213" i="5"/>
  <c r="CZ213" i="5"/>
  <c r="DA213" i="5" s="1"/>
  <c r="DE212" i="5"/>
  <c r="CU215" i="5"/>
  <c r="CX215" i="5" s="1"/>
  <c r="DS219" i="5" l="1"/>
  <c r="DZ220" i="5"/>
  <c r="EK221" i="5"/>
  <c r="EN221" i="5" s="1"/>
  <c r="EF223" i="5"/>
  <c r="EB223" i="5"/>
  <c r="EC223" i="5" s="1"/>
  <c r="DU221" i="5"/>
  <c r="DV221" i="5" s="1"/>
  <c r="DY221" i="5"/>
  <c r="DR220" i="5"/>
  <c r="DN220" i="5"/>
  <c r="DO220" i="5" s="1"/>
  <c r="DK215" i="5"/>
  <c r="DG215" i="5"/>
  <c r="DH215" i="5" s="1"/>
  <c r="DB213" i="5"/>
  <c r="DC213" i="5" s="1"/>
  <c r="CY214" i="5" s="1"/>
  <c r="CV215" i="5"/>
  <c r="CR216" i="5" s="1"/>
  <c r="EL221" i="5" l="1"/>
  <c r="EH222" i="5" s="1"/>
  <c r="ED223" i="5"/>
  <c r="EE223" i="5" s="1"/>
  <c r="EA224" i="5" s="1"/>
  <c r="DE213" i="5"/>
  <c r="DW221" i="5"/>
  <c r="DZ221" i="5" s="1"/>
  <c r="DP220" i="5"/>
  <c r="DQ220" i="5" s="1"/>
  <c r="DM221" i="5" s="1"/>
  <c r="DI215" i="5"/>
  <c r="DJ215" i="5" s="1"/>
  <c r="DF216" i="5" s="1"/>
  <c r="DD214" i="5"/>
  <c r="CZ214" i="5"/>
  <c r="DA214" i="5" s="1"/>
  <c r="CS216" i="5"/>
  <c r="CT216" i="5" s="1"/>
  <c r="CW216" i="5"/>
  <c r="DS220" i="5" l="1"/>
  <c r="DL215" i="5"/>
  <c r="EG223" i="5"/>
  <c r="EM222" i="5"/>
  <c r="EI222" i="5"/>
  <c r="EJ222" i="5" s="1"/>
  <c r="EF224" i="5"/>
  <c r="EB224" i="5"/>
  <c r="EC224" i="5" s="1"/>
  <c r="DX221" i="5"/>
  <c r="DT222" i="5" s="1"/>
  <c r="DN221" i="5"/>
  <c r="DO221" i="5" s="1"/>
  <c r="DR221" i="5"/>
  <c r="DK216" i="5"/>
  <c r="DG216" i="5"/>
  <c r="DH216" i="5" s="1"/>
  <c r="DB214" i="5"/>
  <c r="DC214" i="5" s="1"/>
  <c r="CY215" i="5" s="1"/>
  <c r="CU216" i="5"/>
  <c r="CV216" i="5" s="1"/>
  <c r="CR217" i="5" s="1"/>
  <c r="EK222" i="5" l="1"/>
  <c r="EN222" i="5" s="1"/>
  <c r="ED224" i="5"/>
  <c r="EE224" i="5" s="1"/>
  <c r="EA225" i="5" s="1"/>
  <c r="DU222" i="5"/>
  <c r="DV222" i="5" s="1"/>
  <c r="DY222" i="5"/>
  <c r="DP221" i="5"/>
  <c r="DS221" i="5" s="1"/>
  <c r="DE214" i="5"/>
  <c r="DI216" i="5"/>
  <c r="DJ216" i="5" s="1"/>
  <c r="DF217" i="5" s="1"/>
  <c r="CX216" i="5"/>
  <c r="DD215" i="5"/>
  <c r="CZ215" i="5"/>
  <c r="DA215" i="5" s="1"/>
  <c r="CW217" i="5"/>
  <c r="CS217" i="5"/>
  <c r="CT217" i="5" s="1"/>
  <c r="EG224" i="5" l="1"/>
  <c r="EL222" i="5"/>
  <c r="EH223" i="5" s="1"/>
  <c r="DL216" i="5"/>
  <c r="EF225" i="5"/>
  <c r="EB225" i="5"/>
  <c r="EC225" i="5" s="1"/>
  <c r="DW222" i="5"/>
  <c r="DZ222" i="5" s="1"/>
  <c r="DQ221" i="5"/>
  <c r="DM222" i="5" s="1"/>
  <c r="DK217" i="5"/>
  <c r="DG217" i="5"/>
  <c r="DH217" i="5" s="1"/>
  <c r="DB215" i="5"/>
  <c r="DC215" i="5" s="1"/>
  <c r="CY216" i="5" s="1"/>
  <c r="CU217" i="5"/>
  <c r="CV217" i="5" s="1"/>
  <c r="CR218" i="5" s="1"/>
  <c r="EM223" i="5" l="1"/>
  <c r="EI223" i="5"/>
  <c r="EJ223" i="5" s="1"/>
  <c r="DX222" i="5"/>
  <c r="DT223" i="5" s="1"/>
  <c r="DU223" i="5" s="1"/>
  <c r="DV223" i="5" s="1"/>
  <c r="ED225" i="5"/>
  <c r="EE225" i="5" s="1"/>
  <c r="EA226" i="5" s="1"/>
  <c r="DR222" i="5"/>
  <c r="DN222" i="5"/>
  <c r="DO222" i="5" s="1"/>
  <c r="CX217" i="5"/>
  <c r="DE215" i="5"/>
  <c r="DI217" i="5"/>
  <c r="DJ217" i="5" s="1"/>
  <c r="DF218" i="5" s="1"/>
  <c r="CZ216" i="5"/>
  <c r="DA216" i="5" s="1"/>
  <c r="DD216" i="5"/>
  <c r="CS218" i="5"/>
  <c r="CT218" i="5" s="1"/>
  <c r="CW218" i="5"/>
  <c r="DL217" i="5" l="1"/>
  <c r="EG225" i="5"/>
  <c r="DY223" i="5"/>
  <c r="EK223" i="5"/>
  <c r="EL223" i="5" s="1"/>
  <c r="EH224" i="5" s="1"/>
  <c r="EF226" i="5"/>
  <c r="EB226" i="5"/>
  <c r="EC226" i="5" s="1"/>
  <c r="DW223" i="5"/>
  <c r="DZ223" i="5" s="1"/>
  <c r="DP222" i="5"/>
  <c r="DQ222" i="5" s="1"/>
  <c r="DM223" i="5" s="1"/>
  <c r="DG218" i="5"/>
  <c r="DH218" i="5" s="1"/>
  <c r="DK218" i="5"/>
  <c r="DB216" i="5"/>
  <c r="DE216" i="5" s="1"/>
  <c r="CU218" i="5"/>
  <c r="CX218" i="5" s="1"/>
  <c r="DS222" i="5" l="1"/>
  <c r="DX223" i="5"/>
  <c r="DT224" i="5" s="1"/>
  <c r="DU224" i="5" s="1"/>
  <c r="DV224" i="5" s="1"/>
  <c r="EN223" i="5"/>
  <c r="EI224" i="5"/>
  <c r="EJ224" i="5" s="1"/>
  <c r="EM224" i="5"/>
  <c r="ED226" i="5"/>
  <c r="EG226" i="5" s="1"/>
  <c r="DR223" i="5"/>
  <c r="DN223" i="5"/>
  <c r="DO223" i="5" s="1"/>
  <c r="DI218" i="5"/>
  <c r="DL218" i="5" s="1"/>
  <c r="DC216" i="5"/>
  <c r="CY217" i="5" s="1"/>
  <c r="CV218" i="5"/>
  <c r="CR219" i="5" s="1"/>
  <c r="DY224" i="5" l="1"/>
  <c r="EE226" i="5"/>
  <c r="EA227" i="5" s="1"/>
  <c r="EB227" i="5" s="1"/>
  <c r="EC227" i="5" s="1"/>
  <c r="EK224" i="5"/>
  <c r="EN224" i="5" s="1"/>
  <c r="DW224" i="5"/>
  <c r="DP223" i="5"/>
  <c r="DQ223" i="5" s="1"/>
  <c r="DM224" i="5" s="1"/>
  <c r="DJ218" i="5"/>
  <c r="DF219" i="5" s="1"/>
  <c r="DD217" i="5"/>
  <c r="CZ217" i="5"/>
  <c r="DA217" i="5" s="1"/>
  <c r="CW219" i="5"/>
  <c r="CS219" i="5"/>
  <c r="CT219" i="5" s="1"/>
  <c r="DZ224" i="5" l="1"/>
  <c r="EF227" i="5"/>
  <c r="DS223" i="5"/>
  <c r="EL224" i="5"/>
  <c r="EH225" i="5" s="1"/>
  <c r="ED227" i="5"/>
  <c r="EE227" i="5" s="1"/>
  <c r="EA228" i="5" s="1"/>
  <c r="DX224" i="5"/>
  <c r="DT225" i="5" s="1"/>
  <c r="DR224" i="5"/>
  <c r="DN224" i="5"/>
  <c r="DO224" i="5" s="1"/>
  <c r="DG219" i="5"/>
  <c r="DH219" i="5" s="1"/>
  <c r="DK219" i="5"/>
  <c r="DB217" i="5"/>
  <c r="DC217" i="5" s="1"/>
  <c r="CY218" i="5" s="1"/>
  <c r="CU219" i="5"/>
  <c r="CV219" i="5" s="1"/>
  <c r="CR220" i="5" s="1"/>
  <c r="EG227" i="5" l="1"/>
  <c r="EI225" i="5"/>
  <c r="EJ225" i="5" s="1"/>
  <c r="EM225" i="5"/>
  <c r="CX219" i="5"/>
  <c r="EB228" i="5"/>
  <c r="EC228" i="5" s="1"/>
  <c r="EF228" i="5"/>
  <c r="DE217" i="5"/>
  <c r="DY225" i="5"/>
  <c r="DU225" i="5"/>
  <c r="DV225" i="5" s="1"/>
  <c r="DP224" i="5"/>
  <c r="DQ224" i="5" s="1"/>
  <c r="DM225" i="5" s="1"/>
  <c r="DI219" i="5"/>
  <c r="DL219" i="5" s="1"/>
  <c r="DD218" i="5"/>
  <c r="CZ218" i="5"/>
  <c r="DA218" i="5" s="1"/>
  <c r="CS220" i="5"/>
  <c r="CT220" i="5" s="1"/>
  <c r="CW220" i="5"/>
  <c r="DS224" i="5" l="1"/>
  <c r="EK225" i="5"/>
  <c r="EN225" i="5" s="1"/>
  <c r="ED228" i="5"/>
  <c r="EE228" i="5" s="1"/>
  <c r="EA229" i="5" s="1"/>
  <c r="DW225" i="5"/>
  <c r="DX225" i="5" s="1"/>
  <c r="DT226" i="5" s="1"/>
  <c r="DN225" i="5"/>
  <c r="DO225" i="5" s="1"/>
  <c r="DR225" i="5"/>
  <c r="DJ219" i="5"/>
  <c r="DF220" i="5" s="1"/>
  <c r="DK220" i="5" s="1"/>
  <c r="DB218" i="5"/>
  <c r="DC218" i="5" s="1"/>
  <c r="CY219" i="5" s="1"/>
  <c r="CU220" i="5"/>
  <c r="CX220" i="5" s="1"/>
  <c r="EG228" i="5" l="1"/>
  <c r="DZ225" i="5"/>
  <c r="EL225" i="5"/>
  <c r="EH226" i="5" s="1"/>
  <c r="DG220" i="5"/>
  <c r="DH220" i="5" s="1"/>
  <c r="DI220" i="5" s="1"/>
  <c r="DJ220" i="5" s="1"/>
  <c r="DF221" i="5" s="1"/>
  <c r="EF229" i="5"/>
  <c r="EB229" i="5"/>
  <c r="EC229" i="5" s="1"/>
  <c r="DU226" i="5"/>
  <c r="DV226" i="5" s="1"/>
  <c r="DY226" i="5"/>
  <c r="DE218" i="5"/>
  <c r="DP225" i="5"/>
  <c r="DS225" i="5" s="1"/>
  <c r="DD219" i="5"/>
  <c r="CZ219" i="5"/>
  <c r="DA219" i="5" s="1"/>
  <c r="CV220" i="5"/>
  <c r="CR221" i="5" s="1"/>
  <c r="DQ225" i="5" l="1"/>
  <c r="DM226" i="5" s="1"/>
  <c r="DN226" i="5" s="1"/>
  <c r="DO226" i="5" s="1"/>
  <c r="EI226" i="5"/>
  <c r="EJ226" i="5" s="1"/>
  <c r="EM226" i="5"/>
  <c r="ED229" i="5"/>
  <c r="EE229" i="5" s="1"/>
  <c r="EA230" i="5" s="1"/>
  <c r="DL220" i="5"/>
  <c r="DW226" i="5"/>
  <c r="DZ226" i="5" s="1"/>
  <c r="DG221" i="5"/>
  <c r="DH221" i="5" s="1"/>
  <c r="DK221" i="5"/>
  <c r="DB219" i="5"/>
  <c r="DC219" i="5" s="1"/>
  <c r="CY220" i="5" s="1"/>
  <c r="CS221" i="5"/>
  <c r="CT221" i="5" s="1"/>
  <c r="CW221" i="5"/>
  <c r="DR226" i="5" l="1"/>
  <c r="EG229" i="5"/>
  <c r="EK226" i="5"/>
  <c r="EN226" i="5" s="1"/>
  <c r="EF230" i="5"/>
  <c r="EB230" i="5"/>
  <c r="EC230" i="5" s="1"/>
  <c r="DX226" i="5"/>
  <c r="DT227" i="5" s="1"/>
  <c r="DU227" i="5" s="1"/>
  <c r="DV227" i="5" s="1"/>
  <c r="DE219" i="5"/>
  <c r="DP226" i="5"/>
  <c r="DI221" i="5"/>
  <c r="DL221" i="5" s="1"/>
  <c r="CZ220" i="5"/>
  <c r="DA220" i="5" s="1"/>
  <c r="DD220" i="5"/>
  <c r="CU221" i="5"/>
  <c r="CX221" i="5" s="1"/>
  <c r="DS226" i="5" l="1"/>
  <c r="DY227" i="5"/>
  <c r="EL226" i="5"/>
  <c r="EH227" i="5" s="1"/>
  <c r="ED230" i="5"/>
  <c r="EE230" i="5" s="1"/>
  <c r="EA231" i="5" s="1"/>
  <c r="DQ226" i="5"/>
  <c r="DM227" i="5" s="1"/>
  <c r="DN227" i="5" s="1"/>
  <c r="DO227" i="5" s="1"/>
  <c r="DW227" i="5"/>
  <c r="DJ221" i="5"/>
  <c r="DF222" i="5" s="1"/>
  <c r="CV221" i="5"/>
  <c r="CR222" i="5" s="1"/>
  <c r="CS222" i="5" s="1"/>
  <c r="CT222" i="5" s="1"/>
  <c r="DB220" i="5"/>
  <c r="DE220" i="5" s="1"/>
  <c r="DZ227" i="5" l="1"/>
  <c r="DR227" i="5"/>
  <c r="EI227" i="5"/>
  <c r="EJ227" i="5" s="1"/>
  <c r="EM227" i="5"/>
  <c r="EB231" i="5"/>
  <c r="EC231" i="5" s="1"/>
  <c r="EF231" i="5"/>
  <c r="EG230" i="5"/>
  <c r="CW222" i="5"/>
  <c r="DX227" i="5"/>
  <c r="DT228" i="5" s="1"/>
  <c r="DP227" i="5"/>
  <c r="DG222" i="5"/>
  <c r="DH222" i="5" s="1"/>
  <c r="DK222" i="5"/>
  <c r="DC220" i="5"/>
  <c r="CY221" i="5" s="1"/>
  <c r="CU222" i="5"/>
  <c r="CV222" i="5" s="1"/>
  <c r="CR223" i="5" s="1"/>
  <c r="DS227" i="5" l="1"/>
  <c r="CX222" i="5"/>
  <c r="EK227" i="5"/>
  <c r="EN227" i="5" s="1"/>
  <c r="ED231" i="5"/>
  <c r="EG231" i="5" s="1"/>
  <c r="DY228" i="5"/>
  <c r="DU228" i="5"/>
  <c r="DV228" i="5" s="1"/>
  <c r="DQ227" i="5"/>
  <c r="DM228" i="5" s="1"/>
  <c r="DI222" i="5"/>
  <c r="DL222" i="5" s="1"/>
  <c r="CZ221" i="5"/>
  <c r="DA221" i="5" s="1"/>
  <c r="DD221" i="5"/>
  <c r="CW223" i="5"/>
  <c r="CS223" i="5"/>
  <c r="CT223" i="5" s="1"/>
  <c r="EL227" i="5" l="1"/>
  <c r="EH228" i="5" s="1"/>
  <c r="EM228" i="5" s="1"/>
  <c r="EE231" i="5"/>
  <c r="EA232" i="5" s="1"/>
  <c r="DW228" i="5"/>
  <c r="DX228" i="5" s="1"/>
  <c r="DT229" i="5" s="1"/>
  <c r="DN228" i="5"/>
  <c r="DO228" i="5" s="1"/>
  <c r="DR228" i="5"/>
  <c r="DJ222" i="5"/>
  <c r="DF223" i="5" s="1"/>
  <c r="DB221" i="5"/>
  <c r="DC221" i="5" s="1"/>
  <c r="CY222" i="5" s="1"/>
  <c r="CU223" i="5"/>
  <c r="CV223" i="5" s="1"/>
  <c r="CR224" i="5" s="1"/>
  <c r="EI228" i="5" l="1"/>
  <c r="EJ228" i="5" s="1"/>
  <c r="EK228" i="5" s="1"/>
  <c r="EL228" i="5" s="1"/>
  <c r="EH229" i="5" s="1"/>
  <c r="DZ228" i="5"/>
  <c r="EB232" i="5"/>
  <c r="EC232" i="5" s="1"/>
  <c r="EF232" i="5"/>
  <c r="DY229" i="5"/>
  <c r="DU229" i="5"/>
  <c r="DV229" i="5" s="1"/>
  <c r="DP228" i="5"/>
  <c r="DS228" i="5" s="1"/>
  <c r="DK223" i="5"/>
  <c r="DG223" i="5"/>
  <c r="DH223" i="5" s="1"/>
  <c r="CZ222" i="5"/>
  <c r="DA222" i="5" s="1"/>
  <c r="DD222" i="5"/>
  <c r="DE221" i="5"/>
  <c r="CW224" i="5"/>
  <c r="CS224" i="5"/>
  <c r="CT224" i="5" s="1"/>
  <c r="CX223" i="5"/>
  <c r="EN228" i="5" l="1"/>
  <c r="EM229" i="5"/>
  <c r="EI229" i="5"/>
  <c r="EJ229" i="5" s="1"/>
  <c r="ED232" i="5"/>
  <c r="EG232" i="5" s="1"/>
  <c r="DW229" i="5"/>
  <c r="DX229" i="5" s="1"/>
  <c r="DT230" i="5" s="1"/>
  <c r="DQ228" i="5"/>
  <c r="DM229" i="5" s="1"/>
  <c r="DI223" i="5"/>
  <c r="DJ223" i="5" s="1"/>
  <c r="DF224" i="5" s="1"/>
  <c r="DB222" i="5"/>
  <c r="DE222" i="5" s="1"/>
  <c r="CU224" i="5"/>
  <c r="CV224" i="5" s="1"/>
  <c r="CR225" i="5" s="1"/>
  <c r="DZ229" i="5" l="1"/>
  <c r="EK229" i="5"/>
  <c r="EL229" i="5" s="1"/>
  <c r="EH230" i="5" s="1"/>
  <c r="EE232" i="5"/>
  <c r="EA233" i="5" s="1"/>
  <c r="CX224" i="5"/>
  <c r="DY230" i="5"/>
  <c r="DU230" i="5"/>
  <c r="DV230" i="5" s="1"/>
  <c r="DL223" i="5"/>
  <c r="DR229" i="5"/>
  <c r="DN229" i="5"/>
  <c r="DO229" i="5" s="1"/>
  <c r="DK224" i="5"/>
  <c r="DG224" i="5"/>
  <c r="DH224" i="5" s="1"/>
  <c r="DC222" i="5"/>
  <c r="CY223" i="5" s="1"/>
  <c r="CZ223" i="5" s="1"/>
  <c r="DA223" i="5" s="1"/>
  <c r="CS225" i="5"/>
  <c r="CT225" i="5" s="1"/>
  <c r="CW225" i="5"/>
  <c r="DD223" i="5" l="1"/>
  <c r="EN229" i="5"/>
  <c r="EM230" i="5"/>
  <c r="EI230" i="5"/>
  <c r="EJ230" i="5" s="1"/>
  <c r="EB233" i="5"/>
  <c r="EC233" i="5" s="1"/>
  <c r="EF233" i="5"/>
  <c r="DW230" i="5"/>
  <c r="DZ230" i="5" s="1"/>
  <c r="DP229" i="5"/>
  <c r="DQ229" i="5" s="1"/>
  <c r="DM230" i="5" s="1"/>
  <c r="DI224" i="5"/>
  <c r="DJ224" i="5" s="1"/>
  <c r="DF225" i="5" s="1"/>
  <c r="DB223" i="5"/>
  <c r="CU225" i="5"/>
  <c r="CX225" i="5" s="1"/>
  <c r="DE223" i="5" l="1"/>
  <c r="DS229" i="5"/>
  <c r="DX230" i="5"/>
  <c r="DT231" i="5" s="1"/>
  <c r="DY231" i="5" s="1"/>
  <c r="EK230" i="5"/>
  <c r="EL230" i="5" s="1"/>
  <c r="EH231" i="5" s="1"/>
  <c r="DC223" i="5"/>
  <c r="CY224" i="5" s="1"/>
  <c r="DD224" i="5" s="1"/>
  <c r="DL224" i="5"/>
  <c r="ED233" i="5"/>
  <c r="EG233" i="5" s="1"/>
  <c r="DR230" i="5"/>
  <c r="DN230" i="5"/>
  <c r="DO230" i="5" s="1"/>
  <c r="DK225" i="5"/>
  <c r="DG225" i="5"/>
  <c r="DH225" i="5" s="1"/>
  <c r="CV225" i="5"/>
  <c r="CR226" i="5" s="1"/>
  <c r="CS226" i="5" s="1"/>
  <c r="CT226" i="5" s="1"/>
  <c r="DU231" i="5" l="1"/>
  <c r="DV231" i="5" s="1"/>
  <c r="EN230" i="5"/>
  <c r="EI231" i="5"/>
  <c r="EJ231" i="5" s="1"/>
  <c r="EM231" i="5"/>
  <c r="CZ224" i="5"/>
  <c r="DA224" i="5" s="1"/>
  <c r="EE233" i="5"/>
  <c r="EA234" i="5" s="1"/>
  <c r="CW226" i="5"/>
  <c r="DW231" i="5"/>
  <c r="DX231" i="5" s="1"/>
  <c r="DT232" i="5" s="1"/>
  <c r="DP230" i="5"/>
  <c r="DQ230" i="5" s="1"/>
  <c r="DM231" i="5" s="1"/>
  <c r="DI225" i="5"/>
  <c r="DJ225" i="5" s="1"/>
  <c r="DF226" i="5" s="1"/>
  <c r="DB224" i="5"/>
  <c r="DC224" i="5" s="1"/>
  <c r="CY225" i="5" s="1"/>
  <c r="CU226" i="5"/>
  <c r="CV226" i="5" s="1"/>
  <c r="CR227" i="5" s="1"/>
  <c r="DE224" i="5" l="1"/>
  <c r="EK231" i="5"/>
  <c r="EN231" i="5" s="1"/>
  <c r="DS230" i="5"/>
  <c r="DZ231" i="5"/>
  <c r="EF234" i="5"/>
  <c r="EB234" i="5"/>
  <c r="EC234" i="5" s="1"/>
  <c r="DY232" i="5"/>
  <c r="DU232" i="5"/>
  <c r="DV232" i="5" s="1"/>
  <c r="DL225" i="5"/>
  <c r="DR231" i="5"/>
  <c r="DN231" i="5"/>
  <c r="DO231" i="5" s="1"/>
  <c r="DK226" i="5"/>
  <c r="DG226" i="5"/>
  <c r="DH226" i="5" s="1"/>
  <c r="CZ225" i="5"/>
  <c r="DA225" i="5" s="1"/>
  <c r="DD225" i="5"/>
  <c r="CS227" i="5"/>
  <c r="CT227" i="5" s="1"/>
  <c r="CW227" i="5"/>
  <c r="CX226" i="5"/>
  <c r="EL231" i="5" l="1"/>
  <c r="EH232" i="5" s="1"/>
  <c r="ED234" i="5"/>
  <c r="EE234" i="5" s="1"/>
  <c r="EA235" i="5" s="1"/>
  <c r="DW232" i="5"/>
  <c r="DX232" i="5" s="1"/>
  <c r="DT233" i="5" s="1"/>
  <c r="DP231" i="5"/>
  <c r="DQ231" i="5" s="1"/>
  <c r="DM232" i="5" s="1"/>
  <c r="DI226" i="5"/>
  <c r="DJ226" i="5" s="1"/>
  <c r="DF227" i="5" s="1"/>
  <c r="DB225" i="5"/>
  <c r="DE225" i="5" s="1"/>
  <c r="CU227" i="5"/>
  <c r="CX227" i="5" s="1"/>
  <c r="EG234" i="5" l="1"/>
  <c r="DC225" i="5"/>
  <c r="CY226" i="5" s="1"/>
  <c r="DL226" i="5"/>
  <c r="EM232" i="5"/>
  <c r="EI232" i="5"/>
  <c r="EJ232" i="5" s="1"/>
  <c r="EB235" i="5"/>
  <c r="EC235" i="5" s="1"/>
  <c r="EF235" i="5"/>
  <c r="DS231" i="5"/>
  <c r="CV227" i="5"/>
  <c r="CR228" i="5" s="1"/>
  <c r="CW228" i="5" s="1"/>
  <c r="DY233" i="5"/>
  <c r="DU233" i="5"/>
  <c r="DV233" i="5" s="1"/>
  <c r="DZ232" i="5"/>
  <c r="DR232" i="5"/>
  <c r="DN232" i="5"/>
  <c r="DO232" i="5" s="1"/>
  <c r="DG227" i="5"/>
  <c r="DH227" i="5" s="1"/>
  <c r="DK227" i="5"/>
  <c r="DD226" i="5"/>
  <c r="CZ226" i="5"/>
  <c r="DA226" i="5" s="1"/>
  <c r="EK232" i="5" l="1"/>
  <c r="EL232" i="5" s="1"/>
  <c r="EH233" i="5" s="1"/>
  <c r="CS228" i="5"/>
  <c r="CT228" i="5" s="1"/>
  <c r="CU228" i="5" s="1"/>
  <c r="CV228" i="5" s="1"/>
  <c r="CR229" i="5" s="1"/>
  <c r="ED235" i="5"/>
  <c r="EE235" i="5" s="1"/>
  <c r="EA236" i="5" s="1"/>
  <c r="DW233" i="5"/>
  <c r="DZ233" i="5" s="1"/>
  <c r="DP232" i="5"/>
  <c r="DQ232" i="5" s="1"/>
  <c r="DM233" i="5" s="1"/>
  <c r="DI227" i="5"/>
  <c r="DL227" i="5" s="1"/>
  <c r="DB226" i="5"/>
  <c r="DC226" i="5" s="1"/>
  <c r="CY227" i="5" s="1"/>
  <c r="DS232" i="5" l="1"/>
  <c r="DX233" i="5"/>
  <c r="DT234" i="5" s="1"/>
  <c r="DU234" i="5" s="1"/>
  <c r="DV234" i="5" s="1"/>
  <c r="EN232" i="5"/>
  <c r="EM233" i="5"/>
  <c r="EI233" i="5"/>
  <c r="EJ233" i="5" s="1"/>
  <c r="EF236" i="5"/>
  <c r="EB236" i="5"/>
  <c r="EC236" i="5" s="1"/>
  <c r="DE226" i="5"/>
  <c r="EG235" i="5"/>
  <c r="DY234" i="5"/>
  <c r="DR233" i="5"/>
  <c r="DN233" i="5"/>
  <c r="DO233" i="5" s="1"/>
  <c r="DJ227" i="5"/>
  <c r="DF228" i="5" s="1"/>
  <c r="CX228" i="5"/>
  <c r="CZ227" i="5"/>
  <c r="DA227" i="5" s="1"/>
  <c r="DD227" i="5"/>
  <c r="CS229" i="5"/>
  <c r="CT229" i="5" s="1"/>
  <c r="CW229" i="5"/>
  <c r="EK233" i="5" l="1"/>
  <c r="EN233" i="5" s="1"/>
  <c r="ED236" i="5"/>
  <c r="EE236" i="5" s="1"/>
  <c r="EA237" i="5" s="1"/>
  <c r="DW234" i="5"/>
  <c r="DZ234" i="5" s="1"/>
  <c r="DP233" i="5"/>
  <c r="DQ233" i="5" s="1"/>
  <c r="DM234" i="5" s="1"/>
  <c r="DG228" i="5"/>
  <c r="DH228" i="5" s="1"/>
  <c r="DK228" i="5"/>
  <c r="DB227" i="5"/>
  <c r="DE227" i="5" s="1"/>
  <c r="CU229" i="5"/>
  <c r="CX229" i="5" s="1"/>
  <c r="EL233" i="5" l="1"/>
  <c r="EH234" i="5" s="1"/>
  <c r="EI234" i="5" s="1"/>
  <c r="EJ234" i="5" s="1"/>
  <c r="EG236" i="5"/>
  <c r="EF237" i="5"/>
  <c r="EB237" i="5"/>
  <c r="EC237" i="5" s="1"/>
  <c r="DX234" i="5"/>
  <c r="DT235" i="5" s="1"/>
  <c r="DS233" i="5"/>
  <c r="DN234" i="5"/>
  <c r="DO234" i="5" s="1"/>
  <c r="DR234" i="5"/>
  <c r="DI228" i="5"/>
  <c r="DL228" i="5" s="1"/>
  <c r="DC227" i="5"/>
  <c r="CY228" i="5" s="1"/>
  <c r="CV229" i="5"/>
  <c r="CR230" i="5" s="1"/>
  <c r="EM234" i="5" l="1"/>
  <c r="EK234" i="5"/>
  <c r="EL234" i="5" s="1"/>
  <c r="EH235" i="5" s="1"/>
  <c r="ED237" i="5"/>
  <c r="EE237" i="5" s="1"/>
  <c r="EA238" i="5" s="1"/>
  <c r="DY235" i="5"/>
  <c r="DU235" i="5"/>
  <c r="DV235" i="5" s="1"/>
  <c r="DP234" i="5"/>
  <c r="DS234" i="5" s="1"/>
  <c r="DJ228" i="5"/>
  <c r="DF229" i="5" s="1"/>
  <c r="CZ228" i="5"/>
  <c r="DA228" i="5" s="1"/>
  <c r="DD228" i="5"/>
  <c r="CW230" i="5"/>
  <c r="CS230" i="5"/>
  <c r="CT230" i="5" s="1"/>
  <c r="EN234" i="5" l="1"/>
  <c r="EG237" i="5"/>
  <c r="EI235" i="5"/>
  <c r="EJ235" i="5" s="1"/>
  <c r="EM235" i="5"/>
  <c r="EB238" i="5"/>
  <c r="EC238" i="5" s="1"/>
  <c r="EF238" i="5"/>
  <c r="DQ234" i="5"/>
  <c r="DM235" i="5" s="1"/>
  <c r="DN235" i="5" s="1"/>
  <c r="DO235" i="5" s="1"/>
  <c r="DW235" i="5"/>
  <c r="DX235" i="5" s="1"/>
  <c r="DT236" i="5" s="1"/>
  <c r="DK229" i="5"/>
  <c r="DG229" i="5"/>
  <c r="DH229" i="5" s="1"/>
  <c r="DB228" i="5"/>
  <c r="DE228" i="5" s="1"/>
  <c r="CU230" i="5"/>
  <c r="CV230" i="5" s="1"/>
  <c r="CR231" i="5" s="1"/>
  <c r="DR235" i="5" l="1"/>
  <c r="DZ235" i="5"/>
  <c r="EK235" i="5"/>
  <c r="EN235" i="5" s="1"/>
  <c r="ED238" i="5"/>
  <c r="EG238" i="5" s="1"/>
  <c r="DY236" i="5"/>
  <c r="DU236" i="5"/>
  <c r="DV236" i="5" s="1"/>
  <c r="DP235" i="5"/>
  <c r="DI229" i="5"/>
  <c r="DJ229" i="5" s="1"/>
  <c r="DF230" i="5" s="1"/>
  <c r="CX230" i="5"/>
  <c r="DC228" i="5"/>
  <c r="CY229" i="5" s="1"/>
  <c r="CW231" i="5"/>
  <c r="CS231" i="5"/>
  <c r="CT231" i="5" s="1"/>
  <c r="DS235" i="5" l="1"/>
  <c r="EE238" i="5"/>
  <c r="EA239" i="5" s="1"/>
  <c r="EB239" i="5" s="1"/>
  <c r="EC239" i="5" s="1"/>
  <c r="EL235" i="5"/>
  <c r="EH236" i="5" s="1"/>
  <c r="EI236" i="5" s="1"/>
  <c r="EJ236" i="5" s="1"/>
  <c r="DQ235" i="5"/>
  <c r="DM236" i="5" s="1"/>
  <c r="DR236" i="5" s="1"/>
  <c r="DL229" i="5"/>
  <c r="EF239" i="5"/>
  <c r="DW236" i="5"/>
  <c r="DX236" i="5" s="1"/>
  <c r="DT237" i="5" s="1"/>
  <c r="DK230" i="5"/>
  <c r="DG230" i="5"/>
  <c r="DH230" i="5" s="1"/>
  <c r="DD229" i="5"/>
  <c r="CZ229" i="5"/>
  <c r="DA229" i="5" s="1"/>
  <c r="CU231" i="5"/>
  <c r="CV231" i="5" s="1"/>
  <c r="CR232" i="5" s="1"/>
  <c r="DN236" i="5" l="1"/>
  <c r="DO236" i="5" s="1"/>
  <c r="DP236" i="5" s="1"/>
  <c r="DQ236" i="5" s="1"/>
  <c r="DM237" i="5" s="1"/>
  <c r="EM236" i="5"/>
  <c r="DZ236" i="5"/>
  <c r="EK236" i="5"/>
  <c r="EL236" i="5" s="1"/>
  <c r="EH237" i="5" s="1"/>
  <c r="ED239" i="5"/>
  <c r="EG239" i="5" s="1"/>
  <c r="DY237" i="5"/>
  <c r="DU237" i="5"/>
  <c r="DV237" i="5" s="1"/>
  <c r="CX231" i="5"/>
  <c r="DI230" i="5"/>
  <c r="DJ230" i="5" s="1"/>
  <c r="DF231" i="5" s="1"/>
  <c r="DB229" i="5"/>
  <c r="DE229" i="5" s="1"/>
  <c r="CW232" i="5"/>
  <c r="CS232" i="5"/>
  <c r="CT232" i="5" s="1"/>
  <c r="EE239" i="5" l="1"/>
  <c r="EA240" i="5" s="1"/>
  <c r="EF240" i="5" s="1"/>
  <c r="EM237" i="5"/>
  <c r="EI237" i="5"/>
  <c r="EJ237" i="5" s="1"/>
  <c r="EN236" i="5"/>
  <c r="DS236" i="5"/>
  <c r="DL230" i="5"/>
  <c r="DW237" i="5"/>
  <c r="DZ237" i="5" s="1"/>
  <c r="DR237" i="5"/>
  <c r="DN237" i="5"/>
  <c r="DO237" i="5" s="1"/>
  <c r="DG231" i="5"/>
  <c r="DH231" i="5" s="1"/>
  <c r="DK231" i="5"/>
  <c r="DC229" i="5"/>
  <c r="CY230" i="5" s="1"/>
  <c r="CU232" i="5"/>
  <c r="CX232" i="5" s="1"/>
  <c r="EB240" i="5" l="1"/>
  <c r="EC240" i="5" s="1"/>
  <c r="EK237" i="5"/>
  <c r="EL237" i="5" s="1"/>
  <c r="EH238" i="5" s="1"/>
  <c r="DX237" i="5"/>
  <c r="DT238" i="5" s="1"/>
  <c r="DU238" i="5" s="1"/>
  <c r="DV238" i="5" s="1"/>
  <c r="ED240" i="5"/>
  <c r="EE240" i="5" s="1"/>
  <c r="EA241" i="5" s="1"/>
  <c r="DP237" i="5"/>
  <c r="DQ237" i="5" s="1"/>
  <c r="DM238" i="5" s="1"/>
  <c r="DI231" i="5"/>
  <c r="DL231" i="5" s="1"/>
  <c r="CZ230" i="5"/>
  <c r="DA230" i="5" s="1"/>
  <c r="DD230" i="5"/>
  <c r="CV232" i="5"/>
  <c r="CR233" i="5" s="1"/>
  <c r="DY238" i="5" l="1"/>
  <c r="EN237" i="5"/>
  <c r="EG240" i="5"/>
  <c r="EI238" i="5"/>
  <c r="EJ238" i="5" s="1"/>
  <c r="EM238" i="5"/>
  <c r="DS237" i="5"/>
  <c r="DJ231" i="5"/>
  <c r="DF232" i="5" s="1"/>
  <c r="DG232" i="5" s="1"/>
  <c r="DH232" i="5" s="1"/>
  <c r="EB241" i="5"/>
  <c r="EC241" i="5" s="1"/>
  <c r="EF241" i="5"/>
  <c r="DW238" i="5"/>
  <c r="DX238" i="5" s="1"/>
  <c r="DT239" i="5" s="1"/>
  <c r="DR238" i="5"/>
  <c r="DN238" i="5"/>
  <c r="DO238" i="5" s="1"/>
  <c r="DB230" i="5"/>
  <c r="DE230" i="5" s="1"/>
  <c r="CW233" i="5"/>
  <c r="CS233" i="5"/>
  <c r="CT233" i="5" s="1"/>
  <c r="DK232" i="5" l="1"/>
  <c r="EK238" i="5"/>
  <c r="EN238" i="5" s="1"/>
  <c r="ED241" i="5"/>
  <c r="EE241" i="5" s="1"/>
  <c r="EA242" i="5" s="1"/>
  <c r="DU239" i="5"/>
  <c r="DV239" i="5" s="1"/>
  <c r="DY239" i="5"/>
  <c r="DZ238" i="5"/>
  <c r="DP238" i="5"/>
  <c r="DQ238" i="5" s="1"/>
  <c r="DM239" i="5" s="1"/>
  <c r="DI232" i="5"/>
  <c r="DJ232" i="5" s="1"/>
  <c r="DF233" i="5" s="1"/>
  <c r="DC230" i="5"/>
  <c r="CY231" i="5" s="1"/>
  <c r="CU233" i="5"/>
  <c r="CV233" i="5" s="1"/>
  <c r="CR234" i="5" s="1"/>
  <c r="EG241" i="5" l="1"/>
  <c r="DL232" i="5"/>
  <c r="EL238" i="5"/>
  <c r="EH239" i="5" s="1"/>
  <c r="EB242" i="5"/>
  <c r="EC242" i="5" s="1"/>
  <c r="EF242" i="5"/>
  <c r="CX233" i="5"/>
  <c r="DW239" i="5"/>
  <c r="DZ239" i="5" s="1"/>
  <c r="DN239" i="5"/>
  <c r="DO239" i="5" s="1"/>
  <c r="DR239" i="5"/>
  <c r="DS238" i="5"/>
  <c r="DG233" i="5"/>
  <c r="DH233" i="5" s="1"/>
  <c r="DK233" i="5"/>
  <c r="DD231" i="5"/>
  <c r="CZ231" i="5"/>
  <c r="DA231" i="5" s="1"/>
  <c r="CW234" i="5"/>
  <c r="CS234" i="5"/>
  <c r="CT234" i="5" s="1"/>
  <c r="DX239" i="5" l="1"/>
  <c r="DT240" i="5" s="1"/>
  <c r="DY240" i="5" s="1"/>
  <c r="EM239" i="5"/>
  <c r="EI239" i="5"/>
  <c r="EJ239" i="5" s="1"/>
  <c r="ED242" i="5"/>
  <c r="EG242" i="5" s="1"/>
  <c r="DP239" i="5"/>
  <c r="DS239" i="5" s="1"/>
  <c r="DI233" i="5"/>
  <c r="DL233" i="5" s="1"/>
  <c r="DB231" i="5"/>
  <c r="DC231" i="5" s="1"/>
  <c r="CY232" i="5" s="1"/>
  <c r="CU234" i="5"/>
  <c r="CV234" i="5" s="1"/>
  <c r="CR235" i="5" s="1"/>
  <c r="DU240" i="5" l="1"/>
  <c r="DV240" i="5" s="1"/>
  <c r="DW240" i="5" s="1"/>
  <c r="DZ240" i="5" s="1"/>
  <c r="EK239" i="5"/>
  <c r="EN239" i="5" s="1"/>
  <c r="DQ239" i="5"/>
  <c r="DM240" i="5" s="1"/>
  <c r="DN240" i="5" s="1"/>
  <c r="DO240" i="5" s="1"/>
  <c r="EE242" i="5"/>
  <c r="EA243" i="5" s="1"/>
  <c r="DJ233" i="5"/>
  <c r="DF234" i="5" s="1"/>
  <c r="DD232" i="5"/>
  <c r="CZ232" i="5"/>
  <c r="DA232" i="5" s="1"/>
  <c r="DE231" i="5"/>
  <c r="CS235" i="5"/>
  <c r="CT235" i="5" s="1"/>
  <c r="CW235" i="5"/>
  <c r="CX234" i="5"/>
  <c r="DR240" i="5" l="1"/>
  <c r="EL239" i="5"/>
  <c r="EH240" i="5" s="1"/>
  <c r="EM240" i="5" s="1"/>
  <c r="EB243" i="5"/>
  <c r="EC243" i="5" s="1"/>
  <c r="EF243" i="5"/>
  <c r="DX240" i="5"/>
  <c r="DT241" i="5" s="1"/>
  <c r="DP240" i="5"/>
  <c r="DQ240" i="5" s="1"/>
  <c r="DM241" i="5" s="1"/>
  <c r="DG234" i="5"/>
  <c r="DH234" i="5" s="1"/>
  <c r="DK234" i="5"/>
  <c r="DB232" i="5"/>
  <c r="DC232" i="5" s="1"/>
  <c r="CY233" i="5" s="1"/>
  <c r="CU235" i="5"/>
  <c r="CX235" i="5" s="1"/>
  <c r="EI240" i="5" l="1"/>
  <c r="EJ240" i="5" s="1"/>
  <c r="EK240" i="5" s="1"/>
  <c r="EL240" i="5" s="1"/>
  <c r="EH241" i="5" s="1"/>
  <c r="DS240" i="5"/>
  <c r="ED243" i="5"/>
  <c r="EG243" i="5" s="1"/>
  <c r="DU241" i="5"/>
  <c r="DV241" i="5" s="1"/>
  <c r="DY241" i="5"/>
  <c r="CV235" i="5"/>
  <c r="CR236" i="5" s="1"/>
  <c r="CW236" i="5" s="1"/>
  <c r="DE232" i="5"/>
  <c r="DN241" i="5"/>
  <c r="DO241" i="5" s="1"/>
  <c r="DR241" i="5"/>
  <c r="DI234" i="5"/>
  <c r="DL234" i="5" s="1"/>
  <c r="DD233" i="5"/>
  <c r="CZ233" i="5"/>
  <c r="DA233" i="5" s="1"/>
  <c r="EE243" i="5" l="1"/>
  <c r="EA244" i="5" s="1"/>
  <c r="EB244" i="5" s="1"/>
  <c r="EC244" i="5" s="1"/>
  <c r="EN240" i="5"/>
  <c r="EI241" i="5"/>
  <c r="EJ241" i="5" s="1"/>
  <c r="EM241" i="5"/>
  <c r="CS236" i="5"/>
  <c r="CT236" i="5" s="1"/>
  <c r="CU236" i="5" s="1"/>
  <c r="CX236" i="5" s="1"/>
  <c r="DW241" i="5"/>
  <c r="DZ241" i="5" s="1"/>
  <c r="DP241" i="5"/>
  <c r="DS241" i="5" s="1"/>
  <c r="DJ234" i="5"/>
  <c r="DF235" i="5" s="1"/>
  <c r="DB233" i="5"/>
  <c r="DC233" i="5" s="1"/>
  <c r="CY234" i="5" s="1"/>
  <c r="EF244" i="5" l="1"/>
  <c r="DE233" i="5"/>
  <c r="EK241" i="5"/>
  <c r="EN241" i="5" s="1"/>
  <c r="DQ241" i="5"/>
  <c r="DM242" i="5" s="1"/>
  <c r="DR242" i="5" s="1"/>
  <c r="ED244" i="5"/>
  <c r="DX241" i="5"/>
  <c r="DT242" i="5" s="1"/>
  <c r="CV236" i="5"/>
  <c r="CR237" i="5" s="1"/>
  <c r="CS237" i="5" s="1"/>
  <c r="CT237" i="5" s="1"/>
  <c r="DK235" i="5"/>
  <c r="DG235" i="5"/>
  <c r="DH235" i="5" s="1"/>
  <c r="CZ234" i="5"/>
  <c r="DA234" i="5" s="1"/>
  <c r="DD234" i="5"/>
  <c r="EG244" i="5" l="1"/>
  <c r="EL241" i="5"/>
  <c r="EH242" i="5" s="1"/>
  <c r="EI242" i="5" s="1"/>
  <c r="EJ242" i="5" s="1"/>
  <c r="DN242" i="5"/>
  <c r="DO242" i="5" s="1"/>
  <c r="EE244" i="5"/>
  <c r="EA245" i="5" s="1"/>
  <c r="CW237" i="5"/>
  <c r="DY242" i="5"/>
  <c r="DU242" i="5"/>
  <c r="DV242" i="5" s="1"/>
  <c r="DP242" i="5"/>
  <c r="DS242" i="5" s="1"/>
  <c r="DI235" i="5"/>
  <c r="DL235" i="5" s="1"/>
  <c r="DB234" i="5"/>
  <c r="DE234" i="5" s="1"/>
  <c r="CU237" i="5"/>
  <c r="CV237" i="5" s="1"/>
  <c r="CR238" i="5" s="1"/>
  <c r="EM242" i="5" l="1"/>
  <c r="EK242" i="5"/>
  <c r="EL242" i="5" s="1"/>
  <c r="EH243" i="5" s="1"/>
  <c r="EF245" i="5"/>
  <c r="EB245" i="5"/>
  <c r="EC245" i="5" s="1"/>
  <c r="DW242" i="5"/>
  <c r="DX242" i="5" s="1"/>
  <c r="DT243" i="5" s="1"/>
  <c r="DQ242" i="5"/>
  <c r="DM243" i="5" s="1"/>
  <c r="DJ235" i="5"/>
  <c r="DF236" i="5" s="1"/>
  <c r="DC234" i="5"/>
  <c r="CY235" i="5" s="1"/>
  <c r="CS238" i="5"/>
  <c r="CT238" i="5" s="1"/>
  <c r="CW238" i="5"/>
  <c r="CX237" i="5"/>
  <c r="DZ242" i="5" l="1"/>
  <c r="EN242" i="5"/>
  <c r="EM243" i="5"/>
  <c r="EI243" i="5"/>
  <c r="EJ243" i="5" s="1"/>
  <c r="ED245" i="5"/>
  <c r="EE245" i="5" s="1"/>
  <c r="EA246" i="5" s="1"/>
  <c r="DU243" i="5"/>
  <c r="DV243" i="5" s="1"/>
  <c r="DY243" i="5"/>
  <c r="DR243" i="5"/>
  <c r="DN243" i="5"/>
  <c r="DO243" i="5" s="1"/>
  <c r="DK236" i="5"/>
  <c r="DG236" i="5"/>
  <c r="DH236" i="5" s="1"/>
  <c r="DD235" i="5"/>
  <c r="CZ235" i="5"/>
  <c r="DA235" i="5" s="1"/>
  <c r="CU238" i="5"/>
  <c r="CX238" i="5" s="1"/>
  <c r="EG245" i="5" l="1"/>
  <c r="EK243" i="5"/>
  <c r="EL243" i="5" s="1"/>
  <c r="EH244" i="5" s="1"/>
  <c r="EF246" i="5"/>
  <c r="EB246" i="5"/>
  <c r="EC246" i="5" s="1"/>
  <c r="DW243" i="5"/>
  <c r="DZ243" i="5" s="1"/>
  <c r="DP243" i="5"/>
  <c r="DS243" i="5" s="1"/>
  <c r="DI236" i="5"/>
  <c r="DJ236" i="5" s="1"/>
  <c r="DF237" i="5" s="1"/>
  <c r="DB235" i="5"/>
  <c r="DE235" i="5" s="1"/>
  <c r="CV238" i="5"/>
  <c r="CR239" i="5" s="1"/>
  <c r="DC235" i="5" l="1"/>
  <c r="CY236" i="5" s="1"/>
  <c r="EN243" i="5"/>
  <c r="DL236" i="5"/>
  <c r="EM244" i="5"/>
  <c r="EI244" i="5"/>
  <c r="EJ244" i="5" s="1"/>
  <c r="ED246" i="5"/>
  <c r="EE246" i="5" s="1"/>
  <c r="EA247" i="5" s="1"/>
  <c r="DX243" i="5"/>
  <c r="DT244" i="5" s="1"/>
  <c r="DQ243" i="5"/>
  <c r="DM244" i="5" s="1"/>
  <c r="DK237" i="5"/>
  <c r="DG237" i="5"/>
  <c r="DH237" i="5" s="1"/>
  <c r="DD236" i="5"/>
  <c r="CZ236" i="5"/>
  <c r="DA236" i="5" s="1"/>
  <c r="CS239" i="5"/>
  <c r="CT239" i="5" s="1"/>
  <c r="CW239" i="5"/>
  <c r="EK244" i="5" l="1"/>
  <c r="EL244" i="5" s="1"/>
  <c r="EH245" i="5" s="1"/>
  <c r="EG246" i="5"/>
  <c r="EF247" i="5"/>
  <c r="EB247" i="5"/>
  <c r="EC247" i="5" s="1"/>
  <c r="DY244" i="5"/>
  <c r="DU244" i="5"/>
  <c r="DV244" i="5" s="1"/>
  <c r="DR244" i="5"/>
  <c r="DN244" i="5"/>
  <c r="DO244" i="5" s="1"/>
  <c r="DI237" i="5"/>
  <c r="DJ237" i="5" s="1"/>
  <c r="DF238" i="5" s="1"/>
  <c r="DB236" i="5"/>
  <c r="DC236" i="5" s="1"/>
  <c r="CY237" i="5" s="1"/>
  <c r="CU239" i="5"/>
  <c r="CV239" i="5" s="1"/>
  <c r="CR240" i="5" s="1"/>
  <c r="EN244" i="5" l="1"/>
  <c r="EM245" i="5"/>
  <c r="EI245" i="5"/>
  <c r="EJ245" i="5" s="1"/>
  <c r="DL237" i="5"/>
  <c r="CX239" i="5"/>
  <c r="ED247" i="5"/>
  <c r="EE247" i="5" s="1"/>
  <c r="EA248" i="5" s="1"/>
  <c r="DW244" i="5"/>
  <c r="DX244" i="5" s="1"/>
  <c r="DT245" i="5" s="1"/>
  <c r="DP244" i="5"/>
  <c r="DQ244" i="5" s="1"/>
  <c r="DM245" i="5" s="1"/>
  <c r="DG238" i="5"/>
  <c r="DH238" i="5" s="1"/>
  <c r="DK238" i="5"/>
  <c r="DE236" i="5"/>
  <c r="CZ237" i="5"/>
  <c r="DA237" i="5" s="1"/>
  <c r="DD237" i="5"/>
  <c r="CW240" i="5"/>
  <c r="CS240" i="5"/>
  <c r="CT240" i="5" s="1"/>
  <c r="EG247" i="5" l="1"/>
  <c r="DS244" i="5"/>
  <c r="EK245" i="5"/>
  <c r="EL245" i="5" s="1"/>
  <c r="EH246" i="5" s="1"/>
  <c r="EF248" i="5"/>
  <c r="EB248" i="5"/>
  <c r="EC248" i="5" s="1"/>
  <c r="DY245" i="5"/>
  <c r="DU245" i="5"/>
  <c r="DV245" i="5" s="1"/>
  <c r="DZ244" i="5"/>
  <c r="DR245" i="5"/>
  <c r="DN245" i="5"/>
  <c r="DO245" i="5" s="1"/>
  <c r="DI238" i="5"/>
  <c r="DL238" i="5" s="1"/>
  <c r="DB237" i="5"/>
  <c r="DE237" i="5" s="1"/>
  <c r="CU240" i="5"/>
  <c r="CV240" i="5" s="1"/>
  <c r="CR241" i="5" s="1"/>
  <c r="EN245" i="5" l="1"/>
  <c r="CX240" i="5"/>
  <c r="EM246" i="5"/>
  <c r="EI246" i="5"/>
  <c r="EJ246" i="5" s="1"/>
  <c r="ED248" i="5"/>
  <c r="EG248" i="5" s="1"/>
  <c r="DC237" i="5"/>
  <c r="CY238" i="5" s="1"/>
  <c r="DD238" i="5" s="1"/>
  <c r="DW245" i="5"/>
  <c r="DX245" i="5" s="1"/>
  <c r="DT246" i="5" s="1"/>
  <c r="DP245" i="5"/>
  <c r="DQ245" i="5" s="1"/>
  <c r="DM246" i="5" s="1"/>
  <c r="DJ238" i="5"/>
  <c r="DF239" i="5" s="1"/>
  <c r="CS241" i="5"/>
  <c r="CT241" i="5" s="1"/>
  <c r="CW241" i="5"/>
  <c r="DZ245" i="5" l="1"/>
  <c r="EE248" i="5"/>
  <c r="EA249" i="5" s="1"/>
  <c r="DS245" i="5"/>
  <c r="CZ238" i="5"/>
  <c r="DA238" i="5" s="1"/>
  <c r="DB238" i="5" s="1"/>
  <c r="DE238" i="5" s="1"/>
  <c r="EK246" i="5"/>
  <c r="EL246" i="5" s="1"/>
  <c r="EH247" i="5" s="1"/>
  <c r="EF249" i="5"/>
  <c r="EB249" i="5"/>
  <c r="EC249" i="5" s="1"/>
  <c r="DU246" i="5"/>
  <c r="DV246" i="5" s="1"/>
  <c r="DY246" i="5"/>
  <c r="DN246" i="5"/>
  <c r="DO246" i="5" s="1"/>
  <c r="DR246" i="5"/>
  <c r="DK239" i="5"/>
  <c r="DG239" i="5"/>
  <c r="DH239" i="5" s="1"/>
  <c r="CU241" i="5"/>
  <c r="CX241" i="5" s="1"/>
  <c r="EN246" i="5" l="1"/>
  <c r="EM247" i="5"/>
  <c r="EI247" i="5"/>
  <c r="EJ247" i="5" s="1"/>
  <c r="ED249" i="5"/>
  <c r="EE249" i="5" s="1"/>
  <c r="EA250" i="5" s="1"/>
  <c r="DW246" i="5"/>
  <c r="DZ246" i="5" s="1"/>
  <c r="DC238" i="5"/>
  <c r="CY239" i="5" s="1"/>
  <c r="DD239" i="5" s="1"/>
  <c r="DP246" i="5"/>
  <c r="DS246" i="5" s="1"/>
  <c r="DI239" i="5"/>
  <c r="DJ239" i="5" s="1"/>
  <c r="DF240" i="5" s="1"/>
  <c r="CV241" i="5"/>
  <c r="CR242" i="5" s="1"/>
  <c r="CZ239" i="5" l="1"/>
  <c r="DA239" i="5" s="1"/>
  <c r="DB239" i="5" s="1"/>
  <c r="DE239" i="5" s="1"/>
  <c r="EG249" i="5"/>
  <c r="EK247" i="5"/>
  <c r="EL247" i="5" s="1"/>
  <c r="EH248" i="5" s="1"/>
  <c r="EB250" i="5"/>
  <c r="EC250" i="5" s="1"/>
  <c r="EF250" i="5"/>
  <c r="DL239" i="5"/>
  <c r="DX246" i="5"/>
  <c r="DT247" i="5" s="1"/>
  <c r="DQ246" i="5"/>
  <c r="DM247" i="5" s="1"/>
  <c r="DK240" i="5"/>
  <c r="DG240" i="5"/>
  <c r="DH240" i="5" s="1"/>
  <c r="CW242" i="5"/>
  <c r="CS242" i="5"/>
  <c r="CT242" i="5" s="1"/>
  <c r="EN247" i="5" l="1"/>
  <c r="EM248" i="5"/>
  <c r="EI248" i="5"/>
  <c r="EJ248" i="5" s="1"/>
  <c r="ED250" i="5"/>
  <c r="EG250" i="5" s="1"/>
  <c r="DY247" i="5"/>
  <c r="DU247" i="5"/>
  <c r="DV247" i="5" s="1"/>
  <c r="DN247" i="5"/>
  <c r="DO247" i="5" s="1"/>
  <c r="DR247" i="5"/>
  <c r="DI240" i="5"/>
  <c r="DJ240" i="5" s="1"/>
  <c r="DF241" i="5" s="1"/>
  <c r="DC239" i="5"/>
  <c r="CY240" i="5" s="1"/>
  <c r="CU242" i="5"/>
  <c r="CV242" i="5" s="1"/>
  <c r="CR243" i="5" s="1"/>
  <c r="EK248" i="5" l="1"/>
  <c r="EL248" i="5" s="1"/>
  <c r="EH249" i="5" s="1"/>
  <c r="EE250" i="5"/>
  <c r="EA251" i="5" s="1"/>
  <c r="DW247" i="5"/>
  <c r="DX247" i="5" s="1"/>
  <c r="DT248" i="5" s="1"/>
  <c r="CX242" i="5"/>
  <c r="DP247" i="5"/>
  <c r="DS247" i="5" s="1"/>
  <c r="DK241" i="5"/>
  <c r="DG241" i="5"/>
  <c r="DH241" i="5" s="1"/>
  <c r="DL240" i="5"/>
  <c r="CZ240" i="5"/>
  <c r="DA240" i="5" s="1"/>
  <c r="DD240" i="5"/>
  <c r="CW243" i="5"/>
  <c r="CS243" i="5"/>
  <c r="CT243" i="5" s="1"/>
  <c r="EM249" i="5" l="1"/>
  <c r="EI249" i="5"/>
  <c r="EJ249" i="5" s="1"/>
  <c r="EN248" i="5"/>
  <c r="EB251" i="5"/>
  <c r="EC251" i="5" s="1"/>
  <c r="EF251" i="5"/>
  <c r="DY248" i="5"/>
  <c r="DU248" i="5"/>
  <c r="DV248" i="5" s="1"/>
  <c r="DZ247" i="5"/>
  <c r="DQ247" i="5"/>
  <c r="DM248" i="5" s="1"/>
  <c r="DI241" i="5"/>
  <c r="DJ241" i="5" s="1"/>
  <c r="DF242" i="5" s="1"/>
  <c r="DB240" i="5"/>
  <c r="DE240" i="5" s="1"/>
  <c r="CU243" i="5"/>
  <c r="CV243" i="5" s="1"/>
  <c r="CR244" i="5" s="1"/>
  <c r="EK249" i="5" l="1"/>
  <c r="EL249" i="5" s="1"/>
  <c r="EH250" i="5" s="1"/>
  <c r="ED251" i="5"/>
  <c r="EG251" i="5" s="1"/>
  <c r="DL241" i="5"/>
  <c r="DW248" i="5"/>
  <c r="DX248" i="5" s="1"/>
  <c r="DT249" i="5" s="1"/>
  <c r="DN248" i="5"/>
  <c r="DO248" i="5" s="1"/>
  <c r="DR248" i="5"/>
  <c r="DK242" i="5"/>
  <c r="DG242" i="5"/>
  <c r="DH242" i="5" s="1"/>
  <c r="CX243" i="5"/>
  <c r="DC240" i="5"/>
  <c r="CY241" i="5" s="1"/>
  <c r="DD241" i="5" s="1"/>
  <c r="CS244" i="5"/>
  <c r="CT244" i="5" s="1"/>
  <c r="CW244" i="5"/>
  <c r="EE251" i="5" l="1"/>
  <c r="EA252" i="5" s="1"/>
  <c r="EF252" i="5" s="1"/>
  <c r="DZ248" i="5"/>
  <c r="EN249" i="5"/>
  <c r="EI250" i="5"/>
  <c r="EJ250" i="5" s="1"/>
  <c r="EM250" i="5"/>
  <c r="DY249" i="5"/>
  <c r="DU249" i="5"/>
  <c r="DV249" i="5" s="1"/>
  <c r="CZ241" i="5"/>
  <c r="DA241" i="5" s="1"/>
  <c r="DB241" i="5" s="1"/>
  <c r="DC241" i="5" s="1"/>
  <c r="CY242" i="5" s="1"/>
  <c r="DP248" i="5"/>
  <c r="DS248" i="5" s="1"/>
  <c r="DI242" i="5"/>
  <c r="DJ242" i="5" s="1"/>
  <c r="DF243" i="5" s="1"/>
  <c r="CU244" i="5"/>
  <c r="CX244" i="5" s="1"/>
  <c r="EB252" i="5" l="1"/>
  <c r="EC252" i="5" s="1"/>
  <c r="ED252" i="5" s="1"/>
  <c r="EE252" i="5" s="1"/>
  <c r="EA253" i="5" s="1"/>
  <c r="DL242" i="5"/>
  <c r="DQ248" i="5"/>
  <c r="DM249" i="5" s="1"/>
  <c r="DR249" i="5" s="1"/>
  <c r="EK250" i="5"/>
  <c r="EN250" i="5" s="1"/>
  <c r="DW249" i="5"/>
  <c r="DX249" i="5" s="1"/>
  <c r="DT250" i="5" s="1"/>
  <c r="DN249" i="5"/>
  <c r="DO249" i="5" s="1"/>
  <c r="DG243" i="5"/>
  <c r="DH243" i="5" s="1"/>
  <c r="DK243" i="5"/>
  <c r="DE241" i="5"/>
  <c r="DD242" i="5"/>
  <c r="CZ242" i="5"/>
  <c r="DA242" i="5" s="1"/>
  <c r="CV244" i="5"/>
  <c r="CR245" i="5" s="1"/>
  <c r="DZ249" i="5" l="1"/>
  <c r="EL250" i="5"/>
  <c r="EH251" i="5" s="1"/>
  <c r="EM251" i="5" s="1"/>
  <c r="EG252" i="5"/>
  <c r="EB253" i="5"/>
  <c r="EC253" i="5" s="1"/>
  <c r="EF253" i="5"/>
  <c r="DY250" i="5"/>
  <c r="DU250" i="5"/>
  <c r="DV250" i="5" s="1"/>
  <c r="DP249" i="5"/>
  <c r="DQ249" i="5" s="1"/>
  <c r="DM250" i="5" s="1"/>
  <c r="DI243" i="5"/>
  <c r="DL243" i="5" s="1"/>
  <c r="DB242" i="5"/>
  <c r="DC242" i="5" s="1"/>
  <c r="CY243" i="5" s="1"/>
  <c r="CW245" i="5"/>
  <c r="CS245" i="5"/>
  <c r="CT245" i="5" s="1"/>
  <c r="EI251" i="5" l="1"/>
  <c r="EJ251" i="5" s="1"/>
  <c r="EK251" i="5" s="1"/>
  <c r="EN251" i="5" s="1"/>
  <c r="DS249" i="5"/>
  <c r="DJ243" i="5"/>
  <c r="DF244" i="5" s="1"/>
  <c r="DG244" i="5" s="1"/>
  <c r="DH244" i="5" s="1"/>
  <c r="DE242" i="5"/>
  <c r="ED253" i="5"/>
  <c r="EG253" i="5" s="1"/>
  <c r="DW250" i="5"/>
  <c r="DX250" i="5" s="1"/>
  <c r="DT251" i="5" s="1"/>
  <c r="DR250" i="5"/>
  <c r="DN250" i="5"/>
  <c r="DO250" i="5" s="1"/>
  <c r="DD243" i="5"/>
  <c r="CZ243" i="5"/>
  <c r="DA243" i="5" s="1"/>
  <c r="CU245" i="5"/>
  <c r="CV245" i="5" s="1"/>
  <c r="CR246" i="5" s="1"/>
  <c r="EL251" i="5" l="1"/>
  <c r="EH252" i="5" s="1"/>
  <c r="EI252" i="5" s="1"/>
  <c r="EJ252" i="5" s="1"/>
  <c r="DZ250" i="5"/>
  <c r="DK244" i="5"/>
  <c r="EE253" i="5"/>
  <c r="EA254" i="5" s="1"/>
  <c r="DY251" i="5"/>
  <c r="DU251" i="5"/>
  <c r="DV251" i="5" s="1"/>
  <c r="DP250" i="5"/>
  <c r="DQ250" i="5" s="1"/>
  <c r="DM251" i="5" s="1"/>
  <c r="DI244" i="5"/>
  <c r="DJ244" i="5" s="1"/>
  <c r="DF245" i="5" s="1"/>
  <c r="DB243" i="5"/>
  <c r="DC243" i="5" s="1"/>
  <c r="CY244" i="5" s="1"/>
  <c r="CX245" i="5"/>
  <c r="CS246" i="5"/>
  <c r="CT246" i="5" s="1"/>
  <c r="CW246" i="5"/>
  <c r="EM252" i="5" l="1"/>
  <c r="DL244" i="5"/>
  <c r="DS250" i="5"/>
  <c r="EK252" i="5"/>
  <c r="DE243" i="5"/>
  <c r="EF254" i="5"/>
  <c r="EB254" i="5"/>
  <c r="EC254" i="5" s="1"/>
  <c r="DW251" i="5"/>
  <c r="DX251" i="5" s="1"/>
  <c r="DT252" i="5" s="1"/>
  <c r="DN251" i="5"/>
  <c r="DO251" i="5" s="1"/>
  <c r="DR251" i="5"/>
  <c r="DG245" i="5"/>
  <c r="DH245" i="5" s="1"/>
  <c r="DK245" i="5"/>
  <c r="DD244" i="5"/>
  <c r="CZ244" i="5"/>
  <c r="DA244" i="5" s="1"/>
  <c r="CU246" i="5"/>
  <c r="CX246" i="5" s="1"/>
  <c r="EN252" i="5" l="1"/>
  <c r="EL252" i="5"/>
  <c r="EH253" i="5" s="1"/>
  <c r="EI253" i="5" s="1"/>
  <c r="EJ253" i="5" s="1"/>
  <c r="DZ251" i="5"/>
  <c r="ED254" i="5"/>
  <c r="EE254" i="5" s="1"/>
  <c r="EA255" i="5" s="1"/>
  <c r="DU252" i="5"/>
  <c r="DV252" i="5" s="1"/>
  <c r="DY252" i="5"/>
  <c r="DP251" i="5"/>
  <c r="DS251" i="5" s="1"/>
  <c r="DI245" i="5"/>
  <c r="DL245" i="5" s="1"/>
  <c r="CV246" i="5"/>
  <c r="CR247" i="5" s="1"/>
  <c r="CS247" i="5" s="1"/>
  <c r="CT247" i="5" s="1"/>
  <c r="DB244" i="5"/>
  <c r="DC244" i="5" s="1"/>
  <c r="CY245" i="5" s="1"/>
  <c r="EM253" i="5" l="1"/>
  <c r="DQ251" i="5"/>
  <c r="DM252" i="5" s="1"/>
  <c r="EK253" i="5"/>
  <c r="EB255" i="5"/>
  <c r="EC255" i="5" s="1"/>
  <c r="EF255" i="5"/>
  <c r="DE244" i="5"/>
  <c r="EG254" i="5"/>
  <c r="CW247" i="5"/>
  <c r="DW252" i="5"/>
  <c r="DZ252" i="5" s="1"/>
  <c r="DN252" i="5"/>
  <c r="DO252" i="5" s="1"/>
  <c r="DR252" i="5"/>
  <c r="DJ245" i="5"/>
  <c r="DF246" i="5" s="1"/>
  <c r="CZ245" i="5"/>
  <c r="DA245" i="5" s="1"/>
  <c r="DD245" i="5"/>
  <c r="CU247" i="5"/>
  <c r="CV247" i="5" s="1"/>
  <c r="CR248" i="5" s="1"/>
  <c r="EN253" i="5" l="1"/>
  <c r="EL253" i="5"/>
  <c r="EH254" i="5" s="1"/>
  <c r="CX247" i="5"/>
  <c r="ED255" i="5"/>
  <c r="EG255" i="5" s="1"/>
  <c r="DX252" i="5"/>
  <c r="DT253" i="5" s="1"/>
  <c r="DP252" i="5"/>
  <c r="DS252" i="5" s="1"/>
  <c r="DG246" i="5"/>
  <c r="DH246" i="5" s="1"/>
  <c r="DK246" i="5"/>
  <c r="DB245" i="5"/>
  <c r="DE245" i="5" s="1"/>
  <c r="CS248" i="5"/>
  <c r="CT248" i="5" s="1"/>
  <c r="CW248" i="5"/>
  <c r="DQ252" i="5" l="1"/>
  <c r="DM253" i="5" s="1"/>
  <c r="DN253" i="5" s="1"/>
  <c r="DO253" i="5" s="1"/>
  <c r="EM254" i="5"/>
  <c r="EI254" i="5"/>
  <c r="EJ254" i="5" s="1"/>
  <c r="EE255" i="5"/>
  <c r="EA256" i="5" s="1"/>
  <c r="DU253" i="5"/>
  <c r="DV253" i="5" s="1"/>
  <c r="DY253" i="5"/>
  <c r="DC245" i="5"/>
  <c r="CY246" i="5" s="1"/>
  <c r="DD246" i="5" s="1"/>
  <c r="DI246" i="5"/>
  <c r="DL246" i="5" s="1"/>
  <c r="CU248" i="5"/>
  <c r="CX248" i="5" s="1"/>
  <c r="DR253" i="5" l="1"/>
  <c r="CZ246" i="5"/>
  <c r="DA246" i="5" s="1"/>
  <c r="EK254" i="5"/>
  <c r="EN254" i="5" s="1"/>
  <c r="EF256" i="5"/>
  <c r="EB256" i="5"/>
  <c r="EC256" i="5" s="1"/>
  <c r="DW253" i="5"/>
  <c r="DZ253" i="5" s="1"/>
  <c r="DP253" i="5"/>
  <c r="DJ246" i="5"/>
  <c r="DF247" i="5" s="1"/>
  <c r="DB246" i="5"/>
  <c r="DC246" i="5" s="1"/>
  <c r="CY247" i="5" s="1"/>
  <c r="CV248" i="5"/>
  <c r="CR249" i="5" s="1"/>
  <c r="DS253" i="5" l="1"/>
  <c r="DX253" i="5"/>
  <c r="DT254" i="5" s="1"/>
  <c r="DY254" i="5" s="1"/>
  <c r="EL254" i="5"/>
  <c r="EH255" i="5" s="1"/>
  <c r="EM255" i="5" s="1"/>
  <c r="DQ253" i="5"/>
  <c r="DM254" i="5" s="1"/>
  <c r="DR254" i="5" s="1"/>
  <c r="DE246" i="5"/>
  <c r="ED256" i="5"/>
  <c r="EE256" i="5" s="1"/>
  <c r="EA257" i="5" s="1"/>
  <c r="DK247" i="5"/>
  <c r="DG247" i="5"/>
  <c r="DH247" i="5" s="1"/>
  <c r="CZ247" i="5"/>
  <c r="DA247" i="5" s="1"/>
  <c r="DD247" i="5"/>
  <c r="CW249" i="5"/>
  <c r="CS249" i="5"/>
  <c r="CT249" i="5" s="1"/>
  <c r="DN254" i="5" l="1"/>
  <c r="DO254" i="5" s="1"/>
  <c r="DU254" i="5"/>
  <c r="DV254" i="5" s="1"/>
  <c r="EI255" i="5"/>
  <c r="EJ255" i="5" s="1"/>
  <c r="EK255" i="5" s="1"/>
  <c r="EL255" i="5" s="1"/>
  <c r="EH256" i="5" s="1"/>
  <c r="EF257" i="5"/>
  <c r="EB257" i="5"/>
  <c r="EC257" i="5" s="1"/>
  <c r="EG256" i="5"/>
  <c r="DW254" i="5"/>
  <c r="DX254" i="5" s="1"/>
  <c r="DT255" i="5" s="1"/>
  <c r="DP254" i="5"/>
  <c r="DS254" i="5" s="1"/>
  <c r="DI247" i="5"/>
  <c r="DJ247" i="5" s="1"/>
  <c r="DF248" i="5" s="1"/>
  <c r="DB247" i="5"/>
  <c r="DE247" i="5" s="1"/>
  <c r="CU249" i="5"/>
  <c r="CV249" i="5" s="1"/>
  <c r="CR250" i="5" s="1"/>
  <c r="EN255" i="5" l="1"/>
  <c r="DZ254" i="5"/>
  <c r="EI256" i="5"/>
  <c r="EJ256" i="5" s="1"/>
  <c r="EM256" i="5"/>
  <c r="ED257" i="5"/>
  <c r="EE257" i="5" s="1"/>
  <c r="EA258" i="5" s="1"/>
  <c r="DL247" i="5"/>
  <c r="DU255" i="5"/>
  <c r="DV255" i="5" s="1"/>
  <c r="DY255" i="5"/>
  <c r="DQ254" i="5"/>
  <c r="DM255" i="5" s="1"/>
  <c r="DK248" i="5"/>
  <c r="DG248" i="5"/>
  <c r="DH248" i="5" s="1"/>
  <c r="CX249" i="5"/>
  <c r="DC247" i="5"/>
  <c r="CY248" i="5" s="1"/>
  <c r="CW250" i="5"/>
  <c r="CS250" i="5"/>
  <c r="CT250" i="5" s="1"/>
  <c r="EG257" i="5" l="1"/>
  <c r="EK256" i="5"/>
  <c r="EN256" i="5" s="1"/>
  <c r="EF258" i="5"/>
  <c r="EB258" i="5"/>
  <c r="EC258" i="5" s="1"/>
  <c r="DW255" i="5"/>
  <c r="DZ255" i="5" s="1"/>
  <c r="DR255" i="5"/>
  <c r="DN255" i="5"/>
  <c r="DO255" i="5" s="1"/>
  <c r="DI248" i="5"/>
  <c r="DJ248" i="5" s="1"/>
  <c r="DF249" i="5" s="1"/>
  <c r="DD248" i="5"/>
  <c r="CZ248" i="5"/>
  <c r="DA248" i="5" s="1"/>
  <c r="CU250" i="5"/>
  <c r="CV250" i="5" s="1"/>
  <c r="CR251" i="5" s="1"/>
  <c r="EL256" i="5" l="1"/>
  <c r="EH257" i="5" s="1"/>
  <c r="DL248" i="5"/>
  <c r="ED258" i="5"/>
  <c r="EE258" i="5" s="1"/>
  <c r="EA259" i="5" s="1"/>
  <c r="DX255" i="5"/>
  <c r="DT256" i="5" s="1"/>
  <c r="DP255" i="5"/>
  <c r="DQ255" i="5" s="1"/>
  <c r="DM256" i="5" s="1"/>
  <c r="DK249" i="5"/>
  <c r="DG249" i="5"/>
  <c r="DH249" i="5" s="1"/>
  <c r="CX250" i="5"/>
  <c r="DB248" i="5"/>
  <c r="DC248" i="5" s="1"/>
  <c r="CY249" i="5" s="1"/>
  <c r="CS251" i="5"/>
  <c r="CT251" i="5" s="1"/>
  <c r="CW251" i="5"/>
  <c r="DS255" i="5" l="1"/>
  <c r="EG258" i="5"/>
  <c r="EM257" i="5"/>
  <c r="EI257" i="5"/>
  <c r="EJ257" i="5" s="1"/>
  <c r="EF259" i="5"/>
  <c r="EB259" i="5"/>
  <c r="EC259" i="5" s="1"/>
  <c r="DY256" i="5"/>
  <c r="DU256" i="5"/>
  <c r="DV256" i="5" s="1"/>
  <c r="DR256" i="5"/>
  <c r="DN256" i="5"/>
  <c r="DO256" i="5" s="1"/>
  <c r="DE248" i="5"/>
  <c r="DI249" i="5"/>
  <c r="DJ249" i="5" s="1"/>
  <c r="DF250" i="5" s="1"/>
  <c r="DD249" i="5"/>
  <c r="CZ249" i="5"/>
  <c r="DA249" i="5" s="1"/>
  <c r="CU251" i="5"/>
  <c r="CX251" i="5" s="1"/>
  <c r="EK257" i="5" l="1"/>
  <c r="EL257" i="5" s="1"/>
  <c r="EH258" i="5" s="1"/>
  <c r="ED259" i="5"/>
  <c r="EG259" i="5" s="1"/>
  <c r="DW256" i="5"/>
  <c r="DX256" i="5" s="1"/>
  <c r="DT257" i="5" s="1"/>
  <c r="DL249" i="5"/>
  <c r="DP256" i="5"/>
  <c r="DQ256" i="5" s="1"/>
  <c r="DM257" i="5" s="1"/>
  <c r="DK250" i="5"/>
  <c r="DG250" i="5"/>
  <c r="DH250" i="5" s="1"/>
  <c r="CV251" i="5"/>
  <c r="CR252" i="5" s="1"/>
  <c r="CS252" i="5" s="1"/>
  <c r="CT252" i="5" s="1"/>
  <c r="DB249" i="5"/>
  <c r="DC249" i="5" s="1"/>
  <c r="CY250" i="5" s="1"/>
  <c r="DZ256" i="5" l="1"/>
  <c r="DS256" i="5"/>
  <c r="EN257" i="5"/>
  <c r="EI258" i="5"/>
  <c r="EJ258" i="5" s="1"/>
  <c r="EM258" i="5"/>
  <c r="EE259" i="5"/>
  <c r="EA260" i="5" s="1"/>
  <c r="DE249" i="5"/>
  <c r="DY257" i="5"/>
  <c r="DU257" i="5"/>
  <c r="DV257" i="5" s="1"/>
  <c r="CW252" i="5"/>
  <c r="DN257" i="5"/>
  <c r="DO257" i="5" s="1"/>
  <c r="DR257" i="5"/>
  <c r="DI250" i="5"/>
  <c r="DJ250" i="5" s="1"/>
  <c r="DF251" i="5" s="1"/>
  <c r="CZ250" i="5"/>
  <c r="DA250" i="5" s="1"/>
  <c r="DD250" i="5"/>
  <c r="CU252" i="5"/>
  <c r="CV252" i="5" s="1"/>
  <c r="CR253" i="5" s="1"/>
  <c r="EK258" i="5" l="1"/>
  <c r="EN258" i="5" s="1"/>
  <c r="DL250" i="5"/>
  <c r="EB260" i="5"/>
  <c r="EC260" i="5" s="1"/>
  <c r="EF260" i="5"/>
  <c r="DW257" i="5"/>
  <c r="DX257" i="5" s="1"/>
  <c r="DT258" i="5" s="1"/>
  <c r="DP257" i="5"/>
  <c r="DS257" i="5" s="1"/>
  <c r="DK251" i="5"/>
  <c r="DG251" i="5"/>
  <c r="DH251" i="5" s="1"/>
  <c r="CX252" i="5"/>
  <c r="DB250" i="5"/>
  <c r="DE250" i="5" s="1"/>
  <c r="CS253" i="5"/>
  <c r="CT253" i="5" s="1"/>
  <c r="CW253" i="5"/>
  <c r="DZ257" i="5" l="1"/>
  <c r="EL258" i="5"/>
  <c r="EH259" i="5" s="1"/>
  <c r="ED260" i="5"/>
  <c r="EG260" i="5" s="1"/>
  <c r="DU258" i="5"/>
  <c r="DV258" i="5" s="1"/>
  <c r="DY258" i="5"/>
  <c r="DC250" i="5"/>
  <c r="CY251" i="5" s="1"/>
  <c r="DD251" i="5" s="1"/>
  <c r="DQ257" i="5"/>
  <c r="DM258" i="5" s="1"/>
  <c r="DI251" i="5"/>
  <c r="DL251" i="5" s="1"/>
  <c r="CU253" i="5"/>
  <c r="CX253" i="5" s="1"/>
  <c r="EE260" i="5" l="1"/>
  <c r="EA261" i="5" s="1"/>
  <c r="EF261" i="5" s="1"/>
  <c r="DJ251" i="5"/>
  <c r="DF252" i="5" s="1"/>
  <c r="DG252" i="5" s="1"/>
  <c r="DH252" i="5" s="1"/>
  <c r="EM259" i="5"/>
  <c r="EI259" i="5"/>
  <c r="EJ259" i="5" s="1"/>
  <c r="CZ251" i="5"/>
  <c r="DA251" i="5" s="1"/>
  <c r="DB251" i="5" s="1"/>
  <c r="DW258" i="5"/>
  <c r="DZ258" i="5" s="1"/>
  <c r="DN258" i="5"/>
  <c r="DO258" i="5" s="1"/>
  <c r="DR258" i="5"/>
  <c r="CV253" i="5"/>
  <c r="CR254" i="5" s="1"/>
  <c r="DK252" i="5" l="1"/>
  <c r="EB261" i="5"/>
  <c r="EC261" i="5" s="1"/>
  <c r="ED261" i="5" s="1"/>
  <c r="EE261" i="5" s="1"/>
  <c r="EA262" i="5" s="1"/>
  <c r="DX258" i="5"/>
  <c r="DT259" i="5" s="1"/>
  <c r="DY259" i="5" s="1"/>
  <c r="DC251" i="5"/>
  <c r="CY252" i="5" s="1"/>
  <c r="CZ252" i="5" s="1"/>
  <c r="DA252" i="5" s="1"/>
  <c r="DE251" i="5"/>
  <c r="EK259" i="5"/>
  <c r="EL259" i="5" s="1"/>
  <c r="EH260" i="5" s="1"/>
  <c r="DP258" i="5"/>
  <c r="DS258" i="5" s="1"/>
  <c r="DI252" i="5"/>
  <c r="DL252" i="5" s="1"/>
  <c r="CW254" i="5"/>
  <c r="CS254" i="5"/>
  <c r="CT254" i="5" s="1"/>
  <c r="DD252" i="5" l="1"/>
  <c r="DU259" i="5"/>
  <c r="DV259" i="5" s="1"/>
  <c r="DW259" i="5" s="1"/>
  <c r="DX259" i="5" s="1"/>
  <c r="DT260" i="5" s="1"/>
  <c r="EG261" i="5"/>
  <c r="EN259" i="5"/>
  <c r="EM260" i="5"/>
  <c r="EI260" i="5"/>
  <c r="EJ260" i="5" s="1"/>
  <c r="EB262" i="5"/>
  <c r="EC262" i="5" s="1"/>
  <c r="EF262" i="5"/>
  <c r="DQ258" i="5"/>
  <c r="DM259" i="5" s="1"/>
  <c r="DJ252" i="5"/>
  <c r="DF253" i="5" s="1"/>
  <c r="DB252" i="5"/>
  <c r="DE252" i="5" s="1"/>
  <c r="CU254" i="5"/>
  <c r="CV254" i="5" s="1"/>
  <c r="CR255" i="5" s="1"/>
  <c r="DZ259" i="5" l="1"/>
  <c r="DC252" i="5"/>
  <c r="CY253" i="5" s="1"/>
  <c r="CZ253" i="5" s="1"/>
  <c r="DA253" i="5" s="1"/>
  <c r="EK260" i="5"/>
  <c r="EL260" i="5" s="1"/>
  <c r="EH261" i="5" s="1"/>
  <c r="ED262" i="5"/>
  <c r="EG262" i="5" s="1"/>
  <c r="DY260" i="5"/>
  <c r="DU260" i="5"/>
  <c r="DV260" i="5" s="1"/>
  <c r="DN259" i="5"/>
  <c r="DO259" i="5" s="1"/>
  <c r="DR259" i="5"/>
  <c r="DK253" i="5"/>
  <c r="DG253" i="5"/>
  <c r="DH253" i="5" s="1"/>
  <c r="CX254" i="5"/>
  <c r="CS255" i="5"/>
  <c r="CT255" i="5" s="1"/>
  <c r="CW255" i="5"/>
  <c r="DD253" i="5" l="1"/>
  <c r="EM261" i="5"/>
  <c r="EI261" i="5"/>
  <c r="EJ261" i="5" s="1"/>
  <c r="EN260" i="5"/>
  <c r="EE262" i="5"/>
  <c r="EA263" i="5" s="1"/>
  <c r="DW260" i="5"/>
  <c r="DX260" i="5" s="1"/>
  <c r="DT261" i="5" s="1"/>
  <c r="DP259" i="5"/>
  <c r="DS259" i="5" s="1"/>
  <c r="DI253" i="5"/>
  <c r="DJ253" i="5" s="1"/>
  <c r="DF254" i="5" s="1"/>
  <c r="DB253" i="5"/>
  <c r="DC253" i="5" s="1"/>
  <c r="CY254" i="5" s="1"/>
  <c r="CU255" i="5"/>
  <c r="CX255" i="5" s="1"/>
  <c r="DL253" i="5" l="1"/>
  <c r="EK261" i="5"/>
  <c r="EL261" i="5" s="1"/>
  <c r="EH262" i="5" s="1"/>
  <c r="DZ260" i="5"/>
  <c r="DE253" i="5"/>
  <c r="EF263" i="5"/>
  <c r="EB263" i="5"/>
  <c r="EC263" i="5" s="1"/>
  <c r="DY261" i="5"/>
  <c r="DU261" i="5"/>
  <c r="DV261" i="5" s="1"/>
  <c r="DQ259" i="5"/>
  <c r="DM260" i="5" s="1"/>
  <c r="DK254" i="5"/>
  <c r="DG254" i="5"/>
  <c r="DH254" i="5" s="1"/>
  <c r="CZ254" i="5"/>
  <c r="DA254" i="5" s="1"/>
  <c r="DD254" i="5"/>
  <c r="CV255" i="5"/>
  <c r="CR256" i="5" s="1"/>
  <c r="EN261" i="5" l="1"/>
  <c r="EI262" i="5"/>
  <c r="EJ262" i="5" s="1"/>
  <c r="EM262" i="5"/>
  <c r="ED263" i="5"/>
  <c r="EG263" i="5" s="1"/>
  <c r="DW261" i="5"/>
  <c r="DZ261" i="5" s="1"/>
  <c r="DN260" i="5"/>
  <c r="DO260" i="5" s="1"/>
  <c r="DR260" i="5"/>
  <c r="DI254" i="5"/>
  <c r="DJ254" i="5" s="1"/>
  <c r="DF255" i="5" s="1"/>
  <c r="DB254" i="5"/>
  <c r="DE254" i="5" s="1"/>
  <c r="CS256" i="5"/>
  <c r="CT256" i="5" s="1"/>
  <c r="CW256" i="5"/>
  <c r="EE263" i="5" l="1"/>
  <c r="EA264" i="5" s="1"/>
  <c r="EF264" i="5" s="1"/>
  <c r="DX261" i="5"/>
  <c r="DT262" i="5" s="1"/>
  <c r="DU262" i="5" s="1"/>
  <c r="DV262" i="5" s="1"/>
  <c r="EK262" i="5"/>
  <c r="EN262" i="5" s="1"/>
  <c r="DL254" i="5"/>
  <c r="DP260" i="5"/>
  <c r="DS260" i="5" s="1"/>
  <c r="DG255" i="5"/>
  <c r="DH255" i="5" s="1"/>
  <c r="DK255" i="5"/>
  <c r="DC254" i="5"/>
  <c r="CY255" i="5" s="1"/>
  <c r="CU256" i="5"/>
  <c r="CX256" i="5" s="1"/>
  <c r="DY262" i="5" l="1"/>
  <c r="EB264" i="5"/>
  <c r="EC264" i="5" s="1"/>
  <c r="ED264" i="5" s="1"/>
  <c r="EG264" i="5" s="1"/>
  <c r="EL262" i="5"/>
  <c r="EH263" i="5" s="1"/>
  <c r="DW262" i="5"/>
  <c r="DX262" i="5" s="1"/>
  <c r="DT263" i="5" s="1"/>
  <c r="DQ260" i="5"/>
  <c r="DM261" i="5" s="1"/>
  <c r="DR261" i="5" s="1"/>
  <c r="DI255" i="5"/>
  <c r="DL255" i="5" s="1"/>
  <c r="DD255" i="5"/>
  <c r="CZ255" i="5"/>
  <c r="DA255" i="5" s="1"/>
  <c r="CV256" i="5"/>
  <c r="CR257" i="5" s="1"/>
  <c r="DN261" i="5" l="1"/>
  <c r="DO261" i="5" s="1"/>
  <c r="DZ262" i="5"/>
  <c r="EI263" i="5"/>
  <c r="EJ263" i="5" s="1"/>
  <c r="EM263" i="5"/>
  <c r="DJ255" i="5"/>
  <c r="DF256" i="5" s="1"/>
  <c r="DK256" i="5" s="1"/>
  <c r="EE264" i="5"/>
  <c r="EA265" i="5" s="1"/>
  <c r="DY263" i="5"/>
  <c r="DU263" i="5"/>
  <c r="DV263" i="5" s="1"/>
  <c r="DP261" i="5"/>
  <c r="DQ261" i="5" s="1"/>
  <c r="DM262" i="5" s="1"/>
  <c r="DB255" i="5"/>
  <c r="DC255" i="5" s="1"/>
  <c r="CY256" i="5" s="1"/>
  <c r="CS257" i="5"/>
  <c r="CT257" i="5" s="1"/>
  <c r="CW257" i="5"/>
  <c r="DG256" i="5" l="1"/>
  <c r="DH256" i="5" s="1"/>
  <c r="DI256" i="5" s="1"/>
  <c r="DJ256" i="5" s="1"/>
  <c r="DF257" i="5" s="1"/>
  <c r="EK263" i="5"/>
  <c r="EN263" i="5" s="1"/>
  <c r="DS261" i="5"/>
  <c r="EB265" i="5"/>
  <c r="EC265" i="5" s="1"/>
  <c r="EF265" i="5"/>
  <c r="DW263" i="5"/>
  <c r="DX263" i="5" s="1"/>
  <c r="DT264" i="5" s="1"/>
  <c r="DR262" i="5"/>
  <c r="DN262" i="5"/>
  <c r="DO262" i="5" s="1"/>
  <c r="DE255" i="5"/>
  <c r="CZ256" i="5"/>
  <c r="DA256" i="5" s="1"/>
  <c r="DD256" i="5"/>
  <c r="CU257" i="5"/>
  <c r="CV257" i="5" s="1"/>
  <c r="CR258" i="5" s="1"/>
  <c r="EL263" i="5" l="1"/>
  <c r="EH264" i="5" s="1"/>
  <c r="EM264" i="5" s="1"/>
  <c r="DZ263" i="5"/>
  <c r="DL256" i="5"/>
  <c r="ED265" i="5"/>
  <c r="EG265" i="5" s="1"/>
  <c r="CX257" i="5"/>
  <c r="DU264" i="5"/>
  <c r="DV264" i="5" s="1"/>
  <c r="DY264" i="5"/>
  <c r="DP262" i="5"/>
  <c r="DQ262" i="5" s="1"/>
  <c r="DM263" i="5" s="1"/>
  <c r="DG257" i="5"/>
  <c r="DH257" i="5" s="1"/>
  <c r="DK257" i="5"/>
  <c r="DB256" i="5"/>
  <c r="DE256" i="5" s="1"/>
  <c r="CW258" i="5"/>
  <c r="CS258" i="5"/>
  <c r="CT258" i="5" s="1"/>
  <c r="EI264" i="5" l="1"/>
  <c r="EJ264" i="5" s="1"/>
  <c r="EK264" i="5" s="1"/>
  <c r="EL264" i="5" s="1"/>
  <c r="EH265" i="5" s="1"/>
  <c r="EE265" i="5"/>
  <c r="EA266" i="5" s="1"/>
  <c r="DS262" i="5"/>
  <c r="DW264" i="5"/>
  <c r="DZ264" i="5" s="1"/>
  <c r="DR263" i="5"/>
  <c r="DN263" i="5"/>
  <c r="DO263" i="5" s="1"/>
  <c r="DI257" i="5"/>
  <c r="DL257" i="5" s="1"/>
  <c r="DC256" i="5"/>
  <c r="CY257" i="5" s="1"/>
  <c r="CU258" i="5"/>
  <c r="CV258" i="5" s="1"/>
  <c r="CR259" i="5" s="1"/>
  <c r="EN264" i="5" l="1"/>
  <c r="DJ257" i="5"/>
  <c r="DF258" i="5" s="1"/>
  <c r="DK258" i="5" s="1"/>
  <c r="EI265" i="5"/>
  <c r="EJ265" i="5" s="1"/>
  <c r="EM265" i="5"/>
  <c r="DX264" i="5"/>
  <c r="DT265" i="5" s="1"/>
  <c r="DU265" i="5" s="1"/>
  <c r="DV265" i="5" s="1"/>
  <c r="EB266" i="5"/>
  <c r="EC266" i="5" s="1"/>
  <c r="EF266" i="5"/>
  <c r="CX258" i="5"/>
  <c r="DP263" i="5"/>
  <c r="DQ263" i="5" s="1"/>
  <c r="DM264" i="5" s="1"/>
  <c r="DG258" i="5"/>
  <c r="DH258" i="5" s="1"/>
  <c r="DD257" i="5"/>
  <c r="CZ257" i="5"/>
  <c r="DA257" i="5" s="1"/>
  <c r="CS259" i="5"/>
  <c r="CT259" i="5" s="1"/>
  <c r="CW259" i="5"/>
  <c r="DY265" i="5" l="1"/>
  <c r="EK265" i="5"/>
  <c r="EN265" i="5" s="1"/>
  <c r="ED266" i="5"/>
  <c r="EG266" i="5" s="1"/>
  <c r="DW265" i="5"/>
  <c r="DR264" i="5"/>
  <c r="DN264" i="5"/>
  <c r="DO264" i="5" s="1"/>
  <c r="DS263" i="5"/>
  <c r="DI258" i="5"/>
  <c r="DL258" i="5" s="1"/>
  <c r="DB257" i="5"/>
  <c r="DC257" i="5" s="1"/>
  <c r="CY258" i="5" s="1"/>
  <c r="CU259" i="5"/>
  <c r="CX259" i="5" s="1"/>
  <c r="DZ265" i="5" l="1"/>
  <c r="DE257" i="5"/>
  <c r="EL265" i="5"/>
  <c r="EH266" i="5" s="1"/>
  <c r="EM266" i="5" s="1"/>
  <c r="EE266" i="5"/>
  <c r="EA267" i="5" s="1"/>
  <c r="DX265" i="5"/>
  <c r="DT266" i="5" s="1"/>
  <c r="DP264" i="5"/>
  <c r="DQ264" i="5" s="1"/>
  <c r="DM265" i="5" s="1"/>
  <c r="DJ258" i="5"/>
  <c r="DF259" i="5" s="1"/>
  <c r="DD258" i="5"/>
  <c r="CZ258" i="5"/>
  <c r="DA258" i="5" s="1"/>
  <c r="CV259" i="5"/>
  <c r="CR260" i="5" s="1"/>
  <c r="EI266" i="5" l="1"/>
  <c r="EJ266" i="5" s="1"/>
  <c r="EK266" i="5" s="1"/>
  <c r="EN266" i="5" s="1"/>
  <c r="DS264" i="5"/>
  <c r="EB267" i="5"/>
  <c r="EC267" i="5" s="1"/>
  <c r="EF267" i="5"/>
  <c r="DY266" i="5"/>
  <c r="DU266" i="5"/>
  <c r="DV266" i="5" s="1"/>
  <c r="DN265" i="5"/>
  <c r="DO265" i="5" s="1"/>
  <c r="DR265" i="5"/>
  <c r="DK259" i="5"/>
  <c r="DG259" i="5"/>
  <c r="DH259" i="5" s="1"/>
  <c r="DB258" i="5"/>
  <c r="DC258" i="5" s="1"/>
  <c r="CY259" i="5" s="1"/>
  <c r="CW260" i="5"/>
  <c r="CS260" i="5"/>
  <c r="CT260" i="5" s="1"/>
  <c r="EL266" i="5" l="1"/>
  <c r="EH267" i="5" s="1"/>
  <c r="EI267" i="5" s="1"/>
  <c r="EJ267" i="5" s="1"/>
  <c r="ED267" i="5"/>
  <c r="EG267" i="5" s="1"/>
  <c r="DW266" i="5"/>
  <c r="DZ266" i="5" s="1"/>
  <c r="DE258" i="5"/>
  <c r="DP265" i="5"/>
  <c r="DS265" i="5" s="1"/>
  <c r="DI259" i="5"/>
  <c r="DJ259" i="5" s="1"/>
  <c r="DF260" i="5" s="1"/>
  <c r="DD259" i="5"/>
  <c r="CZ259" i="5"/>
  <c r="DA259" i="5" s="1"/>
  <c r="CU260" i="5"/>
  <c r="CV260" i="5" s="1"/>
  <c r="CR261" i="5" s="1"/>
  <c r="EM267" i="5" l="1"/>
  <c r="DX266" i="5"/>
  <c r="DT267" i="5" s="1"/>
  <c r="DL259" i="5"/>
  <c r="EK267" i="5"/>
  <c r="EN267" i="5" s="1"/>
  <c r="EE267" i="5"/>
  <c r="EA268" i="5" s="1"/>
  <c r="DQ265" i="5"/>
  <c r="DM266" i="5" s="1"/>
  <c r="DR266" i="5" s="1"/>
  <c r="DU267" i="5"/>
  <c r="DV267" i="5" s="1"/>
  <c r="DY267" i="5"/>
  <c r="DG260" i="5"/>
  <c r="DH260" i="5" s="1"/>
  <c r="DK260" i="5"/>
  <c r="DB259" i="5"/>
  <c r="DC259" i="5" s="1"/>
  <c r="CY260" i="5" s="1"/>
  <c r="CW261" i="5"/>
  <c r="CS261" i="5"/>
  <c r="CT261" i="5" s="1"/>
  <c r="CX260" i="5"/>
  <c r="DN266" i="5" l="1"/>
  <c r="DO266" i="5" s="1"/>
  <c r="DP266" i="5" s="1"/>
  <c r="DS266" i="5" s="1"/>
  <c r="EL267" i="5"/>
  <c r="EH268" i="5" s="1"/>
  <c r="EF268" i="5"/>
  <c r="EB268" i="5"/>
  <c r="EC268" i="5" s="1"/>
  <c r="DE259" i="5"/>
  <c r="DW267" i="5"/>
  <c r="DZ267" i="5" s="1"/>
  <c r="DI260" i="5"/>
  <c r="DL260" i="5" s="1"/>
  <c r="DD260" i="5"/>
  <c r="CZ260" i="5"/>
  <c r="DA260" i="5" s="1"/>
  <c r="CU261" i="5"/>
  <c r="CV261" i="5" s="1"/>
  <c r="CR262" i="5" s="1"/>
  <c r="EI268" i="5" l="1"/>
  <c r="EJ268" i="5" s="1"/>
  <c r="EM268" i="5"/>
  <c r="ED268" i="5"/>
  <c r="EE268" i="5" s="1"/>
  <c r="EA269" i="5" s="1"/>
  <c r="DX267" i="5"/>
  <c r="DT268" i="5" s="1"/>
  <c r="DQ266" i="5"/>
  <c r="DM267" i="5" s="1"/>
  <c r="CX261" i="5"/>
  <c r="DJ260" i="5"/>
  <c r="DF261" i="5" s="1"/>
  <c r="DB260" i="5"/>
  <c r="DC260" i="5" s="1"/>
  <c r="CY261" i="5" s="1"/>
  <c r="CW262" i="5"/>
  <c r="CS262" i="5"/>
  <c r="CT262" i="5" s="1"/>
  <c r="EG268" i="5" l="1"/>
  <c r="EK268" i="5"/>
  <c r="EN268" i="5" s="1"/>
  <c r="EB269" i="5"/>
  <c r="EC269" i="5" s="1"/>
  <c r="EF269" i="5"/>
  <c r="DU268" i="5"/>
  <c r="DV268" i="5" s="1"/>
  <c r="DY268" i="5"/>
  <c r="DE260" i="5"/>
  <c r="DR267" i="5"/>
  <c r="DN267" i="5"/>
  <c r="DO267" i="5" s="1"/>
  <c r="DK261" i="5"/>
  <c r="DG261" i="5"/>
  <c r="DH261" i="5" s="1"/>
  <c r="DD261" i="5"/>
  <c r="CZ261" i="5"/>
  <c r="DA261" i="5" s="1"/>
  <c r="CU262" i="5"/>
  <c r="CX262" i="5" s="1"/>
  <c r="EL268" i="5" l="1"/>
  <c r="EH269" i="5" s="1"/>
  <c r="ED269" i="5"/>
  <c r="EG269" i="5" s="1"/>
  <c r="DW268" i="5"/>
  <c r="DZ268" i="5" s="1"/>
  <c r="CV262" i="5"/>
  <c r="CR263" i="5" s="1"/>
  <c r="DP267" i="5"/>
  <c r="DS267" i="5" s="1"/>
  <c r="DI261" i="5"/>
  <c r="DJ261" i="5" s="1"/>
  <c r="DF262" i="5" s="1"/>
  <c r="DB261" i="5"/>
  <c r="DC261" i="5" s="1"/>
  <c r="CY262" i="5" s="1"/>
  <c r="CS263" i="5"/>
  <c r="CT263" i="5" s="1"/>
  <c r="CW263" i="5"/>
  <c r="DE261" i="5" l="1"/>
  <c r="EM269" i="5"/>
  <c r="EI269" i="5"/>
  <c r="EJ269" i="5" s="1"/>
  <c r="EE269" i="5"/>
  <c r="EA270" i="5" s="1"/>
  <c r="DX268" i="5"/>
  <c r="DT269" i="5" s="1"/>
  <c r="DQ267" i="5"/>
  <c r="DM268" i="5" s="1"/>
  <c r="DK262" i="5"/>
  <c r="DG262" i="5"/>
  <c r="DH262" i="5" s="1"/>
  <c r="DL261" i="5"/>
  <c r="DD262" i="5"/>
  <c r="CZ262" i="5"/>
  <c r="DA262" i="5" s="1"/>
  <c r="CU263" i="5"/>
  <c r="CV263" i="5" s="1"/>
  <c r="CR264" i="5" s="1"/>
  <c r="EK269" i="5" l="1"/>
  <c r="EN269" i="5" s="1"/>
  <c r="EF270" i="5"/>
  <c r="EB270" i="5"/>
  <c r="EC270" i="5" s="1"/>
  <c r="DU269" i="5"/>
  <c r="DV269" i="5" s="1"/>
  <c r="DY269" i="5"/>
  <c r="DR268" i="5"/>
  <c r="DN268" i="5"/>
  <c r="DO268" i="5" s="1"/>
  <c r="DI262" i="5"/>
  <c r="DJ262" i="5" s="1"/>
  <c r="DF263" i="5" s="1"/>
  <c r="DB262" i="5"/>
  <c r="DE262" i="5" s="1"/>
  <c r="CW264" i="5"/>
  <c r="CS264" i="5"/>
  <c r="CT264" i="5" s="1"/>
  <c r="CX263" i="5"/>
  <c r="DC262" i="5" l="1"/>
  <c r="CY263" i="5" s="1"/>
  <c r="DD263" i="5" s="1"/>
  <c r="EL269" i="5"/>
  <c r="EH270" i="5" s="1"/>
  <c r="ED270" i="5"/>
  <c r="EE270" i="5" s="1"/>
  <c r="EA271" i="5" s="1"/>
  <c r="DL262" i="5"/>
  <c r="DW269" i="5"/>
  <c r="DZ269" i="5" s="1"/>
  <c r="DP268" i="5"/>
  <c r="DQ268" i="5" s="1"/>
  <c r="DM269" i="5" s="1"/>
  <c r="DK263" i="5"/>
  <c r="DG263" i="5"/>
  <c r="DH263" i="5" s="1"/>
  <c r="CU264" i="5"/>
  <c r="CV264" i="5" s="1"/>
  <c r="CR265" i="5" s="1"/>
  <c r="CZ263" i="5" l="1"/>
  <c r="DA263" i="5" s="1"/>
  <c r="DX269" i="5"/>
  <c r="DT270" i="5" s="1"/>
  <c r="DY270" i="5" s="1"/>
  <c r="EG270" i="5"/>
  <c r="EM270" i="5"/>
  <c r="EI270" i="5"/>
  <c r="EJ270" i="5" s="1"/>
  <c r="EF271" i="5"/>
  <c r="EB271" i="5"/>
  <c r="EC271" i="5" s="1"/>
  <c r="DR269" i="5"/>
  <c r="DN269" i="5"/>
  <c r="DO269" i="5" s="1"/>
  <c r="DS268" i="5"/>
  <c r="CX264" i="5"/>
  <c r="DI263" i="5"/>
  <c r="DJ263" i="5" s="1"/>
  <c r="DF264" i="5" s="1"/>
  <c r="DB263" i="5"/>
  <c r="DC263" i="5" s="1"/>
  <c r="CY264" i="5" s="1"/>
  <c r="CS265" i="5"/>
  <c r="CT265" i="5" s="1"/>
  <c r="CW265" i="5"/>
  <c r="DU270" i="5" l="1"/>
  <c r="DV270" i="5" s="1"/>
  <c r="DW270" i="5" s="1"/>
  <c r="DZ270" i="5" s="1"/>
  <c r="EK270" i="5"/>
  <c r="EL270" i="5" s="1"/>
  <c r="EH271" i="5" s="1"/>
  <c r="DL263" i="5"/>
  <c r="ED271" i="5"/>
  <c r="EE271" i="5" s="1"/>
  <c r="EA272" i="5" s="1"/>
  <c r="DE263" i="5"/>
  <c r="DP269" i="5"/>
  <c r="DQ269" i="5" s="1"/>
  <c r="DM270" i="5" s="1"/>
  <c r="DK264" i="5"/>
  <c r="DG264" i="5"/>
  <c r="DH264" i="5" s="1"/>
  <c r="CZ264" i="5"/>
  <c r="DA264" i="5" s="1"/>
  <c r="DD264" i="5"/>
  <c r="CU265" i="5"/>
  <c r="CX265" i="5" s="1"/>
  <c r="EN270" i="5" l="1"/>
  <c r="EG271" i="5"/>
  <c r="EI271" i="5"/>
  <c r="EJ271" i="5" s="1"/>
  <c r="EM271" i="5"/>
  <c r="EF272" i="5"/>
  <c r="EB272" i="5"/>
  <c r="EC272" i="5" s="1"/>
  <c r="DX270" i="5"/>
  <c r="DT271" i="5" s="1"/>
  <c r="DN270" i="5"/>
  <c r="DO270" i="5" s="1"/>
  <c r="DR270" i="5"/>
  <c r="DS269" i="5"/>
  <c r="DI264" i="5"/>
  <c r="DJ264" i="5" s="1"/>
  <c r="DF265" i="5" s="1"/>
  <c r="CV265" i="5"/>
  <c r="CR266" i="5" s="1"/>
  <c r="CS266" i="5" s="1"/>
  <c r="CT266" i="5" s="1"/>
  <c r="DB264" i="5"/>
  <c r="DE264" i="5" s="1"/>
  <c r="CW266" i="5" l="1"/>
  <c r="EK271" i="5"/>
  <c r="EN271" i="5" s="1"/>
  <c r="ED272" i="5"/>
  <c r="EE272" i="5" s="1"/>
  <c r="EA273" i="5" s="1"/>
  <c r="DL264" i="5"/>
  <c r="DY271" i="5"/>
  <c r="DU271" i="5"/>
  <c r="DV271" i="5" s="1"/>
  <c r="DP270" i="5"/>
  <c r="DS270" i="5" s="1"/>
  <c r="DC264" i="5"/>
  <c r="CY265" i="5" s="1"/>
  <c r="DD265" i="5" s="1"/>
  <c r="DK265" i="5"/>
  <c r="DG265" i="5"/>
  <c r="DH265" i="5" s="1"/>
  <c r="CU266" i="5"/>
  <c r="CX266" i="5" s="1"/>
  <c r="EG272" i="5" l="1"/>
  <c r="EL271" i="5"/>
  <c r="EH272" i="5" s="1"/>
  <c r="CZ265" i="5"/>
  <c r="DA265" i="5" s="1"/>
  <c r="EF273" i="5"/>
  <c r="EB273" i="5"/>
  <c r="EC273" i="5" s="1"/>
  <c r="DW271" i="5"/>
  <c r="DX271" i="5" s="1"/>
  <c r="DT272" i="5" s="1"/>
  <c r="DQ270" i="5"/>
  <c r="DM271" i="5" s="1"/>
  <c r="DI265" i="5"/>
  <c r="DL265" i="5" s="1"/>
  <c r="DB265" i="5"/>
  <c r="DC265" i="5" s="1"/>
  <c r="CY266" i="5" s="1"/>
  <c r="CV266" i="5"/>
  <c r="CR267" i="5" s="1"/>
  <c r="DJ265" i="5" l="1"/>
  <c r="DF266" i="5" s="1"/>
  <c r="DK266" i="5" s="1"/>
  <c r="DZ271" i="5"/>
  <c r="EM272" i="5"/>
  <c r="EI272" i="5"/>
  <c r="EJ272" i="5" s="1"/>
  <c r="ED273" i="5"/>
  <c r="EE273" i="5" s="1"/>
  <c r="EA274" i="5" s="1"/>
  <c r="DE265" i="5"/>
  <c r="DY272" i="5"/>
  <c r="DU272" i="5"/>
  <c r="DV272" i="5" s="1"/>
  <c r="DN271" i="5"/>
  <c r="DO271" i="5" s="1"/>
  <c r="DR271" i="5"/>
  <c r="CZ266" i="5"/>
  <c r="DA266" i="5" s="1"/>
  <c r="DD266" i="5"/>
  <c r="CW267" i="5"/>
  <c r="CS267" i="5"/>
  <c r="CT267" i="5" s="1"/>
  <c r="DG266" i="5" l="1"/>
  <c r="DH266" i="5" s="1"/>
  <c r="DI266" i="5" s="1"/>
  <c r="DJ266" i="5" s="1"/>
  <c r="DF267" i="5" s="1"/>
  <c r="EG273" i="5"/>
  <c r="EK272" i="5"/>
  <c r="EL272" i="5" s="1"/>
  <c r="EH273" i="5" s="1"/>
  <c r="EB274" i="5"/>
  <c r="EC274" i="5" s="1"/>
  <c r="EF274" i="5"/>
  <c r="DW272" i="5"/>
  <c r="DX272" i="5" s="1"/>
  <c r="DT273" i="5" s="1"/>
  <c r="DP271" i="5"/>
  <c r="DS271" i="5" s="1"/>
  <c r="DB266" i="5"/>
  <c r="DE266" i="5" s="1"/>
  <c r="CU267" i="5"/>
  <c r="CX267" i="5" s="1"/>
  <c r="EN272" i="5" l="1"/>
  <c r="DZ272" i="5"/>
  <c r="DL266" i="5"/>
  <c r="EM273" i="5"/>
  <c r="EI273" i="5"/>
  <c r="EJ273" i="5" s="1"/>
  <c r="DQ271" i="5"/>
  <c r="DM272" i="5" s="1"/>
  <c r="DR272" i="5" s="1"/>
  <c r="ED274" i="5"/>
  <c r="EG274" i="5" s="1"/>
  <c r="DY273" i="5"/>
  <c r="DU273" i="5"/>
  <c r="DV273" i="5" s="1"/>
  <c r="DG267" i="5"/>
  <c r="DH267" i="5" s="1"/>
  <c r="DK267" i="5"/>
  <c r="CV267" i="5"/>
  <c r="CR268" i="5" s="1"/>
  <c r="CS268" i="5" s="1"/>
  <c r="CT268" i="5" s="1"/>
  <c r="DC266" i="5"/>
  <c r="CY267" i="5" s="1"/>
  <c r="DN272" i="5" l="1"/>
  <c r="DO272" i="5" s="1"/>
  <c r="EK273" i="5"/>
  <c r="EL273" i="5" s="1"/>
  <c r="EH274" i="5" s="1"/>
  <c r="CW268" i="5"/>
  <c r="EE274" i="5"/>
  <c r="EA275" i="5" s="1"/>
  <c r="DW273" i="5"/>
  <c r="DX273" i="5" s="1"/>
  <c r="DT274" i="5" s="1"/>
  <c r="DP272" i="5"/>
  <c r="DQ272" i="5" s="1"/>
  <c r="DM273" i="5" s="1"/>
  <c r="DI267" i="5"/>
  <c r="DL267" i="5" s="1"/>
  <c r="DD267" i="5"/>
  <c r="CZ267" i="5"/>
  <c r="DA267" i="5" s="1"/>
  <c r="CU268" i="5"/>
  <c r="CV268" i="5" s="1"/>
  <c r="CR269" i="5" s="1"/>
  <c r="EN273" i="5" l="1"/>
  <c r="DJ267" i="5"/>
  <c r="DF268" i="5" s="1"/>
  <c r="DG268" i="5" s="1"/>
  <c r="DH268" i="5" s="1"/>
  <c r="EM274" i="5"/>
  <c r="EI274" i="5"/>
  <c r="EJ274" i="5" s="1"/>
  <c r="DZ273" i="5"/>
  <c r="EB275" i="5"/>
  <c r="EC275" i="5" s="1"/>
  <c r="EF275" i="5"/>
  <c r="DY274" i="5"/>
  <c r="DU274" i="5"/>
  <c r="DV274" i="5" s="1"/>
  <c r="DS272" i="5"/>
  <c r="DR273" i="5"/>
  <c r="DN273" i="5"/>
  <c r="DO273" i="5" s="1"/>
  <c r="DB267" i="5"/>
  <c r="DC267" i="5" s="1"/>
  <c r="CY268" i="5" s="1"/>
  <c r="CS269" i="5"/>
  <c r="CT269" i="5" s="1"/>
  <c r="CW269" i="5"/>
  <c r="CX268" i="5"/>
  <c r="DK268" i="5" l="1"/>
  <c r="DE267" i="5"/>
  <c r="EK274" i="5"/>
  <c r="EL274" i="5" s="1"/>
  <c r="EH275" i="5" s="1"/>
  <c r="ED275" i="5"/>
  <c r="EG275" i="5" s="1"/>
  <c r="DW274" i="5"/>
  <c r="DX274" i="5" s="1"/>
  <c r="DT275" i="5" s="1"/>
  <c r="DP273" i="5"/>
  <c r="DQ273" i="5" s="1"/>
  <c r="DM274" i="5" s="1"/>
  <c r="DI268" i="5"/>
  <c r="DJ268" i="5" s="1"/>
  <c r="DF269" i="5" s="1"/>
  <c r="CZ268" i="5"/>
  <c r="DA268" i="5" s="1"/>
  <c r="DD268" i="5"/>
  <c r="CU269" i="5"/>
  <c r="CX269" i="5" s="1"/>
  <c r="EE275" i="5" l="1"/>
  <c r="EA276" i="5" s="1"/>
  <c r="EF276" i="5" s="1"/>
  <c r="DS273" i="5"/>
  <c r="DZ274" i="5"/>
  <c r="EN274" i="5"/>
  <c r="EM275" i="5"/>
  <c r="EI275" i="5"/>
  <c r="EJ275" i="5" s="1"/>
  <c r="DY275" i="5"/>
  <c r="DU275" i="5"/>
  <c r="DV275" i="5" s="1"/>
  <c r="DR274" i="5"/>
  <c r="DN274" i="5"/>
  <c r="DO274" i="5" s="1"/>
  <c r="DG269" i="5"/>
  <c r="DH269" i="5" s="1"/>
  <c r="DK269" i="5"/>
  <c r="DL268" i="5"/>
  <c r="CV269" i="5"/>
  <c r="CR270" i="5" s="1"/>
  <c r="CW270" i="5" s="1"/>
  <c r="DB268" i="5"/>
  <c r="DE268" i="5" s="1"/>
  <c r="EB276" i="5" l="1"/>
  <c r="EC276" i="5" s="1"/>
  <c r="EK275" i="5"/>
  <c r="EL275" i="5" s="1"/>
  <c r="EH276" i="5" s="1"/>
  <c r="CS270" i="5"/>
  <c r="CT270" i="5" s="1"/>
  <c r="CU270" i="5" s="1"/>
  <c r="CV270" i="5" s="1"/>
  <c r="CR271" i="5" s="1"/>
  <c r="ED276" i="5"/>
  <c r="EG276" i="5" s="1"/>
  <c r="DW275" i="5"/>
  <c r="DX275" i="5" s="1"/>
  <c r="DT276" i="5" s="1"/>
  <c r="DP274" i="5"/>
  <c r="DQ274" i="5" s="1"/>
  <c r="DM275" i="5" s="1"/>
  <c r="DI269" i="5"/>
  <c r="DL269" i="5" s="1"/>
  <c r="DC268" i="5"/>
  <c r="CY269" i="5" s="1"/>
  <c r="DZ275" i="5" l="1"/>
  <c r="EN275" i="5"/>
  <c r="DS274" i="5"/>
  <c r="EI276" i="5"/>
  <c r="EJ276" i="5" s="1"/>
  <c r="EM276" i="5"/>
  <c r="EE276" i="5"/>
  <c r="EA277" i="5" s="1"/>
  <c r="DY276" i="5"/>
  <c r="DU276" i="5"/>
  <c r="DV276" i="5" s="1"/>
  <c r="DN275" i="5"/>
  <c r="DO275" i="5" s="1"/>
  <c r="DR275" i="5"/>
  <c r="CX270" i="5"/>
  <c r="DJ269" i="5"/>
  <c r="DF270" i="5" s="1"/>
  <c r="DD269" i="5"/>
  <c r="CZ269" i="5"/>
  <c r="DA269" i="5" s="1"/>
  <c r="CW271" i="5"/>
  <c r="CS271" i="5"/>
  <c r="CT271" i="5" s="1"/>
  <c r="EK276" i="5" l="1"/>
  <c r="EN276" i="5" s="1"/>
  <c r="EB277" i="5"/>
  <c r="EC277" i="5" s="1"/>
  <c r="EF277" i="5"/>
  <c r="DW276" i="5"/>
  <c r="DX276" i="5" s="1"/>
  <c r="DT277" i="5" s="1"/>
  <c r="DP275" i="5"/>
  <c r="DS275" i="5" s="1"/>
  <c r="DG270" i="5"/>
  <c r="DH270" i="5" s="1"/>
  <c r="DK270" i="5"/>
  <c r="DB269" i="5"/>
  <c r="DC269" i="5" s="1"/>
  <c r="CY270" i="5" s="1"/>
  <c r="CU271" i="5"/>
  <c r="CV271" i="5" s="1"/>
  <c r="CR272" i="5" s="1"/>
  <c r="DZ276" i="5" l="1"/>
  <c r="DQ275" i="5"/>
  <c r="DM276" i="5" s="1"/>
  <c r="EL276" i="5"/>
  <c r="EH277" i="5" s="1"/>
  <c r="EM277" i="5" s="1"/>
  <c r="CX271" i="5"/>
  <c r="ED277" i="5"/>
  <c r="EG277" i="5" s="1"/>
  <c r="DU277" i="5"/>
  <c r="DV277" i="5" s="1"/>
  <c r="DY277" i="5"/>
  <c r="DR276" i="5"/>
  <c r="DN276" i="5"/>
  <c r="DO276" i="5" s="1"/>
  <c r="DE269" i="5"/>
  <c r="DI270" i="5"/>
  <c r="DL270" i="5" s="1"/>
  <c r="DD270" i="5"/>
  <c r="CZ270" i="5"/>
  <c r="DA270" i="5" s="1"/>
  <c r="CW272" i="5"/>
  <c r="CS272" i="5"/>
  <c r="CT272" i="5" s="1"/>
  <c r="EI277" i="5" l="1"/>
  <c r="EJ277" i="5" s="1"/>
  <c r="EK277" i="5" s="1"/>
  <c r="EN277" i="5" s="1"/>
  <c r="EE277" i="5"/>
  <c r="EA278" i="5" s="1"/>
  <c r="DW277" i="5"/>
  <c r="DZ277" i="5" s="1"/>
  <c r="DP276" i="5"/>
  <c r="DQ276" i="5" s="1"/>
  <c r="DM277" i="5" s="1"/>
  <c r="DJ270" i="5"/>
  <c r="DF271" i="5" s="1"/>
  <c r="DB270" i="5"/>
  <c r="DC270" i="5" s="1"/>
  <c r="CY271" i="5" s="1"/>
  <c r="CU272" i="5"/>
  <c r="CV272" i="5" s="1"/>
  <c r="CR273" i="5" s="1"/>
  <c r="EL277" i="5" l="1"/>
  <c r="EH278" i="5" s="1"/>
  <c r="DS276" i="5"/>
  <c r="EB278" i="5"/>
  <c r="EC278" i="5" s="1"/>
  <c r="EF278" i="5"/>
  <c r="DE270" i="5"/>
  <c r="DX277" i="5"/>
  <c r="DT278" i="5" s="1"/>
  <c r="DN277" i="5"/>
  <c r="DO277" i="5" s="1"/>
  <c r="DR277" i="5"/>
  <c r="CX272" i="5"/>
  <c r="DK271" i="5"/>
  <c r="DG271" i="5"/>
  <c r="DH271" i="5" s="1"/>
  <c r="CZ271" i="5"/>
  <c r="DA271" i="5" s="1"/>
  <c r="DD271" i="5"/>
  <c r="CW273" i="5"/>
  <c r="CS273" i="5"/>
  <c r="CT273" i="5" s="1"/>
  <c r="EI278" i="5" l="1"/>
  <c r="EJ278" i="5" s="1"/>
  <c r="EM278" i="5"/>
  <c r="ED278" i="5"/>
  <c r="EG278" i="5" s="1"/>
  <c r="DY278" i="5"/>
  <c r="DU278" i="5"/>
  <c r="DV278" i="5" s="1"/>
  <c r="DP277" i="5"/>
  <c r="DS277" i="5" s="1"/>
  <c r="DI271" i="5"/>
  <c r="DJ271" i="5" s="1"/>
  <c r="DF272" i="5" s="1"/>
  <c r="DB271" i="5"/>
  <c r="DE271" i="5" s="1"/>
  <c r="CU273" i="5"/>
  <c r="CV273" i="5" s="1"/>
  <c r="CR274" i="5" s="1"/>
  <c r="EE278" i="5" l="1"/>
  <c r="EA279" i="5" s="1"/>
  <c r="EB279" i="5" s="1"/>
  <c r="EC279" i="5" s="1"/>
  <c r="EK278" i="5"/>
  <c r="EN278" i="5" s="1"/>
  <c r="DQ277" i="5"/>
  <c r="DM278" i="5" s="1"/>
  <c r="DN278" i="5" s="1"/>
  <c r="DO278" i="5" s="1"/>
  <c r="DW278" i="5"/>
  <c r="DX278" i="5" s="1"/>
  <c r="DT279" i="5" s="1"/>
  <c r="DG272" i="5"/>
  <c r="DH272" i="5" s="1"/>
  <c r="DK272" i="5"/>
  <c r="DL271" i="5"/>
  <c r="DC271" i="5"/>
  <c r="CY272" i="5" s="1"/>
  <c r="CS274" i="5"/>
  <c r="CT274" i="5" s="1"/>
  <c r="CW274" i="5"/>
  <c r="CX273" i="5"/>
  <c r="DR278" i="5" l="1"/>
  <c r="EF279" i="5"/>
  <c r="DZ278" i="5"/>
  <c r="EL278" i="5"/>
  <c r="EH279" i="5" s="1"/>
  <c r="ED279" i="5"/>
  <c r="EE279" i="5" s="1"/>
  <c r="EA280" i="5" s="1"/>
  <c r="DU279" i="5"/>
  <c r="DV279" i="5" s="1"/>
  <c r="DY279" i="5"/>
  <c r="DP278" i="5"/>
  <c r="DI272" i="5"/>
  <c r="DL272" i="5" s="1"/>
  <c r="DD272" i="5"/>
  <c r="CZ272" i="5"/>
  <c r="DA272" i="5" s="1"/>
  <c r="CU274" i="5"/>
  <c r="CX274" i="5" s="1"/>
  <c r="DS278" i="5" l="1"/>
  <c r="EM279" i="5"/>
  <c r="EI279" i="5"/>
  <c r="EJ279" i="5" s="1"/>
  <c r="EB280" i="5"/>
  <c r="EC280" i="5" s="1"/>
  <c r="EF280" i="5"/>
  <c r="EG279" i="5"/>
  <c r="DW279" i="5"/>
  <c r="DZ279" i="5" s="1"/>
  <c r="DQ278" i="5"/>
  <c r="DM279" i="5" s="1"/>
  <c r="DJ272" i="5"/>
  <c r="DF273" i="5" s="1"/>
  <c r="DB272" i="5"/>
  <c r="DC272" i="5" s="1"/>
  <c r="CY273" i="5" s="1"/>
  <c r="CV274" i="5"/>
  <c r="CR275" i="5" s="1"/>
  <c r="EK279" i="5" l="1"/>
  <c r="EL279" i="5" s="1"/>
  <c r="EH280" i="5" s="1"/>
  <c r="ED280" i="5"/>
  <c r="EE280" i="5" s="1"/>
  <c r="EA281" i="5" s="1"/>
  <c r="DX279" i="5"/>
  <c r="DT280" i="5" s="1"/>
  <c r="DR279" i="5"/>
  <c r="DN279" i="5"/>
  <c r="DO279" i="5" s="1"/>
  <c r="DE272" i="5"/>
  <c r="DK273" i="5"/>
  <c r="DG273" i="5"/>
  <c r="DH273" i="5" s="1"/>
  <c r="DD273" i="5"/>
  <c r="CZ273" i="5"/>
  <c r="DA273" i="5" s="1"/>
  <c r="CW275" i="5"/>
  <c r="CS275" i="5"/>
  <c r="CT275" i="5" s="1"/>
  <c r="EN279" i="5" l="1"/>
  <c r="EI280" i="5"/>
  <c r="EJ280" i="5" s="1"/>
  <c r="EM280" i="5"/>
  <c r="EF281" i="5"/>
  <c r="EB281" i="5"/>
  <c r="EC281" i="5" s="1"/>
  <c r="EG280" i="5"/>
  <c r="DU280" i="5"/>
  <c r="DV280" i="5" s="1"/>
  <c r="DY280" i="5"/>
  <c r="DP279" i="5"/>
  <c r="DQ279" i="5" s="1"/>
  <c r="DM280" i="5" s="1"/>
  <c r="DI273" i="5"/>
  <c r="DJ273" i="5" s="1"/>
  <c r="DF274" i="5" s="1"/>
  <c r="DB273" i="5"/>
  <c r="DC273" i="5" s="1"/>
  <c r="CY274" i="5" s="1"/>
  <c r="CU275" i="5"/>
  <c r="CV275" i="5" s="1"/>
  <c r="CR276" i="5" s="1"/>
  <c r="DL273" i="5" l="1"/>
  <c r="DS279" i="5"/>
  <c r="EK280" i="5"/>
  <c r="EN280" i="5" s="1"/>
  <c r="ED281" i="5"/>
  <c r="EE281" i="5" s="1"/>
  <c r="EA282" i="5" s="1"/>
  <c r="DW280" i="5"/>
  <c r="DZ280" i="5" s="1"/>
  <c r="DE273" i="5"/>
  <c r="DR280" i="5"/>
  <c r="DN280" i="5"/>
  <c r="DO280" i="5" s="1"/>
  <c r="DK274" i="5"/>
  <c r="DG274" i="5"/>
  <c r="DH274" i="5" s="1"/>
  <c r="DD274" i="5"/>
  <c r="CZ274" i="5"/>
  <c r="DA274" i="5" s="1"/>
  <c r="CX275" i="5"/>
  <c r="CS276" i="5"/>
  <c r="CT276" i="5" s="1"/>
  <c r="CW276" i="5"/>
  <c r="EG281" i="5" l="1"/>
  <c r="EL280" i="5"/>
  <c r="EH281" i="5" s="1"/>
  <c r="EF282" i="5"/>
  <c r="EB282" i="5"/>
  <c r="EC282" i="5" s="1"/>
  <c r="DX280" i="5"/>
  <c r="DT281" i="5" s="1"/>
  <c r="DP280" i="5"/>
  <c r="DQ280" i="5" s="1"/>
  <c r="DM281" i="5" s="1"/>
  <c r="DI274" i="5"/>
  <c r="DJ274" i="5" s="1"/>
  <c r="DF275" i="5" s="1"/>
  <c r="DB274" i="5"/>
  <c r="DC274" i="5" s="1"/>
  <c r="CY275" i="5" s="1"/>
  <c r="CU276" i="5"/>
  <c r="CX276" i="5" s="1"/>
  <c r="DE274" i="5" l="1"/>
  <c r="EM281" i="5"/>
  <c r="EI281" i="5"/>
  <c r="EJ281" i="5" s="1"/>
  <c r="ED282" i="5"/>
  <c r="EE282" i="5" s="1"/>
  <c r="EA283" i="5" s="1"/>
  <c r="DS280" i="5"/>
  <c r="DY281" i="5"/>
  <c r="DU281" i="5"/>
  <c r="DV281" i="5" s="1"/>
  <c r="DR281" i="5"/>
  <c r="DN281" i="5"/>
  <c r="DO281" i="5" s="1"/>
  <c r="DL274" i="5"/>
  <c r="DK275" i="5"/>
  <c r="DG275" i="5"/>
  <c r="DH275" i="5" s="1"/>
  <c r="CZ275" i="5"/>
  <c r="DA275" i="5" s="1"/>
  <c r="DD275" i="5"/>
  <c r="CV276" i="5"/>
  <c r="CR277" i="5" s="1"/>
  <c r="EG282" i="5" l="1"/>
  <c r="EK281" i="5"/>
  <c r="EL281" i="5" s="1"/>
  <c r="EH282" i="5" s="1"/>
  <c r="EF283" i="5"/>
  <c r="EB283" i="5"/>
  <c r="EC283" i="5" s="1"/>
  <c r="DW281" i="5"/>
  <c r="DX281" i="5" s="1"/>
  <c r="DT282" i="5" s="1"/>
  <c r="DP281" i="5"/>
  <c r="DQ281" i="5" s="1"/>
  <c r="DM282" i="5" s="1"/>
  <c r="DI275" i="5"/>
  <c r="DJ275" i="5" s="1"/>
  <c r="DF276" i="5" s="1"/>
  <c r="DB275" i="5"/>
  <c r="DE275" i="5" s="1"/>
  <c r="CS277" i="5"/>
  <c r="CT277" i="5" s="1"/>
  <c r="CW277" i="5"/>
  <c r="EI282" i="5" l="1"/>
  <c r="EJ282" i="5" s="1"/>
  <c r="EM282" i="5"/>
  <c r="DZ281" i="5"/>
  <c r="EN281" i="5"/>
  <c r="DL275" i="5"/>
  <c r="DS281" i="5"/>
  <c r="ED283" i="5"/>
  <c r="EE283" i="5" s="1"/>
  <c r="EA284" i="5" s="1"/>
  <c r="DU282" i="5"/>
  <c r="DV282" i="5" s="1"/>
  <c r="DY282" i="5"/>
  <c r="DN282" i="5"/>
  <c r="DO282" i="5" s="1"/>
  <c r="DR282" i="5"/>
  <c r="DC275" i="5"/>
  <c r="CY276" i="5" s="1"/>
  <c r="CZ276" i="5" s="1"/>
  <c r="DA276" i="5" s="1"/>
  <c r="DG276" i="5"/>
  <c r="DH276" i="5" s="1"/>
  <c r="DK276" i="5"/>
  <c r="CU277" i="5"/>
  <c r="CX277" i="5" s="1"/>
  <c r="EG283" i="5" l="1"/>
  <c r="EK282" i="5"/>
  <c r="EN282" i="5" s="1"/>
  <c r="EB284" i="5"/>
  <c r="EC284" i="5" s="1"/>
  <c r="EF284" i="5"/>
  <c r="DD276" i="5"/>
  <c r="DW282" i="5"/>
  <c r="DZ282" i="5" s="1"/>
  <c r="DP282" i="5"/>
  <c r="DS282" i="5" s="1"/>
  <c r="DI276" i="5"/>
  <c r="DL276" i="5" s="1"/>
  <c r="DB276" i="5"/>
  <c r="CV277" i="5"/>
  <c r="CR278" i="5" s="1"/>
  <c r="DQ282" i="5" l="1"/>
  <c r="DM283" i="5" s="1"/>
  <c r="DR283" i="5" s="1"/>
  <c r="EL282" i="5"/>
  <c r="EH283" i="5" s="1"/>
  <c r="DE276" i="5"/>
  <c r="ED284" i="5"/>
  <c r="EG284" i="5" s="1"/>
  <c r="DX282" i="5"/>
  <c r="DT283" i="5" s="1"/>
  <c r="DC276" i="5"/>
  <c r="CY277" i="5" s="1"/>
  <c r="DD277" i="5" s="1"/>
  <c r="DJ276" i="5"/>
  <c r="DF277" i="5" s="1"/>
  <c r="CS278" i="5"/>
  <c r="CT278" i="5" s="1"/>
  <c r="CW278" i="5"/>
  <c r="DN283" i="5" l="1"/>
  <c r="DO283" i="5" s="1"/>
  <c r="DP283" i="5" s="1"/>
  <c r="DS283" i="5" s="1"/>
  <c r="EE284" i="5"/>
  <c r="EA285" i="5" s="1"/>
  <c r="EF285" i="5" s="1"/>
  <c r="CZ277" i="5"/>
  <c r="DA277" i="5" s="1"/>
  <c r="DB277" i="5" s="1"/>
  <c r="DE277" i="5" s="1"/>
  <c r="EM283" i="5"/>
  <c r="EI283" i="5"/>
  <c r="EJ283" i="5" s="1"/>
  <c r="DU283" i="5"/>
  <c r="DV283" i="5" s="1"/>
  <c r="DY283" i="5"/>
  <c r="DK277" i="5"/>
  <c r="DG277" i="5"/>
  <c r="DH277" i="5" s="1"/>
  <c r="CU278" i="5"/>
  <c r="CV278" i="5" s="1"/>
  <c r="CR279" i="5" s="1"/>
  <c r="EB285" i="5" l="1"/>
  <c r="EC285" i="5" s="1"/>
  <c r="ED285" i="5" s="1"/>
  <c r="EE285" i="5" s="1"/>
  <c r="EA286" i="5" s="1"/>
  <c r="EK283" i="5"/>
  <c r="EL283" i="5" s="1"/>
  <c r="EH284" i="5" s="1"/>
  <c r="DW283" i="5"/>
  <c r="DZ283" i="5" s="1"/>
  <c r="DC277" i="5"/>
  <c r="CY278" i="5" s="1"/>
  <c r="DD278" i="5" s="1"/>
  <c r="DQ283" i="5"/>
  <c r="DM284" i="5" s="1"/>
  <c r="DI277" i="5"/>
  <c r="DJ277" i="5" s="1"/>
  <c r="DF278" i="5" s="1"/>
  <c r="CW279" i="5"/>
  <c r="CS279" i="5"/>
  <c r="CT279" i="5" s="1"/>
  <c r="CX278" i="5"/>
  <c r="EG285" i="5" l="1"/>
  <c r="EM284" i="5"/>
  <c r="EI284" i="5"/>
  <c r="EJ284" i="5" s="1"/>
  <c r="EN283" i="5"/>
  <c r="CZ278" i="5"/>
  <c r="DA278" i="5" s="1"/>
  <c r="EB286" i="5"/>
  <c r="EC286" i="5" s="1"/>
  <c r="EF286" i="5"/>
  <c r="DL277" i="5"/>
  <c r="DX283" i="5"/>
  <c r="DT284" i="5" s="1"/>
  <c r="DN284" i="5"/>
  <c r="DO284" i="5" s="1"/>
  <c r="DR284" i="5"/>
  <c r="DK278" i="5"/>
  <c r="DG278" i="5"/>
  <c r="DH278" i="5" s="1"/>
  <c r="CU279" i="5"/>
  <c r="CV279" i="5" s="1"/>
  <c r="CR280" i="5" s="1"/>
  <c r="DB278" i="5" l="1"/>
  <c r="DE278" i="5" s="1"/>
  <c r="EK284" i="5"/>
  <c r="EL284" i="5" s="1"/>
  <c r="EH285" i="5" s="1"/>
  <c r="CX279" i="5"/>
  <c r="ED286" i="5"/>
  <c r="EG286" i="5" s="1"/>
  <c r="DU284" i="5"/>
  <c r="DV284" i="5" s="1"/>
  <c r="DY284" i="5"/>
  <c r="DP284" i="5"/>
  <c r="DS284" i="5" s="1"/>
  <c r="DI278" i="5"/>
  <c r="DJ278" i="5" s="1"/>
  <c r="DF279" i="5" s="1"/>
  <c r="CS280" i="5"/>
  <c r="CT280" i="5" s="1"/>
  <c r="CW280" i="5"/>
  <c r="EN284" i="5" l="1"/>
  <c r="EM285" i="5"/>
  <c r="EI285" i="5"/>
  <c r="EJ285" i="5" s="1"/>
  <c r="DC278" i="5"/>
  <c r="CY279" i="5" s="1"/>
  <c r="EE286" i="5"/>
  <c r="EA287" i="5" s="1"/>
  <c r="DL278" i="5"/>
  <c r="DQ284" i="5"/>
  <c r="DM285" i="5" s="1"/>
  <c r="DN285" i="5" s="1"/>
  <c r="DO285" i="5" s="1"/>
  <c r="DW284" i="5"/>
  <c r="DX284" i="5" s="1"/>
  <c r="DT285" i="5" s="1"/>
  <c r="DG279" i="5"/>
  <c r="DH279" i="5" s="1"/>
  <c r="DK279" i="5"/>
  <c r="CU280" i="5"/>
  <c r="CV280" i="5" s="1"/>
  <c r="CR281" i="5" s="1"/>
  <c r="DR285" i="5" l="1"/>
  <c r="DZ284" i="5"/>
  <c r="DD279" i="5"/>
  <c r="CZ279" i="5"/>
  <c r="DA279" i="5" s="1"/>
  <c r="DB279" i="5" s="1"/>
  <c r="DC279" i="5" s="1"/>
  <c r="CY280" i="5" s="1"/>
  <c r="CZ280" i="5" s="1"/>
  <c r="DA280" i="5" s="1"/>
  <c r="EK285" i="5"/>
  <c r="EL285" i="5" s="1"/>
  <c r="EH286" i="5" s="1"/>
  <c r="EF287" i="5"/>
  <c r="EB287" i="5"/>
  <c r="EC287" i="5" s="1"/>
  <c r="DY285" i="5"/>
  <c r="DU285" i="5"/>
  <c r="DV285" i="5" s="1"/>
  <c r="DP285" i="5"/>
  <c r="DS285" i="5" s="1"/>
  <c r="CX280" i="5"/>
  <c r="DI279" i="5"/>
  <c r="DL279" i="5" s="1"/>
  <c r="CS281" i="5"/>
  <c r="CT281" i="5" s="1"/>
  <c r="CW281" i="5"/>
  <c r="DE279" i="5" l="1"/>
  <c r="EN285" i="5"/>
  <c r="DD280" i="5"/>
  <c r="EI286" i="5"/>
  <c r="EJ286" i="5" s="1"/>
  <c r="EM286" i="5"/>
  <c r="ED287" i="5"/>
  <c r="EG287" i="5" s="1"/>
  <c r="DJ279" i="5"/>
  <c r="DF280" i="5" s="1"/>
  <c r="DG280" i="5" s="1"/>
  <c r="DH280" i="5" s="1"/>
  <c r="DW285" i="5"/>
  <c r="DX285" i="5" s="1"/>
  <c r="DT286" i="5" s="1"/>
  <c r="DQ285" i="5"/>
  <c r="DM286" i="5" s="1"/>
  <c r="DK280" i="5"/>
  <c r="DB280" i="5"/>
  <c r="DE280" i="5" s="1"/>
  <c r="CU281" i="5"/>
  <c r="CX281" i="5" s="1"/>
  <c r="EE287" i="5" l="1"/>
  <c r="EA288" i="5" s="1"/>
  <c r="EB288" i="5" s="1"/>
  <c r="EC288" i="5" s="1"/>
  <c r="DZ285" i="5"/>
  <c r="EK286" i="5"/>
  <c r="EN286" i="5" s="1"/>
  <c r="DY286" i="5"/>
  <c r="DU286" i="5"/>
  <c r="DV286" i="5" s="1"/>
  <c r="DR286" i="5"/>
  <c r="DN286" i="5"/>
  <c r="DO286" i="5" s="1"/>
  <c r="DI280" i="5"/>
  <c r="DJ280" i="5" s="1"/>
  <c r="DF281" i="5" s="1"/>
  <c r="DC280" i="5"/>
  <c r="CY281" i="5" s="1"/>
  <c r="CV281" i="5"/>
  <c r="CR282" i="5" s="1"/>
  <c r="EF288" i="5" l="1"/>
  <c r="EL286" i="5"/>
  <c r="EH287" i="5" s="1"/>
  <c r="EM287" i="5" s="1"/>
  <c r="DL280" i="5"/>
  <c r="ED288" i="5"/>
  <c r="DW286" i="5"/>
  <c r="DX286" i="5" s="1"/>
  <c r="DT287" i="5" s="1"/>
  <c r="DP286" i="5"/>
  <c r="DQ286" i="5" s="1"/>
  <c r="DM287" i="5" s="1"/>
  <c r="DG281" i="5"/>
  <c r="DH281" i="5" s="1"/>
  <c r="DK281" i="5"/>
  <c r="DD281" i="5"/>
  <c r="CZ281" i="5"/>
  <c r="DA281" i="5" s="1"/>
  <c r="CW282" i="5"/>
  <c r="CS282" i="5"/>
  <c r="CT282" i="5" s="1"/>
  <c r="EG288" i="5" l="1"/>
  <c r="EI287" i="5"/>
  <c r="EJ287" i="5" s="1"/>
  <c r="EK287" i="5" s="1"/>
  <c r="EL287" i="5" s="1"/>
  <c r="EH288" i="5" s="1"/>
  <c r="DZ286" i="5"/>
  <c r="EE288" i="5"/>
  <c r="EA289" i="5" s="1"/>
  <c r="EB289" i="5" s="1"/>
  <c r="EC289" i="5" s="1"/>
  <c r="DS286" i="5"/>
  <c r="DY287" i="5"/>
  <c r="DU287" i="5"/>
  <c r="DV287" i="5" s="1"/>
  <c r="DR287" i="5"/>
  <c r="DN287" i="5"/>
  <c r="DO287" i="5" s="1"/>
  <c r="DI281" i="5"/>
  <c r="DL281" i="5" s="1"/>
  <c r="DB281" i="5"/>
  <c r="DC281" i="5" s="1"/>
  <c r="CY282" i="5" s="1"/>
  <c r="CU282" i="5"/>
  <c r="CV282" i="5" s="1"/>
  <c r="CR283" i="5" s="1"/>
  <c r="EF289" i="5" l="1"/>
  <c r="EN287" i="5"/>
  <c r="EM288" i="5"/>
  <c r="EI288" i="5"/>
  <c r="EJ288" i="5" s="1"/>
  <c r="ED289" i="5"/>
  <c r="EG289" i="5" s="1"/>
  <c r="DE281" i="5"/>
  <c r="DW287" i="5"/>
  <c r="DX287" i="5" s="1"/>
  <c r="DT288" i="5" s="1"/>
  <c r="DJ281" i="5"/>
  <c r="DF282" i="5" s="1"/>
  <c r="DG282" i="5" s="1"/>
  <c r="DH282" i="5" s="1"/>
  <c r="DP287" i="5"/>
  <c r="DQ287" i="5" s="1"/>
  <c r="DM288" i="5" s="1"/>
  <c r="CX282" i="5"/>
  <c r="CZ282" i="5"/>
  <c r="DA282" i="5" s="1"/>
  <c r="DD282" i="5"/>
  <c r="CW283" i="5"/>
  <c r="CS283" i="5"/>
  <c r="CT283" i="5" s="1"/>
  <c r="DS287" i="5" l="1"/>
  <c r="DZ287" i="5"/>
  <c r="EK288" i="5"/>
  <c r="EL288" i="5" s="1"/>
  <c r="EH289" i="5" s="1"/>
  <c r="DK282" i="5"/>
  <c r="EE289" i="5"/>
  <c r="EA290" i="5" s="1"/>
  <c r="DY288" i="5"/>
  <c r="DU288" i="5"/>
  <c r="DV288" i="5" s="1"/>
  <c r="DN288" i="5"/>
  <c r="DO288" i="5" s="1"/>
  <c r="DR288" i="5"/>
  <c r="DI282" i="5"/>
  <c r="DJ282" i="5" s="1"/>
  <c r="DF283" i="5" s="1"/>
  <c r="DB282" i="5"/>
  <c r="DE282" i="5" s="1"/>
  <c r="CU283" i="5"/>
  <c r="CV283" i="5" s="1"/>
  <c r="CR284" i="5" s="1"/>
  <c r="DL282" i="5" l="1"/>
  <c r="EN288" i="5"/>
  <c r="EI289" i="5"/>
  <c r="EJ289" i="5" s="1"/>
  <c r="EM289" i="5"/>
  <c r="EF290" i="5"/>
  <c r="EB290" i="5"/>
  <c r="EC290" i="5" s="1"/>
  <c r="DW288" i="5"/>
  <c r="DX288" i="5" s="1"/>
  <c r="DT289" i="5" s="1"/>
  <c r="CX283" i="5"/>
  <c r="DP288" i="5"/>
  <c r="DS288" i="5" s="1"/>
  <c r="DK283" i="5"/>
  <c r="DG283" i="5"/>
  <c r="DH283" i="5" s="1"/>
  <c r="DC282" i="5"/>
  <c r="CY283" i="5" s="1"/>
  <c r="CW284" i="5"/>
  <c r="CS284" i="5"/>
  <c r="CT284" i="5" s="1"/>
  <c r="DZ288" i="5" l="1"/>
  <c r="EK289" i="5"/>
  <c r="EN289" i="5" s="1"/>
  <c r="DQ288" i="5"/>
  <c r="DM289" i="5" s="1"/>
  <c r="DN289" i="5" s="1"/>
  <c r="DO289" i="5" s="1"/>
  <c r="ED290" i="5"/>
  <c r="EE290" i="5" s="1"/>
  <c r="EA291" i="5" s="1"/>
  <c r="DU289" i="5"/>
  <c r="DV289" i="5" s="1"/>
  <c r="DY289" i="5"/>
  <c r="DI283" i="5"/>
  <c r="DJ283" i="5" s="1"/>
  <c r="DF284" i="5" s="1"/>
  <c r="DD283" i="5"/>
  <c r="CZ283" i="5"/>
  <c r="DA283" i="5" s="1"/>
  <c r="CU284" i="5"/>
  <c r="CV284" i="5" s="1"/>
  <c r="CR285" i="5" s="1"/>
  <c r="DR289" i="5" l="1"/>
  <c r="EG290" i="5"/>
  <c r="EL289" i="5"/>
  <c r="EH290" i="5" s="1"/>
  <c r="EF291" i="5"/>
  <c r="EB291" i="5"/>
  <c r="EC291" i="5" s="1"/>
  <c r="DL283" i="5"/>
  <c r="DW289" i="5"/>
  <c r="DZ289" i="5" s="1"/>
  <c r="CX284" i="5"/>
  <c r="DP289" i="5"/>
  <c r="DS289" i="5" s="1"/>
  <c r="DK284" i="5"/>
  <c r="DG284" i="5"/>
  <c r="DH284" i="5" s="1"/>
  <c r="DB283" i="5"/>
  <c r="DC283" i="5" s="1"/>
  <c r="CY284" i="5" s="1"/>
  <c r="CW285" i="5"/>
  <c r="CS285" i="5"/>
  <c r="CT285" i="5" s="1"/>
  <c r="EM290" i="5" l="1"/>
  <c r="EI290" i="5"/>
  <c r="EJ290" i="5" s="1"/>
  <c r="DQ289" i="5"/>
  <c r="DM290" i="5" s="1"/>
  <c r="ED291" i="5"/>
  <c r="EE291" i="5" s="1"/>
  <c r="EA292" i="5" s="1"/>
  <c r="DE283" i="5"/>
  <c r="DX289" i="5"/>
  <c r="DT290" i="5" s="1"/>
  <c r="DN290" i="5"/>
  <c r="DO290" i="5" s="1"/>
  <c r="DR290" i="5"/>
  <c r="DI284" i="5"/>
  <c r="DJ284" i="5" s="1"/>
  <c r="DF285" i="5" s="1"/>
  <c r="DD284" i="5"/>
  <c r="CZ284" i="5"/>
  <c r="DA284" i="5" s="1"/>
  <c r="CU285" i="5"/>
  <c r="CV285" i="5" s="1"/>
  <c r="CR286" i="5" s="1"/>
  <c r="EG291" i="5" l="1"/>
  <c r="EK290" i="5"/>
  <c r="EL290" i="5" s="1"/>
  <c r="EH291" i="5" s="1"/>
  <c r="DL284" i="5"/>
  <c r="EB292" i="5"/>
  <c r="EC292" i="5" s="1"/>
  <c r="EF292" i="5"/>
  <c r="DY290" i="5"/>
  <c r="DU290" i="5"/>
  <c r="DV290" i="5" s="1"/>
  <c r="DP290" i="5"/>
  <c r="DS290" i="5" s="1"/>
  <c r="DK285" i="5"/>
  <c r="DG285" i="5"/>
  <c r="DH285" i="5" s="1"/>
  <c r="CX285" i="5"/>
  <c r="DB284" i="5"/>
  <c r="DC284" i="5" s="1"/>
  <c r="CY285" i="5" s="1"/>
  <c r="CW286" i="5"/>
  <c r="CS286" i="5"/>
  <c r="CT286" i="5" s="1"/>
  <c r="DE284" i="5" l="1"/>
  <c r="EM291" i="5"/>
  <c r="EI291" i="5"/>
  <c r="EJ291" i="5" s="1"/>
  <c r="EN290" i="5"/>
  <c r="ED292" i="5"/>
  <c r="EE292" i="5" s="1"/>
  <c r="EA293" i="5" s="1"/>
  <c r="DW290" i="5"/>
  <c r="DX290" i="5" s="1"/>
  <c r="DT291" i="5" s="1"/>
  <c r="DQ290" i="5"/>
  <c r="DM291" i="5" s="1"/>
  <c r="DI285" i="5"/>
  <c r="DJ285" i="5" s="1"/>
  <c r="DF286" i="5" s="1"/>
  <c r="DD285" i="5"/>
  <c r="CZ285" i="5"/>
  <c r="DA285" i="5" s="1"/>
  <c r="CU286" i="5"/>
  <c r="CV286" i="5" s="1"/>
  <c r="CR287" i="5" s="1"/>
  <c r="EG292" i="5" l="1"/>
  <c r="EK291" i="5"/>
  <c r="EL291" i="5" s="1"/>
  <c r="EH292" i="5" s="1"/>
  <c r="EF293" i="5"/>
  <c r="EB293" i="5"/>
  <c r="EC293" i="5" s="1"/>
  <c r="DL285" i="5"/>
  <c r="DU291" i="5"/>
  <c r="DV291" i="5" s="1"/>
  <c r="DY291" i="5"/>
  <c r="DZ290" i="5"/>
  <c r="DR291" i="5"/>
  <c r="DN291" i="5"/>
  <c r="DO291" i="5" s="1"/>
  <c r="DK286" i="5"/>
  <c r="DG286" i="5"/>
  <c r="DH286" i="5" s="1"/>
  <c r="CX286" i="5"/>
  <c r="DB285" i="5"/>
  <c r="DC285" i="5" s="1"/>
  <c r="CY286" i="5" s="1"/>
  <c r="CW287" i="5"/>
  <c r="CS287" i="5"/>
  <c r="CT287" i="5" s="1"/>
  <c r="EN291" i="5" l="1"/>
  <c r="EI292" i="5"/>
  <c r="EJ292" i="5" s="1"/>
  <c r="EM292" i="5"/>
  <c r="ED293" i="5"/>
  <c r="EE293" i="5" s="1"/>
  <c r="EA294" i="5" s="1"/>
  <c r="DW291" i="5"/>
  <c r="DZ291" i="5" s="1"/>
  <c r="DE285" i="5"/>
  <c r="DP291" i="5"/>
  <c r="DQ291" i="5" s="1"/>
  <c r="DM292" i="5" s="1"/>
  <c r="DI286" i="5"/>
  <c r="DJ286" i="5" s="1"/>
  <c r="DF287" i="5" s="1"/>
  <c r="DD286" i="5"/>
  <c r="CZ286" i="5"/>
  <c r="DA286" i="5" s="1"/>
  <c r="CU287" i="5"/>
  <c r="CV287" i="5" s="1"/>
  <c r="CR288" i="5" s="1"/>
  <c r="EG293" i="5" l="1"/>
  <c r="DL286" i="5"/>
  <c r="EK292" i="5"/>
  <c r="EN292" i="5" s="1"/>
  <c r="EF294" i="5"/>
  <c r="EB294" i="5"/>
  <c r="EC294" i="5" s="1"/>
  <c r="DX291" i="5"/>
  <c r="DT292" i="5" s="1"/>
  <c r="DR292" i="5"/>
  <c r="DN292" i="5"/>
  <c r="DO292" i="5" s="1"/>
  <c r="DS291" i="5"/>
  <c r="CX287" i="5"/>
  <c r="DK287" i="5"/>
  <c r="DG287" i="5"/>
  <c r="DH287" i="5" s="1"/>
  <c r="DB286" i="5"/>
  <c r="DC286" i="5" s="1"/>
  <c r="CY287" i="5" s="1"/>
  <c r="CS288" i="5"/>
  <c r="CT288" i="5" s="1"/>
  <c r="CW288" i="5"/>
  <c r="EL292" i="5" l="1"/>
  <c r="EH293" i="5" s="1"/>
  <c r="ED294" i="5"/>
  <c r="EE294" i="5" s="1"/>
  <c r="EA295" i="5" s="1"/>
  <c r="DE286" i="5"/>
  <c r="DY292" i="5"/>
  <c r="DU292" i="5"/>
  <c r="DV292" i="5" s="1"/>
  <c r="DP292" i="5"/>
  <c r="DQ292" i="5" s="1"/>
  <c r="DM293" i="5" s="1"/>
  <c r="DI287" i="5"/>
  <c r="DJ287" i="5" s="1"/>
  <c r="DF288" i="5" s="1"/>
  <c r="DD287" i="5"/>
  <c r="CZ287" i="5"/>
  <c r="DA287" i="5" s="1"/>
  <c r="CU288" i="5"/>
  <c r="CX288" i="5" s="1"/>
  <c r="DL287" i="5" l="1"/>
  <c r="EG294" i="5"/>
  <c r="EI293" i="5"/>
  <c r="EJ293" i="5" s="1"/>
  <c r="EM293" i="5"/>
  <c r="EF295" i="5"/>
  <c r="EB295" i="5"/>
  <c r="EC295" i="5" s="1"/>
  <c r="DW292" i="5"/>
  <c r="DX292" i="5" s="1"/>
  <c r="DT293" i="5" s="1"/>
  <c r="DN293" i="5"/>
  <c r="DO293" i="5" s="1"/>
  <c r="DR293" i="5"/>
  <c r="DS292" i="5"/>
  <c r="DG288" i="5"/>
  <c r="DH288" i="5" s="1"/>
  <c r="DK288" i="5"/>
  <c r="DB287" i="5"/>
  <c r="DE287" i="5" s="1"/>
  <c r="CV288" i="5"/>
  <c r="CR289" i="5" s="1"/>
  <c r="EK293" i="5" l="1"/>
  <c r="EN293" i="5" s="1"/>
  <c r="ED295" i="5"/>
  <c r="EE295" i="5" s="1"/>
  <c r="EA296" i="5" s="1"/>
  <c r="DU293" i="5"/>
  <c r="DV293" i="5" s="1"/>
  <c r="DY293" i="5"/>
  <c r="DC287" i="5"/>
  <c r="CY288" i="5" s="1"/>
  <c r="CZ288" i="5" s="1"/>
  <c r="DA288" i="5" s="1"/>
  <c r="DZ292" i="5"/>
  <c r="DP293" i="5"/>
  <c r="DS293" i="5" s="1"/>
  <c r="DI288" i="5"/>
  <c r="DL288" i="5" s="1"/>
  <c r="CS289" i="5"/>
  <c r="CT289" i="5" s="1"/>
  <c r="CW289" i="5"/>
  <c r="EG295" i="5" l="1"/>
  <c r="DD288" i="5"/>
  <c r="EL293" i="5"/>
  <c r="EH294" i="5" s="1"/>
  <c r="EF296" i="5"/>
  <c r="EB296" i="5"/>
  <c r="EC296" i="5" s="1"/>
  <c r="DW293" i="5"/>
  <c r="DZ293" i="5" s="1"/>
  <c r="DQ293" i="5"/>
  <c r="DM294" i="5" s="1"/>
  <c r="DJ288" i="5"/>
  <c r="DF289" i="5" s="1"/>
  <c r="DB288" i="5"/>
  <c r="DC288" i="5" s="1"/>
  <c r="CY289" i="5" s="1"/>
  <c r="CU289" i="5"/>
  <c r="CX289" i="5" s="1"/>
  <c r="DX293" i="5" l="1"/>
  <c r="DT294" i="5" s="1"/>
  <c r="DY294" i="5" s="1"/>
  <c r="EM294" i="5"/>
  <c r="EI294" i="5"/>
  <c r="EJ294" i="5" s="1"/>
  <c r="ED296" i="5"/>
  <c r="EE296" i="5" s="1"/>
  <c r="EA297" i="5" s="1"/>
  <c r="DN294" i="5"/>
  <c r="DO294" i="5" s="1"/>
  <c r="DR294" i="5"/>
  <c r="DK289" i="5"/>
  <c r="DG289" i="5"/>
  <c r="DH289" i="5" s="1"/>
  <c r="CZ289" i="5"/>
  <c r="DA289" i="5" s="1"/>
  <c r="DD289" i="5"/>
  <c r="DE288" i="5"/>
  <c r="CV289" i="5"/>
  <c r="CR290" i="5" s="1"/>
  <c r="DU294" i="5" l="1"/>
  <c r="DV294" i="5" s="1"/>
  <c r="DW294" i="5" s="1"/>
  <c r="DX294" i="5" s="1"/>
  <c r="DT295" i="5" s="1"/>
  <c r="EG296" i="5"/>
  <c r="EK294" i="5"/>
  <c r="EN294" i="5" s="1"/>
  <c r="EF297" i="5"/>
  <c r="EB297" i="5"/>
  <c r="EC297" i="5" s="1"/>
  <c r="DP294" i="5"/>
  <c r="DS294" i="5" s="1"/>
  <c r="DI289" i="5"/>
  <c r="DJ289" i="5" s="1"/>
  <c r="DF290" i="5" s="1"/>
  <c r="DB289" i="5"/>
  <c r="DE289" i="5" s="1"/>
  <c r="CW290" i="5"/>
  <c r="CS290" i="5"/>
  <c r="CT290" i="5" s="1"/>
  <c r="DZ294" i="5" l="1"/>
  <c r="EL294" i="5"/>
  <c r="EH295" i="5" s="1"/>
  <c r="EI295" i="5" s="1"/>
  <c r="EJ295" i="5" s="1"/>
  <c r="DL289" i="5"/>
  <c r="ED297" i="5"/>
  <c r="EE297" i="5" s="1"/>
  <c r="EA298" i="5" s="1"/>
  <c r="DU295" i="5"/>
  <c r="DV295" i="5" s="1"/>
  <c r="DY295" i="5"/>
  <c r="DQ294" i="5"/>
  <c r="DM295" i="5" s="1"/>
  <c r="DC289" i="5"/>
  <c r="CY290" i="5" s="1"/>
  <c r="DD290" i="5" s="1"/>
  <c r="DK290" i="5"/>
  <c r="DG290" i="5"/>
  <c r="DH290" i="5" s="1"/>
  <c r="CU290" i="5"/>
  <c r="CV290" i="5" s="1"/>
  <c r="CR291" i="5" s="1"/>
  <c r="EM295" i="5" l="1"/>
  <c r="EG297" i="5"/>
  <c r="EK295" i="5"/>
  <c r="CZ290" i="5"/>
  <c r="DA290" i="5" s="1"/>
  <c r="DB290" i="5" s="1"/>
  <c r="DE290" i="5" s="1"/>
  <c r="EB298" i="5"/>
  <c r="EC298" i="5" s="1"/>
  <c r="EF298" i="5"/>
  <c r="DW295" i="5"/>
  <c r="DZ295" i="5" s="1"/>
  <c r="DN295" i="5"/>
  <c r="DO295" i="5" s="1"/>
  <c r="DR295" i="5"/>
  <c r="DI290" i="5"/>
  <c r="DJ290" i="5" s="1"/>
  <c r="DF291" i="5" s="1"/>
  <c r="CX290" i="5"/>
  <c r="CW291" i="5"/>
  <c r="CS291" i="5"/>
  <c r="CT291" i="5" s="1"/>
  <c r="EN295" i="5" l="1"/>
  <c r="EL295" i="5"/>
  <c r="EH296" i="5" s="1"/>
  <c r="EM296" i="5" s="1"/>
  <c r="ED298" i="5"/>
  <c r="EE298" i="5" s="1"/>
  <c r="EA299" i="5" s="1"/>
  <c r="DX295" i="5"/>
  <c r="DT296" i="5" s="1"/>
  <c r="DL290" i="5"/>
  <c r="DP295" i="5"/>
  <c r="DS295" i="5" s="1"/>
  <c r="DG291" i="5"/>
  <c r="DH291" i="5" s="1"/>
  <c r="DK291" i="5"/>
  <c r="DC290" i="5"/>
  <c r="CY291" i="5" s="1"/>
  <c r="CU291" i="5"/>
  <c r="CV291" i="5" s="1"/>
  <c r="CR292" i="5" s="1"/>
  <c r="EI296" i="5" l="1"/>
  <c r="EJ296" i="5" s="1"/>
  <c r="EK296" i="5" s="1"/>
  <c r="EL296" i="5" s="1"/>
  <c r="EH297" i="5" s="1"/>
  <c r="EF299" i="5"/>
  <c r="EB299" i="5"/>
  <c r="EC299" i="5" s="1"/>
  <c r="EG298" i="5"/>
  <c r="DU296" i="5"/>
  <c r="DV296" i="5" s="1"/>
  <c r="DY296" i="5"/>
  <c r="CX291" i="5"/>
  <c r="DQ295" i="5"/>
  <c r="DM296" i="5" s="1"/>
  <c r="DI291" i="5"/>
  <c r="DL291" i="5" s="1"/>
  <c r="CZ291" i="5"/>
  <c r="DA291" i="5" s="1"/>
  <c r="DD291" i="5"/>
  <c r="CW292" i="5"/>
  <c r="CS292" i="5"/>
  <c r="CT292" i="5" s="1"/>
  <c r="EN296" i="5" l="1"/>
  <c r="EM297" i="5"/>
  <c r="EI297" i="5"/>
  <c r="EJ297" i="5" s="1"/>
  <c r="ED299" i="5"/>
  <c r="EE299" i="5" s="1"/>
  <c r="EA300" i="5" s="1"/>
  <c r="DW296" i="5"/>
  <c r="DZ296" i="5" s="1"/>
  <c r="DN296" i="5"/>
  <c r="DO296" i="5" s="1"/>
  <c r="DR296" i="5"/>
  <c r="DJ291" i="5"/>
  <c r="DF292" i="5" s="1"/>
  <c r="DB291" i="5"/>
  <c r="DE291" i="5" s="1"/>
  <c r="CU292" i="5"/>
  <c r="CV292" i="5" s="1"/>
  <c r="CR293" i="5" s="1"/>
  <c r="EG299" i="5" l="1"/>
  <c r="EK297" i="5"/>
  <c r="EL297" i="5" s="1"/>
  <c r="EH298" i="5" s="1"/>
  <c r="EF300" i="5"/>
  <c r="EB300" i="5"/>
  <c r="EC300" i="5" s="1"/>
  <c r="DX296" i="5"/>
  <c r="DT297" i="5" s="1"/>
  <c r="DP296" i="5"/>
  <c r="DS296" i="5" s="1"/>
  <c r="DK292" i="5"/>
  <c r="DG292" i="5"/>
  <c r="DH292" i="5" s="1"/>
  <c r="DC291" i="5"/>
  <c r="CY292" i="5" s="1"/>
  <c r="CW293" i="5"/>
  <c r="CS293" i="5"/>
  <c r="CT293" i="5" s="1"/>
  <c r="CX292" i="5"/>
  <c r="DQ296" i="5" l="1"/>
  <c r="DM297" i="5" s="1"/>
  <c r="DR297" i="5" s="1"/>
  <c r="EN297" i="5"/>
  <c r="EM298" i="5"/>
  <c r="EI298" i="5"/>
  <c r="EJ298" i="5" s="1"/>
  <c r="ED300" i="5"/>
  <c r="EE300" i="5" s="1"/>
  <c r="EA301" i="5" s="1"/>
  <c r="DY297" i="5"/>
  <c r="DU297" i="5"/>
  <c r="DV297" i="5" s="1"/>
  <c r="DI292" i="5"/>
  <c r="DJ292" i="5" s="1"/>
  <c r="DF293" i="5" s="1"/>
  <c r="DD292" i="5"/>
  <c r="CZ292" i="5"/>
  <c r="DA292" i="5" s="1"/>
  <c r="CU293" i="5"/>
  <c r="CV293" i="5" s="1"/>
  <c r="CR294" i="5" s="1"/>
  <c r="DN297" i="5" l="1"/>
  <c r="DO297" i="5" s="1"/>
  <c r="EK298" i="5"/>
  <c r="EL298" i="5" s="1"/>
  <c r="EH299" i="5" s="1"/>
  <c r="EB301" i="5"/>
  <c r="EC301" i="5" s="1"/>
  <c r="EF301" i="5"/>
  <c r="CX293" i="5"/>
  <c r="DL292" i="5"/>
  <c r="EG300" i="5"/>
  <c r="DW297" i="5"/>
  <c r="DX297" i="5" s="1"/>
  <c r="DT298" i="5" s="1"/>
  <c r="DP297" i="5"/>
  <c r="DQ297" i="5" s="1"/>
  <c r="DM298" i="5" s="1"/>
  <c r="DG293" i="5"/>
  <c r="DH293" i="5" s="1"/>
  <c r="DK293" i="5"/>
  <c r="DB292" i="5"/>
  <c r="DC292" i="5" s="1"/>
  <c r="CY293" i="5" s="1"/>
  <c r="CS294" i="5"/>
  <c r="CT294" i="5" s="1"/>
  <c r="CW294" i="5"/>
  <c r="EN298" i="5" l="1"/>
  <c r="DS297" i="5"/>
  <c r="EI299" i="5"/>
  <c r="EJ299" i="5" s="1"/>
  <c r="EM299" i="5"/>
  <c r="DE292" i="5"/>
  <c r="DZ297" i="5"/>
  <c r="ED301" i="5"/>
  <c r="EG301" i="5" s="1"/>
  <c r="DU298" i="5"/>
  <c r="DV298" i="5" s="1"/>
  <c r="DY298" i="5"/>
  <c r="DR298" i="5"/>
  <c r="DN298" i="5"/>
  <c r="DO298" i="5" s="1"/>
  <c r="DI293" i="5"/>
  <c r="DL293" i="5" s="1"/>
  <c r="CZ293" i="5"/>
  <c r="DA293" i="5" s="1"/>
  <c r="DD293" i="5"/>
  <c r="CU294" i="5"/>
  <c r="CX294" i="5" s="1"/>
  <c r="EK299" i="5" l="1"/>
  <c r="EL299" i="5" s="1"/>
  <c r="EH300" i="5" s="1"/>
  <c r="EE301" i="5"/>
  <c r="EA302" i="5" s="1"/>
  <c r="DW298" i="5"/>
  <c r="DZ298" i="5" s="1"/>
  <c r="DP298" i="5"/>
  <c r="DQ298" i="5" s="1"/>
  <c r="DM299" i="5" s="1"/>
  <c r="CV294" i="5"/>
  <c r="CR295" i="5" s="1"/>
  <c r="CW295" i="5" s="1"/>
  <c r="DJ293" i="5"/>
  <c r="DF294" i="5" s="1"/>
  <c r="DB293" i="5"/>
  <c r="DE293" i="5" s="1"/>
  <c r="CS295" i="5" l="1"/>
  <c r="CT295" i="5" s="1"/>
  <c r="CU295" i="5" s="1"/>
  <c r="CV295" i="5" s="1"/>
  <c r="CR296" i="5" s="1"/>
  <c r="EN299" i="5"/>
  <c r="EM300" i="5"/>
  <c r="EI300" i="5"/>
  <c r="EJ300" i="5" s="1"/>
  <c r="EF302" i="5"/>
  <c r="EB302" i="5"/>
  <c r="EC302" i="5" s="1"/>
  <c r="DX298" i="5"/>
  <c r="DT299" i="5" s="1"/>
  <c r="DS298" i="5"/>
  <c r="DR299" i="5"/>
  <c r="DN299" i="5"/>
  <c r="DO299" i="5" s="1"/>
  <c r="DG294" i="5"/>
  <c r="DH294" i="5" s="1"/>
  <c r="DK294" i="5"/>
  <c r="DC293" i="5"/>
  <c r="CY294" i="5" s="1"/>
  <c r="EK300" i="5" l="1"/>
  <c r="EL300" i="5" s="1"/>
  <c r="EH301" i="5" s="1"/>
  <c r="ED302" i="5"/>
  <c r="EE302" i="5" s="1"/>
  <c r="EA303" i="5" s="1"/>
  <c r="DY299" i="5"/>
  <c r="DU299" i="5"/>
  <c r="DV299" i="5" s="1"/>
  <c r="DP299" i="5"/>
  <c r="DQ299" i="5" s="1"/>
  <c r="DM300" i="5" s="1"/>
  <c r="DI294" i="5"/>
  <c r="DL294" i="5" s="1"/>
  <c r="CX295" i="5"/>
  <c r="CZ294" i="5"/>
  <c r="DA294" i="5" s="1"/>
  <c r="DD294" i="5"/>
  <c r="CS296" i="5"/>
  <c r="CT296" i="5" s="1"/>
  <c r="CW296" i="5"/>
  <c r="EG302" i="5" l="1"/>
  <c r="DS299" i="5"/>
  <c r="EN300" i="5"/>
  <c r="EI301" i="5"/>
  <c r="EJ301" i="5" s="1"/>
  <c r="EM301" i="5"/>
  <c r="EF303" i="5"/>
  <c r="EB303" i="5"/>
  <c r="EC303" i="5" s="1"/>
  <c r="DW299" i="5"/>
  <c r="DX299" i="5" s="1"/>
  <c r="DT300" i="5" s="1"/>
  <c r="DR300" i="5"/>
  <c r="DN300" i="5"/>
  <c r="DO300" i="5" s="1"/>
  <c r="DJ294" i="5"/>
  <c r="DF295" i="5" s="1"/>
  <c r="DB294" i="5"/>
  <c r="DE294" i="5" s="1"/>
  <c r="CU296" i="5"/>
  <c r="CX296" i="5" s="1"/>
  <c r="DZ299" i="5" l="1"/>
  <c r="DC294" i="5"/>
  <c r="CY295" i="5" s="1"/>
  <c r="DD295" i="5" s="1"/>
  <c r="EK301" i="5"/>
  <c r="EN301" i="5" s="1"/>
  <c r="ED303" i="5"/>
  <c r="EE303" i="5" s="1"/>
  <c r="EA304" i="5" s="1"/>
  <c r="DY300" i="5"/>
  <c r="DU300" i="5"/>
  <c r="DV300" i="5" s="1"/>
  <c r="DP300" i="5"/>
  <c r="DS300" i="5" s="1"/>
  <c r="DK295" i="5"/>
  <c r="DG295" i="5"/>
  <c r="DH295" i="5" s="1"/>
  <c r="CZ295" i="5"/>
  <c r="DA295" i="5" s="1"/>
  <c r="CV296" i="5"/>
  <c r="CR297" i="5" s="1"/>
  <c r="EL301" i="5" l="1"/>
  <c r="EH302" i="5" s="1"/>
  <c r="EI302" i="5" s="1"/>
  <c r="EJ302" i="5" s="1"/>
  <c r="EG303" i="5"/>
  <c r="EB304" i="5"/>
  <c r="EC304" i="5" s="1"/>
  <c r="EF304" i="5"/>
  <c r="DQ300" i="5"/>
  <c r="DM301" i="5" s="1"/>
  <c r="DN301" i="5" s="1"/>
  <c r="DO301" i="5" s="1"/>
  <c r="DW300" i="5"/>
  <c r="DX300" i="5" s="1"/>
  <c r="DT301" i="5" s="1"/>
  <c r="DI295" i="5"/>
  <c r="DJ295" i="5" s="1"/>
  <c r="DF296" i="5" s="1"/>
  <c r="DB295" i="5"/>
  <c r="DC295" i="5" s="1"/>
  <c r="CY296" i="5" s="1"/>
  <c r="CW297" i="5"/>
  <c r="CS297" i="5"/>
  <c r="CT297" i="5" s="1"/>
  <c r="DR301" i="5" l="1"/>
  <c r="EM302" i="5"/>
  <c r="EK302" i="5"/>
  <c r="ED304" i="5"/>
  <c r="EG304" i="5" s="1"/>
  <c r="DU301" i="5"/>
  <c r="DV301" i="5" s="1"/>
  <c r="DY301" i="5"/>
  <c r="DZ300" i="5"/>
  <c r="DP301" i="5"/>
  <c r="DS301" i="5" s="1"/>
  <c r="DL295" i="5"/>
  <c r="DK296" i="5"/>
  <c r="DG296" i="5"/>
  <c r="DH296" i="5" s="1"/>
  <c r="DD296" i="5"/>
  <c r="CZ296" i="5"/>
  <c r="DA296" i="5" s="1"/>
  <c r="DE295" i="5"/>
  <c r="CU297" i="5"/>
  <c r="CV297" i="5" s="1"/>
  <c r="CR298" i="5" s="1"/>
  <c r="EN302" i="5" l="1"/>
  <c r="EL302" i="5"/>
  <c r="EH303" i="5" s="1"/>
  <c r="EE304" i="5"/>
  <c r="EA305" i="5" s="1"/>
  <c r="DW301" i="5"/>
  <c r="DZ301" i="5" s="1"/>
  <c r="DQ301" i="5"/>
  <c r="DM302" i="5" s="1"/>
  <c r="CX297" i="5"/>
  <c r="DI296" i="5"/>
  <c r="DJ296" i="5" s="1"/>
  <c r="DF297" i="5" s="1"/>
  <c r="DB296" i="5"/>
  <c r="DC296" i="5" s="1"/>
  <c r="CY297" i="5" s="1"/>
  <c r="CS298" i="5"/>
  <c r="CT298" i="5" s="1"/>
  <c r="CW298" i="5"/>
  <c r="DL296" i="5" l="1"/>
  <c r="DE296" i="5"/>
  <c r="EM303" i="5"/>
  <c r="EI303" i="5"/>
  <c r="EJ303" i="5" s="1"/>
  <c r="EB305" i="5"/>
  <c r="EC305" i="5" s="1"/>
  <c r="EF305" i="5"/>
  <c r="DX301" i="5"/>
  <c r="DT302" i="5" s="1"/>
  <c r="DN302" i="5"/>
  <c r="DO302" i="5" s="1"/>
  <c r="DR302" i="5"/>
  <c r="DK297" i="5"/>
  <c r="DG297" i="5"/>
  <c r="DH297" i="5" s="1"/>
  <c r="DD297" i="5"/>
  <c r="CZ297" i="5"/>
  <c r="DA297" i="5" s="1"/>
  <c r="CU298" i="5"/>
  <c r="CX298" i="5" s="1"/>
  <c r="EK303" i="5" l="1"/>
  <c r="EN303" i="5" s="1"/>
  <c r="ED305" i="5"/>
  <c r="EE305" i="5" s="1"/>
  <c r="EA306" i="5" s="1"/>
  <c r="DY302" i="5"/>
  <c r="DU302" i="5"/>
  <c r="DV302" i="5" s="1"/>
  <c r="DP302" i="5"/>
  <c r="DS302" i="5" s="1"/>
  <c r="DI297" i="5"/>
  <c r="DJ297" i="5" s="1"/>
  <c r="DF298" i="5" s="1"/>
  <c r="DB297" i="5"/>
  <c r="DC297" i="5" s="1"/>
  <c r="CY298" i="5" s="1"/>
  <c r="CV298" i="5"/>
  <c r="CR299" i="5" s="1"/>
  <c r="EG305" i="5" l="1"/>
  <c r="DL297" i="5"/>
  <c r="EL303" i="5"/>
  <c r="EH304" i="5" s="1"/>
  <c r="EF306" i="5"/>
  <c r="EB306" i="5"/>
  <c r="EC306" i="5" s="1"/>
  <c r="DW302" i="5"/>
  <c r="DX302" i="5" s="1"/>
  <c r="DT303" i="5" s="1"/>
  <c r="DQ302" i="5"/>
  <c r="DM303" i="5" s="1"/>
  <c r="DE297" i="5"/>
  <c r="DG298" i="5"/>
  <c r="DH298" i="5" s="1"/>
  <c r="DK298" i="5"/>
  <c r="DD298" i="5"/>
  <c r="CZ298" i="5"/>
  <c r="DA298" i="5" s="1"/>
  <c r="CW299" i="5"/>
  <c r="CS299" i="5"/>
  <c r="CT299" i="5" s="1"/>
  <c r="EI304" i="5" l="1"/>
  <c r="EJ304" i="5" s="1"/>
  <c r="EM304" i="5"/>
  <c r="DZ302" i="5"/>
  <c r="ED306" i="5"/>
  <c r="EE306" i="5" s="1"/>
  <c r="EA307" i="5" s="1"/>
  <c r="DY303" i="5"/>
  <c r="DU303" i="5"/>
  <c r="DV303" i="5" s="1"/>
  <c r="DR303" i="5"/>
  <c r="DN303" i="5"/>
  <c r="DO303" i="5" s="1"/>
  <c r="DI298" i="5"/>
  <c r="DL298" i="5" s="1"/>
  <c r="DB298" i="5"/>
  <c r="DC298" i="5" s="1"/>
  <c r="CY299" i="5" s="1"/>
  <c r="CU299" i="5"/>
  <c r="CV299" i="5" s="1"/>
  <c r="CR300" i="5" s="1"/>
  <c r="EG306" i="5" l="1"/>
  <c r="EK304" i="5"/>
  <c r="EN304" i="5" s="1"/>
  <c r="EB307" i="5"/>
  <c r="EC307" i="5" s="1"/>
  <c r="EF307" i="5"/>
  <c r="DE298" i="5"/>
  <c r="CX299" i="5"/>
  <c r="DW303" i="5"/>
  <c r="DX303" i="5" s="1"/>
  <c r="DT304" i="5" s="1"/>
  <c r="DP303" i="5"/>
  <c r="DQ303" i="5" s="1"/>
  <c r="DM304" i="5" s="1"/>
  <c r="DJ298" i="5"/>
  <c r="DF299" i="5" s="1"/>
  <c r="CZ299" i="5"/>
  <c r="DA299" i="5" s="1"/>
  <c r="DD299" i="5"/>
  <c r="CS300" i="5"/>
  <c r="CT300" i="5" s="1"/>
  <c r="CW300" i="5"/>
  <c r="DZ303" i="5" l="1"/>
  <c r="EL304" i="5"/>
  <c r="EH305" i="5" s="1"/>
  <c r="ED307" i="5"/>
  <c r="EG307" i="5" s="1"/>
  <c r="DY304" i="5"/>
  <c r="DU304" i="5"/>
  <c r="DV304" i="5" s="1"/>
  <c r="DR304" i="5"/>
  <c r="DN304" i="5"/>
  <c r="DO304" i="5" s="1"/>
  <c r="DS303" i="5"/>
  <c r="DK299" i="5"/>
  <c r="DG299" i="5"/>
  <c r="DH299" i="5" s="1"/>
  <c r="DB299" i="5"/>
  <c r="DE299" i="5" s="1"/>
  <c r="CU300" i="5"/>
  <c r="CX300" i="5" s="1"/>
  <c r="EE307" i="5" l="1"/>
  <c r="EA308" i="5" s="1"/>
  <c r="EF308" i="5" s="1"/>
  <c r="EI305" i="5"/>
  <c r="EJ305" i="5" s="1"/>
  <c r="EM305" i="5"/>
  <c r="DC299" i="5"/>
  <c r="CY300" i="5" s="1"/>
  <c r="CZ300" i="5" s="1"/>
  <c r="DA300" i="5" s="1"/>
  <c r="DW304" i="5"/>
  <c r="DX304" i="5" s="1"/>
  <c r="DT305" i="5" s="1"/>
  <c r="DP304" i="5"/>
  <c r="DS304" i="5" s="1"/>
  <c r="DI299" i="5"/>
  <c r="DJ299" i="5" s="1"/>
  <c r="DF300" i="5" s="1"/>
  <c r="DD300" i="5"/>
  <c r="CV300" i="5"/>
  <c r="CR301" i="5" s="1"/>
  <c r="EB308" i="5" l="1"/>
  <c r="EC308" i="5" s="1"/>
  <c r="ED308" i="5" s="1"/>
  <c r="EE308" i="5" s="1"/>
  <c r="EA309" i="5" s="1"/>
  <c r="EK305" i="5"/>
  <c r="EN305" i="5" s="1"/>
  <c r="DU305" i="5"/>
  <c r="DV305" i="5" s="1"/>
  <c r="DY305" i="5"/>
  <c r="DL299" i="5"/>
  <c r="DQ304" i="5"/>
  <c r="DM305" i="5" s="1"/>
  <c r="DR305" i="5" s="1"/>
  <c r="DZ304" i="5"/>
  <c r="DK300" i="5"/>
  <c r="DG300" i="5"/>
  <c r="DH300" i="5" s="1"/>
  <c r="DB300" i="5"/>
  <c r="DE300" i="5" s="1"/>
  <c r="CS301" i="5"/>
  <c r="CT301" i="5" s="1"/>
  <c r="CW301" i="5"/>
  <c r="DN305" i="5" l="1"/>
  <c r="DO305" i="5" s="1"/>
  <c r="DC300" i="5"/>
  <c r="CY301" i="5" s="1"/>
  <c r="EL305" i="5"/>
  <c r="EH306" i="5" s="1"/>
  <c r="EF309" i="5"/>
  <c r="EB309" i="5"/>
  <c r="EC309" i="5" s="1"/>
  <c r="EG308" i="5"/>
  <c r="DW305" i="5"/>
  <c r="DZ305" i="5" s="1"/>
  <c r="DP305" i="5"/>
  <c r="DQ305" i="5" s="1"/>
  <c r="DM306" i="5" s="1"/>
  <c r="DI300" i="5"/>
  <c r="DJ300" i="5" s="1"/>
  <c r="DF301" i="5" s="1"/>
  <c r="CZ301" i="5"/>
  <c r="DA301" i="5" s="1"/>
  <c r="DD301" i="5"/>
  <c r="CU301" i="5"/>
  <c r="CV301" i="5" s="1"/>
  <c r="CR302" i="5" s="1"/>
  <c r="DS305" i="5" l="1"/>
  <c r="EM306" i="5"/>
  <c r="EI306" i="5"/>
  <c r="EJ306" i="5" s="1"/>
  <c r="ED309" i="5"/>
  <c r="EE309" i="5" s="1"/>
  <c r="EA310" i="5" s="1"/>
  <c r="DX305" i="5"/>
  <c r="DT306" i="5" s="1"/>
  <c r="DL300" i="5"/>
  <c r="DN306" i="5"/>
  <c r="DO306" i="5" s="1"/>
  <c r="DR306" i="5"/>
  <c r="DK301" i="5"/>
  <c r="DG301" i="5"/>
  <c r="DH301" i="5" s="1"/>
  <c r="DB301" i="5"/>
  <c r="DE301" i="5" s="1"/>
  <c r="CS302" i="5"/>
  <c r="CT302" i="5" s="1"/>
  <c r="CW302" i="5"/>
  <c r="CX301" i="5"/>
  <c r="EK306" i="5" l="1"/>
  <c r="EL306" i="5" s="1"/>
  <c r="EH307" i="5" s="1"/>
  <c r="EB310" i="5"/>
  <c r="EC310" i="5" s="1"/>
  <c r="EF310" i="5"/>
  <c r="EG309" i="5"/>
  <c r="DY306" i="5"/>
  <c r="DU306" i="5"/>
  <c r="DV306" i="5" s="1"/>
  <c r="DP306" i="5"/>
  <c r="DS306" i="5" s="1"/>
  <c r="DC301" i="5"/>
  <c r="CY302" i="5" s="1"/>
  <c r="CZ302" i="5" s="1"/>
  <c r="DA302" i="5" s="1"/>
  <c r="DI301" i="5"/>
  <c r="DJ301" i="5" s="1"/>
  <c r="DF302" i="5" s="1"/>
  <c r="CU302" i="5"/>
  <c r="CX302" i="5" s="1"/>
  <c r="EN306" i="5" l="1"/>
  <c r="DQ306" i="5"/>
  <c r="DM307" i="5" s="1"/>
  <c r="EM307" i="5"/>
  <c r="EI307" i="5"/>
  <c r="EJ307" i="5" s="1"/>
  <c r="ED310" i="5"/>
  <c r="EG310" i="5" s="1"/>
  <c r="DD302" i="5"/>
  <c r="DW306" i="5"/>
  <c r="DZ306" i="5" s="1"/>
  <c r="DL301" i="5"/>
  <c r="DN307" i="5"/>
  <c r="DO307" i="5" s="1"/>
  <c r="DR307" i="5"/>
  <c r="DK302" i="5"/>
  <c r="DG302" i="5"/>
  <c r="DH302" i="5" s="1"/>
  <c r="DB302" i="5"/>
  <c r="CV302" i="5"/>
  <c r="CR303" i="5" s="1"/>
  <c r="DX306" i="5" l="1"/>
  <c r="DT307" i="5" s="1"/>
  <c r="DU307" i="5" s="1"/>
  <c r="DV307" i="5" s="1"/>
  <c r="EE310" i="5"/>
  <c r="EA311" i="5" s="1"/>
  <c r="EB311" i="5" s="1"/>
  <c r="EC311" i="5" s="1"/>
  <c r="EK307" i="5"/>
  <c r="EL307" i="5" s="1"/>
  <c r="EH308" i="5" s="1"/>
  <c r="DE302" i="5"/>
  <c r="DP307" i="5"/>
  <c r="DS307" i="5" s="1"/>
  <c r="DI302" i="5"/>
  <c r="DJ302" i="5" s="1"/>
  <c r="DF303" i="5" s="1"/>
  <c r="DC302" i="5"/>
  <c r="CY303" i="5" s="1"/>
  <c r="CW303" i="5"/>
  <c r="CS303" i="5"/>
  <c r="CT303" i="5" s="1"/>
  <c r="EF311" i="5" l="1"/>
  <c r="DY307" i="5"/>
  <c r="EN307" i="5"/>
  <c r="EI308" i="5"/>
  <c r="EJ308" i="5" s="1"/>
  <c r="EM308" i="5"/>
  <c r="DQ307" i="5"/>
  <c r="DM308" i="5" s="1"/>
  <c r="DR308" i="5" s="1"/>
  <c r="ED311" i="5"/>
  <c r="EG311" i="5" s="1"/>
  <c r="DL302" i="5"/>
  <c r="DW307" i="5"/>
  <c r="DX307" i="5" s="1"/>
  <c r="DT308" i="5" s="1"/>
  <c r="DN308" i="5"/>
  <c r="DO308" i="5" s="1"/>
  <c r="DG303" i="5"/>
  <c r="DH303" i="5" s="1"/>
  <c r="DK303" i="5"/>
  <c r="DD303" i="5"/>
  <c r="CZ303" i="5"/>
  <c r="DA303" i="5" s="1"/>
  <c r="CU303" i="5"/>
  <c r="CV303" i="5" s="1"/>
  <c r="CR304" i="5" s="1"/>
  <c r="DZ307" i="5" l="1"/>
  <c r="EE311" i="5"/>
  <c r="EA312" i="5" s="1"/>
  <c r="EB312" i="5" s="1"/>
  <c r="EC312" i="5" s="1"/>
  <c r="EK308" i="5"/>
  <c r="EN308" i="5" s="1"/>
  <c r="DY308" i="5"/>
  <c r="DU308" i="5"/>
  <c r="DV308" i="5" s="1"/>
  <c r="DP308" i="5"/>
  <c r="DQ308" i="5" s="1"/>
  <c r="DM309" i="5" s="1"/>
  <c r="CX303" i="5"/>
  <c r="DI303" i="5"/>
  <c r="DL303" i="5" s="1"/>
  <c r="DB303" i="5"/>
  <c r="DC303" i="5" s="1"/>
  <c r="CY304" i="5" s="1"/>
  <c r="CS304" i="5"/>
  <c r="CT304" i="5" s="1"/>
  <c r="CW304" i="5"/>
  <c r="EF312" i="5" l="1"/>
  <c r="DE303" i="5"/>
  <c r="DS308" i="5"/>
  <c r="EL308" i="5"/>
  <c r="EH309" i="5" s="1"/>
  <c r="ED312" i="5"/>
  <c r="DW308" i="5"/>
  <c r="DZ308" i="5" s="1"/>
  <c r="DR309" i="5"/>
  <c r="DN309" i="5"/>
  <c r="DO309" i="5" s="1"/>
  <c r="DJ303" i="5"/>
  <c r="DF304" i="5" s="1"/>
  <c r="DG304" i="5" s="1"/>
  <c r="DH304" i="5" s="1"/>
  <c r="DD304" i="5"/>
  <c r="CZ304" i="5"/>
  <c r="DA304" i="5" s="1"/>
  <c r="CU304" i="5"/>
  <c r="CX304" i="5" s="1"/>
  <c r="EG312" i="5" l="1"/>
  <c r="DK304" i="5"/>
  <c r="EE312" i="5"/>
  <c r="EA313" i="5" s="1"/>
  <c r="EM309" i="5"/>
  <c r="EI309" i="5"/>
  <c r="EJ309" i="5" s="1"/>
  <c r="EB313" i="5"/>
  <c r="EC313" i="5" s="1"/>
  <c r="EF313" i="5"/>
  <c r="DX308" i="5"/>
  <c r="DT309" i="5" s="1"/>
  <c r="DP309" i="5"/>
  <c r="DQ309" i="5" s="1"/>
  <c r="DM310" i="5" s="1"/>
  <c r="DI304" i="5"/>
  <c r="DJ304" i="5" s="1"/>
  <c r="DF305" i="5" s="1"/>
  <c r="DB304" i="5"/>
  <c r="DC304" i="5" s="1"/>
  <c r="CY305" i="5" s="1"/>
  <c r="CV304" i="5"/>
  <c r="CR305" i="5" s="1"/>
  <c r="DL304" i="5" l="1"/>
  <c r="DS309" i="5"/>
  <c r="EK309" i="5"/>
  <c r="EL309" i="5" s="1"/>
  <c r="EH310" i="5" s="1"/>
  <c r="ED313" i="5"/>
  <c r="EG313" i="5" s="1"/>
  <c r="DE304" i="5"/>
  <c r="DY309" i="5"/>
  <c r="DU309" i="5"/>
  <c r="DV309" i="5" s="1"/>
  <c r="DR310" i="5"/>
  <c r="DN310" i="5"/>
  <c r="DO310" i="5" s="1"/>
  <c r="DG305" i="5"/>
  <c r="DH305" i="5" s="1"/>
  <c r="DK305" i="5"/>
  <c r="DD305" i="5"/>
  <c r="CZ305" i="5"/>
  <c r="DA305" i="5" s="1"/>
  <c r="CS305" i="5"/>
  <c r="CT305" i="5" s="1"/>
  <c r="CW305" i="5"/>
  <c r="EN309" i="5" l="1"/>
  <c r="EI310" i="5"/>
  <c r="EJ310" i="5" s="1"/>
  <c r="EM310" i="5"/>
  <c r="EE313" i="5"/>
  <c r="EA314" i="5" s="1"/>
  <c r="DW309" i="5"/>
  <c r="DZ309" i="5" s="1"/>
  <c r="DP310" i="5"/>
  <c r="DQ310" i="5" s="1"/>
  <c r="DM311" i="5" s="1"/>
  <c r="DI305" i="5"/>
  <c r="DL305" i="5" s="1"/>
  <c r="DB305" i="5"/>
  <c r="DC305" i="5" s="1"/>
  <c r="CY306" i="5" s="1"/>
  <c r="CU305" i="5"/>
  <c r="CX305" i="5" s="1"/>
  <c r="DE305" i="5" l="1"/>
  <c r="EK310" i="5"/>
  <c r="EN310" i="5" s="1"/>
  <c r="EF314" i="5"/>
  <c r="EB314" i="5"/>
  <c r="EC314" i="5" s="1"/>
  <c r="CV305" i="5"/>
  <c r="CR306" i="5" s="1"/>
  <c r="CW306" i="5" s="1"/>
  <c r="DS310" i="5"/>
  <c r="DX309" i="5"/>
  <c r="DT310" i="5" s="1"/>
  <c r="DN311" i="5"/>
  <c r="DO311" i="5" s="1"/>
  <c r="DR311" i="5"/>
  <c r="DJ305" i="5"/>
  <c r="DF306" i="5" s="1"/>
  <c r="DD306" i="5"/>
  <c r="CZ306" i="5"/>
  <c r="DA306" i="5" s="1"/>
  <c r="EL310" i="5" l="1"/>
  <c r="EH311" i="5" s="1"/>
  <c r="CS306" i="5"/>
  <c r="CT306" i="5" s="1"/>
  <c r="CU306" i="5" s="1"/>
  <c r="CX306" i="5" s="1"/>
  <c r="ED314" i="5"/>
  <c r="EE314" i="5" s="1"/>
  <c r="EA315" i="5" s="1"/>
  <c r="DU310" i="5"/>
  <c r="DV310" i="5" s="1"/>
  <c r="DY310" i="5"/>
  <c r="DP311" i="5"/>
  <c r="DS311" i="5" s="1"/>
  <c r="DG306" i="5"/>
  <c r="DH306" i="5" s="1"/>
  <c r="DK306" i="5"/>
  <c r="DB306" i="5"/>
  <c r="DC306" i="5" s="1"/>
  <c r="CY307" i="5" s="1"/>
  <c r="EG314" i="5" l="1"/>
  <c r="EI311" i="5"/>
  <c r="EJ311" i="5" s="1"/>
  <c r="EM311" i="5"/>
  <c r="EB315" i="5"/>
  <c r="EC315" i="5" s="1"/>
  <c r="EF315" i="5"/>
  <c r="DE306" i="5"/>
  <c r="DQ311" i="5"/>
  <c r="DM312" i="5" s="1"/>
  <c r="DR312" i="5" s="1"/>
  <c r="DW310" i="5"/>
  <c r="DX310" i="5" s="1"/>
  <c r="DT311" i="5" s="1"/>
  <c r="DI306" i="5"/>
  <c r="DL306" i="5" s="1"/>
  <c r="CZ307" i="5"/>
  <c r="DA307" i="5" s="1"/>
  <c r="DD307" i="5"/>
  <c r="CV306" i="5"/>
  <c r="CR307" i="5" s="1"/>
  <c r="DN312" i="5" l="1"/>
  <c r="DO312" i="5" s="1"/>
  <c r="DP312" i="5" s="1"/>
  <c r="DQ312" i="5" s="1"/>
  <c r="DM313" i="5" s="1"/>
  <c r="EK311" i="5"/>
  <c r="EN311" i="5" s="1"/>
  <c r="ED315" i="5"/>
  <c r="EG315" i="5" s="1"/>
  <c r="DU311" i="5"/>
  <c r="DV311" i="5" s="1"/>
  <c r="DY311" i="5"/>
  <c r="DZ310" i="5"/>
  <c r="DJ306" i="5"/>
  <c r="DF307" i="5" s="1"/>
  <c r="DB307" i="5"/>
  <c r="DE307" i="5" s="1"/>
  <c r="CW307" i="5"/>
  <c r="CS307" i="5"/>
  <c r="CT307" i="5" s="1"/>
  <c r="EL311" i="5" l="1"/>
  <c r="EH312" i="5" s="1"/>
  <c r="EM312" i="5" s="1"/>
  <c r="DS312" i="5"/>
  <c r="EE315" i="5"/>
  <c r="EA316" i="5" s="1"/>
  <c r="DC307" i="5"/>
  <c r="CY308" i="5" s="1"/>
  <c r="CZ308" i="5" s="1"/>
  <c r="DA308" i="5" s="1"/>
  <c r="DW311" i="5"/>
  <c r="DZ311" i="5" s="1"/>
  <c r="DN313" i="5"/>
  <c r="DO313" i="5" s="1"/>
  <c r="DR313" i="5"/>
  <c r="DK307" i="5"/>
  <c r="DG307" i="5"/>
  <c r="DH307" i="5" s="1"/>
  <c r="CU307" i="5"/>
  <c r="CV307" i="5" s="1"/>
  <c r="CR308" i="5" s="1"/>
  <c r="EI312" i="5" l="1"/>
  <c r="EJ312" i="5" s="1"/>
  <c r="EK312" i="5" s="1"/>
  <c r="EL312" i="5" s="1"/>
  <c r="EH313" i="5" s="1"/>
  <c r="DD308" i="5"/>
  <c r="DX311" i="5"/>
  <c r="DT312" i="5" s="1"/>
  <c r="DY312" i="5" s="1"/>
  <c r="EB316" i="5"/>
  <c r="EC316" i="5" s="1"/>
  <c r="EF316" i="5"/>
  <c r="CX307" i="5"/>
  <c r="DP313" i="5"/>
  <c r="DS313" i="5" s="1"/>
  <c r="DI307" i="5"/>
  <c r="DJ307" i="5" s="1"/>
  <c r="DF308" i="5" s="1"/>
  <c r="DB308" i="5"/>
  <c r="DC308" i="5" s="1"/>
  <c r="CY309" i="5" s="1"/>
  <c r="CS308" i="5"/>
  <c r="CT308" i="5" s="1"/>
  <c r="CW308" i="5"/>
  <c r="DU312" i="5" l="1"/>
  <c r="DV312" i="5" s="1"/>
  <c r="DL307" i="5"/>
  <c r="EN312" i="5"/>
  <c r="EI313" i="5"/>
  <c r="EJ313" i="5" s="1"/>
  <c r="EM313" i="5"/>
  <c r="ED316" i="5"/>
  <c r="EG316" i="5" s="1"/>
  <c r="DW312" i="5"/>
  <c r="DX312" i="5" s="1"/>
  <c r="DT313" i="5" s="1"/>
  <c r="DQ313" i="5"/>
  <c r="DM314" i="5" s="1"/>
  <c r="DK308" i="5"/>
  <c r="DG308" i="5"/>
  <c r="DH308" i="5" s="1"/>
  <c r="DE308" i="5"/>
  <c r="DD309" i="5"/>
  <c r="CZ309" i="5"/>
  <c r="DA309" i="5" s="1"/>
  <c r="CU308" i="5"/>
  <c r="CX308" i="5" s="1"/>
  <c r="EK313" i="5" l="1"/>
  <c r="EN313" i="5" s="1"/>
  <c r="EE316" i="5"/>
  <c r="EA317" i="5" s="1"/>
  <c r="DU313" i="5"/>
  <c r="DV313" i="5" s="1"/>
  <c r="DY313" i="5"/>
  <c r="DZ312" i="5"/>
  <c r="DN314" i="5"/>
  <c r="DO314" i="5" s="1"/>
  <c r="DR314" i="5"/>
  <c r="DI308" i="5"/>
  <c r="DJ308" i="5" s="1"/>
  <c r="DF309" i="5" s="1"/>
  <c r="DB309" i="5"/>
  <c r="DC309" i="5" s="1"/>
  <c r="CY310" i="5" s="1"/>
  <c r="CV308" i="5"/>
  <c r="CR309" i="5" s="1"/>
  <c r="EL313" i="5" l="1"/>
  <c r="EH314" i="5" s="1"/>
  <c r="EB317" i="5"/>
  <c r="EC317" i="5" s="1"/>
  <c r="EF317" i="5"/>
  <c r="DE309" i="5"/>
  <c r="DW313" i="5"/>
  <c r="DZ313" i="5" s="1"/>
  <c r="DP314" i="5"/>
  <c r="DS314" i="5" s="1"/>
  <c r="DK309" i="5"/>
  <c r="DG309" i="5"/>
  <c r="DH309" i="5" s="1"/>
  <c r="DL308" i="5"/>
  <c r="DD310" i="5"/>
  <c r="CZ310" i="5"/>
  <c r="DA310" i="5" s="1"/>
  <c r="CW309" i="5"/>
  <c r="CS309" i="5"/>
  <c r="CT309" i="5" s="1"/>
  <c r="EI314" i="5" l="1"/>
  <c r="EJ314" i="5" s="1"/>
  <c r="EM314" i="5"/>
  <c r="ED317" i="5"/>
  <c r="EG317" i="5" s="1"/>
  <c r="DX313" i="5"/>
  <c r="DT314" i="5" s="1"/>
  <c r="DQ314" i="5"/>
  <c r="DM315" i="5" s="1"/>
  <c r="DI309" i="5"/>
  <c r="DJ309" i="5" s="1"/>
  <c r="DF310" i="5" s="1"/>
  <c r="DB310" i="5"/>
  <c r="DC310" i="5" s="1"/>
  <c r="CY311" i="5" s="1"/>
  <c r="CU309" i="5"/>
  <c r="CV309" i="5" s="1"/>
  <c r="CR310" i="5" s="1"/>
  <c r="DL309" i="5" l="1"/>
  <c r="DE310" i="5"/>
  <c r="EK314" i="5"/>
  <c r="EL314" i="5" s="1"/>
  <c r="EH315" i="5" s="1"/>
  <c r="EE317" i="5"/>
  <c r="EA318" i="5" s="1"/>
  <c r="DY314" i="5"/>
  <c r="DU314" i="5"/>
  <c r="DV314" i="5" s="1"/>
  <c r="DR315" i="5"/>
  <c r="DN315" i="5"/>
  <c r="DO315" i="5" s="1"/>
  <c r="DG310" i="5"/>
  <c r="DH310" i="5" s="1"/>
  <c r="DK310" i="5"/>
  <c r="DD311" i="5"/>
  <c r="CZ311" i="5"/>
  <c r="DA311" i="5" s="1"/>
  <c r="CS310" i="5"/>
  <c r="CT310" i="5" s="1"/>
  <c r="CW310" i="5"/>
  <c r="CX309" i="5"/>
  <c r="EM315" i="5" l="1"/>
  <c r="EI315" i="5"/>
  <c r="EJ315" i="5" s="1"/>
  <c r="EN314" i="5"/>
  <c r="EF318" i="5"/>
  <c r="EB318" i="5"/>
  <c r="EC318" i="5" s="1"/>
  <c r="DW314" i="5"/>
  <c r="DX314" i="5" s="1"/>
  <c r="DT315" i="5" s="1"/>
  <c r="DP315" i="5"/>
  <c r="DQ315" i="5" s="1"/>
  <c r="DM316" i="5" s="1"/>
  <c r="DI310" i="5"/>
  <c r="DL310" i="5" s="1"/>
  <c r="DB311" i="5"/>
  <c r="DE311" i="5" s="1"/>
  <c r="CU310" i="5"/>
  <c r="CX310" i="5" s="1"/>
  <c r="DJ310" i="5" l="1"/>
  <c r="DF311" i="5" s="1"/>
  <c r="EK315" i="5"/>
  <c r="EL315" i="5" s="1"/>
  <c r="EH316" i="5" s="1"/>
  <c r="ED318" i="5"/>
  <c r="EE318" i="5" s="1"/>
  <c r="EA319" i="5" s="1"/>
  <c r="DY315" i="5"/>
  <c r="DU315" i="5"/>
  <c r="DV315" i="5" s="1"/>
  <c r="DC311" i="5"/>
  <c r="CY312" i="5" s="1"/>
  <c r="CZ312" i="5" s="1"/>
  <c r="DA312" i="5" s="1"/>
  <c r="DZ314" i="5"/>
  <c r="DS315" i="5"/>
  <c r="DR316" i="5"/>
  <c r="DN316" i="5"/>
  <c r="DO316" i="5" s="1"/>
  <c r="CV310" i="5"/>
  <c r="CR311" i="5" s="1"/>
  <c r="CW311" i="5" s="1"/>
  <c r="DK311" i="5"/>
  <c r="DG311" i="5"/>
  <c r="DH311" i="5" s="1"/>
  <c r="EN315" i="5" l="1"/>
  <c r="EG318" i="5"/>
  <c r="EM316" i="5"/>
  <c r="EI316" i="5"/>
  <c r="EJ316" i="5" s="1"/>
  <c r="EF319" i="5"/>
  <c r="EB319" i="5"/>
  <c r="EC319" i="5" s="1"/>
  <c r="DD312" i="5"/>
  <c r="CS311" i="5"/>
  <c r="CT311" i="5" s="1"/>
  <c r="CU311" i="5" s="1"/>
  <c r="CV311" i="5" s="1"/>
  <c r="CR312" i="5" s="1"/>
  <c r="DW315" i="5"/>
  <c r="DX315" i="5" s="1"/>
  <c r="DT316" i="5" s="1"/>
  <c r="DP316" i="5"/>
  <c r="DQ316" i="5" s="1"/>
  <c r="DM317" i="5" s="1"/>
  <c r="DI311" i="5"/>
  <c r="DJ311" i="5" s="1"/>
  <c r="DF312" i="5" s="1"/>
  <c r="DB312" i="5"/>
  <c r="DC312" i="5" s="1"/>
  <c r="CY313" i="5" s="1"/>
  <c r="DZ315" i="5" l="1"/>
  <c r="DL311" i="5"/>
  <c r="EK316" i="5"/>
  <c r="EL316" i="5" s="1"/>
  <c r="EH317" i="5" s="1"/>
  <c r="DS316" i="5"/>
  <c r="ED319" i="5"/>
  <c r="EE319" i="5" s="1"/>
  <c r="EA320" i="5" s="1"/>
  <c r="DE312" i="5"/>
  <c r="DY316" i="5"/>
  <c r="DU316" i="5"/>
  <c r="DV316" i="5" s="1"/>
  <c r="DR317" i="5"/>
  <c r="DN317" i="5"/>
  <c r="DO317" i="5" s="1"/>
  <c r="CX311" i="5"/>
  <c r="DK312" i="5"/>
  <c r="DG312" i="5"/>
  <c r="DH312" i="5" s="1"/>
  <c r="CZ313" i="5"/>
  <c r="DA313" i="5" s="1"/>
  <c r="DD313" i="5"/>
  <c r="CS312" i="5"/>
  <c r="CT312" i="5" s="1"/>
  <c r="CW312" i="5"/>
  <c r="EG319" i="5" l="1"/>
  <c r="EN316" i="5"/>
  <c r="EM317" i="5"/>
  <c r="EI317" i="5"/>
  <c r="EJ317" i="5" s="1"/>
  <c r="EF320" i="5"/>
  <c r="EB320" i="5"/>
  <c r="EC320" i="5" s="1"/>
  <c r="DW316" i="5"/>
  <c r="DX316" i="5" s="1"/>
  <c r="DT317" i="5" s="1"/>
  <c r="DP317" i="5"/>
  <c r="DQ317" i="5" s="1"/>
  <c r="DM318" i="5" s="1"/>
  <c r="DI312" i="5"/>
  <c r="DL312" i="5" s="1"/>
  <c r="DB313" i="5"/>
  <c r="DE313" i="5" s="1"/>
  <c r="CU312" i="5"/>
  <c r="CX312" i="5" s="1"/>
  <c r="DZ316" i="5" l="1"/>
  <c r="EK317" i="5"/>
  <c r="EL317" i="5" s="1"/>
  <c r="EH318" i="5" s="1"/>
  <c r="ED320" i="5"/>
  <c r="EG320" i="5" s="1"/>
  <c r="DY317" i="5"/>
  <c r="DU317" i="5"/>
  <c r="DV317" i="5" s="1"/>
  <c r="DS317" i="5"/>
  <c r="DN318" i="5"/>
  <c r="DO318" i="5" s="1"/>
  <c r="DR318" i="5"/>
  <c r="DJ312" i="5"/>
  <c r="DF313" i="5" s="1"/>
  <c r="DC313" i="5"/>
  <c r="CY314" i="5" s="1"/>
  <c r="CV312" i="5"/>
  <c r="CR313" i="5" s="1"/>
  <c r="EN317" i="5" l="1"/>
  <c r="EM318" i="5"/>
  <c r="EI318" i="5"/>
  <c r="EJ318" i="5" s="1"/>
  <c r="EE320" i="5"/>
  <c r="EA321" i="5" s="1"/>
  <c r="EF321" i="5" s="1"/>
  <c r="DW317" i="5"/>
  <c r="DX317" i="5" s="1"/>
  <c r="DT318" i="5" s="1"/>
  <c r="DP318" i="5"/>
  <c r="DS318" i="5" s="1"/>
  <c r="DK313" i="5"/>
  <c r="DG313" i="5"/>
  <c r="DH313" i="5" s="1"/>
  <c r="CZ314" i="5"/>
  <c r="DA314" i="5" s="1"/>
  <c r="DD314" i="5"/>
  <c r="CS313" i="5"/>
  <c r="CT313" i="5" s="1"/>
  <c r="CW313" i="5"/>
  <c r="EB321" i="5" l="1"/>
  <c r="EC321" i="5" s="1"/>
  <c r="ED321" i="5" s="1"/>
  <c r="EE321" i="5" s="1"/>
  <c r="EA322" i="5" s="1"/>
  <c r="EK318" i="5"/>
  <c r="EL318" i="5" s="1"/>
  <c r="EH319" i="5" s="1"/>
  <c r="DY318" i="5"/>
  <c r="DU318" i="5"/>
  <c r="DV318" i="5" s="1"/>
  <c r="DZ317" i="5"/>
  <c r="DQ318" i="5"/>
  <c r="DM319" i="5" s="1"/>
  <c r="DI313" i="5"/>
  <c r="DJ313" i="5" s="1"/>
  <c r="DF314" i="5" s="1"/>
  <c r="DB314" i="5"/>
  <c r="DE314" i="5" s="1"/>
  <c r="CU313" i="5"/>
  <c r="CX313" i="5" s="1"/>
  <c r="EG321" i="5" l="1"/>
  <c r="EN318" i="5"/>
  <c r="EM319" i="5"/>
  <c r="EI319" i="5"/>
  <c r="EJ319" i="5" s="1"/>
  <c r="DL313" i="5"/>
  <c r="EB322" i="5"/>
  <c r="EC322" i="5" s="1"/>
  <c r="EF322" i="5"/>
  <c r="DW318" i="5"/>
  <c r="DX318" i="5" s="1"/>
  <c r="DT319" i="5" s="1"/>
  <c r="DN319" i="5"/>
  <c r="DO319" i="5" s="1"/>
  <c r="DR319" i="5"/>
  <c r="DK314" i="5"/>
  <c r="DG314" i="5"/>
  <c r="DH314" i="5" s="1"/>
  <c r="DC314" i="5"/>
  <c r="CY315" i="5" s="1"/>
  <c r="CV313" i="5"/>
  <c r="CR314" i="5" s="1"/>
  <c r="DZ318" i="5" l="1"/>
  <c r="EK319" i="5"/>
  <c r="EL319" i="5" s="1"/>
  <c r="EH320" i="5" s="1"/>
  <c r="ED322" i="5"/>
  <c r="EG322" i="5" s="1"/>
  <c r="DU319" i="5"/>
  <c r="DV319" i="5" s="1"/>
  <c r="DY319" i="5"/>
  <c r="DP319" i="5"/>
  <c r="DS319" i="5" s="1"/>
  <c r="DI314" i="5"/>
  <c r="DJ314" i="5" s="1"/>
  <c r="DF315" i="5" s="1"/>
  <c r="DD315" i="5"/>
  <c r="CZ315" i="5"/>
  <c r="DA315" i="5" s="1"/>
  <c r="CW314" i="5"/>
  <c r="CS314" i="5"/>
  <c r="CT314" i="5" s="1"/>
  <c r="EN319" i="5" l="1"/>
  <c r="EM320" i="5"/>
  <c r="EI320" i="5"/>
  <c r="EJ320" i="5" s="1"/>
  <c r="EE322" i="5"/>
  <c r="EA323" i="5" s="1"/>
  <c r="DW319" i="5"/>
  <c r="DZ319" i="5" s="1"/>
  <c r="DQ319" i="5"/>
  <c r="DM320" i="5" s="1"/>
  <c r="DG315" i="5"/>
  <c r="DH315" i="5" s="1"/>
  <c r="DK315" i="5"/>
  <c r="DL314" i="5"/>
  <c r="DB315" i="5"/>
  <c r="DC315" i="5" s="1"/>
  <c r="CY316" i="5" s="1"/>
  <c r="CU314" i="5"/>
  <c r="CX314" i="5" s="1"/>
  <c r="DX319" i="5" l="1"/>
  <c r="DT320" i="5" s="1"/>
  <c r="EK320" i="5"/>
  <c r="EL320" i="5" s="1"/>
  <c r="EH321" i="5" s="1"/>
  <c r="EF323" i="5"/>
  <c r="EB323" i="5"/>
  <c r="EC323" i="5" s="1"/>
  <c r="DY320" i="5"/>
  <c r="DU320" i="5"/>
  <c r="DV320" i="5" s="1"/>
  <c r="DE315" i="5"/>
  <c r="DN320" i="5"/>
  <c r="DO320" i="5" s="1"/>
  <c r="DR320" i="5"/>
  <c r="DI315" i="5"/>
  <c r="DL315" i="5" s="1"/>
  <c r="DD316" i="5"/>
  <c r="CZ316" i="5"/>
  <c r="DA316" i="5" s="1"/>
  <c r="CV314" i="5"/>
  <c r="CR315" i="5" s="1"/>
  <c r="EN320" i="5" l="1"/>
  <c r="EM321" i="5"/>
  <c r="EI321" i="5"/>
  <c r="EJ321" i="5" s="1"/>
  <c r="ED323" i="5"/>
  <c r="EE323" i="5" s="1"/>
  <c r="EA324" i="5" s="1"/>
  <c r="DW320" i="5"/>
  <c r="DX320" i="5" s="1"/>
  <c r="DT321" i="5" s="1"/>
  <c r="DP320" i="5"/>
  <c r="DS320" i="5" s="1"/>
  <c r="DJ315" i="5"/>
  <c r="DF316" i="5" s="1"/>
  <c r="DB316" i="5"/>
  <c r="DC316" i="5" s="1"/>
  <c r="CY317" i="5" s="1"/>
  <c r="CW315" i="5"/>
  <c r="CS315" i="5"/>
  <c r="CT315" i="5" s="1"/>
  <c r="EG323" i="5" l="1"/>
  <c r="DZ320" i="5"/>
  <c r="EK321" i="5"/>
  <c r="EL321" i="5" s="1"/>
  <c r="EH322" i="5" s="1"/>
  <c r="EF324" i="5"/>
  <c r="EB324" i="5"/>
  <c r="EC324" i="5" s="1"/>
  <c r="DY321" i="5"/>
  <c r="DU321" i="5"/>
  <c r="DV321" i="5" s="1"/>
  <c r="DE316" i="5"/>
  <c r="DQ320" i="5"/>
  <c r="DM321" i="5" s="1"/>
  <c r="DK316" i="5"/>
  <c r="DG316" i="5"/>
  <c r="DH316" i="5" s="1"/>
  <c r="DD317" i="5"/>
  <c r="CZ317" i="5"/>
  <c r="DA317" i="5" s="1"/>
  <c r="CU315" i="5"/>
  <c r="CV315" i="5" s="1"/>
  <c r="CR316" i="5" s="1"/>
  <c r="EN321" i="5" l="1"/>
  <c r="EI322" i="5"/>
  <c r="EJ322" i="5" s="1"/>
  <c r="EM322" i="5"/>
  <c r="ED324" i="5"/>
  <c r="EE324" i="5" s="1"/>
  <c r="EA325" i="5" s="1"/>
  <c r="DW321" i="5"/>
  <c r="DX321" i="5" s="1"/>
  <c r="DT322" i="5" s="1"/>
  <c r="DR321" i="5"/>
  <c r="DN321" i="5"/>
  <c r="DO321" i="5" s="1"/>
  <c r="CX315" i="5"/>
  <c r="DI316" i="5"/>
  <c r="DJ316" i="5" s="1"/>
  <c r="DF317" i="5" s="1"/>
  <c r="DB317" i="5"/>
  <c r="DC317" i="5" s="1"/>
  <c r="CY318" i="5" s="1"/>
  <c r="CW316" i="5"/>
  <c r="CS316" i="5"/>
  <c r="CT316" i="5" s="1"/>
  <c r="EG324" i="5" l="1"/>
  <c r="DZ321" i="5"/>
  <c r="DL316" i="5"/>
  <c r="EK322" i="5"/>
  <c r="EN322" i="5" s="1"/>
  <c r="EB325" i="5"/>
  <c r="EC325" i="5" s="1"/>
  <c r="EF325" i="5"/>
  <c r="DU322" i="5"/>
  <c r="DV322" i="5" s="1"/>
  <c r="DY322" i="5"/>
  <c r="DP321" i="5"/>
  <c r="DQ321" i="5" s="1"/>
  <c r="DM322" i="5" s="1"/>
  <c r="DE317" i="5"/>
  <c r="DG317" i="5"/>
  <c r="DH317" i="5" s="1"/>
  <c r="DK317" i="5"/>
  <c r="DD318" i="5"/>
  <c r="CZ318" i="5"/>
  <c r="DA318" i="5" s="1"/>
  <c r="CU316" i="5"/>
  <c r="CV316" i="5" s="1"/>
  <c r="CR317" i="5" s="1"/>
  <c r="DS321" i="5" l="1"/>
  <c r="EL322" i="5"/>
  <c r="EH323" i="5" s="1"/>
  <c r="ED325" i="5"/>
  <c r="EG325" i="5" s="1"/>
  <c r="DW322" i="5"/>
  <c r="DZ322" i="5" s="1"/>
  <c r="DR322" i="5"/>
  <c r="DN322" i="5"/>
  <c r="DO322" i="5" s="1"/>
  <c r="CX316" i="5"/>
  <c r="DI317" i="5"/>
  <c r="DL317" i="5" s="1"/>
  <c r="DB318" i="5"/>
  <c r="DC318" i="5" s="1"/>
  <c r="CY319" i="5" s="1"/>
  <c r="CS317" i="5"/>
  <c r="CT317" i="5" s="1"/>
  <c r="CW317" i="5"/>
  <c r="DJ317" i="5" l="1"/>
  <c r="DF318" i="5" s="1"/>
  <c r="DG318" i="5" s="1"/>
  <c r="DH318" i="5" s="1"/>
  <c r="EI323" i="5"/>
  <c r="EJ323" i="5" s="1"/>
  <c r="EM323" i="5"/>
  <c r="EE325" i="5"/>
  <c r="EA326" i="5" s="1"/>
  <c r="DX322" i="5"/>
  <c r="DT323" i="5" s="1"/>
  <c r="DE318" i="5"/>
  <c r="DP322" i="5"/>
  <c r="DQ322" i="5" s="1"/>
  <c r="DM323" i="5" s="1"/>
  <c r="CZ319" i="5"/>
  <c r="DA319" i="5" s="1"/>
  <c r="DD319" i="5"/>
  <c r="CU317" i="5"/>
  <c r="CX317" i="5" s="1"/>
  <c r="DK318" i="5" l="1"/>
  <c r="DS322" i="5"/>
  <c r="EK323" i="5"/>
  <c r="EN323" i="5" s="1"/>
  <c r="EF326" i="5"/>
  <c r="EB326" i="5"/>
  <c r="EC326" i="5" s="1"/>
  <c r="DU323" i="5"/>
  <c r="DV323" i="5" s="1"/>
  <c r="DY323" i="5"/>
  <c r="DN323" i="5"/>
  <c r="DO323" i="5" s="1"/>
  <c r="DR323" i="5"/>
  <c r="DI318" i="5"/>
  <c r="DB319" i="5"/>
  <c r="DE319" i="5" s="1"/>
  <c r="CV317" i="5"/>
  <c r="CR318" i="5" s="1"/>
  <c r="DL318" i="5" l="1"/>
  <c r="EL323" i="5"/>
  <c r="EH324" i="5" s="1"/>
  <c r="EI324" i="5" s="1"/>
  <c r="EJ324" i="5" s="1"/>
  <c r="ED326" i="5"/>
  <c r="EE326" i="5" s="1"/>
  <c r="EA327" i="5" s="1"/>
  <c r="DW323" i="5"/>
  <c r="DZ323" i="5" s="1"/>
  <c r="DP323" i="5"/>
  <c r="DS323" i="5" s="1"/>
  <c r="DJ318" i="5"/>
  <c r="DF319" i="5" s="1"/>
  <c r="DC319" i="5"/>
  <c r="CY320" i="5" s="1"/>
  <c r="CS318" i="5"/>
  <c r="CT318" i="5" s="1"/>
  <c r="CW318" i="5"/>
  <c r="EM324" i="5" l="1"/>
  <c r="DQ323" i="5"/>
  <c r="DM324" i="5" s="1"/>
  <c r="DN324" i="5" s="1"/>
  <c r="DO324" i="5" s="1"/>
  <c r="EK324" i="5"/>
  <c r="EB327" i="5"/>
  <c r="EC327" i="5" s="1"/>
  <c r="EF327" i="5"/>
  <c r="EG326" i="5"/>
  <c r="DX323" i="5"/>
  <c r="DT324" i="5" s="1"/>
  <c r="DK319" i="5"/>
  <c r="DG319" i="5"/>
  <c r="DH319" i="5" s="1"/>
  <c r="DD320" i="5"/>
  <c r="CZ320" i="5"/>
  <c r="DA320" i="5" s="1"/>
  <c r="CU318" i="5"/>
  <c r="CX318" i="5" s="1"/>
  <c r="DR324" i="5" l="1"/>
  <c r="EN324" i="5"/>
  <c r="EL324" i="5"/>
  <c r="EH325" i="5" s="1"/>
  <c r="EI325" i="5" s="1"/>
  <c r="EJ325" i="5" s="1"/>
  <c r="ED327" i="5"/>
  <c r="EG327" i="5" s="1"/>
  <c r="DY324" i="5"/>
  <c r="DU324" i="5"/>
  <c r="DV324" i="5" s="1"/>
  <c r="DP324" i="5"/>
  <c r="DS324" i="5" s="1"/>
  <c r="DI319" i="5"/>
  <c r="DJ319" i="5" s="1"/>
  <c r="DF320" i="5" s="1"/>
  <c r="CV318" i="5"/>
  <c r="CR319" i="5" s="1"/>
  <c r="CW319" i="5" s="1"/>
  <c r="DB320" i="5"/>
  <c r="DC320" i="5" s="1"/>
  <c r="CY321" i="5" s="1"/>
  <c r="CS319" i="5" l="1"/>
  <c r="CT319" i="5" s="1"/>
  <c r="EM325" i="5"/>
  <c r="EK325" i="5"/>
  <c r="DL319" i="5"/>
  <c r="EE327" i="5"/>
  <c r="EA328" i="5" s="1"/>
  <c r="DW324" i="5"/>
  <c r="DX324" i="5" s="1"/>
  <c r="DT325" i="5" s="1"/>
  <c r="DE320" i="5"/>
  <c r="DQ324" i="5"/>
  <c r="DM325" i="5" s="1"/>
  <c r="DK320" i="5"/>
  <c r="DG320" i="5"/>
  <c r="DH320" i="5" s="1"/>
  <c r="DD321" i="5"/>
  <c r="CZ321" i="5"/>
  <c r="DA321" i="5" s="1"/>
  <c r="CU319" i="5"/>
  <c r="CV319" i="5" s="1"/>
  <c r="CR320" i="5" s="1"/>
  <c r="EN325" i="5" l="1"/>
  <c r="EL325" i="5"/>
  <c r="EH326" i="5" s="1"/>
  <c r="EF328" i="5"/>
  <c r="EB328" i="5"/>
  <c r="EC328" i="5" s="1"/>
  <c r="DU325" i="5"/>
  <c r="DV325" i="5" s="1"/>
  <c r="DY325" i="5"/>
  <c r="DZ324" i="5"/>
  <c r="DN325" i="5"/>
  <c r="DO325" i="5" s="1"/>
  <c r="DR325" i="5"/>
  <c r="CX319" i="5"/>
  <c r="DI320" i="5"/>
  <c r="DJ320" i="5" s="1"/>
  <c r="DF321" i="5" s="1"/>
  <c r="DB321" i="5"/>
  <c r="DE321" i="5" s="1"/>
  <c r="CW320" i="5"/>
  <c r="CS320" i="5"/>
  <c r="CT320" i="5" s="1"/>
  <c r="DC321" i="5" l="1"/>
  <c r="CY322" i="5" s="1"/>
  <c r="DD322" i="5" s="1"/>
  <c r="EM326" i="5"/>
  <c r="EI326" i="5"/>
  <c r="EJ326" i="5" s="1"/>
  <c r="ED328" i="5"/>
  <c r="EE328" i="5" s="1"/>
  <c r="EA329" i="5" s="1"/>
  <c r="DW325" i="5"/>
  <c r="DZ325" i="5" s="1"/>
  <c r="DP325" i="5"/>
  <c r="DS325" i="5" s="1"/>
  <c r="DK321" i="5"/>
  <c r="DG321" i="5"/>
  <c r="DH321" i="5" s="1"/>
  <c r="DL320" i="5"/>
  <c r="CZ322" i="5"/>
  <c r="DA322" i="5" s="1"/>
  <c r="CU320" i="5"/>
  <c r="CV320" i="5" s="1"/>
  <c r="CR321" i="5" s="1"/>
  <c r="CX320" i="5" l="1"/>
  <c r="EG328" i="5"/>
  <c r="DQ325" i="5"/>
  <c r="DM326" i="5" s="1"/>
  <c r="EK326" i="5"/>
  <c r="EL326" i="5" s="1"/>
  <c r="EH327" i="5" s="1"/>
  <c r="EF329" i="5"/>
  <c r="EB329" i="5"/>
  <c r="EC329" i="5" s="1"/>
  <c r="DX325" i="5"/>
  <c r="DT326" i="5" s="1"/>
  <c r="DN326" i="5"/>
  <c r="DO326" i="5" s="1"/>
  <c r="DR326" i="5"/>
  <c r="DI321" i="5"/>
  <c r="DJ321" i="5" s="1"/>
  <c r="DF322" i="5" s="1"/>
  <c r="DB322" i="5"/>
  <c r="DC322" i="5" s="1"/>
  <c r="CY323" i="5" s="1"/>
  <c r="CW321" i="5"/>
  <c r="CS321" i="5"/>
  <c r="CT321" i="5" s="1"/>
  <c r="EN326" i="5" l="1"/>
  <c r="DE322" i="5"/>
  <c r="EM327" i="5"/>
  <c r="EI327" i="5"/>
  <c r="EJ327" i="5" s="1"/>
  <c r="ED329" i="5"/>
  <c r="EE329" i="5" s="1"/>
  <c r="EA330" i="5" s="1"/>
  <c r="DU326" i="5"/>
  <c r="DV326" i="5" s="1"/>
  <c r="DY326" i="5"/>
  <c r="DP326" i="5"/>
  <c r="DS326" i="5" s="1"/>
  <c r="DG322" i="5"/>
  <c r="DH322" i="5" s="1"/>
  <c r="DK322" i="5"/>
  <c r="DL321" i="5"/>
  <c r="DD323" i="5"/>
  <c r="CZ323" i="5"/>
  <c r="DA323" i="5" s="1"/>
  <c r="CU321" i="5"/>
  <c r="CV321" i="5" s="1"/>
  <c r="CR322" i="5" s="1"/>
  <c r="EG329" i="5" l="1"/>
  <c r="EK327" i="5"/>
  <c r="EL327" i="5" s="1"/>
  <c r="EH328" i="5" s="1"/>
  <c r="EF330" i="5"/>
  <c r="EB330" i="5"/>
  <c r="EC330" i="5" s="1"/>
  <c r="DW326" i="5"/>
  <c r="DZ326" i="5" s="1"/>
  <c r="DQ326" i="5"/>
  <c r="DM327" i="5" s="1"/>
  <c r="CX321" i="5"/>
  <c r="DI322" i="5"/>
  <c r="DL322" i="5" s="1"/>
  <c r="DB323" i="5"/>
  <c r="DC323" i="5" s="1"/>
  <c r="CY324" i="5" s="1"/>
  <c r="CW322" i="5"/>
  <c r="CS322" i="5"/>
  <c r="CT322" i="5" s="1"/>
  <c r="EN327" i="5" l="1"/>
  <c r="EM328" i="5"/>
  <c r="EI328" i="5"/>
  <c r="EJ328" i="5" s="1"/>
  <c r="ED330" i="5"/>
  <c r="EE330" i="5" s="1"/>
  <c r="EA331" i="5" s="1"/>
  <c r="DX326" i="5"/>
  <c r="DT327" i="5" s="1"/>
  <c r="DR327" i="5"/>
  <c r="DN327" i="5"/>
  <c r="DO327" i="5" s="1"/>
  <c r="DJ322" i="5"/>
  <c r="DF323" i="5" s="1"/>
  <c r="DE323" i="5"/>
  <c r="CZ324" i="5"/>
  <c r="DA324" i="5" s="1"/>
  <c r="DD324" i="5"/>
  <c r="CU322" i="5"/>
  <c r="CV322" i="5" s="1"/>
  <c r="CR323" i="5" s="1"/>
  <c r="EG330" i="5" l="1"/>
  <c r="EK328" i="5"/>
  <c r="EL328" i="5" s="1"/>
  <c r="EH329" i="5" s="1"/>
  <c r="EF331" i="5"/>
  <c r="EB331" i="5"/>
  <c r="EC331" i="5" s="1"/>
  <c r="DU327" i="5"/>
  <c r="DV327" i="5" s="1"/>
  <c r="DY327" i="5"/>
  <c r="DP327" i="5"/>
  <c r="DQ327" i="5" s="1"/>
  <c r="DM328" i="5" s="1"/>
  <c r="DK323" i="5"/>
  <c r="DG323" i="5"/>
  <c r="DH323" i="5" s="1"/>
  <c r="CX322" i="5"/>
  <c r="DB324" i="5"/>
  <c r="DE324" i="5" s="1"/>
  <c r="CS323" i="5"/>
  <c r="CT323" i="5" s="1"/>
  <c r="CW323" i="5"/>
  <c r="DS327" i="5" l="1"/>
  <c r="EI329" i="5"/>
  <c r="EJ329" i="5" s="1"/>
  <c r="EM329" i="5"/>
  <c r="EN328" i="5"/>
  <c r="ED331" i="5"/>
  <c r="EE331" i="5" s="1"/>
  <c r="EA332" i="5" s="1"/>
  <c r="DW327" i="5"/>
  <c r="DZ327" i="5" s="1"/>
  <c r="DR328" i="5"/>
  <c r="DN328" i="5"/>
  <c r="DO328" i="5" s="1"/>
  <c r="DC324" i="5"/>
  <c r="CY325" i="5" s="1"/>
  <c r="DD325" i="5" s="1"/>
  <c r="DI323" i="5"/>
  <c r="DJ323" i="5" s="1"/>
  <c r="DF324" i="5" s="1"/>
  <c r="CU323" i="5"/>
  <c r="CV323" i="5" s="1"/>
  <c r="CR324" i="5" s="1"/>
  <c r="EG331" i="5" l="1"/>
  <c r="DL323" i="5"/>
  <c r="CZ325" i="5"/>
  <c r="DA325" i="5" s="1"/>
  <c r="DB325" i="5" s="1"/>
  <c r="DE325" i="5" s="1"/>
  <c r="EK329" i="5"/>
  <c r="EN329" i="5" s="1"/>
  <c r="EF332" i="5"/>
  <c r="EB332" i="5"/>
  <c r="EC332" i="5" s="1"/>
  <c r="DX327" i="5"/>
  <c r="DT328" i="5" s="1"/>
  <c r="DP328" i="5"/>
  <c r="DQ328" i="5" s="1"/>
  <c r="DM329" i="5" s="1"/>
  <c r="DK324" i="5"/>
  <c r="DG324" i="5"/>
  <c r="DH324" i="5" s="1"/>
  <c r="CS324" i="5"/>
  <c r="CT324" i="5" s="1"/>
  <c r="CW324" i="5"/>
  <c r="CX323" i="5"/>
  <c r="DS328" i="5" l="1"/>
  <c r="EL329" i="5"/>
  <c r="EH330" i="5" s="1"/>
  <c r="ED332" i="5"/>
  <c r="EE332" i="5" s="1"/>
  <c r="EA333" i="5" s="1"/>
  <c r="DY328" i="5"/>
  <c r="DU328" i="5"/>
  <c r="DV328" i="5" s="1"/>
  <c r="DN329" i="5"/>
  <c r="DO329" i="5" s="1"/>
  <c r="DR329" i="5"/>
  <c r="DI324" i="5"/>
  <c r="DJ324" i="5" s="1"/>
  <c r="DF325" i="5" s="1"/>
  <c r="DC325" i="5"/>
  <c r="CY326" i="5" s="1"/>
  <c r="CU324" i="5"/>
  <c r="CX324" i="5" s="1"/>
  <c r="EG332" i="5" l="1"/>
  <c r="EM330" i="5"/>
  <c r="EI330" i="5"/>
  <c r="EJ330" i="5" s="1"/>
  <c r="EF333" i="5"/>
  <c r="EB333" i="5"/>
  <c r="EC333" i="5" s="1"/>
  <c r="DW328" i="5"/>
  <c r="DX328" i="5" s="1"/>
  <c r="DT329" i="5" s="1"/>
  <c r="DP329" i="5"/>
  <c r="DS329" i="5" s="1"/>
  <c r="DK325" i="5"/>
  <c r="DG325" i="5"/>
  <c r="DH325" i="5" s="1"/>
  <c r="DL324" i="5"/>
  <c r="CZ326" i="5"/>
  <c r="DA326" i="5" s="1"/>
  <c r="DD326" i="5"/>
  <c r="CV324" i="5"/>
  <c r="CR325" i="5" s="1"/>
  <c r="EK330" i="5" l="1"/>
  <c r="EL330" i="5" s="1"/>
  <c r="EH331" i="5" s="1"/>
  <c r="ED333" i="5"/>
  <c r="EE333" i="5" s="1"/>
  <c r="EA334" i="5" s="1"/>
  <c r="DU329" i="5"/>
  <c r="DV329" i="5" s="1"/>
  <c r="DY329" i="5"/>
  <c r="DZ328" i="5"/>
  <c r="DQ329" i="5"/>
  <c r="DM330" i="5" s="1"/>
  <c r="DI325" i="5"/>
  <c r="DJ325" i="5" s="1"/>
  <c r="DF326" i="5" s="1"/>
  <c r="DB326" i="5"/>
  <c r="DE326" i="5" s="1"/>
  <c r="CS325" i="5"/>
  <c r="CT325" i="5" s="1"/>
  <c r="CW325" i="5"/>
  <c r="EN330" i="5" l="1"/>
  <c r="EM331" i="5"/>
  <c r="EI331" i="5"/>
  <c r="EJ331" i="5" s="1"/>
  <c r="EG333" i="5"/>
  <c r="DL325" i="5"/>
  <c r="EB334" i="5"/>
  <c r="EC334" i="5" s="1"/>
  <c r="EF334" i="5"/>
  <c r="DW329" i="5"/>
  <c r="DZ329" i="5" s="1"/>
  <c r="DN330" i="5"/>
  <c r="DO330" i="5" s="1"/>
  <c r="DR330" i="5"/>
  <c r="DK326" i="5"/>
  <c r="DG326" i="5"/>
  <c r="DH326" i="5" s="1"/>
  <c r="DC326" i="5"/>
  <c r="CY327" i="5" s="1"/>
  <c r="CU325" i="5"/>
  <c r="CV325" i="5" s="1"/>
  <c r="CR326" i="5" s="1"/>
  <c r="DX329" i="5" l="1"/>
  <c r="DT330" i="5" s="1"/>
  <c r="DY330" i="5" s="1"/>
  <c r="EK331" i="5"/>
  <c r="EL331" i="5" s="1"/>
  <c r="EH332" i="5" s="1"/>
  <c r="ED334" i="5"/>
  <c r="EG334" i="5" s="1"/>
  <c r="DP330" i="5"/>
  <c r="DS330" i="5" s="1"/>
  <c r="DI326" i="5"/>
  <c r="DJ326" i="5" s="1"/>
  <c r="DF327" i="5" s="1"/>
  <c r="DD327" i="5"/>
  <c r="CZ327" i="5"/>
  <c r="DA327" i="5" s="1"/>
  <c r="CW326" i="5"/>
  <c r="CS326" i="5"/>
  <c r="CT326" i="5" s="1"/>
  <c r="CX325" i="5"/>
  <c r="DU330" i="5" l="1"/>
  <c r="DV330" i="5" s="1"/>
  <c r="EE334" i="5"/>
  <c r="EA335" i="5" s="1"/>
  <c r="EF335" i="5" s="1"/>
  <c r="EN331" i="5"/>
  <c r="EM332" i="5"/>
  <c r="EI332" i="5"/>
  <c r="EJ332" i="5" s="1"/>
  <c r="DL326" i="5"/>
  <c r="DW330" i="5"/>
  <c r="DX330" i="5" s="1"/>
  <c r="DT331" i="5" s="1"/>
  <c r="DQ330" i="5"/>
  <c r="DM331" i="5" s="1"/>
  <c r="DG327" i="5"/>
  <c r="DH327" i="5" s="1"/>
  <c r="DK327" i="5"/>
  <c r="DB327" i="5"/>
  <c r="DC327" i="5" s="1"/>
  <c r="CY328" i="5" s="1"/>
  <c r="CU326" i="5"/>
  <c r="CV326" i="5" s="1"/>
  <c r="CR327" i="5" s="1"/>
  <c r="EB335" i="5" l="1"/>
  <c r="EC335" i="5" s="1"/>
  <c r="ED335" i="5" s="1"/>
  <c r="EE335" i="5" s="1"/>
  <c r="EA336" i="5" s="1"/>
  <c r="EK332" i="5"/>
  <c r="EL332" i="5" s="1"/>
  <c r="EH333" i="5" s="1"/>
  <c r="DE327" i="5"/>
  <c r="DZ330" i="5"/>
  <c r="DY331" i="5"/>
  <c r="DU331" i="5"/>
  <c r="DV331" i="5" s="1"/>
  <c r="DN331" i="5"/>
  <c r="DO331" i="5" s="1"/>
  <c r="DR331" i="5"/>
  <c r="DI327" i="5"/>
  <c r="DL327" i="5" s="1"/>
  <c r="DD328" i="5"/>
  <c r="CZ328" i="5"/>
  <c r="DA328" i="5" s="1"/>
  <c r="CS327" i="5"/>
  <c r="CT327" i="5" s="1"/>
  <c r="CW327" i="5"/>
  <c r="CX326" i="5"/>
  <c r="DJ327" i="5" l="1"/>
  <c r="DF328" i="5" s="1"/>
  <c r="DK328" i="5" s="1"/>
  <c r="EG335" i="5"/>
  <c r="EN332" i="5"/>
  <c r="EM333" i="5"/>
  <c r="EI333" i="5"/>
  <c r="EJ333" i="5" s="1"/>
  <c r="EF336" i="5"/>
  <c r="EB336" i="5"/>
  <c r="EC336" i="5" s="1"/>
  <c r="DW331" i="5"/>
  <c r="DX331" i="5" s="1"/>
  <c r="DT332" i="5" s="1"/>
  <c r="DP331" i="5"/>
  <c r="DS331" i="5" s="1"/>
  <c r="DB328" i="5"/>
  <c r="DC328" i="5" s="1"/>
  <c r="CY329" i="5" s="1"/>
  <c r="CU327" i="5"/>
  <c r="CX327" i="5" s="1"/>
  <c r="DG328" i="5" l="1"/>
  <c r="DH328" i="5" s="1"/>
  <c r="DI328" i="5" s="1"/>
  <c r="DL328" i="5" s="1"/>
  <c r="DZ331" i="5"/>
  <c r="EK333" i="5"/>
  <c r="EL333" i="5" s="1"/>
  <c r="EH334" i="5" s="1"/>
  <c r="ED336" i="5"/>
  <c r="EE336" i="5" s="1"/>
  <c r="EA337" i="5" s="1"/>
  <c r="DU332" i="5"/>
  <c r="DV332" i="5" s="1"/>
  <c r="DY332" i="5"/>
  <c r="DE328" i="5"/>
  <c r="DQ331" i="5"/>
  <c r="DM332" i="5" s="1"/>
  <c r="DD329" i="5"/>
  <c r="CZ329" i="5"/>
  <c r="DA329" i="5" s="1"/>
  <c r="CV327" i="5"/>
  <c r="CR328" i="5" s="1"/>
  <c r="CS328" i="5" s="1"/>
  <c r="CT328" i="5" s="1"/>
  <c r="CW328" i="5" l="1"/>
  <c r="EM334" i="5"/>
  <c r="EI334" i="5"/>
  <c r="EJ334" i="5" s="1"/>
  <c r="EG336" i="5"/>
  <c r="EN333" i="5"/>
  <c r="EB337" i="5"/>
  <c r="EC337" i="5" s="1"/>
  <c r="EF337" i="5"/>
  <c r="DW332" i="5"/>
  <c r="DZ332" i="5" s="1"/>
  <c r="DN332" i="5"/>
  <c r="DO332" i="5" s="1"/>
  <c r="DR332" i="5"/>
  <c r="DJ328" i="5"/>
  <c r="DF329" i="5" s="1"/>
  <c r="DB329" i="5"/>
  <c r="DC329" i="5" s="1"/>
  <c r="CY330" i="5" s="1"/>
  <c r="CU328" i="5"/>
  <c r="CV328" i="5" s="1"/>
  <c r="CR329" i="5" s="1"/>
  <c r="EK334" i="5" l="1"/>
  <c r="EL334" i="5" s="1"/>
  <c r="EH335" i="5" s="1"/>
  <c r="CX328" i="5"/>
  <c r="ED337" i="5"/>
  <c r="EG337" i="5" s="1"/>
  <c r="DX332" i="5"/>
  <c r="DT333" i="5" s="1"/>
  <c r="DP332" i="5"/>
  <c r="DS332" i="5" s="1"/>
  <c r="DG329" i="5"/>
  <c r="DH329" i="5" s="1"/>
  <c r="DK329" i="5"/>
  <c r="CZ330" i="5"/>
  <c r="DA330" i="5" s="1"/>
  <c r="DD330" i="5"/>
  <c r="DE329" i="5"/>
  <c r="CW329" i="5"/>
  <c r="CS329" i="5"/>
  <c r="CT329" i="5" s="1"/>
  <c r="EN334" i="5" l="1"/>
  <c r="EI335" i="5"/>
  <c r="EJ335" i="5" s="1"/>
  <c r="EM335" i="5"/>
  <c r="EE337" i="5"/>
  <c r="EA338" i="5" s="1"/>
  <c r="DY333" i="5"/>
  <c r="DU333" i="5"/>
  <c r="DV333" i="5" s="1"/>
  <c r="DQ332" i="5"/>
  <c r="DM333" i="5" s="1"/>
  <c r="DI329" i="5"/>
  <c r="DL329" i="5" s="1"/>
  <c r="DB330" i="5"/>
  <c r="DE330" i="5" s="1"/>
  <c r="CU329" i="5"/>
  <c r="CV329" i="5" s="1"/>
  <c r="CR330" i="5" s="1"/>
  <c r="EK335" i="5" l="1"/>
  <c r="EN335" i="5" s="1"/>
  <c r="CX329" i="5"/>
  <c r="EB338" i="5"/>
  <c r="EC338" i="5" s="1"/>
  <c r="EF338" i="5"/>
  <c r="DW333" i="5"/>
  <c r="DX333" i="5" s="1"/>
  <c r="DT334" i="5" s="1"/>
  <c r="DR333" i="5"/>
  <c r="DN333" i="5"/>
  <c r="DO333" i="5" s="1"/>
  <c r="DJ329" i="5"/>
  <c r="DF330" i="5" s="1"/>
  <c r="DC330" i="5"/>
  <c r="CY331" i="5" s="1"/>
  <c r="CW330" i="5"/>
  <c r="CS330" i="5"/>
  <c r="CT330" i="5" s="1"/>
  <c r="EL335" i="5" l="1"/>
  <c r="EH336" i="5" s="1"/>
  <c r="EI336" i="5" s="1"/>
  <c r="EJ336" i="5" s="1"/>
  <c r="ED338" i="5"/>
  <c r="EG338" i="5" s="1"/>
  <c r="DU334" i="5"/>
  <c r="DV334" i="5" s="1"/>
  <c r="DY334" i="5"/>
  <c r="DZ333" i="5"/>
  <c r="DP333" i="5"/>
  <c r="DQ333" i="5" s="1"/>
  <c r="DM334" i="5" s="1"/>
  <c r="DG330" i="5"/>
  <c r="DH330" i="5" s="1"/>
  <c r="DK330" i="5"/>
  <c r="CZ331" i="5"/>
  <c r="DA331" i="5" s="1"/>
  <c r="DD331" i="5"/>
  <c r="CU330" i="5"/>
  <c r="CV330" i="5" s="1"/>
  <c r="CR331" i="5" s="1"/>
  <c r="EM336" i="5" l="1"/>
  <c r="EE338" i="5"/>
  <c r="EA339" i="5" s="1"/>
  <c r="EB339" i="5" s="1"/>
  <c r="EC339" i="5" s="1"/>
  <c r="EK336" i="5"/>
  <c r="DS333" i="5"/>
  <c r="DW334" i="5"/>
  <c r="DZ334" i="5" s="1"/>
  <c r="DR334" i="5"/>
  <c r="DN334" i="5"/>
  <c r="DO334" i="5" s="1"/>
  <c r="DI330" i="5"/>
  <c r="DL330" i="5" s="1"/>
  <c r="DB331" i="5"/>
  <c r="DE331" i="5" s="1"/>
  <c r="CW331" i="5"/>
  <c r="CS331" i="5"/>
  <c r="CT331" i="5" s="1"/>
  <c r="CX330" i="5"/>
  <c r="EF339" i="5" l="1"/>
  <c r="EN336" i="5"/>
  <c r="EL336" i="5"/>
  <c r="EH337" i="5" s="1"/>
  <c r="ED339" i="5"/>
  <c r="DX334" i="5"/>
  <c r="DT335" i="5" s="1"/>
  <c r="DP334" i="5"/>
  <c r="DQ334" i="5" s="1"/>
  <c r="DM335" i="5" s="1"/>
  <c r="DJ330" i="5"/>
  <c r="DF331" i="5" s="1"/>
  <c r="DC331" i="5"/>
  <c r="CY332" i="5" s="1"/>
  <c r="CU331" i="5"/>
  <c r="CV331" i="5" s="1"/>
  <c r="CR332" i="5" s="1"/>
  <c r="EG339" i="5" l="1"/>
  <c r="EE339" i="5"/>
  <c r="EA340" i="5" s="1"/>
  <c r="EF340" i="5" s="1"/>
  <c r="DS334" i="5"/>
  <c r="EI337" i="5"/>
  <c r="EJ337" i="5" s="1"/>
  <c r="EM337" i="5"/>
  <c r="DU335" i="5"/>
  <c r="DV335" i="5" s="1"/>
  <c r="DY335" i="5"/>
  <c r="DR335" i="5"/>
  <c r="DN335" i="5"/>
  <c r="DO335" i="5" s="1"/>
  <c r="CX331" i="5"/>
  <c r="DK331" i="5"/>
  <c r="DG331" i="5"/>
  <c r="DH331" i="5" s="1"/>
  <c r="DD332" i="5"/>
  <c r="CZ332" i="5"/>
  <c r="DA332" i="5" s="1"/>
  <c r="CW332" i="5"/>
  <c r="CS332" i="5"/>
  <c r="CT332" i="5" s="1"/>
  <c r="EB340" i="5" l="1"/>
  <c r="EC340" i="5" s="1"/>
  <c r="ED340" i="5" s="1"/>
  <c r="EE340" i="5" s="1"/>
  <c r="EA341" i="5" s="1"/>
  <c r="EK337" i="5"/>
  <c r="EN337" i="5" s="1"/>
  <c r="DW335" i="5"/>
  <c r="DZ335" i="5" s="1"/>
  <c r="DP335" i="5"/>
  <c r="DQ335" i="5" s="1"/>
  <c r="DM336" i="5" s="1"/>
  <c r="DI331" i="5"/>
  <c r="DJ331" i="5" s="1"/>
  <c r="DF332" i="5" s="1"/>
  <c r="DB332" i="5"/>
  <c r="DC332" i="5" s="1"/>
  <c r="CY333" i="5" s="1"/>
  <c r="CU332" i="5"/>
  <c r="CV332" i="5" s="1"/>
  <c r="CR333" i="5" s="1"/>
  <c r="DS335" i="5" l="1"/>
  <c r="EL337" i="5"/>
  <c r="EH338" i="5" s="1"/>
  <c r="EI338" i="5" s="1"/>
  <c r="EJ338" i="5" s="1"/>
  <c r="EF341" i="5"/>
  <c r="EB341" i="5"/>
  <c r="EC341" i="5" s="1"/>
  <c r="DL331" i="5"/>
  <c r="EG340" i="5"/>
  <c r="DX335" i="5"/>
  <c r="DT336" i="5" s="1"/>
  <c r="DR336" i="5"/>
  <c r="DN336" i="5"/>
  <c r="DO336" i="5" s="1"/>
  <c r="CX332" i="5"/>
  <c r="DG332" i="5"/>
  <c r="DH332" i="5" s="1"/>
  <c r="DK332" i="5"/>
  <c r="DE332" i="5"/>
  <c r="DD333" i="5"/>
  <c r="CZ333" i="5"/>
  <c r="DA333" i="5" s="1"/>
  <c r="CW333" i="5"/>
  <c r="CS333" i="5"/>
  <c r="CT333" i="5" s="1"/>
  <c r="EM338" i="5" l="1"/>
  <c r="EK338" i="5"/>
  <c r="ED341" i="5"/>
  <c r="EE341" i="5" s="1"/>
  <c r="EA342" i="5" s="1"/>
  <c r="DY336" i="5"/>
  <c r="DU336" i="5"/>
  <c r="DV336" i="5" s="1"/>
  <c r="DP336" i="5"/>
  <c r="DQ336" i="5" s="1"/>
  <c r="DM337" i="5" s="1"/>
  <c r="DI332" i="5"/>
  <c r="DL332" i="5" s="1"/>
  <c r="DB333" i="5"/>
  <c r="DC333" i="5" s="1"/>
  <c r="CY334" i="5" s="1"/>
  <c r="CU333" i="5"/>
  <c r="CX333" i="5" s="1"/>
  <c r="EN338" i="5" l="1"/>
  <c r="EL338" i="5"/>
  <c r="EH339" i="5" s="1"/>
  <c r="EI339" i="5" s="1"/>
  <c r="EJ339" i="5" s="1"/>
  <c r="DS336" i="5"/>
  <c r="EF342" i="5"/>
  <c r="EB342" i="5"/>
  <c r="EC342" i="5" s="1"/>
  <c r="DE333" i="5"/>
  <c r="EG341" i="5"/>
  <c r="DW336" i="5"/>
  <c r="DX336" i="5" s="1"/>
  <c r="DT337" i="5" s="1"/>
  <c r="DN337" i="5"/>
  <c r="DO337" i="5" s="1"/>
  <c r="DR337" i="5"/>
  <c r="CV333" i="5"/>
  <c r="CR334" i="5" s="1"/>
  <c r="CW334" i="5" s="1"/>
  <c r="DJ332" i="5"/>
  <c r="DF333" i="5" s="1"/>
  <c r="DD334" i="5"/>
  <c r="CZ334" i="5"/>
  <c r="DA334" i="5" s="1"/>
  <c r="EM339" i="5" l="1"/>
  <c r="EK339" i="5"/>
  <c r="ED342" i="5"/>
  <c r="EE342" i="5" s="1"/>
  <c r="EA343" i="5" s="1"/>
  <c r="CS334" i="5"/>
  <c r="CT334" i="5" s="1"/>
  <c r="CU334" i="5" s="1"/>
  <c r="CX334" i="5" s="1"/>
  <c r="DU337" i="5"/>
  <c r="DV337" i="5" s="1"/>
  <c r="DY337" i="5"/>
  <c r="DZ336" i="5"/>
  <c r="DP337" i="5"/>
  <c r="DS337" i="5" s="1"/>
  <c r="DK333" i="5"/>
  <c r="DG333" i="5"/>
  <c r="DH333" i="5" s="1"/>
  <c r="DB334" i="5"/>
  <c r="DC334" i="5" s="1"/>
  <c r="CY335" i="5" s="1"/>
  <c r="EN339" i="5" l="1"/>
  <c r="DE334" i="5"/>
  <c r="EL339" i="5"/>
  <c r="EH340" i="5" s="1"/>
  <c r="EI340" i="5" s="1"/>
  <c r="EJ340" i="5" s="1"/>
  <c r="EG342" i="5"/>
  <c r="EB343" i="5"/>
  <c r="EC343" i="5" s="1"/>
  <c r="EF343" i="5"/>
  <c r="DQ337" i="5"/>
  <c r="DM338" i="5" s="1"/>
  <c r="DN338" i="5" s="1"/>
  <c r="DO338" i="5" s="1"/>
  <c r="DW337" i="5"/>
  <c r="DZ337" i="5" s="1"/>
  <c r="DI333" i="5"/>
  <c r="DJ333" i="5" s="1"/>
  <c r="DF334" i="5" s="1"/>
  <c r="CZ335" i="5"/>
  <c r="DA335" i="5" s="1"/>
  <c r="DD335" i="5"/>
  <c r="CV334" i="5"/>
  <c r="CR335" i="5" s="1"/>
  <c r="EM340" i="5" l="1"/>
  <c r="DR338" i="5"/>
  <c r="DL333" i="5"/>
  <c r="EK340" i="5"/>
  <c r="DX337" i="5"/>
  <c r="DT338" i="5" s="1"/>
  <c r="DU338" i="5" s="1"/>
  <c r="DV338" i="5" s="1"/>
  <c r="ED343" i="5"/>
  <c r="EG343" i="5" s="1"/>
  <c r="DP338" i="5"/>
  <c r="DQ338" i="5" s="1"/>
  <c r="DM339" i="5" s="1"/>
  <c r="DK334" i="5"/>
  <c r="DG334" i="5"/>
  <c r="DH334" i="5" s="1"/>
  <c r="DB335" i="5"/>
  <c r="DE335" i="5" s="1"/>
  <c r="CW335" i="5"/>
  <c r="CS335" i="5"/>
  <c r="CT335" i="5" s="1"/>
  <c r="EN340" i="5" l="1"/>
  <c r="DY338" i="5"/>
  <c r="EL340" i="5"/>
  <c r="EH341" i="5" s="1"/>
  <c r="EE343" i="5"/>
  <c r="EA344" i="5" s="1"/>
  <c r="EB344" i="5" s="1"/>
  <c r="EC344" i="5" s="1"/>
  <c r="DC335" i="5"/>
  <c r="CY336" i="5" s="1"/>
  <c r="CZ336" i="5" s="1"/>
  <c r="DA336" i="5" s="1"/>
  <c r="DS338" i="5"/>
  <c r="DW338" i="5"/>
  <c r="DR339" i="5"/>
  <c r="DN339" i="5"/>
  <c r="DO339" i="5" s="1"/>
  <c r="DI334" i="5"/>
  <c r="DJ334" i="5" s="1"/>
  <c r="DF335" i="5" s="1"/>
  <c r="CU335" i="5"/>
  <c r="CV335" i="5" s="1"/>
  <c r="CR336" i="5" s="1"/>
  <c r="EF344" i="5" l="1"/>
  <c r="DZ338" i="5"/>
  <c r="CX335" i="5"/>
  <c r="DD336" i="5"/>
  <c r="DX338" i="5"/>
  <c r="DT339" i="5" s="1"/>
  <c r="EM341" i="5"/>
  <c r="EI341" i="5"/>
  <c r="EJ341" i="5" s="1"/>
  <c r="DL334" i="5"/>
  <c r="ED344" i="5"/>
  <c r="DY339" i="5"/>
  <c r="DU339" i="5"/>
  <c r="DV339" i="5" s="1"/>
  <c r="DP339" i="5"/>
  <c r="DQ339" i="5" s="1"/>
  <c r="DM340" i="5" s="1"/>
  <c r="DK335" i="5"/>
  <c r="DG335" i="5"/>
  <c r="DH335" i="5" s="1"/>
  <c r="DB336" i="5"/>
  <c r="CW336" i="5"/>
  <c r="CS336" i="5"/>
  <c r="CT336" i="5" s="1"/>
  <c r="EG344" i="5" l="1"/>
  <c r="DE336" i="5"/>
  <c r="EE344" i="5"/>
  <c r="EA345" i="5" s="1"/>
  <c r="EF345" i="5" s="1"/>
  <c r="EK341" i="5"/>
  <c r="EL341" i="5" s="1"/>
  <c r="EH342" i="5" s="1"/>
  <c r="DW339" i="5"/>
  <c r="DX339" i="5" s="1"/>
  <c r="DT340" i="5" s="1"/>
  <c r="DS339" i="5"/>
  <c r="DR340" i="5"/>
  <c r="DN340" i="5"/>
  <c r="DO340" i="5" s="1"/>
  <c r="DI335" i="5"/>
  <c r="DJ335" i="5" s="1"/>
  <c r="DF336" i="5" s="1"/>
  <c r="DC336" i="5"/>
  <c r="CY337" i="5" s="1"/>
  <c r="CZ337" i="5" s="1"/>
  <c r="DA337" i="5" s="1"/>
  <c r="CU336" i="5"/>
  <c r="CV336" i="5" s="1"/>
  <c r="CR337" i="5" s="1"/>
  <c r="EB345" i="5" l="1"/>
  <c r="EC345" i="5" s="1"/>
  <c r="EN341" i="5"/>
  <c r="DZ339" i="5"/>
  <c r="DD337" i="5"/>
  <c r="EI342" i="5"/>
  <c r="EJ342" i="5" s="1"/>
  <c r="EM342" i="5"/>
  <c r="ED345" i="5"/>
  <c r="EE345" i="5" s="1"/>
  <c r="EA346" i="5" s="1"/>
  <c r="DU340" i="5"/>
  <c r="DV340" i="5" s="1"/>
  <c r="DY340" i="5"/>
  <c r="DL335" i="5"/>
  <c r="DP340" i="5"/>
  <c r="DQ340" i="5" s="1"/>
  <c r="DM341" i="5" s="1"/>
  <c r="DG336" i="5"/>
  <c r="DH336" i="5" s="1"/>
  <c r="DK336" i="5"/>
  <c r="DB337" i="5"/>
  <c r="CS337" i="5"/>
  <c r="CT337" i="5" s="1"/>
  <c r="CW337" i="5"/>
  <c r="CX336" i="5"/>
  <c r="DE337" i="5" l="1"/>
  <c r="DS340" i="5"/>
  <c r="EG345" i="5"/>
  <c r="EK342" i="5"/>
  <c r="EL342" i="5" s="1"/>
  <c r="EH343" i="5" s="1"/>
  <c r="EB346" i="5"/>
  <c r="EC346" i="5" s="1"/>
  <c r="EF346" i="5"/>
  <c r="DW340" i="5"/>
  <c r="DZ340" i="5" s="1"/>
  <c r="DR341" i="5"/>
  <c r="DN341" i="5"/>
  <c r="DO341" i="5" s="1"/>
  <c r="DI336" i="5"/>
  <c r="DL336" i="5" s="1"/>
  <c r="DC337" i="5"/>
  <c r="CY338" i="5" s="1"/>
  <c r="CU337" i="5"/>
  <c r="CX337" i="5" s="1"/>
  <c r="EM343" i="5" l="1"/>
  <c r="EI343" i="5"/>
  <c r="EJ343" i="5" s="1"/>
  <c r="EN342" i="5"/>
  <c r="ED346" i="5"/>
  <c r="EG346" i="5" s="1"/>
  <c r="DX340" i="5"/>
  <c r="DT341" i="5" s="1"/>
  <c r="DP341" i="5"/>
  <c r="DQ341" i="5" s="1"/>
  <c r="DM342" i="5" s="1"/>
  <c r="DJ336" i="5"/>
  <c r="DF337" i="5" s="1"/>
  <c r="CZ338" i="5"/>
  <c r="DA338" i="5" s="1"/>
  <c r="DD338" i="5"/>
  <c r="CV337" i="5"/>
  <c r="CR338" i="5" s="1"/>
  <c r="EK343" i="5" l="1"/>
  <c r="EL343" i="5" s="1"/>
  <c r="EH344" i="5" s="1"/>
  <c r="EE346" i="5"/>
  <c r="EA347" i="5" s="1"/>
  <c r="DU341" i="5"/>
  <c r="DV341" i="5" s="1"/>
  <c r="DY341" i="5"/>
  <c r="DN342" i="5"/>
  <c r="DO342" i="5" s="1"/>
  <c r="DR342" i="5"/>
  <c r="DS341" i="5"/>
  <c r="DK337" i="5"/>
  <c r="DG337" i="5"/>
  <c r="DH337" i="5" s="1"/>
  <c r="DB338" i="5"/>
  <c r="DE338" i="5" s="1"/>
  <c r="CW338" i="5"/>
  <c r="CS338" i="5"/>
  <c r="CT338" i="5" s="1"/>
  <c r="EN343" i="5" l="1"/>
  <c r="EI344" i="5"/>
  <c r="EJ344" i="5" s="1"/>
  <c r="EM344" i="5"/>
  <c r="EB347" i="5"/>
  <c r="EC347" i="5" s="1"/>
  <c r="EF347" i="5"/>
  <c r="DW341" i="5"/>
  <c r="DZ341" i="5" s="1"/>
  <c r="DP342" i="5"/>
  <c r="DS342" i="5" s="1"/>
  <c r="DI337" i="5"/>
  <c r="DL337" i="5" s="1"/>
  <c r="DC338" i="5"/>
  <c r="CY339" i="5" s="1"/>
  <c r="CU338" i="5"/>
  <c r="CV338" i="5" s="1"/>
  <c r="CR339" i="5" s="1"/>
  <c r="EK344" i="5" l="1"/>
  <c r="EN344" i="5" s="1"/>
  <c r="DJ337" i="5"/>
  <c r="DF338" i="5" s="1"/>
  <c r="DK338" i="5" s="1"/>
  <c r="DQ342" i="5"/>
  <c r="DM343" i="5" s="1"/>
  <c r="DN343" i="5" s="1"/>
  <c r="DO343" i="5" s="1"/>
  <c r="ED347" i="5"/>
  <c r="EG347" i="5" s="1"/>
  <c r="DX341" i="5"/>
  <c r="DT342" i="5" s="1"/>
  <c r="DG338" i="5"/>
  <c r="DH338" i="5" s="1"/>
  <c r="CX338" i="5"/>
  <c r="DD339" i="5"/>
  <c r="CZ339" i="5"/>
  <c r="DA339" i="5" s="1"/>
  <c r="CS339" i="5"/>
  <c r="CT339" i="5" s="1"/>
  <c r="CW339" i="5"/>
  <c r="DR343" i="5" l="1"/>
  <c r="EE347" i="5"/>
  <c r="EA348" i="5" s="1"/>
  <c r="EB348" i="5" s="1"/>
  <c r="EC348" i="5" s="1"/>
  <c r="EL344" i="5"/>
  <c r="EH345" i="5" s="1"/>
  <c r="DY342" i="5"/>
  <c r="DU342" i="5"/>
  <c r="DV342" i="5" s="1"/>
  <c r="DP343" i="5"/>
  <c r="DI338" i="5"/>
  <c r="DJ338" i="5" s="1"/>
  <c r="DF339" i="5" s="1"/>
  <c r="DB339" i="5"/>
  <c r="DC339" i="5" s="1"/>
  <c r="CY340" i="5" s="1"/>
  <c r="CU339" i="5"/>
  <c r="CX339" i="5" s="1"/>
  <c r="DS343" i="5" l="1"/>
  <c r="EF348" i="5"/>
  <c r="DQ343" i="5"/>
  <c r="DM344" i="5" s="1"/>
  <c r="EM345" i="5"/>
  <c r="EI345" i="5"/>
  <c r="EJ345" i="5" s="1"/>
  <c r="DE339" i="5"/>
  <c r="ED348" i="5"/>
  <c r="DW342" i="5"/>
  <c r="DX342" i="5" s="1"/>
  <c r="DT343" i="5" s="1"/>
  <c r="DR344" i="5"/>
  <c r="DN344" i="5"/>
  <c r="DO344" i="5" s="1"/>
  <c r="DG339" i="5"/>
  <c r="DH339" i="5" s="1"/>
  <c r="DK339" i="5"/>
  <c r="DL338" i="5"/>
  <c r="DD340" i="5"/>
  <c r="CZ340" i="5"/>
  <c r="DA340" i="5" s="1"/>
  <c r="CV339" i="5"/>
  <c r="CR340" i="5" s="1"/>
  <c r="CW340" i="5" s="1"/>
  <c r="EG348" i="5" l="1"/>
  <c r="CS340" i="5"/>
  <c r="CT340" i="5" s="1"/>
  <c r="CU340" i="5" s="1"/>
  <c r="CV340" i="5" s="1"/>
  <c r="CR341" i="5" s="1"/>
  <c r="EK345" i="5"/>
  <c r="EL345" i="5" s="1"/>
  <c r="EH346" i="5" s="1"/>
  <c r="DZ342" i="5"/>
  <c r="EE348" i="5"/>
  <c r="EA349" i="5" s="1"/>
  <c r="DY343" i="5"/>
  <c r="DU343" i="5"/>
  <c r="DV343" i="5" s="1"/>
  <c r="DP344" i="5"/>
  <c r="DQ344" i="5" s="1"/>
  <c r="DM345" i="5" s="1"/>
  <c r="DI339" i="5"/>
  <c r="DL339" i="5" s="1"/>
  <c r="DB340" i="5"/>
  <c r="DC340" i="5" s="1"/>
  <c r="CY341" i="5" s="1"/>
  <c r="DJ339" i="5" l="1"/>
  <c r="DF340" i="5" s="1"/>
  <c r="DG340" i="5" s="1"/>
  <c r="DH340" i="5" s="1"/>
  <c r="EN345" i="5"/>
  <c r="EM346" i="5"/>
  <c r="EI346" i="5"/>
  <c r="EJ346" i="5" s="1"/>
  <c r="EB349" i="5"/>
  <c r="EC349" i="5" s="1"/>
  <c r="EF349" i="5"/>
  <c r="DE340" i="5"/>
  <c r="DW343" i="5"/>
  <c r="DX343" i="5" s="1"/>
  <c r="DT344" i="5" s="1"/>
  <c r="DS344" i="5"/>
  <c r="DR345" i="5"/>
  <c r="DN345" i="5"/>
  <c r="DO345" i="5" s="1"/>
  <c r="CX340" i="5"/>
  <c r="DK340" i="5"/>
  <c r="DD341" i="5"/>
  <c r="CZ341" i="5"/>
  <c r="DA341" i="5" s="1"/>
  <c r="CW341" i="5"/>
  <c r="CS341" i="5"/>
  <c r="CT341" i="5" s="1"/>
  <c r="DZ343" i="5" l="1"/>
  <c r="EK346" i="5"/>
  <c r="EL346" i="5" s="1"/>
  <c r="EH347" i="5" s="1"/>
  <c r="ED349" i="5"/>
  <c r="EG349" i="5" s="1"/>
  <c r="DY344" i="5"/>
  <c r="DU344" i="5"/>
  <c r="DV344" i="5" s="1"/>
  <c r="DP345" i="5"/>
  <c r="DQ345" i="5" s="1"/>
  <c r="DM346" i="5" s="1"/>
  <c r="DI340" i="5"/>
  <c r="DJ340" i="5" s="1"/>
  <c r="DF341" i="5" s="1"/>
  <c r="DB341" i="5"/>
  <c r="DC341" i="5" s="1"/>
  <c r="CY342" i="5" s="1"/>
  <c r="CU341" i="5"/>
  <c r="CV341" i="5" s="1"/>
  <c r="CR342" i="5" s="1"/>
  <c r="EN346" i="5" l="1"/>
  <c r="EI347" i="5"/>
  <c r="EJ347" i="5" s="1"/>
  <c r="EM347" i="5"/>
  <c r="EE349" i="5"/>
  <c r="EA350" i="5" s="1"/>
  <c r="DW344" i="5"/>
  <c r="DX344" i="5" s="1"/>
  <c r="DT345" i="5" s="1"/>
  <c r="DS345" i="5"/>
  <c r="DR346" i="5"/>
  <c r="DN346" i="5"/>
  <c r="DO346" i="5" s="1"/>
  <c r="DE341" i="5"/>
  <c r="DL340" i="5"/>
  <c r="DG341" i="5"/>
  <c r="DH341" i="5" s="1"/>
  <c r="DK341" i="5"/>
  <c r="CX341" i="5"/>
  <c r="CZ342" i="5"/>
  <c r="DA342" i="5" s="1"/>
  <c r="DD342" i="5"/>
  <c r="CW342" i="5"/>
  <c r="CS342" i="5"/>
  <c r="CT342" i="5" s="1"/>
  <c r="DZ344" i="5" l="1"/>
  <c r="EK347" i="5"/>
  <c r="EN347" i="5" s="1"/>
  <c r="EB350" i="5"/>
  <c r="EC350" i="5" s="1"/>
  <c r="EF350" i="5"/>
  <c r="DY345" i="5"/>
  <c r="DU345" i="5"/>
  <c r="DV345" i="5" s="1"/>
  <c r="DP346" i="5"/>
  <c r="DQ346" i="5" s="1"/>
  <c r="DM347" i="5" s="1"/>
  <c r="DI341" i="5"/>
  <c r="DL341" i="5" s="1"/>
  <c r="DB342" i="5"/>
  <c r="DE342" i="5" s="1"/>
  <c r="CU342" i="5"/>
  <c r="CV342" i="5" s="1"/>
  <c r="CR343" i="5" s="1"/>
  <c r="EL347" i="5" l="1"/>
  <c r="EH348" i="5" s="1"/>
  <c r="EI348" i="5" s="1"/>
  <c r="EJ348" i="5" s="1"/>
  <c r="DJ341" i="5"/>
  <c r="DF342" i="5" s="1"/>
  <c r="DG342" i="5" s="1"/>
  <c r="DH342" i="5" s="1"/>
  <c r="DS346" i="5"/>
  <c r="ED350" i="5"/>
  <c r="EE350" i="5" s="1"/>
  <c r="EA351" i="5" s="1"/>
  <c r="DW345" i="5"/>
  <c r="DX345" i="5" s="1"/>
  <c r="DT346" i="5" s="1"/>
  <c r="DN347" i="5"/>
  <c r="DO347" i="5" s="1"/>
  <c r="DR347" i="5"/>
  <c r="DK342" i="5"/>
  <c r="DC342" i="5"/>
  <c r="CY343" i="5" s="1"/>
  <c r="CW343" i="5"/>
  <c r="CS343" i="5"/>
  <c r="CT343" i="5" s="1"/>
  <c r="CX342" i="5"/>
  <c r="EM348" i="5" l="1"/>
  <c r="EK348" i="5"/>
  <c r="EF351" i="5"/>
  <c r="EB351" i="5"/>
  <c r="EC351" i="5" s="1"/>
  <c r="EG350" i="5"/>
  <c r="DY346" i="5"/>
  <c r="DU346" i="5"/>
  <c r="DV346" i="5" s="1"/>
  <c r="DZ345" i="5"/>
  <c r="DP347" i="5"/>
  <c r="DS347" i="5" s="1"/>
  <c r="DI342" i="5"/>
  <c r="DL342" i="5" s="1"/>
  <c r="CZ343" i="5"/>
  <c r="DA343" i="5" s="1"/>
  <c r="DD343" i="5"/>
  <c r="CU343" i="5"/>
  <c r="CV343" i="5" s="1"/>
  <c r="CR344" i="5" s="1"/>
  <c r="EN348" i="5" l="1"/>
  <c r="EL348" i="5"/>
  <c r="EH349" i="5" s="1"/>
  <c r="ED351" i="5"/>
  <c r="EE351" i="5" s="1"/>
  <c r="EA352" i="5" s="1"/>
  <c r="DQ347" i="5"/>
  <c r="DM348" i="5" s="1"/>
  <c r="DR348" i="5" s="1"/>
  <c r="DW346" i="5"/>
  <c r="DX346" i="5" s="1"/>
  <c r="DT347" i="5" s="1"/>
  <c r="CX343" i="5"/>
  <c r="DJ342" i="5"/>
  <c r="DF343" i="5" s="1"/>
  <c r="DB343" i="5"/>
  <c r="DE343" i="5" s="1"/>
  <c r="CW344" i="5"/>
  <c r="CS344" i="5"/>
  <c r="CT344" i="5" s="1"/>
  <c r="DN348" i="5" l="1"/>
  <c r="DO348" i="5" s="1"/>
  <c r="EG351" i="5"/>
  <c r="DZ346" i="5"/>
  <c r="EI349" i="5"/>
  <c r="EJ349" i="5" s="1"/>
  <c r="EM349" i="5"/>
  <c r="EB352" i="5"/>
  <c r="EC352" i="5" s="1"/>
  <c r="EF352" i="5"/>
  <c r="DU347" i="5"/>
  <c r="DV347" i="5" s="1"/>
  <c r="DY347" i="5"/>
  <c r="DP348" i="5"/>
  <c r="DQ348" i="5" s="1"/>
  <c r="DM349" i="5" s="1"/>
  <c r="DC343" i="5"/>
  <c r="CY344" i="5" s="1"/>
  <c r="CZ344" i="5" s="1"/>
  <c r="DA344" i="5" s="1"/>
  <c r="DK343" i="5"/>
  <c r="DG343" i="5"/>
  <c r="DH343" i="5" s="1"/>
  <c r="CU344" i="5"/>
  <c r="CV344" i="5" s="1"/>
  <c r="CR345" i="5" s="1"/>
  <c r="DD344" i="5" l="1"/>
  <c r="DS348" i="5"/>
  <c r="EK349" i="5"/>
  <c r="EN349" i="5" s="1"/>
  <c r="ED352" i="5"/>
  <c r="EG352" i="5" s="1"/>
  <c r="DW347" i="5"/>
  <c r="DZ347" i="5" s="1"/>
  <c r="DN349" i="5"/>
  <c r="DO349" i="5" s="1"/>
  <c r="DR349" i="5"/>
  <c r="CX344" i="5"/>
  <c r="DI343" i="5"/>
  <c r="DJ343" i="5" s="1"/>
  <c r="DF344" i="5" s="1"/>
  <c r="DB344" i="5"/>
  <c r="DC344" i="5" s="1"/>
  <c r="CY345" i="5" s="1"/>
  <c r="CW345" i="5"/>
  <c r="CS345" i="5"/>
  <c r="CT345" i="5" s="1"/>
  <c r="DL343" i="5" l="1"/>
  <c r="DX347" i="5"/>
  <c r="DT348" i="5" s="1"/>
  <c r="DY348" i="5" s="1"/>
  <c r="EL349" i="5"/>
  <c r="EH350" i="5" s="1"/>
  <c r="EE352" i="5"/>
  <c r="EA353" i="5" s="1"/>
  <c r="DE344" i="5"/>
  <c r="DP349" i="5"/>
  <c r="DS349" i="5" s="1"/>
  <c r="DK344" i="5"/>
  <c r="DG344" i="5"/>
  <c r="DH344" i="5" s="1"/>
  <c r="DD345" i="5"/>
  <c r="CZ345" i="5"/>
  <c r="DA345" i="5" s="1"/>
  <c r="CU345" i="5"/>
  <c r="CV345" i="5" s="1"/>
  <c r="CR346" i="5" s="1"/>
  <c r="DU348" i="5" l="1"/>
  <c r="DV348" i="5" s="1"/>
  <c r="DW348" i="5" s="1"/>
  <c r="DX348" i="5" s="1"/>
  <c r="DT349" i="5" s="1"/>
  <c r="DQ349" i="5"/>
  <c r="DM350" i="5" s="1"/>
  <c r="DN350" i="5" s="1"/>
  <c r="DO350" i="5" s="1"/>
  <c r="EM350" i="5"/>
  <c r="EI350" i="5"/>
  <c r="EJ350" i="5" s="1"/>
  <c r="EB353" i="5"/>
  <c r="EC353" i="5" s="1"/>
  <c r="EF353" i="5"/>
  <c r="DR350" i="5"/>
  <c r="DI344" i="5"/>
  <c r="DJ344" i="5" s="1"/>
  <c r="DF345" i="5" s="1"/>
  <c r="DB345" i="5"/>
  <c r="DC345" i="5" s="1"/>
  <c r="CY346" i="5" s="1"/>
  <c r="CX345" i="5"/>
  <c r="CS346" i="5"/>
  <c r="CT346" i="5" s="1"/>
  <c r="CW346" i="5"/>
  <c r="EK350" i="5" l="1"/>
  <c r="EL350" i="5" s="1"/>
  <c r="EH351" i="5" s="1"/>
  <c r="DZ348" i="5"/>
  <c r="DE345" i="5"/>
  <c r="ED353" i="5"/>
  <c r="EE353" i="5" s="1"/>
  <c r="EA354" i="5" s="1"/>
  <c r="DU349" i="5"/>
  <c r="DV349" i="5" s="1"/>
  <c r="DY349" i="5"/>
  <c r="DL344" i="5"/>
  <c r="DP350" i="5"/>
  <c r="DS350" i="5" s="1"/>
  <c r="DK345" i="5"/>
  <c r="DG345" i="5"/>
  <c r="DH345" i="5" s="1"/>
  <c r="DD346" i="5"/>
  <c r="CZ346" i="5"/>
  <c r="DA346" i="5" s="1"/>
  <c r="CU346" i="5"/>
  <c r="CX346" i="5" s="1"/>
  <c r="EN350" i="5" l="1"/>
  <c r="EI351" i="5"/>
  <c r="EJ351" i="5" s="1"/>
  <c r="EM351" i="5"/>
  <c r="EF354" i="5"/>
  <c r="EB354" i="5"/>
  <c r="EC354" i="5" s="1"/>
  <c r="EG353" i="5"/>
  <c r="DW349" i="5"/>
  <c r="DZ349" i="5" s="1"/>
  <c r="DQ350" i="5"/>
  <c r="DM351" i="5" s="1"/>
  <c r="DI345" i="5"/>
  <c r="DJ345" i="5" s="1"/>
  <c r="DF346" i="5" s="1"/>
  <c r="DB346" i="5"/>
  <c r="DC346" i="5" s="1"/>
  <c r="CY347" i="5" s="1"/>
  <c r="CV346" i="5"/>
  <c r="CR347" i="5" s="1"/>
  <c r="DL345" i="5" l="1"/>
  <c r="EK351" i="5"/>
  <c r="EN351" i="5" s="1"/>
  <c r="ED354" i="5"/>
  <c r="EG354" i="5" s="1"/>
  <c r="DX349" i="5"/>
  <c r="DT350" i="5" s="1"/>
  <c r="DE346" i="5"/>
  <c r="DR351" i="5"/>
  <c r="DN351" i="5"/>
  <c r="DO351" i="5" s="1"/>
  <c r="DK346" i="5"/>
  <c r="DG346" i="5"/>
  <c r="DH346" i="5" s="1"/>
  <c r="CZ347" i="5"/>
  <c r="DA347" i="5" s="1"/>
  <c r="DD347" i="5"/>
  <c r="CS347" i="5"/>
  <c r="CT347" i="5" s="1"/>
  <c r="CW347" i="5"/>
  <c r="EE354" i="5" l="1"/>
  <c r="EA355" i="5" s="1"/>
  <c r="EF355" i="5" s="1"/>
  <c r="EL351" i="5"/>
  <c r="EH352" i="5" s="1"/>
  <c r="EB355" i="5"/>
  <c r="EC355" i="5" s="1"/>
  <c r="DU350" i="5"/>
  <c r="DV350" i="5" s="1"/>
  <c r="DY350" i="5"/>
  <c r="DP351" i="5"/>
  <c r="DS351" i="5" s="1"/>
  <c r="DI346" i="5"/>
  <c r="DJ346" i="5" s="1"/>
  <c r="DF347" i="5" s="1"/>
  <c r="DB347" i="5"/>
  <c r="DC347" i="5" s="1"/>
  <c r="CY348" i="5" s="1"/>
  <c r="CU347" i="5"/>
  <c r="CX347" i="5" s="1"/>
  <c r="DQ351" i="5" l="1"/>
  <c r="DM352" i="5" s="1"/>
  <c r="EI352" i="5"/>
  <c r="EJ352" i="5" s="1"/>
  <c r="EM352" i="5"/>
  <c r="ED355" i="5"/>
  <c r="EE355" i="5" s="1"/>
  <c r="EA356" i="5" s="1"/>
  <c r="DW350" i="5"/>
  <c r="DZ350" i="5" s="1"/>
  <c r="DR352" i="5"/>
  <c r="DN352" i="5"/>
  <c r="DO352" i="5" s="1"/>
  <c r="DK347" i="5"/>
  <c r="DG347" i="5"/>
  <c r="DH347" i="5" s="1"/>
  <c r="DL346" i="5"/>
  <c r="CZ348" i="5"/>
  <c r="DA348" i="5" s="1"/>
  <c r="DD348" i="5"/>
  <c r="DE347" i="5"/>
  <c r="CV347" i="5"/>
  <c r="CR348" i="5" s="1"/>
  <c r="EK352" i="5" l="1"/>
  <c r="EN352" i="5" s="1"/>
  <c r="EF356" i="5"/>
  <c r="EB356" i="5"/>
  <c r="EC356" i="5" s="1"/>
  <c r="EG355" i="5"/>
  <c r="DX350" i="5"/>
  <c r="DT351" i="5" s="1"/>
  <c r="DP352" i="5"/>
  <c r="DQ352" i="5" s="1"/>
  <c r="DM353" i="5" s="1"/>
  <c r="DI347" i="5"/>
  <c r="DJ347" i="5" s="1"/>
  <c r="DF348" i="5" s="1"/>
  <c r="DB348" i="5"/>
  <c r="DE348" i="5" s="1"/>
  <c r="CW348" i="5"/>
  <c r="CS348" i="5"/>
  <c r="CT348" i="5" s="1"/>
  <c r="DC348" i="5" l="1"/>
  <c r="CY349" i="5" s="1"/>
  <c r="DD349" i="5" s="1"/>
  <c r="EL352" i="5"/>
  <c r="EH353" i="5" s="1"/>
  <c r="DL347" i="5"/>
  <c r="ED356" i="5"/>
  <c r="EE356" i="5" s="1"/>
  <c r="EA357" i="5" s="1"/>
  <c r="DS352" i="5"/>
  <c r="DY351" i="5"/>
  <c r="DU351" i="5"/>
  <c r="DV351" i="5" s="1"/>
  <c r="DR353" i="5"/>
  <c r="DN353" i="5"/>
  <c r="DO353" i="5" s="1"/>
  <c r="DG348" i="5"/>
  <c r="DH348" i="5" s="1"/>
  <c r="DK348" i="5"/>
  <c r="CU348" i="5"/>
  <c r="CV348" i="5" s="1"/>
  <c r="CR349" i="5" s="1"/>
  <c r="CZ349" i="5" l="1"/>
  <c r="DA349" i="5" s="1"/>
  <c r="DB349" i="5" s="1"/>
  <c r="DE349" i="5" s="1"/>
  <c r="EG356" i="5"/>
  <c r="EI353" i="5"/>
  <c r="EJ353" i="5" s="1"/>
  <c r="EM353" i="5"/>
  <c r="EF357" i="5"/>
  <c r="EB357" i="5"/>
  <c r="EC357" i="5" s="1"/>
  <c r="DW351" i="5"/>
  <c r="DX351" i="5" s="1"/>
  <c r="DT352" i="5" s="1"/>
  <c r="DP353" i="5"/>
  <c r="DQ353" i="5" s="1"/>
  <c r="DM354" i="5" s="1"/>
  <c r="CX348" i="5"/>
  <c r="DI348" i="5"/>
  <c r="DL348" i="5" s="1"/>
  <c r="CS349" i="5"/>
  <c r="CT349" i="5" s="1"/>
  <c r="CW349" i="5"/>
  <c r="DS353" i="5" l="1"/>
  <c r="DZ351" i="5"/>
  <c r="DJ348" i="5"/>
  <c r="DF349" i="5" s="1"/>
  <c r="EK353" i="5"/>
  <c r="EN353" i="5" s="1"/>
  <c r="ED357" i="5"/>
  <c r="EE357" i="5" s="1"/>
  <c r="EA358" i="5" s="1"/>
  <c r="DY352" i="5"/>
  <c r="DU352" i="5"/>
  <c r="DV352" i="5" s="1"/>
  <c r="DN354" i="5"/>
  <c r="DO354" i="5" s="1"/>
  <c r="DR354" i="5"/>
  <c r="DK349" i="5"/>
  <c r="DG349" i="5"/>
  <c r="DH349" i="5" s="1"/>
  <c r="DC349" i="5"/>
  <c r="CY350" i="5" s="1"/>
  <c r="CU349" i="5"/>
  <c r="CX349" i="5" s="1"/>
  <c r="EG357" i="5" l="1"/>
  <c r="EL353" i="5"/>
  <c r="EH354" i="5" s="1"/>
  <c r="EI354" i="5" s="1"/>
  <c r="EJ354" i="5" s="1"/>
  <c r="EB358" i="5"/>
  <c r="EC358" i="5" s="1"/>
  <c r="EF358" i="5"/>
  <c r="DW352" i="5"/>
  <c r="DX352" i="5" s="1"/>
  <c r="DT353" i="5" s="1"/>
  <c r="DP354" i="5"/>
  <c r="DS354" i="5" s="1"/>
  <c r="DI349" i="5"/>
  <c r="DJ349" i="5" s="1"/>
  <c r="DF350" i="5" s="1"/>
  <c r="CZ350" i="5"/>
  <c r="DA350" i="5" s="1"/>
  <c r="DD350" i="5"/>
  <c r="CV349" i="5"/>
  <c r="CR350" i="5" s="1"/>
  <c r="EM354" i="5" l="1"/>
  <c r="DZ352" i="5"/>
  <c r="EK354" i="5"/>
  <c r="DL349" i="5"/>
  <c r="ED358" i="5"/>
  <c r="EG358" i="5" s="1"/>
  <c r="DU353" i="5"/>
  <c r="DV353" i="5" s="1"/>
  <c r="DY353" i="5"/>
  <c r="DQ354" i="5"/>
  <c r="DM355" i="5" s="1"/>
  <c r="DN355" i="5" s="1"/>
  <c r="DO355" i="5" s="1"/>
  <c r="DK350" i="5"/>
  <c r="DG350" i="5"/>
  <c r="DH350" i="5" s="1"/>
  <c r="DB350" i="5"/>
  <c r="DC350" i="5" s="1"/>
  <c r="CY351" i="5" s="1"/>
  <c r="CW350" i="5"/>
  <c r="CS350" i="5"/>
  <c r="CT350" i="5" s="1"/>
  <c r="EN354" i="5" l="1"/>
  <c r="DR355" i="5"/>
  <c r="EL354" i="5"/>
  <c r="EH355" i="5" s="1"/>
  <c r="EM355" i="5" s="1"/>
  <c r="EE358" i="5"/>
  <c r="EA359" i="5" s="1"/>
  <c r="EB359" i="5" s="1"/>
  <c r="EC359" i="5" s="1"/>
  <c r="DW353" i="5"/>
  <c r="DZ353" i="5" s="1"/>
  <c r="DP355" i="5"/>
  <c r="DI350" i="5"/>
  <c r="DJ350" i="5" s="1"/>
  <c r="DF351" i="5" s="1"/>
  <c r="DE350" i="5"/>
  <c r="DD351" i="5"/>
  <c r="CZ351" i="5"/>
  <c r="DA351" i="5" s="1"/>
  <c r="CU350" i="5"/>
  <c r="CV350" i="5" s="1"/>
  <c r="CR351" i="5" s="1"/>
  <c r="EF359" i="5" l="1"/>
  <c r="EI355" i="5"/>
  <c r="EJ355" i="5" s="1"/>
  <c r="DX353" i="5"/>
  <c r="DT354" i="5" s="1"/>
  <c r="DU354" i="5" s="1"/>
  <c r="DV354" i="5" s="1"/>
  <c r="DS355" i="5"/>
  <c r="DL350" i="5"/>
  <c r="EK355" i="5"/>
  <c r="EL355" i="5" s="1"/>
  <c r="EH356" i="5" s="1"/>
  <c r="ED359" i="5"/>
  <c r="EE359" i="5" s="1"/>
  <c r="EA360" i="5" s="1"/>
  <c r="DY354" i="5"/>
  <c r="DQ355" i="5"/>
  <c r="DM356" i="5" s="1"/>
  <c r="DG351" i="5"/>
  <c r="DH351" i="5" s="1"/>
  <c r="DK351" i="5"/>
  <c r="CX350" i="5"/>
  <c r="DB351" i="5"/>
  <c r="DC351" i="5" s="1"/>
  <c r="CY352" i="5" s="1"/>
  <c r="CS351" i="5"/>
  <c r="CT351" i="5" s="1"/>
  <c r="CW351" i="5"/>
  <c r="EN355" i="5" l="1"/>
  <c r="EG359" i="5"/>
  <c r="EM356" i="5"/>
  <c r="EI356" i="5"/>
  <c r="EJ356" i="5" s="1"/>
  <c r="EF360" i="5"/>
  <c r="EB360" i="5"/>
  <c r="EC360" i="5" s="1"/>
  <c r="DW354" i="5"/>
  <c r="DZ354" i="5" s="1"/>
  <c r="DN356" i="5"/>
  <c r="DO356" i="5" s="1"/>
  <c r="DR356" i="5"/>
  <c r="DI351" i="5"/>
  <c r="DL351" i="5" s="1"/>
  <c r="CZ352" i="5"/>
  <c r="DA352" i="5" s="1"/>
  <c r="DD352" i="5"/>
  <c r="DE351" i="5"/>
  <c r="CU351" i="5"/>
  <c r="CX351" i="5" s="1"/>
  <c r="DJ351" i="5" l="1"/>
  <c r="DF352" i="5" s="1"/>
  <c r="DK352" i="5" s="1"/>
  <c r="EK356" i="5"/>
  <c r="EL356" i="5" s="1"/>
  <c r="EH357" i="5" s="1"/>
  <c r="ED360" i="5"/>
  <c r="EE360" i="5" s="1"/>
  <c r="EA361" i="5" s="1"/>
  <c r="DX354" i="5"/>
  <c r="DT355" i="5" s="1"/>
  <c r="DP356" i="5"/>
  <c r="DS356" i="5" s="1"/>
  <c r="DB352" i="5"/>
  <c r="DE352" i="5" s="1"/>
  <c r="CV351" i="5"/>
  <c r="CR352" i="5" s="1"/>
  <c r="DG352" i="5" l="1"/>
  <c r="DH352" i="5" s="1"/>
  <c r="DI352" i="5" s="1"/>
  <c r="DJ352" i="5" s="1"/>
  <c r="DF353" i="5" s="1"/>
  <c r="EN356" i="5"/>
  <c r="DQ356" i="5"/>
  <c r="DM357" i="5" s="1"/>
  <c r="DR357" i="5" s="1"/>
  <c r="EG360" i="5"/>
  <c r="EM357" i="5"/>
  <c r="EI357" i="5"/>
  <c r="EJ357" i="5" s="1"/>
  <c r="EB361" i="5"/>
  <c r="EC361" i="5" s="1"/>
  <c r="EF361" i="5"/>
  <c r="DY355" i="5"/>
  <c r="DU355" i="5"/>
  <c r="DV355" i="5" s="1"/>
  <c r="DN357" i="5"/>
  <c r="DO357" i="5" s="1"/>
  <c r="DC352" i="5"/>
  <c r="CY353" i="5" s="1"/>
  <c r="CS352" i="5"/>
  <c r="CT352" i="5" s="1"/>
  <c r="CW352" i="5"/>
  <c r="DL352" i="5" l="1"/>
  <c r="EK357" i="5"/>
  <c r="EN357" i="5" s="1"/>
  <c r="ED361" i="5"/>
  <c r="EG361" i="5" s="1"/>
  <c r="DW355" i="5"/>
  <c r="DX355" i="5" s="1"/>
  <c r="DT356" i="5" s="1"/>
  <c r="DP357" i="5"/>
  <c r="DQ357" i="5" s="1"/>
  <c r="DM358" i="5" s="1"/>
  <c r="DG353" i="5"/>
  <c r="DH353" i="5" s="1"/>
  <c r="DK353" i="5"/>
  <c r="DD353" i="5"/>
  <c r="CZ353" i="5"/>
  <c r="DA353" i="5" s="1"/>
  <c r="CU352" i="5"/>
  <c r="CX352" i="5" s="1"/>
  <c r="DZ355" i="5" l="1"/>
  <c r="DS357" i="5"/>
  <c r="EL357" i="5"/>
  <c r="EH358" i="5" s="1"/>
  <c r="EE361" i="5"/>
  <c r="EA362" i="5" s="1"/>
  <c r="DU356" i="5"/>
  <c r="DV356" i="5" s="1"/>
  <c r="DY356" i="5"/>
  <c r="DR358" i="5"/>
  <c r="DN358" i="5"/>
  <c r="DO358" i="5" s="1"/>
  <c r="DI353" i="5"/>
  <c r="DL353" i="5" s="1"/>
  <c r="CV352" i="5"/>
  <c r="CR353" i="5" s="1"/>
  <c r="CS353" i="5" s="1"/>
  <c r="CT353" i="5" s="1"/>
  <c r="DB353" i="5"/>
  <c r="DC353" i="5" s="1"/>
  <c r="CY354" i="5" s="1"/>
  <c r="CW353" i="5" l="1"/>
  <c r="EM358" i="5"/>
  <c r="EI358" i="5"/>
  <c r="EJ358" i="5" s="1"/>
  <c r="EF362" i="5"/>
  <c r="EB362" i="5"/>
  <c r="EC362" i="5" s="1"/>
  <c r="DW356" i="5"/>
  <c r="DZ356" i="5" s="1"/>
  <c r="DP358" i="5"/>
  <c r="DQ358" i="5" s="1"/>
  <c r="DM359" i="5" s="1"/>
  <c r="DJ353" i="5"/>
  <c r="DF354" i="5" s="1"/>
  <c r="DD354" i="5"/>
  <c r="CZ354" i="5"/>
  <c r="DA354" i="5" s="1"/>
  <c r="DE353" i="5"/>
  <c r="CU353" i="5"/>
  <c r="CX353" i="5" s="1"/>
  <c r="EK358" i="5" l="1"/>
  <c r="EL358" i="5" s="1"/>
  <c r="EH359" i="5" s="1"/>
  <c r="DS358" i="5"/>
  <c r="ED362" i="5"/>
  <c r="EE362" i="5" s="1"/>
  <c r="EA363" i="5" s="1"/>
  <c r="DX356" i="5"/>
  <c r="DT357" i="5" s="1"/>
  <c r="DY357" i="5" s="1"/>
  <c r="DR359" i="5"/>
  <c r="DN359" i="5"/>
  <c r="DO359" i="5" s="1"/>
  <c r="DG354" i="5"/>
  <c r="DH354" i="5" s="1"/>
  <c r="DK354" i="5"/>
  <c r="DB354" i="5"/>
  <c r="DC354" i="5" s="1"/>
  <c r="CY355" i="5" s="1"/>
  <c r="CV353" i="5"/>
  <c r="CR354" i="5" s="1"/>
  <c r="EG362" i="5" l="1"/>
  <c r="DU357" i="5"/>
  <c r="DV357" i="5" s="1"/>
  <c r="EN358" i="5"/>
  <c r="EM359" i="5"/>
  <c r="EI359" i="5"/>
  <c r="EJ359" i="5" s="1"/>
  <c r="EF363" i="5"/>
  <c r="EB363" i="5"/>
  <c r="EC363" i="5" s="1"/>
  <c r="DW357" i="5"/>
  <c r="DX357" i="5" s="1"/>
  <c r="DT358" i="5" s="1"/>
  <c r="DE354" i="5"/>
  <c r="DP359" i="5"/>
  <c r="DQ359" i="5" s="1"/>
  <c r="DM360" i="5" s="1"/>
  <c r="DI354" i="5"/>
  <c r="DL354" i="5" s="1"/>
  <c r="CZ355" i="5"/>
  <c r="DA355" i="5" s="1"/>
  <c r="DD355" i="5"/>
  <c r="CW354" i="5"/>
  <c r="CS354" i="5"/>
  <c r="CT354" i="5" s="1"/>
  <c r="DS359" i="5" l="1"/>
  <c r="EK359" i="5"/>
  <c r="EL359" i="5" s="1"/>
  <c r="EH360" i="5" s="1"/>
  <c r="DZ357" i="5"/>
  <c r="ED363" i="5"/>
  <c r="EE363" i="5" s="1"/>
  <c r="EA364" i="5" s="1"/>
  <c r="DY358" i="5"/>
  <c r="DU358" i="5"/>
  <c r="DV358" i="5" s="1"/>
  <c r="DN360" i="5"/>
  <c r="DO360" i="5" s="1"/>
  <c r="DR360" i="5"/>
  <c r="DJ354" i="5"/>
  <c r="DF355" i="5" s="1"/>
  <c r="DB355" i="5"/>
  <c r="DE355" i="5" s="1"/>
  <c r="CU354" i="5"/>
  <c r="CX354" i="5" s="1"/>
  <c r="EN359" i="5" l="1"/>
  <c r="EG363" i="5"/>
  <c r="EM360" i="5"/>
  <c r="EI360" i="5"/>
  <c r="EJ360" i="5" s="1"/>
  <c r="EB364" i="5"/>
  <c r="EC364" i="5" s="1"/>
  <c r="EF364" i="5"/>
  <c r="DW358" i="5"/>
  <c r="DX358" i="5" s="1"/>
  <c r="DT359" i="5" s="1"/>
  <c r="DP360" i="5"/>
  <c r="DS360" i="5" s="1"/>
  <c r="CV354" i="5"/>
  <c r="CR355" i="5" s="1"/>
  <c r="CW355" i="5" s="1"/>
  <c r="DC355" i="5"/>
  <c r="CY356" i="5" s="1"/>
  <c r="CZ356" i="5" s="1"/>
  <c r="DA356" i="5" s="1"/>
  <c r="DK355" i="5"/>
  <c r="DG355" i="5"/>
  <c r="DH355" i="5" s="1"/>
  <c r="DQ360" i="5" l="1"/>
  <c r="DM361" i="5" s="1"/>
  <c r="DD356" i="5"/>
  <c r="EK360" i="5"/>
  <c r="EL360" i="5" s="1"/>
  <c r="EH361" i="5" s="1"/>
  <c r="ED364" i="5"/>
  <c r="EE364" i="5" s="1"/>
  <c r="EA365" i="5" s="1"/>
  <c r="DU359" i="5"/>
  <c r="DV359" i="5" s="1"/>
  <c r="DY359" i="5"/>
  <c r="DZ358" i="5"/>
  <c r="CS355" i="5"/>
  <c r="CT355" i="5" s="1"/>
  <c r="CU355" i="5" s="1"/>
  <c r="CV355" i="5" s="1"/>
  <c r="CR356" i="5" s="1"/>
  <c r="DN361" i="5"/>
  <c r="DO361" i="5" s="1"/>
  <c r="DR361" i="5"/>
  <c r="DI355" i="5"/>
  <c r="DJ355" i="5" s="1"/>
  <c r="DF356" i="5" s="1"/>
  <c r="DB356" i="5"/>
  <c r="DC356" i="5" s="1"/>
  <c r="CY357" i="5" s="1"/>
  <c r="EN360" i="5" l="1"/>
  <c r="EI361" i="5"/>
  <c r="EJ361" i="5" s="1"/>
  <c r="EM361" i="5"/>
  <c r="EG364" i="5"/>
  <c r="EF365" i="5"/>
  <c r="EB365" i="5"/>
  <c r="EC365" i="5" s="1"/>
  <c r="DE356" i="5"/>
  <c r="CX355" i="5"/>
  <c r="DW359" i="5"/>
  <c r="DZ359" i="5" s="1"/>
  <c r="DL355" i="5"/>
  <c r="DP361" i="5"/>
  <c r="DS361" i="5" s="1"/>
  <c r="DK356" i="5"/>
  <c r="DG356" i="5"/>
  <c r="DH356" i="5" s="1"/>
  <c r="DD357" i="5"/>
  <c r="CZ357" i="5"/>
  <c r="DA357" i="5" s="1"/>
  <c r="CW356" i="5"/>
  <c r="CS356" i="5"/>
  <c r="CT356" i="5" s="1"/>
  <c r="DX359" i="5" l="1"/>
  <c r="DT360" i="5" s="1"/>
  <c r="DY360" i="5" s="1"/>
  <c r="EK361" i="5"/>
  <c r="EN361" i="5" s="1"/>
  <c r="ED365" i="5"/>
  <c r="EE365" i="5" s="1"/>
  <c r="EA366" i="5" s="1"/>
  <c r="DQ361" i="5"/>
  <c r="DM362" i="5" s="1"/>
  <c r="DI356" i="5"/>
  <c r="DJ356" i="5" s="1"/>
  <c r="DF357" i="5" s="1"/>
  <c r="DB357" i="5"/>
  <c r="DC357" i="5" s="1"/>
  <c r="CY358" i="5" s="1"/>
  <c r="CU356" i="5"/>
  <c r="CX356" i="5" s="1"/>
  <c r="DU360" i="5" l="1"/>
  <c r="DV360" i="5" s="1"/>
  <c r="DW360" i="5" s="1"/>
  <c r="DX360" i="5" s="1"/>
  <c r="DT361" i="5" s="1"/>
  <c r="EG365" i="5"/>
  <c r="EL361" i="5"/>
  <c r="EH362" i="5" s="1"/>
  <c r="EM362" i="5" s="1"/>
  <c r="EF366" i="5"/>
  <c r="EB366" i="5"/>
  <c r="EC366" i="5" s="1"/>
  <c r="DE357" i="5"/>
  <c r="DN362" i="5"/>
  <c r="DO362" i="5" s="1"/>
  <c r="DR362" i="5"/>
  <c r="DK357" i="5"/>
  <c r="DG357" i="5"/>
  <c r="DH357" i="5" s="1"/>
  <c r="DL356" i="5"/>
  <c r="CV356" i="5"/>
  <c r="CR357" i="5" s="1"/>
  <c r="CW357" i="5" s="1"/>
  <c r="DD358" i="5"/>
  <c r="CZ358" i="5"/>
  <c r="DA358" i="5" s="1"/>
  <c r="DZ360" i="5" l="1"/>
  <c r="EI362" i="5"/>
  <c r="EJ362" i="5" s="1"/>
  <c r="EK362" i="5" s="1"/>
  <c r="EN362" i="5" s="1"/>
  <c r="ED366" i="5"/>
  <c r="EE366" i="5" s="1"/>
  <c r="EA367" i="5" s="1"/>
  <c r="DU361" i="5"/>
  <c r="DV361" i="5" s="1"/>
  <c r="DY361" i="5"/>
  <c r="CS357" i="5"/>
  <c r="CT357" i="5" s="1"/>
  <c r="CU357" i="5" s="1"/>
  <c r="CV357" i="5" s="1"/>
  <c r="CR358" i="5" s="1"/>
  <c r="DP362" i="5"/>
  <c r="DS362" i="5" s="1"/>
  <c r="DI357" i="5"/>
  <c r="DJ357" i="5" s="1"/>
  <c r="DF358" i="5" s="1"/>
  <c r="DB358" i="5"/>
  <c r="DC358" i="5" s="1"/>
  <c r="CY359" i="5" s="1"/>
  <c r="EL362" i="5" l="1"/>
  <c r="EH363" i="5" s="1"/>
  <c r="EI363" i="5" s="1"/>
  <c r="EJ363" i="5" s="1"/>
  <c r="EG366" i="5"/>
  <c r="DL357" i="5"/>
  <c r="EF367" i="5"/>
  <c r="EB367" i="5"/>
  <c r="EC367" i="5" s="1"/>
  <c r="DE358" i="5"/>
  <c r="DW361" i="5"/>
  <c r="DZ361" i="5" s="1"/>
  <c r="DQ362" i="5"/>
  <c r="DM363" i="5" s="1"/>
  <c r="DG358" i="5"/>
  <c r="DH358" i="5" s="1"/>
  <c r="DK358" i="5"/>
  <c r="CX357" i="5"/>
  <c r="DD359" i="5"/>
  <c r="CZ359" i="5"/>
  <c r="DA359" i="5" s="1"/>
  <c r="CS358" i="5"/>
  <c r="CT358" i="5" s="1"/>
  <c r="CW358" i="5"/>
  <c r="EM363" i="5" l="1"/>
  <c r="EK363" i="5"/>
  <c r="EL363" i="5" s="1"/>
  <c r="EH364" i="5" s="1"/>
  <c r="ED367" i="5"/>
  <c r="EE367" i="5" s="1"/>
  <c r="EA368" i="5" s="1"/>
  <c r="DX361" i="5"/>
  <c r="DT362" i="5" s="1"/>
  <c r="DR363" i="5"/>
  <c r="DN363" i="5"/>
  <c r="DO363" i="5" s="1"/>
  <c r="DI358" i="5"/>
  <c r="DJ358" i="5" s="1"/>
  <c r="DF359" i="5" s="1"/>
  <c r="DB359" i="5"/>
  <c r="DC359" i="5" s="1"/>
  <c r="CY360" i="5" s="1"/>
  <c r="CU358" i="5"/>
  <c r="CX358" i="5" s="1"/>
  <c r="EM364" i="5" l="1"/>
  <c r="EI364" i="5"/>
  <c r="EJ364" i="5" s="1"/>
  <c r="EN363" i="5"/>
  <c r="EF368" i="5"/>
  <c r="EB368" i="5"/>
  <c r="EC368" i="5" s="1"/>
  <c r="EG367" i="5"/>
  <c r="DU362" i="5"/>
  <c r="DV362" i="5" s="1"/>
  <c r="DY362" i="5"/>
  <c r="DP363" i="5"/>
  <c r="DQ363" i="5" s="1"/>
  <c r="DM364" i="5" s="1"/>
  <c r="DK359" i="5"/>
  <c r="DG359" i="5"/>
  <c r="DH359" i="5" s="1"/>
  <c r="DL358" i="5"/>
  <c r="CV358" i="5"/>
  <c r="CR359" i="5" s="1"/>
  <c r="CS359" i="5" s="1"/>
  <c r="CT359" i="5" s="1"/>
  <c r="CZ360" i="5"/>
  <c r="DA360" i="5" s="1"/>
  <c r="DD360" i="5"/>
  <c r="DE359" i="5"/>
  <c r="EK364" i="5" l="1"/>
  <c r="EL364" i="5" s="1"/>
  <c r="EH365" i="5" s="1"/>
  <c r="ED368" i="5"/>
  <c r="EE368" i="5" s="1"/>
  <c r="EA369" i="5" s="1"/>
  <c r="DS363" i="5"/>
  <c r="CW359" i="5"/>
  <c r="DW362" i="5"/>
  <c r="DZ362" i="5" s="1"/>
  <c r="DN364" i="5"/>
  <c r="DO364" i="5" s="1"/>
  <c r="DR364" i="5"/>
  <c r="DI359" i="5"/>
  <c r="DL359" i="5" s="1"/>
  <c r="DB360" i="5"/>
  <c r="DE360" i="5" s="1"/>
  <c r="CU359" i="5"/>
  <c r="CV359" i="5" s="1"/>
  <c r="CR360" i="5" s="1"/>
  <c r="EN364" i="5" l="1"/>
  <c r="EG368" i="5"/>
  <c r="DX362" i="5"/>
  <c r="DT363" i="5" s="1"/>
  <c r="DU363" i="5" s="1"/>
  <c r="DV363" i="5" s="1"/>
  <c r="EM365" i="5"/>
  <c r="EI365" i="5"/>
  <c r="EJ365" i="5" s="1"/>
  <c r="DJ359" i="5"/>
  <c r="DF360" i="5" s="1"/>
  <c r="DK360" i="5" s="1"/>
  <c r="EF369" i="5"/>
  <c r="EB369" i="5"/>
  <c r="EC369" i="5" s="1"/>
  <c r="DY363" i="5"/>
  <c r="DP364" i="5"/>
  <c r="DS364" i="5" s="1"/>
  <c r="DC360" i="5"/>
  <c r="CY361" i="5" s="1"/>
  <c r="DD361" i="5" s="1"/>
  <c r="CX359" i="5"/>
  <c r="CW360" i="5"/>
  <c r="CS360" i="5"/>
  <c r="CT360" i="5" s="1"/>
  <c r="DG360" i="5" l="1"/>
  <c r="DH360" i="5" s="1"/>
  <c r="CZ361" i="5"/>
  <c r="DA361" i="5" s="1"/>
  <c r="EK365" i="5"/>
  <c r="EL365" i="5" s="1"/>
  <c r="EH366" i="5" s="1"/>
  <c r="ED369" i="5"/>
  <c r="EE369" i="5" s="1"/>
  <c r="EA370" i="5" s="1"/>
  <c r="DW363" i="5"/>
  <c r="DZ363" i="5" s="1"/>
  <c r="DQ364" i="5"/>
  <c r="DM365" i="5" s="1"/>
  <c r="DI360" i="5"/>
  <c r="DL360" i="5" s="1"/>
  <c r="DB361" i="5"/>
  <c r="DE361" i="5" s="1"/>
  <c r="CU360" i="5"/>
  <c r="CV360" i="5" s="1"/>
  <c r="CR361" i="5" s="1"/>
  <c r="EN365" i="5" l="1"/>
  <c r="EG369" i="5"/>
  <c r="EI366" i="5"/>
  <c r="EJ366" i="5" s="1"/>
  <c r="EM366" i="5"/>
  <c r="EB370" i="5"/>
  <c r="EC370" i="5" s="1"/>
  <c r="EF370" i="5"/>
  <c r="DX363" i="5"/>
  <c r="DT364" i="5" s="1"/>
  <c r="DY364" i="5" s="1"/>
  <c r="CX360" i="5"/>
  <c r="DN365" i="5"/>
  <c r="DO365" i="5" s="1"/>
  <c r="DR365" i="5"/>
  <c r="DJ360" i="5"/>
  <c r="DF361" i="5" s="1"/>
  <c r="DC361" i="5"/>
  <c r="CY362" i="5" s="1"/>
  <c r="CZ362" i="5" s="1"/>
  <c r="DA362" i="5" s="1"/>
  <c r="CS361" i="5"/>
  <c r="CT361" i="5" s="1"/>
  <c r="CW361" i="5"/>
  <c r="DU364" i="5" l="1"/>
  <c r="DV364" i="5" s="1"/>
  <c r="DW364" i="5" s="1"/>
  <c r="DZ364" i="5" s="1"/>
  <c r="EK366" i="5"/>
  <c r="EN366" i="5" s="1"/>
  <c r="ED370" i="5"/>
  <c r="EG370" i="5" s="1"/>
  <c r="DD362" i="5"/>
  <c r="DP365" i="5"/>
  <c r="DQ365" i="5" s="1"/>
  <c r="DM366" i="5" s="1"/>
  <c r="DK361" i="5"/>
  <c r="DG361" i="5"/>
  <c r="DH361" i="5" s="1"/>
  <c r="DB362" i="5"/>
  <c r="CU361" i="5"/>
  <c r="CX361" i="5" s="1"/>
  <c r="EE370" i="5" l="1"/>
  <c r="EA371" i="5" s="1"/>
  <c r="EB371" i="5" s="1"/>
  <c r="EC371" i="5" s="1"/>
  <c r="EL366" i="5"/>
  <c r="EH367" i="5" s="1"/>
  <c r="DE362" i="5"/>
  <c r="DX364" i="5"/>
  <c r="DT365" i="5" s="1"/>
  <c r="DN366" i="5"/>
  <c r="DO366" i="5" s="1"/>
  <c r="DR366" i="5"/>
  <c r="DS365" i="5"/>
  <c r="DI361" i="5"/>
  <c r="DJ361" i="5" s="1"/>
  <c r="DF362" i="5" s="1"/>
  <c r="DC362" i="5"/>
  <c r="CY363" i="5" s="1"/>
  <c r="CV361" i="5"/>
  <c r="CR362" i="5" s="1"/>
  <c r="EF371" i="5" l="1"/>
  <c r="EI367" i="5"/>
  <c r="EJ367" i="5" s="1"/>
  <c r="EM367" i="5"/>
  <c r="DL361" i="5"/>
  <c r="ED371" i="5"/>
  <c r="EE371" i="5" s="1"/>
  <c r="EA372" i="5" s="1"/>
  <c r="DU365" i="5"/>
  <c r="DV365" i="5" s="1"/>
  <c r="DY365" i="5"/>
  <c r="DP366" i="5"/>
  <c r="DS366" i="5" s="1"/>
  <c r="DK362" i="5"/>
  <c r="DG362" i="5"/>
  <c r="DH362" i="5" s="1"/>
  <c r="DD363" i="5"/>
  <c r="CZ363" i="5"/>
  <c r="DA363" i="5" s="1"/>
  <c r="CW362" i="5"/>
  <c r="CS362" i="5"/>
  <c r="CT362" i="5" s="1"/>
  <c r="EK367" i="5" l="1"/>
  <c r="EN367" i="5" s="1"/>
  <c r="EB372" i="5"/>
  <c r="EC372" i="5" s="1"/>
  <c r="EF372" i="5"/>
  <c r="EG371" i="5"/>
  <c r="DW365" i="5"/>
  <c r="DZ365" i="5" s="1"/>
  <c r="DQ366" i="5"/>
  <c r="DM367" i="5" s="1"/>
  <c r="DI362" i="5"/>
  <c r="DL362" i="5" s="1"/>
  <c r="DB363" i="5"/>
  <c r="DC363" i="5" s="1"/>
  <c r="CY364" i="5" s="1"/>
  <c r="CU362" i="5"/>
  <c r="CX362" i="5" s="1"/>
  <c r="EL367" i="5" l="1"/>
  <c r="EH368" i="5" s="1"/>
  <c r="EI368" i="5" s="1"/>
  <c r="EJ368" i="5" s="1"/>
  <c r="DX365" i="5"/>
  <c r="DT366" i="5" s="1"/>
  <c r="DU366" i="5" s="1"/>
  <c r="DV366" i="5" s="1"/>
  <c r="ED372" i="5"/>
  <c r="EG372" i="5" s="1"/>
  <c r="CV362" i="5"/>
  <c r="CR363" i="5" s="1"/>
  <c r="CS363" i="5" s="1"/>
  <c r="CT363" i="5" s="1"/>
  <c r="DN367" i="5"/>
  <c r="DO367" i="5" s="1"/>
  <c r="DR367" i="5"/>
  <c r="DJ362" i="5"/>
  <c r="DF363" i="5" s="1"/>
  <c r="DE363" i="5"/>
  <c r="DD364" i="5"/>
  <c r="CZ364" i="5"/>
  <c r="DA364" i="5" s="1"/>
  <c r="DY366" i="5" l="1"/>
  <c r="EM368" i="5"/>
  <c r="EE372" i="5"/>
  <c r="EA373" i="5" s="1"/>
  <c r="EB373" i="5" s="1"/>
  <c r="EC373" i="5" s="1"/>
  <c r="EK368" i="5"/>
  <c r="CW363" i="5"/>
  <c r="DW366" i="5"/>
  <c r="DP367" i="5"/>
  <c r="DQ367" i="5" s="1"/>
  <c r="DM368" i="5" s="1"/>
  <c r="DG363" i="5"/>
  <c r="DH363" i="5" s="1"/>
  <c r="DK363" i="5"/>
  <c r="DB364" i="5"/>
  <c r="DC364" i="5" s="1"/>
  <c r="CY365" i="5" s="1"/>
  <c r="CU363" i="5"/>
  <c r="DZ366" i="5" l="1"/>
  <c r="EN368" i="5"/>
  <c r="EF373" i="5"/>
  <c r="EL368" i="5"/>
  <c r="EH369" i="5" s="1"/>
  <c r="EM369" i="5" s="1"/>
  <c r="CX363" i="5"/>
  <c r="DX366" i="5"/>
  <c r="DT367" i="5" s="1"/>
  <c r="DU367" i="5" s="1"/>
  <c r="DV367" i="5" s="1"/>
  <c r="ED373" i="5"/>
  <c r="EG373" i="5" s="1"/>
  <c r="DN368" i="5"/>
  <c r="DO368" i="5" s="1"/>
  <c r="DR368" i="5"/>
  <c r="DS367" i="5"/>
  <c r="CV363" i="5"/>
  <c r="CR364" i="5" s="1"/>
  <c r="CW364" i="5" s="1"/>
  <c r="DI363" i="5"/>
  <c r="DJ363" i="5" s="1"/>
  <c r="DF364" i="5" s="1"/>
  <c r="DD365" i="5"/>
  <c r="CZ365" i="5"/>
  <c r="DA365" i="5" s="1"/>
  <c r="DE364" i="5"/>
  <c r="DY367" i="5" l="1"/>
  <c r="EI369" i="5"/>
  <c r="EJ369" i="5" s="1"/>
  <c r="EK369" i="5" s="1"/>
  <c r="EL369" i="5" s="1"/>
  <c r="EH370" i="5" s="1"/>
  <c r="EE373" i="5"/>
  <c r="EA374" i="5" s="1"/>
  <c r="CS364" i="5"/>
  <c r="CT364" i="5" s="1"/>
  <c r="CU364" i="5" s="1"/>
  <c r="CV364" i="5" s="1"/>
  <c r="CR365" i="5" s="1"/>
  <c r="DW367" i="5"/>
  <c r="DX367" i="5" s="1"/>
  <c r="DT368" i="5" s="1"/>
  <c r="DP368" i="5"/>
  <c r="DS368" i="5" s="1"/>
  <c r="DG364" i="5"/>
  <c r="DH364" i="5" s="1"/>
  <c r="DK364" i="5"/>
  <c r="DL363" i="5"/>
  <c r="DB365" i="5"/>
  <c r="DC365" i="5" s="1"/>
  <c r="CY366" i="5" s="1"/>
  <c r="EN369" i="5" l="1"/>
  <c r="EM370" i="5"/>
  <c r="EI370" i="5"/>
  <c r="EJ370" i="5" s="1"/>
  <c r="DZ367" i="5"/>
  <c r="EB374" i="5"/>
  <c r="EC374" i="5" s="1"/>
  <c r="EF374" i="5"/>
  <c r="DU368" i="5"/>
  <c r="DV368" i="5" s="1"/>
  <c r="DY368" i="5"/>
  <c r="DQ368" i="5"/>
  <c r="DM369" i="5" s="1"/>
  <c r="DR369" i="5" s="1"/>
  <c r="DI364" i="5"/>
  <c r="DL364" i="5" s="1"/>
  <c r="CZ366" i="5"/>
  <c r="DA366" i="5" s="1"/>
  <c r="DD366" i="5"/>
  <c r="DE365" i="5"/>
  <c r="CW365" i="5"/>
  <c r="CS365" i="5"/>
  <c r="CT365" i="5" s="1"/>
  <c r="CX364" i="5"/>
  <c r="DN369" i="5" l="1"/>
  <c r="DO369" i="5" s="1"/>
  <c r="DP369" i="5" s="1"/>
  <c r="DQ369" i="5" s="1"/>
  <c r="DM370" i="5" s="1"/>
  <c r="EK370" i="5"/>
  <c r="EL370" i="5" s="1"/>
  <c r="EH371" i="5" s="1"/>
  <c r="ED374" i="5"/>
  <c r="EG374" i="5" s="1"/>
  <c r="DW368" i="5"/>
  <c r="DZ368" i="5" s="1"/>
  <c r="DJ364" i="5"/>
  <c r="DF365" i="5" s="1"/>
  <c r="DB366" i="5"/>
  <c r="DE366" i="5" s="1"/>
  <c r="CU365" i="5"/>
  <c r="CV365" i="5" s="1"/>
  <c r="CR366" i="5" s="1"/>
  <c r="EN370" i="5" l="1"/>
  <c r="EE374" i="5"/>
  <c r="EA375" i="5" s="1"/>
  <c r="EF375" i="5" s="1"/>
  <c r="DX368" i="5"/>
  <c r="DT369" i="5" s="1"/>
  <c r="DY369" i="5" s="1"/>
  <c r="EM371" i="5"/>
  <c r="EI371" i="5"/>
  <c r="EJ371" i="5" s="1"/>
  <c r="DS369" i="5"/>
  <c r="CX365" i="5"/>
  <c r="DC366" i="5"/>
  <c r="CY367" i="5" s="1"/>
  <c r="DD367" i="5" s="1"/>
  <c r="DR370" i="5"/>
  <c r="DN370" i="5"/>
  <c r="DO370" i="5" s="1"/>
  <c r="DG365" i="5"/>
  <c r="DH365" i="5" s="1"/>
  <c r="DK365" i="5"/>
  <c r="CW366" i="5"/>
  <c r="CS366" i="5"/>
  <c r="CT366" i="5" s="1"/>
  <c r="EB375" i="5" l="1"/>
  <c r="EC375" i="5" s="1"/>
  <c r="DU369" i="5"/>
  <c r="DV369" i="5" s="1"/>
  <c r="EK371" i="5"/>
  <c r="EN371" i="5" s="1"/>
  <c r="CZ367" i="5"/>
  <c r="DA367" i="5" s="1"/>
  <c r="DB367" i="5" s="1"/>
  <c r="DE367" i="5" s="1"/>
  <c r="EC9" i="5"/>
  <c r="DW369" i="5"/>
  <c r="DX369" i="5" s="1"/>
  <c r="DT370" i="5" s="1"/>
  <c r="DP370" i="5"/>
  <c r="DQ370" i="5" s="1"/>
  <c r="DM371" i="5" s="1"/>
  <c r="DI365" i="5"/>
  <c r="DL365" i="5" s="1"/>
  <c r="CU366" i="5"/>
  <c r="CV366" i="5" s="1"/>
  <c r="CR367" i="5" s="1"/>
  <c r="EL371" i="5" l="1"/>
  <c r="EH372" i="5" s="1"/>
  <c r="DZ369" i="5"/>
  <c r="ED375" i="5"/>
  <c r="EG375" i="5" s="1"/>
  <c r="EC10" i="5" s="1"/>
  <c r="DY370" i="5"/>
  <c r="DU370" i="5"/>
  <c r="DV370" i="5" s="1"/>
  <c r="DR371" i="5"/>
  <c r="DN371" i="5"/>
  <c r="DO371" i="5" s="1"/>
  <c r="DS370" i="5"/>
  <c r="DC367" i="5"/>
  <c r="CY368" i="5" s="1"/>
  <c r="CZ368" i="5" s="1"/>
  <c r="DA368" i="5" s="1"/>
  <c r="CX366" i="5"/>
  <c r="DJ365" i="5"/>
  <c r="DF366" i="5" s="1"/>
  <c r="CS367" i="5"/>
  <c r="CT367" i="5" s="1"/>
  <c r="CW367" i="5"/>
  <c r="DD368" i="5" l="1"/>
  <c r="EI372" i="5"/>
  <c r="EJ372" i="5" s="1"/>
  <c r="EM372" i="5"/>
  <c r="EE375" i="5"/>
  <c r="DW370" i="5"/>
  <c r="DX370" i="5" s="1"/>
  <c r="DT371" i="5" s="1"/>
  <c r="DP371" i="5"/>
  <c r="DQ371" i="5" s="1"/>
  <c r="DM372" i="5" s="1"/>
  <c r="DG366" i="5"/>
  <c r="DH366" i="5" s="1"/>
  <c r="DK366" i="5"/>
  <c r="DB368" i="5"/>
  <c r="DC368" i="5" s="1"/>
  <c r="CY369" i="5" s="1"/>
  <c r="CU367" i="5"/>
  <c r="CX367" i="5" s="1"/>
  <c r="DE368" i="5" l="1"/>
  <c r="DS371" i="5"/>
  <c r="EK372" i="5"/>
  <c r="EN372" i="5" s="1"/>
  <c r="DZ370" i="5"/>
  <c r="DU371" i="5"/>
  <c r="DV371" i="5" s="1"/>
  <c r="DY371" i="5"/>
  <c r="DR372" i="5"/>
  <c r="DN372" i="5"/>
  <c r="DO372" i="5" s="1"/>
  <c r="DI366" i="5"/>
  <c r="DL366" i="5" s="1"/>
  <c r="DD369" i="5"/>
  <c r="CZ369" i="5"/>
  <c r="DA369" i="5" s="1"/>
  <c r="CV367" i="5"/>
  <c r="CR368" i="5" s="1"/>
  <c r="EL372" i="5" l="1"/>
  <c r="EH373" i="5" s="1"/>
  <c r="EI373" i="5" s="1"/>
  <c r="EJ373" i="5" s="1"/>
  <c r="DW371" i="5"/>
  <c r="DZ371" i="5" s="1"/>
  <c r="DP372" i="5"/>
  <c r="DQ372" i="5" s="1"/>
  <c r="DM373" i="5" s="1"/>
  <c r="DJ366" i="5"/>
  <c r="DF367" i="5" s="1"/>
  <c r="DB369" i="5"/>
  <c r="DC369" i="5" s="1"/>
  <c r="CY370" i="5" s="1"/>
  <c r="CS368" i="5"/>
  <c r="CT368" i="5" s="1"/>
  <c r="CW368" i="5"/>
  <c r="EM373" i="5" l="1"/>
  <c r="EK373" i="5"/>
  <c r="DS372" i="5"/>
  <c r="DX371" i="5"/>
  <c r="DT372" i="5" s="1"/>
  <c r="DE369" i="5"/>
  <c r="DN373" i="5"/>
  <c r="DO373" i="5" s="1"/>
  <c r="DR373" i="5"/>
  <c r="DG367" i="5"/>
  <c r="DH367" i="5" s="1"/>
  <c r="DK367" i="5"/>
  <c r="DD370" i="5"/>
  <c r="CZ370" i="5"/>
  <c r="DA370" i="5" s="1"/>
  <c r="CU368" i="5"/>
  <c r="CX368" i="5" s="1"/>
  <c r="EN373" i="5" l="1"/>
  <c r="EL373" i="5"/>
  <c r="EH374" i="5" s="1"/>
  <c r="DU372" i="5"/>
  <c r="DV372" i="5" s="1"/>
  <c r="DY372" i="5"/>
  <c r="DP373" i="5"/>
  <c r="DS373" i="5" s="1"/>
  <c r="DI367" i="5"/>
  <c r="DJ367" i="5" s="1"/>
  <c r="DF368" i="5" s="1"/>
  <c r="DB370" i="5"/>
  <c r="DC370" i="5" s="1"/>
  <c r="CY371" i="5" s="1"/>
  <c r="CV368" i="5"/>
  <c r="CR369" i="5" s="1"/>
  <c r="DQ373" i="5" l="1"/>
  <c r="DM374" i="5" s="1"/>
  <c r="DN374" i="5" s="1"/>
  <c r="DO374" i="5" s="1"/>
  <c r="EM374" i="5"/>
  <c r="EI374" i="5"/>
  <c r="EJ374" i="5" s="1"/>
  <c r="DW372" i="5"/>
  <c r="DZ372" i="5" s="1"/>
  <c r="DE370" i="5"/>
  <c r="DR374" i="5"/>
  <c r="DK368" i="5"/>
  <c r="DG368" i="5"/>
  <c r="DH368" i="5" s="1"/>
  <c r="DL367" i="5"/>
  <c r="DD371" i="5"/>
  <c r="CZ371" i="5"/>
  <c r="DA371" i="5" s="1"/>
  <c r="CW369" i="5"/>
  <c r="CS369" i="5"/>
  <c r="CT369" i="5" s="1"/>
  <c r="DX372" i="5" l="1"/>
  <c r="DT373" i="5" s="1"/>
  <c r="DU373" i="5" s="1"/>
  <c r="DV373" i="5" s="1"/>
  <c r="EK374" i="5"/>
  <c r="EL374" i="5" s="1"/>
  <c r="EH375" i="5" s="1"/>
  <c r="DP374" i="5"/>
  <c r="DS374" i="5" s="1"/>
  <c r="DI368" i="5"/>
  <c r="DJ368" i="5" s="1"/>
  <c r="DF369" i="5" s="1"/>
  <c r="DB371" i="5"/>
  <c r="DC371" i="5" s="1"/>
  <c r="CY372" i="5" s="1"/>
  <c r="CU369" i="5"/>
  <c r="CV369" i="5" s="1"/>
  <c r="CR370" i="5" s="1"/>
  <c r="DY373" i="5" l="1"/>
  <c r="EN374" i="5"/>
  <c r="EM375" i="5"/>
  <c r="EI375" i="5"/>
  <c r="DW373" i="5"/>
  <c r="DE371" i="5"/>
  <c r="DQ374" i="5"/>
  <c r="DM375" i="5" s="1"/>
  <c r="DK369" i="5"/>
  <c r="DG369" i="5"/>
  <c r="DH369" i="5" s="1"/>
  <c r="DL368" i="5"/>
  <c r="CZ372" i="5"/>
  <c r="DA372" i="5" s="1"/>
  <c r="DD372" i="5"/>
  <c r="CS370" i="5"/>
  <c r="CT370" i="5" s="1"/>
  <c r="CW370" i="5"/>
  <c r="CX369" i="5"/>
  <c r="DZ373" i="5" l="1"/>
  <c r="DX373" i="5"/>
  <c r="DT374" i="5" s="1"/>
  <c r="DU374" i="5" s="1"/>
  <c r="DV374" i="5" s="1"/>
  <c r="EJ375" i="5"/>
  <c r="EJ9" i="5"/>
  <c r="DY374" i="5"/>
  <c r="DR375" i="5"/>
  <c r="DN375" i="5"/>
  <c r="DI369" i="5"/>
  <c r="DJ369" i="5" s="1"/>
  <c r="DF370" i="5" s="1"/>
  <c r="DB372" i="5"/>
  <c r="DE372" i="5" s="1"/>
  <c r="CU370" i="5"/>
  <c r="CX370" i="5" s="1"/>
  <c r="EK375" i="5" l="1"/>
  <c r="EN375" i="5" s="1"/>
  <c r="EJ10" i="5" s="1"/>
  <c r="DW374" i="5"/>
  <c r="DZ374" i="5" s="1"/>
  <c r="DL369" i="5"/>
  <c r="DO375" i="5"/>
  <c r="DO9" i="5"/>
  <c r="DK370" i="5"/>
  <c r="DG370" i="5"/>
  <c r="DH370" i="5" s="1"/>
  <c r="DC372" i="5"/>
  <c r="CY373" i="5" s="1"/>
  <c r="CV370" i="5"/>
  <c r="CR371" i="5" s="1"/>
  <c r="DX374" i="5" l="1"/>
  <c r="DT375" i="5" s="1"/>
  <c r="DY375" i="5" s="1"/>
  <c r="EL375" i="5"/>
  <c r="DP375" i="5"/>
  <c r="DS375" i="5" s="1"/>
  <c r="DO10" i="5" s="1"/>
  <c r="DI370" i="5"/>
  <c r="DJ370" i="5" s="1"/>
  <c r="DF371" i="5" s="1"/>
  <c r="CZ373" i="5"/>
  <c r="DA373" i="5" s="1"/>
  <c r="DD373" i="5"/>
  <c r="CW371" i="5"/>
  <c r="CS371" i="5"/>
  <c r="CT371" i="5" s="1"/>
  <c r="DU375" i="5" l="1"/>
  <c r="DV375" i="5" s="1"/>
  <c r="DV9" i="5"/>
  <c r="DQ375" i="5"/>
  <c r="DK371" i="5"/>
  <c r="DG371" i="5"/>
  <c r="DH371" i="5" s="1"/>
  <c r="DL370" i="5"/>
  <c r="DB373" i="5"/>
  <c r="DE373" i="5" s="1"/>
  <c r="CU371" i="5"/>
  <c r="CV371" i="5" s="1"/>
  <c r="CR372" i="5" s="1"/>
  <c r="CX371" i="5" l="1"/>
  <c r="DW375" i="5"/>
  <c r="DZ375" i="5" s="1"/>
  <c r="DV10" i="5" s="1"/>
  <c r="DI371" i="5"/>
  <c r="DJ371" i="5" s="1"/>
  <c r="DF372" i="5" s="1"/>
  <c r="DC373" i="5"/>
  <c r="CY374" i="5" s="1"/>
  <c r="CW372" i="5"/>
  <c r="CS372" i="5"/>
  <c r="CT372" i="5" s="1"/>
  <c r="DL371" i="5" l="1"/>
  <c r="DX375" i="5"/>
  <c r="DK372" i="5"/>
  <c r="DG372" i="5"/>
  <c r="DH372" i="5" s="1"/>
  <c r="CZ374" i="5"/>
  <c r="DA374" i="5" s="1"/>
  <c r="DD374" i="5"/>
  <c r="CU372" i="5"/>
  <c r="CV372" i="5" s="1"/>
  <c r="CR373" i="5" s="1"/>
  <c r="DI372" i="5" l="1"/>
  <c r="DJ372" i="5" s="1"/>
  <c r="DF373" i="5" s="1"/>
  <c r="CX372" i="5"/>
  <c r="DB374" i="5"/>
  <c r="DC374" i="5" s="1"/>
  <c r="CY375" i="5" s="1"/>
  <c r="CS373" i="5"/>
  <c r="CT373" i="5" s="1"/>
  <c r="CW373" i="5"/>
  <c r="DL372" i="5" l="1"/>
  <c r="DK373" i="5"/>
  <c r="DG373" i="5"/>
  <c r="DH373" i="5" s="1"/>
  <c r="DD375" i="5"/>
  <c r="CZ375" i="5"/>
  <c r="DE374" i="5"/>
  <c r="CU373" i="5"/>
  <c r="CX373" i="5" s="1"/>
  <c r="DI373" i="5" l="1"/>
  <c r="DJ373" i="5" s="1"/>
  <c r="DF374" i="5" s="1"/>
  <c r="CV373" i="5"/>
  <c r="CR374" i="5" s="1"/>
  <c r="CW374" i="5" s="1"/>
  <c r="DA375" i="5"/>
  <c r="DA9" i="5"/>
  <c r="CS374" i="5" l="1"/>
  <c r="CT374" i="5" s="1"/>
  <c r="DL373" i="5"/>
  <c r="DK374" i="5"/>
  <c r="DG374" i="5"/>
  <c r="DH374" i="5" s="1"/>
  <c r="DB375" i="5"/>
  <c r="DE375" i="5" s="1"/>
  <c r="DA10" i="5" s="1"/>
  <c r="CU374" i="5"/>
  <c r="CV374" i="5" s="1"/>
  <c r="CR375" i="5" s="1"/>
  <c r="DI374" i="5" l="1"/>
  <c r="DJ374" i="5" s="1"/>
  <c r="DF375" i="5" s="1"/>
  <c r="CX374" i="5"/>
  <c r="DC375" i="5"/>
  <c r="CW375" i="5"/>
  <c r="CS375" i="5"/>
  <c r="DK375" i="5" l="1"/>
  <c r="DG375" i="5"/>
  <c r="DL374" i="5"/>
  <c r="CT375" i="5"/>
  <c r="CT9" i="5"/>
  <c r="DH375" i="5" l="1"/>
  <c r="DH9" i="5"/>
  <c r="CU375" i="5"/>
  <c r="CX375" i="5" s="1"/>
  <c r="CT10" i="5" s="1"/>
  <c r="DI375" i="5" l="1"/>
  <c r="DL375" i="5" s="1"/>
  <c r="DH10" i="5" s="1"/>
  <c r="CV375" i="5"/>
  <c r="DJ375" i="5" l="1"/>
  <c r="BN16" i="5" l="1"/>
  <c r="BM16" i="5" s="1"/>
  <c r="T22" i="21" s="1"/>
  <c r="BO16" i="5" l="1"/>
  <c r="S22" i="21" s="1"/>
  <c r="BI17" i="5"/>
  <c r="BU16" i="5"/>
  <c r="CB16" i="5" l="1"/>
  <c r="CI16" i="5" s="1"/>
  <c r="BT16" i="5"/>
  <c r="BV16" i="5"/>
  <c r="BJ17" i="5"/>
  <c r="BK17" i="5" l="1"/>
  <c r="CJ16" i="5"/>
  <c r="CH16" i="5"/>
  <c r="U22" i="21"/>
  <c r="V22" i="21"/>
  <c r="BP17" i="5"/>
  <c r="CC16" i="5"/>
  <c r="CA16" i="5"/>
  <c r="X22" i="21" l="1"/>
  <c r="BW17" i="5"/>
  <c r="Y22" i="21"/>
  <c r="BL17" i="5"/>
  <c r="W22" i="21"/>
  <c r="Z22" i="21"/>
  <c r="CD17" i="5"/>
  <c r="BQ17" i="5"/>
  <c r="CE17" i="5" l="1"/>
  <c r="BR17" i="5"/>
  <c r="BX17" i="5"/>
  <c r="BY17" i="5" l="1"/>
  <c r="BS17" i="5"/>
  <c r="CF17" i="5"/>
  <c r="CG17" i="5" l="1"/>
  <c r="BZ17" i="5"/>
  <c r="CP16" i="5" l="1"/>
  <c r="CQ16" i="5" s="1"/>
  <c r="D16" i="5" s="1"/>
  <c r="CO16" i="5" l="1"/>
  <c r="CK17" i="5" s="1"/>
  <c r="AA22" i="21"/>
  <c r="AB22" i="21"/>
  <c r="B16" i="5"/>
  <c r="CL17" i="5" l="1"/>
  <c r="CM17" i="5" l="1"/>
  <c r="CN17" i="5" l="1"/>
  <c r="C17" i="5" s="1"/>
  <c r="J17" i="5" l="1"/>
  <c r="Q17" i="5" s="1"/>
  <c r="I17" i="5" l="1"/>
  <c r="K17" i="5"/>
  <c r="X17" i="5"/>
  <c r="R17" i="5"/>
  <c r="P17" i="5"/>
  <c r="Y17" i="5" l="1"/>
  <c r="G23" i="21" s="1"/>
  <c r="W17" i="5"/>
  <c r="C23" i="21"/>
  <c r="E23" i="21"/>
  <c r="E18" i="5"/>
  <c r="D23" i="21"/>
  <c r="F23" i="21"/>
  <c r="L18" i="5"/>
  <c r="AE17" i="5"/>
  <c r="F18" i="5" l="1"/>
  <c r="AF17" i="5"/>
  <c r="I23" i="21" s="1"/>
  <c r="AD17" i="5"/>
  <c r="M18" i="5"/>
  <c r="AL17" i="5"/>
  <c r="H23" i="21"/>
  <c r="S18" i="5"/>
  <c r="T18" i="5" l="1"/>
  <c r="U18" i="5" s="1"/>
  <c r="AK17" i="5"/>
  <c r="AM17" i="5"/>
  <c r="K23" i="21" s="1"/>
  <c r="N18" i="5"/>
  <c r="AS17" i="5"/>
  <c r="J23" i="21"/>
  <c r="Z18" i="5"/>
  <c r="G18" i="5"/>
  <c r="AR17" i="5" l="1"/>
  <c r="AT17" i="5"/>
  <c r="M23" i="21" s="1"/>
  <c r="O18" i="5"/>
  <c r="AZ17" i="5"/>
  <c r="AA18" i="5"/>
  <c r="AB18" i="5" s="1"/>
  <c r="L23" i="21"/>
  <c r="AG18" i="5"/>
  <c r="V18" i="5"/>
  <c r="H18" i="5"/>
  <c r="BG17" i="5" l="1"/>
  <c r="AH18" i="5"/>
  <c r="AI18" i="5" s="1"/>
  <c r="AC18" i="5"/>
  <c r="AY17" i="5"/>
  <c r="BA17" i="5"/>
  <c r="O23" i="21" s="1"/>
  <c r="AN18" i="5"/>
  <c r="N23" i="21"/>
  <c r="BF17" i="5" l="1"/>
  <c r="BH17" i="5"/>
  <c r="Q23" i="21" s="1"/>
  <c r="AJ18" i="5"/>
  <c r="BN17" i="5"/>
  <c r="AO18" i="5"/>
  <c r="AP18" i="5" s="1"/>
  <c r="AQ18" i="5" s="1"/>
  <c r="AU18" i="5"/>
  <c r="AV18" i="5" s="1"/>
  <c r="AW18" i="5" s="1"/>
  <c r="AX18" i="5" s="1"/>
  <c r="P23" i="21"/>
  <c r="BM17" i="5" l="1"/>
  <c r="BO17" i="5"/>
  <c r="S23" i="21" s="1"/>
  <c r="BU17" i="5"/>
  <c r="CB17" i="5" s="1"/>
  <c r="R23" i="21"/>
  <c r="BB18" i="5"/>
  <c r="BC18" i="5" s="1"/>
  <c r="BD18" i="5" s="1"/>
  <c r="BE18" i="5" s="1"/>
  <c r="CC17" i="5" l="1"/>
  <c r="W23" i="21" s="1"/>
  <c r="CA17" i="5"/>
  <c r="BT17" i="5"/>
  <c r="BV17" i="5"/>
  <c r="U23" i="21" s="1"/>
  <c r="CI17" i="5"/>
  <c r="BI18" i="5"/>
  <c r="BJ18" i="5" s="1"/>
  <c r="BK18" i="5" s="1"/>
  <c r="BL18" i="5" s="1"/>
  <c r="T23" i="21"/>
  <c r="CH17" i="5" l="1"/>
  <c r="CJ17" i="5"/>
  <c r="BP18" i="5"/>
  <c r="BQ18" i="5" s="1"/>
  <c r="BR18" i="5" s="1"/>
  <c r="BS18" i="5" s="1"/>
  <c r="V23" i="21"/>
  <c r="X23" i="21"/>
  <c r="BW18" i="5"/>
  <c r="BX18" i="5" s="1"/>
  <c r="BY18" i="5" s="1"/>
  <c r="BZ18" i="5" s="1"/>
  <c r="CP17" i="5"/>
  <c r="CQ17" i="5" l="1"/>
  <c r="AA23" i="21" s="1"/>
  <c r="CO17" i="5"/>
  <c r="Y23" i="21"/>
  <c r="D17" i="5"/>
  <c r="Z23" i="21"/>
  <c r="CD18" i="5"/>
  <c r="CE18" i="5" s="1"/>
  <c r="CF18" i="5" s="1"/>
  <c r="CG18" i="5" s="1"/>
  <c r="B17" i="5"/>
  <c r="AB23" i="21" l="1"/>
  <c r="CK18" i="5"/>
  <c r="CL18" i="5" s="1"/>
  <c r="CM18" i="5" s="1"/>
  <c r="CN18" i="5" s="1"/>
  <c r="C18" i="5" l="1"/>
  <c r="J18" i="5" l="1"/>
  <c r="Q18" i="5" s="1"/>
  <c r="R18" i="5" l="1"/>
  <c r="P18" i="5"/>
  <c r="X18" i="5"/>
  <c r="AE18" i="5" s="1"/>
  <c r="K18" i="5"/>
  <c r="I18" i="5"/>
  <c r="AD18" i="5" l="1"/>
  <c r="AF18" i="5"/>
  <c r="W18" i="5"/>
  <c r="Y18" i="5"/>
  <c r="L19" i="5"/>
  <c r="F24" i="21"/>
  <c r="D24" i="21"/>
  <c r="E19" i="5"/>
  <c r="E24" i="21"/>
  <c r="AL18" i="5"/>
  <c r="AS18" i="5" s="1"/>
  <c r="C24" i="21"/>
  <c r="AZ18" i="5" l="1"/>
  <c r="BA18" i="5" s="1"/>
  <c r="F19" i="5"/>
  <c r="M19" i="5"/>
  <c r="AR18" i="5"/>
  <c r="AT18" i="5"/>
  <c r="G24" i="21"/>
  <c r="S19" i="5"/>
  <c r="H24" i="21"/>
  <c r="AM18" i="5"/>
  <c r="AK18" i="5"/>
  <c r="I24" i="21"/>
  <c r="BG18" i="5"/>
  <c r="J24" i="21"/>
  <c r="Z19" i="5"/>
  <c r="AY18" i="5" l="1"/>
  <c r="K24" i="21"/>
  <c r="L24" i="21"/>
  <c r="AG19" i="5"/>
  <c r="AN19" i="5"/>
  <c r="N24" i="21"/>
  <c r="O24" i="21"/>
  <c r="N19" i="5"/>
  <c r="P24" i="21"/>
  <c r="AU19" i="5"/>
  <c r="M24" i="21"/>
  <c r="AA19" i="5"/>
  <c r="T19" i="5"/>
  <c r="BH18" i="5"/>
  <c r="BF18" i="5"/>
  <c r="BN18" i="5"/>
  <c r="G19" i="5"/>
  <c r="U19" i="5" l="1"/>
  <c r="BM18" i="5"/>
  <c r="BO18" i="5"/>
  <c r="BU18" i="5" s="1"/>
  <c r="AO19" i="5"/>
  <c r="O19" i="5"/>
  <c r="H19" i="5"/>
  <c r="AH19" i="5"/>
  <c r="BB19" i="5"/>
  <c r="R24" i="21"/>
  <c r="AV19" i="5"/>
  <c r="AB19" i="5"/>
  <c r="Q24" i="21"/>
  <c r="BV18" i="5" l="1"/>
  <c r="BT18" i="5"/>
  <c r="AP19" i="5"/>
  <c r="BC19" i="5"/>
  <c r="AI19" i="5"/>
  <c r="BI19" i="5"/>
  <c r="T24" i="21"/>
  <c r="S24" i="21"/>
  <c r="V19" i="5"/>
  <c r="AW19" i="5"/>
  <c r="AC19" i="5"/>
  <c r="V24" i="21" l="1"/>
  <c r="BP19" i="5"/>
  <c r="U24" i="21"/>
  <c r="CB18" i="5"/>
  <c r="BJ19" i="5"/>
  <c r="BD19" i="5"/>
  <c r="AX19" i="5"/>
  <c r="AQ19" i="5"/>
  <c r="AJ19" i="5"/>
  <c r="CA18" i="5" l="1"/>
  <c r="CC18" i="5"/>
  <c r="W24" i="21" s="1"/>
  <c r="CI18" i="5"/>
  <c r="BQ19" i="5"/>
  <c r="BR19" i="5" s="1"/>
  <c r="BK19" i="5"/>
  <c r="BE19" i="5"/>
  <c r="BW19" i="5" l="1"/>
  <c r="X24" i="21"/>
  <c r="BS19" i="5"/>
  <c r="CH18" i="5"/>
  <c r="CJ18" i="5"/>
  <c r="Y24" i="21" s="1"/>
  <c r="CP18" i="5"/>
  <c r="BL19" i="5"/>
  <c r="CD19" i="5" l="1"/>
  <c r="CE19" i="5" s="1"/>
  <c r="CF19" i="5" s="1"/>
  <c r="CG19" i="5" s="1"/>
  <c r="Z24" i="21"/>
  <c r="CQ18" i="5"/>
  <c r="CO18" i="5"/>
  <c r="BX19" i="5"/>
  <c r="BY19" i="5" s="1"/>
  <c r="BZ19" i="5" l="1"/>
  <c r="AB24" i="21"/>
  <c r="CK19" i="5"/>
  <c r="CL19" i="5" s="1"/>
  <c r="B18" i="5"/>
  <c r="D18" i="5"/>
  <c r="AA24" i="21"/>
  <c r="CM19" i="5"/>
  <c r="CN19" i="5" l="1"/>
  <c r="C19" i="5" l="1"/>
  <c r="J19" i="5" l="1"/>
  <c r="I19" i="5" l="1"/>
  <c r="K19" i="5"/>
  <c r="Q19" i="5"/>
  <c r="R19" i="5" l="1"/>
  <c r="E25" i="21" s="1"/>
  <c r="P19" i="5"/>
  <c r="X19" i="5"/>
  <c r="AE19" i="5" s="1"/>
  <c r="C25" i="21"/>
  <c r="E20" i="5"/>
  <c r="D25" i="21"/>
  <c r="AD19" i="5" l="1"/>
  <c r="AF19" i="5"/>
  <c r="I25" i="21" s="1"/>
  <c r="Y19" i="5"/>
  <c r="G25" i="21" s="1"/>
  <c r="W19" i="5"/>
  <c r="F20" i="5"/>
  <c r="AL19" i="5"/>
  <c r="L20" i="5"/>
  <c r="F25" i="21"/>
  <c r="AS19" i="5" l="1"/>
  <c r="G20" i="5"/>
  <c r="AK19" i="5"/>
  <c r="AM19" i="5"/>
  <c r="K25" i="21" s="1"/>
  <c r="S20" i="5"/>
  <c r="H25" i="21"/>
  <c r="M20" i="5"/>
  <c r="N20" i="5" s="1"/>
  <c r="O20" i="5" s="1"/>
  <c r="Z20" i="5"/>
  <c r="AA20" i="5" s="1"/>
  <c r="AB20" i="5" s="1"/>
  <c r="AC20" i="5" s="1"/>
  <c r="J25" i="21"/>
  <c r="AR19" i="5" l="1"/>
  <c r="AT19" i="5"/>
  <c r="M25" i="21" s="1"/>
  <c r="AZ19" i="5"/>
  <c r="T20" i="5"/>
  <c r="U20" i="5" s="1"/>
  <c r="V20" i="5" s="1"/>
  <c r="AG20" i="5"/>
  <c r="AH20" i="5" s="1"/>
  <c r="AI20" i="5" s="1"/>
  <c r="AJ20" i="5" s="1"/>
  <c r="L25" i="21"/>
  <c r="H20" i="5"/>
  <c r="BA19" i="5" l="1"/>
  <c r="O25" i="21" s="1"/>
  <c r="AY19" i="5"/>
  <c r="BG19" i="5"/>
  <c r="N25" i="21"/>
  <c r="AN20" i="5"/>
  <c r="AO20" i="5" s="1"/>
  <c r="AP20" i="5" s="1"/>
  <c r="AQ20" i="5" s="1"/>
  <c r="BH19" i="5" l="1"/>
  <c r="Q25" i="21" s="1"/>
  <c r="BF19" i="5"/>
  <c r="BN19" i="5"/>
  <c r="P25" i="21"/>
  <c r="AU20" i="5"/>
  <c r="AV20" i="5" s="1"/>
  <c r="AW20" i="5" s="1"/>
  <c r="AX20" i="5" s="1"/>
  <c r="BU19" i="5" l="1"/>
  <c r="BO19" i="5"/>
  <c r="S25" i="21" s="1"/>
  <c r="BM19" i="5"/>
  <c r="CB19" i="5"/>
  <c r="BB20" i="5"/>
  <c r="BC20" i="5" s="1"/>
  <c r="BD20" i="5" s="1"/>
  <c r="BE20" i="5" s="1"/>
  <c r="R25" i="21"/>
  <c r="CP19" i="5"/>
  <c r="CC19" i="5" l="1"/>
  <c r="W25" i="21" s="1"/>
  <c r="CA19" i="5"/>
  <c r="CI19" i="5"/>
  <c r="T25" i="21"/>
  <c r="BI20" i="5"/>
  <c r="BJ20" i="5" s="1"/>
  <c r="BK20" i="5" s="1"/>
  <c r="BL20" i="5" s="1"/>
  <c r="BT19" i="5"/>
  <c r="BV19" i="5"/>
  <c r="U25" i="21" s="1"/>
  <c r="CQ19" i="5"/>
  <c r="CO19" i="5"/>
  <c r="V25" i="21" l="1"/>
  <c r="BP20" i="5"/>
  <c r="BQ20" i="5" s="1"/>
  <c r="BR20" i="5" s="1"/>
  <c r="BS20" i="5" s="1"/>
  <c r="CJ19" i="5"/>
  <c r="Y25" i="21" s="1"/>
  <c r="CH19" i="5"/>
  <c r="X25" i="21"/>
  <c r="BW20" i="5"/>
  <c r="BX20" i="5" s="1"/>
  <c r="BY20" i="5" s="1"/>
  <c r="BZ20" i="5" s="1"/>
  <c r="CK20" i="5"/>
  <c r="CL20" i="5" s="1"/>
  <c r="CM20" i="5" s="1"/>
  <c r="CN20" i="5" s="1"/>
  <c r="AB25" i="21"/>
  <c r="B19" i="5"/>
  <c r="AA25" i="21"/>
  <c r="D19" i="5"/>
  <c r="Z25" i="21" l="1"/>
  <c r="CD20" i="5"/>
  <c r="CE20" i="5" s="1"/>
  <c r="CF20" i="5" s="1"/>
  <c r="CG20" i="5" s="1"/>
  <c r="C20" i="5" s="1"/>
  <c r="J20" i="5" s="1"/>
  <c r="K20" i="5" l="1"/>
  <c r="I20" i="5"/>
  <c r="Q20" i="5"/>
  <c r="R20" i="5" l="1"/>
  <c r="E26" i="21" s="1"/>
  <c r="P20" i="5"/>
  <c r="X20" i="5"/>
  <c r="AE20" i="5" s="1"/>
  <c r="E21" i="5"/>
  <c r="D26" i="21"/>
  <c r="C26" i="21"/>
  <c r="AF20" i="5" l="1"/>
  <c r="I26" i="21" s="1"/>
  <c r="AD20" i="5"/>
  <c r="F21" i="5"/>
  <c r="Y20" i="5"/>
  <c r="G26" i="21" s="1"/>
  <c r="W20" i="5"/>
  <c r="AL20" i="5"/>
  <c r="AS20" i="5" s="1"/>
  <c r="L21" i="5"/>
  <c r="F26" i="21"/>
  <c r="AT20" i="5" l="1"/>
  <c r="M26" i="21" s="1"/>
  <c r="AR20" i="5"/>
  <c r="AN21" i="5" s="1"/>
  <c r="AO21" i="5" s="1"/>
  <c r="AP21" i="5" s="1"/>
  <c r="AQ21" i="5" s="1"/>
  <c r="AZ20" i="5"/>
  <c r="AY20" i="5" s="1"/>
  <c r="M21" i="5"/>
  <c r="N21" i="5" s="1"/>
  <c r="AM20" i="5"/>
  <c r="K26" i="21" s="1"/>
  <c r="AK20" i="5"/>
  <c r="H26" i="21"/>
  <c r="S21" i="5"/>
  <c r="G21" i="5"/>
  <c r="J26" i="21"/>
  <c r="Z21" i="5"/>
  <c r="AA21" i="5" s="1"/>
  <c r="AB21" i="5" s="1"/>
  <c r="AC21" i="5" s="1"/>
  <c r="N26" i="21"/>
  <c r="BA20" i="5" l="1"/>
  <c r="O26" i="21" s="1"/>
  <c r="BG20" i="5"/>
  <c r="BH20" i="5" s="1"/>
  <c r="Q26" i="21" s="1"/>
  <c r="H21" i="5"/>
  <c r="T21" i="5"/>
  <c r="U21" i="5" s="1"/>
  <c r="AG21" i="5"/>
  <c r="AH21" i="5" s="1"/>
  <c r="AI21" i="5" s="1"/>
  <c r="AJ21" i="5" s="1"/>
  <c r="L26" i="21"/>
  <c r="O21" i="5"/>
  <c r="AU21" i="5"/>
  <c r="AV21" i="5" s="1"/>
  <c r="AW21" i="5" s="1"/>
  <c r="AX21" i="5" s="1"/>
  <c r="P26" i="21"/>
  <c r="BN20" i="5" l="1"/>
  <c r="BO20" i="5" s="1"/>
  <c r="S26" i="21" s="1"/>
  <c r="BF20" i="5"/>
  <c r="BB21" i="5" s="1"/>
  <c r="BC21" i="5" s="1"/>
  <c r="BD21" i="5" s="1"/>
  <c r="BE21" i="5" s="1"/>
  <c r="V21" i="5"/>
  <c r="BU20" i="5"/>
  <c r="R26" i="21"/>
  <c r="CP20" i="5"/>
  <c r="BM20" i="5" l="1"/>
  <c r="BI21" i="5" s="1"/>
  <c r="BJ21" i="5" s="1"/>
  <c r="BK21" i="5" s="1"/>
  <c r="BL21" i="5" s="1"/>
  <c r="BT20" i="5"/>
  <c r="BV20" i="5"/>
  <c r="U26" i="21" s="1"/>
  <c r="T26" i="21"/>
  <c r="CB20" i="5"/>
  <c r="CO20" i="5"/>
  <c r="CQ20" i="5"/>
  <c r="AA26" i="21" s="1"/>
  <c r="CC20" i="5" l="1"/>
  <c r="CA20" i="5"/>
  <c r="CI20" i="5"/>
  <c r="BP21" i="5"/>
  <c r="BQ21" i="5" s="1"/>
  <c r="BR21" i="5" s="1"/>
  <c r="BS21" i="5" s="1"/>
  <c r="V26" i="21"/>
  <c r="CK21" i="5"/>
  <c r="CL21" i="5" s="1"/>
  <c r="CM21" i="5" s="1"/>
  <c r="CN21" i="5" s="1"/>
  <c r="AB26" i="21"/>
  <c r="CJ20" i="5" l="1"/>
  <c r="Y26" i="21" s="1"/>
  <c r="CH20" i="5"/>
  <c r="BW21" i="5"/>
  <c r="BX21" i="5" s="1"/>
  <c r="BY21" i="5" s="1"/>
  <c r="BZ21" i="5" s="1"/>
  <c r="X26" i="21"/>
  <c r="B20" i="5"/>
  <c r="W26" i="21"/>
  <c r="D20" i="5" l="1"/>
  <c r="Z26" i="21"/>
  <c r="CD21" i="5"/>
  <c r="CE21" i="5" s="1"/>
  <c r="CF21" i="5" s="1"/>
  <c r="CG21" i="5" s="1"/>
  <c r="C21" i="5" l="1"/>
  <c r="J21" i="5" l="1"/>
  <c r="Q21" i="5"/>
  <c r="X21" i="5" s="1"/>
  <c r="AE21" i="5" s="1"/>
  <c r="W21" i="5" l="1"/>
  <c r="Y21" i="5"/>
  <c r="AL21" i="5"/>
  <c r="AM21" i="5" s="1"/>
  <c r="R21" i="5"/>
  <c r="P21" i="5"/>
  <c r="I21" i="5"/>
  <c r="K21" i="5"/>
  <c r="AD21" i="5"/>
  <c r="AF21" i="5"/>
  <c r="AS21" i="5" l="1"/>
  <c r="AK21" i="5"/>
  <c r="AG22" i="5" s="1"/>
  <c r="C27" i="21"/>
  <c r="F27" i="21"/>
  <c r="L22" i="5"/>
  <c r="E22" i="5"/>
  <c r="D27" i="21"/>
  <c r="E27" i="21"/>
  <c r="G27" i="21"/>
  <c r="H27" i="21"/>
  <c r="S22" i="5"/>
  <c r="Z22" i="5"/>
  <c r="J27" i="21"/>
  <c r="I27" i="21"/>
  <c r="L27" i="21"/>
  <c r="K27" i="21"/>
  <c r="AZ21" i="5" l="1"/>
  <c r="AT21" i="5"/>
  <c r="M27" i="21" s="1"/>
  <c r="AR21" i="5"/>
  <c r="BG21" i="5"/>
  <c r="BN21" i="5" s="1"/>
  <c r="F22" i="5"/>
  <c r="T22" i="5"/>
  <c r="M22" i="5"/>
  <c r="AH22" i="5"/>
  <c r="AA22" i="5"/>
  <c r="CP21" i="5"/>
  <c r="BM21" i="5" l="1"/>
  <c r="BO21" i="5"/>
  <c r="S27" i="21" s="1"/>
  <c r="AN22" i="5"/>
  <c r="AO22" i="5" s="1"/>
  <c r="AP22" i="5" s="1"/>
  <c r="N27" i="21"/>
  <c r="BH21" i="5"/>
  <c r="Q27" i="21" s="1"/>
  <c r="BF21" i="5"/>
  <c r="AY21" i="5"/>
  <c r="BA21" i="5"/>
  <c r="O27" i="21" s="1"/>
  <c r="BU21" i="5"/>
  <c r="CB21" i="5" s="1"/>
  <c r="N22" i="5"/>
  <c r="U22" i="5"/>
  <c r="G22" i="5"/>
  <c r="AB22" i="5"/>
  <c r="AI22" i="5"/>
  <c r="CO21" i="5"/>
  <c r="CQ21" i="5"/>
  <c r="CI21" i="5" l="1"/>
  <c r="CA21" i="5"/>
  <c r="CC21" i="5"/>
  <c r="BV21" i="5"/>
  <c r="U27" i="21" s="1"/>
  <c r="BT21" i="5"/>
  <c r="P27" i="21"/>
  <c r="AU22" i="5"/>
  <c r="AV22" i="5" s="1"/>
  <c r="AW22" i="5" s="1"/>
  <c r="AX22" i="5" s="1"/>
  <c r="BB22" i="5"/>
  <c r="BC22" i="5" s="1"/>
  <c r="BD22" i="5" s="1"/>
  <c r="BE22" i="5" s="1"/>
  <c r="R27" i="21"/>
  <c r="BI22" i="5"/>
  <c r="BJ22" i="5" s="1"/>
  <c r="BK22" i="5" s="1"/>
  <c r="T27" i="21"/>
  <c r="H22" i="5"/>
  <c r="V22" i="5"/>
  <c r="O22" i="5"/>
  <c r="AJ22" i="5"/>
  <c r="AC22" i="5"/>
  <c r="AQ22" i="5"/>
  <c r="W27" i="21"/>
  <c r="AA27" i="21"/>
  <c r="BW22" i="5"/>
  <c r="X27" i="21"/>
  <c r="CK22" i="5"/>
  <c r="AB27" i="21"/>
  <c r="BP22" i="5" l="1"/>
  <c r="BQ22" i="5" s="1"/>
  <c r="BR22" i="5" s="1"/>
  <c r="V27" i="21"/>
  <c r="CH21" i="5"/>
  <c r="CJ21" i="5"/>
  <c r="BX22" i="5"/>
  <c r="BL22" i="5"/>
  <c r="CL22" i="5"/>
  <c r="D21" i="5" l="1"/>
  <c r="Y27" i="21"/>
  <c r="B21" i="5"/>
  <c r="Z27" i="21"/>
  <c r="CD22" i="5"/>
  <c r="CE22" i="5" s="1"/>
  <c r="CF22" i="5" s="1"/>
  <c r="BS22" i="5"/>
  <c r="CM22" i="5"/>
  <c r="BY22" i="5"/>
  <c r="BZ22" i="5" l="1"/>
  <c r="CN22" i="5"/>
  <c r="CG22" i="5"/>
  <c r="C22" i="5" l="1"/>
  <c r="J22" i="5" s="1"/>
  <c r="I22" i="5" l="1"/>
  <c r="K22" i="5"/>
  <c r="C28" i="21" s="1"/>
  <c r="Q22" i="5"/>
  <c r="D28" i="21" l="1"/>
  <c r="E23" i="5"/>
  <c r="P22" i="5"/>
  <c r="R22" i="5"/>
  <c r="X22" i="5"/>
  <c r="F23" i="5" l="1"/>
  <c r="G23" i="5" s="1"/>
  <c r="H23" i="5" s="1"/>
  <c r="W22" i="5"/>
  <c r="Y22" i="5"/>
  <c r="AE22" i="5"/>
  <c r="AL22" i="5" s="1"/>
  <c r="E28" i="21"/>
  <c r="L23" i="5"/>
  <c r="F28" i="21"/>
  <c r="AS22" i="5" l="1"/>
  <c r="AK22" i="5"/>
  <c r="AM22" i="5"/>
  <c r="K28" i="21" s="1"/>
  <c r="M23" i="5"/>
  <c r="AF22" i="5"/>
  <c r="I28" i="21" s="1"/>
  <c r="AD22" i="5"/>
  <c r="G28" i="21"/>
  <c r="H28" i="21"/>
  <c r="S23" i="5"/>
  <c r="AT22" i="5" l="1"/>
  <c r="M28" i="21" s="1"/>
  <c r="AR22" i="5"/>
  <c r="AZ22" i="5"/>
  <c r="T23" i="5"/>
  <c r="J28" i="21"/>
  <c r="Z23" i="5"/>
  <c r="N23" i="5"/>
  <c r="AG23" i="5"/>
  <c r="AH23" i="5" s="1"/>
  <c r="AI23" i="5" s="1"/>
  <c r="L28" i="21"/>
  <c r="BA22" i="5" l="1"/>
  <c r="O28" i="21" s="1"/>
  <c r="BG22" i="5"/>
  <c r="AY22" i="5"/>
  <c r="N28" i="21"/>
  <c r="AN23" i="5"/>
  <c r="AO23" i="5" s="1"/>
  <c r="AP23" i="5" s="1"/>
  <c r="AQ23" i="5" s="1"/>
  <c r="O23" i="5"/>
  <c r="AA23" i="5"/>
  <c r="AB23" i="5" s="1"/>
  <c r="U23" i="5"/>
  <c r="AJ23" i="5"/>
  <c r="AU23" i="5" l="1"/>
  <c r="AV23" i="5" s="1"/>
  <c r="AW23" i="5" s="1"/>
  <c r="AX23" i="5" s="1"/>
  <c r="P28" i="21"/>
  <c r="BN22" i="5"/>
  <c r="BH22" i="5"/>
  <c r="Q28" i="21" s="1"/>
  <c r="BF22" i="5"/>
  <c r="V23" i="5"/>
  <c r="AC23" i="5"/>
  <c r="BM22" i="5" l="1"/>
  <c r="BO22" i="5"/>
  <c r="S28" i="21" s="1"/>
  <c r="BU22" i="5"/>
  <c r="R28" i="21"/>
  <c r="BB23" i="5"/>
  <c r="BC23" i="5" s="1"/>
  <c r="BD23" i="5" s="1"/>
  <c r="BE23" i="5" s="1"/>
  <c r="CP22" i="5"/>
  <c r="BT22" i="5" l="1"/>
  <c r="BV22" i="5"/>
  <c r="U28" i="21" s="1"/>
  <c r="CB22" i="5"/>
  <c r="CI22" i="5" s="1"/>
  <c r="BI23" i="5"/>
  <c r="BJ23" i="5" s="1"/>
  <c r="BK23" i="5" s="1"/>
  <c r="BL23" i="5" s="1"/>
  <c r="T28" i="21"/>
  <c r="CQ22" i="5"/>
  <c r="CO22" i="5"/>
  <c r="CC22" i="5" l="1"/>
  <c r="W28" i="21" s="1"/>
  <c r="CA22" i="5"/>
  <c r="CJ22" i="5"/>
  <c r="Y28" i="21" s="1"/>
  <c r="CH22" i="5"/>
  <c r="BP23" i="5"/>
  <c r="BQ23" i="5" s="1"/>
  <c r="BR23" i="5" s="1"/>
  <c r="BS23" i="5" s="1"/>
  <c r="V28" i="21"/>
  <c r="CK23" i="5"/>
  <c r="AB28" i="21"/>
  <c r="AA28" i="21"/>
  <c r="B22" i="5"/>
  <c r="D22" i="5"/>
  <c r="Z28" i="21" l="1"/>
  <c r="CD23" i="5"/>
  <c r="CE23" i="5" s="1"/>
  <c r="CF23" i="5" s="1"/>
  <c r="CG23" i="5" s="1"/>
  <c r="BW23" i="5"/>
  <c r="BX23" i="5" s="1"/>
  <c r="BY23" i="5" s="1"/>
  <c r="BZ23" i="5" s="1"/>
  <c r="X28" i="21"/>
  <c r="CL23" i="5"/>
  <c r="CM23" i="5" l="1"/>
  <c r="CN23" i="5" l="1"/>
  <c r="C23" i="5" l="1"/>
  <c r="J23" i="5" s="1"/>
  <c r="CP23" i="5"/>
  <c r="CQ23" i="5" s="1"/>
  <c r="CO23" i="5"/>
  <c r="CK24" i="5" s="1"/>
  <c r="AA29" i="21"/>
  <c r="AB29" i="21"/>
  <c r="AB30" i="21"/>
  <c r="AB32" i="21"/>
  <c r="AB33" i="21"/>
  <c r="AB31" i="21"/>
  <c r="CM11" i="5" a="1"/>
  <c r="CM11" i="5" s="1"/>
  <c r="E31" i="10" a="1"/>
  <c r="E31" i="10" s="1"/>
  <c r="AB34" i="21"/>
  <c r="AB37" i="21"/>
  <c r="AB43" i="21"/>
  <c r="AB55" i="21"/>
  <c r="AB67" i="21"/>
  <c r="AB79" i="21"/>
  <c r="AB91" i="21"/>
  <c r="AB103" i="21"/>
  <c r="AB115" i="21"/>
  <c r="AB127" i="21"/>
  <c r="AB139" i="21"/>
  <c r="AB151" i="21"/>
  <c r="AB163" i="21"/>
  <c r="AB48" i="21"/>
  <c r="AB60" i="21"/>
  <c r="AB72" i="21"/>
  <c r="AB84" i="21"/>
  <c r="AB96" i="21"/>
  <c r="AB108" i="21"/>
  <c r="AB120" i="21"/>
  <c r="AB132" i="21"/>
  <c r="AB144" i="21"/>
  <c r="AB156" i="21"/>
  <c r="AB168" i="21"/>
  <c r="AB39" i="21"/>
  <c r="AB41" i="21"/>
  <c r="AB51" i="21"/>
  <c r="AB63" i="21"/>
  <c r="AB75" i="21"/>
  <c r="AB87" i="21"/>
  <c r="AB99" i="21"/>
  <c r="AB111" i="21"/>
  <c r="AB123" i="21"/>
  <c r="AB135" i="21"/>
  <c r="AB147" i="21"/>
  <c r="AB159" i="21"/>
  <c r="AB171" i="21"/>
  <c r="AB183" i="21"/>
  <c r="AB35" i="21"/>
  <c r="AB38" i="21"/>
  <c r="AB42" i="21"/>
  <c r="AB54" i="21"/>
  <c r="AB66" i="21"/>
  <c r="AB78" i="21"/>
  <c r="AB90" i="21"/>
  <c r="AB102" i="21"/>
  <c r="AB114" i="21"/>
  <c r="AB126" i="21"/>
  <c r="AB138" i="21"/>
  <c r="AB150" i="21"/>
  <c r="AB162" i="21"/>
  <c r="AB36" i="21"/>
  <c r="AB44" i="21"/>
  <c r="AB69" i="21"/>
  <c r="AB80" i="21"/>
  <c r="AB105" i="21"/>
  <c r="AB116" i="21"/>
  <c r="AB141" i="21"/>
  <c r="AB152" i="21"/>
  <c r="AB173" i="21"/>
  <c r="AB181" i="21"/>
  <c r="AB211" i="21"/>
  <c r="AB223" i="21"/>
  <c r="AB235" i="21"/>
  <c r="AB247" i="21"/>
  <c r="AB259" i="21"/>
  <c r="AB271" i="21"/>
  <c r="AB283" i="21"/>
  <c r="AB295" i="21"/>
  <c r="AB307" i="21"/>
  <c r="AB319" i="21"/>
  <c r="AB331" i="21"/>
  <c r="AB343" i="21"/>
  <c r="AB355" i="21"/>
  <c r="AB367" i="21"/>
  <c r="AB379" i="21"/>
  <c r="AB40" i="21"/>
  <c r="AB62" i="21"/>
  <c r="AB73" i="21"/>
  <c r="AB98" i="21"/>
  <c r="AB109" i="21"/>
  <c r="AB134" i="21"/>
  <c r="AB145" i="21"/>
  <c r="AB176" i="21"/>
  <c r="AB189" i="21"/>
  <c r="AB194" i="21"/>
  <c r="AB206" i="21"/>
  <c r="AB218" i="21"/>
  <c r="AB230" i="21"/>
  <c r="AB242" i="21"/>
  <c r="AB254" i="21"/>
  <c r="AB266" i="21"/>
  <c r="AB278" i="21"/>
  <c r="AB290" i="21"/>
  <c r="AB302" i="21"/>
  <c r="AB314" i="21"/>
  <c r="AB326" i="21"/>
  <c r="AB338" i="21"/>
  <c r="AB350" i="21"/>
  <c r="AB362" i="21"/>
  <c r="AB374" i="21"/>
  <c r="AB59" i="21"/>
  <c r="AB77" i="21"/>
  <c r="AB95" i="21"/>
  <c r="AB113" i="21"/>
  <c r="AB131" i="21"/>
  <c r="AB149" i="21"/>
  <c r="AB167" i="21"/>
  <c r="AB170" i="21"/>
  <c r="AB184" i="21"/>
  <c r="AB199" i="21"/>
  <c r="AB201" i="21"/>
  <c r="AB213" i="21"/>
  <c r="AB225" i="21"/>
  <c r="AB237" i="21"/>
  <c r="AB249" i="21"/>
  <c r="AB261" i="21"/>
  <c r="AB273" i="21"/>
  <c r="AB285" i="21"/>
  <c r="AB297" i="21"/>
  <c r="AB309" i="21"/>
  <c r="AB321" i="21"/>
  <c r="AB333" i="21"/>
  <c r="AB52" i="21"/>
  <c r="AB70" i="21"/>
  <c r="AB88" i="21"/>
  <c r="AB106" i="21"/>
  <c r="AB124" i="21"/>
  <c r="AB142" i="21"/>
  <c r="AB160" i="21"/>
  <c r="AB179" i="21"/>
  <c r="AB192" i="21"/>
  <c r="AB208" i="21"/>
  <c r="AB220" i="21"/>
  <c r="AB232" i="21"/>
  <c r="AB244" i="21"/>
  <c r="AB256" i="21"/>
  <c r="AB268" i="21"/>
  <c r="AB280" i="21"/>
  <c r="AB292" i="21"/>
  <c r="AB304" i="21"/>
  <c r="AB316" i="21"/>
  <c r="AB328" i="21"/>
  <c r="AB340" i="21"/>
  <c r="AB352" i="21"/>
  <c r="AB45" i="21"/>
  <c r="AB56" i="21"/>
  <c r="AB81" i="21"/>
  <c r="AB92" i="21"/>
  <c r="AB117" i="21"/>
  <c r="AB128" i="21"/>
  <c r="AB153" i="21"/>
  <c r="AB164" i="21"/>
  <c r="AB174" i="21"/>
  <c r="AB187" i="21"/>
  <c r="AB197" i="21"/>
  <c r="AB203" i="21"/>
  <c r="AB215" i="21"/>
  <c r="AB227" i="21"/>
  <c r="AB239" i="21"/>
  <c r="AB251" i="21"/>
  <c r="AB263" i="21"/>
  <c r="AB275" i="21"/>
  <c r="AB287" i="21"/>
  <c r="AB299" i="21"/>
  <c r="AB311" i="21"/>
  <c r="AB323" i="21"/>
  <c r="AB335" i="21"/>
  <c r="AB347" i="21"/>
  <c r="AB49" i="21"/>
  <c r="AB74" i="21"/>
  <c r="AB85" i="21"/>
  <c r="AB110" i="21"/>
  <c r="AB121" i="21"/>
  <c r="AB146" i="21"/>
  <c r="AB157" i="21"/>
  <c r="AB182" i="21"/>
  <c r="AB210" i="21"/>
  <c r="AB222" i="21"/>
  <c r="AB234" i="21"/>
  <c r="AB246" i="21"/>
  <c r="AB258" i="21"/>
  <c r="AB270" i="21"/>
  <c r="AB282" i="21"/>
  <c r="AB294" i="21"/>
  <c r="AB306" i="21"/>
  <c r="AB318" i="21"/>
  <c r="AB330" i="21"/>
  <c r="AB53" i="21"/>
  <c r="AB71" i="21"/>
  <c r="AB89" i="21"/>
  <c r="AB107" i="21"/>
  <c r="AB125" i="21"/>
  <c r="AB143" i="21"/>
  <c r="AB161" i="21"/>
  <c r="AB177" i="21"/>
  <c r="AB190" i="21"/>
  <c r="AB195" i="21"/>
  <c r="AB205" i="21"/>
  <c r="AB217" i="21"/>
  <c r="AB229" i="21"/>
  <c r="AB241" i="21"/>
  <c r="AB253" i="21"/>
  <c r="AB265" i="21"/>
  <c r="AB277" i="21"/>
  <c r="AB289" i="21"/>
  <c r="AB46" i="21"/>
  <c r="AB64" i="21"/>
  <c r="AB82" i="21"/>
  <c r="AB100" i="21"/>
  <c r="AB118" i="21"/>
  <c r="AB136" i="21"/>
  <c r="AB154" i="21"/>
  <c r="AB185" i="21"/>
  <c r="AB200" i="21"/>
  <c r="AB212" i="21"/>
  <c r="AB224" i="21"/>
  <c r="AB236" i="21"/>
  <c r="AB248" i="21"/>
  <c r="AB260" i="21"/>
  <c r="AB272" i="21"/>
  <c r="AB284" i="21"/>
  <c r="AB296" i="21"/>
  <c r="AB308" i="21"/>
  <c r="AB320" i="21"/>
  <c r="AB332" i="21"/>
  <c r="AB344" i="21"/>
  <c r="AB57" i="21"/>
  <c r="AB68" i="21"/>
  <c r="AB93" i="21"/>
  <c r="AB104" i="21"/>
  <c r="AB129" i="21"/>
  <c r="AB140" i="21"/>
  <c r="AB165" i="21"/>
  <c r="AB180" i="21"/>
  <c r="AB188" i="21"/>
  <c r="AB193" i="21"/>
  <c r="AB207" i="21"/>
  <c r="AB219" i="21"/>
  <c r="AB231" i="21"/>
  <c r="AB243" i="21"/>
  <c r="AB255" i="21"/>
  <c r="AB267" i="21"/>
  <c r="AB279" i="21"/>
  <c r="AB291" i="21"/>
  <c r="AB303" i="21"/>
  <c r="AB315" i="21"/>
  <c r="AB327" i="21"/>
  <c r="AB339" i="21"/>
  <c r="AB50" i="21"/>
  <c r="AB61" i="21"/>
  <c r="AB86" i="21"/>
  <c r="AB97" i="21"/>
  <c r="AB122" i="21"/>
  <c r="AB133" i="21"/>
  <c r="AB158" i="21"/>
  <c r="AB169" i="21"/>
  <c r="AB172" i="21"/>
  <c r="AB175" i="21"/>
  <c r="AB198" i="21"/>
  <c r="AB202" i="21"/>
  <c r="AB214" i="21"/>
  <c r="AB226" i="21"/>
  <c r="AB47" i="21"/>
  <c r="AB65" i="21"/>
  <c r="AB83" i="21"/>
  <c r="AB101" i="21"/>
  <c r="AB119" i="21"/>
  <c r="AB137" i="21"/>
  <c r="AB155" i="21"/>
  <c r="AB191" i="21"/>
  <c r="AB209" i="21"/>
  <c r="AB221" i="21"/>
  <c r="AB233" i="21"/>
  <c r="AB245" i="21"/>
  <c r="AB257" i="21"/>
  <c r="AB269" i="21"/>
  <c r="AB281" i="21"/>
  <c r="AB293" i="21"/>
  <c r="AA31" i="21"/>
  <c r="AB58" i="21"/>
  <c r="AB76" i="21"/>
  <c r="AB240" i="21"/>
  <c r="AB312" i="21"/>
  <c r="AB337" i="21"/>
  <c r="AB341" i="21"/>
  <c r="AB348" i="21"/>
  <c r="AB356" i="21"/>
  <c r="AA33" i="21"/>
  <c r="AA36" i="21"/>
  <c r="AA48" i="21"/>
  <c r="AA60" i="21"/>
  <c r="AA72" i="21"/>
  <c r="AA84" i="21"/>
  <c r="AA96" i="21"/>
  <c r="AA108" i="21"/>
  <c r="AA120" i="21"/>
  <c r="AA132" i="21"/>
  <c r="AA144" i="21"/>
  <c r="AA156" i="21"/>
  <c r="AA168" i="21"/>
  <c r="AA180" i="21"/>
  <c r="AA192" i="21"/>
  <c r="AA204" i="21"/>
  <c r="AB112" i="21"/>
  <c r="AB262" i="21"/>
  <c r="AB313" i="21"/>
  <c r="AB345" i="21"/>
  <c r="AB351" i="21"/>
  <c r="AA37" i="21"/>
  <c r="AA49" i="21"/>
  <c r="AA61" i="21"/>
  <c r="AA73" i="21"/>
  <c r="AA85" i="21"/>
  <c r="AA97" i="21"/>
  <c r="AA109" i="21"/>
  <c r="AA121" i="21"/>
  <c r="AA133" i="21"/>
  <c r="AA145" i="21"/>
  <c r="AA157" i="21"/>
  <c r="AA169" i="21"/>
  <c r="AA181" i="21"/>
  <c r="AA193" i="21"/>
  <c r="AA205" i="21"/>
  <c r="AB216" i="21"/>
  <c r="AB252" i="21"/>
  <c r="AB298" i="21"/>
  <c r="AB342" i="21"/>
  <c r="AB354" i="21"/>
  <c r="AB369" i="21"/>
  <c r="AB371" i="21"/>
  <c r="AB373" i="21"/>
  <c r="AB375" i="21"/>
  <c r="AB377" i="21"/>
  <c r="AA38" i="21"/>
  <c r="AA50" i="21"/>
  <c r="AA62" i="21"/>
  <c r="AA74" i="21"/>
  <c r="AA86" i="21"/>
  <c r="AA98" i="21"/>
  <c r="AA110" i="21"/>
  <c r="AA122" i="21"/>
  <c r="AA134" i="21"/>
  <c r="AA146" i="21"/>
  <c r="AA158" i="21"/>
  <c r="AA170" i="21"/>
  <c r="AA182" i="21"/>
  <c r="AA194" i="21"/>
  <c r="AA206" i="21"/>
  <c r="AB196" i="21"/>
  <c r="AB274" i="21"/>
  <c r="AB329" i="21"/>
  <c r="AB334" i="21"/>
  <c r="AB349" i="21"/>
  <c r="AA35" i="21"/>
  <c r="AA39" i="21"/>
  <c r="AA51" i="21"/>
  <c r="AA63" i="21"/>
  <c r="AA75" i="21"/>
  <c r="AA87" i="21"/>
  <c r="AA99" i="21"/>
  <c r="AA111" i="21"/>
  <c r="AA123" i="21"/>
  <c r="AA135" i="21"/>
  <c r="AA147" i="21"/>
  <c r="AA159" i="21"/>
  <c r="AA171" i="21"/>
  <c r="AA183" i="21"/>
  <c r="AA195" i="21"/>
  <c r="AA207" i="21"/>
  <c r="AB166" i="21"/>
  <c r="AB264" i="21"/>
  <c r="AB324" i="21"/>
  <c r="AB346" i="21"/>
  <c r="AB359" i="21"/>
  <c r="AB361" i="21"/>
  <c r="AB363" i="21"/>
  <c r="AB365" i="21"/>
  <c r="AA40" i="21"/>
  <c r="AA52" i="21"/>
  <c r="AA64" i="21"/>
  <c r="AA76" i="21"/>
  <c r="AA88" i="21"/>
  <c r="AA100" i="21"/>
  <c r="AA112" i="21"/>
  <c r="AA124" i="21"/>
  <c r="AA136" i="21"/>
  <c r="AA148" i="21"/>
  <c r="AA160" i="21"/>
  <c r="AA172" i="21"/>
  <c r="AA184" i="21"/>
  <c r="AA196" i="21"/>
  <c r="AB286" i="21"/>
  <c r="AB325" i="21"/>
  <c r="AB357" i="21"/>
  <c r="AA41" i="21"/>
  <c r="AA53" i="21"/>
  <c r="AA65" i="21"/>
  <c r="AA77" i="21"/>
  <c r="AA89" i="21"/>
  <c r="AA101" i="21"/>
  <c r="AA113" i="21"/>
  <c r="AA125" i="21"/>
  <c r="AA137" i="21"/>
  <c r="AA149" i="21"/>
  <c r="AA161" i="21"/>
  <c r="AA173" i="21"/>
  <c r="AA185" i="21"/>
  <c r="AA197" i="21"/>
  <c r="AA209" i="21"/>
  <c r="AB130" i="21"/>
  <c r="AB276" i="21"/>
  <c r="AB310" i="21"/>
  <c r="AA201" i="21"/>
  <c r="AA42" i="21"/>
  <c r="AA54" i="21"/>
  <c r="AA66" i="21"/>
  <c r="AB204" i="21"/>
  <c r="AB305" i="21"/>
  <c r="AB376" i="21"/>
  <c r="AB378" i="21"/>
  <c r="AB380" i="21"/>
  <c r="AA43" i="21"/>
  <c r="AA55" i="21"/>
  <c r="AA67" i="21"/>
  <c r="AA79" i="21"/>
  <c r="AA91" i="21"/>
  <c r="AA103" i="21"/>
  <c r="AA115" i="21"/>
  <c r="AA127" i="21"/>
  <c r="AA139" i="21"/>
  <c r="AA151" i="21"/>
  <c r="AA163" i="21"/>
  <c r="AA175" i="21"/>
  <c r="AA187" i="21"/>
  <c r="AB94" i="21"/>
  <c r="AB178" i="21"/>
  <c r="AB288" i="21"/>
  <c r="AB300" i="21"/>
  <c r="AA32" i="21"/>
  <c r="AA44" i="21"/>
  <c r="AA56" i="21"/>
  <c r="AA68" i="21"/>
  <c r="AA80" i="21"/>
  <c r="AA92" i="21"/>
  <c r="AA104" i="21"/>
  <c r="AA116" i="21"/>
  <c r="AA128" i="21"/>
  <c r="AA140" i="21"/>
  <c r="AA152" i="21"/>
  <c r="AA164" i="21"/>
  <c r="AA176" i="21"/>
  <c r="AA188" i="21"/>
  <c r="AB238" i="21"/>
  <c r="AB301" i="21"/>
  <c r="AB364" i="21"/>
  <c r="AB366" i="21"/>
  <c r="AB368" i="21"/>
  <c r="AB370" i="21"/>
  <c r="AB372" i="21"/>
  <c r="C31" i="10" a="1"/>
  <c r="C31" i="10" s="1"/>
  <c r="AA45" i="21"/>
  <c r="AA57" i="21"/>
  <c r="AA69" i="21"/>
  <c r="AA81" i="21"/>
  <c r="AA93" i="21"/>
  <c r="AA105" i="21"/>
  <c r="AA117" i="21"/>
  <c r="AA129" i="21"/>
  <c r="AA141" i="21"/>
  <c r="AA153" i="21"/>
  <c r="AB228" i="21"/>
  <c r="AB322" i="21"/>
  <c r="AB336" i="21"/>
  <c r="AA34" i="21"/>
  <c r="AA46" i="21"/>
  <c r="AA58" i="21"/>
  <c r="AA70" i="21"/>
  <c r="AA82" i="21"/>
  <c r="AA94" i="21"/>
  <c r="AA106" i="21"/>
  <c r="AA118" i="21"/>
  <c r="AA130" i="21"/>
  <c r="AA142" i="21"/>
  <c r="AA154" i="21"/>
  <c r="AA166" i="21"/>
  <c r="AA178" i="21"/>
  <c r="AB148" i="21"/>
  <c r="AB186" i="21"/>
  <c r="AB250" i="21"/>
  <c r="AB317" i="21"/>
  <c r="AB353" i="21"/>
  <c r="AB358" i="21"/>
  <c r="AB360" i="21"/>
  <c r="AA47" i="21"/>
  <c r="AA59" i="21"/>
  <c r="AA71" i="21"/>
  <c r="AA83" i="21"/>
  <c r="AA95" i="21"/>
  <c r="AA107" i="21"/>
  <c r="AA119" i="21"/>
  <c r="AA131" i="21"/>
  <c r="AA143" i="21"/>
  <c r="AA155" i="21"/>
  <c r="AA167" i="21"/>
  <c r="AA179" i="21"/>
  <c r="AA191" i="21"/>
  <c r="AA203" i="21"/>
  <c r="AA162" i="21"/>
  <c r="AA208" i="21"/>
  <c r="AA221" i="21"/>
  <c r="AA233" i="21"/>
  <c r="AA245" i="21"/>
  <c r="AA257" i="21"/>
  <c r="AA269" i="21"/>
  <c r="AA281" i="21"/>
  <c r="AA293" i="21"/>
  <c r="AA305" i="21"/>
  <c r="AA317" i="21"/>
  <c r="AA329" i="21"/>
  <c r="AA341" i="21"/>
  <c r="AA353" i="21"/>
  <c r="AA365" i="21"/>
  <c r="AA377" i="21"/>
  <c r="F31" i="10" a="1"/>
  <c r="F31" i="10" s="1"/>
  <c r="AA165" i="21"/>
  <c r="AA210" i="21"/>
  <c r="AA222" i="21"/>
  <c r="AA234" i="21"/>
  <c r="AA246" i="21"/>
  <c r="AA258" i="21"/>
  <c r="AA270" i="21"/>
  <c r="AA282" i="21"/>
  <c r="AA294" i="21"/>
  <c r="AA306" i="21"/>
  <c r="AA318" i="21"/>
  <c r="AA330" i="21"/>
  <c r="AA342" i="21"/>
  <c r="AA354" i="21"/>
  <c r="AA366" i="21"/>
  <c r="AA378" i="21"/>
  <c r="AA174" i="21"/>
  <c r="AA211" i="21"/>
  <c r="AA223" i="21"/>
  <c r="AA235" i="21"/>
  <c r="AA247" i="21"/>
  <c r="AA259" i="21"/>
  <c r="AA271" i="21"/>
  <c r="AA283" i="21"/>
  <c r="AA295" i="21"/>
  <c r="AA307" i="21"/>
  <c r="AA319" i="21"/>
  <c r="AA331" i="21"/>
  <c r="AA343" i="21"/>
  <c r="AA355" i="21"/>
  <c r="AA367" i="21"/>
  <c r="AA379" i="21"/>
  <c r="AA177" i="21"/>
  <c r="AA212" i="21"/>
  <c r="AA224" i="21"/>
  <c r="AA236" i="21"/>
  <c r="AA248" i="21"/>
  <c r="AA260" i="21"/>
  <c r="AA272" i="21"/>
  <c r="AA284" i="21"/>
  <c r="AA296" i="21"/>
  <c r="AA308" i="21"/>
  <c r="AA320" i="21"/>
  <c r="AA332" i="21"/>
  <c r="AA344" i="21"/>
  <c r="AA356" i="21"/>
  <c r="AA368" i="21"/>
  <c r="AA380" i="21"/>
  <c r="AA186" i="21"/>
  <c r="AA213" i="21"/>
  <c r="AA225" i="21"/>
  <c r="AA237" i="21"/>
  <c r="AA249" i="21"/>
  <c r="AA261" i="21"/>
  <c r="AA273" i="21"/>
  <c r="AA285" i="21"/>
  <c r="AA297" i="21"/>
  <c r="AA309" i="21"/>
  <c r="AA321" i="21"/>
  <c r="AA333" i="21"/>
  <c r="AA345" i="21"/>
  <c r="AA357" i="21"/>
  <c r="AA369" i="21"/>
  <c r="AA381" i="21"/>
  <c r="AA78" i="21"/>
  <c r="AA189" i="21"/>
  <c r="AA214" i="21"/>
  <c r="AA226" i="21"/>
  <c r="AA238" i="21"/>
  <c r="AA250" i="21"/>
  <c r="AA262" i="21"/>
  <c r="AA274" i="21"/>
  <c r="AA286" i="21"/>
  <c r="AA298" i="21"/>
  <c r="AA310" i="21"/>
  <c r="AA322" i="21"/>
  <c r="AA334" i="21"/>
  <c r="AA346" i="21"/>
  <c r="AA358" i="21"/>
  <c r="AA370" i="21"/>
  <c r="AA102" i="21"/>
  <c r="AA198" i="21"/>
  <c r="AA216" i="21"/>
  <c r="AA228" i="21"/>
  <c r="AA240" i="21"/>
  <c r="AA252" i="21"/>
  <c r="AA264" i="21"/>
  <c r="AA276" i="21"/>
  <c r="AA288" i="21"/>
  <c r="AA300" i="21"/>
  <c r="AA312" i="21"/>
  <c r="AA324" i="21"/>
  <c r="AA336" i="21"/>
  <c r="AA348" i="21"/>
  <c r="AA360" i="21"/>
  <c r="AA372" i="21"/>
  <c r="AA114" i="21"/>
  <c r="AA199" i="21"/>
  <c r="AA217" i="21"/>
  <c r="AA229" i="21"/>
  <c r="AA241" i="21"/>
  <c r="AA253" i="21"/>
  <c r="AA265" i="21"/>
  <c r="AA277" i="21"/>
  <c r="AA289" i="21"/>
  <c r="AA301" i="21"/>
  <c r="AA313" i="21"/>
  <c r="AA325" i="21"/>
  <c r="AA337" i="21"/>
  <c r="AA349" i="21"/>
  <c r="AA361" i="21"/>
  <c r="AA373" i="21"/>
  <c r="AA126" i="21"/>
  <c r="AA200" i="21"/>
  <c r="AA218" i="21"/>
  <c r="AA230" i="21"/>
  <c r="AA242" i="21"/>
  <c r="AA254" i="21"/>
  <c r="AA266" i="21"/>
  <c r="AA278" i="21"/>
  <c r="AA290" i="21"/>
  <c r="AA302" i="21"/>
  <c r="AA314" i="21"/>
  <c r="AA326" i="21"/>
  <c r="AA338" i="21"/>
  <c r="AA350" i="21"/>
  <c r="AA362" i="21"/>
  <c r="AA374" i="21"/>
  <c r="AA138" i="21"/>
  <c r="AA219" i="21"/>
  <c r="AA231" i="21"/>
  <c r="AA243" i="21"/>
  <c r="AA255" i="21"/>
  <c r="AA267" i="21"/>
  <c r="AA279" i="21"/>
  <c r="AA291" i="21"/>
  <c r="AA303" i="21"/>
  <c r="AA315" i="21"/>
  <c r="AA327" i="21"/>
  <c r="AA339" i="21"/>
  <c r="AA351" i="21"/>
  <c r="AA363" i="21"/>
  <c r="AA375" i="21"/>
  <c r="AA150" i="21"/>
  <c r="AA202" i="21"/>
  <c r="AA220" i="21"/>
  <c r="AA232" i="21"/>
  <c r="AA244" i="21"/>
  <c r="AA256" i="21"/>
  <c r="AA268" i="21"/>
  <c r="AA280" i="21"/>
  <c r="AA292" i="21"/>
  <c r="AA304" i="21"/>
  <c r="AA316" i="21"/>
  <c r="AA328" i="21"/>
  <c r="AA340" i="21"/>
  <c r="AA352" i="21"/>
  <c r="AA364" i="21"/>
  <c r="AA376" i="21"/>
  <c r="AA275" i="21"/>
  <c r="AA287" i="21"/>
  <c r="AA17" i="21"/>
  <c r="AA18" i="21"/>
  <c r="AA299" i="21"/>
  <c r="AA311" i="21"/>
  <c r="AA323" i="21"/>
  <c r="AA90" i="21"/>
  <c r="AA335" i="21"/>
  <c r="AA215" i="21"/>
  <c r="AA359" i="21"/>
  <c r="AA227" i="21"/>
  <c r="AA371" i="21"/>
  <c r="AA239" i="21"/>
  <c r="AA251" i="21"/>
  <c r="AB381" i="21"/>
  <c r="AA263" i="21"/>
  <c r="AA190" i="21"/>
  <c r="AA347" i="21"/>
  <c r="AA30" i="21"/>
  <c r="AA19" i="21"/>
  <c r="K23" i="5" l="1"/>
  <c r="I23" i="5"/>
  <c r="Q23" i="5"/>
  <c r="X23" i="5" s="1"/>
  <c r="CL24" i="5"/>
  <c r="CM24" i="5" s="1"/>
  <c r="CN24" i="5" s="1"/>
  <c r="CP24" i="5"/>
  <c r="CQ24" i="5" l="1"/>
  <c r="CO24" i="5"/>
  <c r="CK25" i="5" s="1"/>
  <c r="E24" i="5"/>
  <c r="D29" i="21"/>
  <c r="C29" i="21"/>
  <c r="W23" i="5"/>
  <c r="Y23" i="5"/>
  <c r="P23" i="5"/>
  <c r="R23" i="5"/>
  <c r="F24" i="5" l="1"/>
  <c r="CL25" i="5"/>
  <c r="CM25" i="5" s="1"/>
  <c r="CP25" i="5"/>
  <c r="E29" i="21"/>
  <c r="L24" i="5"/>
  <c r="F29" i="21"/>
  <c r="G29" i="21"/>
  <c r="AE23" i="5"/>
  <c r="H29" i="21"/>
  <c r="S24" i="5"/>
  <c r="CN25" i="5"/>
  <c r="CQ25" i="5" s="1"/>
  <c r="G24" i="5" l="1"/>
  <c r="T24" i="5"/>
  <c r="AF23" i="5"/>
  <c r="AD23" i="5"/>
  <c r="AL23" i="5"/>
  <c r="AS23" i="5" s="1"/>
  <c r="M24" i="5"/>
  <c r="CO25" i="5"/>
  <c r="CK26" i="5" s="1"/>
  <c r="CP26" i="5" s="1"/>
  <c r="AT23" i="5" l="1"/>
  <c r="M29" i="21" s="1"/>
  <c r="AR23" i="5"/>
  <c r="AZ23" i="5"/>
  <c r="BG23" i="5" s="1"/>
  <c r="H24" i="5"/>
  <c r="N24" i="5"/>
  <c r="AK23" i="5"/>
  <c r="AM23" i="5"/>
  <c r="K29" i="21" s="1"/>
  <c r="J29" i="21"/>
  <c r="Z24" i="5"/>
  <c r="I29" i="21"/>
  <c r="U24" i="5"/>
  <c r="CL26" i="5"/>
  <c r="CM26" i="5" s="1"/>
  <c r="BA23" i="5" l="1"/>
  <c r="O29" i="21" s="1"/>
  <c r="AY23" i="5"/>
  <c r="BN23" i="5"/>
  <c r="BF23" i="5"/>
  <c r="BH23" i="5"/>
  <c r="Q29" i="21" s="1"/>
  <c r="AN24" i="5"/>
  <c r="AO24" i="5" s="1"/>
  <c r="AP24" i="5" s="1"/>
  <c r="N29" i="21"/>
  <c r="AA24" i="5"/>
  <c r="AG24" i="5"/>
  <c r="AH24" i="5" s="1"/>
  <c r="AI24" i="5" s="1"/>
  <c r="AJ24" i="5" s="1"/>
  <c r="L29" i="21"/>
  <c r="V24" i="5"/>
  <c r="O24" i="5"/>
  <c r="CN26" i="5"/>
  <c r="CQ26" i="5" s="1"/>
  <c r="BO23" i="5" l="1"/>
  <c r="S29" i="21" s="1"/>
  <c r="BM23" i="5"/>
  <c r="BU23" i="5"/>
  <c r="P29" i="21"/>
  <c r="AU24" i="5"/>
  <c r="AV24" i="5" s="1"/>
  <c r="AW24" i="5" s="1"/>
  <c r="AX24" i="5" s="1"/>
  <c r="BB24" i="5"/>
  <c r="BC24" i="5" s="1"/>
  <c r="BD24" i="5" s="1"/>
  <c r="BE24" i="5" s="1"/>
  <c r="R29" i="21"/>
  <c r="AB24" i="5"/>
  <c r="AQ24" i="5"/>
  <c r="CO26" i="5"/>
  <c r="CK27" i="5" s="1"/>
  <c r="BV23" i="5" l="1"/>
  <c r="U29" i="21" s="1"/>
  <c r="BT23" i="5"/>
  <c r="CB23" i="5"/>
  <c r="BI24" i="5"/>
  <c r="BJ24" i="5" s="1"/>
  <c r="BK24" i="5" s="1"/>
  <c r="BL24" i="5" s="1"/>
  <c r="T29" i="21"/>
  <c r="AC24" i="5"/>
  <c r="CL27" i="5"/>
  <c r="CP27" i="5"/>
  <c r="CI23" i="5" l="1"/>
  <c r="CA23" i="5"/>
  <c r="CC23" i="5"/>
  <c r="BP24" i="5"/>
  <c r="BQ24" i="5" s="1"/>
  <c r="BR24" i="5" s="1"/>
  <c r="BS24" i="5" s="1"/>
  <c r="V29" i="21"/>
  <c r="CM27" i="5"/>
  <c r="W29" i="21" l="1"/>
  <c r="BW24" i="5"/>
  <c r="BX24" i="5" s="1"/>
  <c r="BY24" i="5" s="1"/>
  <c r="BZ24" i="5" s="1"/>
  <c r="X29" i="21"/>
  <c r="CH23" i="5"/>
  <c r="CJ23" i="5"/>
  <c r="Y29" i="21" s="1"/>
  <c r="CN27" i="5"/>
  <c r="CQ27" i="5" s="1"/>
  <c r="Z29" i="21" l="1"/>
  <c r="CD24" i="5"/>
  <c r="CE24" i="5" s="1"/>
  <c r="CF24" i="5" s="1"/>
  <c r="CG24" i="5" s="1"/>
  <c r="C24" i="5" s="1"/>
  <c r="B23" i="5"/>
  <c r="D23" i="5"/>
  <c r="CO27" i="5"/>
  <c r="CK28" i="5" s="1"/>
  <c r="J24" i="5" l="1"/>
  <c r="Q24" i="5"/>
  <c r="CL28" i="5"/>
  <c r="CP28" i="5"/>
  <c r="X24" i="5" l="1"/>
  <c r="AE24" i="5" s="1"/>
  <c r="P24" i="5"/>
  <c r="R24" i="5"/>
  <c r="E30" i="21" s="1"/>
  <c r="I24" i="5"/>
  <c r="K24" i="5"/>
  <c r="C30" i="21" s="1"/>
  <c r="CM28" i="5"/>
  <c r="E25" i="5" l="1"/>
  <c r="F25" i="5" s="1"/>
  <c r="G25" i="5" s="1"/>
  <c r="H25" i="5" s="1"/>
  <c r="D30" i="21"/>
  <c r="F30" i="21"/>
  <c r="L25" i="5"/>
  <c r="M25" i="5" s="1"/>
  <c r="N25" i="5" s="1"/>
  <c r="W24" i="5"/>
  <c r="Y24" i="5"/>
  <c r="G30" i="21" s="1"/>
  <c r="AF24" i="5"/>
  <c r="I30" i="21" s="1"/>
  <c r="AD24" i="5"/>
  <c r="AL24" i="5"/>
  <c r="AS24" i="5" s="1"/>
  <c r="CN28" i="5"/>
  <c r="CQ28" i="5" s="1"/>
  <c r="Z25" i="5" l="1"/>
  <c r="AA25" i="5" s="1"/>
  <c r="AB25" i="5" s="1"/>
  <c r="AC25" i="5" s="1"/>
  <c r="J30" i="21"/>
  <c r="AR24" i="5"/>
  <c r="AT24" i="5"/>
  <c r="M30" i="21" s="1"/>
  <c r="H30" i="21"/>
  <c r="S25" i="5"/>
  <c r="T25" i="5" s="1"/>
  <c r="U25" i="5" s="1"/>
  <c r="V25" i="5" s="1"/>
  <c r="AZ24" i="5"/>
  <c r="AK24" i="5"/>
  <c r="AM24" i="5"/>
  <c r="O25" i="5"/>
  <c r="CO28" i="5"/>
  <c r="CK29" i="5" s="1"/>
  <c r="BG24" i="5" l="1"/>
  <c r="K30" i="21"/>
  <c r="L30" i="21"/>
  <c r="AG25" i="5"/>
  <c r="AH25" i="5" s="1"/>
  <c r="AI25" i="5" s="1"/>
  <c r="AJ25" i="5" s="1"/>
  <c r="AN25" i="5"/>
  <c r="AO25" i="5" s="1"/>
  <c r="AP25" i="5" s="1"/>
  <c r="AQ25" i="5" s="1"/>
  <c r="N30" i="21"/>
  <c r="AY24" i="5"/>
  <c r="BA24" i="5"/>
  <c r="O30" i="21" s="1"/>
  <c r="CL29" i="5"/>
  <c r="CP29" i="5"/>
  <c r="AU25" i="5" l="1"/>
  <c r="AV25" i="5" s="1"/>
  <c r="AW25" i="5" s="1"/>
  <c r="AX25" i="5" s="1"/>
  <c r="P30" i="21"/>
  <c r="BF24" i="5"/>
  <c r="BH24" i="5"/>
  <c r="CM29" i="5"/>
  <c r="Q30" i="21" l="1"/>
  <c r="BN24" i="5"/>
  <c r="BB25" i="5"/>
  <c r="BC25" i="5" s="1"/>
  <c r="BD25" i="5" s="1"/>
  <c r="BE25" i="5" s="1"/>
  <c r="R30" i="21"/>
  <c r="CN29" i="5"/>
  <c r="CQ29" i="5" s="1"/>
  <c r="BO24" i="5" l="1"/>
  <c r="BM24" i="5"/>
  <c r="CO29" i="5"/>
  <c r="CK30" i="5" s="1"/>
  <c r="T30" i="21" l="1"/>
  <c r="BI25" i="5"/>
  <c r="BJ25" i="5" s="1"/>
  <c r="BK25" i="5" s="1"/>
  <c r="BL25" i="5" s="1"/>
  <c r="S30" i="21"/>
  <c r="BU24" i="5"/>
  <c r="CP30" i="5"/>
  <c r="CL30" i="5"/>
  <c r="CM30" i="5" s="1"/>
  <c r="CB24" i="5" l="1"/>
  <c r="CI24" i="5" s="1"/>
  <c r="BT24" i="5"/>
  <c r="BV24" i="5"/>
  <c r="CN30" i="5"/>
  <c r="CO30" i="5" s="1"/>
  <c r="CK31" i="5" s="1"/>
  <c r="CJ24" i="5" l="1"/>
  <c r="CH24" i="5"/>
  <c r="U30" i="21"/>
  <c r="V30" i="21"/>
  <c r="BP25" i="5"/>
  <c r="CA24" i="5"/>
  <c r="CC24" i="5"/>
  <c r="W30" i="21" s="1"/>
  <c r="CQ30" i="5"/>
  <c r="CP31" i="5"/>
  <c r="CL31" i="5"/>
  <c r="CM31" i="5" s="1"/>
  <c r="BW25" i="5" l="1"/>
  <c r="X30" i="21"/>
  <c r="D24" i="5"/>
  <c r="BQ25" i="5"/>
  <c r="BR25" i="5" s="1"/>
  <c r="CD25" i="5"/>
  <c r="CE25" i="5" s="1"/>
  <c r="CF25" i="5" s="1"/>
  <c r="CG25" i="5" s="1"/>
  <c r="Z30" i="21"/>
  <c r="Y30" i="21"/>
  <c r="B24" i="5"/>
  <c r="CN31" i="5"/>
  <c r="CO31" i="5" s="1"/>
  <c r="CK32" i="5" s="1"/>
  <c r="BS25" i="5" l="1"/>
  <c r="BX25" i="5"/>
  <c r="BY25" i="5" s="1"/>
  <c r="CQ31" i="5"/>
  <c r="CP32" i="5"/>
  <c r="CL32" i="5"/>
  <c r="CM32" i="5" s="1"/>
  <c r="BZ25" i="5" l="1"/>
  <c r="C25" i="5"/>
  <c r="CN32" i="5"/>
  <c r="CO32" i="5" s="1"/>
  <c r="CK33" i="5" s="1"/>
  <c r="J25" i="5" l="1"/>
  <c r="Q25" i="5"/>
  <c r="X25" i="5" s="1"/>
  <c r="AE25" i="5" s="1"/>
  <c r="CQ32" i="5"/>
  <c r="CL33" i="5"/>
  <c r="CM33" i="5" s="1"/>
  <c r="CP33" i="5"/>
  <c r="AL25" i="5" l="1"/>
  <c r="AM25" i="5" s="1"/>
  <c r="K31" i="21" s="1"/>
  <c r="AD25" i="5"/>
  <c r="AF25" i="5"/>
  <c r="I31" i="21" s="1"/>
  <c r="W25" i="5"/>
  <c r="Y25" i="5"/>
  <c r="G31" i="21" s="1"/>
  <c r="P25" i="5"/>
  <c r="R25" i="5"/>
  <c r="E31" i="21" s="1"/>
  <c r="AS25" i="5"/>
  <c r="AZ25" i="5" s="1"/>
  <c r="I25" i="5"/>
  <c r="K25" i="5"/>
  <c r="CN33" i="5"/>
  <c r="CQ33" i="5" s="1"/>
  <c r="AK25" i="5" l="1"/>
  <c r="L31" i="21"/>
  <c r="AG26" i="5"/>
  <c r="AH26" i="5" s="1"/>
  <c r="AI26" i="5" s="1"/>
  <c r="AJ26" i="5" s="1"/>
  <c r="BA25" i="5"/>
  <c r="O31" i="21" s="1"/>
  <c r="AY25" i="5"/>
  <c r="H31" i="21"/>
  <c r="S26" i="5"/>
  <c r="T26" i="5" s="1"/>
  <c r="U26" i="5" s="1"/>
  <c r="V26" i="5" s="1"/>
  <c r="C31" i="21"/>
  <c r="D31" i="21"/>
  <c r="E26" i="5"/>
  <c r="F26" i="5" s="1"/>
  <c r="G26" i="5" s="1"/>
  <c r="H26" i="5" s="1"/>
  <c r="Z26" i="5"/>
  <c r="AA26" i="5" s="1"/>
  <c r="AB26" i="5" s="1"/>
  <c r="AC26" i="5" s="1"/>
  <c r="J31" i="21"/>
  <c r="AT25" i="5"/>
  <c r="M31" i="21" s="1"/>
  <c r="AR25" i="5"/>
  <c r="F31" i="21"/>
  <c r="L26" i="5"/>
  <c r="M26" i="5" s="1"/>
  <c r="N26" i="5" s="1"/>
  <c r="O26" i="5" s="1"/>
  <c r="BG25" i="5"/>
  <c r="BN25" i="5"/>
  <c r="CO33" i="5"/>
  <c r="CK34" i="5" s="1"/>
  <c r="CP34" i="5" s="1"/>
  <c r="CL34" i="5" l="1"/>
  <c r="CM34" i="5" s="1"/>
  <c r="CN34" i="5" s="1"/>
  <c r="CQ34" i="5" s="1"/>
  <c r="BU25" i="5"/>
  <c r="BV25" i="5" s="1"/>
  <c r="BT25" i="5"/>
  <c r="BO25" i="5"/>
  <c r="S31" i="21" s="1"/>
  <c r="BM25" i="5"/>
  <c r="AU26" i="5"/>
  <c r="AV26" i="5" s="1"/>
  <c r="AW26" i="5" s="1"/>
  <c r="AX26" i="5" s="1"/>
  <c r="P31" i="21"/>
  <c r="AN26" i="5"/>
  <c r="AO26" i="5" s="1"/>
  <c r="AP26" i="5" s="1"/>
  <c r="AQ26" i="5" s="1"/>
  <c r="N31" i="21"/>
  <c r="BH25" i="5"/>
  <c r="BF25" i="5"/>
  <c r="T31" i="21" l="1"/>
  <c r="BI26" i="5"/>
  <c r="BJ26" i="5" s="1"/>
  <c r="BK26" i="5" s="1"/>
  <c r="BL26" i="5" s="1"/>
  <c r="BB26" i="5"/>
  <c r="BC26" i="5" s="1"/>
  <c r="BD26" i="5" s="1"/>
  <c r="BE26" i="5" s="1"/>
  <c r="R31" i="21"/>
  <c r="Q31" i="21"/>
  <c r="BP26" i="5"/>
  <c r="BQ26" i="5" s="1"/>
  <c r="BR26" i="5" s="1"/>
  <c r="BS26" i="5" s="1"/>
  <c r="V31" i="21"/>
  <c r="U31" i="21"/>
  <c r="CB25" i="5"/>
  <c r="CO34" i="5"/>
  <c r="CK35" i="5" s="1"/>
  <c r="CC25" i="5" l="1"/>
  <c r="CA25" i="5"/>
  <c r="CL35" i="5"/>
  <c r="CM35" i="5" s="1"/>
  <c r="CP35" i="5"/>
  <c r="BW26" i="5" l="1"/>
  <c r="BX26" i="5" s="1"/>
  <c r="BY26" i="5" s="1"/>
  <c r="BZ26" i="5" s="1"/>
  <c r="X31" i="21"/>
  <c r="W31" i="21"/>
  <c r="CI25" i="5"/>
  <c r="CN35" i="5"/>
  <c r="CQ35" i="5" s="1"/>
  <c r="CJ25" i="5" l="1"/>
  <c r="CH25" i="5"/>
  <c r="CO35" i="5"/>
  <c r="CK36" i="5" s="1"/>
  <c r="CL36" i="5" s="1"/>
  <c r="CM36" i="5" s="1"/>
  <c r="CD26" i="5" l="1"/>
  <c r="CE26" i="5" s="1"/>
  <c r="CF26" i="5" s="1"/>
  <c r="CG26" i="5" s="1"/>
  <c r="Z31" i="21"/>
  <c r="B25" i="5"/>
  <c r="Y31" i="21"/>
  <c r="D25" i="5"/>
  <c r="CP36" i="5"/>
  <c r="CN36" i="5"/>
  <c r="CQ36" i="5" l="1"/>
  <c r="CO36" i="5"/>
  <c r="CK37" i="5" s="1"/>
  <c r="CL37" i="5" s="1"/>
  <c r="CM37" i="5" s="1"/>
  <c r="CP37" i="5" l="1"/>
  <c r="CN37" i="5"/>
  <c r="CQ37" i="5" l="1"/>
  <c r="CO37" i="5"/>
  <c r="CK38" i="5" s="1"/>
  <c r="CL38" i="5" l="1"/>
  <c r="CM38" i="5" s="1"/>
  <c r="CP38" i="5"/>
  <c r="CN38" i="5" l="1"/>
  <c r="CQ38" i="5" s="1"/>
  <c r="CO38" i="5" l="1"/>
  <c r="CK39" i="5" s="1"/>
  <c r="CP39" i="5" s="1"/>
  <c r="CL39" i="5" l="1"/>
  <c r="CM39" i="5" s="1"/>
  <c r="CN39" i="5" s="1"/>
  <c r="CO39" i="5" s="1"/>
  <c r="CK40" i="5" s="1"/>
  <c r="CQ39" i="5" l="1"/>
  <c r="CL40" i="5"/>
  <c r="CM40" i="5" s="1"/>
  <c r="CP40" i="5"/>
  <c r="CN40" i="5" l="1"/>
  <c r="CQ40" i="5" s="1"/>
  <c r="CO40" i="5" l="1"/>
  <c r="CK41" i="5" s="1"/>
  <c r="CL41" i="5" s="1"/>
  <c r="CM41" i="5" s="1"/>
  <c r="CP41" i="5" l="1"/>
  <c r="CN41" i="5"/>
  <c r="CQ41" i="5" l="1"/>
  <c r="CO41" i="5"/>
  <c r="CK42" i="5" s="1"/>
  <c r="CL42" i="5" s="1"/>
  <c r="CM42" i="5" s="1"/>
  <c r="CP42" i="5" l="1"/>
  <c r="CN42" i="5"/>
  <c r="CQ42" i="5" l="1"/>
  <c r="CO42" i="5"/>
  <c r="CK43" i="5" s="1"/>
  <c r="CL43" i="5" s="1"/>
  <c r="CM43" i="5" s="1"/>
  <c r="CP43" i="5" l="1"/>
  <c r="CN43" i="5"/>
  <c r="CQ43" i="5" l="1"/>
  <c r="CO43" i="5"/>
  <c r="CK44" i="5" s="1"/>
  <c r="CP44" i="5" s="1"/>
  <c r="CL44" i="5" l="1"/>
  <c r="CM44" i="5" s="1"/>
  <c r="CN44" i="5"/>
  <c r="CQ44" i="5" s="1"/>
  <c r="CO44" i="5" l="1"/>
  <c r="CK45" i="5" s="1"/>
  <c r="CL45" i="5" s="1"/>
  <c r="CM45" i="5" s="1"/>
  <c r="CP45" i="5" l="1"/>
  <c r="CN45" i="5"/>
  <c r="CQ45" i="5" l="1"/>
  <c r="CO45" i="5"/>
  <c r="CK46" i="5" s="1"/>
  <c r="CL46" i="5" s="1"/>
  <c r="CM46" i="5" s="1"/>
  <c r="CP46" i="5" l="1"/>
  <c r="CN46" i="5"/>
  <c r="CQ46" i="5" l="1"/>
  <c r="CO46" i="5"/>
  <c r="CK47" i="5" s="1"/>
  <c r="CL47" i="5" s="1"/>
  <c r="CM47" i="5" s="1"/>
  <c r="CP47" i="5" l="1"/>
  <c r="CN47" i="5"/>
  <c r="CQ47" i="5" l="1"/>
  <c r="CO47" i="5"/>
  <c r="CK48" i="5" s="1"/>
  <c r="CP48" i="5" l="1"/>
  <c r="CL48" i="5"/>
  <c r="CM48" i="5" s="1"/>
  <c r="CN48" i="5" l="1"/>
  <c r="CO48" i="5" s="1"/>
  <c r="CK49" i="5" s="1"/>
  <c r="CQ48" i="5" l="1"/>
  <c r="CL49" i="5"/>
  <c r="CM49" i="5" s="1"/>
  <c r="CP49" i="5"/>
  <c r="CN49" i="5" l="1"/>
  <c r="CQ49" i="5" s="1"/>
  <c r="CO49" i="5" l="1"/>
  <c r="CK50" i="5" s="1"/>
  <c r="CL50" i="5" s="1"/>
  <c r="CM50" i="5" s="1"/>
  <c r="CP50" i="5" l="1"/>
  <c r="CN50" i="5"/>
  <c r="CQ50" i="5" l="1"/>
  <c r="CO50" i="5"/>
  <c r="CK51" i="5" s="1"/>
  <c r="CL51" i="5" l="1"/>
  <c r="CM51" i="5" s="1"/>
  <c r="CP51" i="5"/>
  <c r="CN51" i="5" l="1"/>
  <c r="CQ51" i="5" s="1"/>
  <c r="CO51" i="5" l="1"/>
  <c r="CK52" i="5" s="1"/>
  <c r="CL52" i="5" s="1"/>
  <c r="CM52" i="5" s="1"/>
  <c r="CP52" i="5" l="1"/>
  <c r="CN52" i="5"/>
  <c r="CQ52" i="5" s="1"/>
  <c r="CO52" i="5" l="1"/>
  <c r="CK53" i="5" s="1"/>
  <c r="CL53" i="5" s="1"/>
  <c r="CM53" i="5" s="1"/>
  <c r="CP53" i="5" l="1"/>
  <c r="CN53" i="5"/>
  <c r="CQ53" i="5" l="1"/>
  <c r="CO53" i="5"/>
  <c r="CK54" i="5" s="1"/>
  <c r="CL54" i="5" s="1"/>
  <c r="CM54" i="5" s="1"/>
  <c r="CP54" i="5" l="1"/>
  <c r="CN54" i="5"/>
  <c r="CQ54" i="5" l="1"/>
  <c r="CO54" i="5"/>
  <c r="CK55" i="5" s="1"/>
  <c r="CL55" i="5" s="1"/>
  <c r="CM55" i="5" s="1"/>
  <c r="CP55" i="5" l="1"/>
  <c r="CN55" i="5"/>
  <c r="CQ55" i="5" l="1"/>
  <c r="CO55" i="5"/>
  <c r="CK56" i="5" s="1"/>
  <c r="CL56" i="5" s="1"/>
  <c r="CM56" i="5" s="1"/>
  <c r="CP56" i="5" l="1"/>
  <c r="CN56" i="5"/>
  <c r="CQ56" i="5" l="1"/>
  <c r="CO56" i="5"/>
  <c r="CK57" i="5" s="1"/>
  <c r="CL57" i="5" s="1"/>
  <c r="CM57" i="5" s="1"/>
  <c r="CP57" i="5" l="1"/>
  <c r="CN57" i="5"/>
  <c r="CQ57" i="5" l="1"/>
  <c r="CO57" i="5"/>
  <c r="CK58" i="5" s="1"/>
  <c r="CP58" i="5" s="1"/>
  <c r="CL58" i="5" l="1"/>
  <c r="CM58" i="5" s="1"/>
  <c r="CN58" i="5" s="1"/>
  <c r="CQ58" i="5" s="1"/>
  <c r="CO58" i="5" l="1"/>
  <c r="CK59" i="5" s="1"/>
  <c r="CP59" i="5" s="1"/>
  <c r="CL59" i="5" l="1"/>
  <c r="CM59" i="5" s="1"/>
  <c r="CN59" i="5" s="1"/>
  <c r="CQ59" i="5" s="1"/>
  <c r="CO59" i="5" l="1"/>
  <c r="CK60" i="5" s="1"/>
  <c r="CP60" i="5" l="1"/>
  <c r="CL60" i="5"/>
  <c r="CM60" i="5" s="1"/>
  <c r="CN60" i="5" l="1"/>
  <c r="CO60" i="5" s="1"/>
  <c r="CK61" i="5" s="1"/>
  <c r="CQ60" i="5" l="1"/>
  <c r="CL61" i="5"/>
  <c r="CM61" i="5" s="1"/>
  <c r="CP61" i="5"/>
  <c r="CN61" i="5" l="1"/>
  <c r="CQ61" i="5" s="1"/>
  <c r="CO61" i="5" l="1"/>
  <c r="CK62" i="5" s="1"/>
  <c r="CL62" i="5" l="1"/>
  <c r="CM62" i="5" s="1"/>
  <c r="CP62" i="5"/>
  <c r="CN62" i="5" l="1"/>
  <c r="CQ62" i="5" s="1"/>
  <c r="CO62" i="5" l="1"/>
  <c r="CK63" i="5" s="1"/>
  <c r="CL63" i="5" l="1"/>
  <c r="CM63" i="5" s="1"/>
  <c r="CP63" i="5"/>
  <c r="CN63" i="5" l="1"/>
  <c r="CQ63" i="5" s="1"/>
  <c r="CO63" i="5" l="1"/>
  <c r="CK64" i="5" s="1"/>
  <c r="CL64" i="5" s="1"/>
  <c r="CM64" i="5" s="1"/>
  <c r="CP64" i="5" l="1"/>
  <c r="CN64" i="5"/>
  <c r="CQ64" i="5" s="1"/>
  <c r="CO64" i="5" l="1"/>
  <c r="CK65" i="5" s="1"/>
  <c r="CL65" i="5" s="1"/>
  <c r="CM65" i="5" s="1"/>
  <c r="CP65" i="5" l="1"/>
  <c r="CN65" i="5"/>
  <c r="CQ65" i="5" s="1"/>
  <c r="CO65" i="5" l="1"/>
  <c r="CK66" i="5" s="1"/>
  <c r="CL66" i="5" s="1"/>
  <c r="CM66" i="5" s="1"/>
  <c r="CP66" i="5" l="1"/>
  <c r="CN66" i="5"/>
  <c r="CQ66" i="5" l="1"/>
  <c r="CO66" i="5"/>
  <c r="CK67" i="5" s="1"/>
  <c r="CL67" i="5" l="1"/>
  <c r="CM67" i="5" s="1"/>
  <c r="CP67" i="5"/>
  <c r="CN67" i="5" l="1"/>
  <c r="CQ67" i="5" s="1"/>
  <c r="CO67" i="5" l="1"/>
  <c r="CK68" i="5" s="1"/>
  <c r="CL68" i="5" s="1"/>
  <c r="CM68" i="5" s="1"/>
  <c r="CP68" i="5" l="1"/>
  <c r="CN68" i="5"/>
  <c r="CQ68" i="5" s="1"/>
  <c r="CO68" i="5" l="1"/>
  <c r="CK69" i="5" s="1"/>
  <c r="CP69" i="5" l="1"/>
  <c r="CL69" i="5"/>
  <c r="CM69" i="5" s="1"/>
  <c r="CN69" i="5" l="1"/>
  <c r="CO69" i="5" s="1"/>
  <c r="CK70" i="5" s="1"/>
  <c r="CQ69" i="5" l="1"/>
  <c r="CL70" i="5"/>
  <c r="CM70" i="5" s="1"/>
  <c r="CP70" i="5"/>
  <c r="CN70" i="5" l="1"/>
  <c r="CO70" i="5" s="1"/>
  <c r="CK71" i="5" s="1"/>
  <c r="CQ70" i="5" l="1"/>
  <c r="CL71" i="5"/>
  <c r="CM71" i="5" s="1"/>
  <c r="CP71" i="5"/>
  <c r="CN71" i="5" l="1"/>
  <c r="CO71" i="5" s="1"/>
  <c r="CK72" i="5" s="1"/>
  <c r="CQ71" i="5" l="1"/>
  <c r="CL72" i="5"/>
  <c r="CM72" i="5" s="1"/>
  <c r="CP72" i="5"/>
  <c r="CN72" i="5" l="1"/>
  <c r="CQ72" i="5" s="1"/>
  <c r="CO72" i="5" l="1"/>
  <c r="CK73" i="5" s="1"/>
  <c r="CL73" i="5" l="1"/>
  <c r="CM73" i="5" s="1"/>
  <c r="CP73" i="5"/>
  <c r="CN73" i="5" l="1"/>
  <c r="CQ73" i="5" s="1"/>
  <c r="CO73" i="5" l="1"/>
  <c r="CK74" i="5" s="1"/>
  <c r="CL74" i="5" s="1"/>
  <c r="CM74" i="5" s="1"/>
  <c r="CP74" i="5" l="1"/>
  <c r="CN74" i="5"/>
  <c r="CQ74" i="5" l="1"/>
  <c r="CO74" i="5"/>
  <c r="CK75" i="5" s="1"/>
  <c r="CL75" i="5" l="1"/>
  <c r="CM75" i="5" s="1"/>
  <c r="CP75" i="5"/>
  <c r="CN75" i="5" l="1"/>
  <c r="CQ75" i="5" s="1"/>
  <c r="CO75" i="5" l="1"/>
  <c r="CK76" i="5" s="1"/>
  <c r="CL76" i="5" s="1"/>
  <c r="CM76" i="5" s="1"/>
  <c r="CP76" i="5" l="1"/>
  <c r="CN76" i="5"/>
  <c r="CQ76" i="5" l="1"/>
  <c r="CO76" i="5"/>
  <c r="CK77" i="5" s="1"/>
  <c r="CL77" i="5" l="1"/>
  <c r="CM77" i="5" s="1"/>
  <c r="CP77" i="5"/>
  <c r="CN77" i="5" l="1"/>
  <c r="CQ77" i="5" s="1"/>
  <c r="CO77" i="5" l="1"/>
  <c r="CK78" i="5" s="1"/>
  <c r="CL78" i="5" s="1"/>
  <c r="CM78" i="5" s="1"/>
  <c r="CP78" i="5" l="1"/>
  <c r="CN78" i="5"/>
  <c r="CQ78" i="5" l="1"/>
  <c r="CO78" i="5"/>
  <c r="CK79" i="5" s="1"/>
  <c r="CL79" i="5" l="1"/>
  <c r="CM79" i="5" s="1"/>
  <c r="CP79" i="5"/>
  <c r="CN79" i="5" l="1"/>
  <c r="CO79" i="5" s="1"/>
  <c r="CK80" i="5" s="1"/>
  <c r="CQ79" i="5" l="1"/>
  <c r="CL80" i="5"/>
  <c r="CM80" i="5" s="1"/>
  <c r="CP80" i="5"/>
  <c r="CN80" i="5" l="1"/>
  <c r="CQ80" i="5" s="1"/>
  <c r="CO80" i="5" l="1"/>
  <c r="CK81" i="5" s="1"/>
  <c r="CP81" i="5" s="1"/>
  <c r="CL81" i="5" l="1"/>
  <c r="CM81" i="5" s="1"/>
  <c r="CN81" i="5" s="1"/>
  <c r="CQ81" i="5" s="1"/>
  <c r="CO81" i="5" l="1"/>
  <c r="CK82" i="5" s="1"/>
  <c r="CL82" i="5" l="1"/>
  <c r="CM82" i="5" s="1"/>
  <c r="CP82" i="5"/>
  <c r="CN82" i="5" l="1"/>
  <c r="CQ82" i="5" s="1"/>
  <c r="CO82" i="5" l="1"/>
  <c r="CK83" i="5" s="1"/>
  <c r="CL83" i="5" s="1"/>
  <c r="CM83" i="5" s="1"/>
  <c r="CP83" i="5" l="1"/>
  <c r="CN83" i="5"/>
  <c r="CQ83" i="5" l="1"/>
  <c r="CO83" i="5"/>
  <c r="CK84" i="5" s="1"/>
  <c r="CL84" i="5" l="1"/>
  <c r="CM84" i="5" s="1"/>
  <c r="CP84" i="5"/>
  <c r="CN84" i="5" l="1"/>
  <c r="CQ84" i="5" s="1"/>
  <c r="CO84" i="5" l="1"/>
  <c r="CK85" i="5" s="1"/>
  <c r="CL85" i="5" l="1"/>
  <c r="CM85" i="5" s="1"/>
  <c r="CP85" i="5"/>
  <c r="CN85" i="5" l="1"/>
  <c r="CQ85" i="5" s="1"/>
  <c r="CO85" i="5" l="1"/>
  <c r="CK86" i="5" s="1"/>
  <c r="CL86" i="5" s="1"/>
  <c r="CM86" i="5" s="1"/>
  <c r="CP86" i="5" l="1"/>
  <c r="CN86" i="5"/>
  <c r="CQ86" i="5" s="1"/>
  <c r="CO86" i="5" l="1"/>
  <c r="CK87" i="5" s="1"/>
  <c r="CL87" i="5" l="1"/>
  <c r="CM87" i="5" s="1"/>
  <c r="CP87" i="5"/>
  <c r="CN87" i="5" l="1"/>
  <c r="CQ87" i="5" s="1"/>
  <c r="CO87" i="5" l="1"/>
  <c r="CK88" i="5" s="1"/>
  <c r="CL88" i="5" s="1"/>
  <c r="CM88" i="5" s="1"/>
  <c r="CP88" i="5" l="1"/>
  <c r="CN88" i="5"/>
  <c r="CQ88" i="5" l="1"/>
  <c r="CO88" i="5"/>
  <c r="CK89" i="5" s="1"/>
  <c r="CL89" i="5" s="1"/>
  <c r="CM89" i="5" s="1"/>
  <c r="CP89" i="5" l="1"/>
  <c r="CN89" i="5"/>
  <c r="CQ89" i="5" l="1"/>
  <c r="CO89" i="5"/>
  <c r="CK90" i="5" s="1"/>
  <c r="CL90" i="5" s="1"/>
  <c r="CM90" i="5" s="1"/>
  <c r="CP90" i="5" l="1"/>
  <c r="CN90" i="5"/>
  <c r="CQ90" i="5" l="1"/>
  <c r="CO90" i="5"/>
  <c r="CK91" i="5" s="1"/>
  <c r="CL91" i="5" s="1"/>
  <c r="CM91" i="5" s="1"/>
  <c r="CP91" i="5" l="1"/>
  <c r="CN91" i="5"/>
  <c r="CQ91" i="5" l="1"/>
  <c r="CO91" i="5"/>
  <c r="CK92" i="5" s="1"/>
  <c r="CL92" i="5" s="1"/>
  <c r="CM92" i="5" s="1"/>
  <c r="CP92" i="5" l="1"/>
  <c r="CN92" i="5"/>
  <c r="CQ92" i="5" s="1"/>
  <c r="CO92" i="5" l="1"/>
  <c r="CK93" i="5" s="1"/>
  <c r="CL93" i="5" s="1"/>
  <c r="CM93" i="5" s="1"/>
  <c r="CP93" i="5" l="1"/>
  <c r="CN93" i="5"/>
  <c r="CQ93" i="5" l="1"/>
  <c r="CO93" i="5"/>
  <c r="CK94" i="5" s="1"/>
  <c r="CL94" i="5" s="1"/>
  <c r="CM94" i="5" s="1"/>
  <c r="CP94" i="5" l="1"/>
  <c r="CN94" i="5"/>
  <c r="CQ94" i="5" l="1"/>
  <c r="CO94" i="5"/>
  <c r="CK95" i="5" s="1"/>
  <c r="CL95" i="5" l="1"/>
  <c r="CM95" i="5" s="1"/>
  <c r="CP95" i="5"/>
  <c r="CN95" i="5" l="1"/>
  <c r="CQ95" i="5" s="1"/>
  <c r="CO95" i="5" l="1"/>
  <c r="CK96" i="5" s="1"/>
  <c r="CL96" i="5" l="1"/>
  <c r="CM96" i="5" s="1"/>
  <c r="CP96" i="5"/>
  <c r="CN96" i="5" l="1"/>
  <c r="CQ96" i="5" s="1"/>
  <c r="CO96" i="5" l="1"/>
  <c r="CK97" i="5" s="1"/>
  <c r="CL97" i="5" l="1"/>
  <c r="CM97" i="5" s="1"/>
  <c r="CP97" i="5"/>
  <c r="CN97" i="5" l="1"/>
  <c r="CQ97" i="5" s="1"/>
  <c r="CO97" i="5" l="1"/>
  <c r="CK98" i="5" s="1"/>
  <c r="CP98" i="5" s="1"/>
  <c r="CL98" i="5" l="1"/>
  <c r="CM98" i="5" s="1"/>
  <c r="CN98" i="5" s="1"/>
  <c r="CQ98" i="5" s="1"/>
  <c r="CO98" i="5" l="1"/>
  <c r="CK99" i="5" s="1"/>
  <c r="CL99" i="5" l="1"/>
  <c r="CM99" i="5" s="1"/>
  <c r="CP99" i="5"/>
  <c r="CN99" i="5" l="1"/>
  <c r="CQ99" i="5" s="1"/>
  <c r="CO99" i="5" l="1"/>
  <c r="CK100" i="5" s="1"/>
  <c r="CL100" i="5" l="1"/>
  <c r="CM100" i="5" s="1"/>
  <c r="CP100" i="5"/>
  <c r="CN100" i="5" l="1"/>
  <c r="CQ100" i="5" s="1"/>
  <c r="CO100" i="5" l="1"/>
  <c r="CK101" i="5" s="1"/>
  <c r="CL101" i="5" s="1"/>
  <c r="CM101" i="5" s="1"/>
  <c r="CP101" i="5" l="1"/>
  <c r="CN101" i="5"/>
  <c r="CQ101" i="5" l="1"/>
  <c r="CO101" i="5"/>
  <c r="CK102" i="5" s="1"/>
  <c r="CL102" i="5" s="1"/>
  <c r="CM102" i="5" s="1"/>
  <c r="CP102" i="5" l="1"/>
  <c r="CN102" i="5"/>
  <c r="CQ102" i="5" l="1"/>
  <c r="CO102" i="5"/>
  <c r="CK103" i="5" s="1"/>
  <c r="CL103" i="5" s="1"/>
  <c r="CM103" i="5" s="1"/>
  <c r="CP103" i="5" l="1"/>
  <c r="CN103" i="5"/>
  <c r="CQ103" i="5" l="1"/>
  <c r="CO103" i="5"/>
  <c r="CK104" i="5" s="1"/>
  <c r="CL104" i="5" s="1"/>
  <c r="CM104" i="5" s="1"/>
  <c r="CP104" i="5" l="1"/>
  <c r="CN104" i="5"/>
  <c r="CQ104" i="5" l="1"/>
  <c r="CO104" i="5"/>
  <c r="CK105" i="5" s="1"/>
  <c r="CL105" i="5" l="1"/>
  <c r="CM105" i="5" s="1"/>
  <c r="CP105" i="5"/>
  <c r="CN105" i="5" l="1"/>
  <c r="CQ105" i="5" s="1"/>
  <c r="CO105" i="5" l="1"/>
  <c r="CK106" i="5" s="1"/>
  <c r="CL106" i="5" s="1"/>
  <c r="CM106" i="5" s="1"/>
  <c r="CP106" i="5" l="1"/>
  <c r="CN106" i="5"/>
  <c r="CQ106" i="5" l="1"/>
  <c r="CO106" i="5"/>
  <c r="CK107" i="5" s="1"/>
  <c r="CL107" i="5" l="1"/>
  <c r="CM107" i="5" s="1"/>
  <c r="CP107" i="5"/>
  <c r="CN107" i="5" l="1"/>
  <c r="CQ107" i="5" s="1"/>
  <c r="CO107" i="5" l="1"/>
  <c r="CK108" i="5" s="1"/>
  <c r="CL108" i="5" l="1"/>
  <c r="CM108" i="5" s="1"/>
  <c r="CP108" i="5"/>
  <c r="CN108" i="5" l="1"/>
  <c r="CQ108" i="5" s="1"/>
  <c r="CO108" i="5" l="1"/>
  <c r="CK109" i="5" s="1"/>
  <c r="CL109" i="5" l="1"/>
  <c r="CM109" i="5" s="1"/>
  <c r="CP109" i="5"/>
  <c r="CN109" i="5" l="1"/>
  <c r="CQ109" i="5" s="1"/>
  <c r="CO109" i="5" l="1"/>
  <c r="CK110" i="5" s="1"/>
  <c r="CL110" i="5" s="1"/>
  <c r="CM110" i="5" s="1"/>
  <c r="CP110" i="5" l="1"/>
  <c r="CN110" i="5"/>
  <c r="CQ110" i="5" s="1"/>
  <c r="CO110" i="5" l="1"/>
  <c r="CK111" i="5" s="1"/>
  <c r="CL111" i="5" s="1"/>
  <c r="CM111" i="5" s="1"/>
  <c r="CP111" i="5" l="1"/>
  <c r="CN111" i="5"/>
  <c r="CQ111" i="5" s="1"/>
  <c r="CO111" i="5" l="1"/>
  <c r="CK112" i="5" s="1"/>
  <c r="CL112" i="5" l="1"/>
  <c r="CM112" i="5" s="1"/>
  <c r="CP112" i="5"/>
  <c r="CN112" i="5" l="1"/>
  <c r="CO112" i="5" s="1"/>
  <c r="CK113" i="5" s="1"/>
  <c r="CQ112" i="5" l="1"/>
  <c r="CL113" i="5"/>
  <c r="CM113" i="5" s="1"/>
  <c r="CP113" i="5"/>
  <c r="CN113" i="5" l="1"/>
  <c r="CQ113" i="5" s="1"/>
  <c r="CO113" i="5" l="1"/>
  <c r="CK114" i="5" s="1"/>
  <c r="CL114" i="5" s="1"/>
  <c r="CM114" i="5" s="1"/>
  <c r="CP114" i="5" l="1"/>
  <c r="CN114" i="5"/>
  <c r="CQ114" i="5" l="1"/>
  <c r="CO114" i="5"/>
  <c r="CK115" i="5" s="1"/>
  <c r="CL115" i="5" s="1"/>
  <c r="CM115" i="5" s="1"/>
  <c r="CP115" i="5" l="1"/>
  <c r="CN115" i="5"/>
  <c r="CQ115" i="5" l="1"/>
  <c r="CO115" i="5"/>
  <c r="CK116" i="5" s="1"/>
  <c r="CP116" i="5" s="1"/>
  <c r="CL116" i="5" l="1"/>
  <c r="CM116" i="5" s="1"/>
  <c r="CN116" i="5" s="1"/>
  <c r="CO116" i="5" s="1"/>
  <c r="CK117" i="5" s="1"/>
  <c r="CQ116" i="5" l="1"/>
  <c r="CP117" i="5"/>
  <c r="CL117" i="5"/>
  <c r="CM117" i="5" s="1"/>
  <c r="CN117" i="5" l="1"/>
  <c r="CO117" i="5" s="1"/>
  <c r="CK118" i="5" s="1"/>
  <c r="CQ117" i="5" l="1"/>
  <c r="CL118" i="5"/>
  <c r="CM118" i="5" s="1"/>
  <c r="CP118" i="5"/>
  <c r="CN118" i="5" l="1"/>
  <c r="CQ118" i="5" s="1"/>
  <c r="CO118" i="5" l="1"/>
  <c r="CK119" i="5" s="1"/>
  <c r="CL119" i="5" l="1"/>
  <c r="CM119" i="5" s="1"/>
  <c r="CP119" i="5"/>
  <c r="CN119" i="5" l="1"/>
  <c r="CQ119" i="5" s="1"/>
  <c r="CO119" i="5" l="1"/>
  <c r="CK120" i="5" s="1"/>
  <c r="CL120" i="5" l="1"/>
  <c r="CM120" i="5" s="1"/>
  <c r="CP120" i="5"/>
  <c r="CN120" i="5" l="1"/>
  <c r="CQ120" i="5" s="1"/>
  <c r="CO120" i="5" l="1"/>
  <c r="CK121" i="5" s="1"/>
  <c r="CL121" i="5" l="1"/>
  <c r="CM121" i="5" s="1"/>
  <c r="CP121" i="5"/>
  <c r="CN121" i="5" l="1"/>
  <c r="CQ121" i="5" s="1"/>
  <c r="CO121" i="5" l="1"/>
  <c r="CK122" i="5" s="1"/>
  <c r="CL122" i="5" s="1"/>
  <c r="CM122" i="5" s="1"/>
  <c r="CP122" i="5" l="1"/>
  <c r="CN122" i="5"/>
  <c r="CQ122" i="5" l="1"/>
  <c r="CO122" i="5"/>
  <c r="CK123" i="5" s="1"/>
  <c r="CL123" i="5" s="1"/>
  <c r="CM123" i="5" s="1"/>
  <c r="CP123" i="5" l="1"/>
  <c r="CN123" i="5"/>
  <c r="CQ123" i="5" s="1"/>
  <c r="CO123" i="5" l="1"/>
  <c r="CK124" i="5" s="1"/>
  <c r="CL124" i="5" s="1"/>
  <c r="CM124" i="5" s="1"/>
  <c r="CP124" i="5" l="1"/>
  <c r="CN124" i="5"/>
  <c r="CQ124" i="5" l="1"/>
  <c r="CO124" i="5"/>
  <c r="CK125" i="5" s="1"/>
  <c r="CL125" i="5" s="1"/>
  <c r="CM125" i="5" s="1"/>
  <c r="CP125" i="5" l="1"/>
  <c r="CN125" i="5"/>
  <c r="CQ125" i="5" l="1"/>
  <c r="CO125" i="5"/>
  <c r="CK126" i="5" s="1"/>
  <c r="CL126" i="5" s="1"/>
  <c r="CM126" i="5" s="1"/>
  <c r="CP126" i="5" l="1"/>
  <c r="CN126" i="5"/>
  <c r="CQ126" i="5" s="1"/>
  <c r="CO126" i="5" l="1"/>
  <c r="CK127" i="5" s="1"/>
  <c r="CL127" i="5" s="1"/>
  <c r="CM127" i="5" s="1"/>
  <c r="CP127" i="5" l="1"/>
  <c r="CN127" i="5"/>
  <c r="CQ127" i="5" s="1"/>
  <c r="CO127" i="5" l="1"/>
  <c r="CK128" i="5" s="1"/>
  <c r="CP128" i="5" l="1"/>
  <c r="CL128" i="5"/>
  <c r="CM128" i="5" s="1"/>
  <c r="CN128" i="5" l="1"/>
  <c r="CO128" i="5" s="1"/>
  <c r="CK129" i="5" s="1"/>
  <c r="CQ128" i="5" l="1"/>
  <c r="CL129" i="5"/>
  <c r="CM129" i="5" s="1"/>
  <c r="CP129" i="5"/>
  <c r="CN129" i="5" l="1"/>
  <c r="CQ129" i="5" s="1"/>
  <c r="CO129" i="5" l="1"/>
  <c r="CK130" i="5" s="1"/>
  <c r="CP130" i="5" s="1"/>
  <c r="CL130" i="5" l="1"/>
  <c r="CM130" i="5" s="1"/>
  <c r="CN130" i="5" s="1"/>
  <c r="CQ130" i="5" s="1"/>
  <c r="CO130" i="5" l="1"/>
  <c r="CK131" i="5" s="1"/>
  <c r="CL131" i="5" l="1"/>
  <c r="CM131" i="5" s="1"/>
  <c r="CP131" i="5"/>
  <c r="CN131" i="5" l="1"/>
  <c r="CQ131" i="5" s="1"/>
  <c r="CO131" i="5" l="1"/>
  <c r="CK132" i="5" s="1"/>
  <c r="CL132" i="5" l="1"/>
  <c r="CM132" i="5" s="1"/>
  <c r="CP132" i="5"/>
  <c r="CN132" i="5" l="1"/>
  <c r="CQ132" i="5" s="1"/>
  <c r="CO132" i="5" l="1"/>
  <c r="CK133" i="5" s="1"/>
  <c r="CP133" i="5" l="1"/>
  <c r="CL133" i="5"/>
  <c r="CM133" i="5" s="1"/>
  <c r="CN133" i="5" l="1"/>
  <c r="CO133" i="5" s="1"/>
  <c r="CK134" i="5" s="1"/>
  <c r="CQ133" i="5" l="1"/>
  <c r="CL134" i="5"/>
  <c r="CM134" i="5" s="1"/>
  <c r="CP134" i="5"/>
  <c r="CN134" i="5" l="1"/>
  <c r="CQ134" i="5" s="1"/>
  <c r="CO134" i="5" l="1"/>
  <c r="CK135" i="5" s="1"/>
  <c r="CL135" i="5" s="1"/>
  <c r="CM135" i="5" s="1"/>
  <c r="CP135" i="5" l="1"/>
  <c r="CN135" i="5"/>
  <c r="CQ135" i="5" s="1"/>
  <c r="CO135" i="5" l="1"/>
  <c r="CK136" i="5" s="1"/>
  <c r="CL136" i="5" s="1"/>
  <c r="CM136" i="5" s="1"/>
  <c r="CP136" i="5" l="1"/>
  <c r="CN136" i="5"/>
  <c r="CQ136" i="5" l="1"/>
  <c r="CO136" i="5"/>
  <c r="CK137" i="5" s="1"/>
  <c r="CL137" i="5" s="1"/>
  <c r="CM137" i="5" s="1"/>
  <c r="CP137" i="5" l="1"/>
  <c r="CN137" i="5"/>
  <c r="CQ137" i="5" l="1"/>
  <c r="CO137" i="5"/>
  <c r="CK138" i="5" s="1"/>
  <c r="CP138" i="5" s="1"/>
  <c r="CL138" i="5" l="1"/>
  <c r="CM138" i="5" s="1"/>
  <c r="CN138" i="5"/>
  <c r="CO138" i="5" s="1"/>
  <c r="CK139" i="5" s="1"/>
  <c r="CQ138" i="5" l="1"/>
  <c r="CL139" i="5"/>
  <c r="CM139" i="5" s="1"/>
  <c r="CP139" i="5"/>
  <c r="CN139" i="5" l="1"/>
  <c r="CQ139" i="5" s="1"/>
  <c r="CO139" i="5" l="1"/>
  <c r="CK140" i="5" s="1"/>
  <c r="CP140" i="5" s="1"/>
  <c r="CL140" i="5" l="1"/>
  <c r="CM140" i="5" s="1"/>
  <c r="CN140" i="5"/>
  <c r="CO140" i="5" s="1"/>
  <c r="CK141" i="5" s="1"/>
  <c r="CQ140" i="5" l="1"/>
  <c r="CL141" i="5"/>
  <c r="CM141" i="5" s="1"/>
  <c r="CP141" i="5"/>
  <c r="CN141" i="5" l="1"/>
  <c r="CQ141" i="5" s="1"/>
  <c r="CO141" i="5" l="1"/>
  <c r="CK142" i="5" s="1"/>
  <c r="CL142" i="5" s="1"/>
  <c r="CM142" i="5" s="1"/>
  <c r="CP142" i="5" l="1"/>
  <c r="CN142" i="5"/>
  <c r="CQ142" i="5" l="1"/>
  <c r="CO142" i="5"/>
  <c r="CK143" i="5" s="1"/>
  <c r="CL143" i="5" l="1"/>
  <c r="CM143" i="5" s="1"/>
  <c r="CP143" i="5"/>
  <c r="CN143" i="5" l="1"/>
  <c r="CQ143" i="5" s="1"/>
  <c r="CO143" i="5" l="1"/>
  <c r="CK144" i="5" s="1"/>
  <c r="CL144" i="5" l="1"/>
  <c r="CM144" i="5" s="1"/>
  <c r="CP144" i="5"/>
  <c r="CN144" i="5" l="1"/>
  <c r="CO144" i="5" s="1"/>
  <c r="CK145" i="5" s="1"/>
  <c r="CL145" i="5" l="1"/>
  <c r="CM145" i="5" s="1"/>
  <c r="CP145" i="5"/>
  <c r="CQ144" i="5"/>
  <c r="CN145" i="5" l="1"/>
  <c r="CQ145" i="5" s="1"/>
  <c r="CO145" i="5" l="1"/>
  <c r="CK146" i="5" s="1"/>
  <c r="CL146" i="5" l="1"/>
  <c r="CM146" i="5" s="1"/>
  <c r="CP146" i="5"/>
  <c r="CN146" i="5" l="1"/>
  <c r="CO146" i="5" s="1"/>
  <c r="CK147" i="5" s="1"/>
  <c r="CQ146" i="5" l="1"/>
  <c r="CL147" i="5"/>
  <c r="CM147" i="5" s="1"/>
  <c r="CP147" i="5"/>
  <c r="CN147" i="5" l="1"/>
  <c r="CQ147" i="5" s="1"/>
  <c r="CO147" i="5" l="1"/>
  <c r="CK148" i="5" s="1"/>
  <c r="CL148" i="5" s="1"/>
  <c r="CM148" i="5" s="1"/>
  <c r="CP148" i="5" l="1"/>
  <c r="CN148" i="5"/>
  <c r="CQ148" i="5" l="1"/>
  <c r="CO148" i="5"/>
  <c r="CK149" i="5" s="1"/>
  <c r="CL149" i="5" s="1"/>
  <c r="CM149" i="5" s="1"/>
  <c r="CP149" i="5" l="1"/>
  <c r="CN149" i="5"/>
  <c r="CQ149" i="5" l="1"/>
  <c r="CO149" i="5"/>
  <c r="CK150" i="5" s="1"/>
  <c r="CL150" i="5" s="1"/>
  <c r="CM150" i="5" s="1"/>
  <c r="CP150" i="5" l="1"/>
  <c r="CN150" i="5"/>
  <c r="CQ150" i="5" l="1"/>
  <c r="CO150" i="5"/>
  <c r="CK151" i="5" s="1"/>
  <c r="CL151" i="5" s="1"/>
  <c r="CM151" i="5" s="1"/>
  <c r="CP151" i="5" l="1"/>
  <c r="CN151" i="5"/>
  <c r="CQ151" i="5" l="1"/>
  <c r="CO151" i="5"/>
  <c r="CK152" i="5" s="1"/>
  <c r="CP152" i="5" s="1"/>
  <c r="CL152" i="5" l="1"/>
  <c r="CM152" i="5" s="1"/>
  <c r="CN152" i="5"/>
  <c r="CQ152" i="5" s="1"/>
  <c r="CO152" i="5" l="1"/>
  <c r="CK153" i="5" s="1"/>
  <c r="CL153" i="5" s="1"/>
  <c r="CM153" i="5" s="1"/>
  <c r="CP153" i="5" l="1"/>
  <c r="CN153" i="5"/>
  <c r="CQ153" i="5" l="1"/>
  <c r="CO153" i="5"/>
  <c r="CK154" i="5" s="1"/>
  <c r="CL154" i="5" s="1"/>
  <c r="CM154" i="5" s="1"/>
  <c r="CP154" i="5" l="1"/>
  <c r="CN154" i="5"/>
  <c r="CQ154" i="5" s="1"/>
  <c r="CO154" i="5" l="1"/>
  <c r="CK155" i="5" s="1"/>
  <c r="CL155" i="5" s="1"/>
  <c r="CM155" i="5" s="1"/>
  <c r="CP155" i="5" l="1"/>
  <c r="CN155" i="5"/>
  <c r="CQ155" i="5" l="1"/>
  <c r="CO155" i="5"/>
  <c r="CK156" i="5" s="1"/>
  <c r="CL156" i="5" l="1"/>
  <c r="CM156" i="5" s="1"/>
  <c r="CP156" i="5"/>
  <c r="CN156" i="5" l="1"/>
  <c r="CQ156" i="5" s="1"/>
  <c r="CO156" i="5" l="1"/>
  <c r="CK157" i="5" s="1"/>
  <c r="CP157" i="5" l="1"/>
  <c r="CL157" i="5"/>
  <c r="CM157" i="5" s="1"/>
  <c r="CN157" i="5" l="1"/>
  <c r="CO157" i="5" s="1"/>
  <c r="CK158" i="5" s="1"/>
  <c r="CQ157" i="5" l="1"/>
  <c r="CL158" i="5"/>
  <c r="CM158" i="5" s="1"/>
  <c r="CP158" i="5"/>
  <c r="CN158" i="5" l="1"/>
  <c r="CQ158" i="5" s="1"/>
  <c r="CO158" i="5" l="1"/>
  <c r="CK159" i="5" s="1"/>
  <c r="CL159" i="5" s="1"/>
  <c r="CM159" i="5" s="1"/>
  <c r="CP159" i="5" l="1"/>
  <c r="CN159" i="5"/>
  <c r="CQ159" i="5" l="1"/>
  <c r="CO159" i="5"/>
  <c r="CK160" i="5" s="1"/>
  <c r="CP160" i="5" s="1"/>
  <c r="CL160" i="5" l="1"/>
  <c r="CM160" i="5" s="1"/>
  <c r="CN160" i="5"/>
  <c r="CO160" i="5" s="1"/>
  <c r="CK161" i="5" s="1"/>
  <c r="CQ160" i="5" l="1"/>
  <c r="CL161" i="5"/>
  <c r="CM161" i="5" s="1"/>
  <c r="CP161" i="5"/>
  <c r="CN161" i="5" l="1"/>
  <c r="CQ161" i="5" s="1"/>
  <c r="CO161" i="5" l="1"/>
  <c r="CK162" i="5" s="1"/>
  <c r="CL162" i="5" s="1"/>
  <c r="CM162" i="5" s="1"/>
  <c r="CP162" i="5" l="1"/>
  <c r="CN162" i="5"/>
  <c r="CQ162" i="5" s="1"/>
  <c r="CO162" i="5" l="1"/>
  <c r="CK163" i="5" s="1"/>
  <c r="CL163" i="5" s="1"/>
  <c r="CM163" i="5" s="1"/>
  <c r="CP163" i="5" l="1"/>
  <c r="CN163" i="5"/>
  <c r="CQ163" i="5" s="1"/>
  <c r="CO163" i="5" l="1"/>
  <c r="CK164" i="5" s="1"/>
  <c r="CL164" i="5" s="1"/>
  <c r="CM164" i="5" s="1"/>
  <c r="CP164" i="5" l="1"/>
  <c r="CN164" i="5"/>
  <c r="CQ164" i="5" l="1"/>
  <c r="CO164" i="5"/>
  <c r="CK165" i="5" s="1"/>
  <c r="CL165" i="5" l="1"/>
  <c r="CM165" i="5" s="1"/>
  <c r="CP165" i="5"/>
  <c r="CN165" i="5" l="1"/>
  <c r="CQ165" i="5" s="1"/>
  <c r="CO165" i="5" l="1"/>
  <c r="CK166" i="5" s="1"/>
  <c r="CP166" i="5" s="1"/>
  <c r="CL166" i="5" l="1"/>
  <c r="CM166" i="5" s="1"/>
  <c r="CN166" i="5" s="1"/>
  <c r="CQ166" i="5" s="1"/>
  <c r="CO166" i="5" l="1"/>
  <c r="CK167" i="5" s="1"/>
  <c r="CL167" i="5" s="1"/>
  <c r="CM167" i="5" s="1"/>
  <c r="CP167" i="5" l="1"/>
  <c r="CN167" i="5"/>
  <c r="CQ167" i="5" l="1"/>
  <c r="CO167" i="5"/>
  <c r="CK168" i="5" s="1"/>
  <c r="CL168" i="5" s="1"/>
  <c r="CM168" i="5" s="1"/>
  <c r="CP168" i="5" l="1"/>
  <c r="CN168" i="5"/>
  <c r="CQ168" i="5" s="1"/>
  <c r="CO168" i="5" l="1"/>
  <c r="CK169" i="5" s="1"/>
  <c r="CP169" i="5" l="1"/>
  <c r="CL169" i="5"/>
  <c r="CM169" i="5" s="1"/>
  <c r="CN169" i="5" l="1"/>
  <c r="CO169" i="5" s="1"/>
  <c r="CK170" i="5" s="1"/>
  <c r="CQ169" i="5" l="1"/>
  <c r="CL170" i="5"/>
  <c r="CM170" i="5" s="1"/>
  <c r="CP170" i="5"/>
  <c r="CN170" i="5" l="1"/>
  <c r="CQ170" i="5" s="1"/>
  <c r="CO170" i="5" l="1"/>
  <c r="CK171" i="5" s="1"/>
  <c r="CL171" i="5" s="1"/>
  <c r="CM171" i="5" s="1"/>
  <c r="CP171" i="5" l="1"/>
  <c r="CN171" i="5"/>
  <c r="CQ171" i="5" l="1"/>
  <c r="CO171" i="5"/>
  <c r="CK172" i="5" s="1"/>
  <c r="CL172" i="5" s="1"/>
  <c r="CM172" i="5" s="1"/>
  <c r="CP172" i="5" l="1"/>
  <c r="CN172" i="5"/>
  <c r="CQ172" i="5" l="1"/>
  <c r="CO172" i="5"/>
  <c r="CK173" i="5" s="1"/>
  <c r="CP173" i="5" s="1"/>
  <c r="CL173" i="5" l="1"/>
  <c r="CM173" i="5" s="1"/>
  <c r="CN173" i="5" s="1"/>
  <c r="CO173" i="5" s="1"/>
  <c r="CK174" i="5" s="1"/>
  <c r="CQ173" i="5" l="1"/>
  <c r="CL174" i="5"/>
  <c r="CM174" i="5" s="1"/>
  <c r="CP174" i="5"/>
  <c r="CN174" i="5" l="1"/>
  <c r="CQ174" i="5" s="1"/>
  <c r="CO174" i="5" l="1"/>
  <c r="CK175" i="5" s="1"/>
  <c r="CL175" i="5" s="1"/>
  <c r="CM175" i="5" s="1"/>
  <c r="CP175" i="5" l="1"/>
  <c r="CN175" i="5"/>
  <c r="CQ175" i="5" l="1"/>
  <c r="CO175" i="5"/>
  <c r="CK176" i="5" s="1"/>
  <c r="CL176" i="5" s="1"/>
  <c r="CM176" i="5" s="1"/>
  <c r="CP176" i="5" l="1"/>
  <c r="CN176" i="5"/>
  <c r="CQ176" i="5" l="1"/>
  <c r="CO176" i="5"/>
  <c r="CK177" i="5" s="1"/>
  <c r="CL177" i="5" s="1"/>
  <c r="CM177" i="5" s="1"/>
  <c r="CP177" i="5" l="1"/>
  <c r="CN177" i="5"/>
  <c r="CQ177" i="5" l="1"/>
  <c r="CO177" i="5"/>
  <c r="CK178" i="5" s="1"/>
  <c r="CP178" i="5" s="1"/>
  <c r="CL178" i="5" l="1"/>
  <c r="CM178" i="5" s="1"/>
  <c r="CN178" i="5" s="1"/>
  <c r="CO178" i="5" s="1"/>
  <c r="CK179" i="5" s="1"/>
  <c r="CQ178" i="5" l="1"/>
  <c r="CL179" i="5"/>
  <c r="CM179" i="5" s="1"/>
  <c r="CP179" i="5"/>
  <c r="CN179" i="5" l="1"/>
  <c r="CQ179" i="5" s="1"/>
  <c r="CO179" i="5" l="1"/>
  <c r="CK180" i="5" s="1"/>
  <c r="CP180" i="5" s="1"/>
  <c r="CL180" i="5" l="1"/>
  <c r="CM180" i="5" s="1"/>
  <c r="CN180" i="5" s="1"/>
  <c r="CO180" i="5" s="1"/>
  <c r="CK181" i="5" s="1"/>
  <c r="CQ180" i="5" l="1"/>
  <c r="CL181" i="5"/>
  <c r="CM181" i="5" s="1"/>
  <c r="CP181" i="5"/>
  <c r="CN181" i="5" l="1"/>
  <c r="CQ181" i="5" s="1"/>
  <c r="CO181" i="5" l="1"/>
  <c r="CK182" i="5" s="1"/>
  <c r="CL182" i="5" s="1"/>
  <c r="CM182" i="5" s="1"/>
  <c r="CP182" i="5" l="1"/>
  <c r="CN182" i="5"/>
  <c r="CQ182" i="5" l="1"/>
  <c r="CO182" i="5"/>
  <c r="CK183" i="5" s="1"/>
  <c r="CL183" i="5" s="1"/>
  <c r="CM183" i="5" s="1"/>
  <c r="CP183" i="5" l="1"/>
  <c r="CN183" i="5"/>
  <c r="CQ183" i="5" s="1"/>
  <c r="CO183" i="5" l="1"/>
  <c r="CK184" i="5" s="1"/>
  <c r="CL184" i="5" s="1"/>
  <c r="CM184" i="5" s="1"/>
  <c r="CP184" i="5" l="1"/>
  <c r="CN184" i="5"/>
  <c r="CQ184" i="5" l="1"/>
  <c r="CO184" i="5"/>
  <c r="CK185" i="5" s="1"/>
  <c r="CL185" i="5" s="1"/>
  <c r="CM185" i="5" s="1"/>
  <c r="CP185" i="5" l="1"/>
  <c r="CN185" i="5"/>
  <c r="CQ185" i="5" l="1"/>
  <c r="CO185" i="5"/>
  <c r="CK186" i="5" s="1"/>
  <c r="CL186" i="5" s="1"/>
  <c r="CM186" i="5" s="1"/>
  <c r="CP186" i="5" l="1"/>
  <c r="CN186" i="5"/>
  <c r="CQ186" i="5" s="1"/>
  <c r="CO186" i="5" l="1"/>
  <c r="CK187" i="5" s="1"/>
  <c r="CL187" i="5" s="1"/>
  <c r="CM187" i="5" s="1"/>
  <c r="CP187" i="5" l="1"/>
  <c r="CN187" i="5"/>
  <c r="CQ187" i="5" s="1"/>
  <c r="CO187" i="5" l="1"/>
  <c r="CK188" i="5" s="1"/>
  <c r="CP188" i="5" s="1"/>
  <c r="CL188" i="5" l="1"/>
  <c r="CM188" i="5" s="1"/>
  <c r="CN188" i="5" s="1"/>
  <c r="CQ188" i="5" s="1"/>
  <c r="CO188" i="5" l="1"/>
  <c r="CK189" i="5" s="1"/>
  <c r="CL189" i="5" s="1"/>
  <c r="CM189" i="5" s="1"/>
  <c r="CP189" i="5" l="1"/>
  <c r="CN189" i="5"/>
  <c r="CQ189" i="5" l="1"/>
  <c r="CO189" i="5"/>
  <c r="CK190" i="5" s="1"/>
  <c r="CL190" i="5" l="1"/>
  <c r="CM190" i="5" s="1"/>
  <c r="CP190" i="5"/>
  <c r="CN190" i="5" l="1"/>
  <c r="CQ190" i="5" s="1"/>
  <c r="CO190" i="5" l="1"/>
  <c r="CK191" i="5" s="1"/>
  <c r="CP191" i="5" s="1"/>
  <c r="CL191" i="5" l="1"/>
  <c r="CM191" i="5" s="1"/>
  <c r="CN191" i="5" s="1"/>
  <c r="CO191" i="5" s="1"/>
  <c r="CK192" i="5" s="1"/>
  <c r="CL192" i="5" l="1"/>
  <c r="CM192" i="5" s="1"/>
  <c r="CP192" i="5"/>
  <c r="CQ191" i="5"/>
  <c r="CN192" i="5" l="1"/>
  <c r="CQ192" i="5" s="1"/>
  <c r="CO192" i="5" l="1"/>
  <c r="CK193" i="5" s="1"/>
  <c r="CL193" i="5" l="1"/>
  <c r="CM193" i="5" s="1"/>
  <c r="CP193" i="5"/>
  <c r="CN193" i="5" l="1"/>
  <c r="CQ193" i="5" s="1"/>
  <c r="CO193" i="5" l="1"/>
  <c r="CK194" i="5" s="1"/>
  <c r="CL194" i="5" s="1"/>
  <c r="CM194" i="5" s="1"/>
  <c r="CP194" i="5" l="1"/>
  <c r="CN194" i="5"/>
  <c r="CQ194" i="5" l="1"/>
  <c r="CO194" i="5"/>
  <c r="CK195" i="5" s="1"/>
  <c r="CP195" i="5" l="1"/>
  <c r="CL195" i="5"/>
  <c r="CM195" i="5" s="1"/>
  <c r="CN195" i="5" l="1"/>
  <c r="CO195" i="5" s="1"/>
  <c r="CK196" i="5" s="1"/>
  <c r="CQ195" i="5" l="1"/>
  <c r="CL196" i="5"/>
  <c r="CM196" i="5" s="1"/>
  <c r="CP196" i="5"/>
  <c r="CN196" i="5" l="1"/>
  <c r="CQ196" i="5" s="1"/>
  <c r="CO196" i="5" l="1"/>
  <c r="CK197" i="5" s="1"/>
  <c r="CP197" i="5" l="1"/>
  <c r="CL197" i="5"/>
  <c r="CM197" i="5" s="1"/>
  <c r="CN197" i="5" l="1"/>
  <c r="CO197" i="5" s="1"/>
  <c r="CK198" i="5" s="1"/>
  <c r="CQ197" i="5" l="1"/>
  <c r="CP198" i="5"/>
  <c r="CL198" i="5"/>
  <c r="CM198" i="5" s="1"/>
  <c r="CN198" i="5" l="1"/>
  <c r="CO198" i="5" s="1"/>
  <c r="CK199" i="5" s="1"/>
  <c r="CQ198" i="5" l="1"/>
  <c r="CP199" i="5"/>
  <c r="CL199" i="5"/>
  <c r="CM199" i="5" s="1"/>
  <c r="CN199" i="5" l="1"/>
  <c r="CO199" i="5" s="1"/>
  <c r="CK200" i="5" s="1"/>
  <c r="CQ199" i="5" l="1"/>
  <c r="CL200" i="5"/>
  <c r="CM200" i="5" s="1"/>
  <c r="CP200" i="5"/>
  <c r="CN200" i="5" l="1"/>
  <c r="CQ200" i="5" s="1"/>
  <c r="CO200" i="5" l="1"/>
  <c r="CK201" i="5" s="1"/>
  <c r="CP201" i="5" s="1"/>
  <c r="CL201" i="5" l="1"/>
  <c r="CM201" i="5" s="1"/>
  <c r="CN201" i="5" s="1"/>
  <c r="CO201" i="5" s="1"/>
  <c r="CK202" i="5" s="1"/>
  <c r="CQ201" i="5" l="1"/>
  <c r="CP202" i="5"/>
  <c r="CL202" i="5"/>
  <c r="CM202" i="5" s="1"/>
  <c r="CN202" i="5" l="1"/>
  <c r="CO202" i="5" s="1"/>
  <c r="CK203" i="5" s="1"/>
  <c r="CQ202" i="5" l="1"/>
  <c r="CP203" i="5"/>
  <c r="CL203" i="5"/>
  <c r="CM203" i="5" s="1"/>
  <c r="CN203" i="5" l="1"/>
  <c r="CO203" i="5" s="1"/>
  <c r="CK204" i="5" s="1"/>
  <c r="CQ203" i="5" l="1"/>
  <c r="CP204" i="5"/>
  <c r="CL204" i="5"/>
  <c r="CM204" i="5" s="1"/>
  <c r="CN204" i="5" l="1"/>
  <c r="CO204" i="5" s="1"/>
  <c r="CK205" i="5" s="1"/>
  <c r="CQ204" i="5" l="1"/>
  <c r="CP205" i="5"/>
  <c r="CL205" i="5"/>
  <c r="CM205" i="5" s="1"/>
  <c r="CN205" i="5" l="1"/>
  <c r="CO205" i="5" s="1"/>
  <c r="CK206" i="5" s="1"/>
  <c r="CQ205" i="5" l="1"/>
  <c r="CP206" i="5"/>
  <c r="CL206" i="5"/>
  <c r="CM206" i="5" s="1"/>
  <c r="CN206" i="5" l="1"/>
  <c r="CO206" i="5" s="1"/>
  <c r="CK207" i="5" s="1"/>
  <c r="CQ206" i="5" l="1"/>
  <c r="CP207" i="5"/>
  <c r="CL207" i="5"/>
  <c r="CM207" i="5" s="1"/>
  <c r="CN207" i="5" l="1"/>
  <c r="CO207" i="5" s="1"/>
  <c r="CK208" i="5" s="1"/>
  <c r="CQ207" i="5" l="1"/>
  <c r="CL208" i="5"/>
  <c r="CM208" i="5" s="1"/>
  <c r="CP208" i="5"/>
  <c r="CN208" i="5" l="1"/>
  <c r="CQ208" i="5" s="1"/>
  <c r="CO208" i="5" l="1"/>
  <c r="CK209" i="5" s="1"/>
  <c r="CP209" i="5" l="1"/>
  <c r="CL209" i="5"/>
  <c r="CM209" i="5" s="1"/>
  <c r="CN209" i="5" l="1"/>
  <c r="CO209" i="5" s="1"/>
  <c r="CK210" i="5" s="1"/>
  <c r="CQ209" i="5" l="1"/>
  <c r="CL210" i="5"/>
  <c r="CM210" i="5" s="1"/>
  <c r="CP210" i="5"/>
  <c r="CN210" i="5" l="1"/>
  <c r="CQ210" i="5" s="1"/>
  <c r="CO210" i="5" l="1"/>
  <c r="CK211" i="5" s="1"/>
  <c r="CP211" i="5" s="1"/>
  <c r="CL211" i="5" l="1"/>
  <c r="CM211" i="5" s="1"/>
  <c r="CN211" i="5" s="1"/>
  <c r="CO211" i="5" s="1"/>
  <c r="CK212" i="5" s="1"/>
  <c r="CQ211" i="5" l="1"/>
  <c r="CL212" i="5"/>
  <c r="CM212" i="5" s="1"/>
  <c r="CP212" i="5"/>
  <c r="CN212" i="5" l="1"/>
  <c r="CQ212" i="5" s="1"/>
  <c r="CO212" i="5" l="1"/>
  <c r="CK213" i="5" s="1"/>
  <c r="CP213" i="5" s="1"/>
  <c r="CL213" i="5" l="1"/>
  <c r="CM213" i="5" s="1"/>
  <c r="CN213" i="5" s="1"/>
  <c r="CO213" i="5" s="1"/>
  <c r="CK214" i="5" s="1"/>
  <c r="CQ213" i="5" l="1"/>
  <c r="CP214" i="5"/>
  <c r="CL214" i="5"/>
  <c r="CM214" i="5" s="1"/>
  <c r="CN214" i="5" l="1"/>
  <c r="CO214" i="5" s="1"/>
  <c r="CK215" i="5" s="1"/>
  <c r="CQ214" i="5" l="1"/>
  <c r="CP215" i="5"/>
  <c r="CL215" i="5"/>
  <c r="CM215" i="5" s="1"/>
  <c r="CN215" i="5" l="1"/>
  <c r="CO215" i="5" s="1"/>
  <c r="CK216" i="5" s="1"/>
  <c r="CQ215" i="5" l="1"/>
  <c r="CP216" i="5"/>
  <c r="CL216" i="5"/>
  <c r="CM216" i="5" s="1"/>
  <c r="CN216" i="5" l="1"/>
  <c r="CQ216" i="5" s="1"/>
  <c r="CO216" i="5" l="1"/>
  <c r="CK217" i="5" s="1"/>
  <c r="CP217" i="5" s="1"/>
  <c r="CL217" i="5" l="1"/>
  <c r="CM217" i="5" s="1"/>
  <c r="CN217" i="5" s="1"/>
  <c r="CO217" i="5" s="1"/>
  <c r="CK218" i="5" s="1"/>
  <c r="CP218" i="5" l="1"/>
  <c r="CL218" i="5"/>
  <c r="CM218" i="5" s="1"/>
  <c r="CQ217" i="5"/>
  <c r="CN218" i="5" l="1"/>
  <c r="CO218" i="5" s="1"/>
  <c r="CK219" i="5" s="1"/>
  <c r="CP219" i="5" l="1"/>
  <c r="CL219" i="5"/>
  <c r="CM219" i="5" s="1"/>
  <c r="CQ218" i="5"/>
  <c r="CN219" i="5" l="1"/>
  <c r="CQ219" i="5" s="1"/>
  <c r="CO219" i="5" l="1"/>
  <c r="CK220" i="5" s="1"/>
  <c r="CL220" i="5" l="1"/>
  <c r="CM220" i="5" s="1"/>
  <c r="CP220" i="5"/>
  <c r="CN220" i="5" l="1"/>
  <c r="CQ220" i="5" s="1"/>
  <c r="CO220" i="5" l="1"/>
  <c r="CK221" i="5" s="1"/>
  <c r="CP221" i="5" l="1"/>
  <c r="CL221" i="5"/>
  <c r="CM221" i="5" s="1"/>
  <c r="CN221" i="5" l="1"/>
  <c r="CO221" i="5" s="1"/>
  <c r="CK222" i="5" s="1"/>
  <c r="CQ221" i="5" l="1"/>
  <c r="CP222" i="5"/>
  <c r="CL222" i="5"/>
  <c r="CM222" i="5" s="1"/>
  <c r="CN222" i="5" l="1"/>
  <c r="CO222" i="5" s="1"/>
  <c r="CK223" i="5" s="1"/>
  <c r="CQ222" i="5" l="1"/>
  <c r="CP223" i="5"/>
  <c r="CL223" i="5"/>
  <c r="CM223" i="5" s="1"/>
  <c r="CN223" i="5" l="1"/>
  <c r="CO223" i="5" s="1"/>
  <c r="CK224" i="5" s="1"/>
  <c r="CQ223" i="5" l="1"/>
  <c r="CL224" i="5"/>
  <c r="CM224" i="5" s="1"/>
  <c r="CP224" i="5"/>
  <c r="CN224" i="5" l="1"/>
  <c r="CQ224" i="5" s="1"/>
  <c r="CO224" i="5" l="1"/>
  <c r="CK225" i="5" s="1"/>
  <c r="CP225" i="5" s="1"/>
  <c r="CL225" i="5" l="1"/>
  <c r="CM225" i="5" s="1"/>
  <c r="CN225" i="5" s="1"/>
  <c r="CO225" i="5" s="1"/>
  <c r="CK226" i="5" s="1"/>
  <c r="CQ225" i="5" l="1"/>
  <c r="CP226" i="5"/>
  <c r="CL226" i="5"/>
  <c r="CM226" i="5" s="1"/>
  <c r="CN226" i="5" l="1"/>
  <c r="CO226" i="5" s="1"/>
  <c r="CK227" i="5" s="1"/>
  <c r="CQ226" i="5" l="1"/>
  <c r="CP227" i="5"/>
  <c r="CL227" i="5"/>
  <c r="CM227" i="5" s="1"/>
  <c r="CN227" i="5" l="1"/>
  <c r="CO227" i="5" s="1"/>
  <c r="CK228" i="5" s="1"/>
  <c r="CP228" i="5" l="1"/>
  <c r="CL228" i="5"/>
  <c r="CM228" i="5" s="1"/>
  <c r="CQ227" i="5"/>
  <c r="CN228" i="5" l="1"/>
  <c r="CO228" i="5" s="1"/>
  <c r="CK229" i="5" s="1"/>
  <c r="CQ228" i="5" l="1"/>
  <c r="CP229" i="5"/>
  <c r="CL229" i="5"/>
  <c r="CM229" i="5" s="1"/>
  <c r="CN229" i="5" l="1"/>
  <c r="CO229" i="5" s="1"/>
  <c r="CK230" i="5" s="1"/>
  <c r="CQ229" i="5" l="1"/>
  <c r="CP230" i="5"/>
  <c r="CL230" i="5"/>
  <c r="CM230" i="5" s="1"/>
  <c r="CN230" i="5" l="1"/>
  <c r="CO230" i="5" s="1"/>
  <c r="CK231" i="5" s="1"/>
  <c r="CQ230" i="5" l="1"/>
  <c r="CP231" i="5"/>
  <c r="CL231" i="5"/>
  <c r="CM231" i="5" s="1"/>
  <c r="CN231" i="5" l="1"/>
  <c r="CO231" i="5" s="1"/>
  <c r="CK232" i="5" s="1"/>
  <c r="CQ231" i="5" l="1"/>
  <c r="CL232" i="5"/>
  <c r="CM232" i="5" s="1"/>
  <c r="CP232" i="5"/>
  <c r="CN232" i="5" l="1"/>
  <c r="CQ232" i="5" s="1"/>
  <c r="CO232" i="5" l="1"/>
  <c r="CK233" i="5" s="1"/>
  <c r="CP233" i="5" l="1"/>
  <c r="CL233" i="5"/>
  <c r="CM233" i="5" s="1"/>
  <c r="CN233" i="5" l="1"/>
  <c r="CO233" i="5" s="1"/>
  <c r="CK234" i="5" s="1"/>
  <c r="CQ233" i="5" l="1"/>
  <c r="CP234" i="5"/>
  <c r="CL234" i="5"/>
  <c r="CM234" i="5" s="1"/>
  <c r="CN234" i="5" l="1"/>
  <c r="CO234" i="5" s="1"/>
  <c r="CK235" i="5" s="1"/>
  <c r="CQ234" i="5" l="1"/>
  <c r="CP235" i="5"/>
  <c r="CL235" i="5"/>
  <c r="CM235" i="5" s="1"/>
  <c r="CN235" i="5" l="1"/>
  <c r="CO235" i="5" s="1"/>
  <c r="CK236" i="5" s="1"/>
  <c r="CQ235" i="5" l="1"/>
  <c r="CL236" i="5"/>
  <c r="CM236" i="5" s="1"/>
  <c r="CP236" i="5"/>
  <c r="CN236" i="5" l="1"/>
  <c r="CQ236" i="5" s="1"/>
  <c r="CO236" i="5" l="1"/>
  <c r="CK237" i="5" s="1"/>
  <c r="CP237" i="5" l="1"/>
  <c r="CL237" i="5"/>
  <c r="CM237" i="5" s="1"/>
  <c r="CN237" i="5" l="1"/>
  <c r="CO237" i="5" s="1"/>
  <c r="CK238" i="5" s="1"/>
  <c r="CQ237" i="5" l="1"/>
  <c r="CP238" i="5"/>
  <c r="CL238" i="5"/>
  <c r="CM238" i="5" s="1"/>
  <c r="CN238" i="5" l="1"/>
  <c r="CQ238" i="5" s="1"/>
  <c r="CO238" i="5" l="1"/>
  <c r="CK239" i="5" s="1"/>
  <c r="CP239" i="5" s="1"/>
  <c r="CL239" i="5" l="1"/>
  <c r="CM239" i="5" s="1"/>
  <c r="CN239" i="5"/>
  <c r="CO239" i="5" s="1"/>
  <c r="CK240" i="5" s="1"/>
  <c r="CQ239" i="5" l="1"/>
  <c r="CP240" i="5"/>
  <c r="CL240" i="5"/>
  <c r="CM240" i="5" s="1"/>
  <c r="CN240" i="5" l="1"/>
  <c r="CO240" i="5" s="1"/>
  <c r="CK241" i="5" s="1"/>
  <c r="CQ240" i="5" l="1"/>
  <c r="CP241" i="5"/>
  <c r="CL241" i="5"/>
  <c r="CM241" i="5" s="1"/>
  <c r="CN241" i="5" l="1"/>
  <c r="CO241" i="5" s="1"/>
  <c r="CK242" i="5" s="1"/>
  <c r="CQ241" i="5" l="1"/>
  <c r="CP242" i="5"/>
  <c r="CL242" i="5"/>
  <c r="CM242" i="5" s="1"/>
  <c r="CN242" i="5" l="1"/>
  <c r="CO242" i="5" s="1"/>
  <c r="CK243" i="5" s="1"/>
  <c r="CQ242" i="5" l="1"/>
  <c r="CP243" i="5"/>
  <c r="CL243" i="5"/>
  <c r="CM243" i="5" s="1"/>
  <c r="CN243" i="5" l="1"/>
  <c r="CO243" i="5" s="1"/>
  <c r="CK244" i="5" s="1"/>
  <c r="CQ243" i="5" l="1"/>
  <c r="CL244" i="5"/>
  <c r="CM244" i="5" s="1"/>
  <c r="CP244" i="5"/>
  <c r="CN244" i="5" l="1"/>
  <c r="CQ244" i="5" s="1"/>
  <c r="CO244" i="5" l="1"/>
  <c r="CK245" i="5" s="1"/>
  <c r="CP245" i="5" l="1"/>
  <c r="CL245" i="5"/>
  <c r="CM245" i="5" s="1"/>
  <c r="CN245" i="5" l="1"/>
  <c r="CQ245" i="5" s="1"/>
  <c r="CO245" i="5" l="1"/>
  <c r="CK246" i="5" s="1"/>
  <c r="CL246" i="5" s="1"/>
  <c r="CM246" i="5" s="1"/>
  <c r="CP246" i="5" l="1"/>
  <c r="CN246" i="5"/>
  <c r="CQ246" i="5" l="1"/>
  <c r="CO246" i="5"/>
  <c r="CK247" i="5" s="1"/>
  <c r="CP247" i="5" s="1"/>
  <c r="CL247" i="5" l="1"/>
  <c r="CM247" i="5" s="1"/>
  <c r="CN247" i="5" s="1"/>
  <c r="CO247" i="5" s="1"/>
  <c r="CK248" i="5" s="1"/>
  <c r="CQ247" i="5" l="1"/>
  <c r="CL248" i="5"/>
  <c r="CM248" i="5" s="1"/>
  <c r="CP248" i="5"/>
  <c r="CN248" i="5" l="1"/>
  <c r="CQ248" i="5" s="1"/>
  <c r="CO248" i="5" l="1"/>
  <c r="CK249" i="5" s="1"/>
  <c r="CP249" i="5" s="1"/>
  <c r="CL249" i="5" l="1"/>
  <c r="CM249" i="5" s="1"/>
  <c r="CN249" i="5" s="1"/>
  <c r="CO249" i="5" s="1"/>
  <c r="CK250" i="5" s="1"/>
  <c r="CQ249" i="5" l="1"/>
  <c r="CP250" i="5"/>
  <c r="CL250" i="5"/>
  <c r="CM250" i="5" s="1"/>
  <c r="CN250" i="5" l="1"/>
  <c r="CO250" i="5" s="1"/>
  <c r="CK251" i="5" s="1"/>
  <c r="CQ250" i="5" l="1"/>
  <c r="CP251" i="5"/>
  <c r="CL251" i="5"/>
  <c r="CM251" i="5" s="1"/>
  <c r="CN251" i="5" l="1"/>
  <c r="CO251" i="5" s="1"/>
  <c r="CK252" i="5" s="1"/>
  <c r="CP252" i="5" l="1"/>
  <c r="CL252" i="5"/>
  <c r="CM252" i="5" s="1"/>
  <c r="CQ251" i="5"/>
  <c r="CN252" i="5" l="1"/>
  <c r="CO252" i="5" s="1"/>
  <c r="CK253" i="5" s="1"/>
  <c r="CQ252" i="5" l="1"/>
  <c r="CP253" i="5"/>
  <c r="CL253" i="5"/>
  <c r="CM253" i="5" s="1"/>
  <c r="CN253" i="5" l="1"/>
  <c r="CO253" i="5" s="1"/>
  <c r="CK254" i="5" s="1"/>
  <c r="CQ253" i="5" l="1"/>
  <c r="CP254" i="5"/>
  <c r="CL254" i="5"/>
  <c r="CM254" i="5" s="1"/>
  <c r="CN254" i="5" l="1"/>
  <c r="CQ254" i="5" s="1"/>
  <c r="CO254" i="5" l="1"/>
  <c r="CK255" i="5" s="1"/>
  <c r="CP255" i="5" s="1"/>
  <c r="CL255" i="5" l="1"/>
  <c r="CM255" i="5" s="1"/>
  <c r="CN255" i="5" s="1"/>
  <c r="CO255" i="5" s="1"/>
  <c r="CK256" i="5" s="1"/>
  <c r="CQ255" i="5" l="1"/>
  <c r="CL256" i="5"/>
  <c r="CM256" i="5" s="1"/>
  <c r="CP256" i="5"/>
  <c r="CN256" i="5" l="1"/>
  <c r="CQ256" i="5" s="1"/>
  <c r="CO256" i="5" l="1"/>
  <c r="CK257" i="5" s="1"/>
  <c r="CP257" i="5" s="1"/>
  <c r="CL257" i="5" l="1"/>
  <c r="CM257" i="5" s="1"/>
  <c r="CN257" i="5" s="1"/>
  <c r="CO257" i="5" s="1"/>
  <c r="CK258" i="5" s="1"/>
  <c r="CQ257" i="5" l="1"/>
  <c r="CP258" i="5"/>
  <c r="CL258" i="5"/>
  <c r="CM258" i="5" s="1"/>
  <c r="CN258" i="5" l="1"/>
  <c r="CO258" i="5" s="1"/>
  <c r="CK259" i="5" s="1"/>
  <c r="CQ258" i="5" l="1"/>
  <c r="CP259" i="5"/>
  <c r="CL259" i="5"/>
  <c r="CM259" i="5" s="1"/>
  <c r="CN259" i="5" l="1"/>
  <c r="CQ259" i="5" s="1"/>
  <c r="CO259" i="5" l="1"/>
  <c r="CK260" i="5" s="1"/>
  <c r="CL260" i="5" l="1"/>
  <c r="CM260" i="5" s="1"/>
  <c r="CP260" i="5"/>
  <c r="CN260" i="5" l="1"/>
  <c r="CQ260" i="5" s="1"/>
  <c r="CO260" i="5" l="1"/>
  <c r="CK261" i="5" s="1"/>
  <c r="CP261" i="5" l="1"/>
  <c r="CL261" i="5"/>
  <c r="CM261" i="5" s="1"/>
  <c r="CN261" i="5" l="1"/>
  <c r="CO261" i="5" s="1"/>
  <c r="CK262" i="5" s="1"/>
  <c r="CP262" i="5" l="1"/>
  <c r="CL262" i="5"/>
  <c r="CM262" i="5" s="1"/>
  <c r="CQ261" i="5"/>
  <c r="CN262" i="5" l="1"/>
  <c r="CO262" i="5" s="1"/>
  <c r="CK263" i="5" s="1"/>
  <c r="CQ262" i="5" l="1"/>
  <c r="CP263" i="5"/>
  <c r="CL263" i="5"/>
  <c r="CM263" i="5" s="1"/>
  <c r="CN263" i="5" l="1"/>
  <c r="CO263" i="5" s="1"/>
  <c r="CK264" i="5" s="1"/>
  <c r="CQ263" i="5" l="1"/>
  <c r="CP264" i="5"/>
  <c r="CL264" i="5"/>
  <c r="CM264" i="5" s="1"/>
  <c r="CN264" i="5" l="1"/>
  <c r="CO264" i="5" s="1"/>
  <c r="CK265" i="5" s="1"/>
  <c r="CP265" i="5" l="1"/>
  <c r="CL265" i="5"/>
  <c r="CM265" i="5" s="1"/>
  <c r="CQ264" i="5"/>
  <c r="CN265" i="5" l="1"/>
  <c r="CO265" i="5" s="1"/>
  <c r="CK266" i="5" s="1"/>
  <c r="CQ265" i="5" l="1"/>
  <c r="CP266" i="5"/>
  <c r="CL266" i="5"/>
  <c r="CM266" i="5" s="1"/>
  <c r="CN266" i="5" l="1"/>
  <c r="CO266" i="5" s="1"/>
  <c r="CK267" i="5" s="1"/>
  <c r="CQ266" i="5" l="1"/>
  <c r="CP267" i="5"/>
  <c r="CL267" i="5"/>
  <c r="CM267" i="5" s="1"/>
  <c r="CN267" i="5" l="1"/>
  <c r="CO267" i="5" s="1"/>
  <c r="CK268" i="5" s="1"/>
  <c r="CL268" i="5" l="1"/>
  <c r="CM268" i="5" s="1"/>
  <c r="CP268" i="5"/>
  <c r="CQ267" i="5"/>
  <c r="CN268" i="5" l="1"/>
  <c r="CQ268" i="5" s="1"/>
  <c r="CO268" i="5" l="1"/>
  <c r="CK269" i="5" s="1"/>
  <c r="CP269" i="5" l="1"/>
  <c r="CL269" i="5"/>
  <c r="CM269" i="5" s="1"/>
  <c r="CN269" i="5" l="1"/>
  <c r="CO269" i="5" s="1"/>
  <c r="CK270" i="5" s="1"/>
  <c r="CQ269" i="5" l="1"/>
  <c r="CP270" i="5"/>
  <c r="CL270" i="5"/>
  <c r="CM270" i="5" s="1"/>
  <c r="CN270" i="5" l="1"/>
  <c r="CO270" i="5" s="1"/>
  <c r="CK271" i="5" s="1"/>
  <c r="CQ270" i="5" l="1"/>
  <c r="CP271" i="5"/>
  <c r="CL271" i="5"/>
  <c r="CM271" i="5" s="1"/>
  <c r="CN271" i="5" l="1"/>
  <c r="CO271" i="5" s="1"/>
  <c r="CK272" i="5" s="1"/>
  <c r="CQ271" i="5" l="1"/>
  <c r="CL272" i="5"/>
  <c r="CM272" i="5" s="1"/>
  <c r="CP272" i="5"/>
  <c r="CN272" i="5" l="1"/>
  <c r="CQ272" i="5" s="1"/>
  <c r="CO272" i="5" l="1"/>
  <c r="CK273" i="5" s="1"/>
  <c r="CP273" i="5" s="1"/>
  <c r="CL273" i="5" l="1"/>
  <c r="CM273" i="5" s="1"/>
  <c r="CN273" i="5" s="1"/>
  <c r="CO273" i="5" s="1"/>
  <c r="CK274" i="5" s="1"/>
  <c r="CP274" i="5" l="1"/>
  <c r="CL274" i="5"/>
  <c r="CM274" i="5" s="1"/>
  <c r="CQ273" i="5"/>
  <c r="CN274" i="5" l="1"/>
  <c r="CO274" i="5" s="1"/>
  <c r="CK275" i="5" s="1"/>
  <c r="CQ274" i="5" l="1"/>
  <c r="CP275" i="5"/>
  <c r="CL275" i="5"/>
  <c r="CM275" i="5" s="1"/>
  <c r="CN275" i="5" l="1"/>
  <c r="CO275" i="5" s="1"/>
  <c r="CK276" i="5" s="1"/>
  <c r="CQ275" i="5" l="1"/>
  <c r="CP276" i="5"/>
  <c r="CL276" i="5"/>
  <c r="CM276" i="5" s="1"/>
  <c r="CN276" i="5" l="1"/>
  <c r="CO276" i="5" s="1"/>
  <c r="CK277" i="5" s="1"/>
  <c r="CP277" i="5" l="1"/>
  <c r="CL277" i="5"/>
  <c r="CM277" i="5" s="1"/>
  <c r="CQ276" i="5"/>
  <c r="CN277" i="5" l="1"/>
  <c r="CO277" i="5" s="1"/>
  <c r="CK278" i="5" s="1"/>
  <c r="CQ277" i="5" l="1"/>
  <c r="CP278" i="5"/>
  <c r="CL278" i="5"/>
  <c r="CM278" i="5" s="1"/>
  <c r="CN278" i="5" l="1"/>
  <c r="CO278" i="5" s="1"/>
  <c r="CK279" i="5" s="1"/>
  <c r="CP279" i="5" l="1"/>
  <c r="CL279" i="5"/>
  <c r="CM279" i="5" s="1"/>
  <c r="CQ278" i="5"/>
  <c r="CN279" i="5" l="1"/>
  <c r="CO279" i="5" s="1"/>
  <c r="CK280" i="5" s="1"/>
  <c r="CQ279" i="5" l="1"/>
  <c r="CL280" i="5"/>
  <c r="CM280" i="5" s="1"/>
  <c r="CP280" i="5"/>
  <c r="CN280" i="5" l="1"/>
  <c r="CQ280" i="5" s="1"/>
  <c r="CO280" i="5" l="1"/>
  <c r="CK281" i="5" s="1"/>
  <c r="CP281" i="5" l="1"/>
  <c r="CL281" i="5"/>
  <c r="CM281" i="5" s="1"/>
  <c r="CN281" i="5" l="1"/>
  <c r="CO281" i="5" s="1"/>
  <c r="CK282" i="5" s="1"/>
  <c r="CQ281" i="5" l="1"/>
  <c r="CL282" i="5"/>
  <c r="CM282" i="5" s="1"/>
  <c r="CP282" i="5"/>
  <c r="CN282" i="5" l="1"/>
  <c r="CQ282" i="5" s="1"/>
  <c r="CO282" i="5" l="1"/>
  <c r="CK283" i="5" s="1"/>
  <c r="CP283" i="5" s="1"/>
  <c r="CL283" i="5" l="1"/>
  <c r="CM283" i="5" s="1"/>
  <c r="CN283" i="5" s="1"/>
  <c r="CQ283" i="5" s="1"/>
  <c r="CO283" i="5" l="1"/>
  <c r="CK284" i="5" s="1"/>
  <c r="CL284" i="5" s="1"/>
  <c r="CM284" i="5" s="1"/>
  <c r="CP284" i="5" l="1"/>
  <c r="CN284" i="5"/>
  <c r="CQ284" i="5" s="1"/>
  <c r="CO284" i="5" l="1"/>
  <c r="CK285" i="5" s="1"/>
  <c r="CP285" i="5" l="1"/>
  <c r="CL285" i="5"/>
  <c r="CM285" i="5" s="1"/>
  <c r="CN285" i="5" l="1"/>
  <c r="CQ285" i="5" s="1"/>
  <c r="CO285" i="5" l="1"/>
  <c r="CK286" i="5" s="1"/>
  <c r="CP286" i="5" s="1"/>
  <c r="CL286" i="5" l="1"/>
  <c r="CM286" i="5" s="1"/>
  <c r="CN286" i="5" s="1"/>
  <c r="CO286" i="5" s="1"/>
  <c r="CK287" i="5" s="1"/>
  <c r="CQ286" i="5" l="1"/>
  <c r="CP287" i="5"/>
  <c r="CL287" i="5"/>
  <c r="CM287" i="5" s="1"/>
  <c r="CN287" i="5" l="1"/>
  <c r="CO287" i="5" s="1"/>
  <c r="CK288" i="5" s="1"/>
  <c r="CQ287" i="5" l="1"/>
  <c r="CP288" i="5"/>
  <c r="CL288" i="5"/>
  <c r="CM288" i="5" s="1"/>
  <c r="CN288" i="5" l="1"/>
  <c r="CO288" i="5" s="1"/>
  <c r="CK289" i="5" s="1"/>
  <c r="CQ288" i="5" l="1"/>
  <c r="CP289" i="5"/>
  <c r="CL289" i="5"/>
  <c r="CM289" i="5" s="1"/>
  <c r="CN289" i="5" l="1"/>
  <c r="CO289" i="5" s="1"/>
  <c r="CK290" i="5" s="1"/>
  <c r="CQ289" i="5" l="1"/>
  <c r="CP290" i="5"/>
  <c r="CL290" i="5"/>
  <c r="CM290" i="5" s="1"/>
  <c r="CN290" i="5" l="1"/>
  <c r="CQ290" i="5" s="1"/>
  <c r="CO290" i="5" l="1"/>
  <c r="CK291" i="5" s="1"/>
  <c r="CP291" i="5" l="1"/>
  <c r="CL291" i="5"/>
  <c r="CM291" i="5" s="1"/>
  <c r="CN291" i="5" l="1"/>
  <c r="CO291" i="5" s="1"/>
  <c r="CK292" i="5" s="1"/>
  <c r="CQ291" i="5" l="1"/>
  <c r="CL292" i="5"/>
  <c r="CM292" i="5" s="1"/>
  <c r="CP292" i="5"/>
  <c r="CN292" i="5" l="1"/>
  <c r="CQ292" i="5" s="1"/>
  <c r="CO292" i="5" l="1"/>
  <c r="CK293" i="5" s="1"/>
  <c r="CP293" i="5" l="1"/>
  <c r="CL293" i="5"/>
  <c r="CM293" i="5" s="1"/>
  <c r="CN293" i="5" l="1"/>
  <c r="CO293" i="5" s="1"/>
  <c r="CK294" i="5" s="1"/>
  <c r="CQ293" i="5" l="1"/>
  <c r="CP294" i="5"/>
  <c r="CL294" i="5"/>
  <c r="CM294" i="5" s="1"/>
  <c r="CN294" i="5" l="1"/>
  <c r="CO294" i="5" s="1"/>
  <c r="CK295" i="5" s="1"/>
  <c r="CQ294" i="5" l="1"/>
  <c r="CP295" i="5"/>
  <c r="CL295" i="5"/>
  <c r="CM295" i="5" s="1"/>
  <c r="CN295" i="5" l="1"/>
  <c r="CO295" i="5" s="1"/>
  <c r="CK296" i="5" s="1"/>
  <c r="CL296" i="5" l="1"/>
  <c r="CM296" i="5" s="1"/>
  <c r="CP296" i="5"/>
  <c r="CQ295" i="5"/>
  <c r="CN296" i="5" l="1"/>
  <c r="CQ296" i="5" s="1"/>
  <c r="CO296" i="5" l="1"/>
  <c r="CK297" i="5" s="1"/>
  <c r="CP297" i="5" s="1"/>
  <c r="CL297" i="5" l="1"/>
  <c r="CM297" i="5" s="1"/>
  <c r="CN297" i="5" s="1"/>
  <c r="CO297" i="5" s="1"/>
  <c r="CK298" i="5" s="1"/>
  <c r="CQ297" i="5" l="1"/>
  <c r="CP298" i="5"/>
  <c r="CL298" i="5"/>
  <c r="CM298" i="5" s="1"/>
  <c r="CN298" i="5" l="1"/>
  <c r="CO298" i="5" s="1"/>
  <c r="CK299" i="5" s="1"/>
  <c r="CP299" i="5" l="1"/>
  <c r="CL299" i="5"/>
  <c r="CM299" i="5" s="1"/>
  <c r="CQ298" i="5"/>
  <c r="CN299" i="5" l="1"/>
  <c r="CO299" i="5" s="1"/>
  <c r="CK300" i="5" s="1"/>
  <c r="CP300" i="5" l="1"/>
  <c r="CL300" i="5"/>
  <c r="CM300" i="5" s="1"/>
  <c r="CQ299" i="5"/>
  <c r="CN300" i="5" l="1"/>
  <c r="CO300" i="5" s="1"/>
  <c r="CK301" i="5" s="1"/>
  <c r="CQ300" i="5" l="1"/>
  <c r="CP301" i="5"/>
  <c r="CL301" i="5"/>
  <c r="CM301" i="5" s="1"/>
  <c r="CN301" i="5" l="1"/>
  <c r="CQ301" i="5" s="1"/>
  <c r="CO301" i="5" l="1"/>
  <c r="CK302" i="5" s="1"/>
  <c r="CP302" i="5" s="1"/>
  <c r="CL302" i="5" l="1"/>
  <c r="CM302" i="5" s="1"/>
  <c r="CN302" i="5" s="1"/>
  <c r="CO302" i="5" s="1"/>
  <c r="CK303" i="5" s="1"/>
  <c r="CQ302" i="5" l="1"/>
  <c r="CP303" i="5"/>
  <c r="CL303" i="5"/>
  <c r="CM303" i="5" s="1"/>
  <c r="CN303" i="5" l="1"/>
  <c r="CO303" i="5" s="1"/>
  <c r="CK304" i="5" s="1"/>
  <c r="CQ303" i="5" l="1"/>
  <c r="CL304" i="5"/>
  <c r="CM304" i="5" s="1"/>
  <c r="CP304" i="5"/>
  <c r="CN304" i="5" l="1"/>
  <c r="CO304" i="5" s="1"/>
  <c r="CK305" i="5" s="1"/>
  <c r="CP305" i="5" l="1"/>
  <c r="CL305" i="5"/>
  <c r="CM305" i="5" s="1"/>
  <c r="CQ304" i="5"/>
  <c r="CN305" i="5" l="1"/>
  <c r="CQ305" i="5" s="1"/>
  <c r="CO305" i="5" l="1"/>
  <c r="CK306" i="5" s="1"/>
  <c r="CP306" i="5" s="1"/>
  <c r="CL306" i="5" l="1"/>
  <c r="CM306" i="5" s="1"/>
  <c r="CN306" i="5" s="1"/>
  <c r="CQ306" i="5" s="1"/>
  <c r="CO306" i="5" l="1"/>
  <c r="CK307" i="5" s="1"/>
  <c r="CL307" i="5" s="1"/>
  <c r="CM307" i="5" s="1"/>
  <c r="CP307" i="5" l="1"/>
  <c r="CN307" i="5"/>
  <c r="CO307" i="5" s="1"/>
  <c r="CK308" i="5" s="1"/>
  <c r="CQ307" i="5" l="1"/>
  <c r="CL308" i="5"/>
  <c r="CM308" i="5" s="1"/>
  <c r="CP308" i="5"/>
  <c r="CN308" i="5" l="1"/>
  <c r="CQ308" i="5" s="1"/>
  <c r="CO308" i="5" l="1"/>
  <c r="CK309" i="5" s="1"/>
  <c r="CP309" i="5" s="1"/>
  <c r="CL309" i="5" l="1"/>
  <c r="CM309" i="5" s="1"/>
  <c r="CN309" i="5" s="1"/>
  <c r="CO309" i="5" s="1"/>
  <c r="CK310" i="5" s="1"/>
  <c r="CP310" i="5" l="1"/>
  <c r="CL310" i="5"/>
  <c r="CM310" i="5" s="1"/>
  <c r="CQ309" i="5"/>
  <c r="CN310" i="5" l="1"/>
  <c r="CO310" i="5" s="1"/>
  <c r="CK311" i="5" s="1"/>
  <c r="CQ310" i="5" l="1"/>
  <c r="CP311" i="5"/>
  <c r="CL311" i="5"/>
  <c r="CM311" i="5" s="1"/>
  <c r="CN311" i="5" l="1"/>
  <c r="CO311" i="5" s="1"/>
  <c r="CK312" i="5" s="1"/>
  <c r="CQ311" i="5" l="1"/>
  <c r="CP312" i="5"/>
  <c r="CL312" i="5"/>
  <c r="CM312" i="5" s="1"/>
  <c r="CN312" i="5" l="1"/>
  <c r="CO312" i="5" s="1"/>
  <c r="CK313" i="5" s="1"/>
  <c r="CQ312" i="5" l="1"/>
  <c r="CP313" i="5"/>
  <c r="CL313" i="5"/>
  <c r="CM313" i="5" s="1"/>
  <c r="CN313" i="5" l="1"/>
  <c r="CO313" i="5" s="1"/>
  <c r="CK314" i="5" s="1"/>
  <c r="CQ313" i="5" l="1"/>
  <c r="CP314" i="5"/>
  <c r="CL314" i="5"/>
  <c r="CM314" i="5" s="1"/>
  <c r="CN314" i="5" l="1"/>
  <c r="CO314" i="5" s="1"/>
  <c r="CK315" i="5" s="1"/>
  <c r="CQ314" i="5" l="1"/>
  <c r="CP315" i="5"/>
  <c r="CL315" i="5"/>
  <c r="CM315" i="5" s="1"/>
  <c r="CN315" i="5" l="1"/>
  <c r="CO315" i="5" s="1"/>
  <c r="CK316" i="5" s="1"/>
  <c r="CQ315" i="5" l="1"/>
  <c r="CL316" i="5"/>
  <c r="CM316" i="5" s="1"/>
  <c r="CP316" i="5"/>
  <c r="CN316" i="5" l="1"/>
  <c r="CQ316" i="5" s="1"/>
  <c r="CO316" i="5" l="1"/>
  <c r="CK317" i="5" s="1"/>
  <c r="CP317" i="5" l="1"/>
  <c r="CL317" i="5"/>
  <c r="CM317" i="5" s="1"/>
  <c r="CN317" i="5" l="1"/>
  <c r="CQ317" i="5" s="1"/>
  <c r="CO317" i="5" l="1"/>
  <c r="CK318" i="5" s="1"/>
  <c r="CL318" i="5" s="1"/>
  <c r="CM318" i="5" s="1"/>
  <c r="CP318" i="5" l="1"/>
  <c r="CN318" i="5"/>
  <c r="CQ318" i="5" l="1"/>
  <c r="CO318" i="5"/>
  <c r="CK319" i="5" s="1"/>
  <c r="CP319" i="5" s="1"/>
  <c r="CL319" i="5" l="1"/>
  <c r="CM319" i="5" s="1"/>
  <c r="CN319" i="5" s="1"/>
  <c r="CQ319" i="5" s="1"/>
  <c r="CO319" i="5" l="1"/>
  <c r="CK320" i="5" s="1"/>
  <c r="CL320" i="5" s="1"/>
  <c r="CM320" i="5" s="1"/>
  <c r="CP320" i="5" l="1"/>
  <c r="CN320" i="5"/>
  <c r="CQ320" i="5" l="1"/>
  <c r="CO320" i="5"/>
  <c r="CK321" i="5" s="1"/>
  <c r="CP321" i="5" s="1"/>
  <c r="CL321" i="5" l="1"/>
  <c r="CM321" i="5" s="1"/>
  <c r="CN321" i="5"/>
  <c r="CO321" i="5" s="1"/>
  <c r="CK322" i="5" s="1"/>
  <c r="CP322" i="5" l="1"/>
  <c r="CL322" i="5"/>
  <c r="CM322" i="5" s="1"/>
  <c r="CQ321" i="5"/>
  <c r="CN322" i="5" l="1"/>
  <c r="CO322" i="5" s="1"/>
  <c r="CK323" i="5" s="1"/>
  <c r="CQ322" i="5" l="1"/>
  <c r="CP323" i="5"/>
  <c r="CL323" i="5"/>
  <c r="CM323" i="5" s="1"/>
  <c r="CN323" i="5" l="1"/>
  <c r="CO323" i="5" s="1"/>
  <c r="CK324" i="5" s="1"/>
  <c r="CQ323" i="5" l="1"/>
  <c r="CP324" i="5"/>
  <c r="CL324" i="5"/>
  <c r="CM324" i="5" s="1"/>
  <c r="CN324" i="5" l="1"/>
  <c r="CO324" i="5" s="1"/>
  <c r="CK325" i="5" s="1"/>
  <c r="CQ324" i="5" l="1"/>
  <c r="CP325" i="5"/>
  <c r="CL325" i="5"/>
  <c r="CM325" i="5" s="1"/>
  <c r="CN325" i="5" l="1"/>
  <c r="CO325" i="5" s="1"/>
  <c r="CK326" i="5" s="1"/>
  <c r="CQ325" i="5" l="1"/>
  <c r="CP326" i="5"/>
  <c r="CL326" i="5"/>
  <c r="CM326" i="5" s="1"/>
  <c r="CN326" i="5" l="1"/>
  <c r="CO326" i="5" s="1"/>
  <c r="CK327" i="5" s="1"/>
  <c r="CQ326" i="5" l="1"/>
  <c r="CP327" i="5"/>
  <c r="CL327" i="5"/>
  <c r="CM327" i="5" s="1"/>
  <c r="CN327" i="5" l="1"/>
  <c r="CO327" i="5" s="1"/>
  <c r="CK328" i="5" s="1"/>
  <c r="CQ327" i="5" l="1"/>
  <c r="CL328" i="5"/>
  <c r="CM328" i="5" s="1"/>
  <c r="CP328" i="5"/>
  <c r="CN328" i="5" l="1"/>
  <c r="CQ328" i="5" s="1"/>
  <c r="CO328" i="5" l="1"/>
  <c r="CK329" i="5" s="1"/>
  <c r="CP329" i="5" l="1"/>
  <c r="CL329" i="5"/>
  <c r="CM329" i="5" s="1"/>
  <c r="CN329" i="5" l="1"/>
  <c r="CO329" i="5" s="1"/>
  <c r="CK330" i="5" s="1"/>
  <c r="CQ329" i="5" l="1"/>
  <c r="CP330" i="5"/>
  <c r="CL330" i="5"/>
  <c r="CM330" i="5" s="1"/>
  <c r="CN330" i="5" l="1"/>
  <c r="CO330" i="5" s="1"/>
  <c r="CK331" i="5" s="1"/>
  <c r="CQ330" i="5" l="1"/>
  <c r="CP331" i="5"/>
  <c r="CL331" i="5"/>
  <c r="CM331" i="5" s="1"/>
  <c r="CN331" i="5" l="1"/>
  <c r="CQ331" i="5" s="1"/>
  <c r="CO331" i="5" l="1"/>
  <c r="CK332" i="5" s="1"/>
  <c r="CL332" i="5" s="1"/>
  <c r="CM332" i="5" s="1"/>
  <c r="CP332" i="5" l="1"/>
  <c r="CN332" i="5"/>
  <c r="CQ332" i="5" l="1"/>
  <c r="CO332" i="5"/>
  <c r="CK333" i="5" s="1"/>
  <c r="CP333" i="5" s="1"/>
  <c r="CL333" i="5" l="1"/>
  <c r="CM333" i="5" s="1"/>
  <c r="CN333" i="5" s="1"/>
  <c r="CO333" i="5" s="1"/>
  <c r="CK334" i="5" s="1"/>
  <c r="CQ333" i="5" l="1"/>
  <c r="CP334" i="5"/>
  <c r="CL334" i="5"/>
  <c r="CM334" i="5" s="1"/>
  <c r="CN334" i="5" l="1"/>
  <c r="CQ334" i="5" s="1"/>
  <c r="CO334" i="5" l="1"/>
  <c r="CK335" i="5" s="1"/>
  <c r="CP335" i="5" s="1"/>
  <c r="CL335" i="5" l="1"/>
  <c r="CM335" i="5" s="1"/>
  <c r="CN335" i="5" s="1"/>
  <c r="CO335" i="5" s="1"/>
  <c r="CK336" i="5" s="1"/>
  <c r="CP336" i="5" l="1"/>
  <c r="CL336" i="5"/>
  <c r="CM336" i="5" s="1"/>
  <c r="CQ335" i="5"/>
  <c r="CN336" i="5" l="1"/>
  <c r="CO336" i="5" s="1"/>
  <c r="CK337" i="5" s="1"/>
  <c r="CP337" i="5" l="1"/>
  <c r="CL337" i="5"/>
  <c r="CM337" i="5" s="1"/>
  <c r="CQ336" i="5"/>
  <c r="CN337" i="5" l="1"/>
  <c r="CO337" i="5" s="1"/>
  <c r="CK338" i="5" s="1"/>
  <c r="CQ337" i="5" l="1"/>
  <c r="CP338" i="5"/>
  <c r="CL338" i="5"/>
  <c r="CM338" i="5" s="1"/>
  <c r="CN338" i="5" l="1"/>
  <c r="CO338" i="5" s="1"/>
  <c r="CK339" i="5" s="1"/>
  <c r="CQ338" i="5" l="1"/>
  <c r="CP339" i="5"/>
  <c r="CL339" i="5"/>
  <c r="CM339" i="5" s="1"/>
  <c r="CN339" i="5" l="1"/>
  <c r="CO339" i="5" s="1"/>
  <c r="CK340" i="5" s="1"/>
  <c r="CL340" i="5" l="1"/>
  <c r="CM340" i="5" s="1"/>
  <c r="CP340" i="5"/>
  <c r="CQ339" i="5"/>
  <c r="CN340" i="5" l="1"/>
  <c r="CQ340" i="5" s="1"/>
  <c r="CO340" i="5" l="1"/>
  <c r="CK341" i="5" s="1"/>
  <c r="CP341" i="5" l="1"/>
  <c r="CL341" i="5"/>
  <c r="CM341" i="5" s="1"/>
  <c r="CN341" i="5" l="1"/>
  <c r="CQ341" i="5" s="1"/>
  <c r="CO341" i="5" l="1"/>
  <c r="CK342" i="5" s="1"/>
  <c r="CP342" i="5" s="1"/>
  <c r="CL342" i="5" l="1"/>
  <c r="CM342" i="5" s="1"/>
  <c r="CN342" i="5" s="1"/>
  <c r="CO342" i="5" s="1"/>
  <c r="CK343" i="5" s="1"/>
  <c r="CQ342" i="5" l="1"/>
  <c r="CP343" i="5"/>
  <c r="CL343" i="5"/>
  <c r="CM343" i="5" s="1"/>
  <c r="CN343" i="5" l="1"/>
  <c r="CO343" i="5" s="1"/>
  <c r="CK344" i="5" s="1"/>
  <c r="CQ343" i="5" l="1"/>
  <c r="CL344" i="5"/>
  <c r="CM344" i="5" s="1"/>
  <c r="CP344" i="5"/>
  <c r="CN344" i="5" l="1"/>
  <c r="CQ344" i="5" s="1"/>
  <c r="CO344" i="5" l="1"/>
  <c r="CK345" i="5" s="1"/>
  <c r="CP345" i="5" s="1"/>
  <c r="CL345" i="5" l="1"/>
  <c r="CM345" i="5" s="1"/>
  <c r="CN345" i="5" s="1"/>
  <c r="CO345" i="5" s="1"/>
  <c r="CK346" i="5" s="1"/>
  <c r="CQ345" i="5" l="1"/>
  <c r="CP346" i="5"/>
  <c r="CL346" i="5"/>
  <c r="CM346" i="5" s="1"/>
  <c r="CN346" i="5" l="1"/>
  <c r="CO346" i="5" s="1"/>
  <c r="CK347" i="5" s="1"/>
  <c r="CQ346" i="5" l="1"/>
  <c r="CP347" i="5"/>
  <c r="CL347" i="5"/>
  <c r="CM347" i="5" s="1"/>
  <c r="CN347" i="5" l="1"/>
  <c r="CO347" i="5" s="1"/>
  <c r="CK348" i="5" s="1"/>
  <c r="CQ347" i="5" l="1"/>
  <c r="CP348" i="5"/>
  <c r="CL348" i="5"/>
  <c r="CM348" i="5" s="1"/>
  <c r="CN348" i="5" l="1"/>
  <c r="CQ348" i="5" s="1"/>
  <c r="CO348" i="5" l="1"/>
  <c r="CK349" i="5" s="1"/>
  <c r="CP349" i="5" s="1"/>
  <c r="CL349" i="5" l="1"/>
  <c r="CM349" i="5" s="1"/>
  <c r="CN349" i="5" s="1"/>
  <c r="CO349" i="5" s="1"/>
  <c r="CK350" i="5" s="1"/>
  <c r="CQ349" i="5" l="1"/>
  <c r="CP350" i="5"/>
  <c r="CL350" i="5"/>
  <c r="CM350" i="5" s="1"/>
  <c r="CN350" i="5" l="1"/>
  <c r="CO350" i="5" s="1"/>
  <c r="CK351" i="5" s="1"/>
  <c r="CQ350" i="5" l="1"/>
  <c r="CP351" i="5"/>
  <c r="CL351" i="5"/>
  <c r="CM351" i="5" s="1"/>
  <c r="CN351" i="5" l="1"/>
  <c r="CO351" i="5" s="1"/>
  <c r="CK352" i="5" s="1"/>
  <c r="CQ351" i="5" l="1"/>
  <c r="CL352" i="5"/>
  <c r="CM352" i="5" s="1"/>
  <c r="CP352" i="5"/>
  <c r="CN352" i="5" l="1"/>
  <c r="CQ352" i="5" s="1"/>
  <c r="CO352" i="5" l="1"/>
  <c r="CK353" i="5" s="1"/>
  <c r="CP353" i="5" l="1"/>
  <c r="CL353" i="5"/>
  <c r="CM353" i="5" s="1"/>
  <c r="CN353" i="5" l="1"/>
  <c r="CO353" i="5" s="1"/>
  <c r="CK354" i="5" s="1"/>
  <c r="CQ353" i="5" l="1"/>
  <c r="CL354" i="5"/>
  <c r="CM354" i="5" s="1"/>
  <c r="CP354" i="5"/>
  <c r="CN354" i="5" l="1"/>
  <c r="CQ354" i="5" s="1"/>
  <c r="CO354" i="5" l="1"/>
  <c r="CK355" i="5" s="1"/>
  <c r="CP355" i="5" s="1"/>
  <c r="CL355" i="5" l="1"/>
  <c r="CM355" i="5" s="1"/>
  <c r="CN355" i="5" s="1"/>
  <c r="CQ355" i="5" s="1"/>
  <c r="CO355" i="5" l="1"/>
  <c r="CK356" i="5" s="1"/>
  <c r="CL356" i="5" s="1"/>
  <c r="CM356" i="5" s="1"/>
  <c r="CP356" i="5" l="1"/>
  <c r="CN356" i="5"/>
  <c r="CQ356" i="5" l="1"/>
  <c r="CO356" i="5"/>
  <c r="CK357" i="5" s="1"/>
  <c r="CP357" i="5" s="1"/>
  <c r="CL357" i="5" l="1"/>
  <c r="CM357" i="5" s="1"/>
  <c r="CN357" i="5" s="1"/>
  <c r="CO357" i="5" s="1"/>
  <c r="CK358" i="5" s="1"/>
  <c r="CQ357" i="5" l="1"/>
  <c r="CP358" i="5"/>
  <c r="CL358" i="5"/>
  <c r="CM358" i="5" s="1"/>
  <c r="CN358" i="5" l="1"/>
  <c r="CO358" i="5" s="1"/>
  <c r="CK359" i="5" s="1"/>
  <c r="CQ358" i="5" l="1"/>
  <c r="CP359" i="5"/>
  <c r="CL359" i="5"/>
  <c r="CM359" i="5" s="1"/>
  <c r="CN359" i="5" l="1"/>
  <c r="CO359" i="5" s="1"/>
  <c r="CK360" i="5" s="1"/>
  <c r="CQ359" i="5" l="1"/>
  <c r="CP360" i="5"/>
  <c r="CL360" i="5"/>
  <c r="CM360" i="5" s="1"/>
  <c r="CN360" i="5" l="1"/>
  <c r="CO360" i="5" s="1"/>
  <c r="CK361" i="5" s="1"/>
  <c r="CQ360" i="5" l="1"/>
  <c r="CP361" i="5"/>
  <c r="CL361" i="5"/>
  <c r="CM361" i="5" s="1"/>
  <c r="CN361" i="5" l="1"/>
  <c r="CO361" i="5" s="1"/>
  <c r="CK362" i="5" s="1"/>
  <c r="CQ361" i="5" l="1"/>
  <c r="CP362" i="5"/>
  <c r="CL362" i="5"/>
  <c r="CM362" i="5" s="1"/>
  <c r="CN362" i="5" l="1"/>
  <c r="CO362" i="5" s="1"/>
  <c r="CK363" i="5" s="1"/>
  <c r="CQ362" i="5" l="1"/>
  <c r="CP363" i="5"/>
  <c r="CL363" i="5"/>
  <c r="CM363" i="5" s="1"/>
  <c r="CN363" i="5" l="1"/>
  <c r="CO363" i="5" s="1"/>
  <c r="CK364" i="5" s="1"/>
  <c r="CQ363" i="5" l="1"/>
  <c r="CL364" i="5"/>
  <c r="CM364" i="5" s="1"/>
  <c r="CP364" i="5"/>
  <c r="CN364" i="5" l="1"/>
  <c r="CQ364" i="5" s="1"/>
  <c r="CO364" i="5" l="1"/>
  <c r="CK365" i="5" s="1"/>
  <c r="CP365" i="5" l="1"/>
  <c r="CL365" i="5"/>
  <c r="CM365" i="5" s="1"/>
  <c r="CN365" i="5" l="1"/>
  <c r="CO365" i="5" s="1"/>
  <c r="CK366" i="5" s="1"/>
  <c r="CP366" i="5" l="1"/>
  <c r="CL366" i="5"/>
  <c r="CM366" i="5" s="1"/>
  <c r="CQ365" i="5"/>
  <c r="CN366" i="5" l="1"/>
  <c r="CO366" i="5" s="1"/>
  <c r="CK367" i="5" s="1"/>
  <c r="CQ366" i="5" l="1"/>
  <c r="CP367" i="5"/>
  <c r="CL367" i="5"/>
  <c r="CM367" i="5" s="1"/>
  <c r="CN367" i="5" l="1"/>
  <c r="CO367" i="5" s="1"/>
  <c r="CK368" i="5" s="1"/>
  <c r="CQ367" i="5" l="1"/>
  <c r="CL368" i="5"/>
  <c r="CM368" i="5" s="1"/>
  <c r="CP368" i="5"/>
  <c r="CN368" i="5" l="1"/>
  <c r="CQ368" i="5" s="1"/>
  <c r="CO368" i="5" l="1"/>
  <c r="CK369" i="5" s="1"/>
  <c r="CP369" i="5" s="1"/>
  <c r="CL369" i="5" l="1"/>
  <c r="CM369" i="5" s="1"/>
  <c r="CN369" i="5" s="1"/>
  <c r="CQ369" i="5" s="1"/>
  <c r="CO369" i="5" l="1"/>
  <c r="CK370" i="5" s="1"/>
  <c r="CP370" i="5" s="1"/>
  <c r="CL370" i="5" l="1"/>
  <c r="CM370" i="5" s="1"/>
  <c r="CN370" i="5" s="1"/>
  <c r="CO370" i="5" s="1"/>
  <c r="CK371" i="5" s="1"/>
  <c r="CQ370" i="5" l="1"/>
  <c r="CP371" i="5"/>
  <c r="CL371" i="5"/>
  <c r="CM371" i="5" s="1"/>
  <c r="CN371" i="5" l="1"/>
  <c r="CO371" i="5" s="1"/>
  <c r="CK372" i="5" s="1"/>
  <c r="CQ371" i="5" l="1"/>
  <c r="CP372" i="5"/>
  <c r="CL372" i="5"/>
  <c r="CM372" i="5" s="1"/>
  <c r="CN372" i="5" l="1"/>
  <c r="CO372" i="5" s="1"/>
  <c r="CK373" i="5" s="1"/>
  <c r="CQ372" i="5" l="1"/>
  <c r="CP373" i="5"/>
  <c r="CL373" i="5"/>
  <c r="CM373" i="5" s="1"/>
  <c r="CN373" i="5" l="1"/>
  <c r="CO373" i="5" s="1"/>
  <c r="CK374" i="5" s="1"/>
  <c r="CQ373" i="5" l="1"/>
  <c r="CP374" i="5"/>
  <c r="CL374" i="5"/>
  <c r="CM374" i="5" s="1"/>
  <c r="CN374" i="5" l="1"/>
  <c r="CO374" i="5" s="1"/>
  <c r="CK375" i="5" s="1"/>
  <c r="CQ374" i="5" l="1"/>
  <c r="CP375" i="5"/>
  <c r="CL375" i="5"/>
  <c r="CM375" i="5" l="1"/>
  <c r="CM9" i="5"/>
  <c r="CN375" i="5" l="1"/>
  <c r="CQ375" i="5" s="1"/>
  <c r="CM10" i="5" s="1"/>
  <c r="CO375" i="5" l="1"/>
  <c r="C26" i="5" l="1"/>
  <c r="J26" i="5" l="1"/>
  <c r="Q26" i="5" s="1"/>
  <c r="X26" i="5" l="1"/>
  <c r="Y26" i="5" s="1"/>
  <c r="G32" i="21" s="1"/>
  <c r="P26" i="5"/>
  <c r="R26" i="5"/>
  <c r="E32" i="21" s="1"/>
  <c r="I26" i="5"/>
  <c r="K26" i="5"/>
  <c r="AE26" i="5" l="1"/>
  <c r="AF26" i="5" s="1"/>
  <c r="I32" i="21" s="1"/>
  <c r="W26" i="5"/>
  <c r="S27" i="5" s="1"/>
  <c r="D32" i="21"/>
  <c r="E27" i="5"/>
  <c r="C32" i="21"/>
  <c r="H32" i="21"/>
  <c r="F32" i="21"/>
  <c r="L27" i="5"/>
  <c r="AL26" i="5" l="1"/>
  <c r="AK26" i="5" s="1"/>
  <c r="AG27" i="5" s="1"/>
  <c r="AH27" i="5" s="1"/>
  <c r="AI27" i="5" s="1"/>
  <c r="AD26" i="5"/>
  <c r="AS26" i="5"/>
  <c r="AZ26" i="5" s="1"/>
  <c r="M27" i="5"/>
  <c r="N27" i="5" s="1"/>
  <c r="O27" i="5" s="1"/>
  <c r="T27" i="5"/>
  <c r="U27" i="5" s="1"/>
  <c r="V27" i="5" s="1"/>
  <c r="J32" i="21"/>
  <c r="Z27" i="5"/>
  <c r="AA27" i="5" s="1"/>
  <c r="AB27" i="5" s="1"/>
  <c r="F27" i="5"/>
  <c r="L32" i="21" l="1"/>
  <c r="AM26" i="5"/>
  <c r="K32" i="21" s="1"/>
  <c r="AT26" i="5"/>
  <c r="M32" i="21" s="1"/>
  <c r="AR26" i="5"/>
  <c r="BA26" i="5"/>
  <c r="O32" i="21" s="1"/>
  <c r="AY26" i="5"/>
  <c r="BG26" i="5"/>
  <c r="BN26" i="5" s="1"/>
  <c r="G27" i="5"/>
  <c r="AC27" i="5"/>
  <c r="AJ27" i="5"/>
  <c r="BO26" i="5" l="1"/>
  <c r="S32" i="21" s="1"/>
  <c r="BM26" i="5"/>
  <c r="N32" i="21"/>
  <c r="AN27" i="5"/>
  <c r="AO27" i="5" s="1"/>
  <c r="AP27" i="5" s="1"/>
  <c r="AQ27" i="5" s="1"/>
  <c r="BF26" i="5"/>
  <c r="BH26" i="5"/>
  <c r="Q32" i="21" s="1"/>
  <c r="P32" i="21"/>
  <c r="AU27" i="5"/>
  <c r="AV27" i="5" s="1"/>
  <c r="AW27" i="5" s="1"/>
  <c r="BU26" i="5"/>
  <c r="CB26" i="5" s="1"/>
  <c r="CC26" i="5" s="1"/>
  <c r="W32" i="21" s="1"/>
  <c r="H27" i="5"/>
  <c r="CA26" i="5" l="1"/>
  <c r="BW27" i="5" s="1"/>
  <c r="BV26" i="5"/>
  <c r="U32" i="21" s="1"/>
  <c r="BT26" i="5"/>
  <c r="CI26" i="5"/>
  <c r="CH26" i="5" s="1"/>
  <c r="B26" i="5" s="1"/>
  <c r="BB27" i="5"/>
  <c r="BC27" i="5" s="1"/>
  <c r="BD27" i="5" s="1"/>
  <c r="BE27" i="5" s="1"/>
  <c r="R32" i="21"/>
  <c r="BI27" i="5"/>
  <c r="BJ27" i="5" s="1"/>
  <c r="BK27" i="5" s="1"/>
  <c r="BL27" i="5" s="1"/>
  <c r="T32" i="21"/>
  <c r="AX27" i="5"/>
  <c r="X32" i="21"/>
  <c r="CJ26" i="5" l="1"/>
  <c r="V32" i="21"/>
  <c r="BP27" i="5"/>
  <c r="BQ27" i="5" s="1"/>
  <c r="BR27" i="5" s="1"/>
  <c r="BS27" i="5" s="1"/>
  <c r="Y32" i="21"/>
  <c r="D26" i="5"/>
  <c r="CD27" i="5"/>
  <c r="Z32" i="21"/>
  <c r="BX27" i="5"/>
  <c r="BY27" i="5" s="1"/>
  <c r="CE27" i="5" l="1"/>
  <c r="CF27" i="5" s="1"/>
  <c r="BZ27" i="5"/>
  <c r="CG27" i="5" l="1"/>
  <c r="C27" i="5" l="1"/>
  <c r="J27" i="5" l="1"/>
  <c r="K27" i="5" l="1"/>
  <c r="I27" i="5"/>
  <c r="Q27" i="5"/>
  <c r="X27" i="5" s="1"/>
  <c r="Y27" i="5" l="1"/>
  <c r="G33" i="21" s="1"/>
  <c r="W27" i="5"/>
  <c r="R27" i="5"/>
  <c r="E33" i="21" s="1"/>
  <c r="P27" i="5"/>
  <c r="AE27" i="5"/>
  <c r="D33" i="21"/>
  <c r="E28" i="5"/>
  <c r="C33" i="21"/>
  <c r="F28" i="5" l="1"/>
  <c r="AD27" i="5"/>
  <c r="AF27" i="5"/>
  <c r="I33" i="21" s="1"/>
  <c r="L28" i="5"/>
  <c r="F33" i="21"/>
  <c r="AL27" i="5"/>
  <c r="S28" i="5"/>
  <c r="H33" i="21"/>
  <c r="AS27" i="5" l="1"/>
  <c r="AZ27" i="5"/>
  <c r="AK27" i="5"/>
  <c r="AM27" i="5"/>
  <c r="K33" i="21" s="1"/>
  <c r="M28" i="5"/>
  <c r="N28" i="5" s="1"/>
  <c r="T28" i="5"/>
  <c r="U28" i="5" s="1"/>
  <c r="Z28" i="5"/>
  <c r="AA28" i="5" s="1"/>
  <c r="AB28" i="5" s="1"/>
  <c r="J33" i="21"/>
  <c r="G28" i="5"/>
  <c r="BA27" i="5" l="1"/>
  <c r="AY27" i="5"/>
  <c r="AT27" i="5"/>
  <c r="M33" i="21" s="1"/>
  <c r="AR27" i="5"/>
  <c r="V28" i="5"/>
  <c r="H28" i="5"/>
  <c r="O28" i="5"/>
  <c r="L33" i="21"/>
  <c r="AG28" i="5"/>
  <c r="AH28" i="5" s="1"/>
  <c r="AI28" i="5" s="1"/>
  <c r="AJ28" i="5" s="1"/>
  <c r="AC28" i="5"/>
  <c r="P33" i="21" l="1"/>
  <c r="AU28" i="5"/>
  <c r="AV28" i="5" s="1"/>
  <c r="AW28" i="5" s="1"/>
  <c r="AX28" i="5" s="1"/>
  <c r="O33" i="21"/>
  <c r="BG27" i="5"/>
  <c r="AN28" i="5"/>
  <c r="N33" i="21"/>
  <c r="AO28" i="5" l="1"/>
  <c r="AP28" i="5" s="1"/>
  <c r="BH27" i="5"/>
  <c r="BF27" i="5"/>
  <c r="BN27" i="5"/>
  <c r="BU27" i="5" s="1"/>
  <c r="BV27" i="5" l="1"/>
  <c r="U33" i="21" s="1"/>
  <c r="BT27" i="5"/>
  <c r="BM27" i="5"/>
  <c r="BO27" i="5"/>
  <c r="S33" i="21" s="1"/>
  <c r="CB27" i="5"/>
  <c r="BB28" i="5"/>
  <c r="BC28" i="5" s="1"/>
  <c r="BD28" i="5" s="1"/>
  <c r="BE28" i="5" s="1"/>
  <c r="R33" i="21"/>
  <c r="Q33" i="21"/>
  <c r="AQ28" i="5"/>
  <c r="CC27" i="5" l="1"/>
  <c r="CA27" i="5"/>
  <c r="BI28" i="5"/>
  <c r="BJ28" i="5" s="1"/>
  <c r="BK28" i="5" s="1"/>
  <c r="BL28" i="5" s="1"/>
  <c r="T33" i="21"/>
  <c r="CI27" i="5"/>
  <c r="BP28" i="5"/>
  <c r="BQ28" i="5" s="1"/>
  <c r="BR28" i="5" s="1"/>
  <c r="BS28" i="5" s="1"/>
  <c r="V33" i="21"/>
  <c r="CJ27" i="5" l="1"/>
  <c r="Y33" i="21" s="1"/>
  <c r="CH27" i="5"/>
  <c r="X33" i="21"/>
  <c r="BW28" i="5"/>
  <c r="BX28" i="5" s="1"/>
  <c r="BY28" i="5" s="1"/>
  <c r="BZ28" i="5" s="1"/>
  <c r="B27" i="5"/>
  <c r="W33" i="21"/>
  <c r="D27" i="5"/>
  <c r="Z33" i="21" l="1"/>
  <c r="CD28" i="5"/>
  <c r="CE28" i="5" s="1"/>
  <c r="CF28" i="5" s="1"/>
  <c r="CG28" i="5" s="1"/>
  <c r="C28" i="5" s="1"/>
  <c r="J28" i="5" s="1"/>
  <c r="K28" i="5" l="1"/>
  <c r="C34" i="21" s="1"/>
  <c r="I28" i="5"/>
  <c r="E29" i="5" s="1"/>
  <c r="Q28" i="5"/>
  <c r="D34" i="21"/>
  <c r="P28" i="5" l="1"/>
  <c r="R28" i="5"/>
  <c r="E34" i="21" s="1"/>
  <c r="X28" i="5"/>
  <c r="F29" i="5"/>
  <c r="G29" i="5" s="1"/>
  <c r="W28" i="5" l="1"/>
  <c r="Y28" i="5"/>
  <c r="G34" i="21" s="1"/>
  <c r="L29" i="5"/>
  <c r="M29" i="5" s="1"/>
  <c r="N29" i="5" s="1"/>
  <c r="O29" i="5" s="1"/>
  <c r="F34" i="21"/>
  <c r="AE28" i="5"/>
  <c r="H29" i="5"/>
  <c r="AD28" i="5" l="1"/>
  <c r="AF28" i="5"/>
  <c r="I34" i="21" s="1"/>
  <c r="AL28" i="5"/>
  <c r="H34" i="21"/>
  <c r="S29" i="5"/>
  <c r="T29" i="5" s="1"/>
  <c r="U29" i="5" s="1"/>
  <c r="V29" i="5" s="1"/>
  <c r="AK28" i="5" l="1"/>
  <c r="AM28" i="5"/>
  <c r="J34" i="21"/>
  <c r="Z29" i="5"/>
  <c r="AA29" i="5" s="1"/>
  <c r="AB29" i="5" s="1"/>
  <c r="AC29" i="5" s="1"/>
  <c r="L34" i="21" l="1"/>
  <c r="AG29" i="5"/>
  <c r="AH29" i="5" s="1"/>
  <c r="AI29" i="5" s="1"/>
  <c r="AJ29" i="5" s="1"/>
  <c r="K34" i="21"/>
  <c r="AS28" i="5"/>
  <c r="AT28" i="5" l="1"/>
  <c r="AR28" i="5"/>
  <c r="AZ28" i="5"/>
  <c r="BA28" i="5" l="1"/>
  <c r="AY28" i="5"/>
  <c r="AN29" i="5"/>
  <c r="N34" i="21"/>
  <c r="M34" i="21"/>
  <c r="O34" i="21" l="1"/>
  <c r="BG28" i="5"/>
  <c r="AO29" i="5"/>
  <c r="AP29" i="5" s="1"/>
  <c r="AU29" i="5"/>
  <c r="P34" i="21"/>
  <c r="AQ29" i="5" l="1"/>
  <c r="AV29" i="5"/>
  <c r="AW29" i="5" s="1"/>
  <c r="BF28" i="5"/>
  <c r="BH28" i="5"/>
  <c r="Q34" i="21" l="1"/>
  <c r="BN28" i="5"/>
  <c r="R34" i="21"/>
  <c r="BB29" i="5"/>
  <c r="AX29" i="5"/>
  <c r="BC29" i="5" l="1"/>
  <c r="BD29" i="5" s="1"/>
  <c r="BM28" i="5"/>
  <c r="BO28" i="5"/>
  <c r="S34" i="21" l="1"/>
  <c r="BU28" i="5"/>
  <c r="BI29" i="5"/>
  <c r="T34" i="21"/>
  <c r="BE29" i="5"/>
  <c r="BJ29" i="5" l="1"/>
  <c r="BK29" i="5" s="1"/>
  <c r="BV28" i="5"/>
  <c r="BT28" i="5"/>
  <c r="BP29" i="5" l="1"/>
  <c r="V34" i="21"/>
  <c r="U34" i="21"/>
  <c r="CB28" i="5"/>
  <c r="BL29" i="5"/>
  <c r="CA28" i="5" l="1"/>
  <c r="CC28" i="5"/>
  <c r="BQ29" i="5"/>
  <c r="BR29" i="5" s="1"/>
  <c r="BS29" i="5" l="1"/>
  <c r="BW29" i="5"/>
  <c r="X34" i="21"/>
  <c r="W34" i="21"/>
  <c r="CI28" i="5"/>
  <c r="CJ28" i="5" l="1"/>
  <c r="CH28" i="5"/>
  <c r="BX29" i="5"/>
  <c r="BY29" i="5" s="1"/>
  <c r="CD29" i="5" l="1"/>
  <c r="Z34" i="21"/>
  <c r="Y34" i="21"/>
  <c r="D28" i="5"/>
  <c r="B28" i="5"/>
  <c r="BZ29" i="5"/>
  <c r="CE29" i="5" l="1"/>
  <c r="CF29" i="5" s="1"/>
  <c r="CG29" i="5" l="1"/>
  <c r="C29" i="5" l="1"/>
  <c r="AZ29" i="5"/>
  <c r="AY29" i="5" s="1"/>
  <c r="J29" i="5" l="1"/>
  <c r="AU30" i="5"/>
  <c r="P35" i="21"/>
  <c r="BN29" i="5"/>
  <c r="BU29" i="5"/>
  <c r="BA29" i="5"/>
  <c r="O35" i="21" s="1"/>
  <c r="Q29" i="5" l="1"/>
  <c r="I29" i="5"/>
  <c r="K29" i="5"/>
  <c r="BO29" i="5"/>
  <c r="S35" i="21" s="1"/>
  <c r="BM29" i="5"/>
  <c r="BV29" i="5"/>
  <c r="U35" i="21" s="1"/>
  <c r="BT29" i="5"/>
  <c r="CB29" i="5"/>
  <c r="AV30" i="5"/>
  <c r="AW30" i="5" s="1"/>
  <c r="AZ30" i="5"/>
  <c r="X29" i="5" l="1"/>
  <c r="AE29" i="5" s="1"/>
  <c r="AD29" i="5" s="1"/>
  <c r="R29" i="5"/>
  <c r="E35" i="21" s="1"/>
  <c r="P29" i="5"/>
  <c r="L30" i="5" s="1"/>
  <c r="C35" i="21"/>
  <c r="E30" i="5"/>
  <c r="D35" i="21"/>
  <c r="AX30" i="5"/>
  <c r="AY30" i="5" s="1"/>
  <c r="CC29" i="5"/>
  <c r="W35" i="21" s="1"/>
  <c r="CA29" i="5"/>
  <c r="V35" i="21"/>
  <c r="BP30" i="5"/>
  <c r="T35" i="21"/>
  <c r="BI30" i="5"/>
  <c r="CI29" i="5"/>
  <c r="F35" i="21" l="1"/>
  <c r="Y29" i="5"/>
  <c r="G35" i="21" s="1"/>
  <c r="W29" i="5"/>
  <c r="AF29" i="5"/>
  <c r="I35" i="21" s="1"/>
  <c r="AL29" i="5"/>
  <c r="AS29" i="5" s="1"/>
  <c r="F30" i="5"/>
  <c r="BA30" i="5"/>
  <c r="O36" i="21" s="1"/>
  <c r="H35" i="21"/>
  <c r="S30" i="5"/>
  <c r="J35" i="21"/>
  <c r="Z30" i="5"/>
  <c r="M30" i="5"/>
  <c r="N30" i="5" s="1"/>
  <c r="O30" i="5" s="1"/>
  <c r="AU31" i="5"/>
  <c r="P36" i="21"/>
  <c r="BQ30" i="5"/>
  <c r="BR30" i="5" s="1"/>
  <c r="BS30" i="5" s="1"/>
  <c r="BJ30" i="5"/>
  <c r="BK30" i="5" s="1"/>
  <c r="BN30" i="5"/>
  <c r="BW30" i="5"/>
  <c r="X35" i="21"/>
  <c r="CJ29" i="5"/>
  <c r="CH29" i="5"/>
  <c r="BG29" i="5" l="1"/>
  <c r="BH29" i="5"/>
  <c r="Q35" i="21" s="1"/>
  <c r="BF29" i="5"/>
  <c r="AT29" i="5"/>
  <c r="M35" i="21" s="1"/>
  <c r="AR29" i="5"/>
  <c r="AM29" i="5"/>
  <c r="K35" i="21" s="1"/>
  <c r="AK29" i="5"/>
  <c r="G30" i="5"/>
  <c r="AA30" i="5"/>
  <c r="AB30" i="5" s="1"/>
  <c r="AC30" i="5" s="1"/>
  <c r="T30" i="5"/>
  <c r="U30" i="5" s="1"/>
  <c r="BX30" i="5"/>
  <c r="BY30" i="5" s="1"/>
  <c r="BL30" i="5"/>
  <c r="BM30" i="5" s="1"/>
  <c r="Z35" i="21"/>
  <c r="CD30" i="5"/>
  <c r="Y35" i="21"/>
  <c r="AZ31" i="5"/>
  <c r="AV31" i="5"/>
  <c r="AW31" i="5" s="1"/>
  <c r="AX31" i="5" s="1"/>
  <c r="D29" i="5" l="1"/>
  <c r="AN30" i="5"/>
  <c r="N35" i="21"/>
  <c r="BB30" i="5"/>
  <c r="R35" i="21"/>
  <c r="AG30" i="5"/>
  <c r="L35" i="21"/>
  <c r="B29" i="5"/>
  <c r="H30" i="5"/>
  <c r="BA31" i="5"/>
  <c r="O37" i="21" s="1"/>
  <c r="V30" i="5"/>
  <c r="T36" i="21"/>
  <c r="BI31" i="5"/>
  <c r="BZ30" i="5"/>
  <c r="CE30" i="5"/>
  <c r="CF30" i="5" s="1"/>
  <c r="BO30" i="5"/>
  <c r="S36" i="21" s="1"/>
  <c r="AY31" i="5"/>
  <c r="AU32" i="5" s="1"/>
  <c r="P37" i="21"/>
  <c r="BC30" i="5" l="1"/>
  <c r="BD30" i="5" s="1"/>
  <c r="AO30" i="5"/>
  <c r="AP30" i="5" s="1"/>
  <c r="AH30" i="5"/>
  <c r="AI30" i="5" s="1"/>
  <c r="CG30" i="5"/>
  <c r="BJ31" i="5"/>
  <c r="BK31" i="5" s="1"/>
  <c r="BL31" i="5" s="1"/>
  <c r="BN31" i="5"/>
  <c r="AV32" i="5"/>
  <c r="AZ32" i="5"/>
  <c r="AQ30" i="5" l="1"/>
  <c r="BE30" i="5"/>
  <c r="AJ30" i="5"/>
  <c r="BO31" i="5"/>
  <c r="S37" i="21" s="1"/>
  <c r="C30" i="5"/>
  <c r="BM31" i="5"/>
  <c r="BI32" i="5" s="1"/>
  <c r="AW32" i="5"/>
  <c r="T37" i="21" l="1"/>
  <c r="J30" i="5"/>
  <c r="Q30" i="5" s="1"/>
  <c r="R30" i="5" s="1"/>
  <c r="E36" i="21" s="1"/>
  <c r="X30" i="5"/>
  <c r="BU30" i="5"/>
  <c r="CB30" i="5"/>
  <c r="AX32" i="5"/>
  <c r="BA32" i="5" s="1"/>
  <c r="BJ32" i="5"/>
  <c r="BN32" i="5"/>
  <c r="P30" i="5" l="1"/>
  <c r="L31" i="5" s="1"/>
  <c r="K30" i="5"/>
  <c r="I30" i="5"/>
  <c r="F36" i="21"/>
  <c r="W30" i="5"/>
  <c r="Y30" i="5"/>
  <c r="G36" i="21" s="1"/>
  <c r="AE30" i="5"/>
  <c r="AY32" i="5"/>
  <c r="P38" i="21" s="1"/>
  <c r="CC30" i="5"/>
  <c r="CA30" i="5"/>
  <c r="BV30" i="5"/>
  <c r="BT30" i="5"/>
  <c r="BK32" i="5"/>
  <c r="O38" i="21"/>
  <c r="D36" i="21" l="1"/>
  <c r="E31" i="5"/>
  <c r="C36" i="21"/>
  <c r="AU33" i="5"/>
  <c r="AZ33" i="5" s="1"/>
  <c r="M31" i="5"/>
  <c r="N31" i="5" s="1"/>
  <c r="AD30" i="5"/>
  <c r="AF30" i="5"/>
  <c r="S31" i="5"/>
  <c r="H36" i="21"/>
  <c r="U36" i="21"/>
  <c r="BW31" i="5"/>
  <c r="X36" i="21"/>
  <c r="BP31" i="5"/>
  <c r="V36" i="21"/>
  <c r="W36" i="21"/>
  <c r="CI30" i="5"/>
  <c r="BL32" i="5"/>
  <c r="BO32" i="5" s="1"/>
  <c r="AV33" i="5" l="1"/>
  <c r="I36" i="21"/>
  <c r="AL30" i="5"/>
  <c r="F31" i="5"/>
  <c r="O31" i="5"/>
  <c r="T31" i="5"/>
  <c r="U31" i="5" s="1"/>
  <c r="Z31" i="5"/>
  <c r="J36" i="21"/>
  <c r="BM32" i="5"/>
  <c r="BI33" i="5" s="1"/>
  <c r="CH30" i="5"/>
  <c r="CJ30" i="5"/>
  <c r="CB31" i="5"/>
  <c r="BX31" i="5"/>
  <c r="BY31" i="5" s="1"/>
  <c r="BQ31" i="5"/>
  <c r="BR31" i="5" s="1"/>
  <c r="BU31" i="5"/>
  <c r="AW33" i="5"/>
  <c r="S38" i="21"/>
  <c r="T38" i="21" l="1"/>
  <c r="AM30" i="5"/>
  <c r="AK30" i="5"/>
  <c r="G31" i="5"/>
  <c r="AA31" i="5"/>
  <c r="AB31" i="5" s="1"/>
  <c r="V31" i="5"/>
  <c r="BS31" i="5"/>
  <c r="BT31" i="5" s="1"/>
  <c r="BZ31" i="5"/>
  <c r="CC31" i="5" s="1"/>
  <c r="W37" i="21" s="1"/>
  <c r="Y36" i="21"/>
  <c r="Z36" i="21"/>
  <c r="CD31" i="5"/>
  <c r="BN33" i="5"/>
  <c r="BJ33" i="5"/>
  <c r="AX33" i="5"/>
  <c r="BA33" i="5" s="1"/>
  <c r="K36" i="21" l="1"/>
  <c r="AS30" i="5"/>
  <c r="AG31" i="5"/>
  <c r="L36" i="21"/>
  <c r="H31" i="5"/>
  <c r="AY33" i="5"/>
  <c r="AU34" i="5" s="1"/>
  <c r="AC31" i="5"/>
  <c r="CI31" i="5"/>
  <c r="CE31" i="5"/>
  <c r="CF31" i="5" s="1"/>
  <c r="BP32" i="5"/>
  <c r="V37" i="21"/>
  <c r="CA31" i="5"/>
  <c r="BV31" i="5"/>
  <c r="U37" i="21" s="1"/>
  <c r="BK33" i="5"/>
  <c r="O39" i="21"/>
  <c r="P39" i="21" l="1"/>
  <c r="AR30" i="5"/>
  <c r="AT30" i="5"/>
  <c r="AH31" i="5"/>
  <c r="AI31" i="5" s="1"/>
  <c r="BU32" i="5"/>
  <c r="BQ32" i="5"/>
  <c r="BR32" i="5" s="1"/>
  <c r="CG31" i="5"/>
  <c r="CH31" i="5" s="1"/>
  <c r="BW32" i="5"/>
  <c r="X37" i="21"/>
  <c r="AV34" i="5"/>
  <c r="AZ34" i="5"/>
  <c r="BL33" i="5"/>
  <c r="BO33" i="5" s="1"/>
  <c r="M36" i="21" l="1"/>
  <c r="BG30" i="5"/>
  <c r="AN31" i="5"/>
  <c r="N36" i="21"/>
  <c r="AJ31" i="5"/>
  <c r="BM33" i="5"/>
  <c r="BI34" i="5" s="1"/>
  <c r="CJ31" i="5"/>
  <c r="BX32" i="5"/>
  <c r="BY32" i="5" s="1"/>
  <c r="CB32" i="5"/>
  <c r="Z37" i="21"/>
  <c r="CD32" i="5"/>
  <c r="BS32" i="5"/>
  <c r="BV32" i="5" s="1"/>
  <c r="U38" i="21" s="1"/>
  <c r="S39" i="21"/>
  <c r="AW34" i="5"/>
  <c r="AO31" i="5" l="1"/>
  <c r="AP31" i="5" s="1"/>
  <c r="T39" i="21"/>
  <c r="BF30" i="5"/>
  <c r="BH30" i="5"/>
  <c r="BT32" i="5"/>
  <c r="BP33" i="5" s="1"/>
  <c r="V38" i="21"/>
  <c r="BZ32" i="5"/>
  <c r="CC32" i="5" s="1"/>
  <c r="W38" i="21" s="1"/>
  <c r="Y37" i="21"/>
  <c r="CI32" i="5"/>
  <c r="CE32" i="5"/>
  <c r="CF32" i="5" s="1"/>
  <c r="AX34" i="5"/>
  <c r="BA34" i="5" s="1"/>
  <c r="BJ34" i="5"/>
  <c r="BN34" i="5"/>
  <c r="Q36" i="21" l="1"/>
  <c r="D30" i="5"/>
  <c r="BB31" i="5"/>
  <c r="R36" i="21"/>
  <c r="B30" i="5"/>
  <c r="AQ31" i="5"/>
  <c r="CA32" i="5"/>
  <c r="BW33" i="5" s="1"/>
  <c r="CG32" i="5"/>
  <c r="CJ32" i="5" s="1"/>
  <c r="Y38" i="21" s="1"/>
  <c r="X38" i="21"/>
  <c r="AY34" i="5"/>
  <c r="AU35" i="5" s="1"/>
  <c r="BQ33" i="5"/>
  <c r="BR33" i="5" s="1"/>
  <c r="BS33" i="5" s="1"/>
  <c r="BU33" i="5"/>
  <c r="BK34" i="5"/>
  <c r="O40" i="21"/>
  <c r="P40" i="21" l="1"/>
  <c r="BC31" i="5"/>
  <c r="BD31" i="5" s="1"/>
  <c r="BT33" i="5"/>
  <c r="BP34" i="5" s="1"/>
  <c r="CH32" i="5"/>
  <c r="CD33" i="5" s="1"/>
  <c r="CB33" i="5"/>
  <c r="BX33" i="5"/>
  <c r="BY33" i="5" s="1"/>
  <c r="BV33" i="5"/>
  <c r="Z38" i="21"/>
  <c r="V39" i="21"/>
  <c r="U39" i="21"/>
  <c r="BL34" i="5"/>
  <c r="BO34" i="5" s="1"/>
  <c r="S40" i="21" s="1"/>
  <c r="AZ35" i="5"/>
  <c r="AV35" i="5"/>
  <c r="BE31" i="5" l="1"/>
  <c r="CE33" i="5"/>
  <c r="CF33" i="5" s="1"/>
  <c r="CI33" i="5"/>
  <c r="BZ33" i="5"/>
  <c r="CC33" i="5" s="1"/>
  <c r="W39" i="21" s="1"/>
  <c r="BM34" i="5"/>
  <c r="BU34" i="5"/>
  <c r="BQ34" i="5"/>
  <c r="AW35" i="5"/>
  <c r="C31" i="5" l="1"/>
  <c r="E10" i="18"/>
  <c r="CA33" i="5"/>
  <c r="BW34" i="5" s="1"/>
  <c r="X39" i="21"/>
  <c r="CG33" i="5"/>
  <c r="CJ33" i="5" s="1"/>
  <c r="Y39" i="21" s="1"/>
  <c r="BR34" i="5"/>
  <c r="T40" i="21"/>
  <c r="BI35" i="5"/>
  <c r="AX35" i="5"/>
  <c r="BA35" i="5" s="1"/>
  <c r="J31" i="5" l="1"/>
  <c r="Q31" i="5" s="1"/>
  <c r="CH33" i="5"/>
  <c r="CD34" i="5" s="1"/>
  <c r="Z39" i="21"/>
  <c r="BX34" i="5"/>
  <c r="BY34" i="5" s="1"/>
  <c r="CB34" i="5"/>
  <c r="AY35" i="5"/>
  <c r="O41" i="21"/>
  <c r="BN35" i="5"/>
  <c r="BJ35" i="5"/>
  <c r="BK35" i="5" s="1"/>
  <c r="BS34" i="5"/>
  <c r="BV34" i="5" s="1"/>
  <c r="X31" i="5" l="1"/>
  <c r="R31" i="5"/>
  <c r="E37" i="21" s="1"/>
  <c r="P31" i="5"/>
  <c r="K31" i="5"/>
  <c r="C37" i="21" s="1"/>
  <c r="I31" i="5"/>
  <c r="BT34" i="5"/>
  <c r="BP35" i="5" s="1"/>
  <c r="BZ34" i="5"/>
  <c r="CC34" i="5" s="1"/>
  <c r="W40" i="21" s="1"/>
  <c r="CE34" i="5"/>
  <c r="CF34" i="5" s="1"/>
  <c r="CI34" i="5"/>
  <c r="U40" i="21"/>
  <c r="BL35" i="5"/>
  <c r="BM35" i="5" s="1"/>
  <c r="V40" i="21"/>
  <c r="P41" i="21"/>
  <c r="AU36" i="5"/>
  <c r="E32" i="5" l="1"/>
  <c r="F32" i="5" s="1"/>
  <c r="G32" i="5" s="1"/>
  <c r="H32" i="5" s="1"/>
  <c r="D37" i="21"/>
  <c r="Y31" i="5"/>
  <c r="G37" i="21" s="1"/>
  <c r="W31" i="5"/>
  <c r="L32" i="5"/>
  <c r="M32" i="5" s="1"/>
  <c r="N32" i="5" s="1"/>
  <c r="O32" i="5" s="1"/>
  <c r="F37" i="21"/>
  <c r="AE31" i="5"/>
  <c r="CA34" i="5"/>
  <c r="BW35" i="5" s="1"/>
  <c r="CG34" i="5"/>
  <c r="CJ34" i="5" s="1"/>
  <c r="Y40" i="21" s="1"/>
  <c r="X40" i="21"/>
  <c r="BI36" i="5"/>
  <c r="T41" i="21"/>
  <c r="BQ35" i="5"/>
  <c r="BR35" i="5" s="1"/>
  <c r="BU35" i="5"/>
  <c r="BO35" i="5"/>
  <c r="S41" i="21" s="1"/>
  <c r="AV36" i="5"/>
  <c r="AW36" i="5" s="1"/>
  <c r="AZ36" i="5"/>
  <c r="AD31" i="5" l="1"/>
  <c r="AF31" i="5"/>
  <c r="H37" i="21"/>
  <c r="S32" i="5"/>
  <c r="T32" i="5" s="1"/>
  <c r="U32" i="5" s="1"/>
  <c r="V32" i="5" s="1"/>
  <c r="AL31" i="5"/>
  <c r="CH34" i="5"/>
  <c r="CD35" i="5" s="1"/>
  <c r="Z40" i="21"/>
  <c r="CB35" i="5"/>
  <c r="BX35" i="5"/>
  <c r="BY35" i="5" s="1"/>
  <c r="BS35" i="5"/>
  <c r="BV35" i="5" s="1"/>
  <c r="U41" i="21" s="1"/>
  <c r="AX36" i="5"/>
  <c r="AY36" i="5" s="1"/>
  <c r="BJ36" i="5"/>
  <c r="BK36" i="5" s="1"/>
  <c r="BN36" i="5"/>
  <c r="AK31" i="5" l="1"/>
  <c r="AM31" i="5"/>
  <c r="I37" i="21"/>
  <c r="Z32" i="5"/>
  <c r="AA32" i="5" s="1"/>
  <c r="AB32" i="5" s="1"/>
  <c r="AC32" i="5" s="1"/>
  <c r="J37" i="21"/>
  <c r="CE35" i="5"/>
  <c r="CF35" i="5" s="1"/>
  <c r="CI35" i="5"/>
  <c r="BZ35" i="5"/>
  <c r="CC35" i="5" s="1"/>
  <c r="W41" i="21" s="1"/>
  <c r="P42" i="21"/>
  <c r="AU37" i="5"/>
  <c r="BA36" i="5"/>
  <c r="O42" i="21" s="1"/>
  <c r="BT35" i="5"/>
  <c r="BL36" i="5"/>
  <c r="BM36" i="5" s="1"/>
  <c r="AS31" i="5" l="1"/>
  <c r="K37" i="21"/>
  <c r="AG32" i="5"/>
  <c r="AH32" i="5" s="1"/>
  <c r="AI32" i="5" s="1"/>
  <c r="AJ32" i="5" s="1"/>
  <c r="L37" i="21"/>
  <c r="CA35" i="5"/>
  <c r="BW36" i="5" s="1"/>
  <c r="X41" i="21"/>
  <c r="CG35" i="5"/>
  <c r="CJ35" i="5" s="1"/>
  <c r="Y41" i="21" s="1"/>
  <c r="BI37" i="5"/>
  <c r="T42" i="21"/>
  <c r="BO36" i="5"/>
  <c r="S42" i="21" s="1"/>
  <c r="V41" i="21"/>
  <c r="BP36" i="5"/>
  <c r="AV37" i="5"/>
  <c r="AW37" i="5" s="1"/>
  <c r="AZ37" i="5"/>
  <c r="AR31" i="5" l="1"/>
  <c r="AT31" i="5"/>
  <c r="CH35" i="5"/>
  <c r="CD36" i="5" s="1"/>
  <c r="Z41" i="21"/>
  <c r="BX36" i="5"/>
  <c r="BY36" i="5" s="1"/>
  <c r="CB36" i="5"/>
  <c r="BU36" i="5"/>
  <c r="BQ36" i="5"/>
  <c r="BR36" i="5" s="1"/>
  <c r="BJ37" i="5"/>
  <c r="BK37" i="5" s="1"/>
  <c r="BN37" i="5"/>
  <c r="AX37" i="5"/>
  <c r="BA37" i="5" s="1"/>
  <c r="O43" i="21" s="1"/>
  <c r="M37" i="21" l="1"/>
  <c r="BG31" i="5"/>
  <c r="AN32" i="5"/>
  <c r="N37" i="21"/>
  <c r="BZ36" i="5"/>
  <c r="CC36" i="5" s="1"/>
  <c r="W42" i="21" s="1"/>
  <c r="CE36" i="5"/>
  <c r="CF36" i="5" s="1"/>
  <c r="CI36" i="5"/>
  <c r="AY37" i="5"/>
  <c r="AU38" i="5" s="1"/>
  <c r="BL37" i="5"/>
  <c r="BM37" i="5" s="1"/>
  <c r="BS36" i="5"/>
  <c r="BV36" i="5" s="1"/>
  <c r="U42" i="21" s="1"/>
  <c r="AO32" i="5" l="1"/>
  <c r="AP32" i="5" s="1"/>
  <c r="BF31" i="5"/>
  <c r="BH31" i="5"/>
  <c r="BO37" i="5"/>
  <c r="S43" i="21" s="1"/>
  <c r="BT36" i="5"/>
  <c r="BP37" i="5" s="1"/>
  <c r="CG36" i="5"/>
  <c r="CJ36" i="5" s="1"/>
  <c r="Y42" i="21" s="1"/>
  <c r="P43" i="21"/>
  <c r="CA36" i="5"/>
  <c r="BI38" i="5"/>
  <c r="T43" i="21"/>
  <c r="AV38" i="5"/>
  <c r="AW38" i="5" s="1"/>
  <c r="AZ38" i="5"/>
  <c r="V42" i="21" l="1"/>
  <c r="Q37" i="21"/>
  <c r="D31" i="5"/>
  <c r="R37" i="21"/>
  <c r="BB32" i="5"/>
  <c r="B31" i="5"/>
  <c r="AQ32" i="5"/>
  <c r="CH36" i="5"/>
  <c r="CD37" i="5" s="1"/>
  <c r="X42" i="21"/>
  <c r="BW37" i="5"/>
  <c r="Z42" i="21"/>
  <c r="BQ37" i="5"/>
  <c r="BR37" i="5" s="1"/>
  <c r="BU37" i="5"/>
  <c r="AX38" i="5"/>
  <c r="BA38" i="5" s="1"/>
  <c r="O44" i="21" s="1"/>
  <c r="BJ38" i="5"/>
  <c r="BK38" i="5" s="1"/>
  <c r="BN38" i="5"/>
  <c r="BC32" i="5" l="1"/>
  <c r="BD32" i="5" s="1"/>
  <c r="CI37" i="5"/>
  <c r="CE37" i="5"/>
  <c r="CF37" i="5" s="1"/>
  <c r="BX37" i="5"/>
  <c r="BY37" i="5" s="1"/>
  <c r="BZ37" i="5" s="1"/>
  <c r="CA37" i="5" s="1"/>
  <c r="CB37" i="5"/>
  <c r="AY38" i="5"/>
  <c r="AU39" i="5" s="1"/>
  <c r="P44" i="21"/>
  <c r="BL38" i="5"/>
  <c r="BO38" i="5" s="1"/>
  <c r="S44" i="21" s="1"/>
  <c r="BS37" i="5"/>
  <c r="BV37" i="5" s="1"/>
  <c r="U43" i="21" s="1"/>
  <c r="BE32" i="5" l="1"/>
  <c r="BT37" i="5"/>
  <c r="BP38" i="5" s="1"/>
  <c r="BM38" i="5"/>
  <c r="BI39" i="5" s="1"/>
  <c r="CC37" i="5"/>
  <c r="W43" i="21" s="1"/>
  <c r="X43" i="21"/>
  <c r="BW38" i="5"/>
  <c r="CG37" i="5"/>
  <c r="CH37" i="5" s="1"/>
  <c r="V43" i="21"/>
  <c r="AZ39" i="5"/>
  <c r="AV39" i="5"/>
  <c r="AW39" i="5" s="1"/>
  <c r="T44" i="21" l="1"/>
  <c r="C32" i="5"/>
  <c r="CJ37" i="5"/>
  <c r="Y43" i="21" s="1"/>
  <c r="CD38" i="5"/>
  <c r="Z43" i="21"/>
  <c r="CB38" i="5"/>
  <c r="BX38" i="5"/>
  <c r="BY38" i="5" s="1"/>
  <c r="BN39" i="5"/>
  <c r="BJ39" i="5"/>
  <c r="BK39" i="5" s="1"/>
  <c r="AX39" i="5"/>
  <c r="AY39" i="5" s="1"/>
  <c r="BQ38" i="5"/>
  <c r="BR38" i="5" s="1"/>
  <c r="BU38" i="5"/>
  <c r="J32" i="5" l="1"/>
  <c r="Q32" i="5"/>
  <c r="X32" i="5" s="1"/>
  <c r="BA39" i="5"/>
  <c r="O45" i="21" s="1"/>
  <c r="BZ38" i="5"/>
  <c r="CC38" i="5" s="1"/>
  <c r="W44" i="21" s="1"/>
  <c r="CE38" i="5"/>
  <c r="CF38" i="5" s="1"/>
  <c r="CI38" i="5"/>
  <c r="AU40" i="5"/>
  <c r="P45" i="21"/>
  <c r="BL39" i="5"/>
  <c r="BM39" i="5" s="1"/>
  <c r="BS38" i="5"/>
  <c r="BV38" i="5" s="1"/>
  <c r="U44" i="21" s="1"/>
  <c r="AE32" i="5" l="1"/>
  <c r="Y32" i="5"/>
  <c r="G38" i="21" s="1"/>
  <c r="W32" i="5"/>
  <c r="R32" i="5"/>
  <c r="E38" i="21" s="1"/>
  <c r="P32" i="5"/>
  <c r="K32" i="5"/>
  <c r="I32" i="5"/>
  <c r="CG38" i="5"/>
  <c r="CH38" i="5" s="1"/>
  <c r="BT38" i="5"/>
  <c r="V44" i="21" s="1"/>
  <c r="CA38" i="5"/>
  <c r="BO39" i="5"/>
  <c r="S45" i="21" s="1"/>
  <c r="BI40" i="5"/>
  <c r="T45" i="21"/>
  <c r="AZ40" i="5"/>
  <c r="AV40" i="5"/>
  <c r="AW40" i="5" s="1"/>
  <c r="S33" i="5" l="1"/>
  <c r="H38" i="21"/>
  <c r="E33" i="5"/>
  <c r="D38" i="21"/>
  <c r="C38" i="21"/>
  <c r="L33" i="5"/>
  <c r="F38" i="21"/>
  <c r="AF32" i="5"/>
  <c r="I38" i="21" s="1"/>
  <c r="AD32" i="5"/>
  <c r="AL32" i="5"/>
  <c r="BP39" i="5"/>
  <c r="BU39" i="5" s="1"/>
  <c r="CJ38" i="5"/>
  <c r="Y44" i="21" s="1"/>
  <c r="Z44" i="21"/>
  <c r="CD39" i="5"/>
  <c r="BW39" i="5"/>
  <c r="X44" i="21"/>
  <c r="AX40" i="5"/>
  <c r="AY40" i="5" s="1"/>
  <c r="BN40" i="5"/>
  <c r="BJ40" i="5"/>
  <c r="BK40" i="5" s="1"/>
  <c r="J38" i="21" l="1"/>
  <c r="Z33" i="5"/>
  <c r="M33" i="5"/>
  <c r="N33" i="5" s="1"/>
  <c r="AK32" i="5"/>
  <c r="AM32" i="5"/>
  <c r="K38" i="21" s="1"/>
  <c r="AS32" i="5"/>
  <c r="F33" i="5"/>
  <c r="G33" i="5" s="1"/>
  <c r="T33" i="5"/>
  <c r="U33" i="5" s="1"/>
  <c r="BQ39" i="5"/>
  <c r="BR39" i="5" s="1"/>
  <c r="BS39" i="5" s="1"/>
  <c r="BV39" i="5" s="1"/>
  <c r="U45" i="21" s="1"/>
  <c r="BA40" i="5"/>
  <c r="O46" i="21" s="1"/>
  <c r="CB39" i="5"/>
  <c r="BX39" i="5"/>
  <c r="BY39" i="5" s="1"/>
  <c r="CI39" i="5"/>
  <c r="CE39" i="5"/>
  <c r="CF39" i="5" s="1"/>
  <c r="CG39" i="5" s="1"/>
  <c r="AU41" i="5"/>
  <c r="P46" i="21"/>
  <c r="BL40" i="5"/>
  <c r="BM40" i="5" s="1"/>
  <c r="H33" i="5" l="1"/>
  <c r="AR32" i="5"/>
  <c r="AT32" i="5"/>
  <c r="AG33" i="5"/>
  <c r="L38" i="21"/>
  <c r="O33" i="5"/>
  <c r="AA33" i="5"/>
  <c r="AB33" i="5" s="1"/>
  <c r="V33" i="5"/>
  <c r="CH39" i="5"/>
  <c r="CD40" i="5" s="1"/>
  <c r="BT39" i="5"/>
  <c r="BP40" i="5" s="1"/>
  <c r="BO40" i="5"/>
  <c r="S46" i="21" s="1"/>
  <c r="CJ39" i="5"/>
  <c r="Y45" i="21" s="1"/>
  <c r="BZ39" i="5"/>
  <c r="CC39" i="5" s="1"/>
  <c r="W45" i="21" s="1"/>
  <c r="BI41" i="5"/>
  <c r="T46" i="21"/>
  <c r="Z45" i="21"/>
  <c r="AV41" i="5"/>
  <c r="AW41" i="5" s="1"/>
  <c r="AZ41" i="5"/>
  <c r="AC33" i="5" l="1"/>
  <c r="AN33" i="5"/>
  <c r="N38" i="21"/>
  <c r="AH33" i="5"/>
  <c r="AI33" i="5" s="1"/>
  <c r="M38" i="21"/>
  <c r="BG32" i="5"/>
  <c r="V45" i="21"/>
  <c r="CA39" i="5"/>
  <c r="BW40" i="5" s="1"/>
  <c r="X45" i="21"/>
  <c r="BQ40" i="5"/>
  <c r="BR40" i="5" s="1"/>
  <c r="BU40" i="5"/>
  <c r="CE40" i="5"/>
  <c r="CF40" i="5" s="1"/>
  <c r="CI40" i="5"/>
  <c r="AX41" i="5"/>
  <c r="BA41" i="5" s="1"/>
  <c r="O47" i="21" s="1"/>
  <c r="BJ41" i="5"/>
  <c r="BK41" i="5" s="1"/>
  <c r="BN41" i="5"/>
  <c r="BF32" i="5" l="1"/>
  <c r="BH32" i="5"/>
  <c r="AO33" i="5"/>
  <c r="AP33" i="5" s="1"/>
  <c r="AJ33" i="5"/>
  <c r="BX40" i="5"/>
  <c r="BY40" i="5" s="1"/>
  <c r="CB40" i="5"/>
  <c r="AY41" i="5"/>
  <c r="BL41" i="5"/>
  <c r="BO41" i="5" s="1"/>
  <c r="S47" i="21" s="1"/>
  <c r="CG40" i="5"/>
  <c r="CJ40" i="5" s="1"/>
  <c r="Y46" i="21" s="1"/>
  <c r="BS40" i="5"/>
  <c r="BV40" i="5" s="1"/>
  <c r="U46" i="21" s="1"/>
  <c r="AQ33" i="5" l="1"/>
  <c r="Q38" i="21"/>
  <c r="D32" i="5"/>
  <c r="R38" i="21"/>
  <c r="BB33" i="5"/>
  <c r="B32" i="5"/>
  <c r="BM41" i="5"/>
  <c r="BI42" i="5" s="1"/>
  <c r="BT40" i="5"/>
  <c r="BP41" i="5" s="1"/>
  <c r="CH40" i="5"/>
  <c r="CD41" i="5" s="1"/>
  <c r="BZ40" i="5"/>
  <c r="CC40" i="5" s="1"/>
  <c r="W46" i="21" s="1"/>
  <c r="AU42" i="5"/>
  <c r="P47" i="21"/>
  <c r="Z46" i="21"/>
  <c r="BC33" i="5" l="1"/>
  <c r="BD33" i="5" s="1"/>
  <c r="V46" i="21"/>
  <c r="T47" i="21"/>
  <c r="CA40" i="5"/>
  <c r="BQ41" i="5"/>
  <c r="BR41" i="5" s="1"/>
  <c r="BU41" i="5"/>
  <c r="AV42" i="5"/>
  <c r="AW42" i="5" s="1"/>
  <c r="AZ42" i="5"/>
  <c r="BJ42" i="5"/>
  <c r="BK42" i="5" s="1"/>
  <c r="BN42" i="5"/>
  <c r="CE41" i="5"/>
  <c r="CF41" i="5" s="1"/>
  <c r="CI41" i="5"/>
  <c r="BE33" i="5" l="1"/>
  <c r="BF33" i="5"/>
  <c r="X46" i="21"/>
  <c r="BW41" i="5"/>
  <c r="CG41" i="5"/>
  <c r="CJ41" i="5" s="1"/>
  <c r="Y47" i="21" s="1"/>
  <c r="BS41" i="5"/>
  <c r="BT41" i="5" s="1"/>
  <c r="AX42" i="5"/>
  <c r="AY42" i="5" s="1"/>
  <c r="BL42" i="5"/>
  <c r="BO42" i="5" s="1"/>
  <c r="S48" i="21" s="1"/>
  <c r="BB34" i="5" l="1"/>
  <c r="R39" i="21"/>
  <c r="BG33" i="5"/>
  <c r="BH33" i="5" s="1"/>
  <c r="BA42" i="5"/>
  <c r="O48" i="21" s="1"/>
  <c r="CH41" i="5"/>
  <c r="CD42" i="5" s="1"/>
  <c r="BV41" i="5"/>
  <c r="U47" i="21" s="1"/>
  <c r="BX41" i="5"/>
  <c r="BY41" i="5" s="1"/>
  <c r="CB41" i="5"/>
  <c r="BP42" i="5"/>
  <c r="V47" i="21"/>
  <c r="Z47" i="21"/>
  <c r="BM42" i="5"/>
  <c r="AU43" i="5"/>
  <c r="P48" i="21"/>
  <c r="Q39" i="21" l="1"/>
  <c r="C33" i="5"/>
  <c r="BC34" i="5"/>
  <c r="BD34" i="5" s="1"/>
  <c r="BG34" i="5"/>
  <c r="BZ41" i="5"/>
  <c r="CC41" i="5" s="1"/>
  <c r="W47" i="21" s="1"/>
  <c r="BI43" i="5"/>
  <c r="T48" i="21"/>
  <c r="CE42" i="5"/>
  <c r="CF42" i="5" s="1"/>
  <c r="CI42" i="5"/>
  <c r="AV43" i="5"/>
  <c r="AW43" i="5" s="1"/>
  <c r="AZ43" i="5"/>
  <c r="BQ42" i="5"/>
  <c r="BR42" i="5" s="1"/>
  <c r="BU42" i="5"/>
  <c r="BE34" i="5" l="1"/>
  <c r="BH34" i="5" s="1"/>
  <c r="Q40" i="21" s="1"/>
  <c r="BF34" i="5"/>
  <c r="J33" i="5"/>
  <c r="Q33" i="5"/>
  <c r="CA41" i="5"/>
  <c r="BN43" i="5"/>
  <c r="BJ43" i="5"/>
  <c r="BK43" i="5" s="1"/>
  <c r="AX43" i="5"/>
  <c r="AY43" i="5" s="1"/>
  <c r="BS42" i="5"/>
  <c r="BV42" i="5" s="1"/>
  <c r="U48" i="21" s="1"/>
  <c r="CG42" i="5"/>
  <c r="CJ42" i="5" s="1"/>
  <c r="Y48" i="21" s="1"/>
  <c r="R33" i="5" l="1"/>
  <c r="E39" i="21" s="1"/>
  <c r="P33" i="5"/>
  <c r="BB35" i="5"/>
  <c r="R40" i="21"/>
  <c r="X33" i="5"/>
  <c r="K33" i="5"/>
  <c r="I33" i="5"/>
  <c r="BA43" i="5"/>
  <c r="O49" i="21" s="1"/>
  <c r="BT42" i="5"/>
  <c r="BP43" i="5" s="1"/>
  <c r="CH42" i="5"/>
  <c r="CD43" i="5" s="1"/>
  <c r="BW42" i="5"/>
  <c r="X47" i="21"/>
  <c r="Z48" i="21"/>
  <c r="AU44" i="5"/>
  <c r="P49" i="21"/>
  <c r="BL43" i="5"/>
  <c r="BM43" i="5" s="1"/>
  <c r="E34" i="5" l="1"/>
  <c r="D39" i="21"/>
  <c r="Y33" i="5"/>
  <c r="G39" i="21" s="1"/>
  <c r="W33" i="5"/>
  <c r="AE33" i="5"/>
  <c r="V48" i="21"/>
  <c r="C39" i="21"/>
  <c r="BC35" i="5"/>
  <c r="BD35" i="5" s="1"/>
  <c r="BG35" i="5"/>
  <c r="L34" i="5"/>
  <c r="F39" i="21"/>
  <c r="BX42" i="5"/>
  <c r="BY42" i="5" s="1"/>
  <c r="CB42" i="5"/>
  <c r="BI44" i="5"/>
  <c r="T49" i="21"/>
  <c r="AV44" i="5"/>
  <c r="AW44" i="5" s="1"/>
  <c r="AZ44" i="5"/>
  <c r="BQ43" i="5"/>
  <c r="BR43" i="5" s="1"/>
  <c r="BU43" i="5"/>
  <c r="BO43" i="5"/>
  <c r="S49" i="21" s="1"/>
  <c r="CE43" i="5"/>
  <c r="CF43" i="5" s="1"/>
  <c r="CI43" i="5"/>
  <c r="BE35" i="5" l="1"/>
  <c r="BH35" i="5" s="1"/>
  <c r="Q41" i="21" s="1"/>
  <c r="BF35" i="5"/>
  <c r="AF33" i="5"/>
  <c r="AD33" i="5"/>
  <c r="AL33" i="5"/>
  <c r="S34" i="5"/>
  <c r="H39" i="21"/>
  <c r="M34" i="5"/>
  <c r="N34" i="5" s="1"/>
  <c r="F34" i="5"/>
  <c r="G34" i="5" s="1"/>
  <c r="BZ42" i="5"/>
  <c r="CC42" i="5" s="1"/>
  <c r="W48" i="21" s="1"/>
  <c r="BS43" i="5"/>
  <c r="BV43" i="5" s="1"/>
  <c r="U49" i="21" s="1"/>
  <c r="AX44" i="5"/>
  <c r="BA44" i="5" s="1"/>
  <c r="O50" i="21" s="1"/>
  <c r="CG43" i="5"/>
  <c r="CJ43" i="5" s="1"/>
  <c r="Y49" i="21" s="1"/>
  <c r="BJ44" i="5"/>
  <c r="BK44" i="5" s="1"/>
  <c r="BN44" i="5"/>
  <c r="O34" i="5" l="1"/>
  <c r="J39" i="21"/>
  <c r="Z34" i="5"/>
  <c r="AA34" i="5" s="1"/>
  <c r="AB34" i="5" s="1"/>
  <c r="AC34" i="5" s="1"/>
  <c r="H34" i="5"/>
  <c r="AM33" i="5"/>
  <c r="K39" i="21" s="1"/>
  <c r="AK33" i="5"/>
  <c r="AS33" i="5"/>
  <c r="I39" i="21"/>
  <c r="BB36" i="5"/>
  <c r="R41" i="21"/>
  <c r="T34" i="5"/>
  <c r="U34" i="5" s="1"/>
  <c r="BT43" i="5"/>
  <c r="BP44" i="5" s="1"/>
  <c r="CA42" i="5"/>
  <c r="CH43" i="5"/>
  <c r="AY44" i="5"/>
  <c r="BL44" i="5"/>
  <c r="BO44" i="5" s="1"/>
  <c r="S50" i="21" s="1"/>
  <c r="V49" i="21" l="1"/>
  <c r="AG34" i="5"/>
  <c r="L39" i="21"/>
  <c r="AR33" i="5"/>
  <c r="AT33" i="5"/>
  <c r="V34" i="5"/>
  <c r="BC36" i="5"/>
  <c r="BD36" i="5" s="1"/>
  <c r="BG36" i="5"/>
  <c r="BW43" i="5"/>
  <c r="X48" i="21"/>
  <c r="BQ44" i="5"/>
  <c r="BR44" i="5" s="1"/>
  <c r="BU44" i="5"/>
  <c r="Z49" i="21"/>
  <c r="CD44" i="5"/>
  <c r="BM44" i="5"/>
  <c r="AU45" i="5"/>
  <c r="P50" i="21"/>
  <c r="N39" i="21" l="1"/>
  <c r="AN34" i="5"/>
  <c r="M39" i="21"/>
  <c r="D33" i="5"/>
  <c r="BE36" i="5"/>
  <c r="BH36" i="5" s="1"/>
  <c r="Q42" i="21" s="1"/>
  <c r="B33" i="5"/>
  <c r="AH34" i="5"/>
  <c r="AI34" i="5" s="1"/>
  <c r="BX43" i="5"/>
  <c r="BY43" i="5" s="1"/>
  <c r="CB43" i="5"/>
  <c r="AV45" i="5"/>
  <c r="AW45" i="5" s="1"/>
  <c r="AZ45" i="5"/>
  <c r="T50" i="21"/>
  <c r="BI45" i="5"/>
  <c r="CE44" i="5"/>
  <c r="CF44" i="5" s="1"/>
  <c r="CI44" i="5"/>
  <c r="BS44" i="5"/>
  <c r="BT44" i="5" s="1"/>
  <c r="BF36" i="5" l="1"/>
  <c r="AO34" i="5"/>
  <c r="AP34" i="5" s="1"/>
  <c r="AJ34" i="5"/>
  <c r="BV44" i="5"/>
  <c r="U50" i="21" s="1"/>
  <c r="BZ43" i="5"/>
  <c r="CC43" i="5" s="1"/>
  <c r="W49" i="21" s="1"/>
  <c r="CG44" i="5"/>
  <c r="CJ44" i="5" s="1"/>
  <c r="Y50" i="21" s="1"/>
  <c r="AX45" i="5"/>
  <c r="BA45" i="5" s="1"/>
  <c r="O51" i="21" s="1"/>
  <c r="BP45" i="5"/>
  <c r="V50" i="21"/>
  <c r="BJ45" i="5"/>
  <c r="BK45" i="5" s="1"/>
  <c r="BN45" i="5"/>
  <c r="AQ34" i="5" l="1"/>
  <c r="BB37" i="5"/>
  <c r="R42" i="21"/>
  <c r="AY45" i="5"/>
  <c r="AU46" i="5" s="1"/>
  <c r="CH44" i="5"/>
  <c r="CD45" i="5" s="1"/>
  <c r="CA43" i="5"/>
  <c r="BW44" i="5" s="1"/>
  <c r="X49" i="21"/>
  <c r="Z50" i="21"/>
  <c r="BU45" i="5"/>
  <c r="BQ45" i="5"/>
  <c r="BR45" i="5" s="1"/>
  <c r="BL45" i="5"/>
  <c r="BO45" i="5" s="1"/>
  <c r="S51" i="21" s="1"/>
  <c r="BG37" i="5" l="1"/>
  <c r="BC37" i="5"/>
  <c r="BD37" i="5" s="1"/>
  <c r="BE37" i="5" s="1"/>
  <c r="BF37" i="5" s="1"/>
  <c r="P51" i="21"/>
  <c r="C34" i="5"/>
  <c r="BM45" i="5"/>
  <c r="BI46" i="5" s="1"/>
  <c r="CB44" i="5"/>
  <c r="BX44" i="5"/>
  <c r="BY44" i="5" s="1"/>
  <c r="T51" i="21"/>
  <c r="BS45" i="5"/>
  <c r="BT45" i="5" s="1"/>
  <c r="AV46" i="5"/>
  <c r="AW46" i="5" s="1"/>
  <c r="AZ46" i="5"/>
  <c r="CI45" i="5"/>
  <c r="CE45" i="5"/>
  <c r="CF45" i="5" s="1"/>
  <c r="J34" i="5" l="1"/>
  <c r="Q34" i="5" s="1"/>
  <c r="X34" i="5" s="1"/>
  <c r="R43" i="21"/>
  <c r="BB38" i="5"/>
  <c r="BH37" i="5"/>
  <c r="Q43" i="21" s="1"/>
  <c r="BV45" i="5"/>
  <c r="U51" i="21" s="1"/>
  <c r="BZ44" i="5"/>
  <c r="CA44" i="5" s="1"/>
  <c r="BP46" i="5"/>
  <c r="V51" i="21"/>
  <c r="AX46" i="5"/>
  <c r="BA46" i="5" s="1"/>
  <c r="O52" i="21" s="1"/>
  <c r="CG45" i="5"/>
  <c r="CJ45" i="5" s="1"/>
  <c r="Y51" i="21" s="1"/>
  <c r="BJ46" i="5"/>
  <c r="BK46" i="5" s="1"/>
  <c r="BN46" i="5"/>
  <c r="AE34" i="5" l="1"/>
  <c r="Y34" i="5"/>
  <c r="G40" i="21" s="1"/>
  <c r="W34" i="5"/>
  <c r="BG38" i="5"/>
  <c r="BC38" i="5"/>
  <c r="BD38" i="5" s="1"/>
  <c r="BE38" i="5" s="1"/>
  <c r="BF38" i="5" s="1"/>
  <c r="K34" i="5"/>
  <c r="I34" i="5"/>
  <c r="R34" i="5"/>
  <c r="E40" i="21" s="1"/>
  <c r="P34" i="5"/>
  <c r="AL34" i="5"/>
  <c r="AS34" i="5" s="1"/>
  <c r="CC44" i="5"/>
  <c r="W50" i="21" s="1"/>
  <c r="X50" i="21"/>
  <c r="BW45" i="5"/>
  <c r="AY46" i="5"/>
  <c r="BL46" i="5"/>
  <c r="BM46" i="5" s="1"/>
  <c r="CH45" i="5"/>
  <c r="BQ46" i="5"/>
  <c r="BR46" i="5" s="1"/>
  <c r="BU46" i="5"/>
  <c r="AR34" i="5" l="1"/>
  <c r="AT34" i="5"/>
  <c r="M40" i="21" s="1"/>
  <c r="E35" i="5"/>
  <c r="D40" i="21"/>
  <c r="R44" i="21"/>
  <c r="BB39" i="5"/>
  <c r="BH38" i="5"/>
  <c r="Q44" i="21" s="1"/>
  <c r="F40" i="21"/>
  <c r="L35" i="5"/>
  <c r="AM34" i="5"/>
  <c r="K40" i="21" s="1"/>
  <c r="AK34" i="5"/>
  <c r="C40" i="21"/>
  <c r="H40" i="21"/>
  <c r="S35" i="5"/>
  <c r="T35" i="5" s="1"/>
  <c r="U35" i="5" s="1"/>
  <c r="AD34" i="5"/>
  <c r="AF34" i="5"/>
  <c r="I40" i="21" s="1"/>
  <c r="BO46" i="5"/>
  <c r="S52" i="21" s="1"/>
  <c r="CB45" i="5"/>
  <c r="BX45" i="5"/>
  <c r="BY45" i="5" s="1"/>
  <c r="CD46" i="5"/>
  <c r="Z51" i="21"/>
  <c r="T52" i="21"/>
  <c r="BI47" i="5"/>
  <c r="P52" i="21"/>
  <c r="AU47" i="5"/>
  <c r="BS46" i="5"/>
  <c r="BV46" i="5" s="1"/>
  <c r="U52" i="21" s="1"/>
  <c r="L40" i="21" l="1"/>
  <c r="AG35" i="5"/>
  <c r="M35" i="5"/>
  <c r="N35" i="5" s="1"/>
  <c r="Z35" i="5"/>
  <c r="AA35" i="5" s="1"/>
  <c r="AB35" i="5" s="1"/>
  <c r="J40" i="21"/>
  <c r="BC39" i="5"/>
  <c r="BD39" i="5" s="1"/>
  <c r="BG39" i="5"/>
  <c r="D34" i="5"/>
  <c r="B34" i="5"/>
  <c r="V35" i="5"/>
  <c r="F35" i="5"/>
  <c r="G35" i="5" s="1"/>
  <c r="AN35" i="5"/>
  <c r="N40" i="21"/>
  <c r="BT46" i="5"/>
  <c r="BP47" i="5" s="1"/>
  <c r="BZ45" i="5"/>
  <c r="CC45" i="5" s="1"/>
  <c r="W51" i="21" s="1"/>
  <c r="BN47" i="5"/>
  <c r="BJ47" i="5"/>
  <c r="BK47" i="5" s="1"/>
  <c r="CE46" i="5"/>
  <c r="CF46" i="5" s="1"/>
  <c r="CI46" i="5"/>
  <c r="AV47" i="5"/>
  <c r="AW47" i="5" s="1"/>
  <c r="AZ47" i="5"/>
  <c r="AC35" i="5" l="1"/>
  <c r="V52" i="21"/>
  <c r="BE39" i="5"/>
  <c r="BH39" i="5" s="1"/>
  <c r="Q45" i="21" s="1"/>
  <c r="AO35" i="5"/>
  <c r="AP35" i="5" s="1"/>
  <c r="AQ35" i="5" s="1"/>
  <c r="O35" i="5"/>
  <c r="AH35" i="5"/>
  <c r="AI35" i="5" s="1"/>
  <c r="H35" i="5"/>
  <c r="CA45" i="5"/>
  <c r="BW46" i="5" s="1"/>
  <c r="X51" i="21"/>
  <c r="AX47" i="5"/>
  <c r="BA47" i="5" s="1"/>
  <c r="O53" i="21" s="1"/>
  <c r="BU47" i="5"/>
  <c r="BQ47" i="5"/>
  <c r="BR47" i="5" s="1"/>
  <c r="BL47" i="5"/>
  <c r="BO47" i="5" s="1"/>
  <c r="S53" i="21" s="1"/>
  <c r="CG46" i="5"/>
  <c r="CH46" i="5" s="1"/>
  <c r="AJ35" i="5" l="1"/>
  <c r="BF39" i="5"/>
  <c r="C35" i="5"/>
  <c r="CB46" i="5"/>
  <c r="BX46" i="5"/>
  <c r="BY46" i="5" s="1"/>
  <c r="CD47" i="5"/>
  <c r="Z52" i="21"/>
  <c r="BM47" i="5"/>
  <c r="AY47" i="5"/>
  <c r="CJ46" i="5"/>
  <c r="Y52" i="21" s="1"/>
  <c r="BS47" i="5"/>
  <c r="BT47" i="5" s="1"/>
  <c r="J35" i="5" l="1"/>
  <c r="BB40" i="5"/>
  <c r="R45" i="21"/>
  <c r="Q35" i="5"/>
  <c r="BV47" i="5"/>
  <c r="U53" i="21" s="1"/>
  <c r="BZ46" i="5"/>
  <c r="CC46" i="5" s="1"/>
  <c r="W52" i="21" s="1"/>
  <c r="V53" i="21"/>
  <c r="BP48" i="5"/>
  <c r="CE47" i="5"/>
  <c r="CF47" i="5" s="1"/>
  <c r="CI47" i="5"/>
  <c r="AU48" i="5"/>
  <c r="P53" i="21"/>
  <c r="T53" i="21"/>
  <c r="BI48" i="5"/>
  <c r="BC40" i="5" l="1"/>
  <c r="BD40" i="5" s="1"/>
  <c r="BE40" i="5" s="1"/>
  <c r="BF40" i="5" s="1"/>
  <c r="BG40" i="5"/>
  <c r="K35" i="5"/>
  <c r="I35" i="5"/>
  <c r="X35" i="5"/>
  <c r="R35" i="5"/>
  <c r="E41" i="21" s="1"/>
  <c r="P35" i="5"/>
  <c r="CA46" i="5"/>
  <c r="BW47" i="5" s="1"/>
  <c r="X52" i="21"/>
  <c r="AZ48" i="5"/>
  <c r="AV48" i="5"/>
  <c r="AW48" i="5" s="1"/>
  <c r="BN48" i="5"/>
  <c r="BJ48" i="5"/>
  <c r="BK48" i="5" s="1"/>
  <c r="CG47" i="5"/>
  <c r="CJ47" i="5" s="1"/>
  <c r="Y53" i="21" s="1"/>
  <c r="BQ48" i="5"/>
  <c r="BR48" i="5" s="1"/>
  <c r="BU48" i="5"/>
  <c r="BH40" i="5" l="1"/>
  <c r="Q46" i="21" s="1"/>
  <c r="L36" i="5"/>
  <c r="F41" i="21"/>
  <c r="E36" i="5"/>
  <c r="D41" i="21"/>
  <c r="AE35" i="5"/>
  <c r="AL35" i="5" s="1"/>
  <c r="Y35" i="5"/>
  <c r="G41" i="21" s="1"/>
  <c r="W35" i="5"/>
  <c r="AS35" i="5"/>
  <c r="C41" i="21"/>
  <c r="R46" i="21"/>
  <c r="BB41" i="5"/>
  <c r="CH47" i="5"/>
  <c r="CD48" i="5" s="1"/>
  <c r="BX47" i="5"/>
  <c r="BY47" i="5" s="1"/>
  <c r="CB47" i="5"/>
  <c r="BL48" i="5"/>
  <c r="BO48" i="5" s="1"/>
  <c r="S54" i="21" s="1"/>
  <c r="Z53" i="21"/>
  <c r="BS48" i="5"/>
  <c r="BV48" i="5" s="1"/>
  <c r="U54" i="21" s="1"/>
  <c r="AX48" i="5"/>
  <c r="AY48" i="5" s="1"/>
  <c r="S36" i="5" l="1"/>
  <c r="H41" i="21"/>
  <c r="AT35" i="5"/>
  <c r="M41" i="21" s="1"/>
  <c r="AR35" i="5"/>
  <c r="AF35" i="5"/>
  <c r="AD35" i="5"/>
  <c r="BC41" i="5"/>
  <c r="BD41" i="5" s="1"/>
  <c r="BE41" i="5" s="1"/>
  <c r="BF41" i="5" s="1"/>
  <c r="BG41" i="5"/>
  <c r="AM35" i="5"/>
  <c r="K41" i="21" s="1"/>
  <c r="AK35" i="5"/>
  <c r="F36" i="5"/>
  <c r="G36" i="5" s="1"/>
  <c r="M36" i="5"/>
  <c r="N36" i="5" s="1"/>
  <c r="BT48" i="5"/>
  <c r="BP49" i="5" s="1"/>
  <c r="BZ47" i="5"/>
  <c r="CA47" i="5" s="1"/>
  <c r="BM48" i="5"/>
  <c r="BI49" i="5" s="1"/>
  <c r="BA48" i="5"/>
  <c r="O54" i="21" s="1"/>
  <c r="P54" i="21"/>
  <c r="AU49" i="5"/>
  <c r="CE48" i="5"/>
  <c r="CF48" i="5" s="1"/>
  <c r="CI48" i="5"/>
  <c r="BH41" i="5" l="1"/>
  <c r="Q47" i="21" s="1"/>
  <c r="L41" i="21"/>
  <c r="AG36" i="5"/>
  <c r="V54" i="21"/>
  <c r="R47" i="21"/>
  <c r="BB42" i="5"/>
  <c r="J41" i="21"/>
  <c r="Z36" i="5"/>
  <c r="AA36" i="5" s="1"/>
  <c r="AB36" i="5" s="1"/>
  <c r="N41" i="21"/>
  <c r="AN36" i="5"/>
  <c r="H36" i="5"/>
  <c r="O36" i="5"/>
  <c r="T54" i="21"/>
  <c r="I41" i="21"/>
  <c r="D35" i="5"/>
  <c r="B35" i="5"/>
  <c r="T36" i="5"/>
  <c r="U36" i="5" s="1"/>
  <c r="CC47" i="5"/>
  <c r="W53" i="21" s="1"/>
  <c r="BW48" i="5"/>
  <c r="X53" i="21"/>
  <c r="BJ49" i="5"/>
  <c r="BK49" i="5" s="1"/>
  <c r="BN49" i="5"/>
  <c r="CG48" i="5"/>
  <c r="CJ48" i="5" s="1"/>
  <c r="Y54" i="21" s="1"/>
  <c r="BQ49" i="5"/>
  <c r="BR49" i="5" s="1"/>
  <c r="BU49" i="5"/>
  <c r="AV49" i="5"/>
  <c r="AW49" i="5" s="1"/>
  <c r="AZ49" i="5"/>
  <c r="V36" i="5" l="1"/>
  <c r="AC36" i="5"/>
  <c r="AO36" i="5"/>
  <c r="AP36" i="5" s="1"/>
  <c r="AQ36" i="5" s="1"/>
  <c r="BC42" i="5"/>
  <c r="BD42" i="5" s="1"/>
  <c r="BG42" i="5"/>
  <c r="AH36" i="5"/>
  <c r="AI36" i="5" s="1"/>
  <c r="BX48" i="5"/>
  <c r="BY48" i="5" s="1"/>
  <c r="CB48" i="5"/>
  <c r="CH48" i="5"/>
  <c r="BS49" i="5"/>
  <c r="BT49" i="5" s="1"/>
  <c r="BL49" i="5"/>
  <c r="BM49" i="5" s="1"/>
  <c r="AX49" i="5"/>
  <c r="BA49" i="5" s="1"/>
  <c r="O55" i="21" s="1"/>
  <c r="BE42" i="5" l="1"/>
  <c r="BH42" i="5" s="1"/>
  <c r="Q48" i="21" s="1"/>
  <c r="BF42" i="5"/>
  <c r="AJ36" i="5"/>
  <c r="AY49" i="5"/>
  <c r="AU50" i="5" s="1"/>
  <c r="BO49" i="5"/>
  <c r="S55" i="21" s="1"/>
  <c r="BZ48" i="5"/>
  <c r="CC48" i="5" s="1"/>
  <c r="W54" i="21" s="1"/>
  <c r="BP50" i="5"/>
  <c r="V55" i="21"/>
  <c r="BV49" i="5"/>
  <c r="U55" i="21" s="1"/>
  <c r="Z54" i="21"/>
  <c r="CD49" i="5"/>
  <c r="BI50" i="5"/>
  <c r="T55" i="21"/>
  <c r="C36" i="5" l="1"/>
  <c r="BB43" i="5"/>
  <c r="R48" i="21"/>
  <c r="P55" i="21"/>
  <c r="CA48" i="5"/>
  <c r="BW49" i="5" s="1"/>
  <c r="X54" i="21"/>
  <c r="CE49" i="5"/>
  <c r="CF49" i="5" s="1"/>
  <c r="CI49" i="5"/>
  <c r="BJ50" i="5"/>
  <c r="BK50" i="5" s="1"/>
  <c r="BN50" i="5"/>
  <c r="AV50" i="5"/>
  <c r="AW50" i="5" s="1"/>
  <c r="AZ50" i="5"/>
  <c r="BQ50" i="5"/>
  <c r="BR50" i="5" s="1"/>
  <c r="BU50" i="5"/>
  <c r="BG43" i="5" l="1"/>
  <c r="BC43" i="5"/>
  <c r="BD43" i="5" s="1"/>
  <c r="BE43" i="5" s="1"/>
  <c r="BF43" i="5" s="1"/>
  <c r="J36" i="5"/>
  <c r="BX49" i="5"/>
  <c r="BY49" i="5" s="1"/>
  <c r="CB49" i="5"/>
  <c r="BS50" i="5"/>
  <c r="BT50" i="5" s="1"/>
  <c r="CG49" i="5"/>
  <c r="CH49" i="5" s="1"/>
  <c r="AX50" i="5"/>
  <c r="BA50" i="5" s="1"/>
  <c r="O56" i="21" s="1"/>
  <c r="BL50" i="5"/>
  <c r="BM50" i="5" s="1"/>
  <c r="K36" i="5" l="1"/>
  <c r="I36" i="5"/>
  <c r="Q36" i="5"/>
  <c r="BB44" i="5"/>
  <c r="R49" i="21"/>
  <c r="BH43" i="5"/>
  <c r="Q49" i="21" s="1"/>
  <c r="BV50" i="5"/>
  <c r="U56" i="21" s="1"/>
  <c r="BO50" i="5"/>
  <c r="S56" i="21" s="1"/>
  <c r="BZ49" i="5"/>
  <c r="CC49" i="5" s="1"/>
  <c r="W55" i="21" s="1"/>
  <c r="BI51" i="5"/>
  <c r="T56" i="21"/>
  <c r="CD50" i="5"/>
  <c r="Z55" i="21"/>
  <c r="AY50" i="5"/>
  <c r="V56" i="21"/>
  <c r="BP51" i="5"/>
  <c r="CJ49" i="5"/>
  <c r="Y55" i="21" s="1"/>
  <c r="R36" i="5" l="1"/>
  <c r="E42" i="21" s="1"/>
  <c r="P36" i="5"/>
  <c r="X36" i="5"/>
  <c r="BG44" i="5"/>
  <c r="BC44" i="5"/>
  <c r="BD44" i="5" s="1"/>
  <c r="E37" i="5"/>
  <c r="D42" i="21"/>
  <c r="C42" i="21"/>
  <c r="CA49" i="5"/>
  <c r="BW50" i="5" s="1"/>
  <c r="X55" i="21"/>
  <c r="CE50" i="5"/>
  <c r="CF50" i="5" s="1"/>
  <c r="CI50" i="5"/>
  <c r="AU51" i="5"/>
  <c r="P56" i="21"/>
  <c r="BU51" i="5"/>
  <c r="BQ51" i="5"/>
  <c r="BR51" i="5" s="1"/>
  <c r="BJ51" i="5"/>
  <c r="BK51" i="5" s="1"/>
  <c r="BN51" i="5"/>
  <c r="F37" i="5" l="1"/>
  <c r="G37" i="5" s="1"/>
  <c r="F42" i="21"/>
  <c r="L37" i="5"/>
  <c r="BE44" i="5"/>
  <c r="BH44" i="5" s="1"/>
  <c r="Q50" i="21" s="1"/>
  <c r="AE36" i="5"/>
  <c r="Y36" i="5"/>
  <c r="W36" i="5"/>
  <c r="CB50" i="5"/>
  <c r="BX50" i="5"/>
  <c r="BY50" i="5" s="1"/>
  <c r="BZ50" i="5" s="1"/>
  <c r="CA50" i="5" s="1"/>
  <c r="AV51" i="5"/>
  <c r="AW51" i="5" s="1"/>
  <c r="AZ51" i="5"/>
  <c r="BL51" i="5"/>
  <c r="BO51" i="5" s="1"/>
  <c r="S57" i="21" s="1"/>
  <c r="CG50" i="5"/>
  <c r="CJ50" i="5" s="1"/>
  <c r="Y56" i="21" s="1"/>
  <c r="BS51" i="5"/>
  <c r="BT51" i="5" s="1"/>
  <c r="BF44" i="5" l="1"/>
  <c r="G42" i="21"/>
  <c r="BB45" i="5"/>
  <c r="R50" i="21"/>
  <c r="AF36" i="5"/>
  <c r="I42" i="21" s="1"/>
  <c r="AD36" i="5"/>
  <c r="AL36" i="5"/>
  <c r="H42" i="21"/>
  <c r="S37" i="5"/>
  <c r="M37" i="5"/>
  <c r="N37" i="5" s="1"/>
  <c r="H37" i="5"/>
  <c r="BM51" i="5"/>
  <c r="BI52" i="5" s="1"/>
  <c r="BW51" i="5"/>
  <c r="X56" i="21"/>
  <c r="CC50" i="5"/>
  <c r="W56" i="21" s="1"/>
  <c r="BP52" i="5"/>
  <c r="V57" i="21"/>
  <c r="CH50" i="5"/>
  <c r="BV51" i="5"/>
  <c r="U57" i="21" s="1"/>
  <c r="AX51" i="5"/>
  <c r="AY51" i="5" s="1"/>
  <c r="T37" i="5" l="1"/>
  <c r="U37" i="5" s="1"/>
  <c r="O37" i="5"/>
  <c r="AM36" i="5"/>
  <c r="K42" i="21" s="1"/>
  <c r="AK36" i="5"/>
  <c r="J42" i="21"/>
  <c r="Z37" i="5"/>
  <c r="AA37" i="5" s="1"/>
  <c r="AB37" i="5" s="1"/>
  <c r="AS36" i="5"/>
  <c r="T57" i="21"/>
  <c r="BC45" i="5"/>
  <c r="BD45" i="5" s="1"/>
  <c r="BG45" i="5"/>
  <c r="BX51" i="5"/>
  <c r="BY51" i="5" s="1"/>
  <c r="CB51" i="5"/>
  <c r="BA51" i="5"/>
  <c r="O57" i="21" s="1"/>
  <c r="AU52" i="5"/>
  <c r="P57" i="21"/>
  <c r="CD51" i="5"/>
  <c r="Z56" i="21"/>
  <c r="BN52" i="5"/>
  <c r="BJ52" i="5"/>
  <c r="BK52" i="5" s="1"/>
  <c r="BQ52" i="5"/>
  <c r="BR52" i="5" s="1"/>
  <c r="BU52" i="5"/>
  <c r="AT36" i="5" l="1"/>
  <c r="AR36" i="5"/>
  <c r="L42" i="21"/>
  <c r="AG37" i="5"/>
  <c r="B36" i="5"/>
  <c r="BE45" i="5"/>
  <c r="BH45" i="5" s="1"/>
  <c r="Q51" i="21" s="1"/>
  <c r="AC37" i="5"/>
  <c r="V37" i="5"/>
  <c r="BZ51" i="5"/>
  <c r="CC51" i="5" s="1"/>
  <c r="W57" i="21" s="1"/>
  <c r="CI51" i="5"/>
  <c r="CE51" i="5"/>
  <c r="CF51" i="5" s="1"/>
  <c r="BS52" i="5"/>
  <c r="BV52" i="5" s="1"/>
  <c r="U58" i="21" s="1"/>
  <c r="BL52" i="5"/>
  <c r="BM52" i="5" s="1"/>
  <c r="AV52" i="5"/>
  <c r="AW52" i="5" s="1"/>
  <c r="AZ52" i="5"/>
  <c r="BF45" i="5" l="1"/>
  <c r="AH37" i="5"/>
  <c r="AI37" i="5" s="1"/>
  <c r="N42" i="21"/>
  <c r="AN37" i="5"/>
  <c r="M42" i="21"/>
  <c r="D36" i="5"/>
  <c r="CA51" i="5"/>
  <c r="BW52" i="5" s="1"/>
  <c r="BO52" i="5"/>
  <c r="S58" i="21" s="1"/>
  <c r="X57" i="21"/>
  <c r="CG51" i="5"/>
  <c r="CH51" i="5" s="1"/>
  <c r="BT52" i="5"/>
  <c r="AX52" i="5"/>
  <c r="BA52" i="5" s="1"/>
  <c r="O58" i="21" s="1"/>
  <c r="BI53" i="5"/>
  <c r="T58" i="21"/>
  <c r="AO37" i="5" l="1"/>
  <c r="AP37" i="5" s="1"/>
  <c r="AJ37" i="5"/>
  <c r="BB46" i="5"/>
  <c r="R51" i="21"/>
  <c r="CJ51" i="5"/>
  <c r="Y57" i="21" s="1"/>
  <c r="CB52" i="5"/>
  <c r="BX52" i="5"/>
  <c r="BY52" i="5" s="1"/>
  <c r="CD52" i="5"/>
  <c r="Z57" i="21"/>
  <c r="BJ53" i="5"/>
  <c r="BK53" i="5" s="1"/>
  <c r="BN53" i="5"/>
  <c r="BP53" i="5"/>
  <c r="V58" i="21"/>
  <c r="AY52" i="5"/>
  <c r="BG46" i="5" l="1"/>
  <c r="BC46" i="5"/>
  <c r="BD46" i="5" s="1"/>
  <c r="BE46" i="5" s="1"/>
  <c r="BF46" i="5" s="1"/>
  <c r="AQ37" i="5"/>
  <c r="BZ52" i="5"/>
  <c r="CA52" i="5" s="1"/>
  <c r="BU53" i="5"/>
  <c r="BQ53" i="5"/>
  <c r="BR53" i="5" s="1"/>
  <c r="BL53" i="5"/>
  <c r="BO53" i="5" s="1"/>
  <c r="S59" i="21" s="1"/>
  <c r="AU53" i="5"/>
  <c r="P58" i="21"/>
  <c r="CE52" i="5"/>
  <c r="CF52" i="5" s="1"/>
  <c r="CI52" i="5"/>
  <c r="R52" i="21" l="1"/>
  <c r="BB47" i="5"/>
  <c r="BH46" i="5"/>
  <c r="Q52" i="21" s="1"/>
  <c r="BM53" i="5"/>
  <c r="BI54" i="5" s="1"/>
  <c r="CC52" i="5"/>
  <c r="W58" i="21" s="1"/>
  <c r="BW53" i="5"/>
  <c r="X58" i="21"/>
  <c r="CG52" i="5"/>
  <c r="CJ52" i="5" s="1"/>
  <c r="Y58" i="21" s="1"/>
  <c r="AV53" i="5"/>
  <c r="AW53" i="5" s="1"/>
  <c r="AZ53" i="5"/>
  <c r="BS53" i="5"/>
  <c r="BT53" i="5" s="1"/>
  <c r="T59" i="21"/>
  <c r="BC47" i="5" l="1"/>
  <c r="BD47" i="5" s="1"/>
  <c r="BG47" i="5"/>
  <c r="CH52" i="5"/>
  <c r="CD53" i="5" s="1"/>
  <c r="BV53" i="5"/>
  <c r="U59" i="21" s="1"/>
  <c r="CB53" i="5"/>
  <c r="BX53" i="5"/>
  <c r="BY53" i="5" s="1"/>
  <c r="BJ54" i="5"/>
  <c r="BK54" i="5" s="1"/>
  <c r="BN54" i="5"/>
  <c r="BP54" i="5"/>
  <c r="V59" i="21"/>
  <c r="AX53" i="5"/>
  <c r="BA53" i="5" s="1"/>
  <c r="O59" i="21" s="1"/>
  <c r="Z58" i="21"/>
  <c r="BE47" i="5" l="1"/>
  <c r="BH47" i="5" s="1"/>
  <c r="Q53" i="21" s="1"/>
  <c r="BF47" i="5"/>
  <c r="BZ53" i="5"/>
  <c r="CC53" i="5" s="1"/>
  <c r="W59" i="21" s="1"/>
  <c r="AY53" i="5"/>
  <c r="BL54" i="5"/>
  <c r="BM54" i="5" s="1"/>
  <c r="BQ54" i="5"/>
  <c r="BR54" i="5" s="1"/>
  <c r="BU54" i="5"/>
  <c r="CI53" i="5"/>
  <c r="CE53" i="5"/>
  <c r="CF53" i="5" s="1"/>
  <c r="BB48" i="5" l="1"/>
  <c r="R53" i="21"/>
  <c r="CA53" i="5"/>
  <c r="BW54" i="5" s="1"/>
  <c r="X59" i="21"/>
  <c r="BO54" i="5"/>
  <c r="S60" i="21" s="1"/>
  <c r="BI55" i="5"/>
  <c r="T60" i="21"/>
  <c r="CG53" i="5"/>
  <c r="CH53" i="5" s="1"/>
  <c r="AU54" i="5"/>
  <c r="P59" i="21"/>
  <c r="BS54" i="5"/>
  <c r="BV54" i="5" s="1"/>
  <c r="U60" i="21" s="1"/>
  <c r="BC48" i="5" l="1"/>
  <c r="BD48" i="5" s="1"/>
  <c r="BG48" i="5"/>
  <c r="BT54" i="5"/>
  <c r="BP55" i="5" s="1"/>
  <c r="CJ53" i="5"/>
  <c r="Y59" i="21" s="1"/>
  <c r="BX54" i="5"/>
  <c r="BY54" i="5" s="1"/>
  <c r="CB54" i="5"/>
  <c r="CD54" i="5"/>
  <c r="Z59" i="21"/>
  <c r="AV54" i="5"/>
  <c r="AW54" i="5" s="1"/>
  <c r="AZ54" i="5"/>
  <c r="BJ55" i="5"/>
  <c r="BK55" i="5" s="1"/>
  <c r="BN55" i="5"/>
  <c r="V60" i="21" l="1"/>
  <c r="BE48" i="5"/>
  <c r="BH48" i="5" s="1"/>
  <c r="Q54" i="21" s="1"/>
  <c r="BF48" i="5"/>
  <c r="BZ54" i="5"/>
  <c r="CC54" i="5" s="1"/>
  <c r="W60" i="21" s="1"/>
  <c r="BQ55" i="5"/>
  <c r="BR55" i="5" s="1"/>
  <c r="BU55" i="5"/>
  <c r="AX54" i="5"/>
  <c r="AY54" i="5" s="1"/>
  <c r="BL55" i="5"/>
  <c r="BM55" i="5" s="1"/>
  <c r="CE54" i="5"/>
  <c r="CF54" i="5" s="1"/>
  <c r="CI54" i="5"/>
  <c r="R54" i="21" l="1"/>
  <c r="BB49" i="5"/>
  <c r="BO55" i="5"/>
  <c r="S61" i="21" s="1"/>
  <c r="CA54" i="5"/>
  <c r="BW55" i="5" s="1"/>
  <c r="X60" i="21"/>
  <c r="BI56" i="5"/>
  <c r="T61" i="21"/>
  <c r="AU55" i="5"/>
  <c r="P60" i="21"/>
  <c r="CG54" i="5"/>
  <c r="CH54" i="5" s="1"/>
  <c r="BS55" i="5"/>
  <c r="BV55" i="5" s="1"/>
  <c r="U61" i="21" s="1"/>
  <c r="BA54" i="5"/>
  <c r="O60" i="21" s="1"/>
  <c r="BC49" i="5" l="1"/>
  <c r="BD49" i="5" s="1"/>
  <c r="BE49" i="5" s="1"/>
  <c r="BF49" i="5" s="1"/>
  <c r="BG49" i="5"/>
  <c r="BH49" i="5" s="1"/>
  <c r="Q55" i="21" s="1"/>
  <c r="BT55" i="5"/>
  <c r="BP56" i="5" s="1"/>
  <c r="CJ54" i="5"/>
  <c r="Y60" i="21" s="1"/>
  <c r="CB55" i="5"/>
  <c r="BX55" i="5"/>
  <c r="BY55" i="5" s="1"/>
  <c r="CD55" i="5"/>
  <c r="Z60" i="21"/>
  <c r="V61" i="21"/>
  <c r="AV55" i="5"/>
  <c r="AW55" i="5" s="1"/>
  <c r="AZ55" i="5"/>
  <c r="BJ56" i="5"/>
  <c r="BK56" i="5" s="1"/>
  <c r="BN56" i="5"/>
  <c r="BB50" i="5" l="1"/>
  <c r="R55" i="21"/>
  <c r="BZ55" i="5"/>
  <c r="CA55" i="5" s="1"/>
  <c r="CE55" i="5"/>
  <c r="CF55" i="5" s="1"/>
  <c r="CI55" i="5"/>
  <c r="AX55" i="5"/>
  <c r="BA55" i="5" s="1"/>
  <c r="O61" i="21" s="1"/>
  <c r="BL56" i="5"/>
  <c r="BM56" i="5" s="1"/>
  <c r="BQ56" i="5"/>
  <c r="BR56" i="5" s="1"/>
  <c r="BU56" i="5"/>
  <c r="BC50" i="5" l="1"/>
  <c r="BD50" i="5" s="1"/>
  <c r="BG50" i="5"/>
  <c r="CC55" i="5"/>
  <c r="W61" i="21" s="1"/>
  <c r="BO56" i="5"/>
  <c r="S62" i="21" s="1"/>
  <c r="BW56" i="5"/>
  <c r="X61" i="21"/>
  <c r="BI57" i="5"/>
  <c r="T62" i="21"/>
  <c r="BS56" i="5"/>
  <c r="BV56" i="5" s="1"/>
  <c r="U62" i="21" s="1"/>
  <c r="CG55" i="5"/>
  <c r="CJ55" i="5" s="1"/>
  <c r="Y61" i="21" s="1"/>
  <c r="AY55" i="5"/>
  <c r="BE50" i="5" l="1"/>
  <c r="BH50" i="5" s="1"/>
  <c r="Q56" i="21" s="1"/>
  <c r="BF50" i="5"/>
  <c r="BT56" i="5"/>
  <c r="BP57" i="5" s="1"/>
  <c r="CB56" i="5"/>
  <c r="BX56" i="5"/>
  <c r="BY56" i="5" s="1"/>
  <c r="V62" i="21"/>
  <c r="CH55" i="5"/>
  <c r="BJ57" i="5"/>
  <c r="BK57" i="5" s="1"/>
  <c r="BN57" i="5"/>
  <c r="AU56" i="5"/>
  <c r="P61" i="21"/>
  <c r="R56" i="21" l="1"/>
  <c r="BB51" i="5"/>
  <c r="BZ56" i="5"/>
  <c r="CA56" i="5" s="1"/>
  <c r="AV56" i="5"/>
  <c r="AW56" i="5" s="1"/>
  <c r="AZ56" i="5"/>
  <c r="Z61" i="21"/>
  <c r="CD56" i="5"/>
  <c r="BQ57" i="5"/>
  <c r="BR57" i="5" s="1"/>
  <c r="BU57" i="5"/>
  <c r="BL57" i="5"/>
  <c r="BO57" i="5" s="1"/>
  <c r="S63" i="21" s="1"/>
  <c r="BC51" i="5" l="1"/>
  <c r="BD51" i="5" s="1"/>
  <c r="BG51" i="5"/>
  <c r="BM57" i="5"/>
  <c r="BI58" i="5" s="1"/>
  <c r="CC56" i="5"/>
  <c r="W62" i="21" s="1"/>
  <c r="BW57" i="5"/>
  <c r="X62" i="21"/>
  <c r="CE56" i="5"/>
  <c r="CF56" i="5" s="1"/>
  <c r="CI56" i="5"/>
  <c r="AX56" i="5"/>
  <c r="AY56" i="5" s="1"/>
  <c r="BS57" i="5"/>
  <c r="BT57" i="5" s="1"/>
  <c r="T63" i="21" l="1"/>
  <c r="BE51" i="5"/>
  <c r="BH51" i="5" s="1"/>
  <c r="Q57" i="21" s="1"/>
  <c r="CB57" i="5"/>
  <c r="BX57" i="5"/>
  <c r="BY57" i="5" s="1"/>
  <c r="BZ57" i="5" s="1"/>
  <c r="CA57" i="5" s="1"/>
  <c r="V63" i="21"/>
  <c r="BP58" i="5"/>
  <c r="AU57" i="5"/>
  <c r="P62" i="21"/>
  <c r="BN58" i="5"/>
  <c r="BJ58" i="5"/>
  <c r="BK58" i="5" s="1"/>
  <c r="BV57" i="5"/>
  <c r="U63" i="21" s="1"/>
  <c r="BA56" i="5"/>
  <c r="O62" i="21" s="1"/>
  <c r="CG56" i="5"/>
  <c r="CJ56" i="5" s="1"/>
  <c r="Y62" i="21" s="1"/>
  <c r="BF51" i="5" l="1"/>
  <c r="BB52" i="5" s="1"/>
  <c r="R57" i="21"/>
  <c r="BW58" i="5"/>
  <c r="X63" i="21"/>
  <c r="CC57" i="5"/>
  <c r="W63" i="21" s="1"/>
  <c r="CH56" i="5"/>
  <c r="BL58" i="5"/>
  <c r="BO58" i="5" s="1"/>
  <c r="S64" i="21" s="1"/>
  <c r="AV57" i="5"/>
  <c r="AW57" i="5" s="1"/>
  <c r="AZ57" i="5"/>
  <c r="BQ58" i="5"/>
  <c r="BR58" i="5" s="1"/>
  <c r="BU58" i="5"/>
  <c r="BG52" i="5" l="1"/>
  <c r="BC52" i="5"/>
  <c r="BD52" i="5" s="1"/>
  <c r="BM58" i="5"/>
  <c r="BI59" i="5" s="1"/>
  <c r="CB58" i="5"/>
  <c r="BX58" i="5"/>
  <c r="BY58" i="5" s="1"/>
  <c r="T64" i="21"/>
  <c r="BS58" i="5"/>
  <c r="BV58" i="5" s="1"/>
  <c r="U64" i="21" s="1"/>
  <c r="AX57" i="5"/>
  <c r="BA57" i="5" s="1"/>
  <c r="O63" i="21" s="1"/>
  <c r="CD57" i="5"/>
  <c r="Z62" i="21"/>
  <c r="BE52" i="5" l="1"/>
  <c r="BH52" i="5" s="1"/>
  <c r="Q58" i="21" s="1"/>
  <c r="AY57" i="5"/>
  <c r="AU58" i="5" s="1"/>
  <c r="BZ58" i="5"/>
  <c r="CC58" i="5" s="1"/>
  <c r="W64" i="21" s="1"/>
  <c r="BT58" i="5"/>
  <c r="CE57" i="5"/>
  <c r="CF57" i="5" s="1"/>
  <c r="CI57" i="5"/>
  <c r="BN59" i="5"/>
  <c r="BJ59" i="5"/>
  <c r="BK59" i="5" s="1"/>
  <c r="P63" i="21"/>
  <c r="BF52" i="5" l="1"/>
  <c r="R58" i="21"/>
  <c r="BB53" i="5"/>
  <c r="CA58" i="5"/>
  <c r="BW59" i="5" s="1"/>
  <c r="X64" i="21"/>
  <c r="AZ58" i="5"/>
  <c r="AV58" i="5"/>
  <c r="AW58" i="5" s="1"/>
  <c r="CG57" i="5"/>
  <c r="CH57" i="5" s="1"/>
  <c r="BL59" i="5"/>
  <c r="BM59" i="5" s="1"/>
  <c r="BP59" i="5"/>
  <c r="V64" i="21"/>
  <c r="BC53" i="5" l="1"/>
  <c r="BD53" i="5" s="1"/>
  <c r="BG53" i="5"/>
  <c r="BO59" i="5"/>
  <c r="S65" i="21" s="1"/>
  <c r="CJ57" i="5"/>
  <c r="Y63" i="21" s="1"/>
  <c r="CB59" i="5"/>
  <c r="BX59" i="5"/>
  <c r="BY59" i="5" s="1"/>
  <c r="AX58" i="5"/>
  <c r="BA58" i="5" s="1"/>
  <c r="O64" i="21" s="1"/>
  <c r="BQ59" i="5"/>
  <c r="BR59" i="5" s="1"/>
  <c r="BU59" i="5"/>
  <c r="BI60" i="5"/>
  <c r="T65" i="21"/>
  <c r="CD58" i="5"/>
  <c r="Z63" i="21"/>
  <c r="BE53" i="5" l="1"/>
  <c r="BH53" i="5" s="1"/>
  <c r="Q59" i="21" s="1"/>
  <c r="BF53" i="5"/>
  <c r="AY58" i="5"/>
  <c r="AU59" i="5" s="1"/>
  <c r="BZ59" i="5"/>
  <c r="CC59" i="5" s="1"/>
  <c r="W65" i="21" s="1"/>
  <c r="BJ60" i="5"/>
  <c r="BK60" i="5" s="1"/>
  <c r="BN60" i="5"/>
  <c r="CI58" i="5"/>
  <c r="CE58" i="5"/>
  <c r="CF58" i="5" s="1"/>
  <c r="P64" i="21"/>
  <c r="BS59" i="5"/>
  <c r="BV59" i="5" s="1"/>
  <c r="U65" i="21" s="1"/>
  <c r="R59" i="21" l="1"/>
  <c r="BB54" i="5"/>
  <c r="CA59" i="5"/>
  <c r="BW60" i="5" s="1"/>
  <c r="BT59" i="5"/>
  <c r="BP60" i="5" s="1"/>
  <c r="X65" i="21"/>
  <c r="V65" i="21"/>
  <c r="CG58" i="5"/>
  <c r="CH58" i="5" s="1"/>
  <c r="BL60" i="5"/>
  <c r="BO60" i="5" s="1"/>
  <c r="S66" i="21" s="1"/>
  <c r="AV59" i="5"/>
  <c r="AW59" i="5" s="1"/>
  <c r="AZ59" i="5"/>
  <c r="BC54" i="5" l="1"/>
  <c r="BD54" i="5" s="1"/>
  <c r="BG54" i="5"/>
  <c r="CJ58" i="5"/>
  <c r="Y64" i="21" s="1"/>
  <c r="CB60" i="5"/>
  <c r="BX60" i="5"/>
  <c r="BY60" i="5" s="1"/>
  <c r="BZ60" i="5" s="1"/>
  <c r="CA60" i="5" s="1"/>
  <c r="X66" i="21" s="1"/>
  <c r="BQ60" i="5"/>
  <c r="BR60" i="5" s="1"/>
  <c r="BU60" i="5"/>
  <c r="AX59" i="5"/>
  <c r="AY59" i="5" s="1"/>
  <c r="CD59" i="5"/>
  <c r="Z64" i="21"/>
  <c r="BM60" i="5"/>
  <c r="BE54" i="5" l="1"/>
  <c r="BH54" i="5" s="1"/>
  <c r="Q60" i="21" s="1"/>
  <c r="BF54" i="5"/>
  <c r="BW61" i="5"/>
  <c r="BX61" i="5" s="1"/>
  <c r="BY61" i="5" s="1"/>
  <c r="CC60" i="5"/>
  <c r="W66" i="21" s="1"/>
  <c r="BA59" i="5"/>
  <c r="O65" i="21" s="1"/>
  <c r="AU60" i="5"/>
  <c r="P65" i="21"/>
  <c r="BS60" i="5"/>
  <c r="BV60" i="5" s="1"/>
  <c r="U66" i="21" s="1"/>
  <c r="T66" i="21"/>
  <c r="BI61" i="5"/>
  <c r="CE59" i="5"/>
  <c r="CF59" i="5" s="1"/>
  <c r="CI59" i="5"/>
  <c r="BB55" i="5" l="1"/>
  <c r="R60" i="21"/>
  <c r="CB61" i="5"/>
  <c r="BT60" i="5"/>
  <c r="BP61" i="5" s="1"/>
  <c r="CG59" i="5"/>
  <c r="CH59" i="5" s="1"/>
  <c r="BZ61" i="5"/>
  <c r="BN61" i="5"/>
  <c r="BJ61" i="5"/>
  <c r="BK61" i="5" s="1"/>
  <c r="AV60" i="5"/>
  <c r="AW60" i="5" s="1"/>
  <c r="AZ60" i="5"/>
  <c r="V66" i="21" l="1"/>
  <c r="BG55" i="5"/>
  <c r="BC55" i="5"/>
  <c r="BD55" i="5" s="1"/>
  <c r="BE55" i="5" s="1"/>
  <c r="BF55" i="5" s="1"/>
  <c r="CC61" i="5"/>
  <c r="W67" i="21" s="1"/>
  <c r="CJ59" i="5"/>
  <c r="Y65" i="21" s="1"/>
  <c r="BL61" i="5"/>
  <c r="BM61" i="5" s="1"/>
  <c r="CA61" i="5"/>
  <c r="BQ61" i="5"/>
  <c r="BR61" i="5" s="1"/>
  <c r="BU61" i="5"/>
  <c r="AX60" i="5"/>
  <c r="BA60" i="5" s="1"/>
  <c r="O66" i="21" s="1"/>
  <c r="Z65" i="21"/>
  <c r="CD60" i="5"/>
  <c r="BB56" i="5" l="1"/>
  <c r="R61" i="21"/>
  <c r="BH55" i="5"/>
  <c r="Q61" i="21" s="1"/>
  <c r="AY60" i="5"/>
  <c r="AU61" i="5" s="1"/>
  <c r="BO61" i="5"/>
  <c r="S67" i="21" s="1"/>
  <c r="BI62" i="5"/>
  <c r="T67" i="21"/>
  <c r="CI60" i="5"/>
  <c r="CE60" i="5"/>
  <c r="CF60" i="5" s="1"/>
  <c r="BS61" i="5"/>
  <c r="BV61" i="5" s="1"/>
  <c r="U67" i="21" s="1"/>
  <c r="BW62" i="5"/>
  <c r="X67" i="21"/>
  <c r="P66" i="21" l="1"/>
  <c r="BC56" i="5"/>
  <c r="BD56" i="5" s="1"/>
  <c r="BG56" i="5"/>
  <c r="BT61" i="5"/>
  <c r="BP62" i="5" s="1"/>
  <c r="CG60" i="5"/>
  <c r="CJ60" i="5" s="1"/>
  <c r="Y66" i="21" s="1"/>
  <c r="CB62" i="5"/>
  <c r="BX62" i="5"/>
  <c r="BY62" i="5" s="1"/>
  <c r="AZ61" i="5"/>
  <c r="AV61" i="5"/>
  <c r="AW61" i="5" s="1"/>
  <c r="BJ62" i="5"/>
  <c r="BK62" i="5" s="1"/>
  <c r="BN62" i="5"/>
  <c r="BE56" i="5" l="1"/>
  <c r="BH56" i="5" s="1"/>
  <c r="Q62" i="21" s="1"/>
  <c r="BF56" i="5"/>
  <c r="V67" i="21"/>
  <c r="CH60" i="5"/>
  <c r="CD61" i="5" s="1"/>
  <c r="BZ62" i="5"/>
  <c r="CA62" i="5" s="1"/>
  <c r="AX61" i="5"/>
  <c r="BA61" i="5" s="1"/>
  <c r="O67" i="21" s="1"/>
  <c r="BU62" i="5"/>
  <c r="BQ62" i="5"/>
  <c r="BR62" i="5" s="1"/>
  <c r="Z66" i="21"/>
  <c r="BL62" i="5"/>
  <c r="BO62" i="5" s="1"/>
  <c r="S68" i="21" s="1"/>
  <c r="BB57" i="5" l="1"/>
  <c r="R62" i="21"/>
  <c r="AY61" i="5"/>
  <c r="AU62" i="5" s="1"/>
  <c r="CC62" i="5"/>
  <c r="W68" i="21" s="1"/>
  <c r="BM62" i="5"/>
  <c r="BI63" i="5" s="1"/>
  <c r="CE61" i="5"/>
  <c r="CF61" i="5" s="1"/>
  <c r="CI61" i="5"/>
  <c r="BW63" i="5"/>
  <c r="X68" i="21"/>
  <c r="T68" i="21"/>
  <c r="BS62" i="5"/>
  <c r="BT62" i="5" s="1"/>
  <c r="P67" i="21"/>
  <c r="BC57" i="5" l="1"/>
  <c r="BD57" i="5" s="1"/>
  <c r="BE57" i="5" s="1"/>
  <c r="BF57" i="5" s="1"/>
  <c r="BG57" i="5"/>
  <c r="BH57" i="5" s="1"/>
  <c r="Q63" i="21" s="1"/>
  <c r="BV62" i="5"/>
  <c r="U68" i="21" s="1"/>
  <c r="CB63" i="5"/>
  <c r="BX63" i="5"/>
  <c r="BY63" i="5" s="1"/>
  <c r="AZ62" i="5"/>
  <c r="AV62" i="5"/>
  <c r="AW62" i="5" s="1"/>
  <c r="BP63" i="5"/>
  <c r="V68" i="21"/>
  <c r="CG61" i="5"/>
  <c r="CH61" i="5" s="1"/>
  <c r="BN63" i="5"/>
  <c r="BJ63" i="5"/>
  <c r="BK63" i="5" s="1"/>
  <c r="BB58" i="5" l="1"/>
  <c r="R63" i="21"/>
  <c r="CD62" i="5"/>
  <c r="Z67" i="21"/>
  <c r="CJ61" i="5"/>
  <c r="Y67" i="21" s="1"/>
  <c r="BU63" i="5"/>
  <c r="BQ63" i="5"/>
  <c r="BR63" i="5" s="1"/>
  <c r="AX62" i="5"/>
  <c r="AY62" i="5" s="1"/>
  <c r="BZ63" i="5"/>
  <c r="CC63" i="5" s="1"/>
  <c r="W69" i="21" s="1"/>
  <c r="BL63" i="5"/>
  <c r="BO63" i="5" s="1"/>
  <c r="S69" i="21" s="1"/>
  <c r="BG58" i="5" l="1"/>
  <c r="BC58" i="5"/>
  <c r="BD58" i="5" s="1"/>
  <c r="BA62" i="5"/>
  <c r="O68" i="21" s="1"/>
  <c r="CA63" i="5"/>
  <c r="BW64" i="5" s="1"/>
  <c r="BM63" i="5"/>
  <c r="X69" i="21"/>
  <c r="AU63" i="5"/>
  <c r="P68" i="21"/>
  <c r="BS63" i="5"/>
  <c r="BT63" i="5" s="1"/>
  <c r="CE62" i="5"/>
  <c r="CF62" i="5" s="1"/>
  <c r="CI62" i="5"/>
  <c r="BE58" i="5" l="1"/>
  <c r="BH58" i="5" s="1"/>
  <c r="Q64" i="21" s="1"/>
  <c r="BF58" i="5"/>
  <c r="BV63" i="5"/>
  <c r="U69" i="21" s="1"/>
  <c r="CG62" i="5"/>
  <c r="CJ62" i="5" s="1"/>
  <c r="Y68" i="21" s="1"/>
  <c r="BX64" i="5"/>
  <c r="BY64" i="5" s="1"/>
  <c r="CB64" i="5"/>
  <c r="BP64" i="5"/>
  <c r="V69" i="21"/>
  <c r="AV63" i="5"/>
  <c r="AW63" i="5" s="1"/>
  <c r="AZ63" i="5"/>
  <c r="T69" i="21"/>
  <c r="BI64" i="5"/>
  <c r="BB59" i="5" l="1"/>
  <c r="R64" i="21"/>
  <c r="CH62" i="5"/>
  <c r="CD63" i="5" s="1"/>
  <c r="AX63" i="5"/>
  <c r="AY63" i="5" s="1"/>
  <c r="BZ64" i="5"/>
  <c r="CC64" i="5" s="1"/>
  <c r="W70" i="21" s="1"/>
  <c r="BU64" i="5"/>
  <c r="BQ64" i="5"/>
  <c r="BR64" i="5" s="1"/>
  <c r="Z68" i="21"/>
  <c r="BJ64" i="5"/>
  <c r="BK64" i="5" s="1"/>
  <c r="BN64" i="5"/>
  <c r="BC59" i="5" l="1"/>
  <c r="BD59" i="5" s="1"/>
  <c r="BE59" i="5" s="1"/>
  <c r="BF59" i="5" s="1"/>
  <c r="BG59" i="5"/>
  <c r="BH59" i="5" s="1"/>
  <c r="Q65" i="21" s="1"/>
  <c r="CA64" i="5"/>
  <c r="BW65" i="5" s="1"/>
  <c r="BA63" i="5"/>
  <c r="O69" i="21" s="1"/>
  <c r="X70" i="21"/>
  <c r="BL64" i="5"/>
  <c r="BM64" i="5" s="1"/>
  <c r="CE63" i="5"/>
  <c r="CF63" i="5" s="1"/>
  <c r="CI63" i="5"/>
  <c r="AU64" i="5"/>
  <c r="P69" i="21"/>
  <c r="BS64" i="5"/>
  <c r="BV64" i="5" s="1"/>
  <c r="U70" i="21" s="1"/>
  <c r="BB60" i="5" l="1"/>
  <c r="R65" i="21"/>
  <c r="BO64" i="5"/>
  <c r="S70" i="21" s="1"/>
  <c r="BT64" i="5"/>
  <c r="BX65" i="5"/>
  <c r="BY65" i="5" s="1"/>
  <c r="CB65" i="5"/>
  <c r="AV64" i="5"/>
  <c r="AW64" i="5" s="1"/>
  <c r="AZ64" i="5"/>
  <c r="CG63" i="5"/>
  <c r="CJ63" i="5" s="1"/>
  <c r="Y69" i="21" s="1"/>
  <c r="BI65" i="5"/>
  <c r="T70" i="21"/>
  <c r="BG60" i="5" l="1"/>
  <c r="BC60" i="5"/>
  <c r="BD60" i="5" s="1"/>
  <c r="BE60" i="5" s="1"/>
  <c r="BF60" i="5" s="1"/>
  <c r="CH63" i="5"/>
  <c r="CD64" i="5" s="1"/>
  <c r="AX64" i="5"/>
  <c r="BA64" i="5" s="1"/>
  <c r="O70" i="21" s="1"/>
  <c r="Z69" i="21"/>
  <c r="BJ65" i="5"/>
  <c r="BK65" i="5" s="1"/>
  <c r="BN65" i="5"/>
  <c r="BZ65" i="5"/>
  <c r="CC65" i="5" s="1"/>
  <c r="W71" i="21" s="1"/>
  <c r="BP65" i="5"/>
  <c r="V70" i="21"/>
  <c r="BB61" i="5" l="1"/>
  <c r="R66" i="21"/>
  <c r="BH60" i="5"/>
  <c r="Q66" i="21" s="1"/>
  <c r="CA65" i="5"/>
  <c r="BW66" i="5" s="1"/>
  <c r="BL65" i="5"/>
  <c r="BO65" i="5" s="1"/>
  <c r="S71" i="21" s="1"/>
  <c r="BQ65" i="5"/>
  <c r="BR65" i="5" s="1"/>
  <c r="BU65" i="5"/>
  <c r="X71" i="21"/>
  <c r="CE64" i="5"/>
  <c r="CF64" i="5" s="1"/>
  <c r="CI64" i="5"/>
  <c r="AY64" i="5"/>
  <c r="BG61" i="5" l="1"/>
  <c r="BC61" i="5"/>
  <c r="BD61" i="5" s="1"/>
  <c r="BM65" i="5"/>
  <c r="BI66" i="5" s="1"/>
  <c r="CB66" i="5"/>
  <c r="BX66" i="5"/>
  <c r="BY66" i="5" s="1"/>
  <c r="BS65" i="5"/>
  <c r="BV65" i="5" s="1"/>
  <c r="U71" i="21" s="1"/>
  <c r="AU65" i="5"/>
  <c r="P70" i="21"/>
  <c r="T71" i="21"/>
  <c r="CG64" i="5"/>
  <c r="CJ64" i="5" s="1"/>
  <c r="Y70" i="21" s="1"/>
  <c r="BE61" i="5" l="1"/>
  <c r="BH61" i="5" s="1"/>
  <c r="Q67" i="21" s="1"/>
  <c r="BT65" i="5"/>
  <c r="BP66" i="5" s="1"/>
  <c r="CH64" i="5"/>
  <c r="CD65" i="5" s="1"/>
  <c r="BJ66" i="5"/>
  <c r="BK66" i="5" s="1"/>
  <c r="BN66" i="5"/>
  <c r="AZ65" i="5"/>
  <c r="AV65" i="5"/>
  <c r="AW65" i="5" s="1"/>
  <c r="BZ66" i="5"/>
  <c r="CC66" i="5" s="1"/>
  <c r="W72" i="21" s="1"/>
  <c r="Z70" i="21"/>
  <c r="BF61" i="5" l="1"/>
  <c r="BB62" i="5"/>
  <c r="R67" i="21"/>
  <c r="V71" i="21"/>
  <c r="CA66" i="5"/>
  <c r="BW67" i="5" s="1"/>
  <c r="CI65" i="5"/>
  <c r="CE65" i="5"/>
  <c r="CF65" i="5" s="1"/>
  <c r="BL66" i="5"/>
  <c r="BO66" i="5" s="1"/>
  <c r="S72" i="21" s="1"/>
  <c r="X72" i="21"/>
  <c r="BQ66" i="5"/>
  <c r="BR66" i="5" s="1"/>
  <c r="BU66" i="5"/>
  <c r="AX65" i="5"/>
  <c r="AY65" i="5" s="1"/>
  <c r="BC62" i="5" l="1"/>
  <c r="BD62" i="5" s="1"/>
  <c r="BG62" i="5"/>
  <c r="BA65" i="5"/>
  <c r="O71" i="21" s="1"/>
  <c r="BM66" i="5"/>
  <c r="BI67" i="5" s="1"/>
  <c r="AU66" i="5"/>
  <c r="P71" i="21"/>
  <c r="CG65" i="5"/>
  <c r="CH65" i="5" s="1"/>
  <c r="BS66" i="5"/>
  <c r="BV66" i="5" s="1"/>
  <c r="U72" i="21" s="1"/>
  <c r="CB67" i="5"/>
  <c r="BX67" i="5"/>
  <c r="BY67" i="5" s="1"/>
  <c r="T72" i="21"/>
  <c r="BE62" i="5" l="1"/>
  <c r="BH62" i="5" s="1"/>
  <c r="Q68" i="21" s="1"/>
  <c r="BF62" i="5"/>
  <c r="CJ65" i="5"/>
  <c r="Y71" i="21" s="1"/>
  <c r="CD66" i="5"/>
  <c r="Z71" i="21"/>
  <c r="BN67" i="5"/>
  <c r="BJ67" i="5"/>
  <c r="BK67" i="5" s="1"/>
  <c r="BZ67" i="5"/>
  <c r="CA67" i="5" s="1"/>
  <c r="BT66" i="5"/>
  <c r="AZ66" i="5"/>
  <c r="AV66" i="5"/>
  <c r="AW66" i="5" s="1"/>
  <c r="BB63" i="5" l="1"/>
  <c r="R68" i="21"/>
  <c r="CC67" i="5"/>
  <c r="W73" i="21" s="1"/>
  <c r="BP67" i="5"/>
  <c r="V72" i="21"/>
  <c r="BL67" i="5"/>
  <c r="BO67" i="5" s="1"/>
  <c r="S73" i="21" s="1"/>
  <c r="BW68" i="5"/>
  <c r="X73" i="21"/>
  <c r="CI66" i="5"/>
  <c r="CE66" i="5"/>
  <c r="CF66" i="5" s="1"/>
  <c r="AX66" i="5"/>
  <c r="BA66" i="5" s="1"/>
  <c r="O72" i="21" s="1"/>
  <c r="BC63" i="5" l="1"/>
  <c r="BD63" i="5" s="1"/>
  <c r="BE63" i="5" s="1"/>
  <c r="BF63" i="5" s="1"/>
  <c r="BG63" i="5"/>
  <c r="AY66" i="5"/>
  <c r="AU67" i="5" s="1"/>
  <c r="CB68" i="5"/>
  <c r="BX68" i="5"/>
  <c r="BY68" i="5" s="1"/>
  <c r="BM67" i="5"/>
  <c r="CG66" i="5"/>
  <c r="CH66" i="5" s="1"/>
  <c r="BQ67" i="5"/>
  <c r="BR67" i="5" s="1"/>
  <c r="BU67" i="5"/>
  <c r="BH63" i="5" l="1"/>
  <c r="Q69" i="21" s="1"/>
  <c r="P72" i="21"/>
  <c r="BB64" i="5"/>
  <c r="R69" i="21"/>
  <c r="CJ66" i="5"/>
  <c r="Y72" i="21" s="1"/>
  <c r="BS67" i="5"/>
  <c r="BV67" i="5" s="1"/>
  <c r="U73" i="21" s="1"/>
  <c r="CD67" i="5"/>
  <c r="Z72" i="21"/>
  <c r="AV67" i="5"/>
  <c r="AW67" i="5" s="1"/>
  <c r="AZ67" i="5"/>
  <c r="BZ68" i="5"/>
  <c r="CA68" i="5" s="1"/>
  <c r="T73" i="21"/>
  <c r="BI68" i="5"/>
  <c r="BC64" i="5" l="1"/>
  <c r="BD64" i="5" s="1"/>
  <c r="BE64" i="5" s="1"/>
  <c r="BF64" i="5" s="1"/>
  <c r="BG64" i="5"/>
  <c r="BH64" i="5" s="1"/>
  <c r="Q70" i="21" s="1"/>
  <c r="CC68" i="5"/>
  <c r="W74" i="21" s="1"/>
  <c r="BT67" i="5"/>
  <c r="CE67" i="5"/>
  <c r="CF67" i="5" s="1"/>
  <c r="CI67" i="5"/>
  <c r="BN68" i="5"/>
  <c r="BJ68" i="5"/>
  <c r="BK68" i="5" s="1"/>
  <c r="BW69" i="5"/>
  <c r="X74" i="21"/>
  <c r="AX67" i="5"/>
  <c r="BA67" i="5" s="1"/>
  <c r="O73" i="21" s="1"/>
  <c r="R70" i="21" l="1"/>
  <c r="BB65" i="5"/>
  <c r="AY67" i="5"/>
  <c r="CG67" i="5"/>
  <c r="CH67" i="5" s="1"/>
  <c r="CB69" i="5"/>
  <c r="BX69" i="5"/>
  <c r="BY69" i="5" s="1"/>
  <c r="BP68" i="5"/>
  <c r="V73" i="21"/>
  <c r="BL68" i="5"/>
  <c r="BO68" i="5" s="1"/>
  <c r="S74" i="21" s="1"/>
  <c r="BC65" i="5" l="1"/>
  <c r="BD65" i="5" s="1"/>
  <c r="BG65" i="5"/>
  <c r="CD68" i="5"/>
  <c r="Z73" i="21"/>
  <c r="BZ69" i="5"/>
  <c r="CC69" i="5" s="1"/>
  <c r="W75" i="21" s="1"/>
  <c r="BQ68" i="5"/>
  <c r="BR68" i="5" s="1"/>
  <c r="BU68" i="5"/>
  <c r="BM68" i="5"/>
  <c r="CJ67" i="5"/>
  <c r="Y73" i="21" s="1"/>
  <c r="AU68" i="5"/>
  <c r="P73" i="21"/>
  <c r="BE65" i="5" l="1"/>
  <c r="BH65" i="5" s="1"/>
  <c r="Q71" i="21" s="1"/>
  <c r="BF65" i="5"/>
  <c r="CA69" i="5"/>
  <c r="BW70" i="5" s="1"/>
  <c r="BS68" i="5"/>
  <c r="BT68" i="5" s="1"/>
  <c r="X75" i="21"/>
  <c r="AV68" i="5"/>
  <c r="AW68" i="5" s="1"/>
  <c r="AZ68" i="5"/>
  <c r="CI68" i="5"/>
  <c r="CE68" i="5"/>
  <c r="CF68" i="5" s="1"/>
  <c r="BI69" i="5"/>
  <c r="T74" i="21"/>
  <c r="BB66" i="5" l="1"/>
  <c r="R71" i="21"/>
  <c r="BV68" i="5"/>
  <c r="U74" i="21" s="1"/>
  <c r="AX68" i="5"/>
  <c r="BA68" i="5" s="1"/>
  <c r="O74" i="21" s="1"/>
  <c r="BN69" i="5"/>
  <c r="BJ69" i="5"/>
  <c r="BK69" i="5" s="1"/>
  <c r="CB70" i="5"/>
  <c r="BX70" i="5"/>
  <c r="BY70" i="5" s="1"/>
  <c r="CG68" i="5"/>
  <c r="CH68" i="5" s="1"/>
  <c r="BP69" i="5"/>
  <c r="V74" i="21"/>
  <c r="BC66" i="5" l="1"/>
  <c r="BD66" i="5" s="1"/>
  <c r="BE66" i="5" s="1"/>
  <c r="BF66" i="5" s="1"/>
  <c r="BG66" i="5"/>
  <c r="CJ68" i="5"/>
  <c r="Y74" i="21" s="1"/>
  <c r="CD69" i="5"/>
  <c r="Z74" i="21"/>
  <c r="AY68" i="5"/>
  <c r="BZ70" i="5"/>
  <c r="CC70" i="5" s="1"/>
  <c r="W76" i="21" s="1"/>
  <c r="BQ69" i="5"/>
  <c r="BR69" i="5" s="1"/>
  <c r="BU69" i="5"/>
  <c r="BL69" i="5"/>
  <c r="BM69" i="5" s="1"/>
  <c r="BH66" i="5" l="1"/>
  <c r="Q72" i="21" s="1"/>
  <c r="BB67" i="5"/>
  <c r="R72" i="21"/>
  <c r="BO69" i="5"/>
  <c r="S75" i="21" s="1"/>
  <c r="CA70" i="5"/>
  <c r="BI70" i="5"/>
  <c r="T75" i="21"/>
  <c r="AU69" i="5"/>
  <c r="P74" i="21"/>
  <c r="CE69" i="5"/>
  <c r="CF69" i="5" s="1"/>
  <c r="CI69" i="5"/>
  <c r="BS69" i="5"/>
  <c r="BV69" i="5" s="1"/>
  <c r="U75" i="21" s="1"/>
  <c r="BG67" i="5" l="1"/>
  <c r="BC67" i="5"/>
  <c r="BD67" i="5" s="1"/>
  <c r="BE67" i="5" s="1"/>
  <c r="BF67" i="5" s="1"/>
  <c r="BT69" i="5"/>
  <c r="BP70" i="5" s="1"/>
  <c r="BJ70" i="5"/>
  <c r="BK70" i="5" s="1"/>
  <c r="BN70" i="5"/>
  <c r="V75" i="21"/>
  <c r="CG69" i="5"/>
  <c r="CJ69" i="5" s="1"/>
  <c r="Y75" i="21" s="1"/>
  <c r="BW71" i="5"/>
  <c r="X76" i="21"/>
  <c r="AZ69" i="5"/>
  <c r="AV69" i="5"/>
  <c r="AW69" i="5" s="1"/>
  <c r="R73" i="21" l="1"/>
  <c r="BB68" i="5"/>
  <c r="BH67" i="5"/>
  <c r="Q73" i="21" s="1"/>
  <c r="CH69" i="5"/>
  <c r="CD70" i="5" s="1"/>
  <c r="CB71" i="5"/>
  <c r="BX71" i="5"/>
  <c r="BY71" i="5" s="1"/>
  <c r="BU70" i="5"/>
  <c r="BQ70" i="5"/>
  <c r="BR70" i="5" s="1"/>
  <c r="AX69" i="5"/>
  <c r="AY69" i="5" s="1"/>
  <c r="Z75" i="21"/>
  <c r="BL70" i="5"/>
  <c r="BO70" i="5" s="1"/>
  <c r="S76" i="21" s="1"/>
  <c r="BG68" i="5" l="1"/>
  <c r="BC68" i="5"/>
  <c r="BD68" i="5" s="1"/>
  <c r="BA69" i="5"/>
  <c r="O75" i="21" s="1"/>
  <c r="BM70" i="5"/>
  <c r="BI71" i="5" s="1"/>
  <c r="AU70" i="5"/>
  <c r="P75" i="21"/>
  <c r="T76" i="21"/>
  <c r="CE70" i="5"/>
  <c r="CF70" i="5" s="1"/>
  <c r="CI70" i="5"/>
  <c r="BS70" i="5"/>
  <c r="BT70" i="5" s="1"/>
  <c r="BZ71" i="5"/>
  <c r="CC71" i="5" s="1"/>
  <c r="W77" i="21" s="1"/>
  <c r="BE68" i="5" l="1"/>
  <c r="BH68" i="5" s="1"/>
  <c r="Q74" i="21" s="1"/>
  <c r="BV70" i="5"/>
  <c r="U76" i="21" s="1"/>
  <c r="BP71" i="5"/>
  <c r="V76" i="21"/>
  <c r="CA71" i="5"/>
  <c r="AV70" i="5"/>
  <c r="AW70" i="5" s="1"/>
  <c r="AZ70" i="5"/>
  <c r="CG70" i="5"/>
  <c r="CH70" i="5" s="1"/>
  <c r="BJ71" i="5"/>
  <c r="BK71" i="5" s="1"/>
  <c r="BN71" i="5"/>
  <c r="BF68" i="5" l="1"/>
  <c r="CD71" i="5"/>
  <c r="Z76" i="21"/>
  <c r="X77" i="21"/>
  <c r="BW72" i="5"/>
  <c r="CJ70" i="5"/>
  <c r="Y76" i="21" s="1"/>
  <c r="BL71" i="5"/>
  <c r="BM71" i="5" s="1"/>
  <c r="BQ71" i="5"/>
  <c r="BR71" i="5" s="1"/>
  <c r="BU71" i="5"/>
  <c r="AX70" i="5"/>
  <c r="BA70" i="5" s="1"/>
  <c r="O76" i="21" s="1"/>
  <c r="BB69" i="5" l="1"/>
  <c r="R74" i="21"/>
  <c r="BI72" i="5"/>
  <c r="T77" i="21"/>
  <c r="AY70" i="5"/>
  <c r="BS71" i="5"/>
  <c r="BV71" i="5" s="1"/>
  <c r="U77" i="21" s="1"/>
  <c r="BO71" i="5"/>
  <c r="S77" i="21" s="1"/>
  <c r="CB72" i="5"/>
  <c r="BX72" i="5"/>
  <c r="BY72" i="5" s="1"/>
  <c r="CE71" i="5"/>
  <c r="CF71" i="5" s="1"/>
  <c r="CI71" i="5"/>
  <c r="BC69" i="5" l="1"/>
  <c r="BD69" i="5" s="1"/>
  <c r="BE69" i="5" s="1"/>
  <c r="BF69" i="5" s="1"/>
  <c r="BG69" i="5"/>
  <c r="BT71" i="5"/>
  <c r="BP72" i="5" s="1"/>
  <c r="CG71" i="5"/>
  <c r="CJ71" i="5" s="1"/>
  <c r="Y77" i="21" s="1"/>
  <c r="V77" i="21"/>
  <c r="BZ72" i="5"/>
  <c r="CA72" i="5" s="1"/>
  <c r="AU71" i="5"/>
  <c r="P76" i="21"/>
  <c r="BJ72" i="5"/>
  <c r="BK72" i="5" s="1"/>
  <c r="BN72" i="5"/>
  <c r="BH69" i="5" l="1"/>
  <c r="Q75" i="21" s="1"/>
  <c r="BB70" i="5"/>
  <c r="R75" i="21"/>
  <c r="CC72" i="5"/>
  <c r="W78" i="21" s="1"/>
  <c r="CH71" i="5"/>
  <c r="CD72" i="5" s="1"/>
  <c r="AV71" i="5"/>
  <c r="AW71" i="5" s="1"/>
  <c r="AZ71" i="5"/>
  <c r="BW73" i="5"/>
  <c r="X78" i="21"/>
  <c r="Z77" i="21"/>
  <c r="BL72" i="5"/>
  <c r="BM72" i="5" s="1"/>
  <c r="BQ72" i="5"/>
  <c r="BR72" i="5" s="1"/>
  <c r="BU72" i="5"/>
  <c r="BG70" i="5" l="1"/>
  <c r="BC70" i="5"/>
  <c r="BD70" i="5" s="1"/>
  <c r="BE70" i="5" s="1"/>
  <c r="BF70" i="5" s="1"/>
  <c r="BO72" i="5"/>
  <c r="S78" i="21" s="1"/>
  <c r="BI73" i="5"/>
  <c r="T78" i="21"/>
  <c r="AX71" i="5"/>
  <c r="BA71" i="5" s="1"/>
  <c r="O77" i="21" s="1"/>
  <c r="BS72" i="5"/>
  <c r="BV72" i="5" s="1"/>
  <c r="U78" i="21" s="1"/>
  <c r="BX73" i="5"/>
  <c r="BY73" i="5" s="1"/>
  <c r="CB73" i="5"/>
  <c r="CE72" i="5"/>
  <c r="CF72" i="5" s="1"/>
  <c r="CI72" i="5"/>
  <c r="BB71" i="5" l="1"/>
  <c r="R76" i="21"/>
  <c r="BH70" i="5"/>
  <c r="Q76" i="21" s="1"/>
  <c r="BT72" i="5"/>
  <c r="BP73" i="5" s="1"/>
  <c r="AY71" i="5"/>
  <c r="CG72" i="5"/>
  <c r="CJ72" i="5" s="1"/>
  <c r="Y78" i="21" s="1"/>
  <c r="BZ73" i="5"/>
  <c r="CA73" i="5" s="1"/>
  <c r="BN73" i="5"/>
  <c r="BJ73" i="5"/>
  <c r="BK73" i="5" s="1"/>
  <c r="V78" i="21"/>
  <c r="BC71" i="5" l="1"/>
  <c r="BD71" i="5" s="1"/>
  <c r="BE71" i="5" s="1"/>
  <c r="BF71" i="5" s="1"/>
  <c r="BG71" i="5"/>
  <c r="CH72" i="5"/>
  <c r="CD73" i="5" s="1"/>
  <c r="CC73" i="5"/>
  <c r="W79" i="21" s="1"/>
  <c r="BW74" i="5"/>
  <c r="X79" i="21"/>
  <c r="Z78" i="21"/>
  <c r="BQ73" i="5"/>
  <c r="BR73" i="5" s="1"/>
  <c r="BU73" i="5"/>
  <c r="AU72" i="5"/>
  <c r="P77" i="21"/>
  <c r="BL73" i="5"/>
  <c r="BM73" i="5" s="1"/>
  <c r="BH71" i="5" l="1"/>
  <c r="Q77" i="21" s="1"/>
  <c r="R77" i="21"/>
  <c r="BB72" i="5"/>
  <c r="BI74" i="5"/>
  <c r="T79" i="21"/>
  <c r="BO73" i="5"/>
  <c r="S79" i="21" s="1"/>
  <c r="BS73" i="5"/>
  <c r="BT73" i="5" s="1"/>
  <c r="CI73" i="5"/>
  <c r="CE73" i="5"/>
  <c r="CF73" i="5" s="1"/>
  <c r="CB74" i="5"/>
  <c r="BX74" i="5"/>
  <c r="BY74" i="5" s="1"/>
  <c r="AV72" i="5"/>
  <c r="AW72" i="5" s="1"/>
  <c r="AZ72" i="5"/>
  <c r="BG72" i="5" l="1"/>
  <c r="BC72" i="5"/>
  <c r="BD72" i="5" s="1"/>
  <c r="BP74" i="5"/>
  <c r="V79" i="21"/>
  <c r="BV73" i="5"/>
  <c r="U79" i="21" s="1"/>
  <c r="AX72" i="5"/>
  <c r="AY72" i="5" s="1"/>
  <c r="BZ74" i="5"/>
  <c r="CA74" i="5" s="1"/>
  <c r="CG73" i="5"/>
  <c r="CJ73" i="5" s="1"/>
  <c r="Y79" i="21" s="1"/>
  <c r="BJ74" i="5"/>
  <c r="BK74" i="5" s="1"/>
  <c r="BN74" i="5"/>
  <c r="BE72" i="5" l="1"/>
  <c r="BH72" i="5" s="1"/>
  <c r="Q78" i="21" s="1"/>
  <c r="AU73" i="5"/>
  <c r="P78" i="21"/>
  <c r="X80" i="21"/>
  <c r="BW75" i="5"/>
  <c r="CH73" i="5"/>
  <c r="BA72" i="5"/>
  <c r="O78" i="21" s="1"/>
  <c r="BL74" i="5"/>
  <c r="BO74" i="5" s="1"/>
  <c r="S80" i="21" s="1"/>
  <c r="CC74" i="5"/>
  <c r="W80" i="21" s="1"/>
  <c r="BU74" i="5"/>
  <c r="BQ74" i="5"/>
  <c r="BR74" i="5" s="1"/>
  <c r="BF72" i="5" l="1"/>
  <c r="BB73" i="5" s="1"/>
  <c r="R78" i="21"/>
  <c r="BM74" i="5"/>
  <c r="BI75" i="5" s="1"/>
  <c r="T80" i="21"/>
  <c r="CD74" i="5"/>
  <c r="Z79" i="21"/>
  <c r="AZ73" i="5"/>
  <c r="AV73" i="5"/>
  <c r="AW73" i="5" s="1"/>
  <c r="BX75" i="5"/>
  <c r="BY75" i="5" s="1"/>
  <c r="CB75" i="5"/>
  <c r="BS74" i="5"/>
  <c r="BV74" i="5" s="1"/>
  <c r="U80" i="21" s="1"/>
  <c r="BC73" i="5" l="1"/>
  <c r="BD73" i="5" s="1"/>
  <c r="BG73" i="5"/>
  <c r="AX73" i="5"/>
  <c r="AY73" i="5" s="1"/>
  <c r="BT74" i="5"/>
  <c r="CI74" i="5"/>
  <c r="CE74" i="5"/>
  <c r="CF74" i="5" s="1"/>
  <c r="BZ75" i="5"/>
  <c r="CC75" i="5" s="1"/>
  <c r="W81" i="21" s="1"/>
  <c r="BN75" i="5"/>
  <c r="BJ75" i="5"/>
  <c r="BK75" i="5" s="1"/>
  <c r="BE73" i="5" l="1"/>
  <c r="BH73" i="5" s="1"/>
  <c r="Q79" i="21" s="1"/>
  <c r="BF73" i="5"/>
  <c r="BA73" i="5"/>
  <c r="O79" i="21" s="1"/>
  <c r="CG74" i="5"/>
  <c r="CH74" i="5" s="1"/>
  <c r="BP75" i="5"/>
  <c r="V80" i="21"/>
  <c r="BL75" i="5"/>
  <c r="BO75" i="5" s="1"/>
  <c r="S81" i="21" s="1"/>
  <c r="AU74" i="5"/>
  <c r="P79" i="21"/>
  <c r="CA75" i="5"/>
  <c r="BB74" i="5" l="1"/>
  <c r="R79" i="21"/>
  <c r="CJ74" i="5"/>
  <c r="Y80" i="21" s="1"/>
  <c r="AV74" i="5"/>
  <c r="AW74" i="5" s="1"/>
  <c r="AZ74" i="5"/>
  <c r="BM75" i="5"/>
  <c r="BU75" i="5"/>
  <c r="BQ75" i="5"/>
  <c r="BR75" i="5" s="1"/>
  <c r="BW76" i="5"/>
  <c r="X81" i="21"/>
  <c r="CD75" i="5"/>
  <c r="Z80" i="21"/>
  <c r="BG74" i="5" l="1"/>
  <c r="BC74" i="5"/>
  <c r="BD74" i="5" s="1"/>
  <c r="BS75" i="5"/>
  <c r="BT75" i="5" s="1"/>
  <c r="CE75" i="5"/>
  <c r="CF75" i="5" s="1"/>
  <c r="CI75" i="5"/>
  <c r="T81" i="21"/>
  <c r="BI76" i="5"/>
  <c r="BX76" i="5"/>
  <c r="BY76" i="5" s="1"/>
  <c r="CB76" i="5"/>
  <c r="AX74" i="5"/>
  <c r="AY74" i="5" s="1"/>
  <c r="BE74" i="5" l="1"/>
  <c r="BH74" i="5" s="1"/>
  <c r="Q80" i="21" s="1"/>
  <c r="BV75" i="5"/>
  <c r="U81" i="21" s="1"/>
  <c r="AU75" i="5"/>
  <c r="P80" i="21"/>
  <c r="BZ76" i="5"/>
  <c r="CC76" i="5" s="1"/>
  <c r="W82" i="21" s="1"/>
  <c r="BA74" i="5"/>
  <c r="O80" i="21" s="1"/>
  <c r="BN76" i="5"/>
  <c r="BJ76" i="5"/>
  <c r="BK76" i="5" s="1"/>
  <c r="CG75" i="5"/>
  <c r="CJ75" i="5" s="1"/>
  <c r="Y81" i="21" s="1"/>
  <c r="V81" i="21"/>
  <c r="BP76" i="5"/>
  <c r="BF74" i="5" l="1"/>
  <c r="R80" i="21"/>
  <c r="BB75" i="5"/>
  <c r="CH75" i="5"/>
  <c r="CD76" i="5" s="1"/>
  <c r="BU76" i="5"/>
  <c r="BQ76" i="5"/>
  <c r="BR76" i="5" s="1"/>
  <c r="Z81" i="21"/>
  <c r="CA76" i="5"/>
  <c r="BL76" i="5"/>
  <c r="BM76" i="5" s="1"/>
  <c r="AV75" i="5"/>
  <c r="AW75" i="5" s="1"/>
  <c r="AZ75" i="5"/>
  <c r="BG75" i="5" l="1"/>
  <c r="BC75" i="5"/>
  <c r="BD75" i="5" s="1"/>
  <c r="BE75" i="5" s="1"/>
  <c r="BH75" i="5" s="1"/>
  <c r="Q81" i="21" s="1"/>
  <c r="BO76" i="5"/>
  <c r="S82" i="21" s="1"/>
  <c r="BI77" i="5"/>
  <c r="T82" i="21"/>
  <c r="BF75" i="5"/>
  <c r="AX75" i="5"/>
  <c r="BA75" i="5" s="1"/>
  <c r="O81" i="21" s="1"/>
  <c r="BS76" i="5"/>
  <c r="BT76" i="5" s="1"/>
  <c r="BW77" i="5"/>
  <c r="X82" i="21"/>
  <c r="CE76" i="5"/>
  <c r="CF76" i="5" s="1"/>
  <c r="CI76" i="5"/>
  <c r="AY75" i="5" l="1"/>
  <c r="AU76" i="5" s="1"/>
  <c r="BV76" i="5"/>
  <c r="U82" i="21" s="1"/>
  <c r="BB76" i="5"/>
  <c r="R81" i="21"/>
  <c r="CG76" i="5"/>
  <c r="CJ76" i="5" s="1"/>
  <c r="Y82" i="21" s="1"/>
  <c r="CB77" i="5"/>
  <c r="BX77" i="5"/>
  <c r="BY77" i="5" s="1"/>
  <c r="BJ77" i="5"/>
  <c r="BK77" i="5" s="1"/>
  <c r="BN77" i="5"/>
  <c r="BP77" i="5"/>
  <c r="V82" i="21"/>
  <c r="P81" i="21" l="1"/>
  <c r="CH76" i="5"/>
  <c r="CD77" i="5" s="1"/>
  <c r="Z82" i="21"/>
  <c r="BQ77" i="5"/>
  <c r="BR77" i="5" s="1"/>
  <c r="BU77" i="5"/>
  <c r="AZ76" i="5"/>
  <c r="AV76" i="5"/>
  <c r="AW76" i="5" s="1"/>
  <c r="BL77" i="5"/>
  <c r="BM77" i="5" s="1"/>
  <c r="BZ77" i="5"/>
  <c r="CA77" i="5" s="1"/>
  <c r="BG76" i="5"/>
  <c r="BC76" i="5"/>
  <c r="BD76" i="5" s="1"/>
  <c r="CC77" i="5" l="1"/>
  <c r="W83" i="21" s="1"/>
  <c r="BO77" i="5"/>
  <c r="S83" i="21" s="1"/>
  <c r="X83" i="21"/>
  <c r="BW78" i="5"/>
  <c r="CE77" i="5"/>
  <c r="CF77" i="5" s="1"/>
  <c r="CI77" i="5"/>
  <c r="AX76" i="5"/>
  <c r="BA76" i="5" s="1"/>
  <c r="O82" i="21" s="1"/>
  <c r="BE76" i="5"/>
  <c r="BH76" i="5" s="1"/>
  <c r="Q82" i="21" s="1"/>
  <c r="BS77" i="5"/>
  <c r="BV77" i="5" s="1"/>
  <c r="U83" i="21" s="1"/>
  <c r="T83" i="21"/>
  <c r="BI78" i="5"/>
  <c r="BF76" i="5" l="1"/>
  <c r="BB77" i="5" s="1"/>
  <c r="BT77" i="5"/>
  <c r="BP78" i="5" s="1"/>
  <c r="BJ78" i="5"/>
  <c r="BK78" i="5" s="1"/>
  <c r="BN78" i="5"/>
  <c r="CG77" i="5"/>
  <c r="CJ77" i="5" s="1"/>
  <c r="Y83" i="21" s="1"/>
  <c r="V83" i="21"/>
  <c r="AY76" i="5"/>
  <c r="R82" i="21"/>
  <c r="CB78" i="5"/>
  <c r="BX78" i="5"/>
  <c r="BY78" i="5" s="1"/>
  <c r="CH77" i="5" l="1"/>
  <c r="CD78" i="5" s="1"/>
  <c r="BZ78" i="5"/>
  <c r="CA78" i="5" s="1"/>
  <c r="Z83" i="21"/>
  <c r="BQ78" i="5"/>
  <c r="BR78" i="5" s="1"/>
  <c r="BU78" i="5"/>
  <c r="AU77" i="5"/>
  <c r="P82" i="21"/>
  <c r="BC77" i="5"/>
  <c r="BD77" i="5" s="1"/>
  <c r="BG77" i="5"/>
  <c r="BL78" i="5"/>
  <c r="BO78" i="5" s="1"/>
  <c r="S84" i="21" s="1"/>
  <c r="CC78" i="5" l="1"/>
  <c r="W84" i="21" s="1"/>
  <c r="BM78" i="5"/>
  <c r="BI79" i="5" s="1"/>
  <c r="AZ77" i="5"/>
  <c r="AV77" i="5"/>
  <c r="AW77" i="5" s="1"/>
  <c r="BS78" i="5"/>
  <c r="BV78" i="5" s="1"/>
  <c r="U84" i="21" s="1"/>
  <c r="BE77" i="5"/>
  <c r="BH77" i="5" s="1"/>
  <c r="Q83" i="21" s="1"/>
  <c r="T84" i="21"/>
  <c r="CI78" i="5"/>
  <c r="CE78" i="5"/>
  <c r="CF78" i="5" s="1"/>
  <c r="BW79" i="5"/>
  <c r="X84" i="21"/>
  <c r="BF77" i="5" l="1"/>
  <c r="BB78" i="5" s="1"/>
  <c r="BX79" i="5"/>
  <c r="BY79" i="5" s="1"/>
  <c r="CB79" i="5"/>
  <c r="BN79" i="5"/>
  <c r="BJ79" i="5"/>
  <c r="BK79" i="5" s="1"/>
  <c r="R83" i="21"/>
  <c r="CG78" i="5"/>
  <c r="CH78" i="5" s="1"/>
  <c r="BT78" i="5"/>
  <c r="AX77" i="5"/>
  <c r="BA77" i="5" s="1"/>
  <c r="O83" i="21" s="1"/>
  <c r="CJ78" i="5" l="1"/>
  <c r="Y84" i="21" s="1"/>
  <c r="AY77" i="5"/>
  <c r="AU78" i="5" s="1"/>
  <c r="P83" i="21"/>
  <c r="BG78" i="5"/>
  <c r="BC78" i="5"/>
  <c r="BD78" i="5" s="1"/>
  <c r="BL79" i="5"/>
  <c r="BM79" i="5" s="1"/>
  <c r="BP79" i="5"/>
  <c r="V84" i="21"/>
  <c r="BZ79" i="5"/>
  <c r="CC79" i="5" s="1"/>
  <c r="W85" i="21" s="1"/>
  <c r="Z84" i="21"/>
  <c r="CD79" i="5"/>
  <c r="CA79" i="5" l="1"/>
  <c r="BW80" i="5" s="1"/>
  <c r="BO79" i="5"/>
  <c r="S85" i="21" s="1"/>
  <c r="X85" i="21"/>
  <c r="CE79" i="5"/>
  <c r="CF79" i="5" s="1"/>
  <c r="CI79" i="5"/>
  <c r="BQ79" i="5"/>
  <c r="BR79" i="5" s="1"/>
  <c r="BU79" i="5"/>
  <c r="BI80" i="5"/>
  <c r="T85" i="21"/>
  <c r="BE78" i="5"/>
  <c r="BH78" i="5" s="1"/>
  <c r="Q84" i="21" s="1"/>
  <c r="AZ78" i="5"/>
  <c r="AV78" i="5"/>
  <c r="AW78" i="5" s="1"/>
  <c r="BF78" i="5" l="1"/>
  <c r="BB79" i="5" s="1"/>
  <c r="BN80" i="5"/>
  <c r="BJ80" i="5"/>
  <c r="BK80" i="5" s="1"/>
  <c r="R84" i="21"/>
  <c r="CG79" i="5"/>
  <c r="CH79" i="5" s="1"/>
  <c r="BS79" i="5"/>
  <c r="BT79" i="5" s="1"/>
  <c r="CB80" i="5"/>
  <c r="BX80" i="5"/>
  <c r="BY80" i="5" s="1"/>
  <c r="AX78" i="5"/>
  <c r="AY78" i="5" s="1"/>
  <c r="BA78" i="5" l="1"/>
  <c r="O84" i="21" s="1"/>
  <c r="V85" i="21"/>
  <c r="BP80" i="5"/>
  <c r="CD80" i="5"/>
  <c r="Z85" i="21"/>
  <c r="AU79" i="5"/>
  <c r="P84" i="21"/>
  <c r="CJ79" i="5"/>
  <c r="Y85" i="21" s="1"/>
  <c r="BC79" i="5"/>
  <c r="BD79" i="5" s="1"/>
  <c r="BG79" i="5"/>
  <c r="BZ80" i="5"/>
  <c r="CA80" i="5" s="1"/>
  <c r="BV79" i="5"/>
  <c r="U85" i="21" s="1"/>
  <c r="BL80" i="5"/>
  <c r="BO80" i="5" s="1"/>
  <c r="S86" i="21" s="1"/>
  <c r="CC80" i="5" l="1"/>
  <c r="W86" i="21" s="1"/>
  <c r="BM80" i="5"/>
  <c r="BI81" i="5" s="1"/>
  <c r="BW81" i="5"/>
  <c r="X86" i="21"/>
  <c r="AV79" i="5"/>
  <c r="AW79" i="5" s="1"/>
  <c r="AZ79" i="5"/>
  <c r="CE80" i="5"/>
  <c r="CF80" i="5" s="1"/>
  <c r="CI80" i="5"/>
  <c r="T86" i="21"/>
  <c r="BU80" i="5"/>
  <c r="BQ80" i="5"/>
  <c r="BR80" i="5" s="1"/>
  <c r="BE79" i="5"/>
  <c r="BH79" i="5" s="1"/>
  <c r="Q85" i="21" s="1"/>
  <c r="BF79" i="5" l="1"/>
  <c r="CG80" i="5"/>
  <c r="CH80" i="5" s="1"/>
  <c r="AX79" i="5"/>
  <c r="BA79" i="5" s="1"/>
  <c r="O85" i="21" s="1"/>
  <c r="BS80" i="5"/>
  <c r="BT80" i="5" s="1"/>
  <c r="BN81" i="5"/>
  <c r="BJ81" i="5"/>
  <c r="BK81" i="5" s="1"/>
  <c r="CB81" i="5"/>
  <c r="BX81" i="5"/>
  <c r="BY81" i="5" s="1"/>
  <c r="AY79" i="5" l="1"/>
  <c r="AU80" i="5" s="1"/>
  <c r="CJ80" i="5"/>
  <c r="Y86" i="21" s="1"/>
  <c r="BP81" i="5"/>
  <c r="V86" i="21"/>
  <c r="BL81" i="5"/>
  <c r="BO81" i="5" s="1"/>
  <c r="S87" i="21" s="1"/>
  <c r="BZ81" i="5"/>
  <c r="CC81" i="5" s="1"/>
  <c r="W87" i="21" s="1"/>
  <c r="BV80" i="5"/>
  <c r="U86" i="21" s="1"/>
  <c r="CD81" i="5"/>
  <c r="Z86" i="21"/>
  <c r="BB80" i="5"/>
  <c r="R85" i="21"/>
  <c r="P85" i="21"/>
  <c r="CA81" i="5" l="1"/>
  <c r="AV80" i="5"/>
  <c r="AW80" i="5" s="1"/>
  <c r="AZ80" i="5"/>
  <c r="BM81" i="5"/>
  <c r="BC80" i="5"/>
  <c r="BD80" i="5" s="1"/>
  <c r="BG80" i="5"/>
  <c r="CI81" i="5"/>
  <c r="CE81" i="5"/>
  <c r="CF81" i="5" s="1"/>
  <c r="BQ81" i="5"/>
  <c r="BR81" i="5" s="1"/>
  <c r="BU81" i="5"/>
  <c r="BS81" i="5" l="1"/>
  <c r="BV81" i="5" s="1"/>
  <c r="U87" i="21" s="1"/>
  <c r="AX80" i="5"/>
  <c r="BA80" i="5" s="1"/>
  <c r="O86" i="21" s="1"/>
  <c r="CG81" i="5"/>
  <c r="CJ81" i="5" s="1"/>
  <c r="Y87" i="21" s="1"/>
  <c r="BW82" i="5"/>
  <c r="X87" i="21"/>
  <c r="BE80" i="5"/>
  <c r="BH80" i="5" s="1"/>
  <c r="Q86" i="21" s="1"/>
  <c r="BI82" i="5"/>
  <c r="T87" i="21"/>
  <c r="BF80" i="5" l="1"/>
  <c r="BB81" i="5" s="1"/>
  <c r="BT81" i="5"/>
  <c r="BP82" i="5" s="1"/>
  <c r="BJ82" i="5"/>
  <c r="BK82" i="5" s="1"/>
  <c r="BN82" i="5"/>
  <c r="R86" i="21"/>
  <c r="CH81" i="5"/>
  <c r="BX82" i="5"/>
  <c r="BY82" i="5" s="1"/>
  <c r="CB82" i="5"/>
  <c r="AY80" i="5"/>
  <c r="V87" i="21" l="1"/>
  <c r="BL82" i="5"/>
  <c r="BO82" i="5" s="1"/>
  <c r="S88" i="21" s="1"/>
  <c r="Z87" i="21"/>
  <c r="CD82" i="5"/>
  <c r="BC81" i="5"/>
  <c r="BD81" i="5" s="1"/>
  <c r="BG81" i="5"/>
  <c r="AU81" i="5"/>
  <c r="P86" i="21"/>
  <c r="BZ82" i="5"/>
  <c r="CC82" i="5" s="1"/>
  <c r="W88" i="21" s="1"/>
  <c r="BU82" i="5"/>
  <c r="BQ82" i="5"/>
  <c r="BR82" i="5" s="1"/>
  <c r="BE81" i="5" l="1"/>
  <c r="BF81" i="5" s="1"/>
  <c r="CI82" i="5"/>
  <c r="CE82" i="5"/>
  <c r="CF82" i="5" s="1"/>
  <c r="CA82" i="5"/>
  <c r="BM82" i="5"/>
  <c r="AV81" i="5"/>
  <c r="AW81" i="5" s="1"/>
  <c r="AZ81" i="5"/>
  <c r="BS82" i="5"/>
  <c r="BT82" i="5" s="1"/>
  <c r="BH81" i="5" l="1"/>
  <c r="Q87" i="21" s="1"/>
  <c r="BV82" i="5"/>
  <c r="U88" i="21" s="1"/>
  <c r="BP83" i="5"/>
  <c r="V88" i="21"/>
  <c r="CG82" i="5"/>
  <c r="CH82" i="5" s="1"/>
  <c r="AX81" i="5"/>
  <c r="BA81" i="5" s="1"/>
  <c r="O87" i="21" s="1"/>
  <c r="BI83" i="5"/>
  <c r="T88" i="21"/>
  <c r="BB82" i="5"/>
  <c r="R87" i="21"/>
  <c r="BW83" i="5"/>
  <c r="X88" i="21"/>
  <c r="CJ82" i="5" l="1"/>
  <c r="Y88" i="21" s="1"/>
  <c r="AY81" i="5"/>
  <c r="AU82" i="5" s="1"/>
  <c r="BC82" i="5"/>
  <c r="BD82" i="5" s="1"/>
  <c r="BG82" i="5"/>
  <c r="BU83" i="5"/>
  <c r="BQ83" i="5"/>
  <c r="BR83" i="5" s="1"/>
  <c r="P87" i="21"/>
  <c r="BX83" i="5"/>
  <c r="BY83" i="5" s="1"/>
  <c r="CB83" i="5"/>
  <c r="BJ83" i="5"/>
  <c r="BK83" i="5" s="1"/>
  <c r="BN83" i="5"/>
  <c r="CD83" i="5"/>
  <c r="Z88" i="21"/>
  <c r="BZ83" i="5" l="1"/>
  <c r="CA83" i="5" s="1"/>
  <c r="CE83" i="5"/>
  <c r="CF83" i="5" s="1"/>
  <c r="CI83" i="5"/>
  <c r="AV82" i="5"/>
  <c r="AW82" i="5" s="1"/>
  <c r="AZ82" i="5"/>
  <c r="BS83" i="5"/>
  <c r="BV83" i="5" s="1"/>
  <c r="U89" i="21" s="1"/>
  <c r="BL83" i="5"/>
  <c r="BO83" i="5" s="1"/>
  <c r="S89" i="21" s="1"/>
  <c r="BE82" i="5"/>
  <c r="BH82" i="5" s="1"/>
  <c r="Q88" i="21" s="1"/>
  <c r="CC83" i="5" l="1"/>
  <c r="W89" i="21" s="1"/>
  <c r="BT83" i="5"/>
  <c r="BP84" i="5" s="1"/>
  <c r="X89" i="21"/>
  <c r="BW84" i="5"/>
  <c r="AX82" i="5"/>
  <c r="BA82" i="5" s="1"/>
  <c r="O88" i="21" s="1"/>
  <c r="BM83" i="5"/>
  <c r="CG83" i="5"/>
  <c r="CJ83" i="5" s="1"/>
  <c r="Y89" i="21" s="1"/>
  <c r="BF82" i="5"/>
  <c r="V89" i="21" l="1"/>
  <c r="CH83" i="5"/>
  <c r="CD84" i="5" s="1"/>
  <c r="AY82" i="5"/>
  <c r="AU83" i="5" s="1"/>
  <c r="P88" i="21"/>
  <c r="Z89" i="21"/>
  <c r="BB83" i="5"/>
  <c r="R88" i="21"/>
  <c r="BQ84" i="5"/>
  <c r="BR84" i="5" s="1"/>
  <c r="BU84" i="5"/>
  <c r="CB84" i="5"/>
  <c r="BX84" i="5"/>
  <c r="BY84" i="5" s="1"/>
  <c r="BI84" i="5"/>
  <c r="T89" i="21"/>
  <c r="BS84" i="5" l="1"/>
  <c r="BV84" i="5" s="1"/>
  <c r="U90" i="21" s="1"/>
  <c r="BG83" i="5"/>
  <c r="BC83" i="5"/>
  <c r="BD83" i="5" s="1"/>
  <c r="BJ84" i="5"/>
  <c r="BK84" i="5" s="1"/>
  <c r="BN84" i="5"/>
  <c r="BZ84" i="5"/>
  <c r="CA84" i="5" s="1"/>
  <c r="CE84" i="5"/>
  <c r="CF84" i="5" s="1"/>
  <c r="CI84" i="5"/>
  <c r="AV83" i="5"/>
  <c r="AW83" i="5" s="1"/>
  <c r="AZ83" i="5"/>
  <c r="CC84" i="5" l="1"/>
  <c r="W90" i="21" s="1"/>
  <c r="BT84" i="5"/>
  <c r="BP85" i="5" s="1"/>
  <c r="BE83" i="5"/>
  <c r="BH83" i="5" s="1"/>
  <c r="Q89" i="21" s="1"/>
  <c r="BW85" i="5"/>
  <c r="X90" i="21"/>
  <c r="BL84" i="5"/>
  <c r="BO84" i="5" s="1"/>
  <c r="S90" i="21" s="1"/>
  <c r="CG84" i="5"/>
  <c r="CH84" i="5" s="1"/>
  <c r="AX83" i="5"/>
  <c r="BA83" i="5" s="1"/>
  <c r="O89" i="21" s="1"/>
  <c r="V90" i="21" l="1"/>
  <c r="AY83" i="5"/>
  <c r="AU84" i="5" s="1"/>
  <c r="CJ84" i="5"/>
  <c r="Y90" i="21" s="1"/>
  <c r="BM84" i="5"/>
  <c r="BI85" i="5" s="1"/>
  <c r="BF83" i="5"/>
  <c r="BB84" i="5" s="1"/>
  <c r="R89" i="21"/>
  <c r="BX85" i="5"/>
  <c r="BY85" i="5" s="1"/>
  <c r="CB85" i="5"/>
  <c r="BQ85" i="5"/>
  <c r="BR85" i="5" s="1"/>
  <c r="BU85" i="5"/>
  <c r="CD85" i="5"/>
  <c r="Z90" i="21"/>
  <c r="T90" i="21" l="1"/>
  <c r="P89" i="21"/>
  <c r="BZ85" i="5"/>
  <c r="CC85" i="5" s="1"/>
  <c r="W91" i="21" s="1"/>
  <c r="BS85" i="5"/>
  <c r="BV85" i="5" s="1"/>
  <c r="U91" i="21" s="1"/>
  <c r="BG84" i="5"/>
  <c r="BC84" i="5"/>
  <c r="BD84" i="5" s="1"/>
  <c r="BN85" i="5"/>
  <c r="BJ85" i="5"/>
  <c r="BK85" i="5" s="1"/>
  <c r="AZ84" i="5"/>
  <c r="AV84" i="5"/>
  <c r="AW84" i="5" s="1"/>
  <c r="CE85" i="5"/>
  <c r="CF85" i="5" s="1"/>
  <c r="CI85" i="5"/>
  <c r="BT85" i="5" l="1"/>
  <c r="BP86" i="5" s="1"/>
  <c r="BL85" i="5"/>
  <c r="BO85" i="5" s="1"/>
  <c r="S91" i="21" s="1"/>
  <c r="V91" i="21"/>
  <c r="AX84" i="5"/>
  <c r="AY84" i="5" s="1"/>
  <c r="CA85" i="5"/>
  <c r="BE84" i="5"/>
  <c r="BF84" i="5" s="1"/>
  <c r="CG85" i="5"/>
  <c r="CJ85" i="5" s="1"/>
  <c r="Y91" i="21" s="1"/>
  <c r="BH84" i="5" l="1"/>
  <c r="Q90" i="21" s="1"/>
  <c r="BM85" i="5"/>
  <c r="BI86" i="5" s="1"/>
  <c r="BA84" i="5"/>
  <c r="O90" i="21" s="1"/>
  <c r="CH85" i="5"/>
  <c r="CD86" i="5" s="1"/>
  <c r="Z91" i="21"/>
  <c r="AU85" i="5"/>
  <c r="P90" i="21"/>
  <c r="BQ86" i="5"/>
  <c r="BR86" i="5" s="1"/>
  <c r="BU86" i="5"/>
  <c r="R90" i="21"/>
  <c r="BB85" i="5"/>
  <c r="T91" i="21"/>
  <c r="X91" i="21"/>
  <c r="BW86" i="5"/>
  <c r="BC85" i="5" l="1"/>
  <c r="BD85" i="5" s="1"/>
  <c r="BG85" i="5"/>
  <c r="AZ85" i="5"/>
  <c r="AV85" i="5"/>
  <c r="AW85" i="5" s="1"/>
  <c r="CE86" i="5"/>
  <c r="CF86" i="5" s="1"/>
  <c r="CI86" i="5"/>
  <c r="BS86" i="5"/>
  <c r="BV86" i="5" s="1"/>
  <c r="U92" i="21" s="1"/>
  <c r="BJ86" i="5"/>
  <c r="BK86" i="5" s="1"/>
  <c r="BN86" i="5"/>
  <c r="CB86" i="5"/>
  <c r="BX86" i="5"/>
  <c r="BY86" i="5" s="1"/>
  <c r="BE85" i="5" l="1"/>
  <c r="BF85" i="5" s="1"/>
  <c r="BZ86" i="5"/>
  <c r="CA86" i="5" s="1"/>
  <c r="BL86" i="5"/>
  <c r="BO86" i="5" s="1"/>
  <c r="S92" i="21" s="1"/>
  <c r="BT86" i="5"/>
  <c r="CG86" i="5"/>
  <c r="CJ86" i="5" s="1"/>
  <c r="Y92" i="21" s="1"/>
  <c r="AX85" i="5"/>
  <c r="BA85" i="5" s="1"/>
  <c r="O91" i="21" s="1"/>
  <c r="BH85" i="5" l="1"/>
  <c r="Q91" i="21" s="1"/>
  <c r="CC86" i="5"/>
  <c r="W92" i="21" s="1"/>
  <c r="AY85" i="5"/>
  <c r="AU86" i="5" s="1"/>
  <c r="BM86" i="5"/>
  <c r="BI87" i="5" s="1"/>
  <c r="CH86" i="5"/>
  <c r="CD87" i="5" s="1"/>
  <c r="Z92" i="21"/>
  <c r="BW87" i="5"/>
  <c r="X92" i="21"/>
  <c r="BP87" i="5"/>
  <c r="V92" i="21"/>
  <c r="BB86" i="5"/>
  <c r="R91" i="21"/>
  <c r="P91" i="21" l="1"/>
  <c r="T92" i="21"/>
  <c r="BC86" i="5"/>
  <c r="BD86" i="5" s="1"/>
  <c r="BG86" i="5"/>
  <c r="AV86" i="5"/>
  <c r="AW86" i="5" s="1"/>
  <c r="AZ86" i="5"/>
  <c r="BN87" i="5"/>
  <c r="BJ87" i="5"/>
  <c r="BK87" i="5" s="1"/>
  <c r="BQ87" i="5"/>
  <c r="BR87" i="5" s="1"/>
  <c r="BU87" i="5"/>
  <c r="CE87" i="5"/>
  <c r="CF87" i="5" s="1"/>
  <c r="CI87" i="5"/>
  <c r="BX87" i="5"/>
  <c r="BY87" i="5" s="1"/>
  <c r="CB87" i="5"/>
  <c r="CG87" i="5" l="1"/>
  <c r="CH87" i="5" s="1"/>
  <c r="BE86" i="5"/>
  <c r="BH86" i="5" s="1"/>
  <c r="Q92" i="21" s="1"/>
  <c r="BZ87" i="5"/>
  <c r="CA87" i="5" s="1"/>
  <c r="AX86" i="5"/>
  <c r="AY86" i="5" s="1"/>
  <c r="BS87" i="5"/>
  <c r="BV87" i="5" s="1"/>
  <c r="U93" i="21" s="1"/>
  <c r="BL87" i="5"/>
  <c r="BO87" i="5" s="1"/>
  <c r="S93" i="21" s="1"/>
  <c r="CJ87" i="5" l="1"/>
  <c r="Y93" i="21" s="1"/>
  <c r="BM87" i="5"/>
  <c r="BI88" i="5" s="1"/>
  <c r="BT87" i="5"/>
  <c r="BP88" i="5" s="1"/>
  <c r="AU87" i="5"/>
  <c r="P92" i="21"/>
  <c r="BW88" i="5"/>
  <c r="X93" i="21"/>
  <c r="BA86" i="5"/>
  <c r="O92" i="21" s="1"/>
  <c r="CC87" i="5"/>
  <c r="W93" i="21" s="1"/>
  <c r="T93" i="21"/>
  <c r="BF86" i="5"/>
  <c r="CD88" i="5"/>
  <c r="Z93" i="21"/>
  <c r="V93" i="21" l="1"/>
  <c r="BU88" i="5"/>
  <c r="BQ88" i="5"/>
  <c r="BR88" i="5" s="1"/>
  <c r="CE88" i="5"/>
  <c r="CF88" i="5" s="1"/>
  <c r="CI88" i="5"/>
  <c r="BB87" i="5"/>
  <c r="R92" i="21"/>
  <c r="BN88" i="5"/>
  <c r="BJ88" i="5"/>
  <c r="BK88" i="5" s="1"/>
  <c r="BX88" i="5"/>
  <c r="BY88" i="5" s="1"/>
  <c r="CB88" i="5"/>
  <c r="AZ87" i="5"/>
  <c r="AV87" i="5"/>
  <c r="AW87" i="5" s="1"/>
  <c r="AX87" i="5" l="1"/>
  <c r="BA87" i="5" s="1"/>
  <c r="O93" i="21" s="1"/>
  <c r="CG88" i="5"/>
  <c r="CH88" i="5" s="1"/>
  <c r="BS88" i="5"/>
  <c r="BV88" i="5" s="1"/>
  <c r="U94" i="21" s="1"/>
  <c r="BZ88" i="5"/>
  <c r="CA88" i="5" s="1"/>
  <c r="BL88" i="5"/>
  <c r="BM88" i="5" s="1"/>
  <c r="BC87" i="5"/>
  <c r="BD87" i="5" s="1"/>
  <c r="BG87" i="5"/>
  <c r="BT88" i="5" l="1"/>
  <c r="BP89" i="5" s="1"/>
  <c r="CJ88" i="5"/>
  <c r="Y94" i="21" s="1"/>
  <c r="BI89" i="5"/>
  <c r="T94" i="21"/>
  <c r="BW89" i="5"/>
  <c r="X94" i="21"/>
  <c r="BO88" i="5"/>
  <c r="S94" i="21" s="1"/>
  <c r="V94" i="21"/>
  <c r="CC88" i="5"/>
  <c r="W94" i="21" s="1"/>
  <c r="AY87" i="5"/>
  <c r="CD89" i="5"/>
  <c r="Z94" i="21"/>
  <c r="BE87" i="5"/>
  <c r="BH87" i="5" s="1"/>
  <c r="Q93" i="21" s="1"/>
  <c r="BF87" i="5" l="1"/>
  <c r="BB88" i="5" s="1"/>
  <c r="BU89" i="5"/>
  <c r="BQ89" i="5"/>
  <c r="BR89" i="5" s="1"/>
  <c r="AU88" i="5"/>
  <c r="P93" i="21"/>
  <c r="CE89" i="5"/>
  <c r="CF89" i="5" s="1"/>
  <c r="CI89" i="5"/>
  <c r="BX89" i="5"/>
  <c r="BY89" i="5" s="1"/>
  <c r="CB89" i="5"/>
  <c r="BJ89" i="5"/>
  <c r="BK89" i="5" s="1"/>
  <c r="BN89" i="5"/>
  <c r="R93" i="21" l="1"/>
  <c r="BL89" i="5"/>
  <c r="BO89" i="5" s="1"/>
  <c r="S95" i="21" s="1"/>
  <c r="BC88" i="5"/>
  <c r="BD88" i="5" s="1"/>
  <c r="BG88" i="5"/>
  <c r="AZ88" i="5"/>
  <c r="AV88" i="5"/>
  <c r="AW88" i="5" s="1"/>
  <c r="BZ89" i="5"/>
  <c r="CC89" i="5" s="1"/>
  <c r="W95" i="21" s="1"/>
  <c r="BS89" i="5"/>
  <c r="BT89" i="5" s="1"/>
  <c r="CG89" i="5"/>
  <c r="CJ89" i="5" s="1"/>
  <c r="Y95" i="21" s="1"/>
  <c r="CH89" i="5" l="1"/>
  <c r="CD90" i="5" s="1"/>
  <c r="BV89" i="5"/>
  <c r="U95" i="21" s="1"/>
  <c r="BM89" i="5"/>
  <c r="BI90" i="5" s="1"/>
  <c r="CA89" i="5"/>
  <c r="BW90" i="5" s="1"/>
  <c r="AX88" i="5"/>
  <c r="AY88" i="5" s="1"/>
  <c r="Z95" i="21"/>
  <c r="BP90" i="5"/>
  <c r="V95" i="21"/>
  <c r="BE88" i="5"/>
  <c r="BF88" i="5" s="1"/>
  <c r="X95" i="21"/>
  <c r="T95" i="21"/>
  <c r="BA88" i="5" l="1"/>
  <c r="O94" i="21" s="1"/>
  <c r="BB89" i="5"/>
  <c r="R94" i="21"/>
  <c r="AU89" i="5"/>
  <c r="P94" i="21"/>
  <c r="BQ90" i="5"/>
  <c r="BR90" i="5" s="1"/>
  <c r="BU90" i="5"/>
  <c r="BH88" i="5"/>
  <c r="Q94" i="21" s="1"/>
  <c r="CB90" i="5"/>
  <c r="BX90" i="5"/>
  <c r="BY90" i="5" s="1"/>
  <c r="BN90" i="5"/>
  <c r="BJ90" i="5"/>
  <c r="BK90" i="5" s="1"/>
  <c r="CE90" i="5"/>
  <c r="CF90" i="5" s="1"/>
  <c r="CI90" i="5"/>
  <c r="CG90" i="5" l="1"/>
  <c r="CJ90" i="5" s="1"/>
  <c r="Y96" i="21" s="1"/>
  <c r="BS90" i="5"/>
  <c r="BV90" i="5" s="1"/>
  <c r="U96" i="21" s="1"/>
  <c r="BL90" i="5"/>
  <c r="BM90" i="5" s="1"/>
  <c r="AZ89" i="5"/>
  <c r="AV89" i="5"/>
  <c r="AW89" i="5" s="1"/>
  <c r="BZ90" i="5"/>
  <c r="CC90" i="5" s="1"/>
  <c r="W96" i="21" s="1"/>
  <c r="BC89" i="5"/>
  <c r="BD89" i="5" s="1"/>
  <c r="BG89" i="5"/>
  <c r="BO90" i="5" l="1"/>
  <c r="S96" i="21" s="1"/>
  <c r="BT90" i="5"/>
  <c r="BP91" i="5" s="1"/>
  <c r="CH90" i="5"/>
  <c r="Z96" i="21" s="1"/>
  <c r="BI91" i="5"/>
  <c r="T96" i="21"/>
  <c r="AX89" i="5"/>
  <c r="BA89" i="5" s="1"/>
  <c r="O95" i="21" s="1"/>
  <c r="BE89" i="5"/>
  <c r="BH89" i="5" s="1"/>
  <c r="Q95" i="21" s="1"/>
  <c r="CA90" i="5"/>
  <c r="V96" i="21" l="1"/>
  <c r="CD91" i="5"/>
  <c r="CE91" i="5" s="1"/>
  <c r="CF91" i="5" s="1"/>
  <c r="AY89" i="5"/>
  <c r="AU90" i="5" s="1"/>
  <c r="BQ91" i="5"/>
  <c r="BR91" i="5" s="1"/>
  <c r="BU91" i="5"/>
  <c r="BF89" i="5"/>
  <c r="BW91" i="5"/>
  <c r="X96" i="21"/>
  <c r="BN91" i="5"/>
  <c r="BJ91" i="5"/>
  <c r="BK91" i="5" s="1"/>
  <c r="P95" i="21" l="1"/>
  <c r="CI91" i="5"/>
  <c r="CB91" i="5"/>
  <c r="BX91" i="5"/>
  <c r="BY91" i="5" s="1"/>
  <c r="BL91" i="5"/>
  <c r="BO91" i="5" s="1"/>
  <c r="S97" i="21" s="1"/>
  <c r="CG91" i="5"/>
  <c r="BB90" i="5"/>
  <c r="R95" i="21"/>
  <c r="BS91" i="5"/>
  <c r="BV91" i="5" s="1"/>
  <c r="U97" i="21" s="1"/>
  <c r="AZ90" i="5"/>
  <c r="AV90" i="5"/>
  <c r="AW90" i="5" s="1"/>
  <c r="CJ91" i="5" l="1"/>
  <c r="Y97" i="21" s="1"/>
  <c r="BM91" i="5"/>
  <c r="BI92" i="5" s="1"/>
  <c r="BT91" i="5"/>
  <c r="BP92" i="5" s="1"/>
  <c r="CH91" i="5"/>
  <c r="CD92" i="5" s="1"/>
  <c r="BG90" i="5"/>
  <c r="BC90" i="5"/>
  <c r="BD90" i="5" s="1"/>
  <c r="AX90" i="5"/>
  <c r="AY90" i="5" s="1"/>
  <c r="Z97" i="21"/>
  <c r="V97" i="21"/>
  <c r="BZ91" i="5"/>
  <c r="CA91" i="5" s="1"/>
  <c r="T97" i="21" l="1"/>
  <c r="BA90" i="5"/>
  <c r="O96" i="21" s="1"/>
  <c r="CC91" i="5"/>
  <c r="W97" i="21" s="1"/>
  <c r="P96" i="21"/>
  <c r="AU91" i="5"/>
  <c r="X97" i="21"/>
  <c r="BW92" i="5"/>
  <c r="CE92" i="5"/>
  <c r="CF92" i="5" s="1"/>
  <c r="CI92" i="5"/>
  <c r="BJ92" i="5"/>
  <c r="BK92" i="5" s="1"/>
  <c r="BN92" i="5"/>
  <c r="BU92" i="5"/>
  <c r="BQ92" i="5"/>
  <c r="BR92" i="5" s="1"/>
  <c r="BE90" i="5"/>
  <c r="BF90" i="5" s="1"/>
  <c r="BH90" i="5" l="1"/>
  <c r="Q96" i="21" s="1"/>
  <c r="BL92" i="5"/>
  <c r="BM92" i="5" s="1"/>
  <c r="CG92" i="5"/>
  <c r="CH92" i="5" s="1"/>
  <c r="BB91" i="5"/>
  <c r="R96" i="21"/>
  <c r="CB92" i="5"/>
  <c r="BX92" i="5"/>
  <c r="BY92" i="5" s="1"/>
  <c r="AV91" i="5"/>
  <c r="AW91" i="5" s="1"/>
  <c r="AZ91" i="5"/>
  <c r="BS92" i="5"/>
  <c r="BT92" i="5" s="1"/>
  <c r="CD93" i="5" l="1"/>
  <c r="Z98" i="21"/>
  <c r="BI93" i="5"/>
  <c r="T98" i="21"/>
  <c r="V98" i="21"/>
  <c r="BP93" i="5"/>
  <c r="BO92" i="5"/>
  <c r="S98" i="21" s="1"/>
  <c r="AX91" i="5"/>
  <c r="BA91" i="5" s="1"/>
  <c r="O97" i="21" s="1"/>
  <c r="BZ92" i="5"/>
  <c r="CA92" i="5" s="1"/>
  <c r="BV92" i="5"/>
  <c r="U98" i="21" s="1"/>
  <c r="CJ92" i="5"/>
  <c r="Y98" i="21" s="1"/>
  <c r="BC91" i="5"/>
  <c r="BD91" i="5" s="1"/>
  <c r="BG91" i="5"/>
  <c r="CC92" i="5" l="1"/>
  <c r="W98" i="21" s="1"/>
  <c r="BE91" i="5"/>
  <c r="BH91" i="5" s="1"/>
  <c r="Q97" i="21" s="1"/>
  <c r="BQ93" i="5"/>
  <c r="BR93" i="5" s="1"/>
  <c r="BU93" i="5"/>
  <c r="BW93" i="5"/>
  <c r="X98" i="21"/>
  <c r="AY91" i="5"/>
  <c r="BN93" i="5"/>
  <c r="BJ93" i="5"/>
  <c r="BK93" i="5" s="1"/>
  <c r="CE93" i="5"/>
  <c r="CF93" i="5" s="1"/>
  <c r="CI93" i="5"/>
  <c r="BF91" i="5" l="1"/>
  <c r="BB92" i="5" s="1"/>
  <c r="BS93" i="5"/>
  <c r="BV93" i="5" s="1"/>
  <c r="U99" i="21" s="1"/>
  <c r="CG93" i="5"/>
  <c r="CH93" i="5" s="1"/>
  <c r="BL93" i="5"/>
  <c r="BM93" i="5" s="1"/>
  <c r="AU92" i="5"/>
  <c r="P97" i="21"/>
  <c r="R97" i="21"/>
  <c r="CB93" i="5"/>
  <c r="BX93" i="5"/>
  <c r="BY93" i="5" s="1"/>
  <c r="BO93" i="5" l="1"/>
  <c r="S99" i="21" s="1"/>
  <c r="CD94" i="5"/>
  <c r="Z99" i="21"/>
  <c r="BZ93" i="5"/>
  <c r="CC93" i="5" s="1"/>
  <c r="W99" i="21" s="1"/>
  <c r="CJ93" i="5"/>
  <c r="Y99" i="21" s="1"/>
  <c r="BC92" i="5"/>
  <c r="BD92" i="5" s="1"/>
  <c r="BG92" i="5"/>
  <c r="BT93" i="5"/>
  <c r="AZ92" i="5"/>
  <c r="AV92" i="5"/>
  <c r="AW92" i="5" s="1"/>
  <c r="BI94" i="5"/>
  <c r="T99" i="21"/>
  <c r="BE92" i="5" l="1"/>
  <c r="BH92" i="5" s="1"/>
  <c r="Q98" i="21" s="1"/>
  <c r="BJ94" i="5"/>
  <c r="BK94" i="5" s="1"/>
  <c r="BN94" i="5"/>
  <c r="CA93" i="5"/>
  <c r="AX92" i="5"/>
  <c r="AY92" i="5" s="1"/>
  <c r="BP94" i="5"/>
  <c r="V99" i="21"/>
  <c r="CE94" i="5"/>
  <c r="CF94" i="5" s="1"/>
  <c r="CI94" i="5"/>
  <c r="BF92" i="5" l="1"/>
  <c r="BB93" i="5" s="1"/>
  <c r="BA92" i="5"/>
  <c r="O98" i="21" s="1"/>
  <c r="AU93" i="5"/>
  <c r="P98" i="21"/>
  <c r="BQ94" i="5"/>
  <c r="BR94" i="5" s="1"/>
  <c r="BU94" i="5"/>
  <c r="BL94" i="5"/>
  <c r="BM94" i="5" s="1"/>
  <c r="R98" i="21"/>
  <c r="BW94" i="5"/>
  <c r="X99" i="21"/>
  <c r="CG94" i="5"/>
  <c r="CJ94" i="5" s="1"/>
  <c r="Y100" i="21" s="1"/>
  <c r="BO94" i="5" l="1"/>
  <c r="S100" i="21" s="1"/>
  <c r="CH94" i="5"/>
  <c r="CD95" i="5" s="1"/>
  <c r="Z100" i="21"/>
  <c r="BI95" i="5"/>
  <c r="T100" i="21"/>
  <c r="BX94" i="5"/>
  <c r="BY94" i="5" s="1"/>
  <c r="CB94" i="5"/>
  <c r="BS94" i="5"/>
  <c r="BV94" i="5" s="1"/>
  <c r="U100" i="21" s="1"/>
  <c r="BG93" i="5"/>
  <c r="BC93" i="5"/>
  <c r="BD93" i="5" s="1"/>
  <c r="AV93" i="5"/>
  <c r="AW93" i="5" s="1"/>
  <c r="AZ93" i="5"/>
  <c r="AX93" i="5" l="1"/>
  <c r="BA93" i="5" s="1"/>
  <c r="O99" i="21" s="1"/>
  <c r="BE93" i="5"/>
  <c r="BH93" i="5" s="1"/>
  <c r="Q99" i="21" s="1"/>
  <c r="BZ94" i="5"/>
  <c r="CC94" i="5" s="1"/>
  <c r="W100" i="21" s="1"/>
  <c r="BT94" i="5"/>
  <c r="BJ95" i="5"/>
  <c r="BK95" i="5" s="1"/>
  <c r="BN95" i="5"/>
  <c r="CI95" i="5"/>
  <c r="CE95" i="5"/>
  <c r="CF95" i="5" s="1"/>
  <c r="AY93" i="5" l="1"/>
  <c r="AU94" i="5" s="1"/>
  <c r="BF93" i="5"/>
  <c r="CG95" i="5"/>
  <c r="CJ95" i="5" s="1"/>
  <c r="Y101" i="21" s="1"/>
  <c r="BL95" i="5"/>
  <c r="BO95" i="5" s="1"/>
  <c r="S101" i="21" s="1"/>
  <c r="P99" i="21"/>
  <c r="BP95" i="5"/>
  <c r="V100" i="21"/>
  <c r="CA94" i="5"/>
  <c r="CH95" i="5" l="1"/>
  <c r="CD96" i="5" s="1"/>
  <c r="Z101" i="21"/>
  <c r="BM95" i="5"/>
  <c r="X100" i="21"/>
  <c r="BW95" i="5"/>
  <c r="BU95" i="5"/>
  <c r="BQ95" i="5"/>
  <c r="BR95" i="5" s="1"/>
  <c r="AV94" i="5"/>
  <c r="AW94" i="5" s="1"/>
  <c r="AZ94" i="5"/>
  <c r="BB94" i="5"/>
  <c r="R99" i="21"/>
  <c r="CB95" i="5" l="1"/>
  <c r="BX95" i="5"/>
  <c r="BY95" i="5" s="1"/>
  <c r="AX94" i="5"/>
  <c r="BA94" i="5" s="1"/>
  <c r="O100" i="21" s="1"/>
  <c r="BI96" i="5"/>
  <c r="T101" i="21"/>
  <c r="BC94" i="5"/>
  <c r="BD94" i="5" s="1"/>
  <c r="BG94" i="5"/>
  <c r="BS95" i="5"/>
  <c r="BT95" i="5" s="1"/>
  <c r="CE96" i="5"/>
  <c r="CF96" i="5" s="1"/>
  <c r="CI96" i="5"/>
  <c r="AY94" i="5" l="1"/>
  <c r="AU95" i="5" s="1"/>
  <c r="V101" i="21"/>
  <c r="BP96" i="5"/>
  <c r="P100" i="21"/>
  <c r="BJ96" i="5"/>
  <c r="BK96" i="5" s="1"/>
  <c r="BN96" i="5"/>
  <c r="CG96" i="5"/>
  <c r="CJ96" i="5" s="1"/>
  <c r="Y102" i="21" s="1"/>
  <c r="BV95" i="5"/>
  <c r="U101" i="21" s="1"/>
  <c r="BZ95" i="5"/>
  <c r="CA95" i="5" s="1"/>
  <c r="BE94" i="5"/>
  <c r="BH94" i="5" s="1"/>
  <c r="Q100" i="21" s="1"/>
  <c r="CC95" i="5" l="1"/>
  <c r="W101" i="21" s="1"/>
  <c r="X101" i="21"/>
  <c r="BW96" i="5"/>
  <c r="CH96" i="5"/>
  <c r="BF94" i="5"/>
  <c r="BL96" i="5"/>
  <c r="BO96" i="5" s="1"/>
  <c r="S102" i="21" s="1"/>
  <c r="AV95" i="5"/>
  <c r="AW95" i="5" s="1"/>
  <c r="AZ95" i="5"/>
  <c r="BQ96" i="5"/>
  <c r="BR96" i="5" s="1"/>
  <c r="BU96" i="5"/>
  <c r="BM96" i="5" l="1"/>
  <c r="BI97" i="5" s="1"/>
  <c r="BS96" i="5"/>
  <c r="BT96" i="5" s="1"/>
  <c r="T102" i="21"/>
  <c r="AX95" i="5"/>
  <c r="BA95" i="5" s="1"/>
  <c r="O101" i="21" s="1"/>
  <c r="BB95" i="5"/>
  <c r="R100" i="21"/>
  <c r="CD97" i="5"/>
  <c r="Z102" i="21"/>
  <c r="CB96" i="5"/>
  <c r="BX96" i="5"/>
  <c r="BY96" i="5" s="1"/>
  <c r="BV96" i="5" l="1"/>
  <c r="U102" i="21" s="1"/>
  <c r="BP97" i="5"/>
  <c r="V102" i="21"/>
  <c r="BG95" i="5"/>
  <c r="BC95" i="5"/>
  <c r="BD95" i="5" s="1"/>
  <c r="AY95" i="5"/>
  <c r="CE97" i="5"/>
  <c r="CF97" i="5" s="1"/>
  <c r="CI97" i="5"/>
  <c r="BZ96" i="5"/>
  <c r="CC96" i="5" s="1"/>
  <c r="W102" i="21" s="1"/>
  <c r="BN97" i="5"/>
  <c r="BJ97" i="5"/>
  <c r="BK97" i="5" s="1"/>
  <c r="CA96" i="5" l="1"/>
  <c r="BW97" i="5" s="1"/>
  <c r="AU96" i="5"/>
  <c r="P101" i="21"/>
  <c r="CG97" i="5"/>
  <c r="CJ97" i="5" s="1"/>
  <c r="Y103" i="21" s="1"/>
  <c r="BE95" i="5"/>
  <c r="BF95" i="5" s="1"/>
  <c r="BL97" i="5"/>
  <c r="BO97" i="5" s="1"/>
  <c r="S103" i="21" s="1"/>
  <c r="BQ97" i="5"/>
  <c r="BR97" i="5" s="1"/>
  <c r="BU97" i="5"/>
  <c r="X102" i="21"/>
  <c r="BH95" i="5" l="1"/>
  <c r="Q101" i="21" s="1"/>
  <c r="CH97" i="5"/>
  <c r="CD98" i="5" s="1"/>
  <c r="BB96" i="5"/>
  <c r="R101" i="21"/>
  <c r="Z103" i="21"/>
  <c r="BM97" i="5"/>
  <c r="BX97" i="5"/>
  <c r="BY97" i="5" s="1"/>
  <c r="CB97" i="5"/>
  <c r="BS97" i="5"/>
  <c r="BT97" i="5" s="1"/>
  <c r="AZ96" i="5"/>
  <c r="AV96" i="5"/>
  <c r="AW96" i="5" s="1"/>
  <c r="BP98" i="5" l="1"/>
  <c r="V103" i="21"/>
  <c r="BZ97" i="5"/>
  <c r="CC97" i="5" s="1"/>
  <c r="W103" i="21" s="1"/>
  <c r="BI98" i="5"/>
  <c r="T103" i="21"/>
  <c r="CE98" i="5"/>
  <c r="CF98" i="5" s="1"/>
  <c r="CI98" i="5"/>
  <c r="AX96" i="5"/>
  <c r="AY96" i="5" s="1"/>
  <c r="BV97" i="5"/>
  <c r="U103" i="21" s="1"/>
  <c r="BG96" i="5"/>
  <c r="BC96" i="5"/>
  <c r="BD96" i="5" s="1"/>
  <c r="BA96" i="5" l="1"/>
  <c r="O102" i="21" s="1"/>
  <c r="AU97" i="5"/>
  <c r="P102" i="21"/>
  <c r="BJ98" i="5"/>
  <c r="BK98" i="5" s="1"/>
  <c r="BN98" i="5"/>
  <c r="CA97" i="5"/>
  <c r="BE96" i="5"/>
  <c r="BH96" i="5" s="1"/>
  <c r="Q102" i="21" s="1"/>
  <c r="CG98" i="5"/>
  <c r="CH98" i="5" s="1"/>
  <c r="BU98" i="5"/>
  <c r="BQ98" i="5"/>
  <c r="BR98" i="5" s="1"/>
  <c r="CD99" i="5" l="1"/>
  <c r="Z104" i="21"/>
  <c r="CJ98" i="5"/>
  <c r="Y104" i="21" s="1"/>
  <c r="BF96" i="5"/>
  <c r="BS98" i="5"/>
  <c r="BV98" i="5" s="1"/>
  <c r="U104" i="21" s="1"/>
  <c r="BL98" i="5"/>
  <c r="BO98" i="5" s="1"/>
  <c r="S104" i="21" s="1"/>
  <c r="BW98" i="5"/>
  <c r="X103" i="21"/>
  <c r="AZ97" i="5"/>
  <c r="AV97" i="5"/>
  <c r="AW97" i="5" s="1"/>
  <c r="BT98" i="5" l="1"/>
  <c r="BP99" i="5" s="1"/>
  <c r="CB98" i="5"/>
  <c r="BX98" i="5"/>
  <c r="BY98" i="5" s="1"/>
  <c r="BM98" i="5"/>
  <c r="BB97" i="5"/>
  <c r="R102" i="21"/>
  <c r="AX97" i="5"/>
  <c r="AY97" i="5" s="1"/>
  <c r="CE99" i="5"/>
  <c r="CF99" i="5" s="1"/>
  <c r="CI99" i="5"/>
  <c r="V104" i="21" l="1"/>
  <c r="BA97" i="5"/>
  <c r="O103" i="21" s="1"/>
  <c r="BI99" i="5"/>
  <c r="T104" i="21"/>
  <c r="AU98" i="5"/>
  <c r="P103" i="21"/>
  <c r="BC97" i="5"/>
  <c r="BD97" i="5" s="1"/>
  <c r="BG97" i="5"/>
  <c r="BZ98" i="5"/>
  <c r="CA98" i="5" s="1"/>
  <c r="BQ99" i="5"/>
  <c r="BR99" i="5" s="1"/>
  <c r="BU99" i="5"/>
  <c r="CG99" i="5"/>
  <c r="CJ99" i="5" s="1"/>
  <c r="Y105" i="21" s="1"/>
  <c r="CH99" i="5" l="1"/>
  <c r="CD100" i="5" s="1"/>
  <c r="CC98" i="5"/>
  <c r="W104" i="21" s="1"/>
  <c r="X104" i="21"/>
  <c r="BW99" i="5"/>
  <c r="BS99" i="5"/>
  <c r="BT99" i="5" s="1"/>
  <c r="Z105" i="21"/>
  <c r="BE97" i="5"/>
  <c r="BF97" i="5" s="1"/>
  <c r="AZ98" i="5"/>
  <c r="AV98" i="5"/>
  <c r="AW98" i="5" s="1"/>
  <c r="BN99" i="5"/>
  <c r="BJ99" i="5"/>
  <c r="BK99" i="5" s="1"/>
  <c r="BH97" i="5" l="1"/>
  <c r="Q103" i="21" s="1"/>
  <c r="BV99" i="5"/>
  <c r="U105" i="21" s="1"/>
  <c r="AX98" i="5"/>
  <c r="AY98" i="5" s="1"/>
  <c r="BB98" i="5"/>
  <c r="R103" i="21"/>
  <c r="BP100" i="5"/>
  <c r="V105" i="21"/>
  <c r="BL99" i="5"/>
  <c r="BM99" i="5" s="1"/>
  <c r="CE100" i="5"/>
  <c r="CF100" i="5" s="1"/>
  <c r="CI100" i="5"/>
  <c r="BX99" i="5"/>
  <c r="BY99" i="5" s="1"/>
  <c r="CB99" i="5"/>
  <c r="BA98" i="5" l="1"/>
  <c r="O104" i="21" s="1"/>
  <c r="BO99" i="5"/>
  <c r="S105" i="21" s="1"/>
  <c r="AU99" i="5"/>
  <c r="P104" i="21"/>
  <c r="CG100" i="5"/>
  <c r="CJ100" i="5" s="1"/>
  <c r="Y106" i="21" s="1"/>
  <c r="BZ99" i="5"/>
  <c r="CA99" i="5" s="1"/>
  <c r="BG98" i="5"/>
  <c r="BC98" i="5"/>
  <c r="BD98" i="5" s="1"/>
  <c r="BI100" i="5"/>
  <c r="T105" i="21"/>
  <c r="BQ100" i="5"/>
  <c r="BR100" i="5" s="1"/>
  <c r="BU100" i="5"/>
  <c r="CC99" i="5" l="1"/>
  <c r="W105" i="21" s="1"/>
  <c r="BW100" i="5"/>
  <c r="X105" i="21"/>
  <c r="CH100" i="5"/>
  <c r="BS100" i="5"/>
  <c r="BV100" i="5" s="1"/>
  <c r="U106" i="21" s="1"/>
  <c r="BJ100" i="5"/>
  <c r="BK100" i="5" s="1"/>
  <c r="BN100" i="5"/>
  <c r="BE98" i="5"/>
  <c r="BF98" i="5" s="1"/>
  <c r="AV99" i="5"/>
  <c r="AW99" i="5" s="1"/>
  <c r="AZ99" i="5"/>
  <c r="BH98" i="5" l="1"/>
  <c r="Q104" i="21" s="1"/>
  <c r="BT100" i="5"/>
  <c r="BP101" i="5" s="1"/>
  <c r="R104" i="21"/>
  <c r="BB99" i="5"/>
  <c r="AX99" i="5"/>
  <c r="BA99" i="5" s="1"/>
  <c r="O105" i="21" s="1"/>
  <c r="CD101" i="5"/>
  <c r="Z106" i="21"/>
  <c r="BL100" i="5"/>
  <c r="BM100" i="5" s="1"/>
  <c r="BX100" i="5"/>
  <c r="BY100" i="5" s="1"/>
  <c r="CB100" i="5"/>
  <c r="V106" i="21" l="1"/>
  <c r="AY99" i="5"/>
  <c r="AU100" i="5" s="1"/>
  <c r="BI101" i="5"/>
  <c r="T106" i="21"/>
  <c r="BO100" i="5"/>
  <c r="S106" i="21" s="1"/>
  <c r="CE101" i="5"/>
  <c r="CF101" i="5" s="1"/>
  <c r="CI101" i="5"/>
  <c r="BG99" i="5"/>
  <c r="BC99" i="5"/>
  <c r="BD99" i="5" s="1"/>
  <c r="BU101" i="5"/>
  <c r="BQ101" i="5"/>
  <c r="BR101" i="5" s="1"/>
  <c r="BZ100" i="5"/>
  <c r="CC100" i="5" s="1"/>
  <c r="W106" i="21" s="1"/>
  <c r="P105" i="21" l="1"/>
  <c r="CA100" i="5"/>
  <c r="BW101" i="5" s="1"/>
  <c r="X106" i="21"/>
  <c r="AV100" i="5"/>
  <c r="AW100" i="5" s="1"/>
  <c r="AZ100" i="5"/>
  <c r="BE99" i="5"/>
  <c r="BH99" i="5" s="1"/>
  <c r="Q105" i="21" s="1"/>
  <c r="CG101" i="5"/>
  <c r="CJ101" i="5" s="1"/>
  <c r="Y107" i="21" s="1"/>
  <c r="BS101" i="5"/>
  <c r="BT101" i="5" s="1"/>
  <c r="BJ101" i="5"/>
  <c r="BK101" i="5" s="1"/>
  <c r="BN101" i="5"/>
  <c r="CH101" i="5" l="1"/>
  <c r="CD102" i="5" s="1"/>
  <c r="BV101" i="5"/>
  <c r="U107" i="21" s="1"/>
  <c r="BP102" i="5"/>
  <c r="V107" i="21"/>
  <c r="BF99" i="5"/>
  <c r="BL101" i="5"/>
  <c r="BM101" i="5" s="1"/>
  <c r="AX100" i="5"/>
  <c r="BA100" i="5" s="1"/>
  <c r="O106" i="21" s="1"/>
  <c r="BX101" i="5"/>
  <c r="BY101" i="5" s="1"/>
  <c r="CB101" i="5"/>
  <c r="Z107" i="21"/>
  <c r="BO101" i="5" l="1"/>
  <c r="S107" i="21" s="1"/>
  <c r="BB100" i="5"/>
  <c r="R105" i="21"/>
  <c r="BQ102" i="5"/>
  <c r="BR102" i="5" s="1"/>
  <c r="BU102" i="5"/>
  <c r="CI102" i="5"/>
  <c r="CE102" i="5"/>
  <c r="CF102" i="5" s="1"/>
  <c r="BZ101" i="5"/>
  <c r="CC101" i="5" s="1"/>
  <c r="W107" i="21" s="1"/>
  <c r="AY100" i="5"/>
  <c r="BI102" i="5"/>
  <c r="T107" i="21"/>
  <c r="CA101" i="5" l="1"/>
  <c r="BW102" i="5" s="1"/>
  <c r="BN102" i="5"/>
  <c r="BJ102" i="5"/>
  <c r="BK102" i="5" s="1"/>
  <c r="X107" i="21"/>
  <c r="BS102" i="5"/>
  <c r="BV102" i="5" s="1"/>
  <c r="U108" i="21" s="1"/>
  <c r="AU101" i="5"/>
  <c r="P106" i="21"/>
  <c r="CG102" i="5"/>
  <c r="CH102" i="5" s="1"/>
  <c r="BC100" i="5"/>
  <c r="BD100" i="5" s="1"/>
  <c r="BG100" i="5"/>
  <c r="BT102" i="5" l="1"/>
  <c r="BP103" i="5" s="1"/>
  <c r="Z108" i="21"/>
  <c r="CD103" i="5"/>
  <c r="CJ102" i="5"/>
  <c r="Y108" i="21" s="1"/>
  <c r="BE100" i="5"/>
  <c r="BF100" i="5" s="1"/>
  <c r="CB102" i="5"/>
  <c r="BX102" i="5"/>
  <c r="BY102" i="5" s="1"/>
  <c r="BL102" i="5"/>
  <c r="BM102" i="5" s="1"/>
  <c r="AZ101" i="5"/>
  <c r="AV101" i="5"/>
  <c r="AW101" i="5" s="1"/>
  <c r="V108" i="21" l="1"/>
  <c r="BH100" i="5"/>
  <c r="Q106" i="21" s="1"/>
  <c r="BO102" i="5"/>
  <c r="S108" i="21" s="1"/>
  <c r="AX101" i="5"/>
  <c r="AY101" i="5" s="1"/>
  <c r="BQ103" i="5"/>
  <c r="BR103" i="5" s="1"/>
  <c r="BU103" i="5"/>
  <c r="BZ102" i="5"/>
  <c r="CA102" i="5" s="1"/>
  <c r="BB101" i="5"/>
  <c r="R106" i="21"/>
  <c r="BI103" i="5"/>
  <c r="T108" i="21"/>
  <c r="CI103" i="5"/>
  <c r="CE103" i="5"/>
  <c r="CF103" i="5" s="1"/>
  <c r="BA101" i="5" l="1"/>
  <c r="O107" i="21" s="1"/>
  <c r="BW103" i="5"/>
  <c r="X108" i="21"/>
  <c r="CG103" i="5"/>
  <c r="CJ103" i="5" s="1"/>
  <c r="Y109" i="21" s="1"/>
  <c r="BN103" i="5"/>
  <c r="BJ103" i="5"/>
  <c r="BK103" i="5" s="1"/>
  <c r="BS103" i="5"/>
  <c r="BV103" i="5" s="1"/>
  <c r="U109" i="21" s="1"/>
  <c r="BC101" i="5"/>
  <c r="BD101" i="5" s="1"/>
  <c r="BG101" i="5"/>
  <c r="P107" i="21"/>
  <c r="AU102" i="5"/>
  <c r="CC102" i="5"/>
  <c r="W108" i="21" s="1"/>
  <c r="CH103" i="5" l="1"/>
  <c r="CD104" i="5" s="1"/>
  <c r="BT103" i="5"/>
  <c r="BP104" i="5" s="1"/>
  <c r="V109" i="21"/>
  <c r="AV102" i="5"/>
  <c r="AW102" i="5" s="1"/>
  <c r="AZ102" i="5"/>
  <c r="BL103" i="5"/>
  <c r="BO103" i="5" s="1"/>
  <c r="S109" i="21" s="1"/>
  <c r="BE101" i="5"/>
  <c r="BH101" i="5" s="1"/>
  <c r="Q107" i="21" s="1"/>
  <c r="Z109" i="21"/>
  <c r="BX103" i="5"/>
  <c r="BY103" i="5" s="1"/>
  <c r="CB103" i="5"/>
  <c r="BF101" i="5" l="1"/>
  <c r="BM103" i="5"/>
  <c r="BZ103" i="5"/>
  <c r="CC103" i="5" s="1"/>
  <c r="W109" i="21" s="1"/>
  <c r="AX102" i="5"/>
  <c r="AY102" i="5" s="1"/>
  <c r="CE104" i="5"/>
  <c r="CF104" i="5" s="1"/>
  <c r="CI104" i="5"/>
  <c r="BQ104" i="5"/>
  <c r="BR104" i="5" s="1"/>
  <c r="BU104" i="5"/>
  <c r="CA103" i="5" l="1"/>
  <c r="BW104" i="5" s="1"/>
  <c r="AU103" i="5"/>
  <c r="P108" i="21"/>
  <c r="BS104" i="5"/>
  <c r="BV104" i="5" s="1"/>
  <c r="U110" i="21" s="1"/>
  <c r="CG104" i="5"/>
  <c r="CJ104" i="5" s="1"/>
  <c r="Y110" i="21" s="1"/>
  <c r="BA102" i="5"/>
  <c r="O108" i="21" s="1"/>
  <c r="BI104" i="5"/>
  <c r="T109" i="21"/>
  <c r="X109" i="21"/>
  <c r="BB102" i="5"/>
  <c r="R107" i="21"/>
  <c r="CH104" i="5" l="1"/>
  <c r="CD105" i="5" s="1"/>
  <c r="BT104" i="5"/>
  <c r="BP105" i="5" s="1"/>
  <c r="Z110" i="21"/>
  <c r="BN104" i="5"/>
  <c r="BJ104" i="5"/>
  <c r="BK104" i="5" s="1"/>
  <c r="CB104" i="5"/>
  <c r="BX104" i="5"/>
  <c r="BY104" i="5" s="1"/>
  <c r="BG102" i="5"/>
  <c r="BC102" i="5"/>
  <c r="BD102" i="5" s="1"/>
  <c r="AV103" i="5"/>
  <c r="AW103" i="5" s="1"/>
  <c r="AZ103" i="5"/>
  <c r="V110" i="21" l="1"/>
  <c r="BQ105" i="5"/>
  <c r="BR105" i="5" s="1"/>
  <c r="BU105" i="5"/>
  <c r="BL104" i="5"/>
  <c r="BO104" i="5" s="1"/>
  <c r="S110" i="21" s="1"/>
  <c r="AX103" i="5"/>
  <c r="AY103" i="5" s="1"/>
  <c r="BE102" i="5"/>
  <c r="BF102" i="5" s="1"/>
  <c r="CI105" i="5"/>
  <c r="CE105" i="5"/>
  <c r="CF105" i="5" s="1"/>
  <c r="BZ104" i="5"/>
  <c r="CA104" i="5" s="1"/>
  <c r="BH102" i="5" l="1"/>
  <c r="Q108" i="21" s="1"/>
  <c r="CC104" i="5"/>
  <c r="W110" i="21" s="1"/>
  <c r="BW105" i="5"/>
  <c r="X110" i="21"/>
  <c r="AU104" i="5"/>
  <c r="P109" i="21"/>
  <c r="BA103" i="5"/>
  <c r="O109" i="21" s="1"/>
  <c r="CG105" i="5"/>
  <c r="CJ105" i="5" s="1"/>
  <c r="Y111" i="21" s="1"/>
  <c r="BM104" i="5"/>
  <c r="BB103" i="5"/>
  <c r="R108" i="21"/>
  <c r="BS105" i="5"/>
  <c r="BV105" i="5" s="1"/>
  <c r="U111" i="21" s="1"/>
  <c r="BT105" i="5" l="1"/>
  <c r="BP106" i="5" s="1"/>
  <c r="CH105" i="5"/>
  <c r="CD106" i="5" s="1"/>
  <c r="Z111" i="21"/>
  <c r="T110" i="21"/>
  <c r="BI105" i="5"/>
  <c r="BG103" i="5"/>
  <c r="BC103" i="5"/>
  <c r="BD103" i="5" s="1"/>
  <c r="AZ104" i="5"/>
  <c r="AV104" i="5"/>
  <c r="AW104" i="5" s="1"/>
  <c r="V111" i="21"/>
  <c r="CB105" i="5"/>
  <c r="BX105" i="5"/>
  <c r="BY105" i="5" s="1"/>
  <c r="BZ105" i="5" l="1"/>
  <c r="CA105" i="5" s="1"/>
  <c r="BE103" i="5"/>
  <c r="BH103" i="5" s="1"/>
  <c r="Q109" i="21" s="1"/>
  <c r="BJ105" i="5"/>
  <c r="BK105" i="5" s="1"/>
  <c r="BN105" i="5"/>
  <c r="BQ106" i="5"/>
  <c r="BR106" i="5" s="1"/>
  <c r="BU106" i="5"/>
  <c r="AX104" i="5"/>
  <c r="AY104" i="5" s="1"/>
  <c r="CE106" i="5"/>
  <c r="CF106" i="5" s="1"/>
  <c r="CI106" i="5"/>
  <c r="CC105" i="5" l="1"/>
  <c r="W111" i="21" s="1"/>
  <c r="BF103" i="5"/>
  <c r="BB104" i="5" s="1"/>
  <c r="BA104" i="5"/>
  <c r="O110" i="21" s="1"/>
  <c r="AU105" i="5"/>
  <c r="P110" i="21"/>
  <c r="BW106" i="5"/>
  <c r="X111" i="21"/>
  <c r="BS106" i="5"/>
  <c r="BV106" i="5" s="1"/>
  <c r="U112" i="21" s="1"/>
  <c r="CG106" i="5"/>
  <c r="CJ106" i="5" s="1"/>
  <c r="Y112" i="21" s="1"/>
  <c r="BL105" i="5"/>
  <c r="BO105" i="5" s="1"/>
  <c r="S111" i="21" s="1"/>
  <c r="R109" i="21" l="1"/>
  <c r="BM105" i="5"/>
  <c r="BI106" i="5" s="1"/>
  <c r="BT106" i="5"/>
  <c r="BP107" i="5" s="1"/>
  <c r="CH106" i="5"/>
  <c r="V112" i="21"/>
  <c r="BG104" i="5"/>
  <c r="BC104" i="5"/>
  <c r="BD104" i="5" s="1"/>
  <c r="CB106" i="5"/>
  <c r="BX106" i="5"/>
  <c r="BY106" i="5" s="1"/>
  <c r="T111" i="21"/>
  <c r="AV105" i="5"/>
  <c r="AW105" i="5" s="1"/>
  <c r="AZ105" i="5"/>
  <c r="BE104" i="5" l="1"/>
  <c r="BF104" i="5" s="1"/>
  <c r="AX105" i="5"/>
  <c r="BA105" i="5" s="1"/>
  <c r="O111" i="21" s="1"/>
  <c r="BQ107" i="5"/>
  <c r="BR107" i="5" s="1"/>
  <c r="BU107" i="5"/>
  <c r="BN106" i="5"/>
  <c r="BJ106" i="5"/>
  <c r="BK106" i="5" s="1"/>
  <c r="BZ106" i="5"/>
  <c r="CA106" i="5" s="1"/>
  <c r="CD107" i="5"/>
  <c r="Z112" i="21"/>
  <c r="AY105" i="5" l="1"/>
  <c r="AU106" i="5" s="1"/>
  <c r="BH104" i="5"/>
  <c r="Q110" i="21" s="1"/>
  <c r="BW107" i="5"/>
  <c r="X112" i="21"/>
  <c r="BB105" i="5"/>
  <c r="R110" i="21"/>
  <c r="P111" i="21"/>
  <c r="BL106" i="5"/>
  <c r="BO106" i="5" s="1"/>
  <c r="S112" i="21" s="1"/>
  <c r="CE107" i="5"/>
  <c r="CF107" i="5" s="1"/>
  <c r="CI107" i="5"/>
  <c r="CC106" i="5"/>
  <c r="W112" i="21" s="1"/>
  <c r="BS107" i="5"/>
  <c r="BT107" i="5" s="1"/>
  <c r="BM106" i="5" l="1"/>
  <c r="BI107" i="5" s="1"/>
  <c r="BV107" i="5"/>
  <c r="U113" i="21" s="1"/>
  <c r="CG107" i="5"/>
  <c r="CJ107" i="5" s="1"/>
  <c r="Y113" i="21" s="1"/>
  <c r="AV106" i="5"/>
  <c r="AW106" i="5" s="1"/>
  <c r="AZ106" i="5"/>
  <c r="BC105" i="5"/>
  <c r="BD105" i="5" s="1"/>
  <c r="BG105" i="5"/>
  <c r="V113" i="21"/>
  <c r="BP108" i="5"/>
  <c r="CB107" i="5"/>
  <c r="BX107" i="5"/>
  <c r="BY107" i="5" s="1"/>
  <c r="T112" i="21" l="1"/>
  <c r="CH107" i="5"/>
  <c r="CD108" i="5" s="1"/>
  <c r="AX106" i="5"/>
  <c r="BA106" i="5" s="1"/>
  <c r="O112" i="21" s="1"/>
  <c r="BE105" i="5"/>
  <c r="BH105" i="5" s="1"/>
  <c r="Q111" i="21" s="1"/>
  <c r="BN107" i="5"/>
  <c r="BJ107" i="5"/>
  <c r="BK107" i="5" s="1"/>
  <c r="Z113" i="21"/>
  <c r="BZ107" i="5"/>
  <c r="CA107" i="5" s="1"/>
  <c r="BU108" i="5"/>
  <c r="BQ108" i="5"/>
  <c r="BR108" i="5" s="1"/>
  <c r="BF105" i="5" l="1"/>
  <c r="BB106" i="5" s="1"/>
  <c r="CC107" i="5"/>
  <c r="W113" i="21" s="1"/>
  <c r="AY106" i="5"/>
  <c r="AU107" i="5" s="1"/>
  <c r="BW108" i="5"/>
  <c r="X113" i="21"/>
  <c r="BS108" i="5"/>
  <c r="BV108" i="5" s="1"/>
  <c r="U114" i="21" s="1"/>
  <c r="BL107" i="5"/>
  <c r="BM107" i="5" s="1"/>
  <c r="CI108" i="5"/>
  <c r="CE108" i="5"/>
  <c r="CF108" i="5" s="1"/>
  <c r="P112" i="21" l="1"/>
  <c r="R111" i="21"/>
  <c r="BI108" i="5"/>
  <c r="T113" i="21"/>
  <c r="BT108" i="5"/>
  <c r="AV107" i="5"/>
  <c r="AW107" i="5" s="1"/>
  <c r="AZ107" i="5"/>
  <c r="BG106" i="5"/>
  <c r="BC106" i="5"/>
  <c r="BD106" i="5" s="1"/>
  <c r="BO107" i="5"/>
  <c r="S113" i="21" s="1"/>
  <c r="CG108" i="5"/>
  <c r="CJ108" i="5" s="1"/>
  <c r="Y114" i="21" s="1"/>
  <c r="BX108" i="5"/>
  <c r="BY108" i="5" s="1"/>
  <c r="CB108" i="5"/>
  <c r="CH108" i="5" l="1"/>
  <c r="BZ108" i="5"/>
  <c r="CA108" i="5" s="1"/>
  <c r="AX107" i="5"/>
  <c r="AY107" i="5" s="1"/>
  <c r="BE106" i="5"/>
  <c r="BF106" i="5" s="1"/>
  <c r="BP109" i="5"/>
  <c r="V114" i="21"/>
  <c r="BJ108" i="5"/>
  <c r="BK108" i="5" s="1"/>
  <c r="BN108" i="5"/>
  <c r="BH106" i="5" l="1"/>
  <c r="Q112" i="21" s="1"/>
  <c r="CC108" i="5"/>
  <c r="W114" i="21" s="1"/>
  <c r="BA107" i="5"/>
  <c r="O113" i="21" s="1"/>
  <c r="BB107" i="5"/>
  <c r="R112" i="21"/>
  <c r="BW109" i="5"/>
  <c r="X114" i="21"/>
  <c r="BL108" i="5"/>
  <c r="BM108" i="5" s="1"/>
  <c r="BQ109" i="5"/>
  <c r="BR109" i="5" s="1"/>
  <c r="BU109" i="5"/>
  <c r="AU108" i="5"/>
  <c r="P113" i="21"/>
  <c r="CD109" i="5"/>
  <c r="Z114" i="21"/>
  <c r="BI109" i="5" l="1"/>
  <c r="T114" i="21"/>
  <c r="CE109" i="5"/>
  <c r="CF109" i="5" s="1"/>
  <c r="CI109" i="5"/>
  <c r="BS109" i="5"/>
  <c r="BT109" i="5" s="1"/>
  <c r="BO108" i="5"/>
  <c r="S114" i="21" s="1"/>
  <c r="BX109" i="5"/>
  <c r="BY109" i="5" s="1"/>
  <c r="CB109" i="5"/>
  <c r="AV108" i="5"/>
  <c r="AW108" i="5" s="1"/>
  <c r="AZ108" i="5"/>
  <c r="BG107" i="5"/>
  <c r="BC107" i="5"/>
  <c r="BD107" i="5" s="1"/>
  <c r="BV109" i="5" l="1"/>
  <c r="U115" i="21" s="1"/>
  <c r="BZ109" i="5"/>
  <c r="CA109" i="5" s="1"/>
  <c r="AX108" i="5"/>
  <c r="BA108" i="5" s="1"/>
  <c r="O114" i="21" s="1"/>
  <c r="BP110" i="5"/>
  <c r="V115" i="21"/>
  <c r="CG109" i="5"/>
  <c r="CJ109" i="5" s="1"/>
  <c r="Y115" i="21" s="1"/>
  <c r="BE107" i="5"/>
  <c r="BF107" i="5" s="1"/>
  <c r="BN109" i="5"/>
  <c r="BJ109" i="5"/>
  <c r="BK109" i="5" s="1"/>
  <c r="CC109" i="5" l="1"/>
  <c r="W115" i="21" s="1"/>
  <c r="BH107" i="5"/>
  <c r="Q113" i="21" s="1"/>
  <c r="X115" i="21"/>
  <c r="BW110" i="5"/>
  <c r="CH109" i="5"/>
  <c r="AY108" i="5"/>
  <c r="BL109" i="5"/>
  <c r="BO109" i="5" s="1"/>
  <c r="S115" i="21" s="1"/>
  <c r="R113" i="21"/>
  <c r="BB108" i="5"/>
  <c r="BQ110" i="5"/>
  <c r="BR110" i="5" s="1"/>
  <c r="BU110" i="5"/>
  <c r="BM109" i="5" l="1"/>
  <c r="AU109" i="5"/>
  <c r="P114" i="21"/>
  <c r="BS110" i="5"/>
  <c r="BV110" i="5" s="1"/>
  <c r="U116" i="21" s="1"/>
  <c r="Z115" i="21"/>
  <c r="CD110" i="5"/>
  <c r="BC108" i="5"/>
  <c r="BD108" i="5" s="1"/>
  <c r="BG108" i="5"/>
  <c r="BX110" i="5"/>
  <c r="BY110" i="5" s="1"/>
  <c r="CB110" i="5"/>
  <c r="BT110" i="5" l="1"/>
  <c r="BP111" i="5" s="1"/>
  <c r="BZ110" i="5"/>
  <c r="CC110" i="5" s="1"/>
  <c r="W116" i="21" s="1"/>
  <c r="BE108" i="5"/>
  <c r="BH108" i="5" s="1"/>
  <c r="Q114" i="21" s="1"/>
  <c r="T115" i="21"/>
  <c r="BI110" i="5"/>
  <c r="AZ109" i="5"/>
  <c r="AV109" i="5"/>
  <c r="AW109" i="5" s="1"/>
  <c r="CE110" i="5"/>
  <c r="CF110" i="5" s="1"/>
  <c r="CI110" i="5"/>
  <c r="V116" i="21" l="1"/>
  <c r="CA110" i="5"/>
  <c r="BW111" i="5" s="1"/>
  <c r="CG110" i="5"/>
  <c r="CJ110" i="5" s="1"/>
  <c r="Y116" i="21" s="1"/>
  <c r="BF108" i="5"/>
  <c r="AX109" i="5"/>
  <c r="BA109" i="5" s="1"/>
  <c r="O115" i="21" s="1"/>
  <c r="BQ111" i="5"/>
  <c r="BR111" i="5" s="1"/>
  <c r="BU111" i="5"/>
  <c r="BJ110" i="5"/>
  <c r="BK110" i="5" s="1"/>
  <c r="BN110" i="5"/>
  <c r="X116" i="21"/>
  <c r="CH110" i="5" l="1"/>
  <c r="CD111" i="5" s="1"/>
  <c r="AY109" i="5"/>
  <c r="AU110" i="5" s="1"/>
  <c r="BB109" i="5"/>
  <c r="R114" i="21"/>
  <c r="P115" i="21"/>
  <c r="BS111" i="5"/>
  <c r="BT111" i="5" s="1"/>
  <c r="CB111" i="5"/>
  <c r="BX111" i="5"/>
  <c r="BY111" i="5" s="1"/>
  <c r="BL110" i="5"/>
  <c r="BO110" i="5" s="1"/>
  <c r="S116" i="21" s="1"/>
  <c r="Z116" i="21"/>
  <c r="BM110" i="5" l="1"/>
  <c r="BI111" i="5" s="1"/>
  <c r="V117" i="21"/>
  <c r="BP112" i="5"/>
  <c r="CE111" i="5"/>
  <c r="CF111" i="5" s="1"/>
  <c r="CI111" i="5"/>
  <c r="BV111" i="5"/>
  <c r="U117" i="21" s="1"/>
  <c r="AZ110" i="5"/>
  <c r="AV110" i="5"/>
  <c r="AW110" i="5" s="1"/>
  <c r="BC109" i="5"/>
  <c r="BD109" i="5" s="1"/>
  <c r="BG109" i="5"/>
  <c r="BZ111" i="5"/>
  <c r="CA111" i="5" s="1"/>
  <c r="T116" i="21" l="1"/>
  <c r="BW112" i="5"/>
  <c r="X117" i="21"/>
  <c r="AX110" i="5"/>
  <c r="BA110" i="5" s="1"/>
  <c r="O116" i="21" s="1"/>
  <c r="BE109" i="5"/>
  <c r="BF109" i="5" s="1"/>
  <c r="CG111" i="5"/>
  <c r="CH111" i="5" s="1"/>
  <c r="BJ111" i="5"/>
  <c r="BK111" i="5" s="1"/>
  <c r="BN111" i="5"/>
  <c r="CC111" i="5"/>
  <c r="W117" i="21" s="1"/>
  <c r="BU112" i="5"/>
  <c r="BQ112" i="5"/>
  <c r="BR112" i="5" s="1"/>
  <c r="CJ111" i="5" l="1"/>
  <c r="Y117" i="21" s="1"/>
  <c r="BH109" i="5"/>
  <c r="Q115" i="21" s="1"/>
  <c r="CD112" i="5"/>
  <c r="Z117" i="21"/>
  <c r="AY110" i="5"/>
  <c r="BL111" i="5"/>
  <c r="BO111" i="5" s="1"/>
  <c r="S117" i="21" s="1"/>
  <c r="R115" i="21"/>
  <c r="BB110" i="5"/>
  <c r="BS112" i="5"/>
  <c r="BT112" i="5" s="1"/>
  <c r="BX112" i="5"/>
  <c r="BY112" i="5" s="1"/>
  <c r="CB112" i="5"/>
  <c r="BM111" i="5" l="1"/>
  <c r="BI112" i="5" s="1"/>
  <c r="BV112" i="5"/>
  <c r="U118" i="21" s="1"/>
  <c r="BP113" i="5"/>
  <c r="V118" i="21"/>
  <c r="BZ112" i="5"/>
  <c r="CC112" i="5" s="1"/>
  <c r="W118" i="21" s="1"/>
  <c r="AU111" i="5"/>
  <c r="P116" i="21"/>
  <c r="BG110" i="5"/>
  <c r="BC110" i="5"/>
  <c r="BD110" i="5" s="1"/>
  <c r="CE112" i="5"/>
  <c r="CF112" i="5" s="1"/>
  <c r="CI112" i="5"/>
  <c r="T117" i="21" l="1"/>
  <c r="CA112" i="5"/>
  <c r="BW113" i="5" s="1"/>
  <c r="BE110" i="5"/>
  <c r="BF110" i="5" s="1"/>
  <c r="BN112" i="5"/>
  <c r="BJ112" i="5"/>
  <c r="BK112" i="5" s="1"/>
  <c r="AZ111" i="5"/>
  <c r="AV111" i="5"/>
  <c r="AW111" i="5" s="1"/>
  <c r="X118" i="21"/>
  <c r="CG112" i="5"/>
  <c r="CJ112" i="5" s="1"/>
  <c r="Y118" i="21" s="1"/>
  <c r="BQ113" i="5"/>
  <c r="BR113" i="5" s="1"/>
  <c r="BU113" i="5"/>
  <c r="CH112" i="5" l="1"/>
  <c r="CD113" i="5" s="1"/>
  <c r="BH110" i="5"/>
  <c r="Q116" i="21" s="1"/>
  <c r="BB111" i="5"/>
  <c r="R116" i="21"/>
  <c r="BL112" i="5"/>
  <c r="BO112" i="5" s="1"/>
  <c r="S118" i="21" s="1"/>
  <c r="BS113" i="5"/>
  <c r="BV113" i="5" s="1"/>
  <c r="U119" i="21" s="1"/>
  <c r="Z118" i="21"/>
  <c r="AX111" i="5"/>
  <c r="BA111" i="5" s="1"/>
  <c r="O117" i="21" s="1"/>
  <c r="CB113" i="5"/>
  <c r="BX113" i="5"/>
  <c r="BY113" i="5" s="1"/>
  <c r="BM112" i="5" l="1"/>
  <c r="BI113" i="5" s="1"/>
  <c r="BT113" i="5"/>
  <c r="BP114" i="5" s="1"/>
  <c r="AY111" i="5"/>
  <c r="AU112" i="5" s="1"/>
  <c r="CI113" i="5"/>
  <c r="CE113" i="5"/>
  <c r="CF113" i="5" s="1"/>
  <c r="BZ113" i="5"/>
  <c r="CC113" i="5" s="1"/>
  <c r="W119" i="21" s="1"/>
  <c r="T118" i="21"/>
  <c r="BC111" i="5"/>
  <c r="BD111" i="5" s="1"/>
  <c r="BG111" i="5"/>
  <c r="P117" i="21" l="1"/>
  <c r="V119" i="21"/>
  <c r="CA113" i="5"/>
  <c r="BW114" i="5" s="1"/>
  <c r="X119" i="21"/>
  <c r="BE111" i="5"/>
  <c r="BH111" i="5" s="1"/>
  <c r="Q117" i="21" s="1"/>
  <c r="BQ114" i="5"/>
  <c r="BR114" i="5" s="1"/>
  <c r="BU114" i="5"/>
  <c r="BJ113" i="5"/>
  <c r="BK113" i="5" s="1"/>
  <c r="BN113" i="5"/>
  <c r="CG113" i="5"/>
  <c r="CH113" i="5" s="1"/>
  <c r="AZ112" i="5"/>
  <c r="AV112" i="5"/>
  <c r="AW112" i="5" s="1"/>
  <c r="CJ113" i="5" l="1"/>
  <c r="Y119" i="21" s="1"/>
  <c r="CD114" i="5"/>
  <c r="Z119" i="21"/>
  <c r="AX112" i="5"/>
  <c r="AY112" i="5" s="1"/>
  <c r="BX114" i="5"/>
  <c r="BY114" i="5" s="1"/>
  <c r="CB114" i="5"/>
  <c r="BF111" i="5"/>
  <c r="BS114" i="5"/>
  <c r="BV114" i="5" s="1"/>
  <c r="U120" i="21" s="1"/>
  <c r="BL113" i="5"/>
  <c r="BM113" i="5" s="1"/>
  <c r="BA112" i="5" l="1"/>
  <c r="O118" i="21" s="1"/>
  <c r="BI114" i="5"/>
  <c r="T119" i="21"/>
  <c r="P118" i="21"/>
  <c r="AU113" i="5"/>
  <c r="BO113" i="5"/>
  <c r="S119" i="21" s="1"/>
  <c r="BZ114" i="5"/>
  <c r="CC114" i="5" s="1"/>
  <c r="W120" i="21" s="1"/>
  <c r="BT114" i="5"/>
  <c r="BB112" i="5"/>
  <c r="R117" i="21"/>
  <c r="CE114" i="5"/>
  <c r="CF114" i="5" s="1"/>
  <c r="CI114" i="5"/>
  <c r="CA114" i="5" l="1"/>
  <c r="BW115" i="5" s="1"/>
  <c r="BP115" i="5"/>
  <c r="V120" i="21"/>
  <c r="X120" i="21"/>
  <c r="BC112" i="5"/>
  <c r="BD112" i="5" s="1"/>
  <c r="BG112" i="5"/>
  <c r="AV113" i="5"/>
  <c r="AW113" i="5" s="1"/>
  <c r="AZ113" i="5"/>
  <c r="CG114" i="5"/>
  <c r="CH114" i="5" s="1"/>
  <c r="BN114" i="5"/>
  <c r="BJ114" i="5"/>
  <c r="BK114" i="5" s="1"/>
  <c r="CJ114" i="5" l="1"/>
  <c r="Y120" i="21" s="1"/>
  <c r="Z120" i="21"/>
  <c r="CD115" i="5"/>
  <c r="CB115" i="5"/>
  <c r="BX115" i="5"/>
  <c r="BY115" i="5" s="1"/>
  <c r="BL114" i="5"/>
  <c r="BO114" i="5" s="1"/>
  <c r="S120" i="21" s="1"/>
  <c r="AX113" i="5"/>
  <c r="BA113" i="5" s="1"/>
  <c r="O119" i="21" s="1"/>
  <c r="BQ115" i="5"/>
  <c r="BR115" i="5" s="1"/>
  <c r="BU115" i="5"/>
  <c r="BE112" i="5"/>
  <c r="BH112" i="5" s="1"/>
  <c r="Q118" i="21" s="1"/>
  <c r="BF112" i="5" l="1"/>
  <c r="BB113" i="5" s="1"/>
  <c r="AY113" i="5"/>
  <c r="AU114" i="5" s="1"/>
  <c r="P119" i="21"/>
  <c r="BM114" i="5"/>
  <c r="BZ115" i="5"/>
  <c r="CC115" i="5" s="1"/>
  <c r="W121" i="21" s="1"/>
  <c r="BS115" i="5"/>
  <c r="BV115" i="5" s="1"/>
  <c r="U121" i="21" s="1"/>
  <c r="R118" i="21"/>
  <c r="CI115" i="5"/>
  <c r="CE115" i="5"/>
  <c r="CF115" i="5" s="1"/>
  <c r="CA115" i="5" l="1"/>
  <c r="BW116" i="5" s="1"/>
  <c r="X121" i="21"/>
  <c r="CG115" i="5"/>
  <c r="CH115" i="5" s="1"/>
  <c r="BI115" i="5"/>
  <c r="T120" i="21"/>
  <c r="BC113" i="5"/>
  <c r="BD113" i="5" s="1"/>
  <c r="BG113" i="5"/>
  <c r="AV114" i="5"/>
  <c r="AW114" i="5" s="1"/>
  <c r="AZ114" i="5"/>
  <c r="BT115" i="5"/>
  <c r="CD116" i="5" l="1"/>
  <c r="Z121" i="21"/>
  <c r="AX114" i="5"/>
  <c r="AY114" i="5" s="1"/>
  <c r="BP116" i="5"/>
  <c r="V121" i="21"/>
  <c r="BE113" i="5"/>
  <c r="BF113" i="5" s="1"/>
  <c r="BX116" i="5"/>
  <c r="BY116" i="5" s="1"/>
  <c r="CB116" i="5"/>
  <c r="BJ115" i="5"/>
  <c r="BK115" i="5" s="1"/>
  <c r="BN115" i="5"/>
  <c r="CJ115" i="5"/>
  <c r="Y121" i="21" s="1"/>
  <c r="BA114" i="5" l="1"/>
  <c r="O120" i="21" s="1"/>
  <c r="BH113" i="5"/>
  <c r="Q119" i="21" s="1"/>
  <c r="P120" i="21"/>
  <c r="AU115" i="5"/>
  <c r="BL115" i="5"/>
  <c r="BM115" i="5" s="1"/>
  <c r="BQ116" i="5"/>
  <c r="BR116" i="5" s="1"/>
  <c r="BU116" i="5"/>
  <c r="BZ116" i="5"/>
  <c r="CC116" i="5" s="1"/>
  <c r="W122" i="21" s="1"/>
  <c r="BB114" i="5"/>
  <c r="R119" i="21"/>
  <c r="CI116" i="5"/>
  <c r="CE116" i="5"/>
  <c r="CF116" i="5" s="1"/>
  <c r="CA116" i="5" l="1"/>
  <c r="BW117" i="5" s="1"/>
  <c r="BO115" i="5"/>
  <c r="S121" i="21" s="1"/>
  <c r="BS116" i="5"/>
  <c r="BV116" i="5" s="1"/>
  <c r="U122" i="21" s="1"/>
  <c r="BC114" i="5"/>
  <c r="BD114" i="5" s="1"/>
  <c r="BG114" i="5"/>
  <c r="CG116" i="5"/>
  <c r="CH116" i="5" s="1"/>
  <c r="BI116" i="5"/>
  <c r="T121" i="21"/>
  <c r="X122" i="21"/>
  <c r="AV115" i="5"/>
  <c r="AW115" i="5" s="1"/>
  <c r="AZ115" i="5"/>
  <c r="CJ116" i="5" l="1"/>
  <c r="Y122" i="21" s="1"/>
  <c r="BT116" i="5"/>
  <c r="BP117" i="5" s="1"/>
  <c r="BE114" i="5"/>
  <c r="BF114" i="5" s="1"/>
  <c r="CB117" i="5"/>
  <c r="BX117" i="5"/>
  <c r="BY117" i="5" s="1"/>
  <c r="CD117" i="5"/>
  <c r="Z122" i="21"/>
  <c r="AX115" i="5"/>
  <c r="AY115" i="5" s="1"/>
  <c r="V122" i="21"/>
  <c r="BN116" i="5"/>
  <c r="BJ116" i="5"/>
  <c r="BK116" i="5" s="1"/>
  <c r="BA115" i="5" l="1"/>
  <c r="O121" i="21" s="1"/>
  <c r="BH114" i="5"/>
  <c r="Q120" i="21" s="1"/>
  <c r="BQ117" i="5"/>
  <c r="BR117" i="5" s="1"/>
  <c r="BU117" i="5"/>
  <c r="CE117" i="5"/>
  <c r="CF117" i="5" s="1"/>
  <c r="CI117" i="5"/>
  <c r="BZ117" i="5"/>
  <c r="CC117" i="5" s="1"/>
  <c r="W123" i="21" s="1"/>
  <c r="P121" i="21"/>
  <c r="AU116" i="5"/>
  <c r="BL116" i="5"/>
  <c r="BM116" i="5" s="1"/>
  <c r="BB115" i="5"/>
  <c r="R120" i="21"/>
  <c r="BO116" i="5" l="1"/>
  <c r="S122" i="21" s="1"/>
  <c r="CA117" i="5"/>
  <c r="BW118" i="5" s="1"/>
  <c r="T122" i="21"/>
  <c r="BI117" i="5"/>
  <c r="X123" i="21"/>
  <c r="CG117" i="5"/>
  <c r="CJ117" i="5" s="1"/>
  <c r="Y123" i="21" s="1"/>
  <c r="AZ116" i="5"/>
  <c r="AV116" i="5"/>
  <c r="AW116" i="5" s="1"/>
  <c r="BG115" i="5"/>
  <c r="BC115" i="5"/>
  <c r="BD115" i="5" s="1"/>
  <c r="BS117" i="5"/>
  <c r="BV117" i="5" s="1"/>
  <c r="U123" i="21" s="1"/>
  <c r="CH117" i="5" l="1"/>
  <c r="CD118" i="5" s="1"/>
  <c r="BT117" i="5"/>
  <c r="BP118" i="5" s="1"/>
  <c r="Z123" i="21"/>
  <c r="BE115" i="5"/>
  <c r="BH115" i="5" s="1"/>
  <c r="Q121" i="21" s="1"/>
  <c r="V123" i="21"/>
  <c r="CB118" i="5"/>
  <c r="BX118" i="5"/>
  <c r="BY118" i="5" s="1"/>
  <c r="AX116" i="5"/>
  <c r="BA116" i="5" s="1"/>
  <c r="O122" i="21" s="1"/>
  <c r="BN117" i="5"/>
  <c r="BJ117" i="5"/>
  <c r="BK117" i="5" s="1"/>
  <c r="BF115" i="5" l="1"/>
  <c r="BL117" i="5"/>
  <c r="BM117" i="5" s="1"/>
  <c r="AY116" i="5"/>
  <c r="BZ118" i="5"/>
  <c r="CA118" i="5" s="1"/>
  <c r="CI118" i="5"/>
  <c r="CE118" i="5"/>
  <c r="CF118" i="5" s="1"/>
  <c r="BU118" i="5"/>
  <c r="BQ118" i="5"/>
  <c r="BR118" i="5" s="1"/>
  <c r="CC118" i="5" l="1"/>
  <c r="W124" i="21" s="1"/>
  <c r="BO117" i="5"/>
  <c r="S123" i="21" s="1"/>
  <c r="BS118" i="5"/>
  <c r="BT118" i="5" s="1"/>
  <c r="CG118" i="5"/>
  <c r="CJ118" i="5" s="1"/>
  <c r="Y124" i="21" s="1"/>
  <c r="BI118" i="5"/>
  <c r="T123" i="21"/>
  <c r="BW119" i="5"/>
  <c r="X124" i="21"/>
  <c r="BB116" i="5"/>
  <c r="R121" i="21"/>
  <c r="AU117" i="5"/>
  <c r="P122" i="21"/>
  <c r="BV118" i="5" l="1"/>
  <c r="U124" i="21" s="1"/>
  <c r="CH118" i="5"/>
  <c r="CD119" i="5" s="1"/>
  <c r="BC116" i="5"/>
  <c r="BD116" i="5" s="1"/>
  <c r="BG116" i="5"/>
  <c r="BN118" i="5"/>
  <c r="BJ118" i="5"/>
  <c r="BK118" i="5" s="1"/>
  <c r="BP119" i="5"/>
  <c r="V124" i="21"/>
  <c r="Z124" i="21"/>
  <c r="CB119" i="5"/>
  <c r="BX119" i="5"/>
  <c r="BY119" i="5" s="1"/>
  <c r="AV117" i="5"/>
  <c r="AW117" i="5" s="1"/>
  <c r="AZ117" i="5"/>
  <c r="AX117" i="5" l="1"/>
  <c r="BA117" i="5" s="1"/>
  <c r="O123" i="21" s="1"/>
  <c r="BL118" i="5"/>
  <c r="BM118" i="5" s="1"/>
  <c r="BZ119" i="5"/>
  <c r="CA119" i="5" s="1"/>
  <c r="CE119" i="5"/>
  <c r="CF119" i="5" s="1"/>
  <c r="CI119" i="5"/>
  <c r="BE116" i="5"/>
  <c r="BF116" i="5" s="1"/>
  <c r="BQ119" i="5"/>
  <c r="BR119" i="5" s="1"/>
  <c r="BU119" i="5"/>
  <c r="AY117" i="5" l="1"/>
  <c r="AU118" i="5" s="1"/>
  <c r="CC119" i="5"/>
  <c r="W125" i="21" s="1"/>
  <c r="BO118" i="5"/>
  <c r="S124" i="21" s="1"/>
  <c r="BI119" i="5"/>
  <c r="T124" i="21"/>
  <c r="BB117" i="5"/>
  <c r="R122" i="21"/>
  <c r="BH116" i="5"/>
  <c r="Q122" i="21" s="1"/>
  <c r="CG119" i="5"/>
  <c r="CJ119" i="5" s="1"/>
  <c r="Y125" i="21" s="1"/>
  <c r="BW120" i="5"/>
  <c r="X125" i="21"/>
  <c r="BS119" i="5"/>
  <c r="BV119" i="5" s="1"/>
  <c r="U125" i="21" s="1"/>
  <c r="P123" i="21" l="1"/>
  <c r="BT119" i="5"/>
  <c r="BP120" i="5" s="1"/>
  <c r="CH119" i="5"/>
  <c r="CD120" i="5" s="1"/>
  <c r="Z125" i="21"/>
  <c r="BX120" i="5"/>
  <c r="BY120" i="5" s="1"/>
  <c r="CB120" i="5"/>
  <c r="V125" i="21"/>
  <c r="BC117" i="5"/>
  <c r="BD117" i="5" s="1"/>
  <c r="BG117" i="5"/>
  <c r="AZ118" i="5"/>
  <c r="AV118" i="5"/>
  <c r="AW118" i="5" s="1"/>
  <c r="BJ119" i="5"/>
  <c r="BK119" i="5" s="1"/>
  <c r="BN119" i="5"/>
  <c r="BL119" i="5" l="1"/>
  <c r="BM119" i="5" s="1"/>
  <c r="AX118" i="5"/>
  <c r="BA118" i="5" s="1"/>
  <c r="O124" i="21" s="1"/>
  <c r="BQ120" i="5"/>
  <c r="BR120" i="5" s="1"/>
  <c r="BU120" i="5"/>
  <c r="BZ120" i="5"/>
  <c r="CC120" i="5" s="1"/>
  <c r="W126" i="21" s="1"/>
  <c r="BE117" i="5"/>
  <c r="BH117" i="5" s="1"/>
  <c r="Q123" i="21" s="1"/>
  <c r="CE120" i="5"/>
  <c r="CF120" i="5" s="1"/>
  <c r="CI120" i="5"/>
  <c r="BO119" i="5" l="1"/>
  <c r="S125" i="21" s="1"/>
  <c r="AY118" i="5"/>
  <c r="AU119" i="5" s="1"/>
  <c r="CA120" i="5"/>
  <c r="BW121" i="5" s="1"/>
  <c r="BI120" i="5"/>
  <c r="T125" i="21"/>
  <c r="CG120" i="5"/>
  <c r="CH120" i="5" s="1"/>
  <c r="BS120" i="5"/>
  <c r="BV120" i="5" s="1"/>
  <c r="U126" i="21" s="1"/>
  <c r="BF117" i="5"/>
  <c r="P124" i="21"/>
  <c r="X126" i="21"/>
  <c r="CJ120" i="5" l="1"/>
  <c r="Y126" i="21" s="1"/>
  <c r="BT120" i="5"/>
  <c r="BP121" i="5" s="1"/>
  <c r="BB118" i="5"/>
  <c r="R123" i="21"/>
  <c r="CB121" i="5"/>
  <c r="BX121" i="5"/>
  <c r="BY121" i="5" s="1"/>
  <c r="Z126" i="21"/>
  <c r="CD121" i="5"/>
  <c r="AV119" i="5"/>
  <c r="AW119" i="5" s="1"/>
  <c r="AZ119" i="5"/>
  <c r="BJ120" i="5"/>
  <c r="BK120" i="5" s="1"/>
  <c r="BN120" i="5"/>
  <c r="V126" i="21" l="1"/>
  <c r="BQ121" i="5"/>
  <c r="BR121" i="5" s="1"/>
  <c r="BU121" i="5"/>
  <c r="BL120" i="5"/>
  <c r="BO120" i="5" s="1"/>
  <c r="S126" i="21" s="1"/>
  <c r="BG118" i="5"/>
  <c r="BC118" i="5"/>
  <c r="BD118" i="5" s="1"/>
  <c r="AX119" i="5"/>
  <c r="BA119" i="5" s="1"/>
  <c r="O125" i="21" s="1"/>
  <c r="BZ121" i="5"/>
  <c r="CC121" i="5" s="1"/>
  <c r="W127" i="21" s="1"/>
  <c r="CE121" i="5"/>
  <c r="CF121" i="5" s="1"/>
  <c r="CI121" i="5"/>
  <c r="BM120" i="5" l="1"/>
  <c r="BI121" i="5" s="1"/>
  <c r="AY119" i="5"/>
  <c r="AU120" i="5" s="1"/>
  <c r="BE118" i="5"/>
  <c r="BF118" i="5" s="1"/>
  <c r="CG121" i="5"/>
  <c r="CJ121" i="5" s="1"/>
  <c r="Y127" i="21" s="1"/>
  <c r="CA121" i="5"/>
  <c r="BS121" i="5"/>
  <c r="BV121" i="5" s="1"/>
  <c r="U127" i="21" s="1"/>
  <c r="P125" i="21" l="1"/>
  <c r="T126" i="21"/>
  <c r="BH118" i="5"/>
  <c r="Q124" i="21" s="1"/>
  <c r="BT121" i="5"/>
  <c r="BP122" i="5" s="1"/>
  <c r="R124" i="21"/>
  <c r="BB119" i="5"/>
  <c r="V127" i="21"/>
  <c r="CH121" i="5"/>
  <c r="AV120" i="5"/>
  <c r="AW120" i="5" s="1"/>
  <c r="AZ120" i="5"/>
  <c r="BW122" i="5"/>
  <c r="X127" i="21"/>
  <c r="BJ121" i="5"/>
  <c r="BK121" i="5" s="1"/>
  <c r="BN121" i="5"/>
  <c r="AX120" i="5" l="1"/>
  <c r="AY120" i="5" s="1"/>
  <c r="CD122" i="5"/>
  <c r="Z127" i="21"/>
  <c r="BL121" i="5"/>
  <c r="BO121" i="5" s="1"/>
  <c r="S127" i="21" s="1"/>
  <c r="BU122" i="5"/>
  <c r="BQ122" i="5"/>
  <c r="BR122" i="5" s="1"/>
  <c r="BG119" i="5"/>
  <c r="BC119" i="5"/>
  <c r="BD119" i="5" s="1"/>
  <c r="BX122" i="5"/>
  <c r="BY122" i="5" s="1"/>
  <c r="CB122" i="5"/>
  <c r="BA120" i="5" l="1"/>
  <c r="O126" i="21" s="1"/>
  <c r="BM121" i="5"/>
  <c r="BI122" i="5" s="1"/>
  <c r="BZ122" i="5"/>
  <c r="CC122" i="5" s="1"/>
  <c r="W128" i="21" s="1"/>
  <c r="T127" i="21"/>
  <c r="BE119" i="5"/>
  <c r="BF119" i="5" s="1"/>
  <c r="BS122" i="5"/>
  <c r="BT122" i="5" s="1"/>
  <c r="CE122" i="5"/>
  <c r="CF122" i="5" s="1"/>
  <c r="CI122" i="5"/>
  <c r="AU121" i="5"/>
  <c r="P126" i="21"/>
  <c r="BH119" i="5" l="1"/>
  <c r="Q125" i="21" s="1"/>
  <c r="CA122" i="5"/>
  <c r="BW123" i="5" s="1"/>
  <c r="BV122" i="5"/>
  <c r="U128" i="21" s="1"/>
  <c r="BB120" i="5"/>
  <c r="R125" i="21"/>
  <c r="BP123" i="5"/>
  <c r="V128" i="21"/>
  <c r="AV121" i="5"/>
  <c r="AW121" i="5" s="1"/>
  <c r="AZ121" i="5"/>
  <c r="CG122" i="5"/>
  <c r="CJ122" i="5" s="1"/>
  <c r="Y128" i="21" s="1"/>
  <c r="BJ122" i="5"/>
  <c r="BK122" i="5" s="1"/>
  <c r="BN122" i="5"/>
  <c r="X128" i="21"/>
  <c r="CH122" i="5" l="1"/>
  <c r="CD123" i="5" s="1"/>
  <c r="Z128" i="21"/>
  <c r="BQ123" i="5"/>
  <c r="BR123" i="5" s="1"/>
  <c r="BU123" i="5"/>
  <c r="BL122" i="5"/>
  <c r="BO122" i="5" s="1"/>
  <c r="S128" i="21" s="1"/>
  <c r="AX121" i="5"/>
  <c r="AY121" i="5" s="1"/>
  <c r="CB123" i="5"/>
  <c r="BX123" i="5"/>
  <c r="BY123" i="5" s="1"/>
  <c r="BG120" i="5"/>
  <c r="BC120" i="5"/>
  <c r="BD120" i="5" s="1"/>
  <c r="BM122" i="5" l="1"/>
  <c r="BI123" i="5" s="1"/>
  <c r="BA121" i="5"/>
  <c r="O127" i="21" s="1"/>
  <c r="BE120" i="5"/>
  <c r="BF120" i="5" s="1"/>
  <c r="BS123" i="5"/>
  <c r="BV123" i="5" s="1"/>
  <c r="U129" i="21" s="1"/>
  <c r="BZ123" i="5"/>
  <c r="CA123" i="5" s="1"/>
  <c r="P127" i="21"/>
  <c r="AU122" i="5"/>
  <c r="CI123" i="5"/>
  <c r="CE123" i="5"/>
  <c r="CF123" i="5" s="1"/>
  <c r="T128" i="21" l="1"/>
  <c r="CC123" i="5"/>
  <c r="W129" i="21" s="1"/>
  <c r="BT123" i="5"/>
  <c r="BP124" i="5" s="1"/>
  <c r="BB121" i="5"/>
  <c r="R126" i="21"/>
  <c r="BN123" i="5"/>
  <c r="BJ123" i="5"/>
  <c r="BK123" i="5" s="1"/>
  <c r="X129" i="21"/>
  <c r="BW124" i="5"/>
  <c r="BH120" i="5"/>
  <c r="Q126" i="21" s="1"/>
  <c r="V129" i="21"/>
  <c r="CG123" i="5"/>
  <c r="CH123" i="5" s="1"/>
  <c r="AZ122" i="5"/>
  <c r="AV122" i="5"/>
  <c r="AW122" i="5" s="1"/>
  <c r="CJ123" i="5" l="1"/>
  <c r="Y129" i="21" s="1"/>
  <c r="CD124" i="5"/>
  <c r="Z129" i="21"/>
  <c r="BQ124" i="5"/>
  <c r="BR124" i="5" s="1"/>
  <c r="BU124" i="5"/>
  <c r="AX122" i="5"/>
  <c r="AY122" i="5" s="1"/>
  <c r="BX124" i="5"/>
  <c r="BY124" i="5" s="1"/>
  <c r="CB124" i="5"/>
  <c r="BL123" i="5"/>
  <c r="BM123" i="5" s="1"/>
  <c r="BC121" i="5"/>
  <c r="BD121" i="5" s="1"/>
  <c r="BG121" i="5"/>
  <c r="BA122" i="5" l="1"/>
  <c r="O128" i="21" s="1"/>
  <c r="BO123" i="5"/>
  <c r="S129" i="21" s="1"/>
  <c r="BE121" i="5"/>
  <c r="BF121" i="5" s="1"/>
  <c r="AU123" i="5"/>
  <c r="P128" i="21"/>
  <c r="BS124" i="5"/>
  <c r="BV124" i="5" s="1"/>
  <c r="U130" i="21" s="1"/>
  <c r="BI124" i="5"/>
  <c r="T129" i="21"/>
  <c r="BZ124" i="5"/>
  <c r="CA124" i="5" s="1"/>
  <c r="CE124" i="5"/>
  <c r="CF124" i="5" s="1"/>
  <c r="CI124" i="5"/>
  <c r="BH121" i="5" l="1"/>
  <c r="Q127" i="21" s="1"/>
  <c r="BT124" i="5"/>
  <c r="BP125" i="5" s="1"/>
  <c r="BW125" i="5"/>
  <c r="X130" i="21"/>
  <c r="CC124" i="5"/>
  <c r="W130" i="21" s="1"/>
  <c r="AZ123" i="5"/>
  <c r="AV123" i="5"/>
  <c r="AW123" i="5" s="1"/>
  <c r="BN124" i="5"/>
  <c r="BJ124" i="5"/>
  <c r="BK124" i="5" s="1"/>
  <c r="V130" i="21"/>
  <c r="CG124" i="5"/>
  <c r="CH124" i="5" s="1"/>
  <c r="BB122" i="5"/>
  <c r="R127" i="21"/>
  <c r="CJ124" i="5" l="1"/>
  <c r="Y130" i="21" s="1"/>
  <c r="CD125" i="5"/>
  <c r="Z130" i="21"/>
  <c r="BU125" i="5"/>
  <c r="BQ125" i="5"/>
  <c r="BR125" i="5" s="1"/>
  <c r="AX123" i="5"/>
  <c r="AY123" i="5" s="1"/>
  <c r="BG122" i="5"/>
  <c r="BC122" i="5"/>
  <c r="BD122" i="5" s="1"/>
  <c r="BL124" i="5"/>
  <c r="BM124" i="5" s="1"/>
  <c r="CB125" i="5"/>
  <c r="BX125" i="5"/>
  <c r="BY125" i="5" s="1"/>
  <c r="BO124" i="5" l="1"/>
  <c r="S130" i="21" s="1"/>
  <c r="BA123" i="5"/>
  <c r="O129" i="21" s="1"/>
  <c r="BS125" i="5"/>
  <c r="BV125" i="5" s="1"/>
  <c r="U131" i="21" s="1"/>
  <c r="BI125" i="5"/>
  <c r="T130" i="21"/>
  <c r="BE122" i="5"/>
  <c r="BH122" i="5" s="1"/>
  <c r="Q128" i="21" s="1"/>
  <c r="AU124" i="5"/>
  <c r="P129" i="21"/>
  <c r="BZ125" i="5"/>
  <c r="CA125" i="5" s="1"/>
  <c r="CE125" i="5"/>
  <c r="CF125" i="5" s="1"/>
  <c r="CI125" i="5"/>
  <c r="BT125" i="5" l="1"/>
  <c r="BP126" i="5" s="1"/>
  <c r="BW126" i="5"/>
  <c r="X131" i="21"/>
  <c r="CC125" i="5"/>
  <c r="W131" i="21" s="1"/>
  <c r="AZ124" i="5"/>
  <c r="AV124" i="5"/>
  <c r="AW124" i="5" s="1"/>
  <c r="BF122" i="5"/>
  <c r="BJ125" i="5"/>
  <c r="BK125" i="5" s="1"/>
  <c r="BN125" i="5"/>
  <c r="CG125" i="5"/>
  <c r="CJ125" i="5" s="1"/>
  <c r="Y131" i="21" s="1"/>
  <c r="V131" i="21" l="1"/>
  <c r="CH125" i="5"/>
  <c r="CD126" i="5" s="1"/>
  <c r="BQ126" i="5"/>
  <c r="BR126" i="5" s="1"/>
  <c r="BU126" i="5"/>
  <c r="Z131" i="21"/>
  <c r="BB123" i="5"/>
  <c r="R128" i="21"/>
  <c r="AX124" i="5"/>
  <c r="BA124" i="5" s="1"/>
  <c r="O130" i="21" s="1"/>
  <c r="BL125" i="5"/>
  <c r="BO125" i="5" s="1"/>
  <c r="S131" i="21" s="1"/>
  <c r="CB126" i="5"/>
  <c r="BX126" i="5"/>
  <c r="BY126" i="5" s="1"/>
  <c r="BZ126" i="5" l="1"/>
  <c r="CA126" i="5" s="1"/>
  <c r="AY124" i="5"/>
  <c r="BC123" i="5"/>
  <c r="BD123" i="5" s="1"/>
  <c r="BG123" i="5"/>
  <c r="BM125" i="5"/>
  <c r="CI126" i="5"/>
  <c r="CE126" i="5"/>
  <c r="CF126" i="5" s="1"/>
  <c r="BS126" i="5"/>
  <c r="BV126" i="5" s="1"/>
  <c r="U132" i="21" s="1"/>
  <c r="CC126" i="5" l="1"/>
  <c r="W132" i="21" s="1"/>
  <c r="CG126" i="5"/>
  <c r="CH126" i="5" s="1"/>
  <c r="BT126" i="5"/>
  <c r="AU125" i="5"/>
  <c r="P130" i="21"/>
  <c r="BI126" i="5"/>
  <c r="T131" i="21"/>
  <c r="BW127" i="5"/>
  <c r="X132" i="21"/>
  <c r="BE123" i="5"/>
  <c r="BF123" i="5" s="1"/>
  <c r="CJ126" i="5" l="1"/>
  <c r="Y132" i="21" s="1"/>
  <c r="BB124" i="5"/>
  <c r="R129" i="21"/>
  <c r="CB127" i="5"/>
  <c r="BX127" i="5"/>
  <c r="BY127" i="5" s="1"/>
  <c r="BH123" i="5"/>
  <c r="Q129" i="21" s="1"/>
  <c r="BN126" i="5"/>
  <c r="BJ126" i="5"/>
  <c r="BK126" i="5" s="1"/>
  <c r="BP127" i="5"/>
  <c r="V132" i="21"/>
  <c r="AZ125" i="5"/>
  <c r="AV125" i="5"/>
  <c r="AW125" i="5" s="1"/>
  <c r="CD127" i="5"/>
  <c r="Z132" i="21"/>
  <c r="BU127" i="5" l="1"/>
  <c r="BQ127" i="5"/>
  <c r="BR127" i="5" s="1"/>
  <c r="BL126" i="5"/>
  <c r="BM126" i="5" s="1"/>
  <c r="CE127" i="5"/>
  <c r="CF127" i="5" s="1"/>
  <c r="CI127" i="5"/>
  <c r="BZ127" i="5"/>
  <c r="CA127" i="5" s="1"/>
  <c r="AX125" i="5"/>
  <c r="AY125" i="5" s="1"/>
  <c r="BC124" i="5"/>
  <c r="BD124" i="5" s="1"/>
  <c r="BG124" i="5"/>
  <c r="CC127" i="5" l="1"/>
  <c r="W133" i="21" s="1"/>
  <c r="BO126" i="5"/>
  <c r="S132" i="21" s="1"/>
  <c r="BA125" i="5"/>
  <c r="O131" i="21" s="1"/>
  <c r="AU126" i="5"/>
  <c r="P131" i="21"/>
  <c r="CG127" i="5"/>
  <c r="CJ127" i="5" s="1"/>
  <c r="Y133" i="21" s="1"/>
  <c r="BW128" i="5"/>
  <c r="X133" i="21"/>
  <c r="BI127" i="5"/>
  <c r="T132" i="21"/>
  <c r="BS127" i="5"/>
  <c r="BT127" i="5" s="1"/>
  <c r="BE124" i="5"/>
  <c r="BH124" i="5" s="1"/>
  <c r="Q130" i="21" s="1"/>
  <c r="BF124" i="5" l="1"/>
  <c r="BB125" i="5" s="1"/>
  <c r="BV127" i="5"/>
  <c r="U133" i="21" s="1"/>
  <c r="CH127" i="5"/>
  <c r="CD128" i="5" s="1"/>
  <c r="V133" i="21"/>
  <c r="BP128" i="5"/>
  <c r="BX128" i="5"/>
  <c r="BY128" i="5" s="1"/>
  <c r="CB128" i="5"/>
  <c r="Z133" i="21"/>
  <c r="BJ127" i="5"/>
  <c r="BK127" i="5" s="1"/>
  <c r="BN127" i="5"/>
  <c r="AV126" i="5"/>
  <c r="AW126" i="5" s="1"/>
  <c r="AZ126" i="5"/>
  <c r="R130" i="21" l="1"/>
  <c r="BL127" i="5"/>
  <c r="BO127" i="5" s="1"/>
  <c r="S133" i="21" s="1"/>
  <c r="BC125" i="5"/>
  <c r="BD125" i="5" s="1"/>
  <c r="BG125" i="5"/>
  <c r="CE128" i="5"/>
  <c r="CF128" i="5" s="1"/>
  <c r="CI128" i="5"/>
  <c r="AX126" i="5"/>
  <c r="BA126" i="5" s="1"/>
  <c r="O132" i="21" s="1"/>
  <c r="BZ128" i="5"/>
  <c r="CC128" i="5" s="1"/>
  <c r="W134" i="21" s="1"/>
  <c r="BU128" i="5"/>
  <c r="BQ128" i="5"/>
  <c r="BR128" i="5" s="1"/>
  <c r="CA128" i="5" l="1"/>
  <c r="BW129" i="5" s="1"/>
  <c r="AY126" i="5"/>
  <c r="AU127" i="5" s="1"/>
  <c r="X134" i="21"/>
  <c r="CG128" i="5"/>
  <c r="CJ128" i="5" s="1"/>
  <c r="Y134" i="21" s="1"/>
  <c r="BE125" i="5"/>
  <c r="BH125" i="5" s="1"/>
  <c r="Q131" i="21" s="1"/>
  <c r="BM127" i="5"/>
  <c r="BS128" i="5"/>
  <c r="BT128" i="5" s="1"/>
  <c r="P132" i="21"/>
  <c r="BV128" i="5" l="1"/>
  <c r="U134" i="21" s="1"/>
  <c r="CB129" i="5"/>
  <c r="BX129" i="5"/>
  <c r="BY129" i="5" s="1"/>
  <c r="AV127" i="5"/>
  <c r="AW127" i="5" s="1"/>
  <c r="AZ127" i="5"/>
  <c r="CH128" i="5"/>
  <c r="BP129" i="5"/>
  <c r="V134" i="21"/>
  <c r="BI128" i="5"/>
  <c r="T133" i="21"/>
  <c r="BF125" i="5"/>
  <c r="BJ128" i="5" l="1"/>
  <c r="BK128" i="5" s="1"/>
  <c r="BN128" i="5"/>
  <c r="BB126" i="5"/>
  <c r="R131" i="21"/>
  <c r="BQ129" i="5"/>
  <c r="BR129" i="5" s="1"/>
  <c r="BU129" i="5"/>
  <c r="CD129" i="5"/>
  <c r="Z134" i="21"/>
  <c r="AX127" i="5"/>
  <c r="BA127" i="5" s="1"/>
  <c r="O133" i="21" s="1"/>
  <c r="BZ129" i="5"/>
  <c r="CC129" i="5" s="1"/>
  <c r="W135" i="21" s="1"/>
  <c r="AY127" i="5" l="1"/>
  <c r="AU128" i="5" s="1"/>
  <c r="BS129" i="5"/>
  <c r="BV129" i="5" s="1"/>
  <c r="U135" i="21" s="1"/>
  <c r="BG126" i="5"/>
  <c r="BC126" i="5"/>
  <c r="BD126" i="5" s="1"/>
  <c r="CA129" i="5"/>
  <c r="P133" i="21"/>
  <c r="BL128" i="5"/>
  <c r="BO128" i="5" s="1"/>
  <c r="S134" i="21" s="1"/>
  <c r="CI129" i="5"/>
  <c r="CE129" i="5"/>
  <c r="CF129" i="5" s="1"/>
  <c r="BT129" i="5" l="1"/>
  <c r="BP130" i="5" s="1"/>
  <c r="BM128" i="5"/>
  <c r="BI129" i="5" s="1"/>
  <c r="X135" i="21"/>
  <c r="BW130" i="5"/>
  <c r="CG129" i="5"/>
  <c r="CJ129" i="5" s="1"/>
  <c r="Y135" i="21" s="1"/>
  <c r="BE126" i="5"/>
  <c r="BH126" i="5" s="1"/>
  <c r="Q132" i="21" s="1"/>
  <c r="AV128" i="5"/>
  <c r="AW128" i="5" s="1"/>
  <c r="AZ128" i="5"/>
  <c r="V135" i="21" l="1"/>
  <c r="T134" i="21"/>
  <c r="BF126" i="5"/>
  <c r="BB127" i="5" s="1"/>
  <c r="CH129" i="5"/>
  <c r="CD130" i="5" s="1"/>
  <c r="Z135" i="21"/>
  <c r="BU130" i="5"/>
  <c r="BQ130" i="5"/>
  <c r="BR130" i="5" s="1"/>
  <c r="AX128" i="5"/>
  <c r="BA128" i="5" s="1"/>
  <c r="O134" i="21" s="1"/>
  <c r="R132" i="21"/>
  <c r="CB130" i="5"/>
  <c r="BX130" i="5"/>
  <c r="BY130" i="5" s="1"/>
  <c r="BN129" i="5"/>
  <c r="BJ129" i="5"/>
  <c r="BK129" i="5" s="1"/>
  <c r="AY128" i="5" l="1"/>
  <c r="BS130" i="5"/>
  <c r="BV130" i="5" s="1"/>
  <c r="U136" i="21" s="1"/>
  <c r="BZ130" i="5"/>
  <c r="CA130" i="5" s="1"/>
  <c r="BG127" i="5"/>
  <c r="BC127" i="5"/>
  <c r="BD127" i="5" s="1"/>
  <c r="CE130" i="5"/>
  <c r="CF130" i="5" s="1"/>
  <c r="CI130" i="5"/>
  <c r="BL129" i="5"/>
  <c r="BO129" i="5" s="1"/>
  <c r="S135" i="21" s="1"/>
  <c r="BM129" i="5" l="1"/>
  <c r="BI130" i="5" s="1"/>
  <c r="CC130" i="5"/>
  <c r="W136" i="21" s="1"/>
  <c r="BW131" i="5"/>
  <c r="X136" i="21"/>
  <c r="CG130" i="5"/>
  <c r="CH130" i="5" s="1"/>
  <c r="BE127" i="5"/>
  <c r="BF127" i="5" s="1"/>
  <c r="BT130" i="5"/>
  <c r="AU129" i="5"/>
  <c r="P134" i="21"/>
  <c r="T135" i="21" l="1"/>
  <c r="BH127" i="5"/>
  <c r="Q133" i="21" s="1"/>
  <c r="CJ130" i="5"/>
  <c r="Y136" i="21" s="1"/>
  <c r="BP131" i="5"/>
  <c r="V136" i="21"/>
  <c r="BB128" i="5"/>
  <c r="R133" i="21"/>
  <c r="Z136" i="21"/>
  <c r="CD131" i="5"/>
  <c r="AV129" i="5"/>
  <c r="AW129" i="5" s="1"/>
  <c r="AZ129" i="5"/>
  <c r="BN130" i="5"/>
  <c r="BJ130" i="5"/>
  <c r="BK130" i="5" s="1"/>
  <c r="CB131" i="5"/>
  <c r="BX131" i="5"/>
  <c r="BY131" i="5" s="1"/>
  <c r="BG128" i="5" l="1"/>
  <c r="BC128" i="5"/>
  <c r="BD128" i="5" s="1"/>
  <c r="BL130" i="5"/>
  <c r="BO130" i="5" s="1"/>
  <c r="S136" i="21" s="1"/>
  <c r="BQ131" i="5"/>
  <c r="BR131" i="5" s="1"/>
  <c r="BU131" i="5"/>
  <c r="AX129" i="5"/>
  <c r="BA129" i="5" s="1"/>
  <c r="O135" i="21" s="1"/>
  <c r="BZ131" i="5"/>
  <c r="CC131" i="5" s="1"/>
  <c r="W137" i="21" s="1"/>
  <c r="CI131" i="5"/>
  <c r="CE131" i="5"/>
  <c r="CF131" i="5" s="1"/>
  <c r="CA131" i="5" l="1"/>
  <c r="BW132" i="5" s="1"/>
  <c r="AY129" i="5"/>
  <c r="AU130" i="5" s="1"/>
  <c r="BM130" i="5"/>
  <c r="BI131" i="5" s="1"/>
  <c r="X137" i="21"/>
  <c r="P135" i="21"/>
  <c r="T136" i="21"/>
  <c r="BS131" i="5"/>
  <c r="BV131" i="5" s="1"/>
  <c r="U137" i="21" s="1"/>
  <c r="BE128" i="5"/>
  <c r="BH128" i="5" s="1"/>
  <c r="Q134" i="21" s="1"/>
  <c r="CG131" i="5"/>
  <c r="CJ131" i="5" s="1"/>
  <c r="Y137" i="21" s="1"/>
  <c r="BT131" i="5" l="1"/>
  <c r="BP132" i="5" s="1"/>
  <c r="CH131" i="5"/>
  <c r="CD132" i="5" s="1"/>
  <c r="BF128" i="5"/>
  <c r="BB129" i="5" s="1"/>
  <c r="BX132" i="5"/>
  <c r="BY132" i="5" s="1"/>
  <c r="CB132" i="5"/>
  <c r="BN131" i="5"/>
  <c r="BJ131" i="5"/>
  <c r="BK131" i="5" s="1"/>
  <c r="Z137" i="21"/>
  <c r="AZ130" i="5"/>
  <c r="AV130" i="5"/>
  <c r="AW130" i="5" s="1"/>
  <c r="R134" i="21" l="1"/>
  <c r="V137" i="21"/>
  <c r="BQ132" i="5"/>
  <c r="BR132" i="5" s="1"/>
  <c r="BU132" i="5"/>
  <c r="BC129" i="5"/>
  <c r="BD129" i="5" s="1"/>
  <c r="BG129" i="5"/>
  <c r="AX130" i="5"/>
  <c r="BA130" i="5" s="1"/>
  <c r="O136" i="21" s="1"/>
  <c r="CE132" i="5"/>
  <c r="CF132" i="5" s="1"/>
  <c r="CI132" i="5"/>
  <c r="BL131" i="5"/>
  <c r="BO131" i="5" s="1"/>
  <c r="S137" i="21" s="1"/>
  <c r="BZ132" i="5"/>
  <c r="CA132" i="5" s="1"/>
  <c r="BW133" i="5" l="1"/>
  <c r="X138" i="21"/>
  <c r="CC132" i="5"/>
  <c r="W138" i="21" s="1"/>
  <c r="BE129" i="5"/>
  <c r="BH129" i="5" s="1"/>
  <c r="Q135" i="21" s="1"/>
  <c r="BM131" i="5"/>
  <c r="AY130" i="5"/>
  <c r="CG132" i="5"/>
  <c r="CJ132" i="5" s="1"/>
  <c r="Y138" i="21" s="1"/>
  <c r="BS132" i="5"/>
  <c r="BV132" i="5" s="1"/>
  <c r="U138" i="21" s="1"/>
  <c r="BT132" i="5" l="1"/>
  <c r="BP133" i="5" s="1"/>
  <c r="CH132" i="5"/>
  <c r="CD133" i="5" s="1"/>
  <c r="BI132" i="5"/>
  <c r="T137" i="21"/>
  <c r="V138" i="21"/>
  <c r="Z138" i="21"/>
  <c r="AU131" i="5"/>
  <c r="P136" i="21"/>
  <c r="BF129" i="5"/>
  <c r="CB133" i="5"/>
  <c r="BX133" i="5"/>
  <c r="BY133" i="5" s="1"/>
  <c r="CI133" i="5" l="1"/>
  <c r="CE133" i="5"/>
  <c r="CF133" i="5" s="1"/>
  <c r="BZ133" i="5"/>
  <c r="CA133" i="5" s="1"/>
  <c r="BQ133" i="5"/>
  <c r="BR133" i="5" s="1"/>
  <c r="BU133" i="5"/>
  <c r="BJ132" i="5"/>
  <c r="BK132" i="5" s="1"/>
  <c r="BN132" i="5"/>
  <c r="BB130" i="5"/>
  <c r="R135" i="21"/>
  <c r="AV131" i="5"/>
  <c r="AW131" i="5" s="1"/>
  <c r="AZ131" i="5"/>
  <c r="CC133" i="5" l="1"/>
  <c r="W139" i="21" s="1"/>
  <c r="BW134" i="5"/>
  <c r="X139" i="21"/>
  <c r="BL132" i="5"/>
  <c r="BO132" i="5" s="1"/>
  <c r="S138" i="21" s="1"/>
  <c r="AX131" i="5"/>
  <c r="BA131" i="5" s="1"/>
  <c r="O137" i="21" s="1"/>
  <c r="BS133" i="5"/>
  <c r="BT133" i="5" s="1"/>
  <c r="BG130" i="5"/>
  <c r="BC130" i="5"/>
  <c r="BD130" i="5" s="1"/>
  <c r="CG133" i="5"/>
  <c r="CJ133" i="5" s="1"/>
  <c r="Y139" i="21" s="1"/>
  <c r="BM132" i="5" l="1"/>
  <c r="BI133" i="5" s="1"/>
  <c r="BV133" i="5"/>
  <c r="U139" i="21" s="1"/>
  <c r="AY131" i="5"/>
  <c r="AU132" i="5" s="1"/>
  <c r="CH133" i="5"/>
  <c r="BE130" i="5"/>
  <c r="BH130" i="5" s="1"/>
  <c r="Q136" i="21" s="1"/>
  <c r="BP134" i="5"/>
  <c r="V139" i="21"/>
  <c r="BX134" i="5"/>
  <c r="BY134" i="5" s="1"/>
  <c r="CB134" i="5"/>
  <c r="P137" i="21" l="1"/>
  <c r="T138" i="21"/>
  <c r="BZ134" i="5"/>
  <c r="CC134" i="5" s="1"/>
  <c r="W140" i="21" s="1"/>
  <c r="BJ133" i="5"/>
  <c r="BK133" i="5" s="1"/>
  <c r="BN133" i="5"/>
  <c r="BU134" i="5"/>
  <c r="BQ134" i="5"/>
  <c r="BR134" i="5" s="1"/>
  <c r="AV132" i="5"/>
  <c r="AW132" i="5" s="1"/>
  <c r="AZ132" i="5"/>
  <c r="BF130" i="5"/>
  <c r="CD134" i="5"/>
  <c r="Z139" i="21"/>
  <c r="CA134" i="5" l="1"/>
  <c r="BW135" i="5" s="1"/>
  <c r="BL133" i="5"/>
  <c r="BO133" i="5" s="1"/>
  <c r="S139" i="21" s="1"/>
  <c r="CE134" i="5"/>
  <c r="CF134" i="5" s="1"/>
  <c r="CI134" i="5"/>
  <c r="X140" i="21"/>
  <c r="BB131" i="5"/>
  <c r="R136" i="21"/>
  <c r="AX132" i="5"/>
  <c r="AY132" i="5" s="1"/>
  <c r="BS134" i="5"/>
  <c r="BT134" i="5" s="1"/>
  <c r="BV134" i="5" l="1"/>
  <c r="U140" i="21" s="1"/>
  <c r="BA132" i="5"/>
  <c r="O138" i="21" s="1"/>
  <c r="BP135" i="5"/>
  <c r="V140" i="21"/>
  <c r="BC131" i="5"/>
  <c r="BD131" i="5" s="1"/>
  <c r="BG131" i="5"/>
  <c r="CB135" i="5"/>
  <c r="BX135" i="5"/>
  <c r="BY135" i="5" s="1"/>
  <c r="CG134" i="5"/>
  <c r="CJ134" i="5" s="1"/>
  <c r="Y140" i="21" s="1"/>
  <c r="P138" i="21"/>
  <c r="AU133" i="5"/>
  <c r="BM133" i="5"/>
  <c r="T139" i="21" l="1"/>
  <c r="BI134" i="5"/>
  <c r="AV133" i="5"/>
  <c r="AW133" i="5" s="1"/>
  <c r="AZ133" i="5"/>
  <c r="CH134" i="5"/>
  <c r="BZ135" i="5"/>
  <c r="CA135" i="5" s="1"/>
  <c r="BQ135" i="5"/>
  <c r="BR135" i="5" s="1"/>
  <c r="BU135" i="5"/>
  <c r="BE131" i="5"/>
  <c r="BH131" i="5" s="1"/>
  <c r="Q137" i="21" s="1"/>
  <c r="CC135" i="5" l="1"/>
  <c r="W141" i="21" s="1"/>
  <c r="CD135" i="5"/>
  <c r="Z140" i="21"/>
  <c r="BS135" i="5"/>
  <c r="BT135" i="5" s="1"/>
  <c r="BF131" i="5"/>
  <c r="AX133" i="5"/>
  <c r="BA133" i="5" s="1"/>
  <c r="O139" i="21" s="1"/>
  <c r="BJ134" i="5"/>
  <c r="BK134" i="5" s="1"/>
  <c r="BN134" i="5"/>
  <c r="BW136" i="5"/>
  <c r="X141" i="21"/>
  <c r="AY133" i="5" l="1"/>
  <c r="AU134" i="5" s="1"/>
  <c r="V141" i="21"/>
  <c r="BP136" i="5"/>
  <c r="BX136" i="5"/>
  <c r="BY136" i="5" s="1"/>
  <c r="CB136" i="5"/>
  <c r="BV135" i="5"/>
  <c r="U141" i="21" s="1"/>
  <c r="BL134" i="5"/>
  <c r="BO134" i="5" s="1"/>
  <c r="S140" i="21" s="1"/>
  <c r="CE135" i="5"/>
  <c r="CF135" i="5" s="1"/>
  <c r="CI135" i="5"/>
  <c r="BB132" i="5"/>
  <c r="R137" i="21"/>
  <c r="P139" i="21" l="1"/>
  <c r="BM134" i="5"/>
  <c r="BI135" i="5" s="1"/>
  <c r="BC132" i="5"/>
  <c r="BD132" i="5" s="1"/>
  <c r="BG132" i="5"/>
  <c r="BZ136" i="5"/>
  <c r="CA136" i="5" s="1"/>
  <c r="CG135" i="5"/>
  <c r="CJ135" i="5" s="1"/>
  <c r="Y141" i="21" s="1"/>
  <c r="AZ134" i="5"/>
  <c r="AV134" i="5"/>
  <c r="AW134" i="5" s="1"/>
  <c r="T140" i="21"/>
  <c r="BU136" i="5"/>
  <c r="BQ136" i="5"/>
  <c r="BR136" i="5" s="1"/>
  <c r="CH135" i="5" l="1"/>
  <c r="CD136" i="5" s="1"/>
  <c r="CC136" i="5"/>
  <c r="W142" i="21" s="1"/>
  <c r="BW137" i="5"/>
  <c r="X142" i="21"/>
  <c r="AX134" i="5"/>
  <c r="BA134" i="5" s="1"/>
  <c r="O140" i="21" s="1"/>
  <c r="BE132" i="5"/>
  <c r="BH132" i="5" s="1"/>
  <c r="Q138" i="21" s="1"/>
  <c r="BJ135" i="5"/>
  <c r="BK135" i="5" s="1"/>
  <c r="BN135" i="5"/>
  <c r="Z141" i="21"/>
  <c r="BS136" i="5"/>
  <c r="BT136" i="5" s="1"/>
  <c r="BF132" i="5" l="1"/>
  <c r="BB133" i="5" s="1"/>
  <c r="AY134" i="5"/>
  <c r="AU135" i="5" s="1"/>
  <c r="BV136" i="5"/>
  <c r="U142" i="21" s="1"/>
  <c r="CE136" i="5"/>
  <c r="CF136" i="5" s="1"/>
  <c r="CI136" i="5"/>
  <c r="BL135" i="5"/>
  <c r="BO135" i="5" s="1"/>
  <c r="S141" i="21" s="1"/>
  <c r="BP137" i="5"/>
  <c r="V142" i="21"/>
  <c r="CB137" i="5"/>
  <c r="BX137" i="5"/>
  <c r="BY137" i="5" s="1"/>
  <c r="R138" i="21" l="1"/>
  <c r="P140" i="21"/>
  <c r="BM135" i="5"/>
  <c r="CG136" i="5"/>
  <c r="CJ136" i="5" s="1"/>
  <c r="Y142" i="21" s="1"/>
  <c r="BC133" i="5"/>
  <c r="BD133" i="5" s="1"/>
  <c r="BG133" i="5"/>
  <c r="AV135" i="5"/>
  <c r="AW135" i="5" s="1"/>
  <c r="AZ135" i="5"/>
  <c r="BZ137" i="5"/>
  <c r="CC137" i="5" s="1"/>
  <c r="W143" i="21" s="1"/>
  <c r="BU137" i="5"/>
  <c r="BQ137" i="5"/>
  <c r="BR137" i="5" s="1"/>
  <c r="CA137" i="5" l="1"/>
  <c r="BW138" i="5" s="1"/>
  <c r="BS137" i="5"/>
  <c r="BT137" i="5" s="1"/>
  <c r="BE133" i="5"/>
  <c r="BF133" i="5" s="1"/>
  <c r="X143" i="21"/>
  <c r="CH136" i="5"/>
  <c r="BI136" i="5"/>
  <c r="T141" i="21"/>
  <c r="AX135" i="5"/>
  <c r="BA135" i="5" s="1"/>
  <c r="O141" i="21" s="1"/>
  <c r="BV137" i="5" l="1"/>
  <c r="U143" i="21" s="1"/>
  <c r="BH133" i="5"/>
  <c r="Q139" i="21" s="1"/>
  <c r="AY135" i="5"/>
  <c r="AU136" i="5" s="1"/>
  <c r="Z142" i="21"/>
  <c r="CD137" i="5"/>
  <c r="P141" i="21"/>
  <c r="BX138" i="5"/>
  <c r="BY138" i="5" s="1"/>
  <c r="CB138" i="5"/>
  <c r="BN136" i="5"/>
  <c r="BJ136" i="5"/>
  <c r="BK136" i="5" s="1"/>
  <c r="R139" i="21"/>
  <c r="BB134" i="5"/>
  <c r="BP138" i="5"/>
  <c r="V143" i="21"/>
  <c r="BU138" i="5" l="1"/>
  <c r="BQ138" i="5"/>
  <c r="BR138" i="5" s="1"/>
  <c r="BZ138" i="5"/>
  <c r="CC138" i="5" s="1"/>
  <c r="W144" i="21" s="1"/>
  <c r="CE137" i="5"/>
  <c r="CF137" i="5" s="1"/>
  <c r="CI137" i="5"/>
  <c r="AZ136" i="5"/>
  <c r="AV136" i="5"/>
  <c r="AW136" i="5" s="1"/>
  <c r="BC134" i="5"/>
  <c r="BD134" i="5" s="1"/>
  <c r="BG134" i="5"/>
  <c r="BL136" i="5"/>
  <c r="BM136" i="5" s="1"/>
  <c r="BO136" i="5" l="1"/>
  <c r="S142" i="21" s="1"/>
  <c r="CA138" i="5"/>
  <c r="BW139" i="5" s="1"/>
  <c r="BE134" i="5"/>
  <c r="BF134" i="5" s="1"/>
  <c r="AX136" i="5"/>
  <c r="BA136" i="5" s="1"/>
  <c r="O142" i="21" s="1"/>
  <c r="BS138" i="5"/>
  <c r="BT138" i="5" s="1"/>
  <c r="CG137" i="5"/>
  <c r="CJ137" i="5" s="1"/>
  <c r="Y143" i="21" s="1"/>
  <c r="BI137" i="5"/>
  <c r="T142" i="21"/>
  <c r="X144" i="21"/>
  <c r="BH134" i="5" l="1"/>
  <c r="Q140" i="21" s="1"/>
  <c r="BV138" i="5"/>
  <c r="U144" i="21" s="1"/>
  <c r="CH137" i="5"/>
  <c r="CD138" i="5" s="1"/>
  <c r="V144" i="21"/>
  <c r="BP139" i="5"/>
  <c r="BB135" i="5"/>
  <c r="R140" i="21"/>
  <c r="CB139" i="5"/>
  <c r="BX139" i="5"/>
  <c r="BY139" i="5" s="1"/>
  <c r="BJ137" i="5"/>
  <c r="BK137" i="5" s="1"/>
  <c r="BN137" i="5"/>
  <c r="AY136" i="5"/>
  <c r="Z143" i="21"/>
  <c r="CE138" i="5" l="1"/>
  <c r="CF138" i="5" s="1"/>
  <c r="CI138" i="5"/>
  <c r="AU137" i="5"/>
  <c r="P142" i="21"/>
  <c r="BZ139" i="5"/>
  <c r="CC139" i="5" s="1"/>
  <c r="W145" i="21" s="1"/>
  <c r="BL137" i="5"/>
  <c r="BM137" i="5" s="1"/>
  <c r="BC135" i="5"/>
  <c r="BD135" i="5" s="1"/>
  <c r="BG135" i="5"/>
  <c r="BU139" i="5"/>
  <c r="BQ139" i="5"/>
  <c r="BR139" i="5" s="1"/>
  <c r="BO137" i="5" l="1"/>
  <c r="S143" i="21" s="1"/>
  <c r="T143" i="21"/>
  <c r="BI138" i="5"/>
  <c r="BS139" i="5"/>
  <c r="BV139" i="5" s="1"/>
  <c r="U145" i="21" s="1"/>
  <c r="BE135" i="5"/>
  <c r="BF135" i="5" s="1"/>
  <c r="CA139" i="5"/>
  <c r="AZ137" i="5"/>
  <c r="AV137" i="5"/>
  <c r="AW137" i="5" s="1"/>
  <c r="CG138" i="5"/>
  <c r="CH138" i="5" s="1"/>
  <c r="BH135" i="5" l="1"/>
  <c r="Q141" i="21" s="1"/>
  <c r="Z144" i="21"/>
  <c r="CD139" i="5"/>
  <c r="BT139" i="5"/>
  <c r="CJ138" i="5"/>
  <c r="Y144" i="21" s="1"/>
  <c r="AX137" i="5"/>
  <c r="AY137" i="5" s="1"/>
  <c r="BW140" i="5"/>
  <c r="X145" i="21"/>
  <c r="BB136" i="5"/>
  <c r="R141" i="21"/>
  <c r="BN138" i="5"/>
  <c r="BJ138" i="5"/>
  <c r="BK138" i="5" s="1"/>
  <c r="BA137" i="5" l="1"/>
  <c r="O143" i="21" s="1"/>
  <c r="AU138" i="5"/>
  <c r="P143" i="21"/>
  <c r="BL138" i="5"/>
  <c r="BM138" i="5" s="1"/>
  <c r="CB140" i="5"/>
  <c r="BX140" i="5"/>
  <c r="BY140" i="5" s="1"/>
  <c r="BC136" i="5"/>
  <c r="BD136" i="5" s="1"/>
  <c r="BG136" i="5"/>
  <c r="CE139" i="5"/>
  <c r="CF139" i="5" s="1"/>
  <c r="CI139" i="5"/>
  <c r="V145" i="21"/>
  <c r="BP140" i="5"/>
  <c r="BO138" i="5" l="1"/>
  <c r="S144" i="21" s="1"/>
  <c r="BI139" i="5"/>
  <c r="T144" i="21"/>
  <c r="CG139" i="5"/>
  <c r="CH139" i="5" s="1"/>
  <c r="BE136" i="5"/>
  <c r="BH136" i="5" s="1"/>
  <c r="Q142" i="21" s="1"/>
  <c r="BZ140" i="5"/>
  <c r="CC140" i="5" s="1"/>
  <c r="W146" i="21" s="1"/>
  <c r="BU140" i="5"/>
  <c r="BQ140" i="5"/>
  <c r="BR140" i="5" s="1"/>
  <c r="AZ138" i="5"/>
  <c r="AV138" i="5"/>
  <c r="AW138" i="5" s="1"/>
  <c r="BF136" i="5" l="1"/>
  <c r="BB137" i="5" s="1"/>
  <c r="CJ139" i="5"/>
  <c r="Y145" i="21" s="1"/>
  <c r="CA140" i="5"/>
  <c r="BW141" i="5" s="1"/>
  <c r="BS140" i="5"/>
  <c r="BV140" i="5" s="1"/>
  <c r="U146" i="21" s="1"/>
  <c r="X146" i="21"/>
  <c r="BJ139" i="5"/>
  <c r="BK139" i="5" s="1"/>
  <c r="BN139" i="5"/>
  <c r="CD140" i="5"/>
  <c r="Z145" i="21"/>
  <c r="AX138" i="5"/>
  <c r="BA138" i="5" s="1"/>
  <c r="O144" i="21" s="1"/>
  <c r="R142" i="21" l="1"/>
  <c r="AY138" i="5"/>
  <c r="AU139" i="5" s="1"/>
  <c r="BT140" i="5"/>
  <c r="BP141" i="5" s="1"/>
  <c r="P144" i="21"/>
  <c r="CE140" i="5"/>
  <c r="CF140" i="5" s="1"/>
  <c r="CI140" i="5"/>
  <c r="BL139" i="5"/>
  <c r="BM139" i="5" s="1"/>
  <c r="CB141" i="5"/>
  <c r="BX141" i="5"/>
  <c r="BY141" i="5" s="1"/>
  <c r="BC137" i="5"/>
  <c r="BD137" i="5" s="1"/>
  <c r="BG137" i="5"/>
  <c r="V146" i="21" l="1"/>
  <c r="BO139" i="5"/>
  <c r="S145" i="21" s="1"/>
  <c r="BQ141" i="5"/>
  <c r="BR141" i="5" s="1"/>
  <c r="BU141" i="5"/>
  <c r="T145" i="21"/>
  <c r="BI140" i="5"/>
  <c r="CG140" i="5"/>
  <c r="CJ140" i="5" s="1"/>
  <c r="Y146" i="21" s="1"/>
  <c r="BE137" i="5"/>
  <c r="BH137" i="5" s="1"/>
  <c r="Q143" i="21" s="1"/>
  <c r="AV139" i="5"/>
  <c r="AW139" i="5" s="1"/>
  <c r="AZ139" i="5"/>
  <c r="BZ141" i="5"/>
  <c r="CC141" i="5" s="1"/>
  <c r="W147" i="21" s="1"/>
  <c r="CH140" i="5" l="1"/>
  <c r="CD141" i="5" s="1"/>
  <c r="BF137" i="5"/>
  <c r="BB138" i="5" s="1"/>
  <c r="CA141" i="5"/>
  <c r="AX139" i="5"/>
  <c r="AY139" i="5" s="1"/>
  <c r="R143" i="21"/>
  <c r="Z146" i="21"/>
  <c r="BS141" i="5"/>
  <c r="BV141" i="5" s="1"/>
  <c r="U147" i="21" s="1"/>
  <c r="BJ140" i="5"/>
  <c r="BK140" i="5" s="1"/>
  <c r="BN140" i="5"/>
  <c r="AU140" i="5" l="1"/>
  <c r="P145" i="21"/>
  <c r="BA139" i="5"/>
  <c r="O145" i="21" s="1"/>
  <c r="BT141" i="5"/>
  <c r="CI141" i="5"/>
  <c r="CE141" i="5"/>
  <c r="CF141" i="5" s="1"/>
  <c r="BL140" i="5"/>
  <c r="BM140" i="5" s="1"/>
  <c r="BC138" i="5"/>
  <c r="BD138" i="5" s="1"/>
  <c r="BG138" i="5"/>
  <c r="BW142" i="5"/>
  <c r="X147" i="21"/>
  <c r="BO140" i="5" l="1"/>
  <c r="S146" i="21" s="1"/>
  <c r="CB142" i="5"/>
  <c r="BX142" i="5"/>
  <c r="BY142" i="5" s="1"/>
  <c r="CG141" i="5"/>
  <c r="CJ141" i="5" s="1"/>
  <c r="Y147" i="21" s="1"/>
  <c r="BP142" i="5"/>
  <c r="V147" i="21"/>
  <c r="BE138" i="5"/>
  <c r="BH138" i="5" s="1"/>
  <c r="Q144" i="21" s="1"/>
  <c r="BI141" i="5"/>
  <c r="T146" i="21"/>
  <c r="AZ140" i="5"/>
  <c r="AV140" i="5"/>
  <c r="AW140" i="5" s="1"/>
  <c r="CH141" i="5" l="1"/>
  <c r="CD142" i="5" s="1"/>
  <c r="Z147" i="21"/>
  <c r="BZ142" i="5"/>
  <c r="CC142" i="5" s="1"/>
  <c r="W148" i="21" s="1"/>
  <c r="BJ141" i="5"/>
  <c r="BK141" i="5" s="1"/>
  <c r="BN141" i="5"/>
  <c r="BF138" i="5"/>
  <c r="AX140" i="5"/>
  <c r="AY140" i="5" s="1"/>
  <c r="BQ142" i="5"/>
  <c r="BR142" i="5" s="1"/>
  <c r="BU142" i="5"/>
  <c r="CA142" i="5" l="1"/>
  <c r="BW143" i="5" s="1"/>
  <c r="BA140" i="5"/>
  <c r="O146" i="21" s="1"/>
  <c r="AU141" i="5"/>
  <c r="P146" i="21"/>
  <c r="BL141" i="5"/>
  <c r="BO141" i="5" s="1"/>
  <c r="S147" i="21" s="1"/>
  <c r="R144" i="21"/>
  <c r="BB139" i="5"/>
  <c r="BS142" i="5"/>
  <c r="BV142" i="5" s="1"/>
  <c r="U148" i="21" s="1"/>
  <c r="X148" i="21"/>
  <c r="CE142" i="5"/>
  <c r="CF142" i="5" s="1"/>
  <c r="CI142" i="5"/>
  <c r="BT142" i="5" l="1"/>
  <c r="BP143" i="5" s="1"/>
  <c r="CB143" i="5"/>
  <c r="BX143" i="5"/>
  <c r="BY143" i="5" s="1"/>
  <c r="BG139" i="5"/>
  <c r="BC139" i="5"/>
  <c r="BD139" i="5" s="1"/>
  <c r="BM141" i="5"/>
  <c r="AV141" i="5"/>
  <c r="AW141" i="5" s="1"/>
  <c r="AZ141" i="5"/>
  <c r="CG142" i="5"/>
  <c r="CJ142" i="5" s="1"/>
  <c r="Y148" i="21" s="1"/>
  <c r="V148" i="21" l="1"/>
  <c r="CH142" i="5"/>
  <c r="CD143" i="5" s="1"/>
  <c r="BE139" i="5"/>
  <c r="BH139" i="5" s="1"/>
  <c r="Q145" i="21" s="1"/>
  <c r="AX141" i="5"/>
  <c r="BA141" i="5" s="1"/>
  <c r="O147" i="21" s="1"/>
  <c r="Z148" i="21"/>
  <c r="BU143" i="5"/>
  <c r="BQ143" i="5"/>
  <c r="BR143" i="5" s="1"/>
  <c r="BZ143" i="5"/>
  <c r="CA143" i="5" s="1"/>
  <c r="BI142" i="5"/>
  <c r="T147" i="21"/>
  <c r="CC143" i="5" l="1"/>
  <c r="W149" i="21" s="1"/>
  <c r="AY141" i="5"/>
  <c r="AU142" i="5" s="1"/>
  <c r="BF139" i="5"/>
  <c r="BB140" i="5" s="1"/>
  <c r="CE143" i="5"/>
  <c r="CF143" i="5" s="1"/>
  <c r="CI143" i="5"/>
  <c r="BS143" i="5"/>
  <c r="BV143" i="5" s="1"/>
  <c r="U149" i="21" s="1"/>
  <c r="BN142" i="5"/>
  <c r="BJ142" i="5"/>
  <c r="BK142" i="5" s="1"/>
  <c r="X149" i="21"/>
  <c r="BW144" i="5"/>
  <c r="P147" i="21"/>
  <c r="R145" i="21" l="1"/>
  <c r="BT143" i="5"/>
  <c r="BP144" i="5" s="1"/>
  <c r="AZ142" i="5"/>
  <c r="AV142" i="5"/>
  <c r="AW142" i="5" s="1"/>
  <c r="BL142" i="5"/>
  <c r="BO142" i="5" s="1"/>
  <c r="S148" i="21" s="1"/>
  <c r="BX144" i="5"/>
  <c r="BY144" i="5" s="1"/>
  <c r="CB144" i="5"/>
  <c r="BC140" i="5"/>
  <c r="BD140" i="5" s="1"/>
  <c r="BG140" i="5"/>
  <c r="V149" i="21"/>
  <c r="CG143" i="5"/>
  <c r="CH143" i="5" s="1"/>
  <c r="Z149" i="21" l="1"/>
  <c r="CD144" i="5"/>
  <c r="AX142" i="5"/>
  <c r="BA142" i="5" s="1"/>
  <c r="O148" i="21" s="1"/>
  <c r="BQ144" i="5"/>
  <c r="BR144" i="5" s="1"/>
  <c r="BU144" i="5"/>
  <c r="BZ144" i="5"/>
  <c r="CA144" i="5" s="1"/>
  <c r="CJ143" i="5"/>
  <c r="Y149" i="21" s="1"/>
  <c r="BM142" i="5"/>
  <c r="BE140" i="5"/>
  <c r="BH140" i="5" s="1"/>
  <c r="Q146" i="21" s="1"/>
  <c r="X150" i="21" l="1"/>
  <c r="BW145" i="5"/>
  <c r="BF140" i="5"/>
  <c r="AY142" i="5"/>
  <c r="CC144" i="5"/>
  <c r="W150" i="21" s="1"/>
  <c r="BS144" i="5"/>
  <c r="BV144" i="5" s="1"/>
  <c r="U150" i="21" s="1"/>
  <c r="BI143" i="5"/>
  <c r="T148" i="21"/>
  <c r="CI144" i="5"/>
  <c r="CE144" i="5"/>
  <c r="CF144" i="5" s="1"/>
  <c r="BT144" i="5" l="1"/>
  <c r="BP145" i="5" s="1"/>
  <c r="CG144" i="5"/>
  <c r="CH144" i="5" s="1"/>
  <c r="BN143" i="5"/>
  <c r="BJ143" i="5"/>
  <c r="BK143" i="5" s="1"/>
  <c r="P148" i="21"/>
  <c r="AU143" i="5"/>
  <c r="BB141" i="5"/>
  <c r="R146" i="21"/>
  <c r="V150" i="21"/>
  <c r="BX145" i="5"/>
  <c r="BY145" i="5" s="1"/>
  <c r="CB145" i="5"/>
  <c r="CJ144" i="5" l="1"/>
  <c r="Y150" i="21" s="1"/>
  <c r="BG141" i="5"/>
  <c r="BC141" i="5"/>
  <c r="BD141" i="5" s="1"/>
  <c r="BZ145" i="5"/>
  <c r="CA145" i="5" s="1"/>
  <c r="BL143" i="5"/>
  <c r="BO143" i="5" s="1"/>
  <c r="S149" i="21" s="1"/>
  <c r="BQ145" i="5"/>
  <c r="BR145" i="5" s="1"/>
  <c r="BU145" i="5"/>
  <c r="AV143" i="5"/>
  <c r="AW143" i="5" s="1"/>
  <c r="AZ143" i="5"/>
  <c r="Z150" i="21"/>
  <c r="CD145" i="5"/>
  <c r="CC145" i="5" l="1"/>
  <c r="W151" i="21" s="1"/>
  <c r="BW146" i="5"/>
  <c r="X151" i="21"/>
  <c r="AX143" i="5"/>
  <c r="BA143" i="5" s="1"/>
  <c r="O149" i="21" s="1"/>
  <c r="BM143" i="5"/>
  <c r="BS145" i="5"/>
  <c r="BV145" i="5" s="1"/>
  <c r="U151" i="21" s="1"/>
  <c r="CE145" i="5"/>
  <c r="CF145" i="5" s="1"/>
  <c r="CI145" i="5"/>
  <c r="BE141" i="5"/>
  <c r="BH141" i="5" s="1"/>
  <c r="Q147" i="21" s="1"/>
  <c r="AY143" i="5" l="1"/>
  <c r="AU144" i="5" s="1"/>
  <c r="BF141" i="5"/>
  <c r="BB142" i="5" s="1"/>
  <c r="BI144" i="5"/>
  <c r="T149" i="21"/>
  <c r="R147" i="21"/>
  <c r="CG145" i="5"/>
  <c r="CJ145" i="5" s="1"/>
  <c r="Y151" i="21" s="1"/>
  <c r="P149" i="21"/>
  <c r="BT145" i="5"/>
  <c r="BX146" i="5"/>
  <c r="BY146" i="5" s="1"/>
  <c r="CB146" i="5"/>
  <c r="BZ146" i="5" l="1"/>
  <c r="CA146" i="5" s="1"/>
  <c r="BG142" i="5"/>
  <c r="BC142" i="5"/>
  <c r="BD142" i="5" s="1"/>
  <c r="BP146" i="5"/>
  <c r="V151" i="21"/>
  <c r="AZ144" i="5"/>
  <c r="AV144" i="5"/>
  <c r="AW144" i="5" s="1"/>
  <c r="CH145" i="5"/>
  <c r="BJ144" i="5"/>
  <c r="BK144" i="5" s="1"/>
  <c r="BN144" i="5"/>
  <c r="CC146" i="5" l="1"/>
  <c r="W152" i="21" s="1"/>
  <c r="AX144" i="5"/>
  <c r="AY144" i="5" s="1"/>
  <c r="CD146" i="5"/>
  <c r="Z151" i="21"/>
  <c r="BL144" i="5"/>
  <c r="BM144" i="5" s="1"/>
  <c r="BE142" i="5"/>
  <c r="BF142" i="5" s="1"/>
  <c r="BW147" i="5"/>
  <c r="X152" i="21"/>
  <c r="BU146" i="5"/>
  <c r="BQ146" i="5"/>
  <c r="BR146" i="5" s="1"/>
  <c r="BA144" i="5" l="1"/>
  <c r="O150" i="21" s="1"/>
  <c r="BH142" i="5"/>
  <c r="Q148" i="21" s="1"/>
  <c r="BB143" i="5"/>
  <c r="R148" i="21"/>
  <c r="BI145" i="5"/>
  <c r="T150" i="21"/>
  <c r="BO144" i="5"/>
  <c r="S150" i="21" s="1"/>
  <c r="CE146" i="5"/>
  <c r="CF146" i="5" s="1"/>
  <c r="CI146" i="5"/>
  <c r="CB147" i="5"/>
  <c r="BX147" i="5"/>
  <c r="BY147" i="5" s="1"/>
  <c r="AU145" i="5"/>
  <c r="P150" i="21"/>
  <c r="BS146" i="5"/>
  <c r="BT146" i="5" s="1"/>
  <c r="BP147" i="5" l="1"/>
  <c r="V152" i="21"/>
  <c r="BZ147" i="5"/>
  <c r="CA147" i="5" s="1"/>
  <c r="BV146" i="5"/>
  <c r="U152" i="21" s="1"/>
  <c r="AZ145" i="5"/>
  <c r="AV145" i="5"/>
  <c r="AW145" i="5" s="1"/>
  <c r="BN145" i="5"/>
  <c r="BJ145" i="5"/>
  <c r="BK145" i="5" s="1"/>
  <c r="CG146" i="5"/>
  <c r="CJ146" i="5" s="1"/>
  <c r="Y152" i="21" s="1"/>
  <c r="BC143" i="5"/>
  <c r="BD143" i="5" s="1"/>
  <c r="BG143" i="5"/>
  <c r="CH146" i="5" l="1"/>
  <c r="CD147" i="5" s="1"/>
  <c r="BW148" i="5"/>
  <c r="X153" i="21"/>
  <c r="Z152" i="21"/>
  <c r="BL145" i="5"/>
  <c r="BO145" i="5" s="1"/>
  <c r="S151" i="21" s="1"/>
  <c r="CC147" i="5"/>
  <c r="W153" i="21" s="1"/>
  <c r="AX145" i="5"/>
  <c r="BA145" i="5" s="1"/>
  <c r="O151" i="21" s="1"/>
  <c r="BE143" i="5"/>
  <c r="BH143" i="5" s="1"/>
  <c r="Q149" i="21" s="1"/>
  <c r="BQ147" i="5"/>
  <c r="BR147" i="5" s="1"/>
  <c r="BU147" i="5"/>
  <c r="BM145" i="5" l="1"/>
  <c r="BI146" i="5" s="1"/>
  <c r="AY145" i="5"/>
  <c r="AU146" i="5" s="1"/>
  <c r="BF143" i="5"/>
  <c r="CE147" i="5"/>
  <c r="CF147" i="5" s="1"/>
  <c r="CI147" i="5"/>
  <c r="BS147" i="5"/>
  <c r="BV147" i="5" s="1"/>
  <c r="U153" i="21" s="1"/>
  <c r="BX148" i="5"/>
  <c r="BY148" i="5" s="1"/>
  <c r="CB148" i="5"/>
  <c r="P151" i="21" l="1"/>
  <c r="T151" i="21"/>
  <c r="BT147" i="5"/>
  <c r="BP148" i="5" s="1"/>
  <c r="AZ146" i="5"/>
  <c r="AV146" i="5"/>
  <c r="AW146" i="5" s="1"/>
  <c r="BJ146" i="5"/>
  <c r="BK146" i="5" s="1"/>
  <c r="BN146" i="5"/>
  <c r="R149" i="21"/>
  <c r="BB144" i="5"/>
  <c r="CG147" i="5"/>
  <c r="CJ147" i="5" s="1"/>
  <c r="Y153" i="21" s="1"/>
  <c r="BZ148" i="5"/>
  <c r="CC148" i="5" s="1"/>
  <c r="W154" i="21" s="1"/>
  <c r="V153" i="21" l="1"/>
  <c r="CA148" i="5"/>
  <c r="BW149" i="5" s="1"/>
  <c r="BU148" i="5"/>
  <c r="BQ148" i="5"/>
  <c r="BR148" i="5" s="1"/>
  <c r="AX146" i="5"/>
  <c r="BA146" i="5" s="1"/>
  <c r="O152" i="21" s="1"/>
  <c r="BL146" i="5"/>
  <c r="BO146" i="5" s="1"/>
  <c r="S152" i="21" s="1"/>
  <c r="X154" i="21"/>
  <c r="CH147" i="5"/>
  <c r="BG144" i="5"/>
  <c r="BC144" i="5"/>
  <c r="BD144" i="5" s="1"/>
  <c r="BM146" i="5" l="1"/>
  <c r="BI147" i="5" s="1"/>
  <c r="AY146" i="5"/>
  <c r="AU147" i="5" s="1"/>
  <c r="P152" i="21"/>
  <c r="BE144" i="5"/>
  <c r="BH144" i="5" s="1"/>
  <c r="Q150" i="21" s="1"/>
  <c r="CD148" i="5"/>
  <c r="Z153" i="21"/>
  <c r="BS148" i="5"/>
  <c r="BT148" i="5" s="1"/>
  <c r="CB149" i="5"/>
  <c r="BX149" i="5"/>
  <c r="BY149" i="5" s="1"/>
  <c r="T152" i="21" l="1"/>
  <c r="BV148" i="5"/>
  <c r="U154" i="21" s="1"/>
  <c r="CE148" i="5"/>
  <c r="CF148" i="5" s="1"/>
  <c r="CI148" i="5"/>
  <c r="BF144" i="5"/>
  <c r="V154" i="21"/>
  <c r="BP149" i="5"/>
  <c r="BZ149" i="5"/>
  <c r="CA149" i="5" s="1"/>
  <c r="AZ147" i="5"/>
  <c r="AV147" i="5"/>
  <c r="AW147" i="5" s="1"/>
  <c r="BN147" i="5"/>
  <c r="BJ147" i="5"/>
  <c r="BK147" i="5" s="1"/>
  <c r="CC149" i="5" l="1"/>
  <c r="W155" i="21" s="1"/>
  <c r="BL147" i="5"/>
  <c r="BO147" i="5" s="1"/>
  <c r="S153" i="21" s="1"/>
  <c r="BQ149" i="5"/>
  <c r="BR149" i="5" s="1"/>
  <c r="BU149" i="5"/>
  <c r="AX147" i="5"/>
  <c r="BA147" i="5" s="1"/>
  <c r="O153" i="21" s="1"/>
  <c r="X155" i="21"/>
  <c r="BW150" i="5"/>
  <c r="BB145" i="5"/>
  <c r="R150" i="21"/>
  <c r="CG148" i="5"/>
  <c r="CJ148" i="5" s="1"/>
  <c r="Y154" i="21" s="1"/>
  <c r="BM147" i="5" l="1"/>
  <c r="BI148" i="5" s="1"/>
  <c r="AY147" i="5"/>
  <c r="AU148" i="5" s="1"/>
  <c r="CH148" i="5"/>
  <c r="CD149" i="5" s="1"/>
  <c r="BS149" i="5"/>
  <c r="BV149" i="5" s="1"/>
  <c r="U155" i="21" s="1"/>
  <c r="T153" i="21"/>
  <c r="Z154" i="21"/>
  <c r="BC145" i="5"/>
  <c r="BD145" i="5" s="1"/>
  <c r="BG145" i="5"/>
  <c r="BX150" i="5"/>
  <c r="BY150" i="5" s="1"/>
  <c r="CB150" i="5"/>
  <c r="P153" i="21" l="1"/>
  <c r="BT149" i="5"/>
  <c r="BP150" i="5" s="1"/>
  <c r="CE149" i="5"/>
  <c r="CF149" i="5" s="1"/>
  <c r="CI149" i="5"/>
  <c r="BN148" i="5"/>
  <c r="BJ148" i="5"/>
  <c r="BK148" i="5" s="1"/>
  <c r="BZ150" i="5"/>
  <c r="CC150" i="5" s="1"/>
  <c r="W156" i="21" s="1"/>
  <c r="BE145" i="5"/>
  <c r="BH145" i="5" s="1"/>
  <c r="Q151" i="21" s="1"/>
  <c r="AZ148" i="5"/>
  <c r="AV148" i="5"/>
  <c r="AW148" i="5" s="1"/>
  <c r="V155" i="21" l="1"/>
  <c r="CA150" i="5"/>
  <c r="BW151" i="5" s="1"/>
  <c r="AX148" i="5"/>
  <c r="AY148" i="5" s="1"/>
  <c r="BF145" i="5"/>
  <c r="BQ150" i="5"/>
  <c r="BR150" i="5" s="1"/>
  <c r="BU150" i="5"/>
  <c r="BL148" i="5"/>
  <c r="BO148" i="5" s="1"/>
  <c r="S154" i="21" s="1"/>
  <c r="X156" i="21"/>
  <c r="CG149" i="5"/>
  <c r="CH149" i="5" s="1"/>
  <c r="BA148" i="5" l="1"/>
  <c r="O154" i="21" s="1"/>
  <c r="Z155" i="21"/>
  <c r="CD150" i="5"/>
  <c r="AU149" i="5"/>
  <c r="P154" i="21"/>
  <c r="BS150" i="5"/>
  <c r="BT150" i="5" s="1"/>
  <c r="CJ149" i="5"/>
  <c r="Y155" i="21" s="1"/>
  <c r="BX151" i="5"/>
  <c r="BY151" i="5" s="1"/>
  <c r="CB151" i="5"/>
  <c r="BB146" i="5"/>
  <c r="R151" i="21"/>
  <c r="BM148" i="5"/>
  <c r="BV150" i="5" l="1"/>
  <c r="U156" i="21" s="1"/>
  <c r="V156" i="21"/>
  <c r="BP151" i="5"/>
  <c r="BZ151" i="5"/>
  <c r="CC151" i="5" s="1"/>
  <c r="W157" i="21" s="1"/>
  <c r="BG146" i="5"/>
  <c r="BC146" i="5"/>
  <c r="BD146" i="5" s="1"/>
  <c r="AV149" i="5"/>
  <c r="AW149" i="5" s="1"/>
  <c r="AZ149" i="5"/>
  <c r="CE150" i="5"/>
  <c r="CF150" i="5" s="1"/>
  <c r="CI150" i="5"/>
  <c r="BI149" i="5"/>
  <c r="T154" i="21"/>
  <c r="CA151" i="5" l="1"/>
  <c r="BW152" i="5" s="1"/>
  <c r="BE146" i="5"/>
  <c r="BF146" i="5" s="1"/>
  <c r="CG150" i="5"/>
  <c r="CJ150" i="5" s="1"/>
  <c r="Y156" i="21" s="1"/>
  <c r="BJ149" i="5"/>
  <c r="BK149" i="5" s="1"/>
  <c r="BN149" i="5"/>
  <c r="X157" i="21"/>
  <c r="AX149" i="5"/>
  <c r="AY149" i="5" s="1"/>
  <c r="BU151" i="5"/>
  <c r="BQ151" i="5"/>
  <c r="BR151" i="5" s="1"/>
  <c r="BA149" i="5" l="1"/>
  <c r="O155" i="21" s="1"/>
  <c r="BH146" i="5"/>
  <c r="Q152" i="21" s="1"/>
  <c r="CH150" i="5"/>
  <c r="CD151" i="5" s="1"/>
  <c r="P155" i="21"/>
  <c r="AU150" i="5"/>
  <c r="BB147" i="5"/>
  <c r="R152" i="21"/>
  <c r="BL149" i="5"/>
  <c r="BM149" i="5" s="1"/>
  <c r="Z156" i="21"/>
  <c r="BS151" i="5"/>
  <c r="BT151" i="5" s="1"/>
  <c r="CB152" i="5"/>
  <c r="BX152" i="5"/>
  <c r="BY152" i="5" s="1"/>
  <c r="BV151" i="5" l="1"/>
  <c r="U157" i="21" s="1"/>
  <c r="BI150" i="5"/>
  <c r="T155" i="21"/>
  <c r="BP152" i="5"/>
  <c r="V157" i="21"/>
  <c r="BZ152" i="5"/>
  <c r="CC152" i="5" s="1"/>
  <c r="W158" i="21" s="1"/>
  <c r="BO149" i="5"/>
  <c r="S155" i="21" s="1"/>
  <c r="BG147" i="5"/>
  <c r="BC147" i="5"/>
  <c r="BD147" i="5" s="1"/>
  <c r="CE151" i="5"/>
  <c r="CF151" i="5" s="1"/>
  <c r="CI151" i="5"/>
  <c r="AZ150" i="5"/>
  <c r="AV150" i="5"/>
  <c r="AW150" i="5" s="1"/>
  <c r="CA152" i="5" l="1"/>
  <c r="BW153" i="5" s="1"/>
  <c r="AX150" i="5"/>
  <c r="BA150" i="5" s="1"/>
  <c r="O156" i="21" s="1"/>
  <c r="BE147" i="5"/>
  <c r="BF147" i="5" s="1"/>
  <c r="X158" i="21"/>
  <c r="CG151" i="5"/>
  <c r="CJ151" i="5" s="1"/>
  <c r="Y157" i="21" s="1"/>
  <c r="BQ152" i="5"/>
  <c r="BR152" i="5" s="1"/>
  <c r="BU152" i="5"/>
  <c r="BN150" i="5"/>
  <c r="BJ150" i="5"/>
  <c r="BK150" i="5" s="1"/>
  <c r="AY150" i="5" l="1"/>
  <c r="AU151" i="5" s="1"/>
  <c r="BH147" i="5"/>
  <c r="Q153" i="21" s="1"/>
  <c r="R153" i="21"/>
  <c r="BB148" i="5"/>
  <c r="BS152" i="5"/>
  <c r="BV152" i="5" s="1"/>
  <c r="U158" i="21" s="1"/>
  <c r="CH151" i="5"/>
  <c r="CB153" i="5"/>
  <c r="BX153" i="5"/>
  <c r="BY153" i="5" s="1"/>
  <c r="P156" i="21"/>
  <c r="BL150" i="5"/>
  <c r="BM150" i="5" s="1"/>
  <c r="BT152" i="5" l="1"/>
  <c r="BP153" i="5" s="1"/>
  <c r="BI151" i="5"/>
  <c r="T156" i="21"/>
  <c r="BZ153" i="5"/>
  <c r="CC153" i="5" s="1"/>
  <c r="W159" i="21" s="1"/>
  <c r="BO150" i="5"/>
  <c r="S156" i="21" s="1"/>
  <c r="Z157" i="21"/>
  <c r="CD152" i="5"/>
  <c r="V158" i="21"/>
  <c r="AV151" i="5"/>
  <c r="AW151" i="5" s="1"/>
  <c r="AZ151" i="5"/>
  <c r="BG148" i="5"/>
  <c r="BC148" i="5"/>
  <c r="BD148" i="5" s="1"/>
  <c r="BQ153" i="5" l="1"/>
  <c r="BR153" i="5" s="1"/>
  <c r="BU153" i="5"/>
  <c r="AX151" i="5"/>
  <c r="BA151" i="5" s="1"/>
  <c r="O157" i="21" s="1"/>
  <c r="CA153" i="5"/>
  <c r="BJ151" i="5"/>
  <c r="BK151" i="5" s="1"/>
  <c r="BN151" i="5"/>
  <c r="BE148" i="5"/>
  <c r="BF148" i="5" s="1"/>
  <c r="CE152" i="5"/>
  <c r="CF152" i="5" s="1"/>
  <c r="CI152" i="5"/>
  <c r="BH148" i="5" l="1"/>
  <c r="Q154" i="21" s="1"/>
  <c r="AY151" i="5"/>
  <c r="AU152" i="5" s="1"/>
  <c r="CG152" i="5"/>
  <c r="CJ152" i="5" s="1"/>
  <c r="Y158" i="21" s="1"/>
  <c r="BB149" i="5"/>
  <c r="R154" i="21"/>
  <c r="P157" i="21"/>
  <c r="BW154" i="5"/>
  <c r="X159" i="21"/>
  <c r="BS153" i="5"/>
  <c r="BV153" i="5" s="1"/>
  <c r="U159" i="21" s="1"/>
  <c r="BL151" i="5"/>
  <c r="BO151" i="5" s="1"/>
  <c r="S157" i="21" s="1"/>
  <c r="BT153" i="5" l="1"/>
  <c r="BP154" i="5" s="1"/>
  <c r="CH152" i="5"/>
  <c r="CD153" i="5" s="1"/>
  <c r="BM151" i="5"/>
  <c r="BI152" i="5" s="1"/>
  <c r="AZ152" i="5"/>
  <c r="AV152" i="5"/>
  <c r="AW152" i="5" s="1"/>
  <c r="CB154" i="5"/>
  <c r="BX154" i="5"/>
  <c r="BY154" i="5" s="1"/>
  <c r="BC149" i="5"/>
  <c r="BD149" i="5" s="1"/>
  <c r="BG149" i="5"/>
  <c r="V159" i="21"/>
  <c r="Z158" i="21"/>
  <c r="T157" i="21" l="1"/>
  <c r="BZ154" i="5"/>
  <c r="CA154" i="5" s="1"/>
  <c r="BN152" i="5"/>
  <c r="BJ152" i="5"/>
  <c r="BK152" i="5" s="1"/>
  <c r="CE153" i="5"/>
  <c r="CF153" i="5" s="1"/>
  <c r="CI153" i="5"/>
  <c r="BU154" i="5"/>
  <c r="BQ154" i="5"/>
  <c r="BR154" i="5" s="1"/>
  <c r="AX152" i="5"/>
  <c r="AY152" i="5" s="1"/>
  <c r="BE149" i="5"/>
  <c r="BH149" i="5" s="1"/>
  <c r="Q155" i="21" s="1"/>
  <c r="BA152" i="5" l="1"/>
  <c r="O158" i="21" s="1"/>
  <c r="CC154" i="5"/>
  <c r="W160" i="21" s="1"/>
  <c r="BF149" i="5"/>
  <c r="BB150" i="5" s="1"/>
  <c r="R155" i="21"/>
  <c r="AU153" i="5"/>
  <c r="P158" i="21"/>
  <c r="BL152" i="5"/>
  <c r="BM152" i="5" s="1"/>
  <c r="BS154" i="5"/>
  <c r="BT154" i="5" s="1"/>
  <c r="X160" i="21"/>
  <c r="BW155" i="5"/>
  <c r="CG153" i="5"/>
  <c r="CJ153" i="5" s="1"/>
  <c r="Y159" i="21" s="1"/>
  <c r="BV154" i="5" l="1"/>
  <c r="U160" i="21" s="1"/>
  <c r="CH153" i="5"/>
  <c r="CD154" i="5" s="1"/>
  <c r="BI153" i="5"/>
  <c r="T158" i="21"/>
  <c r="BP155" i="5"/>
  <c r="V160" i="21"/>
  <c r="AZ153" i="5"/>
  <c r="AV153" i="5"/>
  <c r="AW153" i="5" s="1"/>
  <c r="BG150" i="5"/>
  <c r="BC150" i="5"/>
  <c r="BD150" i="5" s="1"/>
  <c r="CB155" i="5"/>
  <c r="BX155" i="5"/>
  <c r="BY155" i="5" s="1"/>
  <c r="Z159" i="21"/>
  <c r="BO152" i="5"/>
  <c r="S158" i="21" s="1"/>
  <c r="BZ155" i="5" l="1"/>
  <c r="CA155" i="5" s="1"/>
  <c r="CI154" i="5"/>
  <c r="CE154" i="5"/>
  <c r="CF154" i="5" s="1"/>
  <c r="AX153" i="5"/>
  <c r="AY153" i="5" s="1"/>
  <c r="BQ155" i="5"/>
  <c r="BR155" i="5" s="1"/>
  <c r="BU155" i="5"/>
  <c r="BE150" i="5"/>
  <c r="BF150" i="5" s="1"/>
  <c r="BN153" i="5"/>
  <c r="BJ153" i="5"/>
  <c r="BK153" i="5" s="1"/>
  <c r="BH150" i="5" l="1"/>
  <c r="Q156" i="21" s="1"/>
  <c r="CC155" i="5"/>
  <c r="W161" i="21" s="1"/>
  <c r="AU154" i="5"/>
  <c r="P159" i="21"/>
  <c r="BB151" i="5"/>
  <c r="R156" i="21"/>
  <c r="CG154" i="5"/>
  <c r="CJ154" i="5" s="1"/>
  <c r="Y160" i="21" s="1"/>
  <c r="BS155" i="5"/>
  <c r="BT155" i="5" s="1"/>
  <c r="BW156" i="5"/>
  <c r="X161" i="21"/>
  <c r="BL153" i="5"/>
  <c r="BO153" i="5" s="1"/>
  <c r="S159" i="21" s="1"/>
  <c r="BA153" i="5"/>
  <c r="O159" i="21" s="1"/>
  <c r="BV155" i="5" l="1"/>
  <c r="U161" i="21" s="1"/>
  <c r="CH154" i="5"/>
  <c r="CD155" i="5" s="1"/>
  <c r="BM153" i="5"/>
  <c r="BI154" i="5" s="1"/>
  <c r="T159" i="21"/>
  <c r="BX156" i="5"/>
  <c r="BY156" i="5" s="1"/>
  <c r="CB156" i="5"/>
  <c r="Z160" i="21"/>
  <c r="BP156" i="5"/>
  <c r="V161" i="21"/>
  <c r="BG151" i="5"/>
  <c r="BC151" i="5"/>
  <c r="BD151" i="5" s="1"/>
  <c r="AV154" i="5"/>
  <c r="AW154" i="5" s="1"/>
  <c r="AZ154" i="5"/>
  <c r="AX154" i="5" l="1"/>
  <c r="AY154" i="5" s="1"/>
  <c r="CE155" i="5"/>
  <c r="CF155" i="5" s="1"/>
  <c r="CI155" i="5"/>
  <c r="BQ156" i="5"/>
  <c r="BR156" i="5" s="1"/>
  <c r="BU156" i="5"/>
  <c r="BZ156" i="5"/>
  <c r="CA156" i="5" s="1"/>
  <c r="BE151" i="5"/>
  <c r="BF151" i="5" s="1"/>
  <c r="BN154" i="5"/>
  <c r="BJ154" i="5"/>
  <c r="BK154" i="5" s="1"/>
  <c r="BH151" i="5" l="1"/>
  <c r="Q157" i="21" s="1"/>
  <c r="BA154" i="5"/>
  <c r="O160" i="21" s="1"/>
  <c r="CC156" i="5"/>
  <c r="W162" i="21" s="1"/>
  <c r="BW157" i="5"/>
  <c r="X162" i="21"/>
  <c r="BL154" i="5"/>
  <c r="BO154" i="5" s="1"/>
  <c r="S160" i="21" s="1"/>
  <c r="BB152" i="5"/>
  <c r="R157" i="21"/>
  <c r="CG155" i="5"/>
  <c r="CJ155" i="5" s="1"/>
  <c r="Y161" i="21" s="1"/>
  <c r="AU155" i="5"/>
  <c r="P160" i="21"/>
  <c r="BS156" i="5"/>
  <c r="BT156" i="5" s="1"/>
  <c r="BM154" i="5" l="1"/>
  <c r="BI155" i="5" s="1"/>
  <c r="BP157" i="5"/>
  <c r="V162" i="21"/>
  <c r="BG152" i="5"/>
  <c r="BC152" i="5"/>
  <c r="BD152" i="5" s="1"/>
  <c r="BV156" i="5"/>
  <c r="U162" i="21" s="1"/>
  <c r="T160" i="21"/>
  <c r="AV155" i="5"/>
  <c r="AW155" i="5" s="1"/>
  <c r="AZ155" i="5"/>
  <c r="CH155" i="5"/>
  <c r="BX157" i="5"/>
  <c r="BY157" i="5" s="1"/>
  <c r="CB157" i="5"/>
  <c r="BJ155" i="5" l="1"/>
  <c r="BK155" i="5" s="1"/>
  <c r="BN155" i="5"/>
  <c r="CD156" i="5"/>
  <c r="Z161" i="21"/>
  <c r="AX155" i="5"/>
  <c r="AY155" i="5" s="1"/>
  <c r="BE152" i="5"/>
  <c r="BF152" i="5" s="1"/>
  <c r="BZ157" i="5"/>
  <c r="CC157" i="5" s="1"/>
  <c r="W163" i="21" s="1"/>
  <c r="BQ157" i="5"/>
  <c r="BR157" i="5" s="1"/>
  <c r="BU157" i="5"/>
  <c r="BA155" i="5" l="1"/>
  <c r="O161" i="21" s="1"/>
  <c r="BH152" i="5"/>
  <c r="Q158" i="21" s="1"/>
  <c r="BS157" i="5"/>
  <c r="BV157" i="5" s="1"/>
  <c r="U163" i="21" s="1"/>
  <c r="AU156" i="5"/>
  <c r="P161" i="21"/>
  <c r="CE156" i="5"/>
  <c r="CF156" i="5" s="1"/>
  <c r="CI156" i="5"/>
  <c r="CA157" i="5"/>
  <c r="BL155" i="5"/>
  <c r="BO155" i="5" s="1"/>
  <c r="S161" i="21" s="1"/>
  <c r="R158" i="21"/>
  <c r="BB153" i="5"/>
  <c r="X163" i="21" l="1"/>
  <c r="BW158" i="5"/>
  <c r="CG156" i="5"/>
  <c r="CJ156" i="5" s="1"/>
  <c r="Y162" i="21" s="1"/>
  <c r="BG153" i="5"/>
  <c r="BC153" i="5"/>
  <c r="BD153" i="5" s="1"/>
  <c r="AV156" i="5"/>
  <c r="AW156" i="5" s="1"/>
  <c r="AZ156" i="5"/>
  <c r="BM155" i="5"/>
  <c r="BT157" i="5"/>
  <c r="CH156" i="5" l="1"/>
  <c r="CD157" i="5" s="1"/>
  <c r="BP158" i="5"/>
  <c r="V163" i="21"/>
  <c r="Z162" i="21"/>
  <c r="BI156" i="5"/>
  <c r="T161" i="21"/>
  <c r="BX158" i="5"/>
  <c r="BY158" i="5" s="1"/>
  <c r="CB158" i="5"/>
  <c r="AX156" i="5"/>
  <c r="BA156" i="5" s="1"/>
  <c r="O162" i="21" s="1"/>
  <c r="BE153" i="5"/>
  <c r="BF153" i="5" s="1"/>
  <c r="AY156" i="5" l="1"/>
  <c r="AU157" i="5" s="1"/>
  <c r="BB154" i="5"/>
  <c r="R159" i="21"/>
  <c r="CE157" i="5"/>
  <c r="CF157" i="5" s="1"/>
  <c r="CI157" i="5"/>
  <c r="BH153" i="5"/>
  <c r="Q159" i="21" s="1"/>
  <c r="P162" i="21"/>
  <c r="BZ158" i="5"/>
  <c r="CC158" i="5" s="1"/>
  <c r="W164" i="21" s="1"/>
  <c r="BU158" i="5"/>
  <c r="BQ158" i="5"/>
  <c r="BR158" i="5" s="1"/>
  <c r="BJ156" i="5"/>
  <c r="BK156" i="5" s="1"/>
  <c r="BN156" i="5"/>
  <c r="CA158" i="5" l="1"/>
  <c r="BW159" i="5" s="1"/>
  <c r="AV157" i="5"/>
  <c r="AW157" i="5" s="1"/>
  <c r="AZ157" i="5"/>
  <c r="BL156" i="5"/>
  <c r="BO156" i="5" s="1"/>
  <c r="S162" i="21" s="1"/>
  <c r="BS158" i="5"/>
  <c r="BT158" i="5" s="1"/>
  <c r="X164" i="21"/>
  <c r="CG157" i="5"/>
  <c r="CH157" i="5" s="1"/>
  <c r="BG154" i="5"/>
  <c r="BC154" i="5"/>
  <c r="BD154" i="5" s="1"/>
  <c r="BV158" i="5" l="1"/>
  <c r="U164" i="21" s="1"/>
  <c r="BM156" i="5"/>
  <c r="BI157" i="5" s="1"/>
  <c r="Z163" i="21"/>
  <c r="CD158" i="5"/>
  <c r="BP159" i="5"/>
  <c r="V164" i="21"/>
  <c r="CJ157" i="5"/>
  <c r="Y163" i="21" s="1"/>
  <c r="CB159" i="5"/>
  <c r="BX159" i="5"/>
  <c r="BY159" i="5" s="1"/>
  <c r="AX157" i="5"/>
  <c r="BA157" i="5" s="1"/>
  <c r="O163" i="21" s="1"/>
  <c r="T162" i="21"/>
  <c r="BE154" i="5"/>
  <c r="BF154" i="5" s="1"/>
  <c r="BH154" i="5" l="1"/>
  <c r="Q160" i="21" s="1"/>
  <c r="AY157" i="5"/>
  <c r="AU158" i="5" s="1"/>
  <c r="BB155" i="5"/>
  <c r="R160" i="21"/>
  <c r="BZ159" i="5"/>
  <c r="CC159" i="5" s="1"/>
  <c r="W165" i="21" s="1"/>
  <c r="BJ157" i="5"/>
  <c r="BK157" i="5" s="1"/>
  <c r="BN157" i="5"/>
  <c r="BU159" i="5"/>
  <c r="BQ159" i="5"/>
  <c r="BR159" i="5" s="1"/>
  <c r="CI158" i="5"/>
  <c r="CE158" i="5"/>
  <c r="CF158" i="5" s="1"/>
  <c r="P163" i="21" l="1"/>
  <c r="CG158" i="5"/>
  <c r="CH158" i="5" s="1"/>
  <c r="CA159" i="5"/>
  <c r="AZ158" i="5"/>
  <c r="AV158" i="5"/>
  <c r="AW158" i="5" s="1"/>
  <c r="BS159" i="5"/>
  <c r="BT159" i="5" s="1"/>
  <c r="BL157" i="5"/>
  <c r="BM157" i="5" s="1"/>
  <c r="BC155" i="5"/>
  <c r="BD155" i="5" s="1"/>
  <c r="BG155" i="5"/>
  <c r="CJ158" i="5" l="1"/>
  <c r="Y164" i="21" s="1"/>
  <c r="BV159" i="5"/>
  <c r="U165" i="21" s="1"/>
  <c r="BI158" i="5"/>
  <c r="T163" i="21"/>
  <c r="AX158" i="5"/>
  <c r="AY158" i="5" s="1"/>
  <c r="BO157" i="5"/>
  <c r="S163" i="21" s="1"/>
  <c r="BW160" i="5"/>
  <c r="X165" i="21"/>
  <c r="CD159" i="5"/>
  <c r="Z164" i="21"/>
  <c r="BE155" i="5"/>
  <c r="BH155" i="5" s="1"/>
  <c r="Q161" i="21" s="1"/>
  <c r="BP160" i="5"/>
  <c r="V165" i="21"/>
  <c r="BA158" i="5" l="1"/>
  <c r="O164" i="21" s="1"/>
  <c r="BU160" i="5"/>
  <c r="BQ160" i="5"/>
  <c r="BR160" i="5" s="1"/>
  <c r="AU159" i="5"/>
  <c r="P164" i="21"/>
  <c r="BF155" i="5"/>
  <c r="CE159" i="5"/>
  <c r="CF159" i="5" s="1"/>
  <c r="CI159" i="5"/>
  <c r="BX160" i="5"/>
  <c r="BY160" i="5" s="1"/>
  <c r="CB160" i="5"/>
  <c r="BJ158" i="5"/>
  <c r="BK158" i="5" s="1"/>
  <c r="BN158" i="5"/>
  <c r="CG159" i="5" l="1"/>
  <c r="CJ159" i="5" s="1"/>
  <c r="Y165" i="21" s="1"/>
  <c r="BL158" i="5"/>
  <c r="BO158" i="5" s="1"/>
  <c r="S164" i="21" s="1"/>
  <c r="BZ160" i="5"/>
  <c r="CC160" i="5" s="1"/>
  <c r="W166" i="21" s="1"/>
  <c r="BB156" i="5"/>
  <c r="R161" i="21"/>
  <c r="AZ159" i="5"/>
  <c r="AV159" i="5"/>
  <c r="AW159" i="5" s="1"/>
  <c r="BS160" i="5"/>
  <c r="BT160" i="5" s="1"/>
  <c r="BV160" i="5" l="1"/>
  <c r="U166" i="21" s="1"/>
  <c r="CH159" i="5"/>
  <c r="CD160" i="5" s="1"/>
  <c r="CA160" i="5"/>
  <c r="BW161" i="5" s="1"/>
  <c r="BM158" i="5"/>
  <c r="BI159" i="5" s="1"/>
  <c r="BP161" i="5"/>
  <c r="V166" i="21"/>
  <c r="T164" i="21"/>
  <c r="Z165" i="21"/>
  <c r="AX159" i="5"/>
  <c r="AY159" i="5" s="1"/>
  <c r="BC156" i="5"/>
  <c r="BD156" i="5" s="1"/>
  <c r="BG156" i="5"/>
  <c r="X166" i="21"/>
  <c r="BA159" i="5" l="1"/>
  <c r="O165" i="21" s="1"/>
  <c r="AU160" i="5"/>
  <c r="P165" i="21"/>
  <c r="BN159" i="5"/>
  <c r="BJ159" i="5"/>
  <c r="BK159" i="5" s="1"/>
  <c r="CE160" i="5"/>
  <c r="CF160" i="5" s="1"/>
  <c r="CI160" i="5"/>
  <c r="CB161" i="5"/>
  <c r="BX161" i="5"/>
  <c r="BY161" i="5" s="1"/>
  <c r="BE156" i="5"/>
  <c r="BH156" i="5" s="1"/>
  <c r="Q162" i="21" s="1"/>
  <c r="BQ161" i="5"/>
  <c r="BR161" i="5" s="1"/>
  <c r="BU161" i="5"/>
  <c r="BF156" i="5" l="1"/>
  <c r="BB157" i="5" s="1"/>
  <c r="BS161" i="5"/>
  <c r="BV161" i="5" s="1"/>
  <c r="U167" i="21" s="1"/>
  <c r="R162" i="21"/>
  <c r="CG160" i="5"/>
  <c r="CH160" i="5" s="1"/>
  <c r="BL159" i="5"/>
  <c r="BM159" i="5" s="1"/>
  <c r="BZ161" i="5"/>
  <c r="CC161" i="5" s="1"/>
  <c r="W167" i="21" s="1"/>
  <c r="AZ160" i="5"/>
  <c r="AV160" i="5"/>
  <c r="AW160" i="5" s="1"/>
  <c r="BO159" i="5" l="1"/>
  <c r="S165" i="21" s="1"/>
  <c r="CA161" i="5"/>
  <c r="BW162" i="5" s="1"/>
  <c r="BT161" i="5"/>
  <c r="BP162" i="5" s="1"/>
  <c r="CJ160" i="5"/>
  <c r="Y166" i="21" s="1"/>
  <c r="X167" i="21"/>
  <c r="T165" i="21"/>
  <c r="BI160" i="5"/>
  <c r="BC157" i="5"/>
  <c r="BD157" i="5" s="1"/>
  <c r="BG157" i="5"/>
  <c r="V167" i="21"/>
  <c r="AX160" i="5"/>
  <c r="AY160" i="5" s="1"/>
  <c r="CD161" i="5"/>
  <c r="Z166" i="21"/>
  <c r="AU161" i="5" l="1"/>
  <c r="P166" i="21"/>
  <c r="BE157" i="5"/>
  <c r="BF157" i="5" s="1"/>
  <c r="BA160" i="5"/>
  <c r="O166" i="21" s="1"/>
  <c r="BN160" i="5"/>
  <c r="BJ160" i="5"/>
  <c r="BK160" i="5" s="1"/>
  <c r="CE161" i="5"/>
  <c r="CF161" i="5" s="1"/>
  <c r="CI161" i="5"/>
  <c r="CB162" i="5"/>
  <c r="BX162" i="5"/>
  <c r="BY162" i="5" s="1"/>
  <c r="BQ162" i="5"/>
  <c r="BR162" i="5" s="1"/>
  <c r="BU162" i="5"/>
  <c r="BH157" i="5" l="1"/>
  <c r="Q163" i="21" s="1"/>
  <c r="BS162" i="5"/>
  <c r="BT162" i="5" s="1"/>
  <c r="BZ162" i="5"/>
  <c r="CA162" i="5" s="1"/>
  <c r="BL160" i="5"/>
  <c r="BO160" i="5" s="1"/>
  <c r="S166" i="21" s="1"/>
  <c r="BB158" i="5"/>
  <c r="R163" i="21"/>
  <c r="CG161" i="5"/>
  <c r="CJ161" i="5" s="1"/>
  <c r="Y167" i="21" s="1"/>
  <c r="AZ161" i="5"/>
  <c r="AV161" i="5"/>
  <c r="AW161" i="5" s="1"/>
  <c r="CC162" i="5" l="1"/>
  <c r="W168" i="21" s="1"/>
  <c r="BV162" i="5"/>
  <c r="U168" i="21" s="1"/>
  <c r="V168" i="21"/>
  <c r="BP163" i="5"/>
  <c r="BM160" i="5"/>
  <c r="AX161" i="5"/>
  <c r="AY161" i="5" s="1"/>
  <c r="BW163" i="5"/>
  <c r="X168" i="21"/>
  <c r="CH161" i="5"/>
  <c r="BC158" i="5"/>
  <c r="BD158" i="5" s="1"/>
  <c r="BG158" i="5"/>
  <c r="AU162" i="5" l="1"/>
  <c r="P167" i="21"/>
  <c r="BX163" i="5"/>
  <c r="BY163" i="5" s="1"/>
  <c r="CB163" i="5"/>
  <c r="BA161" i="5"/>
  <c r="O167" i="21" s="1"/>
  <c r="BE158" i="5"/>
  <c r="BF158" i="5" s="1"/>
  <c r="BI161" i="5"/>
  <c r="T166" i="21"/>
  <c r="Z167" i="21"/>
  <c r="CD162" i="5"/>
  <c r="BQ163" i="5"/>
  <c r="BR163" i="5" s="1"/>
  <c r="BU163" i="5"/>
  <c r="BB159" i="5" l="1"/>
  <c r="R164" i="21"/>
  <c r="BS163" i="5"/>
  <c r="BV163" i="5" s="1"/>
  <c r="U169" i="21" s="1"/>
  <c r="BH158" i="5"/>
  <c r="Q164" i="21" s="1"/>
  <c r="CE162" i="5"/>
  <c r="CF162" i="5" s="1"/>
  <c r="CI162" i="5"/>
  <c r="BZ163" i="5"/>
  <c r="CA163" i="5" s="1"/>
  <c r="BJ161" i="5"/>
  <c r="BK161" i="5" s="1"/>
  <c r="BN161" i="5"/>
  <c r="AV162" i="5"/>
  <c r="AW162" i="5" s="1"/>
  <c r="AZ162" i="5"/>
  <c r="BT163" i="5" l="1"/>
  <c r="BP164" i="5" s="1"/>
  <c r="X169" i="21"/>
  <c r="BW164" i="5"/>
  <c r="V169" i="21"/>
  <c r="CG162" i="5"/>
  <c r="CH162" i="5" s="1"/>
  <c r="CC163" i="5"/>
  <c r="W169" i="21" s="1"/>
  <c r="AX162" i="5"/>
  <c r="AY162" i="5" s="1"/>
  <c r="BL161" i="5"/>
  <c r="BO161" i="5" s="1"/>
  <c r="S167" i="21" s="1"/>
  <c r="BG159" i="5"/>
  <c r="BC159" i="5"/>
  <c r="BD159" i="5" s="1"/>
  <c r="CJ162" i="5" l="1"/>
  <c r="Y168" i="21" s="1"/>
  <c r="BM161" i="5"/>
  <c r="BI162" i="5" s="1"/>
  <c r="BA162" i="5"/>
  <c r="O168" i="21" s="1"/>
  <c r="AU163" i="5"/>
  <c r="P168" i="21"/>
  <c r="CB164" i="5"/>
  <c r="BX164" i="5"/>
  <c r="BY164" i="5" s="1"/>
  <c r="Z168" i="21"/>
  <c r="CD163" i="5"/>
  <c r="BE159" i="5"/>
  <c r="BF159" i="5" s="1"/>
  <c r="BQ164" i="5"/>
  <c r="BR164" i="5" s="1"/>
  <c r="BU164" i="5"/>
  <c r="T167" i="21" l="1"/>
  <c r="BB160" i="5"/>
  <c r="R165" i="21"/>
  <c r="BS164" i="5"/>
  <c r="BV164" i="5" s="1"/>
  <c r="U170" i="21" s="1"/>
  <c r="BH159" i="5"/>
  <c r="Q165" i="21" s="1"/>
  <c r="BN162" i="5"/>
  <c r="BJ162" i="5"/>
  <c r="BK162" i="5" s="1"/>
  <c r="CI163" i="5"/>
  <c r="CE163" i="5"/>
  <c r="CF163" i="5" s="1"/>
  <c r="AV163" i="5"/>
  <c r="AW163" i="5" s="1"/>
  <c r="AZ163" i="5"/>
  <c r="BZ164" i="5"/>
  <c r="CA164" i="5" s="1"/>
  <c r="BT164" i="5" l="1"/>
  <c r="BP165" i="5" s="1"/>
  <c r="BW165" i="5"/>
  <c r="X170" i="21"/>
  <c r="AX163" i="5"/>
  <c r="AY163" i="5" s="1"/>
  <c r="CC164" i="5"/>
  <c r="W170" i="21" s="1"/>
  <c r="BL162" i="5"/>
  <c r="BM162" i="5" s="1"/>
  <c r="CG163" i="5"/>
  <c r="CH163" i="5" s="1"/>
  <c r="BC160" i="5"/>
  <c r="BD160" i="5" s="1"/>
  <c r="BG160" i="5"/>
  <c r="V170" i="21" l="1"/>
  <c r="BO162" i="5"/>
  <c r="S168" i="21" s="1"/>
  <c r="CJ163" i="5"/>
  <c r="Y169" i="21" s="1"/>
  <c r="BA163" i="5"/>
  <c r="O169" i="21" s="1"/>
  <c r="P169" i="21"/>
  <c r="AU164" i="5"/>
  <c r="CD164" i="5"/>
  <c r="Z169" i="21"/>
  <c r="BQ165" i="5"/>
  <c r="BR165" i="5" s="1"/>
  <c r="BU165" i="5"/>
  <c r="BI163" i="5"/>
  <c r="T168" i="21"/>
  <c r="BE160" i="5"/>
  <c r="BF160" i="5" s="1"/>
  <c r="CB165" i="5"/>
  <c r="BX165" i="5"/>
  <c r="BY165" i="5" s="1"/>
  <c r="BH160" i="5" l="1"/>
  <c r="Q166" i="21" s="1"/>
  <c r="BS165" i="5"/>
  <c r="BT165" i="5" s="1"/>
  <c r="BB161" i="5"/>
  <c r="R166" i="21"/>
  <c r="AZ164" i="5"/>
  <c r="AV164" i="5"/>
  <c r="AW164" i="5" s="1"/>
  <c r="BZ165" i="5"/>
  <c r="CC165" i="5" s="1"/>
  <c r="W171" i="21" s="1"/>
  <c r="CE164" i="5"/>
  <c r="CF164" i="5" s="1"/>
  <c r="CI164" i="5"/>
  <c r="BJ163" i="5"/>
  <c r="BK163" i="5" s="1"/>
  <c r="BN163" i="5"/>
  <c r="BV165" i="5" l="1"/>
  <c r="U171" i="21" s="1"/>
  <c r="CA165" i="5"/>
  <c r="BW166" i="5" s="1"/>
  <c r="BP166" i="5"/>
  <c r="V171" i="21"/>
  <c r="AX164" i="5"/>
  <c r="BA164" i="5" s="1"/>
  <c r="O170" i="21" s="1"/>
  <c r="CG164" i="5"/>
  <c r="CH164" i="5" s="1"/>
  <c r="BL163" i="5"/>
  <c r="BM163" i="5" s="1"/>
  <c r="X171" i="21"/>
  <c r="BC161" i="5"/>
  <c r="BD161" i="5" s="1"/>
  <c r="BG161" i="5"/>
  <c r="BO163" i="5" l="1"/>
  <c r="S169" i="21" s="1"/>
  <c r="CJ164" i="5"/>
  <c r="Y170" i="21" s="1"/>
  <c r="CD165" i="5"/>
  <c r="Z170" i="21"/>
  <c r="AY164" i="5"/>
  <c r="BX166" i="5"/>
  <c r="BY166" i="5" s="1"/>
  <c r="CB166" i="5"/>
  <c r="T169" i="21"/>
  <c r="BI164" i="5"/>
  <c r="BQ166" i="5"/>
  <c r="BR166" i="5" s="1"/>
  <c r="BU166" i="5"/>
  <c r="BE161" i="5"/>
  <c r="BH161" i="5" s="1"/>
  <c r="Q167" i="21" s="1"/>
  <c r="BF161" i="5" l="1"/>
  <c r="BB162" i="5" s="1"/>
  <c r="BZ166" i="5"/>
  <c r="CA166" i="5" s="1"/>
  <c r="BN164" i="5"/>
  <c r="BJ164" i="5"/>
  <c r="BK164" i="5" s="1"/>
  <c r="BS166" i="5"/>
  <c r="BT166" i="5" s="1"/>
  <c r="AU165" i="5"/>
  <c r="P170" i="21"/>
  <c r="CI165" i="5"/>
  <c r="CE165" i="5"/>
  <c r="CF165" i="5" s="1"/>
  <c r="R167" i="21" l="1"/>
  <c r="CC166" i="5"/>
  <c r="W172" i="21" s="1"/>
  <c r="BP167" i="5"/>
  <c r="V172" i="21"/>
  <c r="BV166" i="5"/>
  <c r="U172" i="21" s="1"/>
  <c r="BG162" i="5"/>
  <c r="BC162" i="5"/>
  <c r="BD162" i="5" s="1"/>
  <c r="BL164" i="5"/>
  <c r="BM164" i="5" s="1"/>
  <c r="AV165" i="5"/>
  <c r="AW165" i="5" s="1"/>
  <c r="AZ165" i="5"/>
  <c r="CG165" i="5"/>
  <c r="CH165" i="5" s="1"/>
  <c r="BW167" i="5"/>
  <c r="X172" i="21"/>
  <c r="BO164" i="5" l="1"/>
  <c r="S170" i="21" s="1"/>
  <c r="CJ165" i="5"/>
  <c r="Y171" i="21" s="1"/>
  <c r="Z171" i="21"/>
  <c r="CD166" i="5"/>
  <c r="CB167" i="5"/>
  <c r="BX167" i="5"/>
  <c r="BY167" i="5" s="1"/>
  <c r="BQ167" i="5"/>
  <c r="BR167" i="5" s="1"/>
  <c r="BU167" i="5"/>
  <c r="BE162" i="5"/>
  <c r="BF162" i="5" s="1"/>
  <c r="AX165" i="5"/>
  <c r="BA165" i="5" s="1"/>
  <c r="O171" i="21" s="1"/>
  <c r="BI165" i="5"/>
  <c r="T170" i="21"/>
  <c r="BH162" i="5" l="1"/>
  <c r="Q168" i="21" s="1"/>
  <c r="AY165" i="5"/>
  <c r="AU166" i="5" s="1"/>
  <c r="BB163" i="5"/>
  <c r="R168" i="21"/>
  <c r="BS167" i="5"/>
  <c r="BV167" i="5" s="1"/>
  <c r="U173" i="21" s="1"/>
  <c r="BZ167" i="5"/>
  <c r="CA167" i="5" s="1"/>
  <c r="BJ165" i="5"/>
  <c r="BK165" i="5" s="1"/>
  <c r="BN165" i="5"/>
  <c r="P171" i="21"/>
  <c r="CE166" i="5"/>
  <c r="CF166" i="5" s="1"/>
  <c r="CI166" i="5"/>
  <c r="CC167" i="5" l="1"/>
  <c r="W173" i="21" s="1"/>
  <c r="BT167" i="5"/>
  <c r="BP168" i="5" s="1"/>
  <c r="AZ166" i="5"/>
  <c r="AV166" i="5"/>
  <c r="AW166" i="5" s="1"/>
  <c r="CG166" i="5"/>
  <c r="CH166" i="5" s="1"/>
  <c r="V173" i="21"/>
  <c r="BL165" i="5"/>
  <c r="BO165" i="5" s="1"/>
  <c r="S171" i="21" s="1"/>
  <c r="BW168" i="5"/>
  <c r="X173" i="21"/>
  <c r="BC163" i="5"/>
  <c r="BD163" i="5" s="1"/>
  <c r="BG163" i="5"/>
  <c r="CJ166" i="5" l="1"/>
  <c r="Y172" i="21" s="1"/>
  <c r="AX166" i="5"/>
  <c r="BA166" i="5" s="1"/>
  <c r="O172" i="21" s="1"/>
  <c r="BX168" i="5"/>
  <c r="BY168" i="5" s="1"/>
  <c r="CB168" i="5"/>
  <c r="BM165" i="5"/>
  <c r="BE163" i="5"/>
  <c r="BF163" i="5" s="1"/>
  <c r="BU168" i="5"/>
  <c r="BQ168" i="5"/>
  <c r="BR168" i="5" s="1"/>
  <c r="CD167" i="5"/>
  <c r="Z172" i="21"/>
  <c r="AY166" i="5" l="1"/>
  <c r="AU167" i="5" s="1"/>
  <c r="BB164" i="5"/>
  <c r="R169" i="21"/>
  <c r="BI166" i="5"/>
  <c r="T171" i="21"/>
  <c r="BH163" i="5"/>
  <c r="Q169" i="21" s="1"/>
  <c r="CI167" i="5"/>
  <c r="CE167" i="5"/>
  <c r="CF167" i="5" s="1"/>
  <c r="BZ168" i="5"/>
  <c r="CC168" i="5" s="1"/>
  <c r="W174" i="21" s="1"/>
  <c r="BS168" i="5"/>
  <c r="BV168" i="5" s="1"/>
  <c r="U174" i="21" s="1"/>
  <c r="P172" i="21"/>
  <c r="BN166" i="5" l="1"/>
  <c r="BJ166" i="5"/>
  <c r="BK166" i="5" s="1"/>
  <c r="BT168" i="5"/>
  <c r="CG167" i="5"/>
  <c r="CJ167" i="5" s="1"/>
  <c r="Y173" i="21" s="1"/>
  <c r="CA168" i="5"/>
  <c r="AV167" i="5"/>
  <c r="AW167" i="5" s="1"/>
  <c r="AZ167" i="5"/>
  <c r="BG164" i="5"/>
  <c r="BC164" i="5"/>
  <c r="BD164" i="5" s="1"/>
  <c r="CH167" i="5" l="1"/>
  <c r="CD168" i="5" s="1"/>
  <c r="BW169" i="5"/>
  <c r="X174" i="21"/>
  <c r="BE164" i="5"/>
  <c r="BF164" i="5" s="1"/>
  <c r="Z173" i="21"/>
  <c r="BP169" i="5"/>
  <c r="V174" i="21"/>
  <c r="AX167" i="5"/>
  <c r="AY167" i="5" s="1"/>
  <c r="BL166" i="5"/>
  <c r="BO166" i="5" s="1"/>
  <c r="S172" i="21" s="1"/>
  <c r="BA167" i="5" l="1"/>
  <c r="O173" i="21" s="1"/>
  <c r="BH164" i="5"/>
  <c r="Q170" i="21" s="1"/>
  <c r="BM166" i="5"/>
  <c r="BI167" i="5" s="1"/>
  <c r="CE168" i="5"/>
  <c r="CF168" i="5" s="1"/>
  <c r="CI168" i="5"/>
  <c r="BB165" i="5"/>
  <c r="R170" i="21"/>
  <c r="BQ169" i="5"/>
  <c r="BR169" i="5" s="1"/>
  <c r="BU169" i="5"/>
  <c r="CB169" i="5"/>
  <c r="BX169" i="5"/>
  <c r="BY169" i="5" s="1"/>
  <c r="AU168" i="5"/>
  <c r="P173" i="21"/>
  <c r="T172" i="21" l="1"/>
  <c r="BG165" i="5"/>
  <c r="BC165" i="5"/>
  <c r="BD165" i="5" s="1"/>
  <c r="BS169" i="5"/>
  <c r="BV169" i="5" s="1"/>
  <c r="U175" i="21" s="1"/>
  <c r="CG168" i="5"/>
  <c r="CH168" i="5" s="1"/>
  <c r="AZ168" i="5"/>
  <c r="AV168" i="5"/>
  <c r="AW168" i="5" s="1"/>
  <c r="BN167" i="5"/>
  <c r="BJ167" i="5"/>
  <c r="BK167" i="5" s="1"/>
  <c r="BZ169" i="5"/>
  <c r="CC169" i="5" s="1"/>
  <c r="W175" i="21" s="1"/>
  <c r="CJ168" i="5" l="1"/>
  <c r="Y174" i="21" s="1"/>
  <c r="CD169" i="5"/>
  <c r="Z174" i="21"/>
  <c r="CA169" i="5"/>
  <c r="BE165" i="5"/>
  <c r="BH165" i="5" s="1"/>
  <c r="Q171" i="21" s="1"/>
  <c r="BT169" i="5"/>
  <c r="BL167" i="5"/>
  <c r="BO167" i="5" s="1"/>
  <c r="S173" i="21" s="1"/>
  <c r="AX168" i="5"/>
  <c r="BA168" i="5" s="1"/>
  <c r="O174" i="21" s="1"/>
  <c r="AY168" i="5" l="1"/>
  <c r="AU169" i="5" s="1"/>
  <c r="BM167" i="5"/>
  <c r="BF165" i="5"/>
  <c r="BP170" i="5"/>
  <c r="V175" i="21"/>
  <c r="X175" i="21"/>
  <c r="BW170" i="5"/>
  <c r="CE169" i="5"/>
  <c r="CF169" i="5" s="1"/>
  <c r="CI169" i="5"/>
  <c r="P174" i="21" l="1"/>
  <c r="CG169" i="5"/>
  <c r="CH169" i="5" s="1"/>
  <c r="AV169" i="5"/>
  <c r="AW169" i="5" s="1"/>
  <c r="AZ169" i="5"/>
  <c r="BQ170" i="5"/>
  <c r="BR170" i="5" s="1"/>
  <c r="BU170" i="5"/>
  <c r="BB166" i="5"/>
  <c r="R171" i="21"/>
  <c r="BI168" i="5"/>
  <c r="T173" i="21"/>
  <c r="CB170" i="5"/>
  <c r="BX170" i="5"/>
  <c r="BY170" i="5" s="1"/>
  <c r="CJ169" i="5" l="1"/>
  <c r="Y175" i="21" s="1"/>
  <c r="CD170" i="5"/>
  <c r="Z175" i="21"/>
  <c r="BC166" i="5"/>
  <c r="BD166" i="5" s="1"/>
  <c r="BG166" i="5"/>
  <c r="BS170" i="5"/>
  <c r="BT170" i="5" s="1"/>
  <c r="AX169" i="5"/>
  <c r="BA169" i="5" s="1"/>
  <c r="O175" i="21" s="1"/>
  <c r="BZ170" i="5"/>
  <c r="CC170" i="5" s="1"/>
  <c r="W176" i="21" s="1"/>
  <c r="BJ168" i="5"/>
  <c r="BK168" i="5" s="1"/>
  <c r="BN168" i="5"/>
  <c r="AY169" i="5" l="1"/>
  <c r="AU170" i="5" s="1"/>
  <c r="CA170" i="5"/>
  <c r="BW171" i="5" s="1"/>
  <c r="BP171" i="5"/>
  <c r="V176" i="21"/>
  <c r="BL168" i="5"/>
  <c r="BM168" i="5" s="1"/>
  <c r="X176" i="21"/>
  <c r="BE166" i="5"/>
  <c r="BF166" i="5" s="1"/>
  <c r="BV170" i="5"/>
  <c r="U176" i="21" s="1"/>
  <c r="CE170" i="5"/>
  <c r="CF170" i="5" s="1"/>
  <c r="CI170" i="5"/>
  <c r="P175" i="21" l="1"/>
  <c r="BO168" i="5"/>
  <c r="S174" i="21" s="1"/>
  <c r="BH166" i="5"/>
  <c r="Q172" i="21" s="1"/>
  <c r="BB167" i="5"/>
  <c r="R172" i="21"/>
  <c r="AZ170" i="5"/>
  <c r="AV170" i="5"/>
  <c r="AW170" i="5" s="1"/>
  <c r="CB171" i="5"/>
  <c r="BX171" i="5"/>
  <c r="BY171" i="5" s="1"/>
  <c r="BI169" i="5"/>
  <c r="T174" i="21"/>
  <c r="CG170" i="5"/>
  <c r="CJ170" i="5" s="1"/>
  <c r="Y176" i="21" s="1"/>
  <c r="BU171" i="5"/>
  <c r="BQ171" i="5"/>
  <c r="BR171" i="5" s="1"/>
  <c r="CH170" i="5" l="1"/>
  <c r="CD171" i="5" s="1"/>
  <c r="BZ171" i="5"/>
  <c r="CA171" i="5" s="1"/>
  <c r="Z176" i="21"/>
  <c r="AX170" i="5"/>
  <c r="BA170" i="5" s="1"/>
  <c r="O176" i="21" s="1"/>
  <c r="BS171" i="5"/>
  <c r="BV171" i="5" s="1"/>
  <c r="U177" i="21" s="1"/>
  <c r="BJ169" i="5"/>
  <c r="BK169" i="5" s="1"/>
  <c r="BN169" i="5"/>
  <c r="BG167" i="5"/>
  <c r="BC167" i="5"/>
  <c r="BD167" i="5" s="1"/>
  <c r="CC171" i="5" l="1"/>
  <c r="W177" i="21" s="1"/>
  <c r="AY170" i="5"/>
  <c r="AU171" i="5" s="1"/>
  <c r="BT171" i="5"/>
  <c r="BP172" i="5" s="1"/>
  <c r="V177" i="21"/>
  <c r="BL169" i="5"/>
  <c r="BO169" i="5" s="1"/>
  <c r="S175" i="21" s="1"/>
  <c r="CI171" i="5"/>
  <c r="CE171" i="5"/>
  <c r="CF171" i="5" s="1"/>
  <c r="BE167" i="5"/>
  <c r="BH167" i="5" s="1"/>
  <c r="Q173" i="21" s="1"/>
  <c r="BW172" i="5"/>
  <c r="X177" i="21"/>
  <c r="P176" i="21" l="1"/>
  <c r="BF167" i="5"/>
  <c r="BB168" i="5" s="1"/>
  <c r="BM169" i="5"/>
  <c r="BI170" i="5" s="1"/>
  <c r="AV171" i="5"/>
  <c r="AW171" i="5" s="1"/>
  <c r="AZ171" i="5"/>
  <c r="BX172" i="5"/>
  <c r="BY172" i="5" s="1"/>
  <c r="CB172" i="5"/>
  <c r="CG171" i="5"/>
  <c r="CH171" i="5" s="1"/>
  <c r="BQ172" i="5"/>
  <c r="BR172" i="5" s="1"/>
  <c r="BU172" i="5"/>
  <c r="T175" i="21"/>
  <c r="R173" i="21" l="1"/>
  <c r="CD172" i="5"/>
  <c r="Z177" i="21"/>
  <c r="BS172" i="5"/>
  <c r="BT172" i="5" s="1"/>
  <c r="BJ170" i="5"/>
  <c r="BK170" i="5" s="1"/>
  <c r="BN170" i="5"/>
  <c r="CJ171" i="5"/>
  <c r="Y177" i="21" s="1"/>
  <c r="BZ172" i="5"/>
  <c r="CC172" i="5" s="1"/>
  <c r="W178" i="21" s="1"/>
  <c r="AX171" i="5"/>
  <c r="AY171" i="5" s="1"/>
  <c r="BG168" i="5"/>
  <c r="BC168" i="5"/>
  <c r="BD168" i="5" s="1"/>
  <c r="CA172" i="5" l="1"/>
  <c r="BW173" i="5" s="1"/>
  <c r="BV172" i="5"/>
  <c r="U178" i="21" s="1"/>
  <c r="BP173" i="5"/>
  <c r="V178" i="21"/>
  <c r="AU172" i="5"/>
  <c r="P177" i="21"/>
  <c r="BA171" i="5"/>
  <c r="O177" i="21" s="1"/>
  <c r="BL170" i="5"/>
  <c r="BM170" i="5" s="1"/>
  <c r="X178" i="21"/>
  <c r="BE168" i="5"/>
  <c r="BF168" i="5" s="1"/>
  <c r="CE172" i="5"/>
  <c r="CF172" i="5" s="1"/>
  <c r="CI172" i="5"/>
  <c r="BH168" i="5" l="1"/>
  <c r="Q174" i="21" s="1"/>
  <c r="BI171" i="5"/>
  <c r="T176" i="21"/>
  <c r="BB169" i="5"/>
  <c r="R174" i="21"/>
  <c r="CB173" i="5"/>
  <c r="BX173" i="5"/>
  <c r="BY173" i="5" s="1"/>
  <c r="BO170" i="5"/>
  <c r="S176" i="21" s="1"/>
  <c r="CG172" i="5"/>
  <c r="CJ172" i="5" s="1"/>
  <c r="Y178" i="21" s="1"/>
  <c r="AZ172" i="5"/>
  <c r="AV172" i="5"/>
  <c r="AW172" i="5" s="1"/>
  <c r="BQ173" i="5"/>
  <c r="BR173" i="5" s="1"/>
  <c r="BU173" i="5"/>
  <c r="CH172" i="5" l="1"/>
  <c r="AX172" i="5"/>
  <c r="BA172" i="5" s="1"/>
  <c r="O178" i="21" s="1"/>
  <c r="BC169" i="5"/>
  <c r="BD169" i="5" s="1"/>
  <c r="BG169" i="5"/>
  <c r="BS173" i="5"/>
  <c r="BV173" i="5" s="1"/>
  <c r="U179" i="21" s="1"/>
  <c r="BZ173" i="5"/>
  <c r="CC173" i="5" s="1"/>
  <c r="W179" i="21" s="1"/>
  <c r="BJ171" i="5"/>
  <c r="BK171" i="5" s="1"/>
  <c r="BN171" i="5"/>
  <c r="CA173" i="5" l="1"/>
  <c r="BT173" i="5"/>
  <c r="BL171" i="5"/>
  <c r="BO171" i="5" s="1"/>
  <c r="S177" i="21" s="1"/>
  <c r="AY172" i="5"/>
  <c r="BE169" i="5"/>
  <c r="BH169" i="5" s="1"/>
  <c r="Q175" i="21" s="1"/>
  <c r="CD173" i="5"/>
  <c r="Z178" i="21"/>
  <c r="BM171" i="5" l="1"/>
  <c r="BI172" i="5" s="1"/>
  <c r="BF169" i="5"/>
  <c r="BB170" i="5" s="1"/>
  <c r="CI173" i="5"/>
  <c r="CE173" i="5"/>
  <c r="CF173" i="5" s="1"/>
  <c r="BP174" i="5"/>
  <c r="V179" i="21"/>
  <c r="BW174" i="5"/>
  <c r="X179" i="21"/>
  <c r="AU173" i="5"/>
  <c r="P178" i="21"/>
  <c r="T177" i="21" l="1"/>
  <c r="R175" i="21"/>
  <c r="BN172" i="5"/>
  <c r="BJ172" i="5"/>
  <c r="BK172" i="5" s="1"/>
  <c r="AV173" i="5"/>
  <c r="AW173" i="5" s="1"/>
  <c r="AZ173" i="5"/>
  <c r="BQ174" i="5"/>
  <c r="BR174" i="5" s="1"/>
  <c r="BU174" i="5"/>
  <c r="BX174" i="5"/>
  <c r="BY174" i="5" s="1"/>
  <c r="CB174" i="5"/>
  <c r="BC170" i="5"/>
  <c r="BD170" i="5" s="1"/>
  <c r="BG170" i="5"/>
  <c r="CG173" i="5"/>
  <c r="CJ173" i="5" s="1"/>
  <c r="Y179" i="21" s="1"/>
  <c r="CH173" i="5" l="1"/>
  <c r="CD174" i="5" s="1"/>
  <c r="BS174" i="5"/>
  <c r="BT174" i="5" s="1"/>
  <c r="AX173" i="5"/>
  <c r="BA173" i="5" s="1"/>
  <c r="O179" i="21" s="1"/>
  <c r="Z179" i="21"/>
  <c r="BE170" i="5"/>
  <c r="BH170" i="5" s="1"/>
  <c r="Q176" i="21" s="1"/>
  <c r="BZ174" i="5"/>
  <c r="CC174" i="5" s="1"/>
  <c r="W180" i="21" s="1"/>
  <c r="BL172" i="5"/>
  <c r="BM172" i="5" s="1"/>
  <c r="BO172" i="5" l="1"/>
  <c r="S178" i="21" s="1"/>
  <c r="BV174" i="5"/>
  <c r="U180" i="21" s="1"/>
  <c r="V180" i="21"/>
  <c r="BP175" i="5"/>
  <c r="CA174" i="5"/>
  <c r="CE174" i="5"/>
  <c r="CF174" i="5" s="1"/>
  <c r="CI174" i="5"/>
  <c r="AY173" i="5"/>
  <c r="BF170" i="5"/>
  <c r="BI173" i="5"/>
  <c r="T178" i="21"/>
  <c r="P179" i="21" l="1"/>
  <c r="AU174" i="5"/>
  <c r="BW175" i="5"/>
  <c r="X180" i="21"/>
  <c r="BQ175" i="5"/>
  <c r="BR175" i="5" s="1"/>
  <c r="BU175" i="5"/>
  <c r="CG174" i="5"/>
  <c r="CH174" i="5" s="1"/>
  <c r="BN173" i="5"/>
  <c r="BJ173" i="5"/>
  <c r="BK173" i="5" s="1"/>
  <c r="BB171" i="5"/>
  <c r="R176" i="21"/>
  <c r="CD175" i="5" l="1"/>
  <c r="Z180" i="21"/>
  <c r="BS175" i="5"/>
  <c r="BV175" i="5" s="1"/>
  <c r="U181" i="21" s="1"/>
  <c r="CB175" i="5"/>
  <c r="BX175" i="5"/>
  <c r="BY175" i="5" s="1"/>
  <c r="BC171" i="5"/>
  <c r="BD171" i="5" s="1"/>
  <c r="BG171" i="5"/>
  <c r="CJ174" i="5"/>
  <c r="Y180" i="21" s="1"/>
  <c r="AV174" i="5"/>
  <c r="AW174" i="5" s="1"/>
  <c r="AZ174" i="5"/>
  <c r="BL173" i="5"/>
  <c r="BM173" i="5" s="1"/>
  <c r="BO173" i="5" l="1"/>
  <c r="S179" i="21" s="1"/>
  <c r="BT175" i="5"/>
  <c r="BP176" i="5" s="1"/>
  <c r="BE171" i="5"/>
  <c r="BH171" i="5" s="1"/>
  <c r="Q177" i="21" s="1"/>
  <c r="AX174" i="5"/>
  <c r="BA174" i="5" s="1"/>
  <c r="O180" i="21" s="1"/>
  <c r="BZ175" i="5"/>
  <c r="CA175" i="5" s="1"/>
  <c r="T179" i="21"/>
  <c r="BI174" i="5"/>
  <c r="CE175" i="5"/>
  <c r="CF175" i="5" s="1"/>
  <c r="CI175" i="5"/>
  <c r="V181" i="21" l="1"/>
  <c r="CC175" i="5"/>
  <c r="W181" i="21" s="1"/>
  <c r="BF171" i="5"/>
  <c r="BB172" i="5" s="1"/>
  <c r="AY174" i="5"/>
  <c r="AU175" i="5" s="1"/>
  <c r="P180" i="21"/>
  <c r="R177" i="21"/>
  <c r="BN174" i="5"/>
  <c r="BJ174" i="5"/>
  <c r="BK174" i="5" s="1"/>
  <c r="BQ176" i="5"/>
  <c r="BR176" i="5" s="1"/>
  <c r="BU176" i="5"/>
  <c r="BW176" i="5"/>
  <c r="X181" i="21"/>
  <c r="CG175" i="5"/>
  <c r="CJ175" i="5" s="1"/>
  <c r="Y181" i="21" s="1"/>
  <c r="CH175" i="5" l="1"/>
  <c r="CD176" i="5" s="1"/>
  <c r="BS176" i="5"/>
  <c r="BT176" i="5" s="1"/>
  <c r="Z181" i="21"/>
  <c r="BL174" i="5"/>
  <c r="BM174" i="5" s="1"/>
  <c r="CB176" i="5"/>
  <c r="BX176" i="5"/>
  <c r="BY176" i="5" s="1"/>
  <c r="BG172" i="5"/>
  <c r="BC172" i="5"/>
  <c r="BD172" i="5" s="1"/>
  <c r="AV175" i="5"/>
  <c r="AW175" i="5" s="1"/>
  <c r="AZ175" i="5"/>
  <c r="BV176" i="5" l="1"/>
  <c r="U182" i="21" s="1"/>
  <c r="BO174" i="5"/>
  <c r="S180" i="21" s="1"/>
  <c r="BI175" i="5"/>
  <c r="T180" i="21"/>
  <c r="BE172" i="5"/>
  <c r="BH172" i="5" s="1"/>
  <c r="Q178" i="21" s="1"/>
  <c r="CI176" i="5"/>
  <c r="CE176" i="5"/>
  <c r="CF176" i="5" s="1"/>
  <c r="BZ176" i="5"/>
  <c r="CA176" i="5" s="1"/>
  <c r="AX175" i="5"/>
  <c r="BA175" i="5" s="1"/>
  <c r="O181" i="21" s="1"/>
  <c r="V182" i="21"/>
  <c r="BP177" i="5"/>
  <c r="BF172" i="5" l="1"/>
  <c r="BB173" i="5" s="1"/>
  <c r="AY175" i="5"/>
  <c r="AU176" i="5" s="1"/>
  <c r="CC176" i="5"/>
  <c r="W182" i="21" s="1"/>
  <c r="BW177" i="5"/>
  <c r="X182" i="21"/>
  <c r="CG176" i="5"/>
  <c r="CH176" i="5" s="1"/>
  <c r="BQ177" i="5"/>
  <c r="BR177" i="5" s="1"/>
  <c r="BU177" i="5"/>
  <c r="BJ175" i="5"/>
  <c r="BK175" i="5" s="1"/>
  <c r="BN175" i="5"/>
  <c r="R178" i="21" l="1"/>
  <c r="P181" i="21"/>
  <c r="CJ176" i="5"/>
  <c r="Y182" i="21" s="1"/>
  <c r="BC173" i="5"/>
  <c r="BD173" i="5" s="1"/>
  <c r="BG173" i="5"/>
  <c r="BL175" i="5"/>
  <c r="BO175" i="5" s="1"/>
  <c r="S181" i="21" s="1"/>
  <c r="BS177" i="5"/>
  <c r="BV177" i="5" s="1"/>
  <c r="U183" i="21" s="1"/>
  <c r="AZ176" i="5"/>
  <c r="AV176" i="5"/>
  <c r="AW176" i="5" s="1"/>
  <c r="CD177" i="5"/>
  <c r="Z182" i="21"/>
  <c r="CB177" i="5"/>
  <c r="BX177" i="5"/>
  <c r="BY177" i="5" s="1"/>
  <c r="BT177" i="5" l="1"/>
  <c r="BP178" i="5" s="1"/>
  <c r="CE177" i="5"/>
  <c r="CF177" i="5" s="1"/>
  <c r="CI177" i="5"/>
  <c r="AX176" i="5"/>
  <c r="AY176" i="5" s="1"/>
  <c r="BM175" i="5"/>
  <c r="BZ177" i="5"/>
  <c r="CA177" i="5" s="1"/>
  <c r="BE173" i="5"/>
  <c r="BH173" i="5" s="1"/>
  <c r="Q179" i="21" s="1"/>
  <c r="V183" i="21" l="1"/>
  <c r="BA176" i="5"/>
  <c r="O182" i="21" s="1"/>
  <c r="CC177" i="5"/>
  <c r="W183" i="21" s="1"/>
  <c r="BF173" i="5"/>
  <c r="BB174" i="5" s="1"/>
  <c r="BW178" i="5"/>
  <c r="X183" i="21"/>
  <c r="AU177" i="5"/>
  <c r="P182" i="21"/>
  <c r="R179" i="21"/>
  <c r="T181" i="21"/>
  <c r="BI176" i="5"/>
  <c r="BQ178" i="5"/>
  <c r="BR178" i="5" s="1"/>
  <c r="BU178" i="5"/>
  <c r="CG177" i="5"/>
  <c r="CJ177" i="5" s="1"/>
  <c r="Y183" i="21" s="1"/>
  <c r="CH177" i="5" l="1"/>
  <c r="BS178" i="5"/>
  <c r="BV178" i="5" s="1"/>
  <c r="U184" i="21" s="1"/>
  <c r="BJ176" i="5"/>
  <c r="BK176" i="5" s="1"/>
  <c r="BN176" i="5"/>
  <c r="BG174" i="5"/>
  <c r="BC174" i="5"/>
  <c r="BD174" i="5" s="1"/>
  <c r="AV177" i="5"/>
  <c r="AW177" i="5" s="1"/>
  <c r="AZ177" i="5"/>
  <c r="CB178" i="5"/>
  <c r="BX178" i="5"/>
  <c r="BY178" i="5" s="1"/>
  <c r="BT178" i="5" l="1"/>
  <c r="BP179" i="5" s="1"/>
  <c r="V184" i="21"/>
  <c r="BZ178" i="5"/>
  <c r="CC178" i="5" s="1"/>
  <c r="W184" i="21" s="1"/>
  <c r="AX177" i="5"/>
  <c r="BA177" i="5" s="1"/>
  <c r="O183" i="21" s="1"/>
  <c r="BE174" i="5"/>
  <c r="BF174" i="5" s="1"/>
  <c r="Z183" i="21"/>
  <c r="CD178" i="5"/>
  <c r="BL176" i="5"/>
  <c r="BO176" i="5" s="1"/>
  <c r="S182" i="21" s="1"/>
  <c r="BM176" i="5" l="1"/>
  <c r="BI177" i="5" s="1"/>
  <c r="BH174" i="5"/>
  <c r="Q180" i="21" s="1"/>
  <c r="AY177" i="5"/>
  <c r="AU178" i="5" s="1"/>
  <c r="BB175" i="5"/>
  <c r="R180" i="21"/>
  <c r="P183" i="21"/>
  <c r="CE178" i="5"/>
  <c r="CF178" i="5" s="1"/>
  <c r="CI178" i="5"/>
  <c r="CA178" i="5"/>
  <c r="BU179" i="5"/>
  <c r="BQ179" i="5"/>
  <c r="BR179" i="5" s="1"/>
  <c r="T182" i="21"/>
  <c r="CG178" i="5" l="1"/>
  <c r="CH178" i="5" s="1"/>
  <c r="X184" i="21"/>
  <c r="BW179" i="5"/>
  <c r="AV178" i="5"/>
  <c r="AW178" i="5" s="1"/>
  <c r="AZ178" i="5"/>
  <c r="BN177" i="5"/>
  <c r="BJ177" i="5"/>
  <c r="BK177" i="5" s="1"/>
  <c r="BS179" i="5"/>
  <c r="BT179" i="5" s="1"/>
  <c r="BC175" i="5"/>
  <c r="BD175" i="5" s="1"/>
  <c r="BG175" i="5"/>
  <c r="BV179" i="5" l="1"/>
  <c r="U185" i="21" s="1"/>
  <c r="CJ178" i="5"/>
  <c r="Y184" i="21" s="1"/>
  <c r="V185" i="21"/>
  <c r="BP180" i="5"/>
  <c r="BL177" i="5"/>
  <c r="BM177" i="5" s="1"/>
  <c r="CB179" i="5"/>
  <c r="BX179" i="5"/>
  <c r="BY179" i="5" s="1"/>
  <c r="BE175" i="5"/>
  <c r="BF175" i="5" s="1"/>
  <c r="CD179" i="5"/>
  <c r="Z184" i="21"/>
  <c r="AX178" i="5"/>
  <c r="BA178" i="5" s="1"/>
  <c r="O184" i="21" s="1"/>
  <c r="BO177" i="5" l="1"/>
  <c r="S183" i="21" s="1"/>
  <c r="BB176" i="5"/>
  <c r="R181" i="21"/>
  <c r="T183" i="21"/>
  <c r="BI178" i="5"/>
  <c r="AY178" i="5"/>
  <c r="BZ179" i="5"/>
  <c r="CA179" i="5" s="1"/>
  <c r="CE179" i="5"/>
  <c r="CF179" i="5" s="1"/>
  <c r="CI179" i="5"/>
  <c r="BH175" i="5"/>
  <c r="Q181" i="21" s="1"/>
  <c r="BU180" i="5"/>
  <c r="BQ180" i="5"/>
  <c r="BR180" i="5" s="1"/>
  <c r="BW180" i="5" l="1"/>
  <c r="X185" i="21"/>
  <c r="AU179" i="5"/>
  <c r="P184" i="21"/>
  <c r="CG179" i="5"/>
  <c r="CJ179" i="5" s="1"/>
  <c r="Y185" i="21" s="1"/>
  <c r="BS180" i="5"/>
  <c r="BT180" i="5" s="1"/>
  <c r="CC179" i="5"/>
  <c r="W185" i="21" s="1"/>
  <c r="BN178" i="5"/>
  <c r="BJ178" i="5"/>
  <c r="BK178" i="5" s="1"/>
  <c r="BG176" i="5"/>
  <c r="BC176" i="5"/>
  <c r="BD176" i="5" s="1"/>
  <c r="BV180" i="5" l="1"/>
  <c r="U186" i="21" s="1"/>
  <c r="BP181" i="5"/>
  <c r="V186" i="21"/>
  <c r="BE176" i="5"/>
  <c r="BH176" i="5" s="1"/>
  <c r="Q182" i="21" s="1"/>
  <c r="CH179" i="5"/>
  <c r="BL178" i="5"/>
  <c r="BM178" i="5" s="1"/>
  <c r="AV179" i="5"/>
  <c r="AW179" i="5" s="1"/>
  <c r="AZ179" i="5"/>
  <c r="BX180" i="5"/>
  <c r="BY180" i="5" s="1"/>
  <c r="CB180" i="5"/>
  <c r="BO178" i="5" l="1"/>
  <c r="S184" i="21" s="1"/>
  <c r="BF176" i="5"/>
  <c r="BB177" i="5" s="1"/>
  <c r="BZ180" i="5"/>
  <c r="CA180" i="5" s="1"/>
  <c r="AX179" i="5"/>
  <c r="AY179" i="5" s="1"/>
  <c r="CD180" i="5"/>
  <c r="Z185" i="21"/>
  <c r="BI179" i="5"/>
  <c r="T184" i="21"/>
  <c r="BQ181" i="5"/>
  <c r="BR181" i="5" s="1"/>
  <c r="BU181" i="5"/>
  <c r="R182" i="21" l="1"/>
  <c r="CC180" i="5"/>
  <c r="W186" i="21" s="1"/>
  <c r="BA179" i="5"/>
  <c r="O185" i="21" s="1"/>
  <c r="AU180" i="5"/>
  <c r="P185" i="21"/>
  <c r="BS181" i="5"/>
  <c r="BV181" i="5" s="1"/>
  <c r="U187" i="21" s="1"/>
  <c r="BN179" i="5"/>
  <c r="BJ179" i="5"/>
  <c r="BK179" i="5" s="1"/>
  <c r="CE180" i="5"/>
  <c r="CF180" i="5" s="1"/>
  <c r="CI180" i="5"/>
  <c r="X186" i="21"/>
  <c r="BW181" i="5"/>
  <c r="BG177" i="5"/>
  <c r="BC177" i="5"/>
  <c r="BD177" i="5" s="1"/>
  <c r="BT181" i="5" l="1"/>
  <c r="BP182" i="5" s="1"/>
  <c r="CG180" i="5"/>
  <c r="CH180" i="5" s="1"/>
  <c r="BL179" i="5"/>
  <c r="BO179" i="5" s="1"/>
  <c r="S185" i="21" s="1"/>
  <c r="BX181" i="5"/>
  <c r="BY181" i="5" s="1"/>
  <c r="CB181" i="5"/>
  <c r="BE177" i="5"/>
  <c r="BF177" i="5" s="1"/>
  <c r="AV180" i="5"/>
  <c r="AW180" i="5" s="1"/>
  <c r="AZ180" i="5"/>
  <c r="V187" i="21" l="1"/>
  <c r="BH177" i="5"/>
  <c r="Q183" i="21" s="1"/>
  <c r="CJ180" i="5"/>
  <c r="Y186" i="21" s="1"/>
  <c r="CD181" i="5"/>
  <c r="Z186" i="21"/>
  <c r="AX180" i="5"/>
  <c r="AY180" i="5" s="1"/>
  <c r="BM179" i="5"/>
  <c r="BZ181" i="5"/>
  <c r="CA181" i="5" s="1"/>
  <c r="BQ182" i="5"/>
  <c r="BR182" i="5" s="1"/>
  <c r="BU182" i="5"/>
  <c r="BB178" i="5"/>
  <c r="R183" i="21"/>
  <c r="BA180" i="5" l="1"/>
  <c r="O186" i="21" s="1"/>
  <c r="CC181" i="5"/>
  <c r="W187" i="21" s="1"/>
  <c r="BW182" i="5"/>
  <c r="X187" i="21"/>
  <c r="BI180" i="5"/>
  <c r="T185" i="21"/>
  <c r="BG178" i="5"/>
  <c r="BC178" i="5"/>
  <c r="BD178" i="5" s="1"/>
  <c r="AU181" i="5"/>
  <c r="P186" i="21"/>
  <c r="BS182" i="5"/>
  <c r="BV182" i="5" s="1"/>
  <c r="U188" i="21" s="1"/>
  <c r="CI181" i="5"/>
  <c r="CE181" i="5"/>
  <c r="CF181" i="5" s="1"/>
  <c r="BT182" i="5" l="1"/>
  <c r="BP183" i="5" s="1"/>
  <c r="BJ180" i="5"/>
  <c r="BK180" i="5" s="1"/>
  <c r="BN180" i="5"/>
  <c r="AZ181" i="5"/>
  <c r="AV181" i="5"/>
  <c r="AW181" i="5" s="1"/>
  <c r="CG181" i="5"/>
  <c r="CJ181" i="5" s="1"/>
  <c r="Y187" i="21" s="1"/>
  <c r="BE178" i="5"/>
  <c r="BH178" i="5" s="1"/>
  <c r="Q184" i="21" s="1"/>
  <c r="BX182" i="5"/>
  <c r="BY182" i="5" s="1"/>
  <c r="CB182" i="5"/>
  <c r="V188" i="21" l="1"/>
  <c r="CH181" i="5"/>
  <c r="BL180" i="5"/>
  <c r="BM180" i="5" s="1"/>
  <c r="BF178" i="5"/>
  <c r="AX181" i="5"/>
  <c r="AY181" i="5" s="1"/>
  <c r="BZ182" i="5"/>
  <c r="CC182" i="5" s="1"/>
  <c r="W188" i="21" s="1"/>
  <c r="BU183" i="5"/>
  <c r="BQ183" i="5"/>
  <c r="BR183" i="5" s="1"/>
  <c r="BA181" i="5" l="1"/>
  <c r="O187" i="21" s="1"/>
  <c r="BO180" i="5"/>
  <c r="S186" i="21" s="1"/>
  <c r="CA182" i="5"/>
  <c r="BW183" i="5" s="1"/>
  <c r="X188" i="21"/>
  <c r="BS183" i="5"/>
  <c r="BT183" i="5" s="1"/>
  <c r="BB179" i="5"/>
  <c r="R184" i="21"/>
  <c r="BI181" i="5"/>
  <c r="T186" i="21"/>
  <c r="AU182" i="5"/>
  <c r="P187" i="21"/>
  <c r="CD182" i="5"/>
  <c r="Z187" i="21"/>
  <c r="BV183" i="5" l="1"/>
  <c r="U189" i="21" s="1"/>
  <c r="BP184" i="5"/>
  <c r="V189" i="21"/>
  <c r="BG179" i="5"/>
  <c r="BC179" i="5"/>
  <c r="BD179" i="5" s="1"/>
  <c r="CE182" i="5"/>
  <c r="CF182" i="5" s="1"/>
  <c r="CI182" i="5"/>
  <c r="AZ182" i="5"/>
  <c r="AV182" i="5"/>
  <c r="AW182" i="5" s="1"/>
  <c r="BN181" i="5"/>
  <c r="BJ181" i="5"/>
  <c r="BK181" i="5" s="1"/>
  <c r="CB183" i="5"/>
  <c r="BX183" i="5"/>
  <c r="BY183" i="5" s="1"/>
  <c r="CG182" i="5" l="1"/>
  <c r="CJ182" i="5" s="1"/>
  <c r="Y188" i="21" s="1"/>
  <c r="BZ183" i="5"/>
  <c r="CC183" i="5" s="1"/>
  <c r="W189" i="21" s="1"/>
  <c r="BE179" i="5"/>
  <c r="BF179" i="5" s="1"/>
  <c r="BL181" i="5"/>
  <c r="BM181" i="5" s="1"/>
  <c r="AX182" i="5"/>
  <c r="AY182" i="5" s="1"/>
  <c r="BU184" i="5"/>
  <c r="BQ184" i="5"/>
  <c r="BR184" i="5" s="1"/>
  <c r="BO181" i="5" l="1"/>
  <c r="S187" i="21" s="1"/>
  <c r="CH182" i="5"/>
  <c r="CD183" i="5" s="1"/>
  <c r="BH179" i="5"/>
  <c r="Q185" i="21" s="1"/>
  <c r="BA182" i="5"/>
  <c r="O188" i="21" s="1"/>
  <c r="Z188" i="21"/>
  <c r="BS184" i="5"/>
  <c r="BV184" i="5" s="1"/>
  <c r="U190" i="21" s="1"/>
  <c r="AU183" i="5"/>
  <c r="P188" i="21"/>
  <c r="CA183" i="5"/>
  <c r="BI182" i="5"/>
  <c r="T187" i="21"/>
  <c r="BB180" i="5"/>
  <c r="R185" i="21"/>
  <c r="BT184" i="5" l="1"/>
  <c r="BP185" i="5" s="1"/>
  <c r="AV183" i="5"/>
  <c r="AW183" i="5" s="1"/>
  <c r="AZ183" i="5"/>
  <c r="V190" i="21"/>
  <c r="BJ182" i="5"/>
  <c r="BK182" i="5" s="1"/>
  <c r="BN182" i="5"/>
  <c r="X189" i="21"/>
  <c r="BW184" i="5"/>
  <c r="BC180" i="5"/>
  <c r="BD180" i="5" s="1"/>
  <c r="BG180" i="5"/>
  <c r="CE183" i="5"/>
  <c r="CF183" i="5" s="1"/>
  <c r="CI183" i="5"/>
  <c r="BL182" i="5" l="1"/>
  <c r="BO182" i="5" s="1"/>
  <c r="S188" i="21" s="1"/>
  <c r="CG183" i="5"/>
  <c r="CH183" i="5" s="1"/>
  <c r="BU185" i="5"/>
  <c r="BQ185" i="5"/>
  <c r="BR185" i="5" s="1"/>
  <c r="BE180" i="5"/>
  <c r="BF180" i="5" s="1"/>
  <c r="AX183" i="5"/>
  <c r="BA183" i="5" s="1"/>
  <c r="O189" i="21" s="1"/>
  <c r="BX184" i="5"/>
  <c r="BY184" i="5" s="1"/>
  <c r="CB184" i="5"/>
  <c r="BH180" i="5" l="1"/>
  <c r="Q186" i="21" s="1"/>
  <c r="Z189" i="21"/>
  <c r="CD184" i="5"/>
  <c r="BZ184" i="5"/>
  <c r="CA184" i="5" s="1"/>
  <c r="BM182" i="5"/>
  <c r="AY183" i="5"/>
  <c r="BB181" i="5"/>
  <c r="R186" i="21"/>
  <c r="CJ183" i="5"/>
  <c r="Y189" i="21" s="1"/>
  <c r="BS185" i="5"/>
  <c r="BT185" i="5" s="1"/>
  <c r="CC184" i="5" l="1"/>
  <c r="W190" i="21" s="1"/>
  <c r="BV185" i="5"/>
  <c r="U191" i="21" s="1"/>
  <c r="BW185" i="5"/>
  <c r="X190" i="21"/>
  <c r="BC181" i="5"/>
  <c r="BD181" i="5" s="1"/>
  <c r="BG181" i="5"/>
  <c r="BP186" i="5"/>
  <c r="V191" i="21"/>
  <c r="AU184" i="5"/>
  <c r="P189" i="21"/>
  <c r="BI183" i="5"/>
  <c r="T188" i="21"/>
  <c r="CE184" i="5"/>
  <c r="CF184" i="5" s="1"/>
  <c r="CI184" i="5"/>
  <c r="BJ183" i="5" l="1"/>
  <c r="BK183" i="5" s="1"/>
  <c r="BN183" i="5"/>
  <c r="CG184" i="5"/>
  <c r="CH184" i="5" s="1"/>
  <c r="BE181" i="5"/>
  <c r="BF181" i="5" s="1"/>
  <c r="AZ184" i="5"/>
  <c r="AV184" i="5"/>
  <c r="AW184" i="5" s="1"/>
  <c r="BU186" i="5"/>
  <c r="BQ186" i="5"/>
  <c r="BR186" i="5" s="1"/>
  <c r="CB185" i="5"/>
  <c r="BX185" i="5"/>
  <c r="BY185" i="5" s="1"/>
  <c r="BH181" i="5" l="1"/>
  <c r="Q187" i="21" s="1"/>
  <c r="CD185" i="5"/>
  <c r="Z190" i="21"/>
  <c r="BZ185" i="5"/>
  <c r="CA185" i="5" s="1"/>
  <c r="BS186" i="5"/>
  <c r="BV186" i="5" s="1"/>
  <c r="U192" i="21" s="1"/>
  <c r="CJ184" i="5"/>
  <c r="Y190" i="21" s="1"/>
  <c r="BL183" i="5"/>
  <c r="BO183" i="5" s="1"/>
  <c r="S189" i="21" s="1"/>
  <c r="AX184" i="5"/>
  <c r="AY184" i="5" s="1"/>
  <c r="BB182" i="5"/>
  <c r="R187" i="21"/>
  <c r="BA184" i="5" l="1"/>
  <c r="O190" i="21" s="1"/>
  <c r="CC185" i="5"/>
  <c r="W191" i="21" s="1"/>
  <c r="BM183" i="5"/>
  <c r="BI184" i="5" s="1"/>
  <c r="P190" i="21"/>
  <c r="AU185" i="5"/>
  <c r="BC182" i="5"/>
  <c r="BD182" i="5" s="1"/>
  <c r="BG182" i="5"/>
  <c r="BW186" i="5"/>
  <c r="X191" i="21"/>
  <c r="BT186" i="5"/>
  <c r="T189" i="21"/>
  <c r="CE185" i="5"/>
  <c r="CF185" i="5" s="1"/>
  <c r="CI185" i="5"/>
  <c r="BP187" i="5" l="1"/>
  <c r="V192" i="21"/>
  <c r="CG185" i="5"/>
  <c r="CH185" i="5" s="1"/>
  <c r="BX186" i="5"/>
  <c r="BY186" i="5" s="1"/>
  <c r="CB186" i="5"/>
  <c r="BN184" i="5"/>
  <c r="BJ184" i="5"/>
  <c r="BK184" i="5" s="1"/>
  <c r="BE182" i="5"/>
  <c r="BH182" i="5" s="1"/>
  <c r="Q188" i="21" s="1"/>
  <c r="AZ185" i="5"/>
  <c r="AV185" i="5"/>
  <c r="AW185" i="5" s="1"/>
  <c r="Z191" i="21" l="1"/>
  <c r="CD186" i="5"/>
  <c r="AX185" i="5"/>
  <c r="AY185" i="5" s="1"/>
  <c r="BF182" i="5"/>
  <c r="CJ185" i="5"/>
  <c r="Y191" i="21" s="1"/>
  <c r="BL184" i="5"/>
  <c r="BO184" i="5" s="1"/>
  <c r="S190" i="21" s="1"/>
  <c r="BQ187" i="5"/>
  <c r="BR187" i="5" s="1"/>
  <c r="BU187" i="5"/>
  <c r="BZ186" i="5"/>
  <c r="CC186" i="5" s="1"/>
  <c r="W192" i="21" s="1"/>
  <c r="CA186" i="5" l="1"/>
  <c r="BW187" i="5" s="1"/>
  <c r="BA185" i="5"/>
  <c r="O191" i="21" s="1"/>
  <c r="BM184" i="5"/>
  <c r="BI185" i="5" s="1"/>
  <c r="AU186" i="5"/>
  <c r="P191" i="21"/>
  <c r="BS187" i="5"/>
  <c r="BV187" i="5" s="1"/>
  <c r="U193" i="21" s="1"/>
  <c r="T190" i="21"/>
  <c r="X192" i="21"/>
  <c r="BB183" i="5"/>
  <c r="R188" i="21"/>
  <c r="CI186" i="5"/>
  <c r="CE186" i="5"/>
  <c r="CF186" i="5" s="1"/>
  <c r="BT187" i="5" l="1"/>
  <c r="BP188" i="5" s="1"/>
  <c r="BX187" i="5"/>
  <c r="BY187" i="5" s="1"/>
  <c r="CB187" i="5"/>
  <c r="CG186" i="5"/>
  <c r="CJ186" i="5" s="1"/>
  <c r="Y192" i="21" s="1"/>
  <c r="BJ185" i="5"/>
  <c r="BK185" i="5" s="1"/>
  <c r="BN185" i="5"/>
  <c r="AV186" i="5"/>
  <c r="AW186" i="5" s="1"/>
  <c r="AZ186" i="5"/>
  <c r="BC183" i="5"/>
  <c r="BD183" i="5" s="1"/>
  <c r="BG183" i="5"/>
  <c r="V193" i="21" l="1"/>
  <c r="BU188" i="5"/>
  <c r="BQ188" i="5"/>
  <c r="BR188" i="5" s="1"/>
  <c r="BZ187" i="5"/>
  <c r="CC187" i="5" s="1"/>
  <c r="W193" i="21" s="1"/>
  <c r="BL185" i="5"/>
  <c r="BO185" i="5" s="1"/>
  <c r="S191" i="21" s="1"/>
  <c r="BE183" i="5"/>
  <c r="BH183" i="5" s="1"/>
  <c r="Q189" i="21" s="1"/>
  <c r="CH186" i="5"/>
  <c r="AX186" i="5"/>
  <c r="BA186" i="5" s="1"/>
  <c r="O192" i="21" s="1"/>
  <c r="BF183" i="5" l="1"/>
  <c r="BB184" i="5" s="1"/>
  <c r="BM185" i="5"/>
  <c r="BI186" i="5" s="1"/>
  <c r="CA187" i="5"/>
  <c r="BW188" i="5" s="1"/>
  <c r="X193" i="21"/>
  <c r="BS188" i="5"/>
  <c r="BT188" i="5" s="1"/>
  <c r="AY186" i="5"/>
  <c r="CD187" i="5"/>
  <c r="Z192" i="21"/>
  <c r="T191" i="21" l="1"/>
  <c r="R189" i="21"/>
  <c r="BV188" i="5"/>
  <c r="U194" i="21" s="1"/>
  <c r="AU187" i="5"/>
  <c r="P192" i="21"/>
  <c r="CE187" i="5"/>
  <c r="CF187" i="5" s="1"/>
  <c r="CI187" i="5"/>
  <c r="CB188" i="5"/>
  <c r="BX188" i="5"/>
  <c r="BY188" i="5" s="1"/>
  <c r="V194" i="21"/>
  <c r="BP189" i="5"/>
  <c r="BN186" i="5"/>
  <c r="BJ186" i="5"/>
  <c r="BK186" i="5" s="1"/>
  <c r="BC184" i="5"/>
  <c r="BD184" i="5" s="1"/>
  <c r="BG184" i="5"/>
  <c r="BL186" i="5" l="1"/>
  <c r="BM186" i="5" s="1"/>
  <c r="CG187" i="5"/>
  <c r="CJ187" i="5" s="1"/>
  <c r="Y193" i="21" s="1"/>
  <c r="BE184" i="5"/>
  <c r="BH184" i="5" s="1"/>
  <c r="Q190" i="21" s="1"/>
  <c r="BZ188" i="5"/>
  <c r="CA188" i="5" s="1"/>
  <c r="BQ189" i="5"/>
  <c r="BR189" i="5" s="1"/>
  <c r="BU189" i="5"/>
  <c r="AV187" i="5"/>
  <c r="AW187" i="5" s="1"/>
  <c r="AZ187" i="5"/>
  <c r="BO186" i="5" l="1"/>
  <c r="S192" i="21" s="1"/>
  <c r="BF184" i="5"/>
  <c r="BB185" i="5" s="1"/>
  <c r="CC188" i="5"/>
  <c r="W194" i="21" s="1"/>
  <c r="CH187" i="5"/>
  <c r="CD188" i="5" s="1"/>
  <c r="BI187" i="5"/>
  <c r="T192" i="21"/>
  <c r="AX187" i="5"/>
  <c r="BA187" i="5" s="1"/>
  <c r="O193" i="21" s="1"/>
  <c r="Z193" i="21"/>
  <c r="BS189" i="5"/>
  <c r="BT189" i="5" s="1"/>
  <c r="BW189" i="5"/>
  <c r="X194" i="21"/>
  <c r="R190" i="21" l="1"/>
  <c r="BV189" i="5"/>
  <c r="U195" i="21" s="1"/>
  <c r="AY187" i="5"/>
  <c r="AU188" i="5" s="1"/>
  <c r="CB189" i="5"/>
  <c r="BX189" i="5"/>
  <c r="BY189" i="5" s="1"/>
  <c r="BC185" i="5"/>
  <c r="BD185" i="5" s="1"/>
  <c r="BG185" i="5"/>
  <c r="P193" i="21"/>
  <c r="BJ187" i="5"/>
  <c r="BK187" i="5" s="1"/>
  <c r="BN187" i="5"/>
  <c r="BP190" i="5"/>
  <c r="V195" i="21"/>
  <c r="CE188" i="5"/>
  <c r="CF188" i="5" s="1"/>
  <c r="CI188" i="5"/>
  <c r="BQ190" i="5" l="1"/>
  <c r="BR190" i="5" s="1"/>
  <c r="BU190" i="5"/>
  <c r="CG188" i="5"/>
  <c r="CJ188" i="5" s="1"/>
  <c r="Y194" i="21" s="1"/>
  <c r="AZ188" i="5"/>
  <c r="AV188" i="5"/>
  <c r="AW188" i="5" s="1"/>
  <c r="BZ189" i="5"/>
  <c r="CC189" i="5" s="1"/>
  <c r="W195" i="21" s="1"/>
  <c r="BE185" i="5"/>
  <c r="BH185" i="5" s="1"/>
  <c r="Q191" i="21" s="1"/>
  <c r="BL187" i="5"/>
  <c r="BO187" i="5" s="1"/>
  <c r="S193" i="21" s="1"/>
  <c r="BF185" i="5" l="1"/>
  <c r="BB186" i="5" s="1"/>
  <c r="CH188" i="5"/>
  <c r="BM187" i="5"/>
  <c r="CA189" i="5"/>
  <c r="BS190" i="5"/>
  <c r="BV190" i="5" s="1"/>
  <c r="U196" i="21" s="1"/>
  <c r="AX188" i="5"/>
  <c r="BA188" i="5" s="1"/>
  <c r="O194" i="21" s="1"/>
  <c r="R191" i="21"/>
  <c r="AY188" i="5" l="1"/>
  <c r="AU189" i="5" s="1"/>
  <c r="BT190" i="5"/>
  <c r="X195" i="21"/>
  <c r="BW190" i="5"/>
  <c r="BC186" i="5"/>
  <c r="BD186" i="5" s="1"/>
  <c r="BG186" i="5"/>
  <c r="BI188" i="5"/>
  <c r="T193" i="21"/>
  <c r="CD189" i="5"/>
  <c r="Z194" i="21"/>
  <c r="P194" i="21" l="1"/>
  <c r="CB190" i="5"/>
  <c r="BX190" i="5"/>
  <c r="BY190" i="5" s="1"/>
  <c r="BE186" i="5"/>
  <c r="BH186" i="5" s="1"/>
  <c r="Q192" i="21" s="1"/>
  <c r="AV189" i="5"/>
  <c r="AW189" i="5" s="1"/>
  <c r="AZ189" i="5"/>
  <c r="CI189" i="5"/>
  <c r="CE189" i="5"/>
  <c r="CF189" i="5" s="1"/>
  <c r="BN188" i="5"/>
  <c r="BJ188" i="5"/>
  <c r="BK188" i="5" s="1"/>
  <c r="BP191" i="5"/>
  <c r="V196" i="21"/>
  <c r="BF186" i="5" l="1"/>
  <c r="BB187" i="5" s="1"/>
  <c r="R192" i="21"/>
  <c r="BL188" i="5"/>
  <c r="BO188" i="5" s="1"/>
  <c r="S194" i="21" s="1"/>
  <c r="BZ190" i="5"/>
  <c r="CA190" i="5" s="1"/>
  <c r="CG189" i="5"/>
  <c r="CH189" i="5" s="1"/>
  <c r="BU191" i="5"/>
  <c r="BQ191" i="5"/>
  <c r="BR191" i="5" s="1"/>
  <c r="AX189" i="5"/>
  <c r="BA189" i="5" s="1"/>
  <c r="O195" i="21" s="1"/>
  <c r="BM188" i="5" l="1"/>
  <c r="BI189" i="5" s="1"/>
  <c r="CJ189" i="5"/>
  <c r="Y195" i="21" s="1"/>
  <c r="CC190" i="5"/>
  <c r="W196" i="21" s="1"/>
  <c r="AY189" i="5"/>
  <c r="AU190" i="5" s="1"/>
  <c r="CD190" i="5"/>
  <c r="Z195" i="21"/>
  <c r="BS191" i="5"/>
  <c r="BV191" i="5" s="1"/>
  <c r="U197" i="21" s="1"/>
  <c r="T194" i="21"/>
  <c r="X196" i="21"/>
  <c r="BW191" i="5"/>
  <c r="P195" i="21"/>
  <c r="BG187" i="5"/>
  <c r="BC187" i="5"/>
  <c r="BD187" i="5" s="1"/>
  <c r="BT191" i="5" l="1"/>
  <c r="BP192" i="5" s="1"/>
  <c r="BN189" i="5"/>
  <c r="BJ189" i="5"/>
  <c r="BK189" i="5" s="1"/>
  <c r="BE187" i="5"/>
  <c r="BF187" i="5" s="1"/>
  <c r="V197" i="21"/>
  <c r="AZ190" i="5"/>
  <c r="AV190" i="5"/>
  <c r="AW190" i="5" s="1"/>
  <c r="CB191" i="5"/>
  <c r="BX191" i="5"/>
  <c r="BY191" i="5" s="1"/>
  <c r="CE190" i="5"/>
  <c r="CF190" i="5" s="1"/>
  <c r="CI190" i="5"/>
  <c r="BH187" i="5" l="1"/>
  <c r="Q193" i="21" s="1"/>
  <c r="BQ192" i="5"/>
  <c r="BR192" i="5" s="1"/>
  <c r="BU192" i="5"/>
  <c r="CG190" i="5"/>
  <c r="CH190" i="5" s="1"/>
  <c r="R193" i="21"/>
  <c r="BB188" i="5"/>
  <c r="BZ191" i="5"/>
  <c r="CA191" i="5" s="1"/>
  <c r="AX190" i="5"/>
  <c r="AY190" i="5" s="1"/>
  <c r="BL189" i="5"/>
  <c r="BM189" i="5" s="1"/>
  <c r="CJ190" i="5" l="1"/>
  <c r="Y196" i="21" s="1"/>
  <c r="BA190" i="5"/>
  <c r="O196" i="21" s="1"/>
  <c r="CC191" i="5"/>
  <c r="W197" i="21" s="1"/>
  <c r="BO189" i="5"/>
  <c r="S195" i="21" s="1"/>
  <c r="BW192" i="5"/>
  <c r="X197" i="21"/>
  <c r="BG188" i="5"/>
  <c r="BC188" i="5"/>
  <c r="BD188" i="5" s="1"/>
  <c r="CD191" i="5"/>
  <c r="Z196" i="21"/>
  <c r="T195" i="21"/>
  <c r="BI190" i="5"/>
  <c r="BS192" i="5"/>
  <c r="BT192" i="5" s="1"/>
  <c r="P196" i="21"/>
  <c r="AU191" i="5"/>
  <c r="BP193" i="5" l="1"/>
  <c r="V198" i="21"/>
  <c r="AV191" i="5"/>
  <c r="AW191" i="5" s="1"/>
  <c r="AZ191" i="5"/>
  <c r="BE188" i="5"/>
  <c r="BF188" i="5" s="1"/>
  <c r="BN190" i="5"/>
  <c r="BJ190" i="5"/>
  <c r="BK190" i="5" s="1"/>
  <c r="CE191" i="5"/>
  <c r="CF191" i="5" s="1"/>
  <c r="CI191" i="5"/>
  <c r="BV192" i="5"/>
  <c r="U198" i="21" s="1"/>
  <c r="BX192" i="5"/>
  <c r="BY192" i="5" s="1"/>
  <c r="CB192" i="5"/>
  <c r="BH188" i="5" l="1"/>
  <c r="Q194" i="21" s="1"/>
  <c r="BZ192" i="5"/>
  <c r="CC192" i="5" s="1"/>
  <c r="W198" i="21" s="1"/>
  <c r="BL190" i="5"/>
  <c r="BM190" i="5" s="1"/>
  <c r="BB189" i="5"/>
  <c r="R194" i="21"/>
  <c r="CG191" i="5"/>
  <c r="CJ191" i="5" s="1"/>
  <c r="Y197" i="21" s="1"/>
  <c r="AX191" i="5"/>
  <c r="BA191" i="5" s="1"/>
  <c r="O197" i="21" s="1"/>
  <c r="BQ193" i="5"/>
  <c r="BR193" i="5" s="1"/>
  <c r="BU193" i="5"/>
  <c r="CA192" i="5" l="1"/>
  <c r="BW193" i="5" s="1"/>
  <c r="CH191" i="5"/>
  <c r="CD192" i="5" s="1"/>
  <c r="BO190" i="5"/>
  <c r="S196" i="21" s="1"/>
  <c r="AY191" i="5"/>
  <c r="AU192" i="5" s="1"/>
  <c r="BI191" i="5"/>
  <c r="T196" i="21"/>
  <c r="BC189" i="5"/>
  <c r="BD189" i="5" s="1"/>
  <c r="BG189" i="5"/>
  <c r="Z197" i="21"/>
  <c r="X198" i="21"/>
  <c r="BS193" i="5"/>
  <c r="BT193" i="5" s="1"/>
  <c r="P197" i="21" l="1"/>
  <c r="BP194" i="5"/>
  <c r="V199" i="21"/>
  <c r="BV193" i="5"/>
  <c r="U199" i="21" s="1"/>
  <c r="BE189" i="5"/>
  <c r="BF189" i="5" s="1"/>
  <c r="CE192" i="5"/>
  <c r="CF192" i="5" s="1"/>
  <c r="CI192" i="5"/>
  <c r="CB193" i="5"/>
  <c r="BX193" i="5"/>
  <c r="BY193" i="5" s="1"/>
  <c r="BJ191" i="5"/>
  <c r="BK191" i="5" s="1"/>
  <c r="BN191" i="5"/>
  <c r="AZ192" i="5"/>
  <c r="AV192" i="5"/>
  <c r="AW192" i="5" s="1"/>
  <c r="BB190" i="5" l="1"/>
  <c r="R195" i="21"/>
  <c r="AX192" i="5"/>
  <c r="BA192" i="5" s="1"/>
  <c r="O198" i="21" s="1"/>
  <c r="BL191" i="5"/>
  <c r="BO191" i="5" s="1"/>
  <c r="S197" i="21" s="1"/>
  <c r="BZ193" i="5"/>
  <c r="CA193" i="5" s="1"/>
  <c r="BH189" i="5"/>
  <c r="Q195" i="21" s="1"/>
  <c r="BQ194" i="5"/>
  <c r="BR194" i="5" s="1"/>
  <c r="BU194" i="5"/>
  <c r="CG192" i="5"/>
  <c r="CJ192" i="5" s="1"/>
  <c r="Y198" i="21" s="1"/>
  <c r="AY192" i="5" l="1"/>
  <c r="AU193" i="5" s="1"/>
  <c r="BM191" i="5"/>
  <c r="BI192" i="5" s="1"/>
  <c r="X199" i="21"/>
  <c r="BW194" i="5"/>
  <c r="CH192" i="5"/>
  <c r="BS194" i="5"/>
  <c r="BV194" i="5" s="1"/>
  <c r="U200" i="21" s="1"/>
  <c r="CC193" i="5"/>
  <c r="W199" i="21" s="1"/>
  <c r="BC190" i="5"/>
  <c r="BD190" i="5" s="1"/>
  <c r="BG190" i="5"/>
  <c r="T197" i="21" l="1"/>
  <c r="P198" i="21"/>
  <c r="BT194" i="5"/>
  <c r="BP195" i="5" s="1"/>
  <c r="BJ192" i="5"/>
  <c r="BK192" i="5" s="1"/>
  <c r="BN192" i="5"/>
  <c r="CD193" i="5"/>
  <c r="Z198" i="21"/>
  <c r="AV193" i="5"/>
  <c r="AW193" i="5" s="1"/>
  <c r="AZ193" i="5"/>
  <c r="BX194" i="5"/>
  <c r="BY194" i="5" s="1"/>
  <c r="CB194" i="5"/>
  <c r="BE190" i="5"/>
  <c r="BF190" i="5" s="1"/>
  <c r="V200" i="21" l="1"/>
  <c r="BB191" i="5"/>
  <c r="R196" i="21"/>
  <c r="BU195" i="5"/>
  <c r="BQ195" i="5"/>
  <c r="BR195" i="5" s="1"/>
  <c r="BZ194" i="5"/>
  <c r="CC194" i="5" s="1"/>
  <c r="W200" i="21" s="1"/>
  <c r="BH190" i="5"/>
  <c r="Q196" i="21" s="1"/>
  <c r="CE193" i="5"/>
  <c r="CF193" i="5" s="1"/>
  <c r="CI193" i="5"/>
  <c r="AX193" i="5"/>
  <c r="BA193" i="5" s="1"/>
  <c r="O199" i="21" s="1"/>
  <c r="BL192" i="5"/>
  <c r="BO192" i="5" s="1"/>
  <c r="S198" i="21" s="1"/>
  <c r="CA194" i="5" l="1"/>
  <c r="BW195" i="5" s="1"/>
  <c r="AY193" i="5"/>
  <c r="AU194" i="5" s="1"/>
  <c r="BM192" i="5"/>
  <c r="X200" i="21"/>
  <c r="CG193" i="5"/>
  <c r="CJ193" i="5" s="1"/>
  <c r="Y199" i="21" s="1"/>
  <c r="BS195" i="5"/>
  <c r="BT195" i="5" s="1"/>
  <c r="BG191" i="5"/>
  <c r="BC191" i="5"/>
  <c r="BD191" i="5" s="1"/>
  <c r="P199" i="21" l="1"/>
  <c r="BV195" i="5"/>
  <c r="BP196" i="5"/>
  <c r="V201" i="21"/>
  <c r="BI193" i="5"/>
  <c r="T198" i="21"/>
  <c r="U201" i="21"/>
  <c r="AZ194" i="5"/>
  <c r="AV194" i="5"/>
  <c r="AW194" i="5" s="1"/>
  <c r="CB195" i="5"/>
  <c r="BX195" i="5"/>
  <c r="BY195" i="5" s="1"/>
  <c r="BE191" i="5"/>
  <c r="BF191" i="5" s="1"/>
  <c r="CH193" i="5"/>
  <c r="BH191" i="5" l="1"/>
  <c r="Q197" i="21" s="1"/>
  <c r="BB192" i="5"/>
  <c r="R197" i="21"/>
  <c r="Z199" i="21"/>
  <c r="CD194" i="5"/>
  <c r="BN193" i="5"/>
  <c r="BJ193" i="5"/>
  <c r="BK193" i="5" s="1"/>
  <c r="BZ195" i="5"/>
  <c r="CA195" i="5" s="1"/>
  <c r="AX194" i="5"/>
  <c r="BA194" i="5" s="1"/>
  <c r="O200" i="21" s="1"/>
  <c r="BU196" i="5"/>
  <c r="BQ196" i="5"/>
  <c r="BR196" i="5" s="1"/>
  <c r="AY194" i="5" l="1"/>
  <c r="AU195" i="5" s="1"/>
  <c r="CC195" i="5"/>
  <c r="BW196" i="5"/>
  <c r="X201" i="21"/>
  <c r="P200" i="21"/>
  <c r="BL193" i="5"/>
  <c r="BO193" i="5" s="1"/>
  <c r="S199" i="21" s="1"/>
  <c r="CI194" i="5"/>
  <c r="CE194" i="5"/>
  <c r="CF194" i="5" s="1"/>
  <c r="W201" i="21"/>
  <c r="BS196" i="5"/>
  <c r="BV196" i="5" s="1"/>
  <c r="BG192" i="5"/>
  <c r="BC192" i="5"/>
  <c r="BD192" i="5" s="1"/>
  <c r="BT196" i="5" l="1"/>
  <c r="BP197" i="5" s="1"/>
  <c r="U202" i="21"/>
  <c r="BE192" i="5"/>
  <c r="BF192" i="5" s="1"/>
  <c r="BM193" i="5"/>
  <c r="AV195" i="5"/>
  <c r="AW195" i="5" s="1"/>
  <c r="AZ195" i="5"/>
  <c r="CG194" i="5"/>
  <c r="CJ194" i="5" s="1"/>
  <c r="Y200" i="21" s="1"/>
  <c r="CB196" i="5"/>
  <c r="BX196" i="5"/>
  <c r="BY196" i="5" s="1"/>
  <c r="V202" i="21" l="1"/>
  <c r="BH192" i="5"/>
  <c r="Q198" i="21" s="1"/>
  <c r="CH194" i="5"/>
  <c r="CD195" i="5" s="1"/>
  <c r="Z200" i="21"/>
  <c r="AX195" i="5"/>
  <c r="BA195" i="5" s="1"/>
  <c r="BB193" i="5"/>
  <c r="R198" i="21"/>
  <c r="BZ196" i="5"/>
  <c r="CA196" i="5" s="1"/>
  <c r="BU197" i="5"/>
  <c r="BQ197" i="5"/>
  <c r="BR197" i="5" s="1"/>
  <c r="BI194" i="5"/>
  <c r="T199" i="21"/>
  <c r="O201" i="21" l="1"/>
  <c r="BW197" i="5"/>
  <c r="X202" i="21"/>
  <c r="BS197" i="5"/>
  <c r="BT197" i="5" s="1"/>
  <c r="CC196" i="5"/>
  <c r="BC193" i="5"/>
  <c r="BD193" i="5" s="1"/>
  <c r="BG193" i="5"/>
  <c r="BJ194" i="5"/>
  <c r="BK194" i="5" s="1"/>
  <c r="BN194" i="5"/>
  <c r="AY195" i="5"/>
  <c r="CI195" i="5"/>
  <c r="CE195" i="5"/>
  <c r="CF195" i="5" s="1"/>
  <c r="BP198" i="5" l="1"/>
  <c r="V203" i="21"/>
  <c r="BV197" i="5"/>
  <c r="BL194" i="5"/>
  <c r="BO194" i="5" s="1"/>
  <c r="S200" i="21" s="1"/>
  <c r="CG195" i="5"/>
  <c r="CH195" i="5" s="1"/>
  <c r="BE193" i="5"/>
  <c r="BH193" i="5" s="1"/>
  <c r="Q199" i="21" s="1"/>
  <c r="CB197" i="5"/>
  <c r="BX197" i="5"/>
  <c r="BY197" i="5" s="1"/>
  <c r="AU196" i="5"/>
  <c r="P201" i="21"/>
  <c r="W202" i="21"/>
  <c r="BF193" i="5" l="1"/>
  <c r="BB194" i="5" s="1"/>
  <c r="CJ195" i="5"/>
  <c r="CD196" i="5"/>
  <c r="Z201" i="21"/>
  <c r="Y201" i="21"/>
  <c r="U203" i="21"/>
  <c r="BZ197" i="5"/>
  <c r="CA197" i="5" s="1"/>
  <c r="R199" i="21"/>
  <c r="BU198" i="5"/>
  <c r="BQ198" i="5"/>
  <c r="BR198" i="5" s="1"/>
  <c r="BM194" i="5"/>
  <c r="AV196" i="5"/>
  <c r="AW196" i="5" s="1"/>
  <c r="AZ196" i="5"/>
  <c r="CC197" i="5" l="1"/>
  <c r="BS198" i="5"/>
  <c r="BV198" i="5" s="1"/>
  <c r="W203" i="21"/>
  <c r="BW198" i="5"/>
  <c r="X203" i="21"/>
  <c r="BC194" i="5"/>
  <c r="BD194" i="5" s="1"/>
  <c r="BG194" i="5"/>
  <c r="AX196" i="5"/>
  <c r="BA196" i="5" s="1"/>
  <c r="BI195" i="5"/>
  <c r="T200" i="21"/>
  <c r="CI196" i="5"/>
  <c r="CE196" i="5"/>
  <c r="CF196" i="5" s="1"/>
  <c r="AY196" i="5" l="1"/>
  <c r="AU197" i="5" s="1"/>
  <c r="O202" i="21"/>
  <c r="U204" i="21"/>
  <c r="BE194" i="5"/>
  <c r="BH194" i="5" s="1"/>
  <c r="Q200" i="21" s="1"/>
  <c r="CB198" i="5"/>
  <c r="BX198" i="5"/>
  <c r="BY198" i="5" s="1"/>
  <c r="CG196" i="5"/>
  <c r="CH196" i="5" s="1"/>
  <c r="BN195" i="5"/>
  <c r="BJ195" i="5"/>
  <c r="BK195" i="5" s="1"/>
  <c r="P202" i="21"/>
  <c r="BT198" i="5"/>
  <c r="CJ196" i="5" l="1"/>
  <c r="BF194" i="5"/>
  <c r="BB195" i="5" s="1"/>
  <c r="CD197" i="5"/>
  <c r="Z202" i="21"/>
  <c r="R200" i="21"/>
  <c r="BP199" i="5"/>
  <c r="V204" i="21"/>
  <c r="AV197" i="5"/>
  <c r="AW197" i="5" s="1"/>
  <c r="AZ197" i="5"/>
  <c r="BL195" i="5"/>
  <c r="BM195" i="5" s="1"/>
  <c r="Y202" i="21"/>
  <c r="BZ198" i="5"/>
  <c r="CA198" i="5" s="1"/>
  <c r="BO195" i="5" l="1"/>
  <c r="S201" i="21" s="1"/>
  <c r="CC198" i="5"/>
  <c r="BW199" i="5"/>
  <c r="X204" i="21"/>
  <c r="T201" i="21"/>
  <c r="BI196" i="5"/>
  <c r="BQ199" i="5"/>
  <c r="BR199" i="5" s="1"/>
  <c r="BU199" i="5"/>
  <c r="W204" i="21"/>
  <c r="BG195" i="5"/>
  <c r="BC195" i="5"/>
  <c r="BD195" i="5" s="1"/>
  <c r="AX197" i="5"/>
  <c r="BA197" i="5" s="1"/>
  <c r="CI197" i="5"/>
  <c r="CE197" i="5"/>
  <c r="CF197" i="5" s="1"/>
  <c r="AY197" i="5" l="1"/>
  <c r="AU198" i="5" s="1"/>
  <c r="O203" i="21"/>
  <c r="BS199" i="5"/>
  <c r="BV199" i="5" s="1"/>
  <c r="CG197" i="5"/>
  <c r="CJ197" i="5" s="1"/>
  <c r="BN196" i="5"/>
  <c r="BJ196" i="5"/>
  <c r="BK196" i="5" s="1"/>
  <c r="BE195" i="5"/>
  <c r="BH195" i="5" s="1"/>
  <c r="BX199" i="5"/>
  <c r="BY199" i="5" s="1"/>
  <c r="CB199" i="5"/>
  <c r="P203" i="21" l="1"/>
  <c r="BF195" i="5"/>
  <c r="BB196" i="5" s="1"/>
  <c r="BT199" i="5"/>
  <c r="BP200" i="5" s="1"/>
  <c r="Y203" i="21"/>
  <c r="Q201" i="21"/>
  <c r="AV198" i="5"/>
  <c r="AW198" i="5" s="1"/>
  <c r="AZ198" i="5"/>
  <c r="CH197" i="5"/>
  <c r="BZ199" i="5"/>
  <c r="CA199" i="5" s="1"/>
  <c r="U205" i="21"/>
  <c r="V205" i="21"/>
  <c r="BL196" i="5"/>
  <c r="BO196" i="5" s="1"/>
  <c r="R201" i="21" l="1"/>
  <c r="BM196" i="5"/>
  <c r="BI197" i="5" s="1"/>
  <c r="BW200" i="5"/>
  <c r="X205" i="21"/>
  <c r="S202" i="21"/>
  <c r="AX198" i="5"/>
  <c r="BA198" i="5" s="1"/>
  <c r="BU200" i="5"/>
  <c r="BQ200" i="5"/>
  <c r="BR200" i="5" s="1"/>
  <c r="BG196" i="5"/>
  <c r="BC196" i="5"/>
  <c r="BD196" i="5" s="1"/>
  <c r="CC199" i="5"/>
  <c r="Z203" i="21"/>
  <c r="CD198" i="5"/>
  <c r="T202" i="21" l="1"/>
  <c r="AY198" i="5"/>
  <c r="AU199" i="5" s="1"/>
  <c r="O204" i="21"/>
  <c r="P204" i="21"/>
  <c r="CE198" i="5"/>
  <c r="CF198" i="5" s="1"/>
  <c r="CI198" i="5"/>
  <c r="BN197" i="5"/>
  <c r="BJ197" i="5"/>
  <c r="BK197" i="5" s="1"/>
  <c r="BE196" i="5"/>
  <c r="BH196" i="5" s="1"/>
  <c r="W205" i="21"/>
  <c r="CB200" i="5"/>
  <c r="BX200" i="5"/>
  <c r="BY200" i="5" s="1"/>
  <c r="BS200" i="5"/>
  <c r="BT200" i="5" s="1"/>
  <c r="BF196" i="5" l="1"/>
  <c r="BB197" i="5" s="1"/>
  <c r="BV200" i="5"/>
  <c r="Q202" i="21"/>
  <c r="AZ199" i="5"/>
  <c r="AV199" i="5"/>
  <c r="AW199" i="5" s="1"/>
  <c r="U206" i="21"/>
  <c r="V206" i="21"/>
  <c r="BP201" i="5"/>
  <c r="CG198" i="5"/>
  <c r="CJ198" i="5" s="1"/>
  <c r="R202" i="21"/>
  <c r="BZ200" i="5"/>
  <c r="CA200" i="5" s="1"/>
  <c r="BL197" i="5"/>
  <c r="BM197" i="5" s="1"/>
  <c r="BO197" i="5" l="1"/>
  <c r="CC200" i="5"/>
  <c r="Y204" i="21"/>
  <c r="BI198" i="5"/>
  <c r="T203" i="21"/>
  <c r="BG197" i="5"/>
  <c r="BC197" i="5"/>
  <c r="BD197" i="5" s="1"/>
  <c r="S203" i="21"/>
  <c r="CH198" i="5"/>
  <c r="AX199" i="5"/>
  <c r="AY199" i="5" s="1"/>
  <c r="W206" i="21"/>
  <c r="BW201" i="5"/>
  <c r="X206" i="21"/>
  <c r="BU201" i="5"/>
  <c r="BQ201" i="5"/>
  <c r="BR201" i="5" s="1"/>
  <c r="BA199" i="5" l="1"/>
  <c r="O205" i="21"/>
  <c r="CD199" i="5"/>
  <c r="Z204" i="21"/>
  <c r="CB201" i="5"/>
  <c r="BX201" i="5"/>
  <c r="BY201" i="5" s="1"/>
  <c r="BE197" i="5"/>
  <c r="BF197" i="5" s="1"/>
  <c r="BN198" i="5"/>
  <c r="BJ198" i="5"/>
  <c r="BK198" i="5" s="1"/>
  <c r="BS201" i="5"/>
  <c r="BV201" i="5" s="1"/>
  <c r="AU200" i="5"/>
  <c r="P205" i="21"/>
  <c r="BT201" i="5" l="1"/>
  <c r="BP202" i="5" s="1"/>
  <c r="BH197" i="5"/>
  <c r="Q203" i="21" s="1"/>
  <c r="U207" i="21"/>
  <c r="V207" i="21"/>
  <c r="BB198" i="5"/>
  <c r="R203" i="21"/>
  <c r="CE199" i="5"/>
  <c r="CF199" i="5" s="1"/>
  <c r="CI199" i="5"/>
  <c r="BZ201" i="5"/>
  <c r="CC201" i="5" s="1"/>
  <c r="BL198" i="5"/>
  <c r="BM198" i="5" s="1"/>
  <c r="AZ200" i="5"/>
  <c r="AV200" i="5"/>
  <c r="AW200" i="5" s="1"/>
  <c r="CA201" i="5" l="1"/>
  <c r="BW202" i="5" s="1"/>
  <c r="BO198" i="5"/>
  <c r="BI199" i="5"/>
  <c r="T204" i="21"/>
  <c r="W207" i="21"/>
  <c r="S204" i="21"/>
  <c r="BC198" i="5"/>
  <c r="BD198" i="5" s="1"/>
  <c r="BG198" i="5"/>
  <c r="BQ202" i="5"/>
  <c r="BR202" i="5" s="1"/>
  <c r="BU202" i="5"/>
  <c r="AX200" i="5"/>
  <c r="AY200" i="5" s="1"/>
  <c r="X207" i="21"/>
  <c r="CG199" i="5"/>
  <c r="CJ199" i="5" s="1"/>
  <c r="BA200" i="5" l="1"/>
  <c r="O206" i="21" s="1"/>
  <c r="CH199" i="5"/>
  <c r="CD200" i="5" s="1"/>
  <c r="Y205" i="21"/>
  <c r="AU201" i="5"/>
  <c r="P206" i="21"/>
  <c r="Z205" i="21"/>
  <c r="BS202" i="5"/>
  <c r="BV202" i="5" s="1"/>
  <c r="BJ199" i="5"/>
  <c r="BK199" i="5" s="1"/>
  <c r="BN199" i="5"/>
  <c r="BX202" i="5"/>
  <c r="BY202" i="5" s="1"/>
  <c r="CB202" i="5"/>
  <c r="BE198" i="5"/>
  <c r="BH198" i="5" s="1"/>
  <c r="U208" i="21" l="1"/>
  <c r="Q204" i="21"/>
  <c r="BF198" i="5"/>
  <c r="BT202" i="5"/>
  <c r="AZ201" i="5"/>
  <c r="AV201" i="5"/>
  <c r="AW201" i="5" s="1"/>
  <c r="BZ202" i="5"/>
  <c r="CA202" i="5" s="1"/>
  <c r="BL199" i="5"/>
  <c r="BO199" i="5" s="1"/>
  <c r="CI200" i="5"/>
  <c r="CE200" i="5"/>
  <c r="CF200" i="5" s="1"/>
  <c r="BM199" i="5" l="1"/>
  <c r="BI200" i="5" s="1"/>
  <c r="S205" i="21"/>
  <c r="BW203" i="5"/>
  <c r="X208" i="21"/>
  <c r="CC202" i="5"/>
  <c r="AX201" i="5"/>
  <c r="AY201" i="5" s="1"/>
  <c r="CG200" i="5"/>
  <c r="CH200" i="5" s="1"/>
  <c r="BP203" i="5"/>
  <c r="V208" i="21"/>
  <c r="T205" i="21"/>
  <c r="BB199" i="5"/>
  <c r="R204" i="21"/>
  <c r="CJ200" i="5" l="1"/>
  <c r="BA201" i="5"/>
  <c r="BU203" i="5"/>
  <c r="BQ203" i="5"/>
  <c r="BR203" i="5" s="1"/>
  <c r="Y206" i="21"/>
  <c r="W208" i="21"/>
  <c r="CD201" i="5"/>
  <c r="Z206" i="21"/>
  <c r="O207" i="21"/>
  <c r="P207" i="21"/>
  <c r="AU202" i="5"/>
  <c r="BX203" i="5"/>
  <c r="BY203" i="5" s="1"/>
  <c r="CB203" i="5"/>
  <c r="BG199" i="5"/>
  <c r="BC199" i="5"/>
  <c r="BD199" i="5" s="1"/>
  <c r="BN200" i="5"/>
  <c r="BJ200" i="5"/>
  <c r="BK200" i="5" s="1"/>
  <c r="CI201" i="5" l="1"/>
  <c r="CE201" i="5"/>
  <c r="CF201" i="5" s="1"/>
  <c r="AV202" i="5"/>
  <c r="AW202" i="5" s="1"/>
  <c r="AZ202" i="5"/>
  <c r="BZ203" i="5"/>
  <c r="CA203" i="5" s="1"/>
  <c r="BL200" i="5"/>
  <c r="BO200" i="5" s="1"/>
  <c r="BS203" i="5"/>
  <c r="BV203" i="5" s="1"/>
  <c r="BE199" i="5"/>
  <c r="BF199" i="5" s="1"/>
  <c r="BH199" i="5" l="1"/>
  <c r="BT203" i="5"/>
  <c r="BP204" i="5" s="1"/>
  <c r="BM200" i="5"/>
  <c r="BI201" i="5" s="1"/>
  <c r="S206" i="21"/>
  <c r="X209" i="21"/>
  <c r="BW204" i="5"/>
  <c r="U209" i="21"/>
  <c r="V209" i="21"/>
  <c r="AX202" i="5"/>
  <c r="BA202" i="5" s="1"/>
  <c r="CC203" i="5"/>
  <c r="Q205" i="21"/>
  <c r="CG201" i="5"/>
  <c r="CH201" i="5" s="1"/>
  <c r="BB200" i="5"/>
  <c r="R205" i="21"/>
  <c r="T206" i="21" l="1"/>
  <c r="CJ201" i="5"/>
  <c r="AY202" i="5"/>
  <c r="AU203" i="5" s="1"/>
  <c r="CD202" i="5"/>
  <c r="Z207" i="21"/>
  <c r="O208" i="21"/>
  <c r="CB204" i="5"/>
  <c r="BX204" i="5"/>
  <c r="BY204" i="5" s="1"/>
  <c r="W209" i="21"/>
  <c r="P208" i="21"/>
  <c r="BG200" i="5"/>
  <c r="BC200" i="5"/>
  <c r="BD200" i="5" s="1"/>
  <c r="BJ201" i="5"/>
  <c r="BK201" i="5" s="1"/>
  <c r="BN201" i="5"/>
  <c r="BU204" i="5"/>
  <c r="BQ204" i="5"/>
  <c r="BR204" i="5" s="1"/>
  <c r="Y207" i="21"/>
  <c r="BL201" i="5" l="1"/>
  <c r="BM201" i="5" s="1"/>
  <c r="BZ204" i="5"/>
  <c r="CA204" i="5" s="1"/>
  <c r="BE200" i="5"/>
  <c r="BF200" i="5" s="1"/>
  <c r="AZ203" i="5"/>
  <c r="AV203" i="5"/>
  <c r="AW203" i="5" s="1"/>
  <c r="BS204" i="5"/>
  <c r="BT204" i="5" s="1"/>
  <c r="CI202" i="5"/>
  <c r="CE202" i="5"/>
  <c r="CF202" i="5" s="1"/>
  <c r="BV204" i="5" l="1"/>
  <c r="U210" i="21" s="1"/>
  <c r="BH200" i="5"/>
  <c r="CC204" i="5"/>
  <c r="BI202" i="5"/>
  <c r="T207" i="21"/>
  <c r="BW205" i="5"/>
  <c r="X210" i="21"/>
  <c r="V210" i="21"/>
  <c r="BP205" i="5"/>
  <c r="BB201" i="5"/>
  <c r="R206" i="21"/>
  <c r="Q206" i="21"/>
  <c r="W210" i="21"/>
  <c r="BO201" i="5"/>
  <c r="CG202" i="5"/>
  <c r="CH202" i="5" s="1"/>
  <c r="AX203" i="5"/>
  <c r="AY203" i="5" s="1"/>
  <c r="BA203" i="5" l="1"/>
  <c r="O209" i="21" s="1"/>
  <c r="CD203" i="5"/>
  <c r="Z208" i="21"/>
  <c r="CJ202" i="5"/>
  <c r="BU205" i="5"/>
  <c r="BQ205" i="5"/>
  <c r="BR205" i="5" s="1"/>
  <c r="S207" i="21"/>
  <c r="CB205" i="5"/>
  <c r="BX205" i="5"/>
  <c r="BY205" i="5" s="1"/>
  <c r="AU204" i="5"/>
  <c r="P209" i="21"/>
  <c r="BG201" i="5"/>
  <c r="BC201" i="5"/>
  <c r="BD201" i="5" s="1"/>
  <c r="BN202" i="5"/>
  <c r="BJ202" i="5"/>
  <c r="BK202" i="5" s="1"/>
  <c r="BE201" i="5" l="1"/>
  <c r="BF201" i="5" s="1"/>
  <c r="BS205" i="5"/>
  <c r="BT205" i="5" s="1"/>
  <c r="BL202" i="5"/>
  <c r="BM202" i="5" s="1"/>
  <c r="AV204" i="5"/>
  <c r="AW204" i="5" s="1"/>
  <c r="AZ204" i="5"/>
  <c r="CI203" i="5"/>
  <c r="CE203" i="5"/>
  <c r="CF203" i="5" s="1"/>
  <c r="BZ205" i="5"/>
  <c r="CA205" i="5" s="1"/>
  <c r="Y208" i="21"/>
  <c r="BH201" i="5" l="1"/>
  <c r="Q207" i="21" s="1"/>
  <c r="BO202" i="5"/>
  <c r="CC205" i="5"/>
  <c r="BV205" i="5"/>
  <c r="U211" i="21"/>
  <c r="S208" i="21"/>
  <c r="W211" i="21"/>
  <c r="BW206" i="5"/>
  <c r="X211" i="21"/>
  <c r="BI203" i="5"/>
  <c r="T208" i="21"/>
  <c r="BB202" i="5"/>
  <c r="R207" i="21"/>
  <c r="AX204" i="5"/>
  <c r="AY204" i="5" s="1"/>
  <c r="BP206" i="5"/>
  <c r="V211" i="21"/>
  <c r="CG203" i="5"/>
  <c r="CJ203" i="5" s="1"/>
  <c r="CH203" i="5" l="1"/>
  <c r="CD204" i="5" s="1"/>
  <c r="BA204" i="5"/>
  <c r="O210" i="21" s="1"/>
  <c r="AU205" i="5"/>
  <c r="P210" i="21"/>
  <c r="BC202" i="5"/>
  <c r="BD202" i="5" s="1"/>
  <c r="BG202" i="5"/>
  <c r="BQ206" i="5"/>
  <c r="BR206" i="5" s="1"/>
  <c r="BU206" i="5"/>
  <c r="BN203" i="5"/>
  <c r="BJ203" i="5"/>
  <c r="BK203" i="5" s="1"/>
  <c r="Z209" i="21"/>
  <c r="Y209" i="21"/>
  <c r="CB206" i="5"/>
  <c r="BX206" i="5"/>
  <c r="BY206" i="5" s="1"/>
  <c r="BS206" i="5" l="1"/>
  <c r="BT206" i="5" s="1"/>
  <c r="CE204" i="5"/>
  <c r="CF204" i="5" s="1"/>
  <c r="CI204" i="5"/>
  <c r="BE202" i="5"/>
  <c r="BF202" i="5" s="1"/>
  <c r="BL203" i="5"/>
  <c r="BM203" i="5" s="1"/>
  <c r="BZ206" i="5"/>
  <c r="CA206" i="5" s="1"/>
  <c r="AZ205" i="5"/>
  <c r="AV205" i="5"/>
  <c r="AW205" i="5" s="1"/>
  <c r="BV206" i="5" l="1"/>
  <c r="BH202" i="5"/>
  <c r="Q208" i="21" s="1"/>
  <c r="CC206" i="5"/>
  <c r="BW207" i="5"/>
  <c r="X212" i="21"/>
  <c r="BI204" i="5"/>
  <c r="T209" i="21"/>
  <c r="V212" i="21"/>
  <c r="BP207" i="5"/>
  <c r="U212" i="21"/>
  <c r="AX205" i="5"/>
  <c r="BA205" i="5" s="1"/>
  <c r="BO203" i="5"/>
  <c r="W212" i="21"/>
  <c r="BB203" i="5"/>
  <c r="R208" i="21"/>
  <c r="CG204" i="5"/>
  <c r="CH204" i="5" s="1"/>
  <c r="AY205" i="5" l="1"/>
  <c r="AU206" i="5" s="1"/>
  <c r="CD205" i="5"/>
  <c r="Z210" i="21"/>
  <c r="O211" i="21"/>
  <c r="CJ204" i="5"/>
  <c r="S209" i="21"/>
  <c r="P211" i="21"/>
  <c r="BG203" i="5"/>
  <c r="BC203" i="5"/>
  <c r="BD203" i="5" s="1"/>
  <c r="BU207" i="5"/>
  <c r="BQ207" i="5"/>
  <c r="BR207" i="5" s="1"/>
  <c r="BN204" i="5"/>
  <c r="BJ204" i="5"/>
  <c r="BK204" i="5" s="1"/>
  <c r="CB207" i="5"/>
  <c r="BX207" i="5"/>
  <c r="BY207" i="5" s="1"/>
  <c r="BS207" i="5" l="1"/>
  <c r="BT207" i="5" s="1"/>
  <c r="BL204" i="5"/>
  <c r="BM204" i="5" s="1"/>
  <c r="Y210" i="21"/>
  <c r="BE203" i="5"/>
  <c r="BH203" i="5" s="1"/>
  <c r="BZ207" i="5"/>
  <c r="CA207" i="5" s="1"/>
  <c r="AZ206" i="5"/>
  <c r="AV206" i="5"/>
  <c r="AW206" i="5" s="1"/>
  <c r="CE205" i="5"/>
  <c r="CF205" i="5" s="1"/>
  <c r="CI205" i="5"/>
  <c r="BV207" i="5" l="1"/>
  <c r="BF203" i="5"/>
  <c r="BB204" i="5" s="1"/>
  <c r="BO204" i="5"/>
  <c r="S210" i="21" s="1"/>
  <c r="BI205" i="5"/>
  <c r="T210" i="21"/>
  <c r="X213" i="21"/>
  <c r="BW208" i="5"/>
  <c r="AX206" i="5"/>
  <c r="BA206" i="5" s="1"/>
  <c r="CC207" i="5"/>
  <c r="CG205" i="5"/>
  <c r="CJ205" i="5" s="1"/>
  <c r="U213" i="21"/>
  <c r="Q209" i="21"/>
  <c r="BP208" i="5"/>
  <c r="V213" i="21"/>
  <c r="R209" i="21" l="1"/>
  <c r="CH205" i="5"/>
  <c r="CD206" i="5" s="1"/>
  <c r="AY206" i="5"/>
  <c r="AU207" i="5" s="1"/>
  <c r="O212" i="21"/>
  <c r="W213" i="21"/>
  <c r="Y211" i="21"/>
  <c r="Z211" i="21"/>
  <c r="CB208" i="5"/>
  <c r="BX208" i="5"/>
  <c r="BY208" i="5" s="1"/>
  <c r="BQ208" i="5"/>
  <c r="BR208" i="5" s="1"/>
  <c r="BU208" i="5"/>
  <c r="BJ205" i="5"/>
  <c r="BK205" i="5" s="1"/>
  <c r="BN205" i="5"/>
  <c r="BG204" i="5"/>
  <c r="BC204" i="5"/>
  <c r="BD204" i="5" s="1"/>
  <c r="P212" i="21" l="1"/>
  <c r="BL205" i="5"/>
  <c r="BM205" i="5" s="1"/>
  <c r="CI206" i="5"/>
  <c r="CE206" i="5"/>
  <c r="CF206" i="5" s="1"/>
  <c r="BE204" i="5"/>
  <c r="BF204" i="5" s="1"/>
  <c r="BS208" i="5"/>
  <c r="BT208" i="5" s="1"/>
  <c r="AZ207" i="5"/>
  <c r="AV207" i="5"/>
  <c r="AW207" i="5" s="1"/>
  <c r="BZ208" i="5"/>
  <c r="CC208" i="5" s="1"/>
  <c r="BH204" i="5" l="1"/>
  <c r="Q210" i="21" s="1"/>
  <c r="BB205" i="5"/>
  <c r="R210" i="21"/>
  <c r="T211" i="21"/>
  <c r="BI206" i="5"/>
  <c r="W214" i="21"/>
  <c r="BP209" i="5"/>
  <c r="V214" i="21"/>
  <c r="BV208" i="5"/>
  <c r="BO205" i="5"/>
  <c r="CA208" i="5"/>
  <c r="AX207" i="5"/>
  <c r="BA207" i="5" s="1"/>
  <c r="CG206" i="5"/>
  <c r="CJ206" i="5" s="1"/>
  <c r="CH206" i="5" l="1"/>
  <c r="CD207" i="5" s="1"/>
  <c r="AY207" i="5"/>
  <c r="AU208" i="5" s="1"/>
  <c r="Z212" i="21"/>
  <c r="S211" i="21"/>
  <c r="U214" i="21"/>
  <c r="BJ206" i="5"/>
  <c r="BK206" i="5" s="1"/>
  <c r="BN206" i="5"/>
  <c r="BW209" i="5"/>
  <c r="X214" i="21"/>
  <c r="P213" i="21"/>
  <c r="Y212" i="21"/>
  <c r="O213" i="21"/>
  <c r="BG205" i="5"/>
  <c r="BC205" i="5"/>
  <c r="BD205" i="5" s="1"/>
  <c r="BU209" i="5"/>
  <c r="BQ209" i="5"/>
  <c r="BR209" i="5" s="1"/>
  <c r="BS209" i="5" l="1"/>
  <c r="BT209" i="5" s="1"/>
  <c r="BL206" i="5"/>
  <c r="BO206" i="5" s="1"/>
  <c r="BE205" i="5"/>
  <c r="BH205" i="5" s="1"/>
  <c r="AV208" i="5"/>
  <c r="AW208" i="5" s="1"/>
  <c r="AZ208" i="5"/>
  <c r="CI207" i="5"/>
  <c r="CE207" i="5"/>
  <c r="CF207" i="5" s="1"/>
  <c r="CB209" i="5"/>
  <c r="BX209" i="5"/>
  <c r="BY209" i="5" s="1"/>
  <c r="BV209" i="5" l="1"/>
  <c r="U215" i="21" s="1"/>
  <c r="BM206" i="5"/>
  <c r="BI207" i="5" s="1"/>
  <c r="Q211" i="21"/>
  <c r="S212" i="21"/>
  <c r="BF205" i="5"/>
  <c r="T212" i="21"/>
  <c r="CG207" i="5"/>
  <c r="CJ207" i="5" s="1"/>
  <c r="BZ209" i="5"/>
  <c r="CA209" i="5" s="1"/>
  <c r="BP210" i="5"/>
  <c r="V215" i="21"/>
  <c r="AX208" i="5"/>
  <c r="BA208" i="5" s="1"/>
  <c r="CC209" i="5" l="1"/>
  <c r="AY208" i="5"/>
  <c r="AU209" i="5" s="1"/>
  <c r="Y213" i="21"/>
  <c r="O214" i="21"/>
  <c r="CH207" i="5"/>
  <c r="P214" i="21"/>
  <c r="W215" i="21"/>
  <c r="BJ207" i="5"/>
  <c r="BK207" i="5" s="1"/>
  <c r="BN207" i="5"/>
  <c r="BQ210" i="5"/>
  <c r="BR210" i="5" s="1"/>
  <c r="BU210" i="5"/>
  <c r="BB206" i="5"/>
  <c r="R211" i="21"/>
  <c r="BW210" i="5"/>
  <c r="X215" i="21"/>
  <c r="BL207" i="5" l="1"/>
  <c r="BM207" i="5" s="1"/>
  <c r="AZ209" i="5"/>
  <c r="AV209" i="5"/>
  <c r="AW209" i="5" s="1"/>
  <c r="CB210" i="5"/>
  <c r="BX210" i="5"/>
  <c r="BY210" i="5" s="1"/>
  <c r="BG206" i="5"/>
  <c r="BC206" i="5"/>
  <c r="BD206" i="5" s="1"/>
  <c r="BS210" i="5"/>
  <c r="BV210" i="5" s="1"/>
  <c r="CD208" i="5"/>
  <c r="Z213" i="21"/>
  <c r="BO207" i="5" l="1"/>
  <c r="S213" i="21" s="1"/>
  <c r="U216" i="21"/>
  <c r="CI208" i="5"/>
  <c r="CE208" i="5"/>
  <c r="CF208" i="5" s="1"/>
  <c r="BT210" i="5"/>
  <c r="AX209" i="5"/>
  <c r="BA209" i="5" s="1"/>
  <c r="BZ210" i="5"/>
  <c r="CA210" i="5" s="1"/>
  <c r="BE206" i="5"/>
  <c r="BH206" i="5" s="1"/>
  <c r="BI208" i="5"/>
  <c r="T213" i="21"/>
  <c r="CC210" i="5" l="1"/>
  <c r="AY209" i="5"/>
  <c r="AU210" i="5" s="1"/>
  <c r="Q212" i="21"/>
  <c r="BW211" i="5"/>
  <c r="X216" i="21"/>
  <c r="V216" i="21"/>
  <c r="BP211" i="5"/>
  <c r="BF206" i="5"/>
  <c r="O215" i="21"/>
  <c r="CG208" i="5"/>
  <c r="CJ208" i="5" s="1"/>
  <c r="BN208" i="5"/>
  <c r="BJ208" i="5"/>
  <c r="BK208" i="5" s="1"/>
  <c r="W216" i="21"/>
  <c r="P215" i="21"/>
  <c r="CH208" i="5" l="1"/>
  <c r="CD209" i="5" s="1"/>
  <c r="Y214" i="21"/>
  <c r="R212" i="21"/>
  <c r="BB207" i="5"/>
  <c r="BL208" i="5"/>
  <c r="BO208" i="5" s="1"/>
  <c r="Z214" i="21"/>
  <c r="BQ211" i="5"/>
  <c r="BR211" i="5" s="1"/>
  <c r="BU211" i="5"/>
  <c r="AZ210" i="5"/>
  <c r="AV210" i="5"/>
  <c r="AW210" i="5" s="1"/>
  <c r="BX211" i="5"/>
  <c r="BY211" i="5" s="1"/>
  <c r="CB211" i="5"/>
  <c r="S214" i="21" l="1"/>
  <c r="BS211" i="5"/>
  <c r="BV211" i="5" s="1"/>
  <c r="BM208" i="5"/>
  <c r="BZ211" i="5"/>
  <c r="CC211" i="5" s="1"/>
  <c r="BG207" i="5"/>
  <c r="BC207" i="5"/>
  <c r="BD207" i="5" s="1"/>
  <c r="AX210" i="5"/>
  <c r="BA210" i="5" s="1"/>
  <c r="CI209" i="5"/>
  <c r="CE209" i="5"/>
  <c r="CF209" i="5" s="1"/>
  <c r="BT211" i="5" l="1"/>
  <c r="BP212" i="5" s="1"/>
  <c r="O216" i="21"/>
  <c r="W217" i="21"/>
  <c r="T214" i="21"/>
  <c r="BI209" i="5"/>
  <c r="U217" i="21"/>
  <c r="CG209" i="5"/>
  <c r="CH209" i="5" s="1"/>
  <c r="BE207" i="5"/>
  <c r="BH207" i="5" s="1"/>
  <c r="CA211" i="5"/>
  <c r="AY210" i="5"/>
  <c r="V217" i="21"/>
  <c r="CJ209" i="5" l="1"/>
  <c r="BF207" i="5"/>
  <c r="BB208" i="5" s="1"/>
  <c r="CD210" i="5"/>
  <c r="Z215" i="21"/>
  <c r="BQ212" i="5"/>
  <c r="BR212" i="5" s="1"/>
  <c r="BU212" i="5"/>
  <c r="AU211" i="5"/>
  <c r="P216" i="21"/>
  <c r="Q213" i="21"/>
  <c r="BW212" i="5"/>
  <c r="X217" i="21"/>
  <c r="Y215" i="21"/>
  <c r="BN209" i="5"/>
  <c r="BJ209" i="5"/>
  <c r="BK209" i="5" s="1"/>
  <c r="R213" i="21" l="1"/>
  <c r="AZ211" i="5"/>
  <c r="AV211" i="5"/>
  <c r="AW211" i="5" s="1"/>
  <c r="BS212" i="5"/>
  <c r="BT212" i="5" s="1"/>
  <c r="BC208" i="5"/>
  <c r="BD208" i="5" s="1"/>
  <c r="BG208" i="5"/>
  <c r="BX212" i="5"/>
  <c r="BY212" i="5" s="1"/>
  <c r="CB212" i="5"/>
  <c r="CI210" i="5"/>
  <c r="CE210" i="5"/>
  <c r="CF210" i="5" s="1"/>
  <c r="BL209" i="5"/>
  <c r="BM209" i="5" s="1"/>
  <c r="BV212" i="5" l="1"/>
  <c r="U218" i="21" s="1"/>
  <c r="BO209" i="5"/>
  <c r="BI210" i="5"/>
  <c r="T215" i="21"/>
  <c r="V218" i="21"/>
  <c r="BP213" i="5"/>
  <c r="AX211" i="5"/>
  <c r="BA211" i="5" s="1"/>
  <c r="BZ212" i="5"/>
  <c r="CC212" i="5" s="1"/>
  <c r="S215" i="21"/>
  <c r="CG210" i="5"/>
  <c r="CJ210" i="5" s="1"/>
  <c r="BE208" i="5"/>
  <c r="BH208" i="5" s="1"/>
  <c r="BF208" i="5" l="1"/>
  <c r="BB209" i="5" s="1"/>
  <c r="W218" i="21"/>
  <c r="O217" i="21"/>
  <c r="Q214" i="21"/>
  <c r="Y216" i="21"/>
  <c r="CH210" i="5"/>
  <c r="AY211" i="5"/>
  <c r="BU213" i="5"/>
  <c r="BQ213" i="5"/>
  <c r="BR213" i="5" s="1"/>
  <c r="CA212" i="5"/>
  <c r="BN210" i="5"/>
  <c r="BJ210" i="5"/>
  <c r="BK210" i="5" s="1"/>
  <c r="R214" i="21" l="1"/>
  <c r="BG209" i="5"/>
  <c r="BC209" i="5"/>
  <c r="BD209" i="5" s="1"/>
  <c r="BW213" i="5"/>
  <c r="X218" i="21"/>
  <c r="BS213" i="5"/>
  <c r="BV213" i="5" s="1"/>
  <c r="AU212" i="5"/>
  <c r="P217" i="21"/>
  <c r="CD211" i="5"/>
  <c r="Z216" i="21"/>
  <c r="BL210" i="5"/>
  <c r="BO210" i="5" s="1"/>
  <c r="BM210" i="5" l="1"/>
  <c r="BI211" i="5" s="1"/>
  <c r="S216" i="21"/>
  <c r="U219" i="21"/>
  <c r="BT213" i="5"/>
  <c r="CI211" i="5"/>
  <c r="CE211" i="5"/>
  <c r="CF211" i="5" s="1"/>
  <c r="CB213" i="5"/>
  <c r="BX213" i="5"/>
  <c r="BY213" i="5" s="1"/>
  <c r="BE209" i="5"/>
  <c r="BF209" i="5" s="1"/>
  <c r="T216" i="21"/>
  <c r="AZ212" i="5"/>
  <c r="AV212" i="5"/>
  <c r="AW212" i="5" s="1"/>
  <c r="BB210" i="5" l="1"/>
  <c r="R215" i="21"/>
  <c r="CG211" i="5"/>
  <c r="CJ211" i="5" s="1"/>
  <c r="AX212" i="5"/>
  <c r="AY212" i="5" s="1"/>
  <c r="BN211" i="5"/>
  <c r="BJ211" i="5"/>
  <c r="BK211" i="5" s="1"/>
  <c r="BZ213" i="5"/>
  <c r="CA213" i="5" s="1"/>
  <c r="BP214" i="5"/>
  <c r="V219" i="21"/>
  <c r="BH209" i="5"/>
  <c r="CC213" i="5" l="1"/>
  <c r="CH211" i="5"/>
  <c r="CD212" i="5" s="1"/>
  <c r="BA212" i="5"/>
  <c r="AU213" i="5"/>
  <c r="P218" i="21"/>
  <c r="Y217" i="21"/>
  <c r="BL211" i="5"/>
  <c r="BO211" i="5" s="1"/>
  <c r="O218" i="21"/>
  <c r="W219" i="21"/>
  <c r="BQ214" i="5"/>
  <c r="BR214" i="5" s="1"/>
  <c r="BU214" i="5"/>
  <c r="BW214" i="5"/>
  <c r="X219" i="21"/>
  <c r="Q215" i="21"/>
  <c r="Z217" i="21"/>
  <c r="BC210" i="5"/>
  <c r="BD210" i="5" s="1"/>
  <c r="BG210" i="5"/>
  <c r="BM211" i="5" l="1"/>
  <c r="BI212" i="5" s="1"/>
  <c r="S217" i="21"/>
  <c r="CI212" i="5"/>
  <c r="CE212" i="5"/>
  <c r="CF212" i="5" s="1"/>
  <c r="AZ213" i="5"/>
  <c r="AV213" i="5"/>
  <c r="AW213" i="5" s="1"/>
  <c r="T217" i="21"/>
  <c r="BE210" i="5"/>
  <c r="BF210" i="5" s="1"/>
  <c r="CB214" i="5"/>
  <c r="BX214" i="5"/>
  <c r="BY214" i="5" s="1"/>
  <c r="BS214" i="5"/>
  <c r="BT214" i="5" s="1"/>
  <c r="BH210" i="5" l="1"/>
  <c r="BV214" i="5"/>
  <c r="U220" i="21" s="1"/>
  <c r="BP215" i="5"/>
  <c r="V220" i="21"/>
  <c r="CG212" i="5"/>
  <c r="CH212" i="5" s="1"/>
  <c r="Q216" i="21"/>
  <c r="BZ214" i="5"/>
  <c r="CC214" i="5" s="1"/>
  <c r="BB211" i="5"/>
  <c r="R216" i="21"/>
  <c r="BN212" i="5"/>
  <c r="BJ212" i="5"/>
  <c r="BK212" i="5" s="1"/>
  <c r="AX213" i="5"/>
  <c r="AY213" i="5" s="1"/>
  <c r="BA213" i="5" l="1"/>
  <c r="CA214" i="5"/>
  <c r="BW215" i="5" s="1"/>
  <c r="CD213" i="5"/>
  <c r="Z218" i="21"/>
  <c r="AU214" i="5"/>
  <c r="P219" i="21"/>
  <c r="CJ212" i="5"/>
  <c r="X220" i="21"/>
  <c r="BC211" i="5"/>
  <c r="BD211" i="5" s="1"/>
  <c r="BG211" i="5"/>
  <c r="O219" i="21"/>
  <c r="W220" i="21"/>
  <c r="BL212" i="5"/>
  <c r="BO212" i="5" s="1"/>
  <c r="BU215" i="5"/>
  <c r="BQ215" i="5"/>
  <c r="BR215" i="5" s="1"/>
  <c r="BM212" i="5" l="1"/>
  <c r="BI213" i="5" s="1"/>
  <c r="S218" i="21"/>
  <c r="BS215" i="5"/>
  <c r="BT215" i="5" s="1"/>
  <c r="Y218" i="21"/>
  <c r="T218" i="21"/>
  <c r="BX215" i="5"/>
  <c r="BY215" i="5" s="1"/>
  <c r="CB215" i="5"/>
  <c r="BE211" i="5"/>
  <c r="BF211" i="5" s="1"/>
  <c r="AZ214" i="5"/>
  <c r="AV214" i="5"/>
  <c r="AW214" i="5" s="1"/>
  <c r="CI213" i="5"/>
  <c r="CE213" i="5"/>
  <c r="CF213" i="5" s="1"/>
  <c r="BV215" i="5" l="1"/>
  <c r="U221" i="21" s="1"/>
  <c r="BB212" i="5"/>
  <c r="R217" i="21"/>
  <c r="BP216" i="5"/>
  <c r="V221" i="21"/>
  <c r="BH211" i="5"/>
  <c r="CG213" i="5"/>
  <c r="CH213" i="5" s="1"/>
  <c r="BZ215" i="5"/>
  <c r="CC215" i="5" s="1"/>
  <c r="AX214" i="5"/>
  <c r="BA214" i="5" s="1"/>
  <c r="BJ213" i="5"/>
  <c r="BK213" i="5" s="1"/>
  <c r="BN213" i="5"/>
  <c r="CJ213" i="5" l="1"/>
  <c r="CA215" i="5"/>
  <c r="BW216" i="5" s="1"/>
  <c r="AY214" i="5"/>
  <c r="AU215" i="5" s="1"/>
  <c r="O220" i="21"/>
  <c r="W221" i="21"/>
  <c r="CD214" i="5"/>
  <c r="Z219" i="21"/>
  <c r="X221" i="21"/>
  <c r="BL213" i="5"/>
  <c r="BO213" i="5" s="1"/>
  <c r="BU216" i="5"/>
  <c r="BQ216" i="5"/>
  <c r="BR216" i="5" s="1"/>
  <c r="Q217" i="21"/>
  <c r="BG212" i="5"/>
  <c r="BC212" i="5"/>
  <c r="BD212" i="5" s="1"/>
  <c r="Y219" i="21"/>
  <c r="P220" i="21" l="1"/>
  <c r="BM213" i="5"/>
  <c r="BI214" i="5" s="1"/>
  <c r="AZ215" i="5"/>
  <c r="AV215" i="5"/>
  <c r="AW215" i="5" s="1"/>
  <c r="T219" i="21"/>
  <c r="CI214" i="5"/>
  <c r="CE214" i="5"/>
  <c r="CF214" i="5" s="1"/>
  <c r="CB216" i="5"/>
  <c r="BX216" i="5"/>
  <c r="BY216" i="5" s="1"/>
  <c r="BS216" i="5"/>
  <c r="BT216" i="5" s="1"/>
  <c r="S219" i="21"/>
  <c r="BE212" i="5"/>
  <c r="BF212" i="5" s="1"/>
  <c r="BV216" i="5" l="1"/>
  <c r="U222" i="21" s="1"/>
  <c r="BH212" i="5"/>
  <c r="AX215" i="5"/>
  <c r="AY215" i="5" s="1"/>
  <c r="V222" i="21"/>
  <c r="BP217" i="5"/>
  <c r="Q218" i="21"/>
  <c r="BB213" i="5"/>
  <c r="R218" i="21"/>
  <c r="BZ216" i="5"/>
  <c r="CC216" i="5" s="1"/>
  <c r="CG214" i="5"/>
  <c r="CH214" i="5" s="1"/>
  <c r="BN214" i="5"/>
  <c r="BJ214" i="5"/>
  <c r="BK214" i="5" s="1"/>
  <c r="CJ214" i="5" l="1"/>
  <c r="BA215" i="5"/>
  <c r="CA216" i="5"/>
  <c r="BW217" i="5" s="1"/>
  <c r="W222" i="21"/>
  <c r="AU216" i="5"/>
  <c r="P221" i="21"/>
  <c r="CD215" i="5"/>
  <c r="Z220" i="21"/>
  <c r="BU217" i="5"/>
  <c r="BQ217" i="5"/>
  <c r="BR217" i="5" s="1"/>
  <c r="X222" i="21"/>
  <c r="O221" i="21"/>
  <c r="Y220" i="21"/>
  <c r="BC213" i="5"/>
  <c r="BD213" i="5" s="1"/>
  <c r="BG213" i="5"/>
  <c r="BL214" i="5"/>
  <c r="BM214" i="5" s="1"/>
  <c r="BI215" i="5" l="1"/>
  <c r="T220" i="21"/>
  <c r="CI215" i="5"/>
  <c r="CE215" i="5"/>
  <c r="CF215" i="5" s="1"/>
  <c r="BS217" i="5"/>
  <c r="BT217" i="5" s="1"/>
  <c r="BO214" i="5"/>
  <c r="AV216" i="5"/>
  <c r="AW216" i="5" s="1"/>
  <c r="AZ216" i="5"/>
  <c r="BE213" i="5"/>
  <c r="BH213" i="5" s="1"/>
  <c r="CB217" i="5"/>
  <c r="BX217" i="5"/>
  <c r="BY217" i="5" s="1"/>
  <c r="BV217" i="5" l="1"/>
  <c r="BF213" i="5"/>
  <c r="BB214" i="5" s="1"/>
  <c r="Q219" i="21"/>
  <c r="U223" i="21"/>
  <c r="S220" i="21"/>
  <c r="BP218" i="5"/>
  <c r="V223" i="21"/>
  <c r="CG215" i="5"/>
  <c r="CH215" i="5" s="1"/>
  <c r="BZ217" i="5"/>
  <c r="CC217" i="5" s="1"/>
  <c r="AX216" i="5"/>
  <c r="AY216" i="5" s="1"/>
  <c r="BN215" i="5"/>
  <c r="BJ215" i="5"/>
  <c r="BK215" i="5" s="1"/>
  <c r="R219" i="21" l="1"/>
  <c r="CA217" i="5"/>
  <c r="BW218" i="5" s="1"/>
  <c r="CJ215" i="5"/>
  <c r="Z221" i="21"/>
  <c r="CD216" i="5"/>
  <c r="AU217" i="5"/>
  <c r="P222" i="21"/>
  <c r="W223" i="21"/>
  <c r="X223" i="21"/>
  <c r="Y221" i="21"/>
  <c r="BA216" i="5"/>
  <c r="BC214" i="5"/>
  <c r="BD214" i="5" s="1"/>
  <c r="BG214" i="5"/>
  <c r="BQ218" i="5"/>
  <c r="BR218" i="5" s="1"/>
  <c r="BU218" i="5"/>
  <c r="BL215" i="5"/>
  <c r="BM215" i="5" s="1"/>
  <c r="BO215" i="5" l="1"/>
  <c r="BE214" i="5"/>
  <c r="BF214" i="5" s="1"/>
  <c r="S221" i="21"/>
  <c r="CB218" i="5"/>
  <c r="BX218" i="5"/>
  <c r="BY218" i="5" s="1"/>
  <c r="BI216" i="5"/>
  <c r="T221" i="21"/>
  <c r="AV217" i="5"/>
  <c r="AW217" i="5" s="1"/>
  <c r="AZ217" i="5"/>
  <c r="BS218" i="5"/>
  <c r="BT218" i="5" s="1"/>
  <c r="CE216" i="5"/>
  <c r="CF216" i="5" s="1"/>
  <c r="CI216" i="5"/>
  <c r="O222" i="21"/>
  <c r="BH214" i="5" l="1"/>
  <c r="BV218" i="5"/>
  <c r="R220" i="21"/>
  <c r="BB215" i="5"/>
  <c r="BZ218" i="5"/>
  <c r="CA218" i="5" s="1"/>
  <c r="U224" i="21"/>
  <c r="AX217" i="5"/>
  <c r="AY217" i="5" s="1"/>
  <c r="Q220" i="21"/>
  <c r="BJ216" i="5"/>
  <c r="BK216" i="5" s="1"/>
  <c r="BN216" i="5"/>
  <c r="CG216" i="5"/>
  <c r="CJ216" i="5" s="1"/>
  <c r="V224" i="21"/>
  <c r="BP219" i="5"/>
  <c r="BA217" i="5" l="1"/>
  <c r="CH216" i="5"/>
  <c r="CD217" i="5" s="1"/>
  <c r="CC218" i="5"/>
  <c r="AU218" i="5"/>
  <c r="P223" i="21"/>
  <c r="X224" i="21"/>
  <c r="BW219" i="5"/>
  <c r="BL216" i="5"/>
  <c r="BO216" i="5" s="1"/>
  <c r="BQ219" i="5"/>
  <c r="BR219" i="5" s="1"/>
  <c r="BU219" i="5"/>
  <c r="O223" i="21"/>
  <c r="W224" i="21"/>
  <c r="Y222" i="21"/>
  <c r="Z222" i="21"/>
  <c r="BC215" i="5"/>
  <c r="BD215" i="5" s="1"/>
  <c r="BG215" i="5"/>
  <c r="S222" i="21" l="1"/>
  <c r="CB219" i="5"/>
  <c r="BX219" i="5"/>
  <c r="BY219" i="5" s="1"/>
  <c r="BM216" i="5"/>
  <c r="BE215" i="5"/>
  <c r="BF215" i="5" s="1"/>
  <c r="AZ218" i="5"/>
  <c r="AV218" i="5"/>
  <c r="AW218" i="5" s="1"/>
  <c r="CI217" i="5"/>
  <c r="CE217" i="5"/>
  <c r="CF217" i="5" s="1"/>
  <c r="BS219" i="5"/>
  <c r="BV219" i="5" s="1"/>
  <c r="BB216" i="5" l="1"/>
  <c r="R221" i="21"/>
  <c r="U225" i="21"/>
  <c r="BT219" i="5"/>
  <c r="CG217" i="5"/>
  <c r="CJ217" i="5" s="1"/>
  <c r="BZ219" i="5"/>
  <c r="CC219" i="5" s="1"/>
  <c r="BI217" i="5"/>
  <c r="T222" i="21"/>
  <c r="BH215" i="5"/>
  <c r="AX218" i="5"/>
  <c r="AY218" i="5" s="1"/>
  <c r="CH217" i="5" l="1"/>
  <c r="CD218" i="5" s="1"/>
  <c r="AU219" i="5"/>
  <c r="P224" i="21"/>
  <c r="W225" i="21"/>
  <c r="Y223" i="21"/>
  <c r="Z223" i="21"/>
  <c r="Q221" i="21"/>
  <c r="BP220" i="5"/>
  <c r="V225" i="21"/>
  <c r="CA219" i="5"/>
  <c r="BA218" i="5"/>
  <c r="BJ217" i="5"/>
  <c r="BK217" i="5" s="1"/>
  <c r="BN217" i="5"/>
  <c r="BG216" i="5"/>
  <c r="BC216" i="5"/>
  <c r="BD216" i="5" s="1"/>
  <c r="BW220" i="5" l="1"/>
  <c r="X225" i="21"/>
  <c r="BU220" i="5"/>
  <c r="BQ220" i="5"/>
  <c r="BR220" i="5" s="1"/>
  <c r="BL217" i="5"/>
  <c r="BO217" i="5" s="1"/>
  <c r="BE216" i="5"/>
  <c r="BF216" i="5" s="1"/>
  <c r="O224" i="21"/>
  <c r="CI218" i="5"/>
  <c r="CE218" i="5"/>
  <c r="CF218" i="5" s="1"/>
  <c r="AV219" i="5"/>
  <c r="AW219" i="5" s="1"/>
  <c r="AZ219" i="5"/>
  <c r="BH216" i="5" l="1"/>
  <c r="Q222" i="21" s="1"/>
  <c r="BM217" i="5"/>
  <c r="BI218" i="5" s="1"/>
  <c r="S223" i="21"/>
  <c r="BS220" i="5"/>
  <c r="BT220" i="5" s="1"/>
  <c r="AX219" i="5"/>
  <c r="BA219" i="5" s="1"/>
  <c r="BX220" i="5"/>
  <c r="BY220" i="5" s="1"/>
  <c r="CB220" i="5"/>
  <c r="CG218" i="5"/>
  <c r="CJ218" i="5" s="1"/>
  <c r="R222" i="21"/>
  <c r="BB217" i="5"/>
  <c r="T223" i="21"/>
  <c r="CH218" i="5" l="1"/>
  <c r="CD219" i="5" s="1"/>
  <c r="BV220" i="5"/>
  <c r="AY219" i="5"/>
  <c r="AU220" i="5" s="1"/>
  <c r="Y224" i="21"/>
  <c r="O225" i="21"/>
  <c r="BN218" i="5"/>
  <c r="BJ218" i="5"/>
  <c r="BK218" i="5" s="1"/>
  <c r="BP221" i="5"/>
  <c r="V226" i="21"/>
  <c r="U226" i="21"/>
  <c r="Z224" i="21"/>
  <c r="BZ220" i="5"/>
  <c r="CC220" i="5" s="1"/>
  <c r="BG217" i="5"/>
  <c r="BC217" i="5"/>
  <c r="BD217" i="5" s="1"/>
  <c r="P225" i="21" l="1"/>
  <c r="W226" i="21"/>
  <c r="CA220" i="5"/>
  <c r="BU221" i="5"/>
  <c r="BQ221" i="5"/>
  <c r="BR221" i="5" s="1"/>
  <c r="AV220" i="5"/>
  <c r="AW220" i="5" s="1"/>
  <c r="AZ220" i="5"/>
  <c r="BL218" i="5"/>
  <c r="BM218" i="5" s="1"/>
  <c r="CE219" i="5"/>
  <c r="CF219" i="5" s="1"/>
  <c r="CI219" i="5"/>
  <c r="BE217" i="5"/>
  <c r="BH217" i="5" s="1"/>
  <c r="BF217" i="5" l="1"/>
  <c r="BB218" i="5" s="1"/>
  <c r="BO218" i="5"/>
  <c r="S224" i="21" s="1"/>
  <c r="Q223" i="21"/>
  <c r="BS221" i="5"/>
  <c r="BT221" i="5" s="1"/>
  <c r="CG219" i="5"/>
  <c r="CH219" i="5" s="1"/>
  <c r="BW221" i="5"/>
  <c r="X226" i="21"/>
  <c r="R223" i="21"/>
  <c r="BI219" i="5"/>
  <c r="T224" i="21"/>
  <c r="AX220" i="5"/>
  <c r="BA220" i="5" s="1"/>
  <c r="BV221" i="5" l="1"/>
  <c r="U227" i="21" s="1"/>
  <c r="AY220" i="5"/>
  <c r="AU221" i="5" s="1"/>
  <c r="O226" i="21"/>
  <c r="CD220" i="5"/>
  <c r="Z225" i="21"/>
  <c r="CJ219" i="5"/>
  <c r="P226" i="21"/>
  <c r="BP222" i="5"/>
  <c r="V227" i="21"/>
  <c r="BN219" i="5"/>
  <c r="BJ219" i="5"/>
  <c r="BK219" i="5" s="1"/>
  <c r="BG218" i="5"/>
  <c r="BC218" i="5"/>
  <c r="BD218" i="5" s="1"/>
  <c r="CB221" i="5"/>
  <c r="BX221" i="5"/>
  <c r="BY221" i="5" s="1"/>
  <c r="BE218" i="5" l="1"/>
  <c r="BF218" i="5" s="1"/>
  <c r="BU222" i="5"/>
  <c r="BQ222" i="5"/>
  <c r="BR222" i="5" s="1"/>
  <c r="BL219" i="5"/>
  <c r="BM219" i="5" s="1"/>
  <c r="AV221" i="5"/>
  <c r="AW221" i="5" s="1"/>
  <c r="AZ221" i="5"/>
  <c r="Y225" i="21"/>
  <c r="BZ221" i="5"/>
  <c r="CC221" i="5" s="1"/>
  <c r="CI220" i="5"/>
  <c r="CE220" i="5"/>
  <c r="CF220" i="5" s="1"/>
  <c r="BH218" i="5" l="1"/>
  <c r="BI220" i="5"/>
  <c r="T225" i="21"/>
  <c r="W227" i="21"/>
  <c r="BB219" i="5"/>
  <c r="R224" i="21"/>
  <c r="AX221" i="5"/>
  <c r="BA221" i="5" s="1"/>
  <c r="CG220" i="5"/>
  <c r="CJ220" i="5" s="1"/>
  <c r="BO219" i="5"/>
  <c r="CA221" i="5"/>
  <c r="Q224" i="21"/>
  <c r="BS222" i="5"/>
  <c r="BT222" i="5" s="1"/>
  <c r="AY221" i="5" l="1"/>
  <c r="AU222" i="5" s="1"/>
  <c r="BV222" i="5"/>
  <c r="CH220" i="5"/>
  <c r="CD221" i="5" s="1"/>
  <c r="V228" i="21"/>
  <c r="BP223" i="5"/>
  <c r="O227" i="21"/>
  <c r="P227" i="21"/>
  <c r="U228" i="21"/>
  <c r="BG219" i="5"/>
  <c r="BC219" i="5"/>
  <c r="BD219" i="5" s="1"/>
  <c r="Y226" i="21"/>
  <c r="BW222" i="5"/>
  <c r="X227" i="21"/>
  <c r="BN220" i="5"/>
  <c r="BJ220" i="5"/>
  <c r="BK220" i="5" s="1"/>
  <c r="S225" i="21"/>
  <c r="Z226" i="21"/>
  <c r="BE219" i="5" l="1"/>
  <c r="BH219" i="5" s="1"/>
  <c r="BQ223" i="5"/>
  <c r="BR223" i="5" s="1"/>
  <c r="BU223" i="5"/>
  <c r="AZ222" i="5"/>
  <c r="AV222" i="5"/>
  <c r="AW222" i="5" s="1"/>
  <c r="BL220" i="5"/>
  <c r="BM220" i="5" s="1"/>
  <c r="CI221" i="5"/>
  <c r="CE221" i="5"/>
  <c r="CF221" i="5" s="1"/>
  <c r="CB222" i="5"/>
  <c r="BX222" i="5"/>
  <c r="BY222" i="5" s="1"/>
  <c r="BO220" i="5" l="1"/>
  <c r="S226" i="21" s="1"/>
  <c r="BF219" i="5"/>
  <c r="BB220" i="5" s="1"/>
  <c r="Q225" i="21"/>
  <c r="BZ222" i="5"/>
  <c r="CC222" i="5" s="1"/>
  <c r="BS223" i="5"/>
  <c r="BV223" i="5" s="1"/>
  <c r="CG221" i="5"/>
  <c r="CH221" i="5" s="1"/>
  <c r="BI221" i="5"/>
  <c r="T226" i="21"/>
  <c r="AX222" i="5"/>
  <c r="AY222" i="5" s="1"/>
  <c r="R225" i="21" l="1"/>
  <c r="BA222" i="5"/>
  <c r="CJ221" i="5"/>
  <c r="AU223" i="5"/>
  <c r="P228" i="21"/>
  <c r="U229" i="21"/>
  <c r="W228" i="21"/>
  <c r="BT223" i="5"/>
  <c r="BN221" i="5"/>
  <c r="BJ221" i="5"/>
  <c r="BK221" i="5" s="1"/>
  <c r="CA222" i="5"/>
  <c r="O228" i="21"/>
  <c r="Y227" i="21"/>
  <c r="BG220" i="5"/>
  <c r="BC220" i="5"/>
  <c r="BD220" i="5" s="1"/>
  <c r="CD222" i="5"/>
  <c r="Z227" i="21"/>
  <c r="BW223" i="5" l="1"/>
  <c r="X228" i="21"/>
  <c r="CI222" i="5"/>
  <c r="CE222" i="5"/>
  <c r="CF222" i="5" s="1"/>
  <c r="AZ223" i="5"/>
  <c r="AV223" i="5"/>
  <c r="AW223" i="5" s="1"/>
  <c r="BE220" i="5"/>
  <c r="BH220" i="5" s="1"/>
  <c r="BL221" i="5"/>
  <c r="BM221" i="5" s="1"/>
  <c r="BP224" i="5"/>
  <c r="V229" i="21"/>
  <c r="BO221" i="5" l="1"/>
  <c r="BI222" i="5"/>
  <c r="T227" i="21"/>
  <c r="Q226" i="21"/>
  <c r="BU224" i="5"/>
  <c r="BQ224" i="5"/>
  <c r="BR224" i="5" s="1"/>
  <c r="BF220" i="5"/>
  <c r="AX223" i="5"/>
  <c r="AY223" i="5" s="1"/>
  <c r="CG222" i="5"/>
  <c r="CJ222" i="5" s="1"/>
  <c r="S227" i="21"/>
  <c r="BX223" i="5"/>
  <c r="BY223" i="5" s="1"/>
  <c r="CB223" i="5"/>
  <c r="BA223" i="5" l="1"/>
  <c r="CH222" i="5"/>
  <c r="CD223" i="5" s="1"/>
  <c r="Z228" i="21"/>
  <c r="Y228" i="21"/>
  <c r="AU224" i="5"/>
  <c r="P229" i="21"/>
  <c r="O229" i="21"/>
  <c r="BZ223" i="5"/>
  <c r="CA223" i="5" s="1"/>
  <c r="BB221" i="5"/>
  <c r="R226" i="21"/>
  <c r="BS224" i="5"/>
  <c r="BT224" i="5" s="1"/>
  <c r="BN222" i="5"/>
  <c r="BJ222" i="5"/>
  <c r="BK222" i="5" s="1"/>
  <c r="BV224" i="5" l="1"/>
  <c r="CC223" i="5"/>
  <c r="BW224" i="5"/>
  <c r="X229" i="21"/>
  <c r="W229" i="21"/>
  <c r="V230" i="21"/>
  <c r="BP225" i="5"/>
  <c r="AZ224" i="5"/>
  <c r="AV224" i="5"/>
  <c r="AW224" i="5" s="1"/>
  <c r="BL222" i="5"/>
  <c r="BM222" i="5" s="1"/>
  <c r="U230" i="21"/>
  <c r="BG221" i="5"/>
  <c r="BC221" i="5"/>
  <c r="BD221" i="5" s="1"/>
  <c r="CI223" i="5"/>
  <c r="CE223" i="5"/>
  <c r="CF223" i="5" s="1"/>
  <c r="BO222" i="5" l="1"/>
  <c r="AX224" i="5"/>
  <c r="AY224" i="5" s="1"/>
  <c r="BU225" i="5"/>
  <c r="BQ225" i="5"/>
  <c r="BR225" i="5" s="1"/>
  <c r="BI223" i="5"/>
  <c r="T228" i="21"/>
  <c r="CG223" i="5"/>
  <c r="CJ223" i="5" s="1"/>
  <c r="BE221" i="5"/>
  <c r="BF221" i="5" s="1"/>
  <c r="S228" i="21"/>
  <c r="CB224" i="5"/>
  <c r="BX224" i="5"/>
  <c r="BY224" i="5" s="1"/>
  <c r="BH221" i="5" l="1"/>
  <c r="CH223" i="5"/>
  <c r="Z229" i="21" s="1"/>
  <c r="BB222" i="5"/>
  <c r="R227" i="21"/>
  <c r="AU225" i="5"/>
  <c r="P230" i="21"/>
  <c r="BS225" i="5"/>
  <c r="BV225" i="5" s="1"/>
  <c r="BZ224" i="5"/>
  <c r="CA224" i="5" s="1"/>
  <c r="Y229" i="21"/>
  <c r="BA224" i="5"/>
  <c r="Q227" i="21"/>
  <c r="BN223" i="5"/>
  <c r="BJ223" i="5"/>
  <c r="BK223" i="5" s="1"/>
  <c r="CC224" i="5" l="1"/>
  <c r="CD224" i="5"/>
  <c r="CE224" i="5" s="1"/>
  <c r="CF224" i="5" s="1"/>
  <c r="BT225" i="5"/>
  <c r="BP226" i="5" s="1"/>
  <c r="O230" i="21"/>
  <c r="U231" i="21"/>
  <c r="AV225" i="5"/>
  <c r="AW225" i="5" s="1"/>
  <c r="AZ225" i="5"/>
  <c r="BW225" i="5"/>
  <c r="X230" i="21"/>
  <c r="V231" i="21"/>
  <c r="W230" i="21"/>
  <c r="BL223" i="5"/>
  <c r="BO223" i="5" s="1"/>
  <c r="BC222" i="5"/>
  <c r="BD222" i="5" s="1"/>
  <c r="BG222" i="5"/>
  <c r="CI224" i="5" l="1"/>
  <c r="S229" i="21"/>
  <c r="BQ226" i="5"/>
  <c r="BR226" i="5" s="1"/>
  <c r="BU226" i="5"/>
  <c r="CG224" i="5"/>
  <c r="CH224" i="5" s="1"/>
  <c r="BE222" i="5"/>
  <c r="BF222" i="5" s="1"/>
  <c r="BM223" i="5"/>
  <c r="AX225" i="5"/>
  <c r="BA225" i="5" s="1"/>
  <c r="BX225" i="5"/>
  <c r="BY225" i="5" s="1"/>
  <c r="CB225" i="5"/>
  <c r="CJ224" i="5" l="1"/>
  <c r="AY225" i="5"/>
  <c r="AU226" i="5" s="1"/>
  <c r="BH222" i="5"/>
  <c r="BB223" i="5"/>
  <c r="R228" i="21"/>
  <c r="CD225" i="5"/>
  <c r="Z230" i="21"/>
  <c r="Y230" i="21"/>
  <c r="P231" i="21"/>
  <c r="O231" i="21"/>
  <c r="BS226" i="5"/>
  <c r="BT226" i="5" s="1"/>
  <c r="Q228" i="21"/>
  <c r="T229" i="21"/>
  <c r="BI224" i="5"/>
  <c r="BZ225" i="5"/>
  <c r="CA225" i="5" s="1"/>
  <c r="CC225" i="5" l="1"/>
  <c r="BV226" i="5"/>
  <c r="U232" i="21" s="1"/>
  <c r="V232" i="21"/>
  <c r="BP227" i="5"/>
  <c r="BN224" i="5"/>
  <c r="BJ224" i="5"/>
  <c r="BK224" i="5" s="1"/>
  <c r="BW226" i="5"/>
  <c r="X231" i="21"/>
  <c r="AZ226" i="5"/>
  <c r="AV226" i="5"/>
  <c r="AW226" i="5" s="1"/>
  <c r="W231" i="21"/>
  <c r="CI225" i="5"/>
  <c r="CE225" i="5"/>
  <c r="CF225" i="5" s="1"/>
  <c r="BG223" i="5"/>
  <c r="BC223" i="5"/>
  <c r="BD223" i="5" s="1"/>
  <c r="CB226" i="5" l="1"/>
  <c r="BX226" i="5"/>
  <c r="BY226" i="5" s="1"/>
  <c r="BL224" i="5"/>
  <c r="BM224" i="5" s="1"/>
  <c r="BE223" i="5"/>
  <c r="BH223" i="5" s="1"/>
  <c r="AX226" i="5"/>
  <c r="AY226" i="5" s="1"/>
  <c r="BU227" i="5"/>
  <c r="BQ227" i="5"/>
  <c r="BR227" i="5" s="1"/>
  <c r="CG225" i="5"/>
  <c r="CJ225" i="5" s="1"/>
  <c r="BF223" i="5" l="1"/>
  <c r="BB224" i="5" s="1"/>
  <c r="CH225" i="5"/>
  <c r="CD226" i="5" s="1"/>
  <c r="BA226" i="5"/>
  <c r="BI225" i="5"/>
  <c r="T230" i="21"/>
  <c r="Z231" i="21"/>
  <c r="BO224" i="5"/>
  <c r="BZ226" i="5"/>
  <c r="CC226" i="5" s="1"/>
  <c r="BS227" i="5"/>
  <c r="BT227" i="5" s="1"/>
  <c r="Y231" i="21"/>
  <c r="O232" i="21"/>
  <c r="Q229" i="21"/>
  <c r="P232" i="21"/>
  <c r="AU227" i="5"/>
  <c r="R229" i="21" l="1"/>
  <c r="BV227" i="5"/>
  <c r="U233" i="21" s="1"/>
  <c r="CA226" i="5"/>
  <c r="BW227" i="5" s="1"/>
  <c r="BG224" i="5"/>
  <c r="BC224" i="5"/>
  <c r="BD224" i="5" s="1"/>
  <c r="CI226" i="5"/>
  <c r="CE226" i="5"/>
  <c r="CF226" i="5" s="1"/>
  <c r="W232" i="21"/>
  <c r="AZ227" i="5"/>
  <c r="AV227" i="5"/>
  <c r="AW227" i="5" s="1"/>
  <c r="X232" i="21"/>
  <c r="S230" i="21"/>
  <c r="BP228" i="5"/>
  <c r="V233" i="21"/>
  <c r="BJ225" i="5"/>
  <c r="BK225" i="5" s="1"/>
  <c r="BN225" i="5"/>
  <c r="AX227" i="5" l="1"/>
  <c r="BA227" i="5" s="1"/>
  <c r="BL225" i="5"/>
  <c r="BO225" i="5" s="1"/>
  <c r="BU228" i="5"/>
  <c r="BQ228" i="5"/>
  <c r="BR228" i="5" s="1"/>
  <c r="BX227" i="5"/>
  <c r="BY227" i="5" s="1"/>
  <c r="CB227" i="5"/>
  <c r="CG226" i="5"/>
  <c r="CJ226" i="5" s="1"/>
  <c r="BE224" i="5"/>
  <c r="BF224" i="5" s="1"/>
  <c r="AY227" i="5" l="1"/>
  <c r="AU228" i="5" s="1"/>
  <c r="CH226" i="5"/>
  <c r="CD227" i="5" s="1"/>
  <c r="BH224" i="5"/>
  <c r="BM225" i="5"/>
  <c r="BI226" i="5" s="1"/>
  <c r="S231" i="21"/>
  <c r="O233" i="21"/>
  <c r="Y232" i="21"/>
  <c r="BS228" i="5"/>
  <c r="BT228" i="5" s="1"/>
  <c r="T231" i="21"/>
  <c r="Q230" i="21"/>
  <c r="R230" i="21"/>
  <c r="BB225" i="5"/>
  <c r="P233" i="21"/>
  <c r="Z232" i="21"/>
  <c r="BZ227" i="5"/>
  <c r="CC227" i="5" s="1"/>
  <c r="BV228" i="5" l="1"/>
  <c r="CA227" i="5"/>
  <c r="BW228" i="5" s="1"/>
  <c r="U234" i="21"/>
  <c r="W233" i="21"/>
  <c r="BN226" i="5"/>
  <c r="BJ226" i="5"/>
  <c r="BK226" i="5" s="1"/>
  <c r="BP229" i="5"/>
  <c r="V234" i="21"/>
  <c r="CI227" i="5"/>
  <c r="CE227" i="5"/>
  <c r="CF227" i="5" s="1"/>
  <c r="X233" i="21"/>
  <c r="AV228" i="5"/>
  <c r="AW228" i="5" s="1"/>
  <c r="AZ228" i="5"/>
  <c r="BG225" i="5"/>
  <c r="BC225" i="5"/>
  <c r="BD225" i="5" s="1"/>
  <c r="AX228" i="5" l="1"/>
  <c r="AY228" i="5" s="1"/>
  <c r="CB228" i="5"/>
  <c r="BX228" i="5"/>
  <c r="BY228" i="5" s="1"/>
  <c r="CG227" i="5"/>
  <c r="CJ227" i="5" s="1"/>
  <c r="BL226" i="5"/>
  <c r="BM226" i="5" s="1"/>
  <c r="BE225" i="5"/>
  <c r="BH225" i="5" s="1"/>
  <c r="BU229" i="5"/>
  <c r="BQ229" i="5"/>
  <c r="BR229" i="5" s="1"/>
  <c r="BA228" i="5" l="1"/>
  <c r="O234" i="21" s="1"/>
  <c r="BF225" i="5"/>
  <c r="BB226" i="5" s="1"/>
  <c r="BO226" i="5"/>
  <c r="Y233" i="21"/>
  <c r="Q231" i="21"/>
  <c r="BS229" i="5"/>
  <c r="BT229" i="5" s="1"/>
  <c r="CH227" i="5"/>
  <c r="R231" i="21"/>
  <c r="BZ228" i="5"/>
  <c r="CA228" i="5" s="1"/>
  <c r="S232" i="21"/>
  <c r="AU229" i="5"/>
  <c r="P234" i="21"/>
  <c r="BI227" i="5"/>
  <c r="T232" i="21"/>
  <c r="BV229" i="5" l="1"/>
  <c r="CC228" i="5"/>
  <c r="BP230" i="5"/>
  <c r="V235" i="21"/>
  <c r="CD228" i="5"/>
  <c r="Z233" i="21"/>
  <c r="U235" i="21"/>
  <c r="W234" i="21"/>
  <c r="BW229" i="5"/>
  <c r="X234" i="21"/>
  <c r="BN227" i="5"/>
  <c r="BJ227" i="5"/>
  <c r="BK227" i="5" s="1"/>
  <c r="AZ229" i="5"/>
  <c r="AV229" i="5"/>
  <c r="AW229" i="5" s="1"/>
  <c r="BC226" i="5"/>
  <c r="BD226" i="5" s="1"/>
  <c r="BG226" i="5"/>
  <c r="BE226" i="5" l="1"/>
  <c r="BH226" i="5" s="1"/>
  <c r="CE228" i="5"/>
  <c r="CF228" i="5" s="1"/>
  <c r="CI228" i="5"/>
  <c r="AX229" i="5"/>
  <c r="AY229" i="5" s="1"/>
  <c r="BQ230" i="5"/>
  <c r="BR230" i="5" s="1"/>
  <c r="BU230" i="5"/>
  <c r="BL227" i="5"/>
  <c r="BM227" i="5" s="1"/>
  <c r="CB229" i="5"/>
  <c r="BX229" i="5"/>
  <c r="BY229" i="5" s="1"/>
  <c r="BI228" i="5" l="1"/>
  <c r="T233" i="21"/>
  <c r="Q232" i="21"/>
  <c r="AU230" i="5"/>
  <c r="P235" i="21"/>
  <c r="BO227" i="5"/>
  <c r="BS230" i="5"/>
  <c r="BV230" i="5" s="1"/>
  <c r="BA229" i="5"/>
  <c r="BZ229" i="5"/>
  <c r="CC229" i="5" s="1"/>
  <c r="CG228" i="5"/>
  <c r="CJ228" i="5" s="1"/>
  <c r="BF226" i="5"/>
  <c r="BT230" i="5" l="1"/>
  <c r="BP231" i="5" s="1"/>
  <c r="CA229" i="5"/>
  <c r="BW230" i="5" s="1"/>
  <c r="U236" i="21"/>
  <c r="Y234" i="21"/>
  <c r="W235" i="21"/>
  <c r="X235" i="21"/>
  <c r="O235" i="21"/>
  <c r="V236" i="21"/>
  <c r="BB227" i="5"/>
  <c r="R232" i="21"/>
  <c r="AZ230" i="5"/>
  <c r="AV230" i="5"/>
  <c r="AW230" i="5" s="1"/>
  <c r="S233" i="21"/>
  <c r="CH228" i="5"/>
  <c r="BN228" i="5"/>
  <c r="BJ228" i="5"/>
  <c r="BK228" i="5" s="1"/>
  <c r="CD229" i="5" l="1"/>
  <c r="Z234" i="21"/>
  <c r="CB230" i="5"/>
  <c r="BX230" i="5"/>
  <c r="BY230" i="5" s="1"/>
  <c r="BU231" i="5"/>
  <c r="BQ231" i="5"/>
  <c r="BR231" i="5" s="1"/>
  <c r="AX230" i="5"/>
  <c r="AY230" i="5" s="1"/>
  <c r="BG227" i="5"/>
  <c r="BC227" i="5"/>
  <c r="BD227" i="5" s="1"/>
  <c r="BL228" i="5"/>
  <c r="BM228" i="5" s="1"/>
  <c r="BA230" i="5" l="1"/>
  <c r="BO228" i="5"/>
  <c r="BI229" i="5"/>
  <c r="T234" i="21"/>
  <c r="AU231" i="5"/>
  <c r="P236" i="21"/>
  <c r="BZ230" i="5"/>
  <c r="CA230" i="5" s="1"/>
  <c r="BE227" i="5"/>
  <c r="BF227" i="5" s="1"/>
  <c r="CI229" i="5"/>
  <c r="CE229" i="5"/>
  <c r="CF229" i="5" s="1"/>
  <c r="O236" i="21"/>
  <c r="S234" i="21"/>
  <c r="BS231" i="5"/>
  <c r="BT231" i="5" s="1"/>
  <c r="CC230" i="5" l="1"/>
  <c r="BH227" i="5"/>
  <c r="BP232" i="5"/>
  <c r="V237" i="21"/>
  <c r="BB228" i="5"/>
  <c r="R233" i="21"/>
  <c r="BW231" i="5"/>
  <c r="X236" i="21"/>
  <c r="Q233" i="21"/>
  <c r="W236" i="21"/>
  <c r="CG229" i="5"/>
  <c r="CJ229" i="5" s="1"/>
  <c r="AV231" i="5"/>
  <c r="AW231" i="5" s="1"/>
  <c r="AZ231" i="5"/>
  <c r="BV231" i="5"/>
  <c r="BJ229" i="5"/>
  <c r="BK229" i="5" s="1"/>
  <c r="BN229" i="5"/>
  <c r="CH229" i="5" l="1"/>
  <c r="CD230" i="5" s="1"/>
  <c r="BL229" i="5"/>
  <c r="BM229" i="5" s="1"/>
  <c r="CB231" i="5"/>
  <c r="BX231" i="5"/>
  <c r="BY231" i="5" s="1"/>
  <c r="Z235" i="21"/>
  <c r="BG228" i="5"/>
  <c r="BC228" i="5"/>
  <c r="BD228" i="5" s="1"/>
  <c r="U237" i="21"/>
  <c r="BQ232" i="5"/>
  <c r="BR232" i="5" s="1"/>
  <c r="BU232" i="5"/>
  <c r="AX231" i="5"/>
  <c r="BA231" i="5" s="1"/>
  <c r="Y235" i="21"/>
  <c r="AY231" i="5" l="1"/>
  <c r="AU232" i="5" s="1"/>
  <c r="BO229" i="5"/>
  <c r="S235" i="21" s="1"/>
  <c r="CI230" i="5"/>
  <c r="CE230" i="5"/>
  <c r="CF230" i="5" s="1"/>
  <c r="BS232" i="5"/>
  <c r="BV232" i="5" s="1"/>
  <c r="BZ231" i="5"/>
  <c r="CC231" i="5" s="1"/>
  <c r="O237" i="21"/>
  <c r="T235" i="21"/>
  <c r="BI230" i="5"/>
  <c r="BE228" i="5"/>
  <c r="BF228" i="5" s="1"/>
  <c r="P237" i="21"/>
  <c r="BH228" i="5" l="1"/>
  <c r="BT232" i="5"/>
  <c r="BP233" i="5" s="1"/>
  <c r="W237" i="21"/>
  <c r="U238" i="21"/>
  <c r="CA231" i="5"/>
  <c r="R234" i="21"/>
  <c r="BB229" i="5"/>
  <c r="AZ232" i="5"/>
  <c r="AV232" i="5"/>
  <c r="AW232" i="5" s="1"/>
  <c r="V238" i="21"/>
  <c r="BN230" i="5"/>
  <c r="BJ230" i="5"/>
  <c r="BK230" i="5" s="1"/>
  <c r="CG230" i="5"/>
  <c r="CJ230" i="5" s="1"/>
  <c r="Q234" i="21"/>
  <c r="CH230" i="5" l="1"/>
  <c r="CD231" i="5" s="1"/>
  <c r="Y236" i="21"/>
  <c r="BU233" i="5"/>
  <c r="BQ233" i="5"/>
  <c r="BR233" i="5" s="1"/>
  <c r="BL230" i="5"/>
  <c r="BO230" i="5" s="1"/>
  <c r="AX232" i="5"/>
  <c r="AY232" i="5" s="1"/>
  <c r="Z236" i="21"/>
  <c r="BW232" i="5"/>
  <c r="X237" i="21"/>
  <c r="BG229" i="5"/>
  <c r="BC229" i="5"/>
  <c r="BD229" i="5" s="1"/>
  <c r="BM230" i="5" l="1"/>
  <c r="BI231" i="5" s="1"/>
  <c r="AU233" i="5"/>
  <c r="P238" i="21"/>
  <c r="S236" i="21"/>
  <c r="CB232" i="5"/>
  <c r="BX232" i="5"/>
  <c r="BY232" i="5" s="1"/>
  <c r="CI231" i="5"/>
  <c r="CE231" i="5"/>
  <c r="CF231" i="5" s="1"/>
  <c r="BA232" i="5"/>
  <c r="BS233" i="5"/>
  <c r="BV233" i="5" s="1"/>
  <c r="BE229" i="5"/>
  <c r="BH229" i="5" s="1"/>
  <c r="T236" i="21" l="1"/>
  <c r="BT233" i="5"/>
  <c r="BP234" i="5" s="1"/>
  <c r="Q235" i="21"/>
  <c r="U239" i="21"/>
  <c r="CG231" i="5"/>
  <c r="CH231" i="5" s="1"/>
  <c r="V239" i="21"/>
  <c r="BN231" i="5"/>
  <c r="BJ231" i="5"/>
  <c r="BK231" i="5" s="1"/>
  <c r="O238" i="21"/>
  <c r="BF229" i="5"/>
  <c r="BZ232" i="5"/>
  <c r="CA232" i="5" s="1"/>
  <c r="AV233" i="5"/>
  <c r="AW233" i="5" s="1"/>
  <c r="AZ233" i="5"/>
  <c r="CJ231" i="5" l="1"/>
  <c r="CC232" i="5"/>
  <c r="CD232" i="5"/>
  <c r="Z237" i="21"/>
  <c r="Y237" i="21"/>
  <c r="AX233" i="5"/>
  <c r="AY233" i="5" s="1"/>
  <c r="W238" i="21"/>
  <c r="X238" i="21"/>
  <c r="BW233" i="5"/>
  <c r="BL231" i="5"/>
  <c r="BO231" i="5" s="1"/>
  <c r="BQ234" i="5"/>
  <c r="BR234" i="5" s="1"/>
  <c r="BU234" i="5"/>
  <c r="BB230" i="5"/>
  <c r="R235" i="21"/>
  <c r="BA233" i="5" l="1"/>
  <c r="O239" i="21" s="1"/>
  <c r="S237" i="21"/>
  <c r="BM231" i="5"/>
  <c r="BG230" i="5"/>
  <c r="BC230" i="5"/>
  <c r="BD230" i="5" s="1"/>
  <c r="P239" i="21"/>
  <c r="AU234" i="5"/>
  <c r="CI232" i="5"/>
  <c r="CE232" i="5"/>
  <c r="CF232" i="5" s="1"/>
  <c r="CB233" i="5"/>
  <c r="BX233" i="5"/>
  <c r="BY233" i="5" s="1"/>
  <c r="BS234" i="5"/>
  <c r="BV234" i="5" s="1"/>
  <c r="U240" i="21" l="1"/>
  <c r="AZ234" i="5"/>
  <c r="AV234" i="5"/>
  <c r="AW234" i="5" s="1"/>
  <c r="BT234" i="5"/>
  <c r="BZ233" i="5"/>
  <c r="CA233" i="5" s="1"/>
  <c r="T237" i="21"/>
  <c r="BI232" i="5"/>
  <c r="BE230" i="5"/>
  <c r="BF230" i="5" s="1"/>
  <c r="CG232" i="5"/>
  <c r="CH232" i="5" s="1"/>
  <c r="CC233" i="5" l="1"/>
  <c r="CJ232" i="5"/>
  <c r="BH230" i="5"/>
  <c r="Q236" i="21" s="1"/>
  <c r="BB231" i="5"/>
  <c r="R236" i="21"/>
  <c r="AX234" i="5"/>
  <c r="BA234" i="5" s="1"/>
  <c r="W239" i="21"/>
  <c r="BN232" i="5"/>
  <c r="BJ232" i="5"/>
  <c r="BK232" i="5" s="1"/>
  <c r="Y238" i="21"/>
  <c r="Z238" i="21"/>
  <c r="CD233" i="5"/>
  <c r="BW234" i="5"/>
  <c r="X239" i="21"/>
  <c r="BP235" i="5"/>
  <c r="V240" i="21"/>
  <c r="AY234" i="5" l="1"/>
  <c r="AU235" i="5" s="1"/>
  <c r="O240" i="21"/>
  <c r="BL232" i="5"/>
  <c r="BM232" i="5" s="1"/>
  <c r="P240" i="21"/>
  <c r="BQ235" i="5"/>
  <c r="BR235" i="5" s="1"/>
  <c r="BU235" i="5"/>
  <c r="CB234" i="5"/>
  <c r="BX234" i="5"/>
  <c r="BY234" i="5" s="1"/>
  <c r="CI233" i="5"/>
  <c r="CE233" i="5"/>
  <c r="CF233" i="5" s="1"/>
  <c r="BG231" i="5"/>
  <c r="BC231" i="5"/>
  <c r="BD231" i="5" s="1"/>
  <c r="BI233" i="5" l="1"/>
  <c r="T238" i="21"/>
  <c r="BS235" i="5"/>
  <c r="BT235" i="5" s="1"/>
  <c r="AZ235" i="5"/>
  <c r="AV235" i="5"/>
  <c r="AW235" i="5" s="1"/>
  <c r="BE231" i="5"/>
  <c r="BF231" i="5" s="1"/>
  <c r="BO232" i="5"/>
  <c r="BZ234" i="5"/>
  <c r="CA234" i="5" s="1"/>
  <c r="CG233" i="5"/>
  <c r="CJ233" i="5" s="1"/>
  <c r="BV235" i="5" l="1"/>
  <c r="CC234" i="5"/>
  <c r="BH231" i="5"/>
  <c r="CH233" i="5"/>
  <c r="CD234" i="5" s="1"/>
  <c r="Y239" i="21"/>
  <c r="BB232" i="5"/>
  <c r="R237" i="21"/>
  <c r="U241" i="21"/>
  <c r="AX235" i="5"/>
  <c r="BA235" i="5" s="1"/>
  <c r="Z239" i="21"/>
  <c r="W240" i="21"/>
  <c r="BP236" i="5"/>
  <c r="V241" i="21"/>
  <c r="BW235" i="5"/>
  <c r="X240" i="21"/>
  <c r="S238" i="21"/>
  <c r="Q237" i="21"/>
  <c r="BN233" i="5"/>
  <c r="BJ233" i="5"/>
  <c r="BK233" i="5" s="1"/>
  <c r="AY235" i="5" l="1"/>
  <c r="AU236" i="5" s="1"/>
  <c r="O241" i="21"/>
  <c r="CE234" i="5"/>
  <c r="CF234" i="5" s="1"/>
  <c r="CI234" i="5"/>
  <c r="BX235" i="5"/>
  <c r="BY235" i="5" s="1"/>
  <c r="CB235" i="5"/>
  <c r="BG232" i="5"/>
  <c r="BC232" i="5"/>
  <c r="BD232" i="5" s="1"/>
  <c r="BQ236" i="5"/>
  <c r="BR236" i="5" s="1"/>
  <c r="BU236" i="5"/>
  <c r="BL233" i="5"/>
  <c r="BM233" i="5" s="1"/>
  <c r="P241" i="21" l="1"/>
  <c r="BO233" i="5"/>
  <c r="S239" i="21" s="1"/>
  <c r="BI234" i="5"/>
  <c r="T239" i="21"/>
  <c r="BS236" i="5"/>
  <c r="BV236" i="5" s="1"/>
  <c r="AV236" i="5"/>
  <c r="AW236" i="5" s="1"/>
  <c r="AZ236" i="5"/>
  <c r="CG234" i="5"/>
  <c r="CH234" i="5" s="1"/>
  <c r="BE232" i="5"/>
  <c r="BF232" i="5" s="1"/>
  <c r="BZ235" i="5"/>
  <c r="CC235" i="5" s="1"/>
  <c r="BH232" i="5" l="1"/>
  <c r="CJ234" i="5"/>
  <c r="W241" i="21"/>
  <c r="U242" i="21"/>
  <c r="Y240" i="21"/>
  <c r="AX236" i="5"/>
  <c r="BA236" i="5" s="1"/>
  <c r="BB233" i="5"/>
  <c r="R238" i="21"/>
  <c r="BT236" i="5"/>
  <c r="Q238" i="21"/>
  <c r="CD235" i="5"/>
  <c r="Z240" i="21"/>
  <c r="CA235" i="5"/>
  <c r="BN234" i="5"/>
  <c r="BJ234" i="5"/>
  <c r="BK234" i="5" s="1"/>
  <c r="O242" i="21" l="1"/>
  <c r="AY236" i="5"/>
  <c r="CI235" i="5"/>
  <c r="CE235" i="5"/>
  <c r="CF235" i="5" s="1"/>
  <c r="BG233" i="5"/>
  <c r="BC233" i="5"/>
  <c r="BD233" i="5" s="1"/>
  <c r="BL234" i="5"/>
  <c r="BO234" i="5" s="1"/>
  <c r="BP237" i="5"/>
  <c r="V242" i="21"/>
  <c r="BW236" i="5"/>
  <c r="X241" i="21"/>
  <c r="BM234" i="5" l="1"/>
  <c r="BI235" i="5" s="1"/>
  <c r="CG235" i="5"/>
  <c r="CJ235" i="5" s="1"/>
  <c r="CB236" i="5"/>
  <c r="BX236" i="5"/>
  <c r="BY236" i="5" s="1"/>
  <c r="S240" i="21"/>
  <c r="BU237" i="5"/>
  <c r="BQ237" i="5"/>
  <c r="BR237" i="5" s="1"/>
  <c r="BE233" i="5"/>
  <c r="BH233" i="5" s="1"/>
  <c r="AU237" i="5"/>
  <c r="P242" i="21"/>
  <c r="T240" i="21"/>
  <c r="CH235" i="5" l="1"/>
  <c r="CD236" i="5" s="1"/>
  <c r="Q239" i="21"/>
  <c r="Y241" i="21"/>
  <c r="BJ235" i="5"/>
  <c r="BK235" i="5" s="1"/>
  <c r="BN235" i="5"/>
  <c r="BF233" i="5"/>
  <c r="BZ236" i="5"/>
  <c r="CC236" i="5" s="1"/>
  <c r="Z241" i="21"/>
  <c r="BS237" i="5"/>
  <c r="BT237" i="5" s="1"/>
  <c r="AZ237" i="5"/>
  <c r="AV237" i="5"/>
  <c r="AW237" i="5" s="1"/>
  <c r="CA236" i="5" l="1"/>
  <c r="BW237" i="5" s="1"/>
  <c r="BV237" i="5"/>
  <c r="V243" i="21"/>
  <c r="BP238" i="5"/>
  <c r="CI236" i="5"/>
  <c r="CE236" i="5"/>
  <c r="CF236" i="5" s="1"/>
  <c r="AX237" i="5"/>
  <c r="AY237" i="5" s="1"/>
  <c r="W242" i="21"/>
  <c r="X242" i="21"/>
  <c r="U243" i="21"/>
  <c r="BB234" i="5"/>
  <c r="R239" i="21"/>
  <c r="BL235" i="5"/>
  <c r="BM235" i="5" s="1"/>
  <c r="BA237" i="5" l="1"/>
  <c r="O243" i="21" s="1"/>
  <c r="BO235" i="5"/>
  <c r="P243" i="21"/>
  <c r="AU238" i="5"/>
  <c r="BC234" i="5"/>
  <c r="BD234" i="5" s="1"/>
  <c r="BG234" i="5"/>
  <c r="S241" i="21"/>
  <c r="BI236" i="5"/>
  <c r="T241" i="21"/>
  <c r="CG236" i="5"/>
  <c r="CH236" i="5" s="1"/>
  <c r="CB237" i="5"/>
  <c r="BX237" i="5"/>
  <c r="BY237" i="5" s="1"/>
  <c r="BQ238" i="5"/>
  <c r="BR238" i="5" s="1"/>
  <c r="BU238" i="5"/>
  <c r="CJ236" i="5" l="1"/>
  <c r="BS238" i="5"/>
  <c r="BT238" i="5" s="1"/>
  <c r="CD237" i="5"/>
  <c r="Z242" i="21"/>
  <c r="BZ237" i="5"/>
  <c r="CC237" i="5" s="1"/>
  <c r="BN236" i="5"/>
  <c r="BJ236" i="5"/>
  <c r="BK236" i="5" s="1"/>
  <c r="BE234" i="5"/>
  <c r="BH234" i="5" s="1"/>
  <c r="AV238" i="5"/>
  <c r="AW238" i="5" s="1"/>
  <c r="AZ238" i="5"/>
  <c r="Y242" i="21"/>
  <c r="BV238" i="5" l="1"/>
  <c r="U244" i="21" s="1"/>
  <c r="CA237" i="5"/>
  <c r="BW238" i="5" s="1"/>
  <c r="W243" i="21"/>
  <c r="V244" i="21"/>
  <c r="BP239" i="5"/>
  <c r="Q240" i="21"/>
  <c r="BF234" i="5"/>
  <c r="CI237" i="5"/>
  <c r="CE237" i="5"/>
  <c r="CF237" i="5" s="1"/>
  <c r="X243" i="21"/>
  <c r="AX238" i="5"/>
  <c r="AY238" i="5" s="1"/>
  <c r="BL236" i="5"/>
  <c r="BO236" i="5" s="1"/>
  <c r="BA238" i="5" l="1"/>
  <c r="BM236" i="5"/>
  <c r="BI237" i="5" s="1"/>
  <c r="S242" i="21"/>
  <c r="AU239" i="5"/>
  <c r="P244" i="21"/>
  <c r="O244" i="21"/>
  <c r="T242" i="21"/>
  <c r="BB235" i="5"/>
  <c r="R240" i="21"/>
  <c r="CB238" i="5"/>
  <c r="BX238" i="5"/>
  <c r="BY238" i="5" s="1"/>
  <c r="BU239" i="5"/>
  <c r="BQ239" i="5"/>
  <c r="BR239" i="5" s="1"/>
  <c r="CG237" i="5"/>
  <c r="CJ237" i="5" s="1"/>
  <c r="Y243" i="21" l="1"/>
  <c r="BJ237" i="5"/>
  <c r="BK237" i="5" s="1"/>
  <c r="BN237" i="5"/>
  <c r="CH237" i="5"/>
  <c r="BZ238" i="5"/>
  <c r="CA238" i="5" s="1"/>
  <c r="AZ239" i="5"/>
  <c r="AV239" i="5"/>
  <c r="AW239" i="5" s="1"/>
  <c r="BG235" i="5"/>
  <c r="BC235" i="5"/>
  <c r="BD235" i="5" s="1"/>
  <c r="BS239" i="5"/>
  <c r="BV239" i="5" s="1"/>
  <c r="BT239" i="5" l="1"/>
  <c r="BP240" i="5" s="1"/>
  <c r="CC238" i="5"/>
  <c r="W244" i="21"/>
  <c r="U245" i="21"/>
  <c r="V245" i="21"/>
  <c r="X244" i="21"/>
  <c r="BW239" i="5"/>
  <c r="AX239" i="5"/>
  <c r="BA239" i="5" s="1"/>
  <c r="CD238" i="5"/>
  <c r="Z243" i="21"/>
  <c r="BL237" i="5"/>
  <c r="BM237" i="5" s="1"/>
  <c r="BE235" i="5"/>
  <c r="BF235" i="5" s="1"/>
  <c r="BH235" i="5" l="1"/>
  <c r="AY239" i="5"/>
  <c r="AU240" i="5" s="1"/>
  <c r="BI238" i="5"/>
  <c r="T243" i="21"/>
  <c r="O245" i="21"/>
  <c r="BO237" i="5"/>
  <c r="Q241" i="21"/>
  <c r="BX239" i="5"/>
  <c r="BY239" i="5" s="1"/>
  <c r="CB239" i="5"/>
  <c r="BB236" i="5"/>
  <c r="R241" i="21"/>
  <c r="CI238" i="5"/>
  <c r="CE238" i="5"/>
  <c r="CF238" i="5" s="1"/>
  <c r="BU240" i="5"/>
  <c r="BQ240" i="5"/>
  <c r="BR240" i="5" s="1"/>
  <c r="P245" i="21" l="1"/>
  <c r="CG238" i="5"/>
  <c r="CJ238" i="5" s="1"/>
  <c r="S243" i="21"/>
  <c r="BS240" i="5"/>
  <c r="BT240" i="5" s="1"/>
  <c r="AV240" i="5"/>
  <c r="AW240" i="5" s="1"/>
  <c r="AZ240" i="5"/>
  <c r="BG236" i="5"/>
  <c r="BC236" i="5"/>
  <c r="BD236" i="5" s="1"/>
  <c r="BZ239" i="5"/>
  <c r="CA239" i="5" s="1"/>
  <c r="BN238" i="5"/>
  <c r="BJ238" i="5"/>
  <c r="BK238" i="5" s="1"/>
  <c r="CH238" i="5" l="1"/>
  <c r="CD239" i="5" s="1"/>
  <c r="BV240" i="5"/>
  <c r="BW240" i="5"/>
  <c r="X245" i="21"/>
  <c r="BE236" i="5"/>
  <c r="BH236" i="5" s="1"/>
  <c r="BL238" i="5"/>
  <c r="BM238" i="5" s="1"/>
  <c r="U246" i="21"/>
  <c r="AX240" i="5"/>
  <c r="BA240" i="5" s="1"/>
  <c r="Y244" i="21"/>
  <c r="CC239" i="5"/>
  <c r="Z244" i="21"/>
  <c r="BP241" i="5"/>
  <c r="V246" i="21"/>
  <c r="BO238" i="5" l="1"/>
  <c r="BF236" i="5"/>
  <c r="BB237" i="5" s="1"/>
  <c r="Q242" i="21"/>
  <c r="O246" i="21"/>
  <c r="BI239" i="5"/>
  <c r="T244" i="21"/>
  <c r="CI239" i="5"/>
  <c r="CE239" i="5"/>
  <c r="CF239" i="5" s="1"/>
  <c r="S244" i="21"/>
  <c r="AY240" i="5"/>
  <c r="BU241" i="5"/>
  <c r="BQ241" i="5"/>
  <c r="BR241" i="5" s="1"/>
  <c r="W245" i="21"/>
  <c r="CB240" i="5"/>
  <c r="BX240" i="5"/>
  <c r="BY240" i="5" s="1"/>
  <c r="R242" i="21" l="1"/>
  <c r="AU241" i="5"/>
  <c r="P246" i="21"/>
  <c r="BZ240" i="5"/>
  <c r="CA240" i="5" s="1"/>
  <c r="BG237" i="5"/>
  <c r="BC237" i="5"/>
  <c r="BD237" i="5" s="1"/>
  <c r="BN239" i="5"/>
  <c r="BJ239" i="5"/>
  <c r="BK239" i="5" s="1"/>
  <c r="CG239" i="5"/>
  <c r="CH239" i="5" s="1"/>
  <c r="BS241" i="5"/>
  <c r="BT241" i="5" s="1"/>
  <c r="CC240" i="5" l="1"/>
  <c r="V247" i="21"/>
  <c r="BP242" i="5"/>
  <c r="CD240" i="5"/>
  <c r="Z245" i="21"/>
  <c r="BW241" i="5"/>
  <c r="X246" i="21"/>
  <c r="CJ239" i="5"/>
  <c r="BL239" i="5"/>
  <c r="BO239" i="5" s="1"/>
  <c r="BE237" i="5"/>
  <c r="BF237" i="5" s="1"/>
  <c r="BV241" i="5"/>
  <c r="AZ241" i="5"/>
  <c r="AV241" i="5"/>
  <c r="AW241" i="5" s="1"/>
  <c r="W246" i="21"/>
  <c r="BM239" i="5" l="1"/>
  <c r="BI240" i="5" s="1"/>
  <c r="BH237" i="5"/>
  <c r="S245" i="21"/>
  <c r="BX241" i="5"/>
  <c r="BY241" i="5" s="1"/>
  <c r="CB241" i="5"/>
  <c r="U247" i="21"/>
  <c r="CE240" i="5"/>
  <c r="CF240" i="5" s="1"/>
  <c r="CI240" i="5"/>
  <c r="Q243" i="21"/>
  <c r="AX241" i="5"/>
  <c r="AY241" i="5" s="1"/>
  <c r="BQ242" i="5"/>
  <c r="BR242" i="5" s="1"/>
  <c r="BU242" i="5"/>
  <c r="Y245" i="21"/>
  <c r="BB238" i="5"/>
  <c r="R243" i="21"/>
  <c r="T245" i="21" l="1"/>
  <c r="BA241" i="5"/>
  <c r="O247" i="21" s="1"/>
  <c r="AU242" i="5"/>
  <c r="P247" i="21"/>
  <c r="BC238" i="5"/>
  <c r="BD238" i="5" s="1"/>
  <c r="BG238" i="5"/>
  <c r="CG240" i="5"/>
  <c r="CH240" i="5" s="1"/>
  <c r="BN240" i="5"/>
  <c r="BJ240" i="5"/>
  <c r="BK240" i="5" s="1"/>
  <c r="BS242" i="5"/>
  <c r="BV242" i="5" s="1"/>
  <c r="BZ241" i="5"/>
  <c r="CC241" i="5" s="1"/>
  <c r="BT242" i="5" l="1"/>
  <c r="BP243" i="5" s="1"/>
  <c r="CJ240" i="5"/>
  <c r="W247" i="21"/>
  <c r="U248" i="21"/>
  <c r="CD241" i="5"/>
  <c r="Z246" i="21"/>
  <c r="BL240" i="5"/>
  <c r="BM240" i="5" s="1"/>
  <c r="CA241" i="5"/>
  <c r="Y246" i="21"/>
  <c r="AZ242" i="5"/>
  <c r="AV242" i="5"/>
  <c r="AW242" i="5" s="1"/>
  <c r="BE238" i="5"/>
  <c r="BF238" i="5" s="1"/>
  <c r="V248" i="21" l="1"/>
  <c r="BO240" i="5"/>
  <c r="BH238" i="5"/>
  <c r="BI241" i="5"/>
  <c r="T246" i="21"/>
  <c r="Q244" i="21"/>
  <c r="S246" i="21"/>
  <c r="BU243" i="5"/>
  <c r="BQ243" i="5"/>
  <c r="BR243" i="5" s="1"/>
  <c r="BB239" i="5"/>
  <c r="R244" i="21"/>
  <c r="AX242" i="5"/>
  <c r="AY242" i="5" s="1"/>
  <c r="CI241" i="5"/>
  <c r="CE241" i="5"/>
  <c r="CF241" i="5" s="1"/>
  <c r="BW242" i="5"/>
  <c r="X247" i="21"/>
  <c r="BA242" i="5" l="1"/>
  <c r="AU243" i="5"/>
  <c r="P248" i="21"/>
  <c r="BS243" i="5"/>
  <c r="BT243" i="5" s="1"/>
  <c r="CB242" i="5"/>
  <c r="BX242" i="5"/>
  <c r="BY242" i="5" s="1"/>
  <c r="BJ241" i="5"/>
  <c r="BK241" i="5" s="1"/>
  <c r="BN241" i="5"/>
  <c r="O248" i="21"/>
  <c r="CG241" i="5"/>
  <c r="CH241" i="5" s="1"/>
  <c r="BG239" i="5"/>
  <c r="BC239" i="5"/>
  <c r="BD239" i="5" s="1"/>
  <c r="BV243" i="5" l="1"/>
  <c r="U249" i="21" s="1"/>
  <c r="CJ241" i="5"/>
  <c r="Y247" i="21"/>
  <c r="BZ242" i="5"/>
  <c r="CC242" i="5" s="1"/>
  <c r="BP244" i="5"/>
  <c r="V249" i="21"/>
  <c r="BL241" i="5"/>
  <c r="BO241" i="5" s="1"/>
  <c r="BE239" i="5"/>
  <c r="BF239" i="5" s="1"/>
  <c r="CD242" i="5"/>
  <c r="Z247" i="21"/>
  <c r="AZ243" i="5"/>
  <c r="AV243" i="5"/>
  <c r="AW243" i="5" s="1"/>
  <c r="BM241" i="5" l="1"/>
  <c r="BI242" i="5" s="1"/>
  <c r="BH239" i="5"/>
  <c r="Q245" i="21" s="1"/>
  <c r="W248" i="21"/>
  <c r="CI242" i="5"/>
  <c r="CE242" i="5"/>
  <c r="CF242" i="5" s="1"/>
  <c r="CA242" i="5"/>
  <c r="BU244" i="5"/>
  <c r="BQ244" i="5"/>
  <c r="BR244" i="5" s="1"/>
  <c r="AX243" i="5"/>
  <c r="AY243" i="5" s="1"/>
  <c r="S247" i="21"/>
  <c r="BB240" i="5"/>
  <c r="R245" i="21"/>
  <c r="T247" i="21" l="1"/>
  <c r="BA243" i="5"/>
  <c r="O249" i="21"/>
  <c r="AU244" i="5"/>
  <c r="P249" i="21"/>
  <c r="BJ242" i="5"/>
  <c r="BK242" i="5" s="1"/>
  <c r="BN242" i="5"/>
  <c r="BS244" i="5"/>
  <c r="BT244" i="5" s="1"/>
  <c r="BW243" i="5"/>
  <c r="X248" i="21"/>
  <c r="BG240" i="5"/>
  <c r="BC240" i="5"/>
  <c r="BD240" i="5" s="1"/>
  <c r="CG242" i="5"/>
  <c r="CH242" i="5" s="1"/>
  <c r="CJ242" i="5" l="1"/>
  <c r="BP245" i="5"/>
  <c r="V250" i="21"/>
  <c r="Z248" i="21"/>
  <c r="CD243" i="5"/>
  <c r="BV244" i="5"/>
  <c r="BL242" i="5"/>
  <c r="BO242" i="5" s="1"/>
  <c r="Y248" i="21"/>
  <c r="AZ244" i="5"/>
  <c r="AV244" i="5"/>
  <c r="AW244" i="5" s="1"/>
  <c r="BE240" i="5"/>
  <c r="BF240" i="5" s="1"/>
  <c r="CB243" i="5"/>
  <c r="BX243" i="5"/>
  <c r="BY243" i="5" s="1"/>
  <c r="BH240" i="5" l="1"/>
  <c r="BM242" i="5"/>
  <c r="BI243" i="5" s="1"/>
  <c r="S248" i="21"/>
  <c r="T248" i="21"/>
  <c r="BZ243" i="5"/>
  <c r="CA243" i="5" s="1"/>
  <c r="Q246" i="21"/>
  <c r="BB241" i="5"/>
  <c r="R246" i="21"/>
  <c r="U250" i="21"/>
  <c r="AX244" i="5"/>
  <c r="BA244" i="5" s="1"/>
  <c r="CE243" i="5"/>
  <c r="CF243" i="5" s="1"/>
  <c r="CI243" i="5"/>
  <c r="BU245" i="5"/>
  <c r="BQ245" i="5"/>
  <c r="BR245" i="5" s="1"/>
  <c r="AY244" i="5" l="1"/>
  <c r="AU245" i="5" s="1"/>
  <c r="CC243" i="5"/>
  <c r="BW244" i="5"/>
  <c r="X249" i="21"/>
  <c r="O250" i="21"/>
  <c r="BS245" i="5"/>
  <c r="BT245" i="5" s="1"/>
  <c r="BJ243" i="5"/>
  <c r="BK243" i="5" s="1"/>
  <c r="BN243" i="5"/>
  <c r="P250" i="21"/>
  <c r="BG241" i="5"/>
  <c r="BC241" i="5"/>
  <c r="BD241" i="5" s="1"/>
  <c r="W249" i="21"/>
  <c r="CG243" i="5"/>
  <c r="CJ243" i="5" s="1"/>
  <c r="BV245" i="5" l="1"/>
  <c r="U251" i="21" s="1"/>
  <c r="CH243" i="5"/>
  <c r="CD244" i="5" s="1"/>
  <c r="Y249" i="21"/>
  <c r="AV245" i="5"/>
  <c r="AW245" i="5" s="1"/>
  <c r="AZ245" i="5"/>
  <c r="BE241" i="5"/>
  <c r="BH241" i="5" s="1"/>
  <c r="BP246" i="5"/>
  <c r="V251" i="21"/>
  <c r="BL243" i="5"/>
  <c r="BO243" i="5" s="1"/>
  <c r="Z249" i="21"/>
  <c r="CB244" i="5"/>
  <c r="BX244" i="5"/>
  <c r="BY244" i="5" s="1"/>
  <c r="BM243" i="5" l="1"/>
  <c r="BI244" i="5" s="1"/>
  <c r="BF241" i="5"/>
  <c r="BB242" i="5" s="1"/>
  <c r="S249" i="21"/>
  <c r="CI244" i="5"/>
  <c r="CE244" i="5"/>
  <c r="CF244" i="5" s="1"/>
  <c r="T249" i="21"/>
  <c r="BZ244" i="5"/>
  <c r="CC244" i="5" s="1"/>
  <c r="Q247" i="21"/>
  <c r="AX245" i="5"/>
  <c r="BA245" i="5" s="1"/>
  <c r="BU246" i="5"/>
  <c r="BQ246" i="5"/>
  <c r="BR246" i="5" s="1"/>
  <c r="R247" i="21" l="1"/>
  <c r="CA244" i="5"/>
  <c r="BW245" i="5" s="1"/>
  <c r="O251" i="21"/>
  <c r="W250" i="21"/>
  <c r="X250" i="21"/>
  <c r="BN244" i="5"/>
  <c r="BJ244" i="5"/>
  <c r="BK244" i="5" s="1"/>
  <c r="CG244" i="5"/>
  <c r="CH244" i="5" s="1"/>
  <c r="BS246" i="5"/>
  <c r="BT246" i="5" s="1"/>
  <c r="AY245" i="5"/>
  <c r="BG242" i="5"/>
  <c r="BC242" i="5"/>
  <c r="BD242" i="5" s="1"/>
  <c r="CJ244" i="5" l="1"/>
  <c r="BP247" i="5"/>
  <c r="V252" i="21"/>
  <c r="Z250" i="21"/>
  <c r="CD245" i="5"/>
  <c r="Y250" i="21"/>
  <c r="BV246" i="5"/>
  <c r="CB245" i="5"/>
  <c r="BX245" i="5"/>
  <c r="BY245" i="5" s="1"/>
  <c r="BE242" i="5"/>
  <c r="BF242" i="5" s="1"/>
  <c r="AU246" i="5"/>
  <c r="P251" i="21"/>
  <c r="BL244" i="5"/>
  <c r="BM244" i="5" s="1"/>
  <c r="BH242" i="5" l="1"/>
  <c r="Q248" i="21" s="1"/>
  <c r="BO244" i="5"/>
  <c r="BB243" i="5"/>
  <c r="R248" i="21"/>
  <c r="U252" i="21"/>
  <c r="S250" i="21"/>
  <c r="CI245" i="5"/>
  <c r="CE245" i="5"/>
  <c r="CF245" i="5" s="1"/>
  <c r="BZ245" i="5"/>
  <c r="CA245" i="5" s="1"/>
  <c r="T250" i="21"/>
  <c r="BI245" i="5"/>
  <c r="BQ247" i="5"/>
  <c r="BR247" i="5" s="1"/>
  <c r="BU247" i="5"/>
  <c r="AZ246" i="5"/>
  <c r="AV246" i="5"/>
  <c r="AW246" i="5" s="1"/>
  <c r="BW246" i="5" l="1"/>
  <c r="X251" i="21"/>
  <c r="BG243" i="5"/>
  <c r="BC243" i="5"/>
  <c r="BD243" i="5" s="1"/>
  <c r="BS247" i="5"/>
  <c r="BV247" i="5" s="1"/>
  <c r="AX246" i="5"/>
  <c r="BA246" i="5" s="1"/>
  <c r="CG245" i="5"/>
  <c r="CH245" i="5" s="1"/>
  <c r="CC245" i="5"/>
  <c r="BN245" i="5"/>
  <c r="BJ245" i="5"/>
  <c r="BK245" i="5" s="1"/>
  <c r="BT247" i="5" l="1"/>
  <c r="BP248" i="5" s="1"/>
  <c r="CD246" i="5"/>
  <c r="Z251" i="21"/>
  <c r="O252" i="21"/>
  <c r="U253" i="21"/>
  <c r="CJ245" i="5"/>
  <c r="AY246" i="5"/>
  <c r="W251" i="21"/>
  <c r="BE243" i="5"/>
  <c r="BH243" i="5" s="1"/>
  <c r="BL245" i="5"/>
  <c r="BM245" i="5" s="1"/>
  <c r="CB246" i="5"/>
  <c r="BX246" i="5"/>
  <c r="BY246" i="5" s="1"/>
  <c r="V253" i="21" l="1"/>
  <c r="BI246" i="5"/>
  <c r="T251" i="21"/>
  <c r="Q249" i="21"/>
  <c r="AU247" i="5"/>
  <c r="P252" i="21"/>
  <c r="BO245" i="5"/>
  <c r="Y251" i="21"/>
  <c r="BQ248" i="5"/>
  <c r="BR248" i="5" s="1"/>
  <c r="BU248" i="5"/>
  <c r="BZ246" i="5"/>
  <c r="CA246" i="5" s="1"/>
  <c r="BF243" i="5"/>
  <c r="CI246" i="5"/>
  <c r="CE246" i="5"/>
  <c r="CF246" i="5" s="1"/>
  <c r="X252" i="21" l="1"/>
  <c r="BW247" i="5"/>
  <c r="S251" i="21"/>
  <c r="CC246" i="5"/>
  <c r="BB244" i="5"/>
  <c r="R249" i="21"/>
  <c r="BN246" i="5"/>
  <c r="BJ246" i="5"/>
  <c r="BK246" i="5" s="1"/>
  <c r="AZ247" i="5"/>
  <c r="AV247" i="5"/>
  <c r="AW247" i="5" s="1"/>
  <c r="BS248" i="5"/>
  <c r="BT248" i="5" s="1"/>
  <c r="CG246" i="5"/>
  <c r="CJ246" i="5" s="1"/>
  <c r="CH246" i="5" l="1"/>
  <c r="CD247" i="5" s="1"/>
  <c r="Y252" i="21"/>
  <c r="BP249" i="5"/>
  <c r="V254" i="21"/>
  <c r="Z252" i="21"/>
  <c r="BG244" i="5"/>
  <c r="BC244" i="5"/>
  <c r="BD244" i="5" s="1"/>
  <c r="AX247" i="5"/>
  <c r="AY247" i="5" s="1"/>
  <c r="W252" i="21"/>
  <c r="BL246" i="5"/>
  <c r="BO246" i="5" s="1"/>
  <c r="BV248" i="5"/>
  <c r="BX247" i="5"/>
  <c r="BY247" i="5" s="1"/>
  <c r="CB247" i="5"/>
  <c r="BM246" i="5" l="1"/>
  <c r="BI247" i="5" s="1"/>
  <c r="S252" i="21"/>
  <c r="AU248" i="5"/>
  <c r="P253" i="21"/>
  <c r="T252" i="21"/>
  <c r="BE244" i="5"/>
  <c r="BF244" i="5" s="1"/>
  <c r="U254" i="21"/>
  <c r="CI247" i="5"/>
  <c r="CE247" i="5"/>
  <c r="CF247" i="5" s="1"/>
  <c r="BZ247" i="5"/>
  <c r="CA247" i="5" s="1"/>
  <c r="BU249" i="5"/>
  <c r="BQ249" i="5"/>
  <c r="BR249" i="5" s="1"/>
  <c r="BA247" i="5"/>
  <c r="BH244" i="5" l="1"/>
  <c r="CC247" i="5"/>
  <c r="BS249" i="5"/>
  <c r="BV249" i="5" s="1"/>
  <c r="BB245" i="5"/>
  <c r="R250" i="21"/>
  <c r="W253" i="21"/>
  <c r="BN247" i="5"/>
  <c r="BJ247" i="5"/>
  <c r="BK247" i="5" s="1"/>
  <c r="O253" i="21"/>
  <c r="Q250" i="21"/>
  <c r="BW248" i="5"/>
  <c r="X253" i="21"/>
  <c r="CG247" i="5"/>
  <c r="CH247" i="5" s="1"/>
  <c r="AV248" i="5"/>
  <c r="AW248" i="5" s="1"/>
  <c r="AZ248" i="5"/>
  <c r="CJ247" i="5" l="1"/>
  <c r="BT249" i="5"/>
  <c r="BP250" i="5" s="1"/>
  <c r="CB248" i="5"/>
  <c r="BX248" i="5"/>
  <c r="BY248" i="5" s="1"/>
  <c r="Z253" i="21"/>
  <c r="CD248" i="5"/>
  <c r="Y253" i="21"/>
  <c r="AX248" i="5"/>
  <c r="AY248" i="5" s="1"/>
  <c r="BG245" i="5"/>
  <c r="BC245" i="5"/>
  <c r="BD245" i="5" s="1"/>
  <c r="U255" i="21"/>
  <c r="BL247" i="5"/>
  <c r="BM247" i="5" s="1"/>
  <c r="V255" i="21" l="1"/>
  <c r="BO247" i="5"/>
  <c r="S253" i="21" s="1"/>
  <c r="BA248" i="5"/>
  <c r="P254" i="21"/>
  <c r="AU249" i="5"/>
  <c r="CI248" i="5"/>
  <c r="CE248" i="5"/>
  <c r="CF248" i="5" s="1"/>
  <c r="BQ250" i="5"/>
  <c r="BR250" i="5" s="1"/>
  <c r="BU250" i="5"/>
  <c r="BE245" i="5"/>
  <c r="BF245" i="5" s="1"/>
  <c r="O254" i="21"/>
  <c r="BI248" i="5"/>
  <c r="T253" i="21"/>
  <c r="BZ248" i="5"/>
  <c r="CC248" i="5" s="1"/>
  <c r="CA248" i="5" l="1"/>
  <c r="BW249" i="5" s="1"/>
  <c r="W254" i="21"/>
  <c r="R251" i="21"/>
  <c r="BB246" i="5"/>
  <c r="CG248" i="5"/>
  <c r="CH248" i="5" s="1"/>
  <c r="BH245" i="5"/>
  <c r="X254" i="21"/>
  <c r="BN248" i="5"/>
  <c r="BJ248" i="5"/>
  <c r="BK248" i="5" s="1"/>
  <c r="BS250" i="5"/>
  <c r="BT250" i="5" s="1"/>
  <c r="AV249" i="5"/>
  <c r="AW249" i="5" s="1"/>
  <c r="AZ249" i="5"/>
  <c r="CJ248" i="5" l="1"/>
  <c r="BV250" i="5"/>
  <c r="U256" i="21" s="1"/>
  <c r="V256" i="21"/>
  <c r="BP251" i="5"/>
  <c r="CD249" i="5"/>
  <c r="Z254" i="21"/>
  <c r="BL248" i="5"/>
  <c r="BO248" i="5" s="1"/>
  <c r="Q251" i="21"/>
  <c r="Y254" i="21"/>
  <c r="CB249" i="5"/>
  <c r="BX249" i="5"/>
  <c r="BY249" i="5" s="1"/>
  <c r="BC246" i="5"/>
  <c r="BD246" i="5" s="1"/>
  <c r="BG246" i="5"/>
  <c r="AX249" i="5"/>
  <c r="BA249" i="5" s="1"/>
  <c r="BM248" i="5" l="1"/>
  <c r="BI249" i="5" s="1"/>
  <c r="AY249" i="5"/>
  <c r="AU250" i="5" s="1"/>
  <c r="O255" i="21"/>
  <c r="S254" i="21"/>
  <c r="BZ249" i="5"/>
  <c r="CA249" i="5" s="1"/>
  <c r="P255" i="21"/>
  <c r="CI249" i="5"/>
  <c r="CE249" i="5"/>
  <c r="CF249" i="5" s="1"/>
  <c r="BU251" i="5"/>
  <c r="BQ251" i="5"/>
  <c r="BR251" i="5" s="1"/>
  <c r="BE246" i="5"/>
  <c r="BH246" i="5" s="1"/>
  <c r="T254" i="21" l="1"/>
  <c r="BW250" i="5"/>
  <c r="X255" i="21"/>
  <c r="Q252" i="21"/>
  <c r="AZ250" i="5"/>
  <c r="AV250" i="5"/>
  <c r="AW250" i="5" s="1"/>
  <c r="BS251" i="5"/>
  <c r="BT251" i="5" s="1"/>
  <c r="BF246" i="5"/>
  <c r="BJ249" i="5"/>
  <c r="BK249" i="5" s="1"/>
  <c r="BN249" i="5"/>
  <c r="CG249" i="5"/>
  <c r="CH249" i="5" s="1"/>
  <c r="CC249" i="5"/>
  <c r="CD250" i="5" l="1"/>
  <c r="Z255" i="21"/>
  <c r="BP252" i="5"/>
  <c r="V257" i="21"/>
  <c r="BV251" i="5"/>
  <c r="BB247" i="5"/>
  <c r="R252" i="21"/>
  <c r="W255" i="21"/>
  <c r="CJ249" i="5"/>
  <c r="AX250" i="5"/>
  <c r="AY250" i="5" s="1"/>
  <c r="BL249" i="5"/>
  <c r="BM249" i="5" s="1"/>
  <c r="CB250" i="5"/>
  <c r="BX250" i="5"/>
  <c r="BY250" i="5" s="1"/>
  <c r="BO249" i="5" l="1"/>
  <c r="AU251" i="5"/>
  <c r="P256" i="21"/>
  <c r="S255" i="21"/>
  <c r="BZ250" i="5"/>
  <c r="CA250" i="5" s="1"/>
  <c r="BI250" i="5"/>
  <c r="T255" i="21"/>
  <c r="BU252" i="5"/>
  <c r="BQ252" i="5"/>
  <c r="BR252" i="5" s="1"/>
  <c r="BG247" i="5"/>
  <c r="BC247" i="5"/>
  <c r="BD247" i="5" s="1"/>
  <c r="U257" i="21"/>
  <c r="BA250" i="5"/>
  <c r="Y255" i="21"/>
  <c r="CI250" i="5"/>
  <c r="CE250" i="5"/>
  <c r="CF250" i="5" s="1"/>
  <c r="CC250" i="5" l="1"/>
  <c r="W256" i="21"/>
  <c r="BS252" i="5"/>
  <c r="BV252" i="5" s="1"/>
  <c r="X256" i="21"/>
  <c r="BW251" i="5"/>
  <c r="BE247" i="5"/>
  <c r="BF247" i="5" s="1"/>
  <c r="O256" i="21"/>
  <c r="BN250" i="5"/>
  <c r="BJ250" i="5"/>
  <c r="BK250" i="5" s="1"/>
  <c r="AZ251" i="5"/>
  <c r="AV251" i="5"/>
  <c r="AW251" i="5" s="1"/>
  <c r="CG250" i="5"/>
  <c r="CJ250" i="5" s="1"/>
  <c r="BT252" i="5" l="1"/>
  <c r="BP253" i="5" s="1"/>
  <c r="BB248" i="5"/>
  <c r="R253" i="21"/>
  <c r="Y256" i="21"/>
  <c r="U258" i="21"/>
  <c r="BL250" i="5"/>
  <c r="BM250" i="5" s="1"/>
  <c r="V258" i="21"/>
  <c r="CH250" i="5"/>
  <c r="BX251" i="5"/>
  <c r="BY251" i="5" s="1"/>
  <c r="CB251" i="5"/>
  <c r="BH247" i="5"/>
  <c r="AX251" i="5"/>
  <c r="BA251" i="5" s="1"/>
  <c r="BO250" i="5" l="1"/>
  <c r="S256" i="21" s="1"/>
  <c r="AY251" i="5"/>
  <c r="AU252" i="5" s="1"/>
  <c r="BI251" i="5"/>
  <c r="T256" i="21"/>
  <c r="BZ251" i="5"/>
  <c r="CC251" i="5" s="1"/>
  <c r="O257" i="21"/>
  <c r="CD251" i="5"/>
  <c r="Z256" i="21"/>
  <c r="Q253" i="21"/>
  <c r="BU253" i="5"/>
  <c r="BQ253" i="5"/>
  <c r="BR253" i="5" s="1"/>
  <c r="BC248" i="5"/>
  <c r="BD248" i="5" s="1"/>
  <c r="BG248" i="5"/>
  <c r="P257" i="21" l="1"/>
  <c r="CA251" i="5"/>
  <c r="BW252" i="5" s="1"/>
  <c r="W257" i="21"/>
  <c r="AV252" i="5"/>
  <c r="AW252" i="5" s="1"/>
  <c r="AZ252" i="5"/>
  <c r="BE248" i="5"/>
  <c r="BH248" i="5" s="1"/>
  <c r="BS253" i="5"/>
  <c r="BT253" i="5" s="1"/>
  <c r="X257" i="21"/>
  <c r="CI251" i="5"/>
  <c r="CE251" i="5"/>
  <c r="CF251" i="5" s="1"/>
  <c r="BN251" i="5"/>
  <c r="BJ251" i="5"/>
  <c r="BK251" i="5" s="1"/>
  <c r="BV253" i="5" l="1"/>
  <c r="U259" i="21" s="1"/>
  <c r="BF248" i="5"/>
  <c r="BB249" i="5" s="1"/>
  <c r="Q254" i="21"/>
  <c r="CG251" i="5"/>
  <c r="CH251" i="5" s="1"/>
  <c r="R254" i="21"/>
  <c r="CB252" i="5"/>
  <c r="BX252" i="5"/>
  <c r="BY252" i="5" s="1"/>
  <c r="BL251" i="5"/>
  <c r="BM251" i="5" s="1"/>
  <c r="AX252" i="5"/>
  <c r="BA252" i="5" s="1"/>
  <c r="V259" i="21"/>
  <c r="BP254" i="5"/>
  <c r="CJ251" i="5" l="1"/>
  <c r="BO251" i="5"/>
  <c r="AY252" i="5"/>
  <c r="AU253" i="5" s="1"/>
  <c r="O258" i="21"/>
  <c r="CD252" i="5"/>
  <c r="Z257" i="21"/>
  <c r="P258" i="21"/>
  <c r="S257" i="21"/>
  <c r="BI252" i="5"/>
  <c r="T257" i="21"/>
  <c r="BG249" i="5"/>
  <c r="BC249" i="5"/>
  <c r="BD249" i="5" s="1"/>
  <c r="BQ254" i="5"/>
  <c r="BR254" i="5" s="1"/>
  <c r="BU254" i="5"/>
  <c r="BZ252" i="5"/>
  <c r="CA252" i="5" s="1"/>
  <c r="Y257" i="21"/>
  <c r="CC252" i="5" l="1"/>
  <c r="CE252" i="5"/>
  <c r="CF252" i="5" s="1"/>
  <c r="CI252" i="5"/>
  <c r="BE249" i="5"/>
  <c r="BF249" i="5" s="1"/>
  <c r="W258" i="21"/>
  <c r="BN252" i="5"/>
  <c r="BJ252" i="5"/>
  <c r="BK252" i="5" s="1"/>
  <c r="BW253" i="5"/>
  <c r="X258" i="21"/>
  <c r="AV253" i="5"/>
  <c r="AW253" i="5" s="1"/>
  <c r="AZ253" i="5"/>
  <c r="BS254" i="5"/>
  <c r="BT254" i="5" s="1"/>
  <c r="BV254" i="5" l="1"/>
  <c r="BH249" i="5"/>
  <c r="R255" i="21"/>
  <c r="BB250" i="5"/>
  <c r="BP255" i="5"/>
  <c r="V260" i="21"/>
  <c r="AX253" i="5"/>
  <c r="AY253" i="5" s="1"/>
  <c r="Q255" i="21"/>
  <c r="CB253" i="5"/>
  <c r="BX253" i="5"/>
  <c r="BY253" i="5" s="1"/>
  <c r="BL252" i="5"/>
  <c r="BM252" i="5" s="1"/>
  <c r="CG252" i="5"/>
  <c r="CJ252" i="5" s="1"/>
  <c r="U260" i="21"/>
  <c r="BA253" i="5" l="1"/>
  <c r="CH252" i="5"/>
  <c r="CD253" i="5" s="1"/>
  <c r="Y258" i="21"/>
  <c r="BI253" i="5"/>
  <c r="T258" i="21"/>
  <c r="O259" i="21"/>
  <c r="AU254" i="5"/>
  <c r="P259" i="21"/>
  <c r="Z258" i="21"/>
  <c r="BO252" i="5"/>
  <c r="BU255" i="5"/>
  <c r="BQ255" i="5"/>
  <c r="BR255" i="5" s="1"/>
  <c r="BC250" i="5"/>
  <c r="BD250" i="5" s="1"/>
  <c r="BG250" i="5"/>
  <c r="BZ253" i="5"/>
  <c r="CC253" i="5" s="1"/>
  <c r="CA253" i="5" l="1"/>
  <c r="BW254" i="5" s="1"/>
  <c r="W259" i="21"/>
  <c r="X259" i="21"/>
  <c r="BE250" i="5"/>
  <c r="BH250" i="5" s="1"/>
  <c r="BS255" i="5"/>
  <c r="BV255" i="5" s="1"/>
  <c r="BJ253" i="5"/>
  <c r="BK253" i="5" s="1"/>
  <c r="BN253" i="5"/>
  <c r="S258" i="21"/>
  <c r="CI253" i="5"/>
  <c r="CE253" i="5"/>
  <c r="CF253" i="5" s="1"/>
  <c r="AV254" i="5"/>
  <c r="AW254" i="5" s="1"/>
  <c r="AZ254" i="5"/>
  <c r="BF250" i="5" l="1"/>
  <c r="BB251" i="5" s="1"/>
  <c r="BT255" i="5"/>
  <c r="BP256" i="5" s="1"/>
  <c r="Q256" i="21"/>
  <c r="CG253" i="5"/>
  <c r="CJ253" i="5" s="1"/>
  <c r="CB254" i="5"/>
  <c r="BX254" i="5"/>
  <c r="BY254" i="5" s="1"/>
  <c r="U261" i="21"/>
  <c r="R256" i="21"/>
  <c r="BL253" i="5"/>
  <c r="BO253" i="5" s="1"/>
  <c r="AX254" i="5"/>
  <c r="BA254" i="5" s="1"/>
  <c r="V261" i="21" l="1"/>
  <c r="BM253" i="5"/>
  <c r="BI254" i="5" s="1"/>
  <c r="O260" i="21"/>
  <c r="Y259" i="21"/>
  <c r="CH253" i="5"/>
  <c r="S259" i="21"/>
  <c r="BC251" i="5"/>
  <c r="BD251" i="5" s="1"/>
  <c r="BG251" i="5"/>
  <c r="AY254" i="5"/>
  <c r="BZ254" i="5"/>
  <c r="CC254" i="5" s="1"/>
  <c r="BU256" i="5"/>
  <c r="BQ256" i="5"/>
  <c r="BR256" i="5" s="1"/>
  <c r="T259" i="21" l="1"/>
  <c r="CA254" i="5"/>
  <c r="BW255" i="5" s="1"/>
  <c r="W260" i="21"/>
  <c r="BN254" i="5"/>
  <c r="BJ254" i="5"/>
  <c r="BK254" i="5" s="1"/>
  <c r="AU255" i="5"/>
  <c r="P260" i="21"/>
  <c r="BE251" i="5"/>
  <c r="BH251" i="5" s="1"/>
  <c r="X260" i="21"/>
  <c r="CD254" i="5"/>
  <c r="Z259" i="21"/>
  <c r="BS256" i="5"/>
  <c r="BT256" i="5" s="1"/>
  <c r="BF251" i="5" l="1"/>
  <c r="BB252" i="5" s="1"/>
  <c r="BP257" i="5"/>
  <c r="V262" i="21"/>
  <c r="CI254" i="5"/>
  <c r="CE254" i="5"/>
  <c r="CF254" i="5" s="1"/>
  <c r="BV256" i="5"/>
  <c r="AZ255" i="5"/>
  <c r="AV255" i="5"/>
  <c r="AW255" i="5" s="1"/>
  <c r="BL254" i="5"/>
  <c r="BO254" i="5" s="1"/>
  <c r="CB255" i="5"/>
  <c r="BX255" i="5"/>
  <c r="BY255" i="5" s="1"/>
  <c r="Q257" i="21"/>
  <c r="R257" i="21" l="1"/>
  <c r="BM254" i="5"/>
  <c r="BI255" i="5" s="1"/>
  <c r="S260" i="21"/>
  <c r="BZ255" i="5"/>
  <c r="CA255" i="5" s="1"/>
  <c r="U262" i="21"/>
  <c r="AX255" i="5"/>
  <c r="AY255" i="5" s="1"/>
  <c r="CG254" i="5"/>
  <c r="CJ254" i="5" s="1"/>
  <c r="BG252" i="5"/>
  <c r="BC252" i="5"/>
  <c r="BD252" i="5" s="1"/>
  <c r="BU257" i="5"/>
  <c r="BQ257" i="5"/>
  <c r="BR257" i="5" s="1"/>
  <c r="T260" i="21" l="1"/>
  <c r="CH254" i="5"/>
  <c r="CD255" i="5" s="1"/>
  <c r="BA255" i="5"/>
  <c r="CC255" i="5"/>
  <c r="BW256" i="5"/>
  <c r="X261" i="21"/>
  <c r="AU256" i="5"/>
  <c r="P261" i="21"/>
  <c r="BJ255" i="5"/>
  <c r="BK255" i="5" s="1"/>
  <c r="BN255" i="5"/>
  <c r="O261" i="21"/>
  <c r="BS257" i="5"/>
  <c r="BT257" i="5" s="1"/>
  <c r="Y260" i="21"/>
  <c r="BE252" i="5"/>
  <c r="BH252" i="5" s="1"/>
  <c r="Z260" i="21"/>
  <c r="W261" i="21"/>
  <c r="BV257" i="5" l="1"/>
  <c r="U263" i="21" s="1"/>
  <c r="BF252" i="5"/>
  <c r="BB253" i="5" s="1"/>
  <c r="BP258" i="5"/>
  <c r="V263" i="21"/>
  <c r="BL255" i="5"/>
  <c r="BO255" i="5" s="1"/>
  <c r="CI255" i="5"/>
  <c r="CE255" i="5"/>
  <c r="CF255" i="5" s="1"/>
  <c r="Q258" i="21"/>
  <c r="AZ256" i="5"/>
  <c r="AV256" i="5"/>
  <c r="AW256" i="5" s="1"/>
  <c r="R258" i="21"/>
  <c r="CB256" i="5"/>
  <c r="BX256" i="5"/>
  <c r="BY256" i="5" s="1"/>
  <c r="S261" i="21" l="1"/>
  <c r="BM255" i="5"/>
  <c r="BZ256" i="5"/>
  <c r="CC256" i="5" s="1"/>
  <c r="CG255" i="5"/>
  <c r="CH255" i="5" s="1"/>
  <c r="BG253" i="5"/>
  <c r="BC253" i="5"/>
  <c r="BD253" i="5" s="1"/>
  <c r="AX256" i="5"/>
  <c r="AY256" i="5" s="1"/>
  <c r="BU258" i="5"/>
  <c r="BQ258" i="5"/>
  <c r="BR258" i="5" s="1"/>
  <c r="BA256" i="5" l="1"/>
  <c r="CA256" i="5"/>
  <c r="BW257" i="5" s="1"/>
  <c r="CJ255" i="5"/>
  <c r="Y261" i="21" s="1"/>
  <c r="CD256" i="5"/>
  <c r="Z261" i="21"/>
  <c r="BS258" i="5"/>
  <c r="BT258" i="5" s="1"/>
  <c r="BI256" i="5"/>
  <c r="T261" i="21"/>
  <c r="W262" i="21"/>
  <c r="O262" i="21"/>
  <c r="AU257" i="5"/>
  <c r="P262" i="21"/>
  <c r="X262" i="21"/>
  <c r="BE253" i="5"/>
  <c r="BF253" i="5" s="1"/>
  <c r="BV258" i="5" l="1"/>
  <c r="BH253" i="5"/>
  <c r="Q259" i="21" s="1"/>
  <c r="BP259" i="5"/>
  <c r="V264" i="21"/>
  <c r="BB254" i="5"/>
  <c r="R259" i="21"/>
  <c r="CB257" i="5"/>
  <c r="BX257" i="5"/>
  <c r="BY257" i="5" s="1"/>
  <c r="AZ257" i="5"/>
  <c r="AV257" i="5"/>
  <c r="AW257" i="5" s="1"/>
  <c r="U264" i="21"/>
  <c r="BN256" i="5"/>
  <c r="BJ256" i="5"/>
  <c r="BK256" i="5" s="1"/>
  <c r="CI256" i="5"/>
  <c r="CE256" i="5"/>
  <c r="CF256" i="5" s="1"/>
  <c r="BZ257" i="5" l="1"/>
  <c r="CC257" i="5" s="1"/>
  <c r="BC254" i="5"/>
  <c r="BD254" i="5" s="1"/>
  <c r="BG254" i="5"/>
  <c r="CG256" i="5"/>
  <c r="CH256" i="5" s="1"/>
  <c r="AX257" i="5"/>
  <c r="BA257" i="5" s="1"/>
  <c r="BL256" i="5"/>
  <c r="BO256" i="5" s="1"/>
  <c r="BU259" i="5"/>
  <c r="BQ259" i="5"/>
  <c r="BR259" i="5" s="1"/>
  <c r="CA257" i="5" l="1"/>
  <c r="BW258" i="5" s="1"/>
  <c r="BM256" i="5"/>
  <c r="BI257" i="5" s="1"/>
  <c r="CJ256" i="5"/>
  <c r="S262" i="21"/>
  <c r="O263" i="21"/>
  <c r="X263" i="21"/>
  <c r="Y262" i="21"/>
  <c r="BS259" i="5"/>
  <c r="BV259" i="5" s="1"/>
  <c r="Z262" i="21"/>
  <c r="CD257" i="5"/>
  <c r="AY257" i="5"/>
  <c r="T262" i="21"/>
  <c r="W263" i="21"/>
  <c r="BE254" i="5"/>
  <c r="BF254" i="5" s="1"/>
  <c r="BT259" i="5" l="1"/>
  <c r="BP260" i="5" s="1"/>
  <c r="BH254" i="5"/>
  <c r="BB255" i="5"/>
  <c r="R260" i="21"/>
  <c r="CE257" i="5"/>
  <c r="CF257" i="5" s="1"/>
  <c r="CI257" i="5"/>
  <c r="U265" i="21"/>
  <c r="V265" i="21"/>
  <c r="BN257" i="5"/>
  <c r="BJ257" i="5"/>
  <c r="BK257" i="5" s="1"/>
  <c r="Q260" i="21"/>
  <c r="AU258" i="5"/>
  <c r="P263" i="21"/>
  <c r="CB258" i="5"/>
  <c r="BX258" i="5"/>
  <c r="BY258" i="5" s="1"/>
  <c r="BL257" i="5" l="1"/>
  <c r="BM257" i="5" s="1"/>
  <c r="BU260" i="5"/>
  <c r="BQ260" i="5"/>
  <c r="BR260" i="5" s="1"/>
  <c r="BZ258" i="5"/>
  <c r="CC258" i="5" s="1"/>
  <c r="AV258" i="5"/>
  <c r="AW258" i="5" s="1"/>
  <c r="AZ258" i="5"/>
  <c r="CG257" i="5"/>
  <c r="CJ257" i="5" s="1"/>
  <c r="BG255" i="5"/>
  <c r="BC255" i="5"/>
  <c r="BD255" i="5" s="1"/>
  <c r="BO257" i="5" l="1"/>
  <c r="CA258" i="5"/>
  <c r="BW259" i="5" s="1"/>
  <c r="CH257" i="5"/>
  <c r="CD258" i="5" s="1"/>
  <c r="BI258" i="5"/>
  <c r="T263" i="21"/>
  <c r="S263" i="21"/>
  <c r="Z263" i="21"/>
  <c r="Y263" i="21"/>
  <c r="AX258" i="5"/>
  <c r="BA258" i="5" s="1"/>
  <c r="W264" i="21"/>
  <c r="BE255" i="5"/>
  <c r="BH255" i="5" s="1"/>
  <c r="X264" i="21"/>
  <c r="BS260" i="5"/>
  <c r="BV260" i="5" s="1"/>
  <c r="BT260" i="5" l="1"/>
  <c r="BP261" i="5" s="1"/>
  <c r="BF255" i="5"/>
  <c r="BB256" i="5" s="1"/>
  <c r="AY258" i="5"/>
  <c r="AU259" i="5" s="1"/>
  <c r="U266" i="21"/>
  <c r="P264" i="21"/>
  <c r="O264" i="21"/>
  <c r="BX259" i="5"/>
  <c r="BY259" i="5" s="1"/>
  <c r="CB259" i="5"/>
  <c r="CI258" i="5"/>
  <c r="CE258" i="5"/>
  <c r="CF258" i="5" s="1"/>
  <c r="BN258" i="5"/>
  <c r="BJ258" i="5"/>
  <c r="BK258" i="5" s="1"/>
  <c r="Q261" i="21"/>
  <c r="V266" i="21" l="1"/>
  <c r="R261" i="21"/>
  <c r="BG256" i="5"/>
  <c r="BC256" i="5"/>
  <c r="BD256" i="5" s="1"/>
  <c r="BL258" i="5"/>
  <c r="BM258" i="5" s="1"/>
  <c r="CG258" i="5"/>
  <c r="CH258" i="5" s="1"/>
  <c r="AZ259" i="5"/>
  <c r="AV259" i="5"/>
  <c r="AW259" i="5" s="1"/>
  <c r="BU261" i="5"/>
  <c r="BQ261" i="5"/>
  <c r="BR261" i="5" s="1"/>
  <c r="BZ259" i="5"/>
  <c r="CA259" i="5" s="1"/>
  <c r="BW260" i="5" l="1"/>
  <c r="X265" i="21"/>
  <c r="Z264" i="21"/>
  <c r="CD259" i="5"/>
  <c r="BI259" i="5"/>
  <c r="T264" i="21"/>
  <c r="BO258" i="5"/>
  <c r="BE256" i="5"/>
  <c r="BF256" i="5" s="1"/>
  <c r="CC259" i="5"/>
  <c r="AX259" i="5"/>
  <c r="AY259" i="5" s="1"/>
  <c r="CJ258" i="5"/>
  <c r="BS261" i="5"/>
  <c r="BT261" i="5" s="1"/>
  <c r="BV261" i="5" l="1"/>
  <c r="BH256" i="5"/>
  <c r="Q262" i="21" s="1"/>
  <c r="BP262" i="5"/>
  <c r="V267" i="21"/>
  <c r="AU260" i="5"/>
  <c r="P265" i="21"/>
  <c r="W265" i="21"/>
  <c r="BA259" i="5"/>
  <c r="U267" i="21"/>
  <c r="CI259" i="5"/>
  <c r="CE259" i="5"/>
  <c r="CF259" i="5" s="1"/>
  <c r="BB257" i="5"/>
  <c r="R262" i="21"/>
  <c r="BN259" i="5"/>
  <c r="BJ259" i="5"/>
  <c r="BK259" i="5" s="1"/>
  <c r="Y264" i="21"/>
  <c r="S264" i="21"/>
  <c r="BX260" i="5"/>
  <c r="BY260" i="5" s="1"/>
  <c r="CB260" i="5"/>
  <c r="CG259" i="5" l="1"/>
  <c r="CH259" i="5" s="1"/>
  <c r="BL259" i="5"/>
  <c r="BM259" i="5" s="1"/>
  <c r="BG257" i="5"/>
  <c r="BC257" i="5"/>
  <c r="BD257" i="5" s="1"/>
  <c r="AZ260" i="5"/>
  <c r="AV260" i="5"/>
  <c r="AW260" i="5" s="1"/>
  <c r="O265" i="21"/>
  <c r="BZ260" i="5"/>
  <c r="CC260" i="5" s="1"/>
  <c r="BQ262" i="5"/>
  <c r="BR262" i="5" s="1"/>
  <c r="BU262" i="5"/>
  <c r="BO259" i="5" l="1"/>
  <c r="S265" i="21" s="1"/>
  <c r="CA260" i="5"/>
  <c r="BW261" i="5" s="1"/>
  <c r="CJ259" i="5"/>
  <c r="W266" i="21"/>
  <c r="BE257" i="5"/>
  <c r="BH257" i="5" s="1"/>
  <c r="BS262" i="5"/>
  <c r="BV262" i="5" s="1"/>
  <c r="BI260" i="5"/>
  <c r="T265" i="21"/>
  <c r="Y265" i="21"/>
  <c r="AX260" i="5"/>
  <c r="AY260" i="5" s="1"/>
  <c r="X266" i="21"/>
  <c r="CD260" i="5"/>
  <c r="Z265" i="21"/>
  <c r="BF257" i="5" l="1"/>
  <c r="BB258" i="5" s="1"/>
  <c r="BA260" i="5"/>
  <c r="P266" i="21"/>
  <c r="AU261" i="5"/>
  <c r="U268" i="21"/>
  <c r="Q263" i="21"/>
  <c r="CI260" i="5"/>
  <c r="CE260" i="5"/>
  <c r="CF260" i="5" s="1"/>
  <c r="BN260" i="5"/>
  <c r="BJ260" i="5"/>
  <c r="BK260" i="5" s="1"/>
  <c r="BT262" i="5"/>
  <c r="CB261" i="5"/>
  <c r="BX261" i="5"/>
  <c r="BY261" i="5" s="1"/>
  <c r="O266" i="21"/>
  <c r="R263" i="21" l="1"/>
  <c r="CG260" i="5"/>
  <c r="CH260" i="5" s="1"/>
  <c r="BZ261" i="5"/>
  <c r="CC261" i="5" s="1"/>
  <c r="V268" i="21"/>
  <c r="BP263" i="5"/>
  <c r="BC258" i="5"/>
  <c r="BD258" i="5" s="1"/>
  <c r="BG258" i="5"/>
  <c r="AZ261" i="5"/>
  <c r="AV261" i="5"/>
  <c r="AW261" i="5" s="1"/>
  <c r="BL260" i="5"/>
  <c r="BM260" i="5" s="1"/>
  <c r="CA261" i="5" l="1"/>
  <c r="BW262" i="5" s="1"/>
  <c r="CJ260" i="5"/>
  <c r="BO260" i="5"/>
  <c r="CD261" i="5"/>
  <c r="Z266" i="21"/>
  <c r="Y266" i="21"/>
  <c r="X267" i="21"/>
  <c r="W267" i="21"/>
  <c r="BU263" i="5"/>
  <c r="BQ263" i="5"/>
  <c r="BR263" i="5" s="1"/>
  <c r="S266" i="21"/>
  <c r="BI261" i="5"/>
  <c r="T266" i="21"/>
  <c r="BE258" i="5"/>
  <c r="BH258" i="5" s="1"/>
  <c r="AX261" i="5"/>
  <c r="BA261" i="5" s="1"/>
  <c r="AY261" i="5" l="1"/>
  <c r="AU262" i="5" s="1"/>
  <c r="Q264" i="21"/>
  <c r="BX262" i="5"/>
  <c r="BY262" i="5" s="1"/>
  <c r="CB262" i="5"/>
  <c r="O267" i="21"/>
  <c r="BS263" i="5"/>
  <c r="BT263" i="5" s="1"/>
  <c r="CI261" i="5"/>
  <c r="CE261" i="5"/>
  <c r="CF261" i="5" s="1"/>
  <c r="BF258" i="5"/>
  <c r="BJ261" i="5"/>
  <c r="BK261" i="5" s="1"/>
  <c r="BN261" i="5"/>
  <c r="P267" i="21" l="1"/>
  <c r="BV263" i="5"/>
  <c r="BP264" i="5"/>
  <c r="V269" i="21"/>
  <c r="U269" i="21"/>
  <c r="BL261" i="5"/>
  <c r="BO261" i="5" s="1"/>
  <c r="BZ262" i="5"/>
  <c r="CC262" i="5" s="1"/>
  <c r="AV262" i="5"/>
  <c r="AW262" i="5" s="1"/>
  <c r="AZ262" i="5"/>
  <c r="BB259" i="5"/>
  <c r="R264" i="21"/>
  <c r="CG261" i="5"/>
  <c r="CJ261" i="5" s="1"/>
  <c r="CA262" i="5" l="1"/>
  <c r="BW263" i="5" s="1"/>
  <c r="CH261" i="5"/>
  <c r="CD262" i="5" s="1"/>
  <c r="BM261" i="5"/>
  <c r="BI262" i="5" s="1"/>
  <c r="BG259" i="5"/>
  <c r="BC259" i="5"/>
  <c r="BD259" i="5" s="1"/>
  <c r="S267" i="21"/>
  <c r="W268" i="21"/>
  <c r="X268" i="21"/>
  <c r="T267" i="21"/>
  <c r="AX262" i="5"/>
  <c r="AY262" i="5" s="1"/>
  <c r="Y267" i="21"/>
  <c r="Z267" i="21"/>
  <c r="BU264" i="5"/>
  <c r="BQ264" i="5"/>
  <c r="BR264" i="5" s="1"/>
  <c r="BA262" i="5" l="1"/>
  <c r="AU263" i="5"/>
  <c r="P268" i="21"/>
  <c r="BN262" i="5"/>
  <c r="BJ262" i="5"/>
  <c r="BK262" i="5" s="1"/>
  <c r="CI262" i="5"/>
  <c r="CE262" i="5"/>
  <c r="CF262" i="5" s="1"/>
  <c r="BS264" i="5"/>
  <c r="BT264" i="5" s="1"/>
  <c r="O268" i="21"/>
  <c r="BX263" i="5"/>
  <c r="BY263" i="5" s="1"/>
  <c r="CB263" i="5"/>
  <c r="BE259" i="5"/>
  <c r="BH259" i="5" s="1"/>
  <c r="BF259" i="5" l="1"/>
  <c r="BB260" i="5" s="1"/>
  <c r="BV264" i="5"/>
  <c r="V270" i="21"/>
  <c r="BP265" i="5"/>
  <c r="BL262" i="5"/>
  <c r="BO262" i="5" s="1"/>
  <c r="Q265" i="21"/>
  <c r="CG262" i="5"/>
  <c r="CJ262" i="5" s="1"/>
  <c r="BZ263" i="5"/>
  <c r="CC263" i="5" s="1"/>
  <c r="U270" i="21"/>
  <c r="R265" i="21"/>
  <c r="AV263" i="5"/>
  <c r="AW263" i="5" s="1"/>
  <c r="AZ263" i="5"/>
  <c r="CH262" i="5" l="1"/>
  <c r="CD263" i="5" s="1"/>
  <c r="CA263" i="5"/>
  <c r="X269" i="21" s="1"/>
  <c r="S268" i="21"/>
  <c r="W269" i="21"/>
  <c r="BM262" i="5"/>
  <c r="BG260" i="5"/>
  <c r="BC260" i="5"/>
  <c r="BD260" i="5" s="1"/>
  <c r="BU265" i="5"/>
  <c r="BQ265" i="5"/>
  <c r="BR265" i="5" s="1"/>
  <c r="Y268" i="21"/>
  <c r="AX263" i="5"/>
  <c r="BA263" i="5" s="1"/>
  <c r="Z268" i="21"/>
  <c r="AY263" i="5" l="1"/>
  <c r="AU264" i="5" s="1"/>
  <c r="BW264" i="5"/>
  <c r="BX264" i="5" s="1"/>
  <c r="BY264" i="5" s="1"/>
  <c r="O269" i="21"/>
  <c r="BE260" i="5"/>
  <c r="BF260" i="5" s="1"/>
  <c r="BS265" i="5"/>
  <c r="BV265" i="5" s="1"/>
  <c r="BI263" i="5"/>
  <c r="T268" i="21"/>
  <c r="CI263" i="5"/>
  <c r="CE263" i="5"/>
  <c r="CF263" i="5" s="1"/>
  <c r="P269" i="21" l="1"/>
  <c r="CB264" i="5"/>
  <c r="U271" i="21"/>
  <c r="BB261" i="5"/>
  <c r="R266" i="21"/>
  <c r="BT265" i="5"/>
  <c r="BH260" i="5"/>
  <c r="BZ264" i="5"/>
  <c r="CA264" i="5" s="1"/>
  <c r="AV264" i="5"/>
  <c r="AW264" i="5" s="1"/>
  <c r="AZ264" i="5"/>
  <c r="CG263" i="5"/>
  <c r="CJ263" i="5" s="1"/>
  <c r="BN263" i="5"/>
  <c r="BJ263" i="5"/>
  <c r="BK263" i="5" s="1"/>
  <c r="CC264" i="5" l="1"/>
  <c r="CH263" i="5"/>
  <c r="CD264" i="5" s="1"/>
  <c r="W270" i="21"/>
  <c r="AX264" i="5"/>
  <c r="BA264" i="5" s="1"/>
  <c r="Y269" i="21"/>
  <c r="BW265" i="5"/>
  <c r="X270" i="21"/>
  <c r="Q266" i="21"/>
  <c r="V271" i="21"/>
  <c r="BP266" i="5"/>
  <c r="BL263" i="5"/>
  <c r="BO263" i="5" s="1"/>
  <c r="Z269" i="21"/>
  <c r="BG261" i="5"/>
  <c r="BC261" i="5"/>
  <c r="BD261" i="5" s="1"/>
  <c r="AY264" i="5" l="1"/>
  <c r="AU265" i="5" s="1"/>
  <c r="BM263" i="5"/>
  <c r="BI264" i="5" s="1"/>
  <c r="O270" i="21"/>
  <c r="BE261" i="5"/>
  <c r="BF261" i="5" s="1"/>
  <c r="S269" i="21"/>
  <c r="BQ266" i="5"/>
  <c r="BR266" i="5" s="1"/>
  <c r="BU266" i="5"/>
  <c r="CB265" i="5"/>
  <c r="BX265" i="5"/>
  <c r="BY265" i="5" s="1"/>
  <c r="CE264" i="5"/>
  <c r="CF264" i="5" s="1"/>
  <c r="CI264" i="5"/>
  <c r="T269" i="21"/>
  <c r="P270" i="21" l="1"/>
  <c r="BH261" i="5"/>
  <c r="BB262" i="5"/>
  <c r="R267" i="21"/>
  <c r="Q267" i="21"/>
  <c r="BS266" i="5"/>
  <c r="BT266" i="5" s="1"/>
  <c r="BN264" i="5"/>
  <c r="BJ264" i="5"/>
  <c r="BK264" i="5" s="1"/>
  <c r="AZ265" i="5"/>
  <c r="AV265" i="5"/>
  <c r="AW265" i="5" s="1"/>
  <c r="CG264" i="5"/>
  <c r="CJ264" i="5" s="1"/>
  <c r="BZ265" i="5"/>
  <c r="CC265" i="5" s="1"/>
  <c r="CH264" i="5" l="1"/>
  <c r="CD265" i="5" s="1"/>
  <c r="BV266" i="5"/>
  <c r="W271" i="21"/>
  <c r="V272" i="21"/>
  <c r="BP267" i="5"/>
  <c r="Y270" i="21"/>
  <c r="U272" i="21"/>
  <c r="Z270" i="21"/>
  <c r="AX265" i="5"/>
  <c r="AY265" i="5" s="1"/>
  <c r="CA265" i="5"/>
  <c r="BL264" i="5"/>
  <c r="BM264" i="5" s="1"/>
  <c r="BC262" i="5"/>
  <c r="BD262" i="5" s="1"/>
  <c r="BG262" i="5"/>
  <c r="BA265" i="5" l="1"/>
  <c r="BO264" i="5"/>
  <c r="S270" i="21" s="1"/>
  <c r="BE262" i="5"/>
  <c r="BH262" i="5" s="1"/>
  <c r="BU267" i="5"/>
  <c r="BQ267" i="5"/>
  <c r="BR267" i="5" s="1"/>
  <c r="O271" i="21"/>
  <c r="BW266" i="5"/>
  <c r="X271" i="21"/>
  <c r="AU266" i="5"/>
  <c r="P271" i="21"/>
  <c r="BI265" i="5"/>
  <c r="T270" i="21"/>
  <c r="CE265" i="5"/>
  <c r="CF265" i="5" s="1"/>
  <c r="CI265" i="5"/>
  <c r="Q268" i="21" l="1"/>
  <c r="BF262" i="5"/>
  <c r="CG265" i="5"/>
  <c r="CJ265" i="5" s="1"/>
  <c r="CB266" i="5"/>
  <c r="BX266" i="5"/>
  <c r="BY266" i="5" s="1"/>
  <c r="BJ265" i="5"/>
  <c r="BK265" i="5" s="1"/>
  <c r="BN265" i="5"/>
  <c r="AZ266" i="5"/>
  <c r="AV266" i="5"/>
  <c r="AW266" i="5" s="1"/>
  <c r="BS267" i="5"/>
  <c r="BV267" i="5" s="1"/>
  <c r="CH265" i="5" l="1"/>
  <c r="CD266" i="5" s="1"/>
  <c r="BT267" i="5"/>
  <c r="BP268" i="5" s="1"/>
  <c r="U273" i="21"/>
  <c r="BL265" i="5"/>
  <c r="BM265" i="5" s="1"/>
  <c r="BZ266" i="5"/>
  <c r="CA266" i="5" s="1"/>
  <c r="V273" i="21"/>
  <c r="BB263" i="5"/>
  <c r="R268" i="21"/>
  <c r="Y271" i="21"/>
  <c r="AX266" i="5"/>
  <c r="BA266" i="5" s="1"/>
  <c r="Z271" i="21"/>
  <c r="BO265" i="5" l="1"/>
  <c r="S271" i="21" s="1"/>
  <c r="AY266" i="5"/>
  <c r="AU267" i="5" s="1"/>
  <c r="CC266" i="5"/>
  <c r="W272" i="21"/>
  <c r="BW267" i="5"/>
  <c r="X272" i="21"/>
  <c r="BU268" i="5"/>
  <c r="BQ268" i="5"/>
  <c r="BR268" i="5" s="1"/>
  <c r="O272" i="21"/>
  <c r="CE266" i="5"/>
  <c r="CF266" i="5" s="1"/>
  <c r="CI266" i="5"/>
  <c r="T271" i="21"/>
  <c r="BI266" i="5"/>
  <c r="BG263" i="5"/>
  <c r="BC263" i="5"/>
  <c r="BD263" i="5" s="1"/>
  <c r="P272" i="21" l="1"/>
  <c r="BS268" i="5"/>
  <c r="BT268" i="5" s="1"/>
  <c r="CB267" i="5"/>
  <c r="BX267" i="5"/>
  <c r="BY267" i="5" s="1"/>
  <c r="BN266" i="5"/>
  <c r="BJ266" i="5"/>
  <c r="BK266" i="5" s="1"/>
  <c r="BE263" i="5"/>
  <c r="BF263" i="5" s="1"/>
  <c r="AZ267" i="5"/>
  <c r="AV267" i="5"/>
  <c r="AW267" i="5" s="1"/>
  <c r="CG266" i="5"/>
  <c r="CJ266" i="5" s="1"/>
  <c r="BV268" i="5" l="1"/>
  <c r="U274" i="21" s="1"/>
  <c r="CH266" i="5"/>
  <c r="CD267" i="5" s="1"/>
  <c r="BH263" i="5"/>
  <c r="Q269" i="21" s="1"/>
  <c r="BB264" i="5"/>
  <c r="R269" i="21"/>
  <c r="Y272" i="21"/>
  <c r="BL266" i="5"/>
  <c r="BM266" i="5" s="1"/>
  <c r="BZ267" i="5"/>
  <c r="CA267" i="5" s="1"/>
  <c r="V274" i="21"/>
  <c r="BP269" i="5"/>
  <c r="AX267" i="5"/>
  <c r="BA267" i="5" s="1"/>
  <c r="Z272" i="21"/>
  <c r="BO266" i="5" l="1"/>
  <c r="S272" i="21" s="1"/>
  <c r="AY267" i="5"/>
  <c r="P273" i="21" s="1"/>
  <c r="X273" i="21"/>
  <c r="BW268" i="5"/>
  <c r="BI267" i="5"/>
  <c r="T272" i="21"/>
  <c r="BU269" i="5"/>
  <c r="BQ269" i="5"/>
  <c r="BR269" i="5" s="1"/>
  <c r="O273" i="21"/>
  <c r="CC267" i="5"/>
  <c r="CI267" i="5"/>
  <c r="CE267" i="5"/>
  <c r="CF267" i="5" s="1"/>
  <c r="BG264" i="5"/>
  <c r="BC264" i="5"/>
  <c r="BD264" i="5" s="1"/>
  <c r="AU268" i="5" l="1"/>
  <c r="AV268" i="5" s="1"/>
  <c r="AW268" i="5" s="1"/>
  <c r="BN267" i="5"/>
  <c r="BJ267" i="5"/>
  <c r="BK267" i="5" s="1"/>
  <c r="BE264" i="5"/>
  <c r="BF264" i="5" s="1"/>
  <c r="CG267" i="5"/>
  <c r="CJ267" i="5" s="1"/>
  <c r="BS269" i="5"/>
  <c r="BV269" i="5" s="1"/>
  <c r="CB268" i="5"/>
  <c r="BX268" i="5"/>
  <c r="BY268" i="5" s="1"/>
  <c r="W273" i="21"/>
  <c r="AZ268" i="5" l="1"/>
  <c r="CH267" i="5"/>
  <c r="CD268" i="5" s="1"/>
  <c r="BH264" i="5"/>
  <c r="BB265" i="5"/>
  <c r="R270" i="21"/>
  <c r="U275" i="21"/>
  <c r="Y273" i="21"/>
  <c r="Z273" i="21"/>
  <c r="BL267" i="5"/>
  <c r="BO267" i="5" s="1"/>
  <c r="BT269" i="5"/>
  <c r="BZ268" i="5"/>
  <c r="CA268" i="5" s="1"/>
  <c r="Q270" i="21"/>
  <c r="AX268" i="5"/>
  <c r="BA268" i="5" l="1"/>
  <c r="CC268" i="5"/>
  <c r="BM267" i="5"/>
  <c r="BI268" i="5" s="1"/>
  <c r="S273" i="21"/>
  <c r="O274" i="21"/>
  <c r="BP270" i="5"/>
  <c r="V275" i="21"/>
  <c r="BW269" i="5"/>
  <c r="X274" i="21"/>
  <c r="W274" i="21"/>
  <c r="AY268" i="5"/>
  <c r="CI268" i="5"/>
  <c r="CE268" i="5"/>
  <c r="CF268" i="5" s="1"/>
  <c r="BG265" i="5"/>
  <c r="BC265" i="5"/>
  <c r="BD265" i="5" s="1"/>
  <c r="T273" i="21" l="1"/>
  <c r="CB269" i="5"/>
  <c r="BX269" i="5"/>
  <c r="BY269" i="5" s="1"/>
  <c r="BQ270" i="5"/>
  <c r="BR270" i="5" s="1"/>
  <c r="BU270" i="5"/>
  <c r="BE265" i="5"/>
  <c r="BH265" i="5" s="1"/>
  <c r="CG268" i="5"/>
  <c r="CJ268" i="5" s="1"/>
  <c r="BN268" i="5"/>
  <c r="BJ268" i="5"/>
  <c r="BK268" i="5" s="1"/>
  <c r="P274" i="21"/>
  <c r="AU269" i="5"/>
  <c r="CH268" i="5" l="1"/>
  <c r="CD269" i="5" s="1"/>
  <c r="Q271" i="21"/>
  <c r="BF265" i="5"/>
  <c r="Z274" i="21"/>
  <c r="BL268" i="5"/>
  <c r="BO268" i="5" s="1"/>
  <c r="Y274" i="21"/>
  <c r="BS270" i="5"/>
  <c r="BV270" i="5" s="1"/>
  <c r="BZ269" i="5"/>
  <c r="CA269" i="5" s="1"/>
  <c r="AZ269" i="5"/>
  <c r="AV269" i="5"/>
  <c r="AW269" i="5" s="1"/>
  <c r="CC269" i="5" l="1"/>
  <c r="BT270" i="5"/>
  <c r="BP271" i="5" s="1"/>
  <c r="BW270" i="5"/>
  <c r="X275" i="21"/>
  <c r="S274" i="21"/>
  <c r="U276" i="21"/>
  <c r="BM268" i="5"/>
  <c r="BB266" i="5"/>
  <c r="R271" i="21"/>
  <c r="AX269" i="5"/>
  <c r="AY269" i="5" s="1"/>
  <c r="CI269" i="5"/>
  <c r="CE269" i="5"/>
  <c r="CF269" i="5" s="1"/>
  <c r="W275" i="21"/>
  <c r="V276" i="21" l="1"/>
  <c r="BA269" i="5"/>
  <c r="O275" i="21" s="1"/>
  <c r="AU270" i="5"/>
  <c r="P275" i="21"/>
  <c r="BG266" i="5"/>
  <c r="BC266" i="5"/>
  <c r="BD266" i="5" s="1"/>
  <c r="BI269" i="5"/>
  <c r="T274" i="21"/>
  <c r="BQ271" i="5"/>
  <c r="BR271" i="5" s="1"/>
  <c r="BU271" i="5"/>
  <c r="CG269" i="5"/>
  <c r="CH269" i="5" s="1"/>
  <c r="CB270" i="5"/>
  <c r="BX270" i="5"/>
  <c r="BY270" i="5" s="1"/>
  <c r="CJ269" i="5" l="1"/>
  <c r="CD270" i="5"/>
  <c r="Z275" i="21"/>
  <c r="BZ270" i="5"/>
  <c r="CA270" i="5" s="1"/>
  <c r="Y275" i="21"/>
  <c r="BN269" i="5"/>
  <c r="BJ269" i="5"/>
  <c r="BK269" i="5" s="1"/>
  <c r="BE266" i="5"/>
  <c r="BF266" i="5" s="1"/>
  <c r="BS271" i="5"/>
  <c r="BT271" i="5" s="1"/>
  <c r="AZ270" i="5"/>
  <c r="AV270" i="5"/>
  <c r="AW270" i="5" s="1"/>
  <c r="CC270" i="5" l="1"/>
  <c r="BV271" i="5"/>
  <c r="U277" i="21" s="1"/>
  <c r="BH266" i="5"/>
  <c r="BP272" i="5"/>
  <c r="V277" i="21"/>
  <c r="BB267" i="5"/>
  <c r="R272" i="21"/>
  <c r="AX270" i="5"/>
  <c r="BA270" i="5" s="1"/>
  <c r="Q272" i="21"/>
  <c r="BW271" i="5"/>
  <c r="X276" i="21"/>
  <c r="BL269" i="5"/>
  <c r="BO269" i="5" s="1"/>
  <c r="CI270" i="5"/>
  <c r="CE270" i="5"/>
  <c r="CF270" i="5" s="1"/>
  <c r="W276" i="21"/>
  <c r="AY270" i="5" l="1"/>
  <c r="AU271" i="5" s="1"/>
  <c r="O276" i="21"/>
  <c r="S275" i="21"/>
  <c r="BM269" i="5"/>
  <c r="BG267" i="5"/>
  <c r="BC267" i="5"/>
  <c r="BD267" i="5" s="1"/>
  <c r="BX271" i="5"/>
  <c r="BY271" i="5" s="1"/>
  <c r="CB271" i="5"/>
  <c r="CG270" i="5"/>
  <c r="CH270" i="5" s="1"/>
  <c r="BQ272" i="5"/>
  <c r="BR272" i="5" s="1"/>
  <c r="BU272" i="5"/>
  <c r="P276" i="21" l="1"/>
  <c r="CJ270" i="5"/>
  <c r="CD271" i="5"/>
  <c r="Z276" i="21"/>
  <c r="BZ271" i="5"/>
  <c r="CA271" i="5" s="1"/>
  <c r="BE267" i="5"/>
  <c r="BH267" i="5" s="1"/>
  <c r="BS272" i="5"/>
  <c r="BV272" i="5" s="1"/>
  <c r="Y276" i="21"/>
  <c r="BI270" i="5"/>
  <c r="T275" i="21"/>
  <c r="AZ271" i="5"/>
  <c r="AV271" i="5"/>
  <c r="AW271" i="5" s="1"/>
  <c r="BT272" i="5" l="1"/>
  <c r="BP273" i="5" s="1"/>
  <c r="CC271" i="5"/>
  <c r="BF267" i="5"/>
  <c r="BB268" i="5" s="1"/>
  <c r="U278" i="21"/>
  <c r="Q273" i="21"/>
  <c r="X277" i="21"/>
  <c r="BW272" i="5"/>
  <c r="W277" i="21"/>
  <c r="AX271" i="5"/>
  <c r="BA271" i="5" s="1"/>
  <c r="V278" i="21"/>
  <c r="BN270" i="5"/>
  <c r="BJ270" i="5"/>
  <c r="BK270" i="5" s="1"/>
  <c r="CI271" i="5"/>
  <c r="CE271" i="5"/>
  <c r="CF271" i="5" s="1"/>
  <c r="R273" i="21" l="1"/>
  <c r="AY271" i="5"/>
  <c r="AU272" i="5" s="1"/>
  <c r="O277" i="21"/>
  <c r="BC268" i="5"/>
  <c r="BD268" i="5" s="1"/>
  <c r="BG268" i="5"/>
  <c r="P277" i="21"/>
  <c r="BL270" i="5"/>
  <c r="BM270" i="5" s="1"/>
  <c r="BX272" i="5"/>
  <c r="BY272" i="5" s="1"/>
  <c r="CB272" i="5"/>
  <c r="CG271" i="5"/>
  <c r="CH271" i="5" s="1"/>
  <c r="BU273" i="5"/>
  <c r="BQ273" i="5"/>
  <c r="BR273" i="5" s="1"/>
  <c r="BO270" i="5" l="1"/>
  <c r="S276" i="21" s="1"/>
  <c r="Z277" i="21"/>
  <c r="CD272" i="5"/>
  <c r="BZ272" i="5"/>
  <c r="CC272" i="5" s="1"/>
  <c r="BE268" i="5"/>
  <c r="BH268" i="5" s="1"/>
  <c r="BI271" i="5"/>
  <c r="T276" i="21"/>
  <c r="CJ271" i="5"/>
  <c r="BS273" i="5"/>
  <c r="BT273" i="5" s="1"/>
  <c r="AV272" i="5"/>
  <c r="AW272" i="5" s="1"/>
  <c r="AZ272" i="5"/>
  <c r="CA272" i="5" l="1"/>
  <c r="BW273" i="5" s="1"/>
  <c r="BF268" i="5"/>
  <c r="BB269" i="5" s="1"/>
  <c r="BV273" i="5"/>
  <c r="W278" i="21"/>
  <c r="AX272" i="5"/>
  <c r="AY272" i="5" s="1"/>
  <c r="U279" i="21"/>
  <c r="CE272" i="5"/>
  <c r="CF272" i="5" s="1"/>
  <c r="CI272" i="5"/>
  <c r="Y277" i="21"/>
  <c r="Q274" i="21"/>
  <c r="X278" i="21"/>
  <c r="BP274" i="5"/>
  <c r="V279" i="21"/>
  <c r="BJ271" i="5"/>
  <c r="BK271" i="5" s="1"/>
  <c r="BN271" i="5"/>
  <c r="R274" i="21"/>
  <c r="BA272" i="5" l="1"/>
  <c r="O278" i="21" s="1"/>
  <c r="AU273" i="5"/>
  <c r="P278" i="21"/>
  <c r="BL271" i="5"/>
  <c r="BO271" i="5" s="1"/>
  <c r="CG272" i="5"/>
  <c r="CH272" i="5" s="1"/>
  <c r="BG269" i="5"/>
  <c r="BC269" i="5"/>
  <c r="BD269" i="5" s="1"/>
  <c r="BQ274" i="5"/>
  <c r="BR274" i="5" s="1"/>
  <c r="BU274" i="5"/>
  <c r="CB273" i="5"/>
  <c r="BX273" i="5"/>
  <c r="BY273" i="5" s="1"/>
  <c r="BM271" i="5" l="1"/>
  <c r="BI272" i="5" s="1"/>
  <c r="CJ272" i="5"/>
  <c r="CD273" i="5"/>
  <c r="Z278" i="21"/>
  <c r="S277" i="21"/>
  <c r="BS274" i="5"/>
  <c r="BV274" i="5" s="1"/>
  <c r="BE269" i="5"/>
  <c r="BH269" i="5" s="1"/>
  <c r="Y278" i="21"/>
  <c r="BZ273" i="5"/>
  <c r="CC273" i="5" s="1"/>
  <c r="T277" i="21"/>
  <c r="AZ273" i="5"/>
  <c r="AV273" i="5"/>
  <c r="AW273" i="5" s="1"/>
  <c r="CA273" i="5" l="1"/>
  <c r="BW274" i="5" s="1"/>
  <c r="BF269" i="5"/>
  <c r="BB270" i="5" s="1"/>
  <c r="U280" i="21"/>
  <c r="W279" i="21"/>
  <c r="BN272" i="5"/>
  <c r="BJ272" i="5"/>
  <c r="BK272" i="5" s="1"/>
  <c r="X279" i="21"/>
  <c r="AX273" i="5"/>
  <c r="AY273" i="5" s="1"/>
  <c r="BT274" i="5"/>
  <c r="Q275" i="21"/>
  <c r="CI273" i="5"/>
  <c r="CE273" i="5"/>
  <c r="CF273" i="5" s="1"/>
  <c r="R275" i="21" l="1"/>
  <c r="BA273" i="5"/>
  <c r="AU274" i="5"/>
  <c r="P279" i="21"/>
  <c r="BC270" i="5"/>
  <c r="BD270" i="5" s="1"/>
  <c r="BG270" i="5"/>
  <c r="BL272" i="5"/>
  <c r="BM272" i="5" s="1"/>
  <c r="V280" i="21"/>
  <c r="BP275" i="5"/>
  <c r="O279" i="21"/>
  <c r="CG273" i="5"/>
  <c r="CJ273" i="5" s="1"/>
  <c r="CB274" i="5"/>
  <c r="BX274" i="5"/>
  <c r="BY274" i="5" s="1"/>
  <c r="BO272" i="5" l="1"/>
  <c r="CH273" i="5"/>
  <c r="CD274" i="5" s="1"/>
  <c r="BI273" i="5"/>
  <c r="T278" i="21"/>
  <c r="Y279" i="21"/>
  <c r="BZ274" i="5"/>
  <c r="CC274" i="5" s="1"/>
  <c r="Z279" i="21"/>
  <c r="S278" i="21"/>
  <c r="BE270" i="5"/>
  <c r="BH270" i="5" s="1"/>
  <c r="BU275" i="5"/>
  <c r="BQ275" i="5"/>
  <c r="BR275" i="5" s="1"/>
  <c r="AZ274" i="5"/>
  <c r="AV274" i="5"/>
  <c r="AW274" i="5" s="1"/>
  <c r="CA274" i="5" l="1"/>
  <c r="BW275" i="5" s="1"/>
  <c r="W280" i="21"/>
  <c r="Q276" i="21"/>
  <c r="X280" i="21"/>
  <c r="AX274" i="5"/>
  <c r="BA274" i="5" s="1"/>
  <c r="BF270" i="5"/>
  <c r="BS275" i="5"/>
  <c r="BV275" i="5" s="1"/>
  <c r="BJ273" i="5"/>
  <c r="BK273" i="5" s="1"/>
  <c r="BN273" i="5"/>
  <c r="CI274" i="5"/>
  <c r="CE274" i="5"/>
  <c r="CF274" i="5" s="1"/>
  <c r="AY274" i="5" l="1"/>
  <c r="AU275" i="5" s="1"/>
  <c r="BT275" i="5"/>
  <c r="BP276" i="5" s="1"/>
  <c r="U281" i="21"/>
  <c r="O280" i="21"/>
  <c r="CG274" i="5"/>
  <c r="CH274" i="5" s="1"/>
  <c r="BB271" i="5"/>
  <c r="R276" i="21"/>
  <c r="BL273" i="5"/>
  <c r="BM273" i="5" s="1"/>
  <c r="P280" i="21"/>
  <c r="BX275" i="5"/>
  <c r="BY275" i="5" s="1"/>
  <c r="CB275" i="5"/>
  <c r="V281" i="21" l="1"/>
  <c r="BO273" i="5"/>
  <c r="S279" i="21" s="1"/>
  <c r="CJ274" i="5"/>
  <c r="AZ275" i="5"/>
  <c r="AV275" i="5"/>
  <c r="AW275" i="5" s="1"/>
  <c r="CD275" i="5"/>
  <c r="Z280" i="21"/>
  <c r="BG271" i="5"/>
  <c r="BC271" i="5"/>
  <c r="BD271" i="5" s="1"/>
  <c r="BU276" i="5"/>
  <c r="BQ276" i="5"/>
  <c r="BR276" i="5" s="1"/>
  <c r="Y280" i="21"/>
  <c r="BZ275" i="5"/>
  <c r="CC275" i="5" s="1"/>
  <c r="T279" i="21"/>
  <c r="BI274" i="5"/>
  <c r="CA275" i="5" l="1"/>
  <c r="BW276" i="5" s="1"/>
  <c r="W281" i="21"/>
  <c r="X281" i="21"/>
  <c r="CI275" i="5"/>
  <c r="CE275" i="5"/>
  <c r="CF275" i="5" s="1"/>
  <c r="AX275" i="5"/>
  <c r="BA275" i="5" s="1"/>
  <c r="BS276" i="5"/>
  <c r="BV276" i="5" s="1"/>
  <c r="BN274" i="5"/>
  <c r="BJ274" i="5"/>
  <c r="BK274" i="5" s="1"/>
  <c r="BE271" i="5"/>
  <c r="BF271" i="5" s="1"/>
  <c r="BT276" i="5" l="1"/>
  <c r="BP277" i="5" s="1"/>
  <c r="BH271" i="5"/>
  <c r="AY275" i="5"/>
  <c r="P281" i="21" s="1"/>
  <c r="U282" i="21"/>
  <c r="O281" i="21"/>
  <c r="BX276" i="5"/>
  <c r="BY276" i="5" s="1"/>
  <c r="CB276" i="5"/>
  <c r="Q277" i="21"/>
  <c r="BB272" i="5"/>
  <c r="R277" i="21"/>
  <c r="BL274" i="5"/>
  <c r="BM274" i="5" s="1"/>
  <c r="CG275" i="5"/>
  <c r="CJ275" i="5" s="1"/>
  <c r="V282" i="21" l="1"/>
  <c r="CH275" i="5"/>
  <c r="CD276" i="5" s="1"/>
  <c r="BO274" i="5"/>
  <c r="S280" i="21" s="1"/>
  <c r="AU276" i="5"/>
  <c r="AV276" i="5" s="1"/>
  <c r="AW276" i="5" s="1"/>
  <c r="Y281" i="21"/>
  <c r="BU277" i="5"/>
  <c r="BQ277" i="5"/>
  <c r="BR277" i="5" s="1"/>
  <c r="BZ276" i="5"/>
  <c r="CC276" i="5" s="1"/>
  <c r="BC272" i="5"/>
  <c r="BD272" i="5" s="1"/>
  <c r="BG272" i="5"/>
  <c r="BI275" i="5"/>
  <c r="T280" i="21"/>
  <c r="Z281" i="21"/>
  <c r="AZ276" i="5" l="1"/>
  <c r="W282" i="21"/>
  <c r="BN275" i="5"/>
  <c r="BJ275" i="5"/>
  <c r="BK275" i="5" s="1"/>
  <c r="BE272" i="5"/>
  <c r="BH272" i="5" s="1"/>
  <c r="CA276" i="5"/>
  <c r="CE276" i="5"/>
  <c r="CF276" i="5" s="1"/>
  <c r="CI276" i="5"/>
  <c r="BS277" i="5"/>
  <c r="BV277" i="5" s="1"/>
  <c r="AX276" i="5"/>
  <c r="BA276" i="5" l="1"/>
  <c r="BF272" i="5"/>
  <c r="BB273" i="5" s="1"/>
  <c r="BT277" i="5"/>
  <c r="BP278" i="5" s="1"/>
  <c r="O282" i="21"/>
  <c r="U283" i="21"/>
  <c r="BL275" i="5"/>
  <c r="BO275" i="5" s="1"/>
  <c r="BW277" i="5"/>
  <c r="X282" i="21"/>
  <c r="R278" i="21"/>
  <c r="AY276" i="5"/>
  <c r="Q278" i="21"/>
  <c r="CG276" i="5"/>
  <c r="CJ276" i="5" s="1"/>
  <c r="V283" i="21" l="1"/>
  <c r="CH276" i="5"/>
  <c r="CD277" i="5" s="1"/>
  <c r="BM275" i="5"/>
  <c r="BI276" i="5" s="1"/>
  <c r="S281" i="21"/>
  <c r="Y282" i="21"/>
  <c r="AU277" i="5"/>
  <c r="P282" i="21"/>
  <c r="BQ278" i="5"/>
  <c r="BR278" i="5" s="1"/>
  <c r="BU278" i="5"/>
  <c r="Z282" i="21"/>
  <c r="T281" i="21"/>
  <c r="BG273" i="5"/>
  <c r="BC273" i="5"/>
  <c r="BD273" i="5" s="1"/>
  <c r="CB277" i="5"/>
  <c r="BX277" i="5"/>
  <c r="BY277" i="5" s="1"/>
  <c r="AZ277" i="5" l="1"/>
  <c r="AV277" i="5"/>
  <c r="AW277" i="5" s="1"/>
  <c r="BN276" i="5"/>
  <c r="BJ276" i="5"/>
  <c r="BK276" i="5" s="1"/>
  <c r="BZ277" i="5"/>
  <c r="CA277" i="5" s="1"/>
  <c r="CE277" i="5"/>
  <c r="CF277" i="5" s="1"/>
  <c r="CI277" i="5"/>
  <c r="BE273" i="5"/>
  <c r="BF273" i="5" s="1"/>
  <c r="BS278" i="5"/>
  <c r="BV278" i="5" s="1"/>
  <c r="CC277" i="5" l="1"/>
  <c r="BT278" i="5"/>
  <c r="BP279" i="5" s="1"/>
  <c r="R279" i="21"/>
  <c r="BB274" i="5"/>
  <c r="U284" i="21"/>
  <c r="W283" i="21"/>
  <c r="X283" i="21"/>
  <c r="BW278" i="5"/>
  <c r="BH273" i="5"/>
  <c r="CG277" i="5"/>
  <c r="CJ277" i="5" s="1"/>
  <c r="BL276" i="5"/>
  <c r="BM276" i="5" s="1"/>
  <c r="AX277" i="5"/>
  <c r="AY277" i="5" s="1"/>
  <c r="V284" i="21" l="1"/>
  <c r="CH277" i="5"/>
  <c r="CD278" i="5" s="1"/>
  <c r="BA277" i="5"/>
  <c r="BO276" i="5"/>
  <c r="BI277" i="5"/>
  <c r="T282" i="21"/>
  <c r="Y283" i="21"/>
  <c r="S282" i="21"/>
  <c r="BU279" i="5"/>
  <c r="BQ279" i="5"/>
  <c r="BR279" i="5" s="1"/>
  <c r="Q279" i="21"/>
  <c r="O283" i="21"/>
  <c r="CB278" i="5"/>
  <c r="BX278" i="5"/>
  <c r="BY278" i="5" s="1"/>
  <c r="BC274" i="5"/>
  <c r="BD274" i="5" s="1"/>
  <c r="BG274" i="5"/>
  <c r="Z283" i="21"/>
  <c r="AU278" i="5"/>
  <c r="P283" i="21"/>
  <c r="AV278" i="5" l="1"/>
  <c r="AW278" i="5" s="1"/>
  <c r="AZ278" i="5"/>
  <c r="BS279" i="5"/>
  <c r="BV279" i="5" s="1"/>
  <c r="CE278" i="5"/>
  <c r="CF278" i="5" s="1"/>
  <c r="CI278" i="5"/>
  <c r="BJ277" i="5"/>
  <c r="BK277" i="5" s="1"/>
  <c r="BN277" i="5"/>
  <c r="BE274" i="5"/>
  <c r="BF274" i="5" s="1"/>
  <c r="BZ278" i="5"/>
  <c r="CA278" i="5" s="1"/>
  <c r="BH274" i="5" l="1"/>
  <c r="BT279" i="5"/>
  <c r="BP280" i="5" s="1"/>
  <c r="CC278" i="5"/>
  <c r="BW279" i="5"/>
  <c r="X284" i="21"/>
  <c r="U285" i="21"/>
  <c r="BB275" i="5"/>
  <c r="R280" i="21"/>
  <c r="BL277" i="5"/>
  <c r="BO277" i="5" s="1"/>
  <c r="W284" i="21"/>
  <c r="V285" i="21"/>
  <c r="CG278" i="5"/>
  <c r="CJ278" i="5" s="1"/>
  <c r="Q280" i="21"/>
  <c r="AX278" i="5"/>
  <c r="AY278" i="5" s="1"/>
  <c r="CH278" i="5" l="1"/>
  <c r="CD279" i="5" s="1"/>
  <c r="BM277" i="5"/>
  <c r="BI278" i="5" s="1"/>
  <c r="BA278" i="5"/>
  <c r="AU279" i="5"/>
  <c r="P284" i="21"/>
  <c r="S283" i="21"/>
  <c r="Y284" i="21"/>
  <c r="BG275" i="5"/>
  <c r="BC275" i="5"/>
  <c r="BD275" i="5" s="1"/>
  <c r="O284" i="21"/>
  <c r="BQ280" i="5"/>
  <c r="BR280" i="5" s="1"/>
  <c r="BU280" i="5"/>
  <c r="CB279" i="5"/>
  <c r="BX279" i="5"/>
  <c r="BY279" i="5" s="1"/>
  <c r="Z284" i="21"/>
  <c r="T283" i="21" l="1"/>
  <c r="BZ279" i="5"/>
  <c r="CC279" i="5" s="1"/>
  <c r="BS280" i="5"/>
  <c r="BV280" i="5" s="1"/>
  <c r="BN278" i="5"/>
  <c r="BJ278" i="5"/>
  <c r="BK278" i="5" s="1"/>
  <c r="CI279" i="5"/>
  <c r="CE279" i="5"/>
  <c r="CF279" i="5" s="1"/>
  <c r="BE275" i="5"/>
  <c r="BF275" i="5" s="1"/>
  <c r="AZ279" i="5"/>
  <c r="AV279" i="5"/>
  <c r="AW279" i="5" s="1"/>
  <c r="BH275" i="5" l="1"/>
  <c r="Q281" i="21" s="1"/>
  <c r="BT280" i="5"/>
  <c r="BP281" i="5" s="1"/>
  <c r="U286" i="21"/>
  <c r="W285" i="21"/>
  <c r="V286" i="21"/>
  <c r="BB276" i="5"/>
  <c r="R281" i="21"/>
  <c r="CA279" i="5"/>
  <c r="AX279" i="5"/>
  <c r="AY279" i="5" s="1"/>
  <c r="CG279" i="5"/>
  <c r="CH279" i="5" s="1"/>
  <c r="BL278" i="5"/>
  <c r="BO278" i="5" s="1"/>
  <c r="BM278" i="5" l="1"/>
  <c r="BI279" i="5" s="1"/>
  <c r="BA279" i="5"/>
  <c r="O285" i="21" s="1"/>
  <c r="CJ279" i="5"/>
  <c r="Y285" i="21" s="1"/>
  <c r="CD280" i="5"/>
  <c r="Z285" i="21"/>
  <c r="S284" i="21"/>
  <c r="BG276" i="5"/>
  <c r="BC276" i="5"/>
  <c r="BD276" i="5" s="1"/>
  <c r="BU281" i="5"/>
  <c r="BQ281" i="5"/>
  <c r="BR281" i="5" s="1"/>
  <c r="AU280" i="5"/>
  <c r="P285" i="21"/>
  <c r="X285" i="21"/>
  <c r="BW280" i="5"/>
  <c r="T284" i="21" l="1"/>
  <c r="BJ279" i="5"/>
  <c r="BK279" i="5" s="1"/>
  <c r="BN279" i="5"/>
  <c r="BE276" i="5"/>
  <c r="BH276" i="5" s="1"/>
  <c r="AZ280" i="5"/>
  <c r="AV280" i="5"/>
  <c r="AW280" i="5" s="1"/>
  <c r="CB280" i="5"/>
  <c r="BX280" i="5"/>
  <c r="BY280" i="5" s="1"/>
  <c r="BS281" i="5"/>
  <c r="BV281" i="5" s="1"/>
  <c r="CE280" i="5"/>
  <c r="CF280" i="5" s="1"/>
  <c r="CI280" i="5"/>
  <c r="BT281" i="5" l="1"/>
  <c r="BP282" i="5" s="1"/>
  <c r="Q282" i="21"/>
  <c r="BZ280" i="5"/>
  <c r="CA280" i="5" s="1"/>
  <c r="BF276" i="5"/>
  <c r="U287" i="21"/>
  <c r="CG280" i="5"/>
  <c r="CH280" i="5" s="1"/>
  <c r="BL279" i="5"/>
  <c r="BM279" i="5" s="1"/>
  <c r="AX280" i="5"/>
  <c r="BA280" i="5" s="1"/>
  <c r="V287" i="21"/>
  <c r="CJ280" i="5" l="1"/>
  <c r="CC280" i="5"/>
  <c r="AY280" i="5"/>
  <c r="AU281" i="5" s="1"/>
  <c r="T285" i="21"/>
  <c r="BI280" i="5"/>
  <c r="O286" i="21"/>
  <c r="BB277" i="5"/>
  <c r="R282" i="21"/>
  <c r="CD281" i="5"/>
  <c r="Z286" i="21"/>
  <c r="W286" i="21"/>
  <c r="BQ282" i="5"/>
  <c r="BR282" i="5" s="1"/>
  <c r="BU282" i="5"/>
  <c r="BW281" i="5"/>
  <c r="X286" i="21"/>
  <c r="Y286" i="21"/>
  <c r="BO279" i="5"/>
  <c r="P286" i="21" l="1"/>
  <c r="BS282" i="5"/>
  <c r="BV282" i="5" s="1"/>
  <c r="CI281" i="5"/>
  <c r="CE281" i="5"/>
  <c r="CF281" i="5" s="1"/>
  <c r="S285" i="21"/>
  <c r="AV281" i="5"/>
  <c r="AW281" i="5" s="1"/>
  <c r="AZ281" i="5"/>
  <c r="CB281" i="5"/>
  <c r="BX281" i="5"/>
  <c r="BY281" i="5" s="1"/>
  <c r="BG277" i="5"/>
  <c r="BC277" i="5"/>
  <c r="BD277" i="5" s="1"/>
  <c r="BN280" i="5"/>
  <c r="BJ280" i="5"/>
  <c r="BK280" i="5" s="1"/>
  <c r="U288" i="21" l="1"/>
  <c r="BZ281" i="5"/>
  <c r="CA281" i="5" s="1"/>
  <c r="BE277" i="5"/>
  <c r="BH277" i="5" s="1"/>
  <c r="CG281" i="5"/>
  <c r="CH281" i="5" s="1"/>
  <c r="BT282" i="5"/>
  <c r="AX281" i="5"/>
  <c r="AY281" i="5" s="1"/>
  <c r="BL280" i="5"/>
  <c r="BO280" i="5" s="1"/>
  <c r="CC281" i="5" l="1"/>
  <c r="BF277" i="5"/>
  <c r="BB278" i="5" s="1"/>
  <c r="BM280" i="5"/>
  <c r="BI281" i="5" s="1"/>
  <c r="CJ281" i="5"/>
  <c r="S286" i="21"/>
  <c r="Q283" i="21"/>
  <c r="AU282" i="5"/>
  <c r="P287" i="21"/>
  <c r="CD282" i="5"/>
  <c r="Z287" i="21"/>
  <c r="W287" i="21"/>
  <c r="Y287" i="21"/>
  <c r="V288" i="21"/>
  <c r="BP283" i="5"/>
  <c r="BA281" i="5"/>
  <c r="X287" i="21"/>
  <c r="BW282" i="5"/>
  <c r="R283" i="21" l="1"/>
  <c r="T286" i="21"/>
  <c r="BU283" i="5"/>
  <c r="BQ283" i="5"/>
  <c r="BR283" i="5" s="1"/>
  <c r="BG278" i="5"/>
  <c r="BC278" i="5"/>
  <c r="BD278" i="5" s="1"/>
  <c r="CE282" i="5"/>
  <c r="CF282" i="5" s="1"/>
  <c r="CI282" i="5"/>
  <c r="CB282" i="5"/>
  <c r="BX282" i="5"/>
  <c r="BY282" i="5" s="1"/>
  <c r="BJ281" i="5"/>
  <c r="BK281" i="5" s="1"/>
  <c r="BN281" i="5"/>
  <c r="AZ282" i="5"/>
  <c r="AV282" i="5"/>
  <c r="AW282" i="5" s="1"/>
  <c r="O287" i="21"/>
  <c r="AX282" i="5" l="1"/>
  <c r="AY282" i="5" s="1"/>
  <c r="BE278" i="5"/>
  <c r="BF278" i="5" s="1"/>
  <c r="CG282" i="5"/>
  <c r="CJ282" i="5" s="1"/>
  <c r="BL281" i="5"/>
  <c r="BO281" i="5" s="1"/>
  <c r="BZ282" i="5"/>
  <c r="CA282" i="5" s="1"/>
  <c r="BS283" i="5"/>
  <c r="BT283" i="5" s="1"/>
  <c r="BH278" i="5" l="1"/>
  <c r="BA282" i="5"/>
  <c r="O288" i="21" s="1"/>
  <c r="CC282" i="5"/>
  <c r="CH282" i="5"/>
  <c r="CD283" i="5" s="1"/>
  <c r="BV283" i="5"/>
  <c r="U289" i="21" s="1"/>
  <c r="S287" i="21"/>
  <c r="Y288" i="21"/>
  <c r="BP284" i="5"/>
  <c r="V289" i="21"/>
  <c r="BB279" i="5"/>
  <c r="R284" i="21"/>
  <c r="BW283" i="5"/>
  <c r="X288" i="21"/>
  <c r="Q284" i="21"/>
  <c r="W288" i="21"/>
  <c r="P288" i="21"/>
  <c r="AU283" i="5"/>
  <c r="BM281" i="5"/>
  <c r="Z288" i="21"/>
  <c r="BQ284" i="5" l="1"/>
  <c r="BR284" i="5" s="1"/>
  <c r="BU284" i="5"/>
  <c r="BX283" i="5"/>
  <c r="BY283" i="5" s="1"/>
  <c r="CB283" i="5"/>
  <c r="BG279" i="5"/>
  <c r="BC279" i="5"/>
  <c r="BD279" i="5" s="1"/>
  <c r="BI282" i="5"/>
  <c r="T287" i="21"/>
  <c r="CI283" i="5"/>
  <c r="CE283" i="5"/>
  <c r="CF283" i="5" s="1"/>
  <c r="AZ283" i="5"/>
  <c r="AV283" i="5"/>
  <c r="AW283" i="5" s="1"/>
  <c r="BN282" i="5" l="1"/>
  <c r="BJ282" i="5"/>
  <c r="BK282" i="5" s="1"/>
  <c r="BZ283" i="5"/>
  <c r="CC283" i="5" s="1"/>
  <c r="BS284" i="5"/>
  <c r="BT284" i="5" s="1"/>
  <c r="AX283" i="5"/>
  <c r="AY283" i="5" s="1"/>
  <c r="CG283" i="5"/>
  <c r="CJ283" i="5" s="1"/>
  <c r="BE279" i="5"/>
  <c r="BF279" i="5" s="1"/>
  <c r="BA283" i="5" l="1"/>
  <c r="BV284" i="5"/>
  <c r="U290" i="21" s="1"/>
  <c r="CH283" i="5"/>
  <c r="CD284" i="5" s="1"/>
  <c r="CA283" i="5"/>
  <c r="BW284" i="5" s="1"/>
  <c r="BB280" i="5"/>
  <c r="R285" i="21"/>
  <c r="Y289" i="21"/>
  <c r="AU284" i="5"/>
  <c r="P289" i="21"/>
  <c r="X289" i="21"/>
  <c r="Z289" i="21"/>
  <c r="BL282" i="5"/>
  <c r="BM282" i="5" s="1"/>
  <c r="O289" i="21"/>
  <c r="W289" i="21"/>
  <c r="V290" i="21"/>
  <c r="BP285" i="5"/>
  <c r="BH279" i="5"/>
  <c r="BO282" i="5" l="1"/>
  <c r="BI283" i="5"/>
  <c r="T288" i="21"/>
  <c r="AZ284" i="5"/>
  <c r="AV284" i="5"/>
  <c r="AW284" i="5" s="1"/>
  <c r="CB284" i="5"/>
  <c r="BX284" i="5"/>
  <c r="BY284" i="5" s="1"/>
  <c r="S288" i="21"/>
  <c r="BU285" i="5"/>
  <c r="BQ285" i="5"/>
  <c r="BR285" i="5" s="1"/>
  <c r="CI284" i="5"/>
  <c r="CE284" i="5"/>
  <c r="CF284" i="5" s="1"/>
  <c r="Q285" i="21"/>
  <c r="BG280" i="5"/>
  <c r="BC280" i="5"/>
  <c r="BD280" i="5" s="1"/>
  <c r="BZ284" i="5" l="1"/>
  <c r="CC284" i="5" s="1"/>
  <c r="BN283" i="5"/>
  <c r="BJ283" i="5"/>
  <c r="BK283" i="5" s="1"/>
  <c r="BE280" i="5"/>
  <c r="BH280" i="5" s="1"/>
  <c r="BS285" i="5"/>
  <c r="BV285" i="5" s="1"/>
  <c r="AX284" i="5"/>
  <c r="AY284" i="5" s="1"/>
  <c r="CG284" i="5"/>
  <c r="CH284" i="5" s="1"/>
  <c r="CJ284" i="5" l="1"/>
  <c r="BA284" i="5"/>
  <c r="U291" i="21"/>
  <c r="Q286" i="21"/>
  <c r="CD285" i="5"/>
  <c r="Z290" i="21"/>
  <c r="W290" i="21"/>
  <c r="AU285" i="5"/>
  <c r="P290" i="21"/>
  <c r="BF280" i="5"/>
  <c r="BL283" i="5"/>
  <c r="BM283" i="5" s="1"/>
  <c r="Y290" i="21"/>
  <c r="CA284" i="5"/>
  <c r="O290" i="21"/>
  <c r="BT285" i="5"/>
  <c r="BI284" i="5" l="1"/>
  <c r="T289" i="21"/>
  <c r="BW285" i="5"/>
  <c r="X290" i="21"/>
  <c r="AZ285" i="5"/>
  <c r="AV285" i="5"/>
  <c r="AW285" i="5" s="1"/>
  <c r="BO283" i="5"/>
  <c r="BB281" i="5"/>
  <c r="R286" i="21"/>
  <c r="CI285" i="5"/>
  <c r="CE285" i="5"/>
  <c r="CF285" i="5" s="1"/>
  <c r="BP286" i="5"/>
  <c r="V291" i="21"/>
  <c r="CB285" i="5" l="1"/>
  <c r="BX285" i="5"/>
  <c r="BY285" i="5" s="1"/>
  <c r="CG285" i="5"/>
  <c r="CJ285" i="5" s="1"/>
  <c r="AX285" i="5"/>
  <c r="BA285" i="5" s="1"/>
  <c r="BG281" i="5"/>
  <c r="BC281" i="5"/>
  <c r="BD281" i="5" s="1"/>
  <c r="S289" i="21"/>
  <c r="BN284" i="5"/>
  <c r="BJ284" i="5"/>
  <c r="BK284" i="5" s="1"/>
  <c r="BQ286" i="5"/>
  <c r="BR286" i="5" s="1"/>
  <c r="BU286" i="5"/>
  <c r="CH285" i="5" l="1"/>
  <c r="CD286" i="5" s="1"/>
  <c r="O291" i="21"/>
  <c r="Y291" i="21"/>
  <c r="Z291" i="21"/>
  <c r="AY285" i="5"/>
  <c r="BS286" i="5"/>
  <c r="BT286" i="5" s="1"/>
  <c r="BE281" i="5"/>
  <c r="BH281" i="5" s="1"/>
  <c r="BZ285" i="5"/>
  <c r="CA285" i="5" s="1"/>
  <c r="BL284" i="5"/>
  <c r="BO284" i="5" s="1"/>
  <c r="BF281" i="5" l="1"/>
  <c r="BB282" i="5" s="1"/>
  <c r="BM284" i="5"/>
  <c r="BI285" i="5" s="1"/>
  <c r="BV286" i="5"/>
  <c r="S290" i="21"/>
  <c r="X291" i="21"/>
  <c r="BW286" i="5"/>
  <c r="Q287" i="21"/>
  <c r="V292" i="21"/>
  <c r="BP287" i="5"/>
  <c r="R287" i="21"/>
  <c r="T290" i="21"/>
  <c r="U292" i="21"/>
  <c r="AU286" i="5"/>
  <c r="P291" i="21"/>
  <c r="CC285" i="5"/>
  <c r="CE286" i="5"/>
  <c r="CF286" i="5" s="1"/>
  <c r="CI286" i="5"/>
  <c r="W291" i="21" l="1"/>
  <c r="CB286" i="5"/>
  <c r="BX286" i="5"/>
  <c r="BY286" i="5" s="1"/>
  <c r="CG286" i="5"/>
  <c r="CH286" i="5" s="1"/>
  <c r="BJ285" i="5"/>
  <c r="BK285" i="5" s="1"/>
  <c r="BN285" i="5"/>
  <c r="BC282" i="5"/>
  <c r="BD282" i="5" s="1"/>
  <c r="BG282" i="5"/>
  <c r="AZ286" i="5"/>
  <c r="AV286" i="5"/>
  <c r="AW286" i="5" s="1"/>
  <c r="BU287" i="5"/>
  <c r="BQ287" i="5"/>
  <c r="BR287" i="5" s="1"/>
  <c r="CD287" i="5" l="1"/>
  <c r="Z292" i="21"/>
  <c r="BE282" i="5"/>
  <c r="BH282" i="5" s="1"/>
  <c r="CJ286" i="5"/>
  <c r="BS287" i="5"/>
  <c r="BV287" i="5" s="1"/>
  <c r="BZ286" i="5"/>
  <c r="CC286" i="5" s="1"/>
  <c r="BL285" i="5"/>
  <c r="BM285" i="5" s="1"/>
  <c r="AX286" i="5"/>
  <c r="AY286" i="5" s="1"/>
  <c r="BA286" i="5" l="1"/>
  <c r="W292" i="21"/>
  <c r="U293" i="21"/>
  <c r="Q288" i="21"/>
  <c r="BI286" i="5"/>
  <c r="T291" i="21"/>
  <c r="BF282" i="5"/>
  <c r="BT287" i="5"/>
  <c r="O292" i="21"/>
  <c r="Y292" i="21"/>
  <c r="BO285" i="5"/>
  <c r="AU287" i="5"/>
  <c r="P292" i="21"/>
  <c r="CI287" i="5"/>
  <c r="CE287" i="5"/>
  <c r="CF287" i="5" s="1"/>
  <c r="CA286" i="5"/>
  <c r="AZ287" i="5" l="1"/>
  <c r="AV287" i="5"/>
  <c r="AW287" i="5" s="1"/>
  <c r="BB283" i="5"/>
  <c r="R288" i="21"/>
  <c r="BW287" i="5"/>
  <c r="X292" i="21"/>
  <c r="CG287" i="5"/>
  <c r="CJ287" i="5" s="1"/>
  <c r="BP288" i="5"/>
  <c r="V293" i="21"/>
  <c r="S291" i="21"/>
  <c r="BN286" i="5"/>
  <c r="BJ286" i="5"/>
  <c r="BK286" i="5" s="1"/>
  <c r="Y293" i="21" l="1"/>
  <c r="BC283" i="5"/>
  <c r="BD283" i="5" s="1"/>
  <c r="BG283" i="5"/>
  <c r="CH287" i="5"/>
  <c r="BU288" i="5"/>
  <c r="BQ288" i="5"/>
  <c r="BR288" i="5" s="1"/>
  <c r="AX287" i="5"/>
  <c r="BA287" i="5" s="1"/>
  <c r="BL286" i="5"/>
  <c r="BO286" i="5" s="1"/>
  <c r="BX287" i="5"/>
  <c r="BY287" i="5" s="1"/>
  <c r="CB287" i="5"/>
  <c r="AY287" i="5" l="1"/>
  <c r="AU288" i="5" s="1"/>
  <c r="S292" i="21"/>
  <c r="Z293" i="21"/>
  <c r="CD288" i="5"/>
  <c r="BM286" i="5"/>
  <c r="BE283" i="5"/>
  <c r="BH283" i="5" s="1"/>
  <c r="O293" i="21"/>
  <c r="BZ287" i="5"/>
  <c r="CA287" i="5" s="1"/>
  <c r="P293" i="21"/>
  <c r="BS288" i="5"/>
  <c r="BV288" i="5" s="1"/>
  <c r="BF283" i="5" l="1"/>
  <c r="BB284" i="5" s="1"/>
  <c r="BT288" i="5"/>
  <c r="BP289" i="5" s="1"/>
  <c r="CC287" i="5"/>
  <c r="Q289" i="21"/>
  <c r="U294" i="21"/>
  <c r="CE288" i="5"/>
  <c r="CF288" i="5" s="1"/>
  <c r="CI288" i="5"/>
  <c r="W293" i="21"/>
  <c r="BI287" i="5"/>
  <c r="T292" i="21"/>
  <c r="AV288" i="5"/>
  <c r="AW288" i="5" s="1"/>
  <c r="AZ288" i="5"/>
  <c r="X293" i="21"/>
  <c r="BW288" i="5"/>
  <c r="R289" i="21" l="1"/>
  <c r="V294" i="21"/>
  <c r="BN287" i="5"/>
  <c r="BJ287" i="5"/>
  <c r="BK287" i="5" s="1"/>
  <c r="BG284" i="5"/>
  <c r="BC284" i="5"/>
  <c r="BD284" i="5" s="1"/>
  <c r="CB288" i="5"/>
  <c r="BX288" i="5"/>
  <c r="BY288" i="5" s="1"/>
  <c r="BU289" i="5"/>
  <c r="BQ289" i="5"/>
  <c r="BR289" i="5" s="1"/>
  <c r="AX288" i="5"/>
  <c r="AY288" i="5" s="1"/>
  <c r="CG288" i="5"/>
  <c r="CH288" i="5" s="1"/>
  <c r="CJ288" i="5" l="1"/>
  <c r="BA288" i="5"/>
  <c r="BS289" i="5"/>
  <c r="BT289" i="5" s="1"/>
  <c r="O294" i="21"/>
  <c r="P294" i="21"/>
  <c r="AU289" i="5"/>
  <c r="Y294" i="21"/>
  <c r="BZ288" i="5"/>
  <c r="CA288" i="5" s="1"/>
  <c r="BE284" i="5"/>
  <c r="BF284" i="5" s="1"/>
  <c r="BL287" i="5"/>
  <c r="BM287" i="5" s="1"/>
  <c r="CD289" i="5"/>
  <c r="Z294" i="21"/>
  <c r="BO287" i="5" l="1"/>
  <c r="BV289" i="5"/>
  <c r="CC288" i="5"/>
  <c r="BW289" i="5"/>
  <c r="X294" i="21"/>
  <c r="BI288" i="5"/>
  <c r="T293" i="21"/>
  <c r="R290" i="21"/>
  <c r="BB285" i="5"/>
  <c r="BP290" i="5"/>
  <c r="V295" i="21"/>
  <c r="S293" i="21"/>
  <c r="W294" i="21"/>
  <c r="U295" i="21"/>
  <c r="CI289" i="5"/>
  <c r="CE289" i="5"/>
  <c r="CF289" i="5" s="1"/>
  <c r="AV289" i="5"/>
  <c r="AW289" i="5" s="1"/>
  <c r="AZ289" i="5"/>
  <c r="BH284" i="5"/>
  <c r="CG289" i="5" l="1"/>
  <c r="CJ289" i="5" s="1"/>
  <c r="BQ290" i="5"/>
  <c r="BR290" i="5" s="1"/>
  <c r="BU290" i="5"/>
  <c r="Q290" i="21"/>
  <c r="BC285" i="5"/>
  <c r="BD285" i="5" s="1"/>
  <c r="BG285" i="5"/>
  <c r="AX289" i="5"/>
  <c r="BA289" i="5" s="1"/>
  <c r="BN288" i="5"/>
  <c r="BJ288" i="5"/>
  <c r="BK288" i="5" s="1"/>
  <c r="CB289" i="5"/>
  <c r="BX289" i="5"/>
  <c r="BY289" i="5" s="1"/>
  <c r="CH289" i="5" l="1"/>
  <c r="CD290" i="5" s="1"/>
  <c r="AY289" i="5"/>
  <c r="AU290" i="5" s="1"/>
  <c r="O295" i="21"/>
  <c r="Y295" i="21"/>
  <c r="BE285" i="5"/>
  <c r="BF285" i="5" s="1"/>
  <c r="BS290" i="5"/>
  <c r="BV290" i="5" s="1"/>
  <c r="BZ289" i="5"/>
  <c r="CC289" i="5" s="1"/>
  <c r="Z295" i="21"/>
  <c r="BL288" i="5"/>
  <c r="BM288" i="5" s="1"/>
  <c r="P295" i="21" l="1"/>
  <c r="BT290" i="5"/>
  <c r="BP291" i="5" s="1"/>
  <c r="CA289" i="5"/>
  <c r="BW290" i="5" s="1"/>
  <c r="BO288" i="5"/>
  <c r="S294" i="21" s="1"/>
  <c r="U296" i="21"/>
  <c r="BI289" i="5"/>
  <c r="T294" i="21"/>
  <c r="BB286" i="5"/>
  <c r="R291" i="21"/>
  <c r="W295" i="21"/>
  <c r="BH285" i="5"/>
  <c r="V296" i="21"/>
  <c r="CE290" i="5"/>
  <c r="CF290" i="5" s="1"/>
  <c r="CI290" i="5"/>
  <c r="X295" i="21"/>
  <c r="AV290" i="5"/>
  <c r="AW290" i="5" s="1"/>
  <c r="AZ290" i="5"/>
  <c r="Q291" i="21" l="1"/>
  <c r="AX290" i="5"/>
  <c r="BA290" i="5" s="1"/>
  <c r="BU291" i="5"/>
  <c r="BQ291" i="5"/>
  <c r="BR291" i="5" s="1"/>
  <c r="BC286" i="5"/>
  <c r="BD286" i="5" s="1"/>
  <c r="BG286" i="5"/>
  <c r="CG290" i="5"/>
  <c r="CJ290" i="5" s="1"/>
  <c r="CB290" i="5"/>
  <c r="BX290" i="5"/>
  <c r="BY290" i="5" s="1"/>
  <c r="BJ289" i="5"/>
  <c r="BK289" i="5" s="1"/>
  <c r="BN289" i="5"/>
  <c r="CH290" i="5" l="1"/>
  <c r="CD291" i="5" s="1"/>
  <c r="AY290" i="5"/>
  <c r="AU291" i="5" s="1"/>
  <c r="O296" i="21"/>
  <c r="Y296" i="21"/>
  <c r="Z296" i="21"/>
  <c r="BL289" i="5"/>
  <c r="BO289" i="5" s="1"/>
  <c r="BE286" i="5"/>
  <c r="BH286" i="5" s="1"/>
  <c r="BS291" i="5"/>
  <c r="BT291" i="5" s="1"/>
  <c r="BZ290" i="5"/>
  <c r="CC290" i="5" s="1"/>
  <c r="P296" i="21" l="1"/>
  <c r="BF286" i="5"/>
  <c r="BB287" i="5" s="1"/>
  <c r="CA290" i="5"/>
  <c r="BW291" i="5" s="1"/>
  <c r="BM289" i="5"/>
  <c r="BI290" i="5" s="1"/>
  <c r="BV291" i="5"/>
  <c r="U297" i="21" s="1"/>
  <c r="BP292" i="5"/>
  <c r="V297" i="21"/>
  <c r="Q292" i="21"/>
  <c r="S295" i="21"/>
  <c r="T295" i="21"/>
  <c r="R292" i="21"/>
  <c r="W296" i="21"/>
  <c r="X296" i="21"/>
  <c r="CE291" i="5"/>
  <c r="CF291" i="5" s="1"/>
  <c r="CI291" i="5"/>
  <c r="AV291" i="5"/>
  <c r="AW291" i="5" s="1"/>
  <c r="AZ291" i="5"/>
  <c r="AX291" i="5" l="1"/>
  <c r="BA291" i="5" s="1"/>
  <c r="CG291" i="5"/>
  <c r="CJ291" i="5" s="1"/>
  <c r="CB291" i="5"/>
  <c r="BX291" i="5"/>
  <c r="BY291" i="5" s="1"/>
  <c r="BC287" i="5"/>
  <c r="BD287" i="5" s="1"/>
  <c r="BG287" i="5"/>
  <c r="BU292" i="5"/>
  <c r="BQ292" i="5"/>
  <c r="BR292" i="5" s="1"/>
  <c r="BN290" i="5"/>
  <c r="BJ290" i="5"/>
  <c r="BK290" i="5" s="1"/>
  <c r="AY291" i="5" l="1"/>
  <c r="AU292" i="5" s="1"/>
  <c r="CH291" i="5"/>
  <c r="CD292" i="5" s="1"/>
  <c r="Y297" i="21"/>
  <c r="O297" i="21"/>
  <c r="BE287" i="5"/>
  <c r="BH287" i="5" s="1"/>
  <c r="BS292" i="5"/>
  <c r="BT292" i="5" s="1"/>
  <c r="BZ291" i="5"/>
  <c r="CA291" i="5" s="1"/>
  <c r="Z297" i="21"/>
  <c r="BL290" i="5"/>
  <c r="BM290" i="5" s="1"/>
  <c r="P297" i="21" l="1"/>
  <c r="BF287" i="5"/>
  <c r="BB288" i="5" s="1"/>
  <c r="BV292" i="5"/>
  <c r="U298" i="21" s="1"/>
  <c r="BO290" i="5"/>
  <c r="CC291" i="5"/>
  <c r="BI291" i="5"/>
  <c r="T296" i="21"/>
  <c r="Q293" i="21"/>
  <c r="CE292" i="5"/>
  <c r="CF292" i="5" s="1"/>
  <c r="CI292" i="5"/>
  <c r="W297" i="21"/>
  <c r="R293" i="21"/>
  <c r="V298" i="21"/>
  <c r="BP293" i="5"/>
  <c r="S296" i="21"/>
  <c r="X297" i="21"/>
  <c r="BW292" i="5"/>
  <c r="AZ292" i="5"/>
  <c r="AV292" i="5"/>
  <c r="AW292" i="5" s="1"/>
  <c r="AX292" i="5" l="1"/>
  <c r="AY292" i="5" s="1"/>
  <c r="CB292" i="5"/>
  <c r="BX292" i="5"/>
  <c r="BY292" i="5" s="1"/>
  <c r="BG288" i="5"/>
  <c r="BC288" i="5"/>
  <c r="BD288" i="5" s="1"/>
  <c r="BU293" i="5"/>
  <c r="BQ293" i="5"/>
  <c r="BR293" i="5" s="1"/>
  <c r="CG292" i="5"/>
  <c r="CJ292" i="5" s="1"/>
  <c r="BJ291" i="5"/>
  <c r="BK291" i="5" s="1"/>
  <c r="BN291" i="5"/>
  <c r="BA292" i="5" l="1"/>
  <c r="CH292" i="5"/>
  <c r="CD293" i="5" s="1"/>
  <c r="Y298" i="21"/>
  <c r="BE288" i="5"/>
  <c r="BF288" i="5" s="1"/>
  <c r="O298" i="21"/>
  <c r="Z298" i="21"/>
  <c r="AU293" i="5"/>
  <c r="P298" i="21"/>
  <c r="BZ292" i="5"/>
  <c r="CA292" i="5" s="1"/>
  <c r="BS293" i="5"/>
  <c r="BV293" i="5" s="1"/>
  <c r="BL291" i="5"/>
  <c r="BM291" i="5" s="1"/>
  <c r="CC292" i="5" l="1"/>
  <c r="BH288" i="5"/>
  <c r="BT293" i="5"/>
  <c r="BP294" i="5" s="1"/>
  <c r="BO291" i="5"/>
  <c r="S297" i="21" s="1"/>
  <c r="BI292" i="5"/>
  <c r="T297" i="21"/>
  <c r="U299" i="21"/>
  <c r="AZ293" i="5"/>
  <c r="AV293" i="5"/>
  <c r="AW293" i="5" s="1"/>
  <c r="Q294" i="21"/>
  <c r="CI293" i="5"/>
  <c r="CE293" i="5"/>
  <c r="CF293" i="5" s="1"/>
  <c r="W298" i="21"/>
  <c r="BW293" i="5"/>
  <c r="X298" i="21"/>
  <c r="BB289" i="5"/>
  <c r="R294" i="21"/>
  <c r="V299" i="21" l="1"/>
  <c r="AX293" i="5"/>
  <c r="BA293" i="5" s="1"/>
  <c r="CG293" i="5"/>
  <c r="CH293" i="5" s="1"/>
  <c r="BG289" i="5"/>
  <c r="BC289" i="5"/>
  <c r="BD289" i="5" s="1"/>
  <c r="BU294" i="5"/>
  <c r="BQ294" i="5"/>
  <c r="BR294" i="5" s="1"/>
  <c r="CB293" i="5"/>
  <c r="BX293" i="5"/>
  <c r="BY293" i="5" s="1"/>
  <c r="BN292" i="5"/>
  <c r="BJ292" i="5"/>
  <c r="BK292" i="5" s="1"/>
  <c r="CJ293" i="5" l="1"/>
  <c r="AY293" i="5"/>
  <c r="AU294" i="5" s="1"/>
  <c r="BE289" i="5"/>
  <c r="BF289" i="5" s="1"/>
  <c r="Y299" i="21"/>
  <c r="CD294" i="5"/>
  <c r="Z299" i="21"/>
  <c r="BZ293" i="5"/>
  <c r="CC293" i="5" s="1"/>
  <c r="BL292" i="5"/>
  <c r="BO292" i="5" s="1"/>
  <c r="O299" i="21"/>
  <c r="BS294" i="5"/>
  <c r="BT294" i="5" s="1"/>
  <c r="P299" i="21"/>
  <c r="BV294" i="5" l="1"/>
  <c r="U300" i="21" s="1"/>
  <c r="BH289" i="5"/>
  <c r="CA293" i="5"/>
  <c r="BW294" i="5" s="1"/>
  <c r="BM292" i="5"/>
  <c r="BI293" i="5" s="1"/>
  <c r="V300" i="21"/>
  <c r="BP295" i="5"/>
  <c r="S298" i="21"/>
  <c r="W299" i="21"/>
  <c r="X299" i="21"/>
  <c r="Q295" i="21"/>
  <c r="AZ294" i="5"/>
  <c r="AV294" i="5"/>
  <c r="AW294" i="5" s="1"/>
  <c r="BB290" i="5"/>
  <c r="R295" i="21"/>
  <c r="CI294" i="5"/>
  <c r="CE294" i="5"/>
  <c r="CF294" i="5" s="1"/>
  <c r="T298" i="21" l="1"/>
  <c r="CB294" i="5"/>
  <c r="BX294" i="5"/>
  <c r="BY294" i="5" s="1"/>
  <c r="BU295" i="5"/>
  <c r="BQ295" i="5"/>
  <c r="BR295" i="5" s="1"/>
  <c r="BN293" i="5"/>
  <c r="BJ293" i="5"/>
  <c r="BK293" i="5" s="1"/>
  <c r="CG294" i="5"/>
  <c r="CH294" i="5" s="1"/>
  <c r="BG290" i="5"/>
  <c r="BC290" i="5"/>
  <c r="BD290" i="5" s="1"/>
  <c r="AX294" i="5"/>
  <c r="BA294" i="5" s="1"/>
  <c r="CJ294" i="5" l="1"/>
  <c r="O300" i="21"/>
  <c r="Z300" i="21"/>
  <c r="CD295" i="5"/>
  <c r="AY294" i="5"/>
  <c r="BS295" i="5"/>
  <c r="BV295" i="5" s="1"/>
  <c r="Y300" i="21"/>
  <c r="BE290" i="5"/>
  <c r="BH290" i="5" s="1"/>
  <c r="BZ294" i="5"/>
  <c r="CA294" i="5" s="1"/>
  <c r="BL293" i="5"/>
  <c r="BO293" i="5" s="1"/>
  <c r="BT295" i="5" l="1"/>
  <c r="BP296" i="5" s="1"/>
  <c r="CC294" i="5"/>
  <c r="BM293" i="5"/>
  <c r="BI294" i="5" s="1"/>
  <c r="S299" i="21"/>
  <c r="U301" i="21"/>
  <c r="Q296" i="21"/>
  <c r="BF290" i="5"/>
  <c r="W300" i="21"/>
  <c r="BW295" i="5"/>
  <c r="X300" i="21"/>
  <c r="V301" i="21"/>
  <c r="AU295" i="5"/>
  <c r="P300" i="21"/>
  <c r="CI295" i="5"/>
  <c r="CE295" i="5"/>
  <c r="CF295" i="5" s="1"/>
  <c r="T299" i="21"/>
  <c r="BB291" i="5" l="1"/>
  <c r="R296" i="21"/>
  <c r="BX295" i="5"/>
  <c r="BY295" i="5" s="1"/>
  <c r="CB295" i="5"/>
  <c r="AZ295" i="5"/>
  <c r="AV295" i="5"/>
  <c r="AW295" i="5" s="1"/>
  <c r="BN294" i="5"/>
  <c r="BJ294" i="5"/>
  <c r="BK294" i="5" s="1"/>
  <c r="CG295" i="5"/>
  <c r="CH295" i="5" s="1"/>
  <c r="BU296" i="5"/>
  <c r="BQ296" i="5"/>
  <c r="BR296" i="5" s="1"/>
  <c r="CD296" i="5" l="1"/>
  <c r="Z301" i="21"/>
  <c r="BZ295" i="5"/>
  <c r="CC295" i="5" s="1"/>
  <c r="BG291" i="5"/>
  <c r="BC291" i="5"/>
  <c r="BD291" i="5" s="1"/>
  <c r="BL294" i="5"/>
  <c r="BM294" i="5" s="1"/>
  <c r="CJ295" i="5"/>
  <c r="BS296" i="5"/>
  <c r="BV296" i="5" s="1"/>
  <c r="AX295" i="5"/>
  <c r="BA295" i="5" s="1"/>
  <c r="AY295" i="5" l="1"/>
  <c r="AU296" i="5" s="1"/>
  <c r="BO294" i="5"/>
  <c r="BT296" i="5"/>
  <c r="BP297" i="5" s="1"/>
  <c r="CA295" i="5"/>
  <c r="BW296" i="5" s="1"/>
  <c r="BI295" i="5"/>
  <c r="T300" i="21"/>
  <c r="W301" i="21"/>
  <c r="O301" i="21"/>
  <c r="U302" i="21"/>
  <c r="P301" i="21"/>
  <c r="X301" i="21"/>
  <c r="Y301" i="21"/>
  <c r="BE291" i="5"/>
  <c r="BH291" i="5" s="1"/>
  <c r="S300" i="21"/>
  <c r="CI296" i="5"/>
  <c r="CE296" i="5"/>
  <c r="CF296" i="5" s="1"/>
  <c r="V302" i="21" l="1"/>
  <c r="BF291" i="5"/>
  <c r="BB292" i="5" s="1"/>
  <c r="Q297" i="21"/>
  <c r="BU297" i="5"/>
  <c r="BQ297" i="5"/>
  <c r="BR297" i="5" s="1"/>
  <c r="CB296" i="5"/>
  <c r="BX296" i="5"/>
  <c r="BY296" i="5" s="1"/>
  <c r="BN295" i="5"/>
  <c r="BJ295" i="5"/>
  <c r="BK295" i="5" s="1"/>
  <c r="CG296" i="5"/>
  <c r="CH296" i="5" s="1"/>
  <c r="AV296" i="5"/>
  <c r="AW296" i="5" s="1"/>
  <c r="AZ296" i="5"/>
  <c r="R297" i="21" l="1"/>
  <c r="CD297" i="5"/>
  <c r="Z302" i="21"/>
  <c r="AX296" i="5"/>
  <c r="BA296" i="5" s="1"/>
  <c r="BL295" i="5"/>
  <c r="BO295" i="5" s="1"/>
  <c r="CJ296" i="5"/>
  <c r="BZ296" i="5"/>
  <c r="CC296" i="5" s="1"/>
  <c r="BG292" i="5"/>
  <c r="BC292" i="5"/>
  <c r="BD292" i="5" s="1"/>
  <c r="BS297" i="5"/>
  <c r="BV297" i="5" s="1"/>
  <c r="BM295" i="5" l="1"/>
  <c r="BI296" i="5" s="1"/>
  <c r="BT297" i="5"/>
  <c r="BP298" i="5" s="1"/>
  <c r="S301" i="21"/>
  <c r="O302" i="21"/>
  <c r="W302" i="21"/>
  <c r="BE292" i="5"/>
  <c r="BH292" i="5" s="1"/>
  <c r="T301" i="21"/>
  <c r="V303" i="21"/>
  <c r="CA296" i="5"/>
  <c r="AY296" i="5"/>
  <c r="U303" i="21"/>
  <c r="Y302" i="21"/>
  <c r="CI297" i="5"/>
  <c r="CE297" i="5"/>
  <c r="CF297" i="5" s="1"/>
  <c r="BF292" i="5" l="1"/>
  <c r="BB293" i="5" s="1"/>
  <c r="Q298" i="21"/>
  <c r="CG297" i="5"/>
  <c r="CH297" i="5" s="1"/>
  <c r="AU297" i="5"/>
  <c r="P302" i="21"/>
  <c r="BW297" i="5"/>
  <c r="X302" i="21"/>
  <c r="BQ298" i="5"/>
  <c r="BR298" i="5" s="1"/>
  <c r="BU298" i="5"/>
  <c r="BN296" i="5"/>
  <c r="BJ296" i="5"/>
  <c r="BK296" i="5" s="1"/>
  <c r="R298" i="21" l="1"/>
  <c r="CJ297" i="5"/>
  <c r="Z303" i="21"/>
  <c r="CD298" i="5"/>
  <c r="BG293" i="5"/>
  <c r="BC293" i="5"/>
  <c r="BD293" i="5" s="1"/>
  <c r="AZ297" i="5"/>
  <c r="AV297" i="5"/>
  <c r="AW297" i="5" s="1"/>
  <c r="BL296" i="5"/>
  <c r="BO296" i="5" s="1"/>
  <c r="Y303" i="21"/>
  <c r="BS298" i="5"/>
  <c r="BV298" i="5" s="1"/>
  <c r="BX297" i="5"/>
  <c r="BY297" i="5" s="1"/>
  <c r="CB297" i="5"/>
  <c r="BM296" i="5" l="1"/>
  <c r="BI297" i="5" s="1"/>
  <c r="S302" i="21"/>
  <c r="U304" i="21"/>
  <c r="BZ297" i="5"/>
  <c r="CA297" i="5" s="1"/>
  <c r="AX297" i="5"/>
  <c r="BA297" i="5" s="1"/>
  <c r="BT298" i="5"/>
  <c r="BE293" i="5"/>
  <c r="BH293" i="5" s="1"/>
  <c r="T302" i="21"/>
  <c r="CI298" i="5"/>
  <c r="CE298" i="5"/>
  <c r="CF298" i="5" s="1"/>
  <c r="CC297" i="5" l="1"/>
  <c r="AY297" i="5"/>
  <c r="AU298" i="5" s="1"/>
  <c r="BF293" i="5"/>
  <c r="BB294" i="5" s="1"/>
  <c r="Q299" i="21"/>
  <c r="CG298" i="5"/>
  <c r="CJ298" i="5" s="1"/>
  <c r="O303" i="21"/>
  <c r="BW298" i="5"/>
  <c r="X303" i="21"/>
  <c r="R299" i="21"/>
  <c r="W303" i="21"/>
  <c r="BJ297" i="5"/>
  <c r="BK297" i="5" s="1"/>
  <c r="BN297" i="5"/>
  <c r="V304" i="21"/>
  <c r="BP299" i="5"/>
  <c r="P303" i="21" l="1"/>
  <c r="CH298" i="5"/>
  <c r="CD299" i="5" s="1"/>
  <c r="Y304" i="21"/>
  <c r="Z304" i="21"/>
  <c r="BU299" i="5"/>
  <c r="BQ299" i="5"/>
  <c r="BR299" i="5" s="1"/>
  <c r="BC294" i="5"/>
  <c r="BD294" i="5" s="1"/>
  <c r="BG294" i="5"/>
  <c r="AZ298" i="5"/>
  <c r="AV298" i="5"/>
  <c r="AW298" i="5" s="1"/>
  <c r="BL297" i="5"/>
  <c r="BO297" i="5" s="1"/>
  <c r="CB298" i="5"/>
  <c r="BX298" i="5"/>
  <c r="BY298" i="5" s="1"/>
  <c r="BM297" i="5" l="1"/>
  <c r="S303" i="21"/>
  <c r="BI298" i="5"/>
  <c r="T303" i="21"/>
  <c r="BE294" i="5"/>
  <c r="BH294" i="5" s="1"/>
  <c r="BS299" i="5"/>
  <c r="BT299" i="5" s="1"/>
  <c r="CI299" i="5"/>
  <c r="CE299" i="5"/>
  <c r="CF299" i="5" s="1"/>
  <c r="AX298" i="5"/>
  <c r="AY298" i="5" s="1"/>
  <c r="BZ298" i="5"/>
  <c r="CA298" i="5" s="1"/>
  <c r="CC298" i="5" l="1"/>
  <c r="BV299" i="5"/>
  <c r="U305" i="21" s="1"/>
  <c r="BA298" i="5"/>
  <c r="O304" i="21" s="1"/>
  <c r="BP300" i="5"/>
  <c r="V305" i="21"/>
  <c r="Q300" i="21"/>
  <c r="AU299" i="5"/>
  <c r="P304" i="21"/>
  <c r="BF294" i="5"/>
  <c r="CG299" i="5"/>
  <c r="CJ299" i="5" s="1"/>
  <c r="BN298" i="5"/>
  <c r="BJ298" i="5"/>
  <c r="BK298" i="5" s="1"/>
  <c r="W304" i="21"/>
  <c r="BW299" i="5"/>
  <c r="X304" i="21"/>
  <c r="Y305" i="21" l="1"/>
  <c r="CH299" i="5"/>
  <c r="BB295" i="5"/>
  <c r="R300" i="21"/>
  <c r="BL298" i="5"/>
  <c r="BO298" i="5" s="1"/>
  <c r="AV299" i="5"/>
  <c r="AW299" i="5" s="1"/>
  <c r="AZ299" i="5"/>
  <c r="BX299" i="5"/>
  <c r="BY299" i="5" s="1"/>
  <c r="CB299" i="5"/>
  <c r="BU300" i="5"/>
  <c r="BQ300" i="5"/>
  <c r="BR300" i="5" s="1"/>
  <c r="BM298" i="5" l="1"/>
  <c r="BI299" i="5" s="1"/>
  <c r="S304" i="21"/>
  <c r="BG295" i="5"/>
  <c r="BC295" i="5"/>
  <c r="BD295" i="5" s="1"/>
  <c r="AX299" i="5"/>
  <c r="AY299" i="5" s="1"/>
  <c r="CD300" i="5"/>
  <c r="Z305" i="21"/>
  <c r="BS300" i="5"/>
  <c r="BT300" i="5" s="1"/>
  <c r="BZ299" i="5"/>
  <c r="CC299" i="5" s="1"/>
  <c r="T304" i="21" l="1"/>
  <c r="BA299" i="5"/>
  <c r="BV300" i="5"/>
  <c r="U306" i="21" s="1"/>
  <c r="CA299" i="5"/>
  <c r="BW300" i="5" s="1"/>
  <c r="W305" i="21"/>
  <c r="O305" i="21"/>
  <c r="AU300" i="5"/>
  <c r="P305" i="21"/>
  <c r="BN299" i="5"/>
  <c r="BJ299" i="5"/>
  <c r="BK299" i="5" s="1"/>
  <c r="CE300" i="5"/>
  <c r="CF300" i="5" s="1"/>
  <c r="CI300" i="5"/>
  <c r="X305" i="21"/>
  <c r="BE295" i="5"/>
  <c r="BF295" i="5" s="1"/>
  <c r="BP301" i="5"/>
  <c r="V306" i="21"/>
  <c r="BH295" i="5" l="1"/>
  <c r="Q301" i="21" s="1"/>
  <c r="BB296" i="5"/>
  <c r="R301" i="21"/>
  <c r="CG300" i="5"/>
  <c r="CJ300" i="5" s="1"/>
  <c r="BU301" i="5"/>
  <c r="BQ301" i="5"/>
  <c r="BR301" i="5" s="1"/>
  <c r="BL299" i="5"/>
  <c r="BO299" i="5" s="1"/>
  <c r="CB300" i="5"/>
  <c r="BX300" i="5"/>
  <c r="BY300" i="5" s="1"/>
  <c r="AV300" i="5"/>
  <c r="AW300" i="5" s="1"/>
  <c r="AZ300" i="5"/>
  <c r="BM299" i="5" l="1"/>
  <c r="BI300" i="5" s="1"/>
  <c r="CH300" i="5"/>
  <c r="CD301" i="5" s="1"/>
  <c r="Y306" i="21"/>
  <c r="BS301" i="5"/>
  <c r="BT301" i="5" s="1"/>
  <c r="Z306" i="21"/>
  <c r="AX300" i="5"/>
  <c r="BA300" i="5" s="1"/>
  <c r="S305" i="21"/>
  <c r="BZ300" i="5"/>
  <c r="CA300" i="5" s="1"/>
  <c r="T305" i="21"/>
  <c r="BG296" i="5"/>
  <c r="BC296" i="5"/>
  <c r="BD296" i="5" s="1"/>
  <c r="BV301" i="5" l="1"/>
  <c r="U307" i="21" s="1"/>
  <c r="O306" i="21"/>
  <c r="BW301" i="5"/>
  <c r="X306" i="21"/>
  <c r="AY300" i="5"/>
  <c r="CC300" i="5"/>
  <c r="CI301" i="5"/>
  <c r="CE301" i="5"/>
  <c r="CF301" i="5" s="1"/>
  <c r="V307" i="21"/>
  <c r="BP302" i="5"/>
  <c r="BE296" i="5"/>
  <c r="BH296" i="5" s="1"/>
  <c r="BN300" i="5"/>
  <c r="BJ300" i="5"/>
  <c r="BK300" i="5" s="1"/>
  <c r="BF296" i="5" l="1"/>
  <c r="Q302" i="21"/>
  <c r="W306" i="21"/>
  <c r="CG301" i="5"/>
  <c r="CJ301" i="5" s="1"/>
  <c r="AU301" i="5"/>
  <c r="P306" i="21"/>
  <c r="BQ302" i="5"/>
  <c r="BR302" i="5" s="1"/>
  <c r="BU302" i="5"/>
  <c r="CB301" i="5"/>
  <c r="BX301" i="5"/>
  <c r="BY301" i="5" s="1"/>
  <c r="BB297" i="5"/>
  <c r="R302" i="21"/>
  <c r="BL300" i="5"/>
  <c r="BM300" i="5" s="1"/>
  <c r="CH301" i="5" l="1"/>
  <c r="CD302" i="5" s="1"/>
  <c r="BO300" i="5"/>
  <c r="S306" i="21" s="1"/>
  <c r="BI301" i="5"/>
  <c r="T306" i="21"/>
  <c r="BS302" i="5"/>
  <c r="BV302" i="5" s="1"/>
  <c r="BG297" i="5"/>
  <c r="BC297" i="5"/>
  <c r="BD297" i="5" s="1"/>
  <c r="Y307" i="21"/>
  <c r="BZ301" i="5"/>
  <c r="CA301" i="5" s="1"/>
  <c r="AZ301" i="5"/>
  <c r="AV301" i="5"/>
  <c r="AW301" i="5" s="1"/>
  <c r="Z307" i="21"/>
  <c r="CC301" i="5" l="1"/>
  <c r="U308" i="21"/>
  <c r="BE297" i="5"/>
  <c r="BF297" i="5" s="1"/>
  <c r="CE302" i="5"/>
  <c r="CF302" i="5" s="1"/>
  <c r="CI302" i="5"/>
  <c r="W307" i="21"/>
  <c r="BT302" i="5"/>
  <c r="AX301" i="5"/>
  <c r="BA301" i="5" s="1"/>
  <c r="BJ301" i="5"/>
  <c r="BK301" i="5" s="1"/>
  <c r="BN301" i="5"/>
  <c r="BW302" i="5"/>
  <c r="X307" i="21"/>
  <c r="BB298" i="5" l="1"/>
  <c r="R303" i="21"/>
  <c r="O307" i="21"/>
  <c r="BH297" i="5"/>
  <c r="BL301" i="5"/>
  <c r="BM301" i="5" s="1"/>
  <c r="AY301" i="5"/>
  <c r="BP303" i="5"/>
  <c r="V308" i="21"/>
  <c r="CB302" i="5"/>
  <c r="BX302" i="5"/>
  <c r="BY302" i="5" s="1"/>
  <c r="CG302" i="5"/>
  <c r="CJ302" i="5" s="1"/>
  <c r="CH302" i="5" l="1"/>
  <c r="CD303" i="5" s="1"/>
  <c r="T307" i="21"/>
  <c r="BI302" i="5"/>
  <c r="Y308" i="21"/>
  <c r="Q303" i="21"/>
  <c r="BU303" i="5"/>
  <c r="BQ303" i="5"/>
  <c r="BR303" i="5" s="1"/>
  <c r="BO301" i="5"/>
  <c r="Z308" i="21"/>
  <c r="BZ302" i="5"/>
  <c r="CC302" i="5" s="1"/>
  <c r="AU302" i="5"/>
  <c r="P307" i="21"/>
  <c r="BC298" i="5"/>
  <c r="BD298" i="5" s="1"/>
  <c r="BG298" i="5"/>
  <c r="CA302" i="5" l="1"/>
  <c r="BW303" i="5" s="1"/>
  <c r="W308" i="21"/>
  <c r="X308" i="21"/>
  <c r="S307" i="21"/>
  <c r="BE298" i="5"/>
  <c r="BH298" i="5" s="1"/>
  <c r="CI303" i="5"/>
  <c r="CE303" i="5"/>
  <c r="CF303" i="5" s="1"/>
  <c r="BN302" i="5"/>
  <c r="BJ302" i="5"/>
  <c r="BK302" i="5" s="1"/>
  <c r="AZ302" i="5"/>
  <c r="AV302" i="5"/>
  <c r="AW302" i="5" s="1"/>
  <c r="BS303" i="5"/>
  <c r="BT303" i="5" s="1"/>
  <c r="BF298" i="5" l="1"/>
  <c r="BB299" i="5" s="1"/>
  <c r="BP304" i="5"/>
  <c r="V309" i="21"/>
  <c r="BV303" i="5"/>
  <c r="AX302" i="5"/>
  <c r="BA302" i="5" s="1"/>
  <c r="Q304" i="21"/>
  <c r="BL302" i="5"/>
  <c r="BM302" i="5" s="1"/>
  <c r="R304" i="21"/>
  <c r="CB303" i="5"/>
  <c r="BX303" i="5"/>
  <c r="BY303" i="5" s="1"/>
  <c r="CG303" i="5"/>
  <c r="CH303" i="5" s="1"/>
  <c r="CJ303" i="5" l="1"/>
  <c r="BO302" i="5"/>
  <c r="S308" i="21" s="1"/>
  <c r="AY302" i="5"/>
  <c r="AU303" i="5" s="1"/>
  <c r="O308" i="21"/>
  <c r="Y309" i="21"/>
  <c r="BI303" i="5"/>
  <c r="T308" i="21"/>
  <c r="CD304" i="5"/>
  <c r="Z309" i="21"/>
  <c r="U309" i="21"/>
  <c r="P308" i="21"/>
  <c r="BG299" i="5"/>
  <c r="BC299" i="5"/>
  <c r="BD299" i="5" s="1"/>
  <c r="BQ304" i="5"/>
  <c r="BR304" i="5" s="1"/>
  <c r="BU304" i="5"/>
  <c r="BZ303" i="5"/>
  <c r="CC303" i="5" s="1"/>
  <c r="W309" i="21" l="1"/>
  <c r="BN303" i="5"/>
  <c r="BJ303" i="5"/>
  <c r="BK303" i="5" s="1"/>
  <c r="AV303" i="5"/>
  <c r="AW303" i="5" s="1"/>
  <c r="AZ303" i="5"/>
  <c r="CA303" i="5"/>
  <c r="BE299" i="5"/>
  <c r="BF299" i="5" s="1"/>
  <c r="BS304" i="5"/>
  <c r="BV304" i="5" s="1"/>
  <c r="CE304" i="5"/>
  <c r="CF304" i="5" s="1"/>
  <c r="CI304" i="5"/>
  <c r="BH299" i="5" l="1"/>
  <c r="Q305" i="21" s="1"/>
  <c r="BB300" i="5"/>
  <c r="R305" i="21"/>
  <c r="U310" i="21"/>
  <c r="AX303" i="5"/>
  <c r="BA303" i="5" s="1"/>
  <c r="BT304" i="5"/>
  <c r="BL303" i="5"/>
  <c r="BM303" i="5" s="1"/>
  <c r="CG304" i="5"/>
  <c r="CJ304" i="5" s="1"/>
  <c r="BW304" i="5"/>
  <c r="X309" i="21"/>
  <c r="BO303" i="5" l="1"/>
  <c r="O309" i="21"/>
  <c r="Y310" i="21"/>
  <c r="BI304" i="5"/>
  <c r="T309" i="21"/>
  <c r="AY303" i="5"/>
  <c r="CH304" i="5"/>
  <c r="CB304" i="5"/>
  <c r="BX304" i="5"/>
  <c r="BY304" i="5" s="1"/>
  <c r="S309" i="21"/>
  <c r="BP305" i="5"/>
  <c r="V310" i="21"/>
  <c r="BG300" i="5"/>
  <c r="BC300" i="5"/>
  <c r="BD300" i="5" s="1"/>
  <c r="BN304" i="5" l="1"/>
  <c r="BJ304" i="5"/>
  <c r="BK304" i="5" s="1"/>
  <c r="BE300" i="5"/>
  <c r="BF300" i="5" s="1"/>
  <c r="BU305" i="5"/>
  <c r="BQ305" i="5"/>
  <c r="BR305" i="5" s="1"/>
  <c r="CD305" i="5"/>
  <c r="Z310" i="21"/>
  <c r="AU304" i="5"/>
  <c r="P309" i="21"/>
  <c r="BZ304" i="5"/>
  <c r="CC304" i="5" s="1"/>
  <c r="BH300" i="5" l="1"/>
  <c r="Q306" i="21" s="1"/>
  <c r="BB301" i="5"/>
  <c r="R306" i="21"/>
  <c r="W310" i="21"/>
  <c r="BS305" i="5"/>
  <c r="BV305" i="5" s="1"/>
  <c r="CI305" i="5"/>
  <c r="CE305" i="5"/>
  <c r="CF305" i="5" s="1"/>
  <c r="CA304" i="5"/>
  <c r="BL304" i="5"/>
  <c r="BM304" i="5" s="1"/>
  <c r="AZ304" i="5"/>
  <c r="AV304" i="5"/>
  <c r="AW304" i="5" s="1"/>
  <c r="BO304" i="5" l="1"/>
  <c r="S310" i="21" s="1"/>
  <c r="BT305" i="5"/>
  <c r="BP306" i="5" s="1"/>
  <c r="U311" i="21"/>
  <c r="AX304" i="5"/>
  <c r="BA304" i="5" s="1"/>
  <c r="V311" i="21"/>
  <c r="BI305" i="5"/>
  <c r="T310" i="21"/>
  <c r="BW305" i="5"/>
  <c r="X310" i="21"/>
  <c r="BG301" i="5"/>
  <c r="BC301" i="5"/>
  <c r="BD301" i="5" s="1"/>
  <c r="CG305" i="5"/>
  <c r="CJ305" i="5" s="1"/>
  <c r="AY304" i="5" l="1"/>
  <c r="AU305" i="5" s="1"/>
  <c r="Y311" i="21"/>
  <c r="O310" i="21"/>
  <c r="P310" i="21"/>
  <c r="BQ306" i="5"/>
  <c r="BR306" i="5" s="1"/>
  <c r="BU306" i="5"/>
  <c r="BE301" i="5"/>
  <c r="BF301" i="5" s="1"/>
  <c r="CB305" i="5"/>
  <c r="BX305" i="5"/>
  <c r="BY305" i="5" s="1"/>
  <c r="BN305" i="5"/>
  <c r="BJ305" i="5"/>
  <c r="BK305" i="5" s="1"/>
  <c r="CH305" i="5"/>
  <c r="BH301" i="5" l="1"/>
  <c r="Q307" i="21" s="1"/>
  <c r="BB302" i="5"/>
  <c r="R307" i="21"/>
  <c r="AZ305" i="5"/>
  <c r="AV305" i="5"/>
  <c r="AW305" i="5" s="1"/>
  <c r="CD306" i="5"/>
  <c r="Z311" i="21"/>
  <c r="BL305" i="5"/>
  <c r="BM305" i="5" s="1"/>
  <c r="BS306" i="5"/>
  <c r="BV306" i="5" s="1"/>
  <c r="BZ305" i="5"/>
  <c r="CC305" i="5" s="1"/>
  <c r="CA305" i="5" l="1"/>
  <c r="BW306" i="5" s="1"/>
  <c r="BT306" i="5"/>
  <c r="BP307" i="5" s="1"/>
  <c r="U312" i="21"/>
  <c r="BI306" i="5"/>
  <c r="T311" i="21"/>
  <c r="X311" i="21"/>
  <c r="V312" i="21"/>
  <c r="W311" i="21"/>
  <c r="CI306" i="5"/>
  <c r="CE306" i="5"/>
  <c r="CF306" i="5" s="1"/>
  <c r="BO305" i="5"/>
  <c r="AX305" i="5"/>
  <c r="BA305" i="5" s="1"/>
  <c r="BG302" i="5"/>
  <c r="BC302" i="5"/>
  <c r="BD302" i="5" s="1"/>
  <c r="AY305" i="5" l="1"/>
  <c r="AU306" i="5" s="1"/>
  <c r="CB306" i="5"/>
  <c r="BX306" i="5"/>
  <c r="BY306" i="5" s="1"/>
  <c r="CG306" i="5"/>
  <c r="CH306" i="5" s="1"/>
  <c r="BN306" i="5"/>
  <c r="BJ306" i="5"/>
  <c r="BK306" i="5" s="1"/>
  <c r="O311" i="21"/>
  <c r="BE302" i="5"/>
  <c r="BH302" i="5" s="1"/>
  <c r="P311" i="21"/>
  <c r="BQ307" i="5"/>
  <c r="BR307" i="5" s="1"/>
  <c r="BU307" i="5"/>
  <c r="S311" i="21"/>
  <c r="CJ306" i="5" l="1"/>
  <c r="Z312" i="21"/>
  <c r="CD307" i="5"/>
  <c r="Q308" i="21"/>
  <c r="AV306" i="5"/>
  <c r="AW306" i="5" s="1"/>
  <c r="AZ306" i="5"/>
  <c r="BF302" i="5"/>
  <c r="BS307" i="5"/>
  <c r="BT307" i="5" s="1"/>
  <c r="Y312" i="21"/>
  <c r="BL306" i="5"/>
  <c r="BM306" i="5" s="1"/>
  <c r="BZ306" i="5"/>
  <c r="CA306" i="5" s="1"/>
  <c r="CC306" i="5" l="1"/>
  <c r="V313" i="21"/>
  <c r="BP308" i="5"/>
  <c r="T312" i="21"/>
  <c r="BI307" i="5"/>
  <c r="BB303" i="5"/>
  <c r="R308" i="21"/>
  <c r="BV307" i="5"/>
  <c r="CI307" i="5"/>
  <c r="CE307" i="5"/>
  <c r="CF307" i="5" s="1"/>
  <c r="W312" i="21"/>
  <c r="BO306" i="5"/>
  <c r="AX306" i="5"/>
  <c r="AY306" i="5" s="1"/>
  <c r="X312" i="21"/>
  <c r="BW307" i="5"/>
  <c r="P312" i="21" l="1"/>
  <c r="AU307" i="5"/>
  <c r="S312" i="21"/>
  <c r="BX307" i="5"/>
  <c r="BY307" i="5" s="1"/>
  <c r="CB307" i="5"/>
  <c r="BG303" i="5"/>
  <c r="BC303" i="5"/>
  <c r="BD303" i="5" s="1"/>
  <c r="BJ307" i="5"/>
  <c r="BK307" i="5" s="1"/>
  <c r="BN307" i="5"/>
  <c r="U313" i="21"/>
  <c r="BA306" i="5"/>
  <c r="BQ308" i="5"/>
  <c r="BR308" i="5" s="1"/>
  <c r="BU308" i="5"/>
  <c r="CG307" i="5"/>
  <c r="CJ307" i="5" s="1"/>
  <c r="CH307" i="5" l="1"/>
  <c r="CD308" i="5" s="1"/>
  <c r="Y313" i="21"/>
  <c r="O312" i="21"/>
  <c r="BS308" i="5"/>
  <c r="BV308" i="5" s="1"/>
  <c r="BE303" i="5"/>
  <c r="BH303" i="5" s="1"/>
  <c r="AZ307" i="5"/>
  <c r="AV307" i="5"/>
  <c r="AW307" i="5" s="1"/>
  <c r="Z313" i="21"/>
  <c r="BZ307" i="5"/>
  <c r="CA307" i="5" s="1"/>
  <c r="BL307" i="5"/>
  <c r="BO307" i="5" s="1"/>
  <c r="BT308" i="5" l="1"/>
  <c r="BP309" i="5" s="1"/>
  <c r="BM307" i="5"/>
  <c r="BI308" i="5" s="1"/>
  <c r="BF303" i="5"/>
  <c r="BB304" i="5" s="1"/>
  <c r="CC307" i="5"/>
  <c r="W313" i="21" s="1"/>
  <c r="BW308" i="5"/>
  <c r="X313" i="21"/>
  <c r="U314" i="21"/>
  <c r="S313" i="21"/>
  <c r="V314" i="21"/>
  <c r="Q309" i="21"/>
  <c r="CI308" i="5"/>
  <c r="CE308" i="5"/>
  <c r="CF308" i="5" s="1"/>
  <c r="AX307" i="5"/>
  <c r="BA307" i="5" s="1"/>
  <c r="T313" i="21" l="1"/>
  <c r="R309" i="21"/>
  <c r="AY307" i="5"/>
  <c r="AU308" i="5" s="1"/>
  <c r="O313" i="21"/>
  <c r="CG308" i="5"/>
  <c r="CJ308" i="5" s="1"/>
  <c r="BG304" i="5"/>
  <c r="BC304" i="5"/>
  <c r="BD304" i="5" s="1"/>
  <c r="P313" i="21"/>
  <c r="BN308" i="5"/>
  <c r="BJ308" i="5"/>
  <c r="BK308" i="5" s="1"/>
  <c r="BU309" i="5"/>
  <c r="BQ309" i="5"/>
  <c r="BR309" i="5" s="1"/>
  <c r="CB308" i="5"/>
  <c r="BX308" i="5"/>
  <c r="BY308" i="5" s="1"/>
  <c r="Y314" i="21" l="1"/>
  <c r="BL308" i="5"/>
  <c r="BO308" i="5" s="1"/>
  <c r="CH308" i="5"/>
  <c r="BZ308" i="5"/>
  <c r="CA308" i="5" s="1"/>
  <c r="AZ308" i="5"/>
  <c r="AV308" i="5"/>
  <c r="AW308" i="5" s="1"/>
  <c r="BS309" i="5"/>
  <c r="BT309" i="5" s="1"/>
  <c r="BE304" i="5"/>
  <c r="BF304" i="5" s="1"/>
  <c r="BH304" i="5" l="1"/>
  <c r="Q310" i="21" s="1"/>
  <c r="CC308" i="5"/>
  <c r="BP310" i="5"/>
  <c r="V315" i="21"/>
  <c r="S314" i="21"/>
  <c r="BM308" i="5"/>
  <c r="W314" i="21"/>
  <c r="AX308" i="5"/>
  <c r="BA308" i="5" s="1"/>
  <c r="Z314" i="21"/>
  <c r="CD309" i="5"/>
  <c r="BW309" i="5"/>
  <c r="X314" i="21"/>
  <c r="BV309" i="5"/>
  <c r="BB305" i="5"/>
  <c r="R310" i="21"/>
  <c r="AY308" i="5" l="1"/>
  <c r="AU309" i="5" s="1"/>
  <c r="O314" i="21"/>
  <c r="BG305" i="5"/>
  <c r="BC305" i="5"/>
  <c r="BD305" i="5" s="1"/>
  <c r="BI309" i="5"/>
  <c r="T314" i="21"/>
  <c r="CB309" i="5"/>
  <c r="BX309" i="5"/>
  <c r="BY309" i="5" s="1"/>
  <c r="CI309" i="5"/>
  <c r="CE309" i="5"/>
  <c r="CF309" i="5" s="1"/>
  <c r="P314" i="21"/>
  <c r="U315" i="21"/>
  <c r="BQ310" i="5"/>
  <c r="BR310" i="5" s="1"/>
  <c r="BU310" i="5"/>
  <c r="BJ309" i="5" l="1"/>
  <c r="BK309" i="5" s="1"/>
  <c r="BN309" i="5"/>
  <c r="BE305" i="5"/>
  <c r="BF305" i="5" s="1"/>
  <c r="AZ309" i="5"/>
  <c r="AV309" i="5"/>
  <c r="AW309" i="5" s="1"/>
  <c r="BS310" i="5"/>
  <c r="BV310" i="5" s="1"/>
  <c r="CG309" i="5"/>
  <c r="CH309" i="5" s="1"/>
  <c r="BZ309" i="5"/>
  <c r="CC309" i="5" s="1"/>
  <c r="BH305" i="5" l="1"/>
  <c r="CJ309" i="5"/>
  <c r="W315" i="21"/>
  <c r="CD310" i="5"/>
  <c r="Z315" i="21"/>
  <c r="BB306" i="5"/>
  <c r="R311" i="21"/>
  <c r="U316" i="21"/>
  <c r="Q311" i="21"/>
  <c r="BT310" i="5"/>
  <c r="CA309" i="5"/>
  <c r="BL309" i="5"/>
  <c r="BO309" i="5" s="1"/>
  <c r="Y315" i="21"/>
  <c r="AX309" i="5"/>
  <c r="AY309" i="5" s="1"/>
  <c r="BM309" i="5" l="1"/>
  <c r="BI310" i="5" s="1"/>
  <c r="BA309" i="5"/>
  <c r="S315" i="21"/>
  <c r="BW310" i="5"/>
  <c r="X315" i="21"/>
  <c r="O315" i="21"/>
  <c r="BC306" i="5"/>
  <c r="BD306" i="5" s="1"/>
  <c r="BG306" i="5"/>
  <c r="AU310" i="5"/>
  <c r="P315" i="21"/>
  <c r="V316" i="21"/>
  <c r="BP311" i="5"/>
  <c r="CI310" i="5"/>
  <c r="CE310" i="5"/>
  <c r="CF310" i="5" s="1"/>
  <c r="T315" i="21"/>
  <c r="CB310" i="5" l="1"/>
  <c r="BX310" i="5"/>
  <c r="BY310" i="5" s="1"/>
  <c r="BN310" i="5"/>
  <c r="BJ310" i="5"/>
  <c r="BK310" i="5" s="1"/>
  <c r="CG310" i="5"/>
  <c r="CJ310" i="5" s="1"/>
  <c r="BE306" i="5"/>
  <c r="BH306" i="5" s="1"/>
  <c r="BU311" i="5"/>
  <c r="BQ311" i="5"/>
  <c r="BR311" i="5" s="1"/>
  <c r="AV310" i="5"/>
  <c r="AW310" i="5" s="1"/>
  <c r="AZ310" i="5"/>
  <c r="Q312" i="21" l="1"/>
  <c r="Y316" i="21"/>
  <c r="BS311" i="5"/>
  <c r="BT311" i="5" s="1"/>
  <c r="BZ310" i="5"/>
  <c r="CC310" i="5" s="1"/>
  <c r="CH310" i="5"/>
  <c r="BF306" i="5"/>
  <c r="BL310" i="5"/>
  <c r="BO310" i="5" s="1"/>
  <c r="AX310" i="5"/>
  <c r="BA310" i="5" s="1"/>
  <c r="CA310" i="5" l="1"/>
  <c r="BW311" i="5" s="1"/>
  <c r="BM310" i="5"/>
  <c r="BI311" i="5" s="1"/>
  <c r="BV311" i="5"/>
  <c r="O316" i="21"/>
  <c r="S316" i="21"/>
  <c r="W316" i="21"/>
  <c r="AY310" i="5"/>
  <c r="Z316" i="21"/>
  <c r="CD311" i="5"/>
  <c r="U317" i="21"/>
  <c r="X316" i="21"/>
  <c r="BP312" i="5"/>
  <c r="V317" i="21"/>
  <c r="BB307" i="5"/>
  <c r="R312" i="21"/>
  <c r="T316" i="21" l="1"/>
  <c r="CI311" i="5"/>
  <c r="CE311" i="5"/>
  <c r="CF311" i="5" s="1"/>
  <c r="BG307" i="5"/>
  <c r="BC307" i="5"/>
  <c r="BD307" i="5" s="1"/>
  <c r="BU312" i="5"/>
  <c r="BQ312" i="5"/>
  <c r="BR312" i="5" s="1"/>
  <c r="BN311" i="5"/>
  <c r="BJ311" i="5"/>
  <c r="BK311" i="5" s="1"/>
  <c r="AU311" i="5"/>
  <c r="P316" i="21"/>
  <c r="BX311" i="5"/>
  <c r="BY311" i="5" s="1"/>
  <c r="CB311" i="5"/>
  <c r="AV311" i="5" l="1"/>
  <c r="AW311" i="5" s="1"/>
  <c r="AZ311" i="5"/>
  <c r="BL311" i="5"/>
  <c r="BM311" i="5" s="1"/>
  <c r="BE307" i="5"/>
  <c r="BH307" i="5" s="1"/>
  <c r="BS312" i="5"/>
  <c r="BV312" i="5" s="1"/>
  <c r="CG311" i="5"/>
  <c r="CH311" i="5" s="1"/>
  <c r="BZ311" i="5"/>
  <c r="CC311" i="5" s="1"/>
  <c r="BT312" i="5" l="1"/>
  <c r="BP313" i="5" s="1"/>
  <c r="BO311" i="5"/>
  <c r="CJ311" i="5"/>
  <c r="W317" i="21"/>
  <c r="CD312" i="5"/>
  <c r="Z317" i="21"/>
  <c r="U318" i="21"/>
  <c r="Q313" i="21"/>
  <c r="V318" i="21"/>
  <c r="Y317" i="21"/>
  <c r="BF307" i="5"/>
  <c r="S317" i="21"/>
  <c r="AX311" i="5"/>
  <c r="BA311" i="5" s="1"/>
  <c r="CA311" i="5"/>
  <c r="T317" i="21"/>
  <c r="BI312" i="5"/>
  <c r="O317" i="21" l="1"/>
  <c r="AY311" i="5"/>
  <c r="BW312" i="5"/>
  <c r="X317" i="21"/>
  <c r="BU313" i="5"/>
  <c r="BQ313" i="5"/>
  <c r="BR313" i="5" s="1"/>
  <c r="BN312" i="5"/>
  <c r="BJ312" i="5"/>
  <c r="BK312" i="5" s="1"/>
  <c r="BB308" i="5"/>
  <c r="R313" i="21"/>
  <c r="CE312" i="5"/>
  <c r="CF312" i="5" s="1"/>
  <c r="CI312" i="5"/>
  <c r="BG308" i="5" l="1"/>
  <c r="BC308" i="5"/>
  <c r="BD308" i="5" s="1"/>
  <c r="BL312" i="5"/>
  <c r="BO312" i="5" s="1"/>
  <c r="AU312" i="5"/>
  <c r="P317" i="21"/>
  <c r="BS313" i="5"/>
  <c r="BT313" i="5" s="1"/>
  <c r="CG312" i="5"/>
  <c r="CJ312" i="5" s="1"/>
  <c r="CB312" i="5"/>
  <c r="BX312" i="5"/>
  <c r="BY312" i="5" s="1"/>
  <c r="CH312" i="5" l="1"/>
  <c r="CD313" i="5" s="1"/>
  <c r="S318" i="21"/>
  <c r="BP314" i="5"/>
  <c r="V319" i="21"/>
  <c r="BM312" i="5"/>
  <c r="AV312" i="5"/>
  <c r="AW312" i="5" s="1"/>
  <c r="AZ312" i="5"/>
  <c r="BV313" i="5"/>
  <c r="BZ312" i="5"/>
  <c r="CA312" i="5" s="1"/>
  <c r="BE308" i="5"/>
  <c r="BF308" i="5" s="1"/>
  <c r="Y318" i="21"/>
  <c r="Z318" i="21"/>
  <c r="BH308" i="5" l="1"/>
  <c r="CC312" i="5"/>
  <c r="BI313" i="5"/>
  <c r="T318" i="21"/>
  <c r="W318" i="21"/>
  <c r="BQ314" i="5"/>
  <c r="BR314" i="5" s="1"/>
  <c r="BU314" i="5"/>
  <c r="Q314" i="21"/>
  <c r="AX312" i="5"/>
  <c r="BA312" i="5" s="1"/>
  <c r="BB309" i="5"/>
  <c r="R314" i="21"/>
  <c r="CI313" i="5"/>
  <c r="CE313" i="5"/>
  <c r="CF313" i="5" s="1"/>
  <c r="BW313" i="5"/>
  <c r="X318" i="21"/>
  <c r="U319" i="21"/>
  <c r="O318" i="21" l="1"/>
  <c r="BS314" i="5"/>
  <c r="BT314" i="5" s="1"/>
  <c r="AY312" i="5"/>
  <c r="BG309" i="5"/>
  <c r="BC309" i="5"/>
  <c r="BD309" i="5" s="1"/>
  <c r="CB313" i="5"/>
  <c r="BX313" i="5"/>
  <c r="BY313" i="5" s="1"/>
  <c r="BJ313" i="5"/>
  <c r="BK313" i="5" s="1"/>
  <c r="BN313" i="5"/>
  <c r="CG313" i="5"/>
  <c r="CH313" i="5" s="1"/>
  <c r="BP315" i="5" l="1"/>
  <c r="V320" i="21"/>
  <c r="CD314" i="5"/>
  <c r="Z319" i="21"/>
  <c r="BL313" i="5"/>
  <c r="BO313" i="5" s="1"/>
  <c r="BZ313" i="5"/>
  <c r="CA313" i="5" s="1"/>
  <c r="BV314" i="5"/>
  <c r="CJ313" i="5"/>
  <c r="AU313" i="5"/>
  <c r="P318" i="21"/>
  <c r="BE309" i="5"/>
  <c r="BF309" i="5" s="1"/>
  <c r="CC313" i="5" l="1"/>
  <c r="BH309" i="5"/>
  <c r="Q315" i="21" s="1"/>
  <c r="BM313" i="5"/>
  <c r="BI314" i="5" s="1"/>
  <c r="S319" i="21"/>
  <c r="BB310" i="5"/>
  <c r="R315" i="21"/>
  <c r="BW314" i="5"/>
  <c r="X319" i="21"/>
  <c r="Y319" i="21"/>
  <c r="U320" i="21"/>
  <c r="CE314" i="5"/>
  <c r="CF314" i="5" s="1"/>
  <c r="CI314" i="5"/>
  <c r="W319" i="21"/>
  <c r="BU315" i="5"/>
  <c r="BQ315" i="5"/>
  <c r="BR315" i="5" s="1"/>
  <c r="AZ313" i="5"/>
  <c r="AV313" i="5"/>
  <c r="AW313" i="5" s="1"/>
  <c r="T319" i="21" l="1"/>
  <c r="BS315" i="5"/>
  <c r="BT315" i="5" s="1"/>
  <c r="CG314" i="5"/>
  <c r="CJ314" i="5" s="1"/>
  <c r="CB314" i="5"/>
  <c r="BX314" i="5"/>
  <c r="BY314" i="5" s="1"/>
  <c r="BN314" i="5"/>
  <c r="BJ314" i="5"/>
  <c r="BK314" i="5" s="1"/>
  <c r="BC310" i="5"/>
  <c r="BD310" i="5" s="1"/>
  <c r="BG310" i="5"/>
  <c r="AX313" i="5"/>
  <c r="AY313" i="5" s="1"/>
  <c r="BV315" i="5" l="1"/>
  <c r="U321" i="21" s="1"/>
  <c r="CH314" i="5"/>
  <c r="CD315" i="5" s="1"/>
  <c r="AU314" i="5"/>
  <c r="P319" i="21"/>
  <c r="Y320" i="21"/>
  <c r="BA313" i="5"/>
  <c r="Z320" i="21"/>
  <c r="BP316" i="5"/>
  <c r="V321" i="21"/>
  <c r="BL314" i="5"/>
  <c r="BO314" i="5" s="1"/>
  <c r="BZ314" i="5"/>
  <c r="CC314" i="5" s="1"/>
  <c r="BE310" i="5"/>
  <c r="BH310" i="5" s="1"/>
  <c r="BM314" i="5" l="1"/>
  <c r="BI315" i="5" s="1"/>
  <c r="BF310" i="5"/>
  <c r="BB311" i="5" s="1"/>
  <c r="Q316" i="21"/>
  <c r="W320" i="21"/>
  <c r="S320" i="21"/>
  <c r="CA314" i="5"/>
  <c r="BQ316" i="5"/>
  <c r="BR316" i="5" s="1"/>
  <c r="BU316" i="5"/>
  <c r="O319" i="21"/>
  <c r="R316" i="21"/>
  <c r="T320" i="21"/>
  <c r="CI315" i="5"/>
  <c r="CE315" i="5"/>
  <c r="CF315" i="5" s="1"/>
  <c r="AZ314" i="5"/>
  <c r="AV314" i="5"/>
  <c r="AW314" i="5" s="1"/>
  <c r="AX314" i="5" l="1"/>
  <c r="BA314" i="5" s="1"/>
  <c r="BG311" i="5"/>
  <c r="BC311" i="5"/>
  <c r="BD311" i="5" s="1"/>
  <c r="X320" i="21"/>
  <c r="BW315" i="5"/>
  <c r="CG315" i="5"/>
  <c r="CH315" i="5" s="1"/>
  <c r="BS316" i="5"/>
  <c r="BT316" i="5" s="1"/>
  <c r="BJ315" i="5"/>
  <c r="BK315" i="5" s="1"/>
  <c r="BN315" i="5"/>
  <c r="CJ315" i="5" l="1"/>
  <c r="BP317" i="5"/>
  <c r="V322" i="21"/>
  <c r="O320" i="21"/>
  <c r="Y321" i="21"/>
  <c r="CD316" i="5"/>
  <c r="Z321" i="21"/>
  <c r="AY314" i="5"/>
  <c r="BX315" i="5"/>
  <c r="BY315" i="5" s="1"/>
  <c r="CB315" i="5"/>
  <c r="BL315" i="5"/>
  <c r="BM315" i="5" s="1"/>
  <c r="BV316" i="5"/>
  <c r="BE311" i="5"/>
  <c r="BH311" i="5" s="1"/>
  <c r="BF311" i="5" l="1"/>
  <c r="Q317" i="21"/>
  <c r="T321" i="21"/>
  <c r="BI316" i="5"/>
  <c r="BO315" i="5"/>
  <c r="U322" i="21"/>
  <c r="BU317" i="5"/>
  <c r="BQ317" i="5"/>
  <c r="BR317" i="5" s="1"/>
  <c r="CE316" i="5"/>
  <c r="CF316" i="5" s="1"/>
  <c r="CI316" i="5"/>
  <c r="BZ315" i="5"/>
  <c r="CC315" i="5" s="1"/>
  <c r="BB312" i="5"/>
  <c r="R317" i="21"/>
  <c r="AU315" i="5"/>
  <c r="P320" i="21"/>
  <c r="W321" i="21" l="1"/>
  <c r="CA315" i="5"/>
  <c r="CG316" i="5"/>
  <c r="CJ316" i="5" s="1"/>
  <c r="BS317" i="5"/>
  <c r="BT317" i="5" s="1"/>
  <c r="BN316" i="5"/>
  <c r="BJ316" i="5"/>
  <c r="BK316" i="5" s="1"/>
  <c r="AZ315" i="5"/>
  <c r="AV315" i="5"/>
  <c r="AW315" i="5" s="1"/>
  <c r="BG312" i="5"/>
  <c r="BC312" i="5"/>
  <c r="BD312" i="5" s="1"/>
  <c r="S321" i="21"/>
  <c r="BV317" i="5" l="1"/>
  <c r="CH316" i="5"/>
  <c r="CD317" i="5" s="1"/>
  <c r="BP318" i="5"/>
  <c r="V323" i="21"/>
  <c r="Y322" i="21"/>
  <c r="U323" i="21"/>
  <c r="BE312" i="5"/>
  <c r="BF312" i="5" s="1"/>
  <c r="BW316" i="5"/>
  <c r="X321" i="21"/>
  <c r="AX315" i="5"/>
  <c r="BA315" i="5" s="1"/>
  <c r="Z322" i="21"/>
  <c r="BL316" i="5"/>
  <c r="BM316" i="5" s="1"/>
  <c r="AY315" i="5" l="1"/>
  <c r="BH312" i="5"/>
  <c r="Q318" i="21" s="1"/>
  <c r="O321" i="21"/>
  <c r="T322" i="21"/>
  <c r="BI317" i="5"/>
  <c r="CB316" i="5"/>
  <c r="BX316" i="5"/>
  <c r="BY316" i="5" s="1"/>
  <c r="CI317" i="5"/>
  <c r="CE317" i="5"/>
  <c r="CF317" i="5" s="1"/>
  <c r="BO316" i="5"/>
  <c r="AU316" i="5"/>
  <c r="P321" i="21"/>
  <c r="BB313" i="5"/>
  <c r="R318" i="21"/>
  <c r="BQ318" i="5"/>
  <c r="BR318" i="5" s="1"/>
  <c r="BU318" i="5"/>
  <c r="BG313" i="5" l="1"/>
  <c r="BC313" i="5"/>
  <c r="BD313" i="5" s="1"/>
  <c r="BS318" i="5"/>
  <c r="BV318" i="5" s="1"/>
  <c r="S322" i="21"/>
  <c r="CG317" i="5"/>
  <c r="CJ317" i="5" s="1"/>
  <c r="BZ316" i="5"/>
  <c r="CC316" i="5" s="1"/>
  <c r="AV316" i="5"/>
  <c r="AW316" i="5" s="1"/>
  <c r="AZ316" i="5"/>
  <c r="BJ317" i="5"/>
  <c r="BK317" i="5" s="1"/>
  <c r="BN317" i="5"/>
  <c r="CA316" i="5" l="1"/>
  <c r="BW317" i="5" s="1"/>
  <c r="CH317" i="5"/>
  <c r="CD318" i="5" s="1"/>
  <c r="BT318" i="5"/>
  <c r="BP319" i="5" s="1"/>
  <c r="W322" i="21"/>
  <c r="Y323" i="21"/>
  <c r="Z323" i="21"/>
  <c r="AX316" i="5"/>
  <c r="AY316" i="5" s="1"/>
  <c r="BE313" i="5"/>
  <c r="BF313" i="5" s="1"/>
  <c r="X322" i="21"/>
  <c r="U324" i="21"/>
  <c r="V324" i="21"/>
  <c r="BL317" i="5"/>
  <c r="BM317" i="5" s="1"/>
  <c r="BA316" i="5" l="1"/>
  <c r="BH313" i="5"/>
  <c r="BO317" i="5"/>
  <c r="S323" i="21" s="1"/>
  <c r="AU317" i="5"/>
  <c r="P322" i="21"/>
  <c r="BI318" i="5"/>
  <c r="T323" i="21"/>
  <c r="BQ319" i="5"/>
  <c r="BR319" i="5" s="1"/>
  <c r="BU319" i="5"/>
  <c r="CB317" i="5"/>
  <c r="BX317" i="5"/>
  <c r="BY317" i="5" s="1"/>
  <c r="BB314" i="5"/>
  <c r="R319" i="21"/>
  <c r="CI318" i="5"/>
  <c r="CE318" i="5"/>
  <c r="CF318" i="5" s="1"/>
  <c r="Q319" i="21"/>
  <c r="O322" i="21"/>
  <c r="CG318" i="5" l="1"/>
  <c r="CH318" i="5" s="1"/>
  <c r="BN318" i="5"/>
  <c r="BJ318" i="5"/>
  <c r="BK318" i="5" s="1"/>
  <c r="BS319" i="5"/>
  <c r="BT319" i="5" s="1"/>
  <c r="BG314" i="5"/>
  <c r="BC314" i="5"/>
  <c r="BD314" i="5" s="1"/>
  <c r="BZ317" i="5"/>
  <c r="CA317" i="5" s="1"/>
  <c r="AZ317" i="5"/>
  <c r="AV317" i="5"/>
  <c r="AW317" i="5" s="1"/>
  <c r="BV319" i="5" l="1"/>
  <c r="CJ318" i="5"/>
  <c r="CD319" i="5"/>
  <c r="Z324" i="21"/>
  <c r="BW318" i="5"/>
  <c r="X323" i="21"/>
  <c r="BP320" i="5"/>
  <c r="V325" i="21"/>
  <c r="Y324" i="21"/>
  <c r="BE314" i="5"/>
  <c r="BH314" i="5" s="1"/>
  <c r="U325" i="21"/>
  <c r="AX317" i="5"/>
  <c r="AY317" i="5" s="1"/>
  <c r="CC317" i="5"/>
  <c r="BL318" i="5"/>
  <c r="BM318" i="5" s="1"/>
  <c r="BO318" i="5" l="1"/>
  <c r="AU318" i="5"/>
  <c r="P323" i="21"/>
  <c r="Q320" i="21"/>
  <c r="T324" i="21"/>
  <c r="BI319" i="5"/>
  <c r="W323" i="21"/>
  <c r="BF314" i="5"/>
  <c r="S324" i="21"/>
  <c r="BU320" i="5"/>
  <c r="BQ320" i="5"/>
  <c r="BR320" i="5" s="1"/>
  <c r="BA317" i="5"/>
  <c r="CB318" i="5"/>
  <c r="BX318" i="5"/>
  <c r="BY318" i="5" s="1"/>
  <c r="CI319" i="5"/>
  <c r="CE319" i="5"/>
  <c r="CF319" i="5" s="1"/>
  <c r="BZ318" i="5" l="1"/>
  <c r="CA318" i="5" s="1"/>
  <c r="AZ318" i="5"/>
  <c r="AV318" i="5"/>
  <c r="AW318" i="5" s="1"/>
  <c r="BS320" i="5"/>
  <c r="BT320" i="5" s="1"/>
  <c r="BN319" i="5"/>
  <c r="BJ319" i="5"/>
  <c r="BK319" i="5" s="1"/>
  <c r="CG319" i="5"/>
  <c r="CJ319" i="5" s="1"/>
  <c r="BB315" i="5"/>
  <c r="R320" i="21"/>
  <c r="O323" i="21"/>
  <c r="CH319" i="5" l="1"/>
  <c r="CD320" i="5" s="1"/>
  <c r="CC318" i="5"/>
  <c r="BV320" i="5"/>
  <c r="U326" i="21" s="1"/>
  <c r="Y325" i="21"/>
  <c r="W324" i="21"/>
  <c r="AX318" i="5"/>
  <c r="BA318" i="5" s="1"/>
  <c r="BG315" i="5"/>
  <c r="BC315" i="5"/>
  <c r="BD315" i="5" s="1"/>
  <c r="BW319" i="5"/>
  <c r="X324" i="21"/>
  <c r="Z325" i="21"/>
  <c r="BL319" i="5"/>
  <c r="BM319" i="5" s="1"/>
  <c r="BP321" i="5"/>
  <c r="V326" i="21"/>
  <c r="AY318" i="5" l="1"/>
  <c r="AU319" i="5" s="1"/>
  <c r="BO319" i="5"/>
  <c r="S325" i="21" s="1"/>
  <c r="O324" i="21"/>
  <c r="T325" i="21"/>
  <c r="BI320" i="5"/>
  <c r="P324" i="21"/>
  <c r="BE315" i="5"/>
  <c r="BF315" i="5" s="1"/>
  <c r="BU321" i="5"/>
  <c r="BQ321" i="5"/>
  <c r="BR321" i="5" s="1"/>
  <c r="CI320" i="5"/>
  <c r="CE320" i="5"/>
  <c r="CF320" i="5" s="1"/>
  <c r="BX319" i="5"/>
  <c r="BY319" i="5" s="1"/>
  <c r="CB319" i="5"/>
  <c r="R321" i="21" l="1"/>
  <c r="BB316" i="5"/>
  <c r="BS321" i="5"/>
  <c r="BT321" i="5" s="1"/>
  <c r="BH315" i="5"/>
  <c r="BN320" i="5"/>
  <c r="BJ320" i="5"/>
  <c r="BK320" i="5" s="1"/>
  <c r="CG320" i="5"/>
  <c r="CJ320" i="5" s="1"/>
  <c r="BZ319" i="5"/>
  <c r="CC319" i="5" s="1"/>
  <c r="AZ319" i="5"/>
  <c r="AV319" i="5"/>
  <c r="AW319" i="5" s="1"/>
  <c r="BV321" i="5" l="1"/>
  <c r="Y326" i="21"/>
  <c r="W325" i="21"/>
  <c r="Q321" i="21"/>
  <c r="U327" i="21"/>
  <c r="CA319" i="5"/>
  <c r="AX319" i="5"/>
  <c r="BA319" i="5" s="1"/>
  <c r="V327" i="21"/>
  <c r="BP322" i="5"/>
  <c r="CH320" i="5"/>
  <c r="BG316" i="5"/>
  <c r="BC316" i="5"/>
  <c r="BD316" i="5" s="1"/>
  <c r="BL320" i="5"/>
  <c r="BM320" i="5" s="1"/>
  <c r="BO320" i="5" l="1"/>
  <c r="AY319" i="5"/>
  <c r="AU320" i="5" s="1"/>
  <c r="BI321" i="5"/>
  <c r="T326" i="21"/>
  <c r="S326" i="21"/>
  <c r="BE316" i="5"/>
  <c r="BH316" i="5" s="1"/>
  <c r="O325" i="21"/>
  <c r="BQ322" i="5"/>
  <c r="BR322" i="5" s="1"/>
  <c r="BU322" i="5"/>
  <c r="CD321" i="5"/>
  <c r="Z326" i="21"/>
  <c r="P325" i="21"/>
  <c r="BW320" i="5"/>
  <c r="X325" i="21"/>
  <c r="BF316" i="5" l="1"/>
  <c r="BB317" i="5" s="1"/>
  <c r="Q322" i="21"/>
  <c r="CI321" i="5"/>
  <c r="CE321" i="5"/>
  <c r="CF321" i="5" s="1"/>
  <c r="BS322" i="5"/>
  <c r="BT322" i="5" s="1"/>
  <c r="BJ321" i="5"/>
  <c r="BK321" i="5" s="1"/>
  <c r="BN321" i="5"/>
  <c r="R322" i="21"/>
  <c r="CB320" i="5"/>
  <c r="BX320" i="5"/>
  <c r="BY320" i="5" s="1"/>
  <c r="AZ320" i="5"/>
  <c r="AV320" i="5"/>
  <c r="AW320" i="5" s="1"/>
  <c r="V328" i="21" l="1"/>
  <c r="BP323" i="5"/>
  <c r="CG321" i="5"/>
  <c r="CJ321" i="5" s="1"/>
  <c r="BV322" i="5"/>
  <c r="AX320" i="5"/>
  <c r="BA320" i="5" s="1"/>
  <c r="BG317" i="5"/>
  <c r="BC317" i="5"/>
  <c r="BD317" i="5" s="1"/>
  <c r="BL321" i="5"/>
  <c r="BO321" i="5" s="1"/>
  <c r="BZ320" i="5"/>
  <c r="CC320" i="5" s="1"/>
  <c r="CA320" i="5" l="1"/>
  <c r="BW321" i="5" s="1"/>
  <c r="BM321" i="5"/>
  <c r="BI322" i="5" s="1"/>
  <c r="CH321" i="5"/>
  <c r="Z327" i="21" s="1"/>
  <c r="O326" i="21"/>
  <c r="S327" i="21"/>
  <c r="AY320" i="5"/>
  <c r="W326" i="21"/>
  <c r="X326" i="21"/>
  <c r="U328" i="21"/>
  <c r="Y327" i="21"/>
  <c r="BE317" i="5"/>
  <c r="BF317" i="5" s="1"/>
  <c r="BU323" i="5"/>
  <c r="BQ323" i="5"/>
  <c r="BR323" i="5" s="1"/>
  <c r="T327" i="21" l="1"/>
  <c r="BH317" i="5"/>
  <c r="Q323" i="21" s="1"/>
  <c r="CD322" i="5"/>
  <c r="CI322" i="5" s="1"/>
  <c r="BB318" i="5"/>
  <c r="R323" i="21"/>
  <c r="BS323" i="5"/>
  <c r="BV323" i="5" s="1"/>
  <c r="BN322" i="5"/>
  <c r="BJ322" i="5"/>
  <c r="BK322" i="5" s="1"/>
  <c r="CB321" i="5"/>
  <c r="BX321" i="5"/>
  <c r="BY321" i="5" s="1"/>
  <c r="AU321" i="5"/>
  <c r="P326" i="21"/>
  <c r="CE322" i="5" l="1"/>
  <c r="CF322" i="5" s="1"/>
  <c r="CG322" i="5" s="1"/>
  <c r="CH322" i="5" s="1"/>
  <c r="BT323" i="5"/>
  <c r="BP324" i="5" s="1"/>
  <c r="U329" i="21"/>
  <c r="V329" i="21"/>
  <c r="AV321" i="5"/>
  <c r="AW321" i="5" s="1"/>
  <c r="AZ321" i="5"/>
  <c r="BL322" i="5"/>
  <c r="BO322" i="5" s="1"/>
  <c r="BC318" i="5"/>
  <c r="BD318" i="5" s="1"/>
  <c r="BG318" i="5"/>
  <c r="BZ321" i="5"/>
  <c r="CA321" i="5" s="1"/>
  <c r="CJ322" i="5" l="1"/>
  <c r="BW322" i="5"/>
  <c r="X327" i="21"/>
  <c r="S328" i="21"/>
  <c r="CD323" i="5"/>
  <c r="Z328" i="21"/>
  <c r="BM322" i="5"/>
  <c r="CC321" i="5"/>
  <c r="BU324" i="5"/>
  <c r="BQ324" i="5"/>
  <c r="BR324" i="5" s="1"/>
  <c r="BE318" i="5"/>
  <c r="BF318" i="5" s="1"/>
  <c r="AX321" i="5"/>
  <c r="BA321" i="5" s="1"/>
  <c r="Y328" i="21"/>
  <c r="BH318" i="5" l="1"/>
  <c r="BB319" i="5"/>
  <c r="R324" i="21"/>
  <c r="O327" i="21"/>
  <c r="AY321" i="5"/>
  <c r="BI323" i="5"/>
  <c r="T328" i="21"/>
  <c r="CI323" i="5"/>
  <c r="CE323" i="5"/>
  <c r="CF323" i="5" s="1"/>
  <c r="W327" i="21"/>
  <c r="Q324" i="21"/>
  <c r="BS324" i="5"/>
  <c r="BV324" i="5" s="1"/>
  <c r="CB322" i="5"/>
  <c r="BX322" i="5"/>
  <c r="BY322" i="5" s="1"/>
  <c r="BT324" i="5" l="1"/>
  <c r="BP325" i="5" s="1"/>
  <c r="BZ322" i="5"/>
  <c r="CC322" i="5" s="1"/>
  <c r="U330" i="21"/>
  <c r="CG323" i="5"/>
  <c r="CJ323" i="5" s="1"/>
  <c r="BN323" i="5"/>
  <c r="BJ323" i="5"/>
  <c r="BK323" i="5" s="1"/>
  <c r="AU322" i="5"/>
  <c r="P327" i="21"/>
  <c r="BG319" i="5"/>
  <c r="BC319" i="5"/>
  <c r="BD319" i="5" s="1"/>
  <c r="V330" i="21" l="1"/>
  <c r="CA322" i="5"/>
  <c r="BW323" i="5" s="1"/>
  <c r="CH323" i="5"/>
  <c r="CD324" i="5" s="1"/>
  <c r="W328" i="21"/>
  <c r="Y329" i="21"/>
  <c r="X328" i="21"/>
  <c r="BU325" i="5"/>
  <c r="BQ325" i="5"/>
  <c r="BR325" i="5" s="1"/>
  <c r="Z329" i="21"/>
  <c r="BE319" i="5"/>
  <c r="BF319" i="5" s="1"/>
  <c r="AZ322" i="5"/>
  <c r="AV322" i="5"/>
  <c r="AW322" i="5" s="1"/>
  <c r="BL323" i="5"/>
  <c r="BO323" i="5" s="1"/>
  <c r="BH319" i="5" l="1"/>
  <c r="BM323" i="5"/>
  <c r="BI324" i="5" s="1"/>
  <c r="S329" i="21"/>
  <c r="Q325" i="21"/>
  <c r="BB320" i="5"/>
  <c r="R325" i="21"/>
  <c r="BX323" i="5"/>
  <c r="BY323" i="5" s="1"/>
  <c r="CB323" i="5"/>
  <c r="CE324" i="5"/>
  <c r="CF324" i="5" s="1"/>
  <c r="CI324" i="5"/>
  <c r="T329" i="21"/>
  <c r="AX322" i="5"/>
  <c r="BA322" i="5" s="1"/>
  <c r="BS325" i="5"/>
  <c r="BT325" i="5" s="1"/>
  <c r="AY322" i="5" l="1"/>
  <c r="AU323" i="5" s="1"/>
  <c r="BV325" i="5"/>
  <c r="BP326" i="5"/>
  <c r="V331" i="21"/>
  <c r="BZ323" i="5"/>
  <c r="CC323" i="5" s="1"/>
  <c r="BN324" i="5"/>
  <c r="BJ324" i="5"/>
  <c r="BK324" i="5" s="1"/>
  <c r="U331" i="21"/>
  <c r="BC320" i="5"/>
  <c r="BD320" i="5" s="1"/>
  <c r="BG320" i="5"/>
  <c r="O328" i="21"/>
  <c r="CG324" i="5"/>
  <c r="CJ324" i="5" s="1"/>
  <c r="P328" i="21" l="1"/>
  <c r="CH324" i="5"/>
  <c r="CD325" i="5" s="1"/>
  <c r="CA323" i="5"/>
  <c r="BW324" i="5" s="1"/>
  <c r="Y330" i="21"/>
  <c r="W329" i="21"/>
  <c r="BL324" i="5"/>
  <c r="BM324" i="5" s="1"/>
  <c r="BE320" i="5"/>
  <c r="BF320" i="5" s="1"/>
  <c r="X329" i="21"/>
  <c r="AZ323" i="5"/>
  <c r="AV323" i="5"/>
  <c r="AW323" i="5" s="1"/>
  <c r="Z330" i="21"/>
  <c r="BQ326" i="5"/>
  <c r="BR326" i="5" s="1"/>
  <c r="BU326" i="5"/>
  <c r="BO324" i="5" l="1"/>
  <c r="BH320" i="5"/>
  <c r="BB321" i="5"/>
  <c r="R326" i="21"/>
  <c r="CE325" i="5"/>
  <c r="CF325" i="5" s="1"/>
  <c r="CI325" i="5"/>
  <c r="CB324" i="5"/>
  <c r="BX324" i="5"/>
  <c r="BY324" i="5" s="1"/>
  <c r="S330" i="21"/>
  <c r="AX323" i="5"/>
  <c r="AY323" i="5" s="1"/>
  <c r="Q326" i="21"/>
  <c r="BS326" i="5"/>
  <c r="BV326" i="5" s="1"/>
  <c r="BI325" i="5"/>
  <c r="T330" i="21"/>
  <c r="BA323" i="5" l="1"/>
  <c r="AU324" i="5"/>
  <c r="P329" i="21"/>
  <c r="U332" i="21"/>
  <c r="BT326" i="5"/>
  <c r="CG325" i="5"/>
  <c r="CJ325" i="5" s="1"/>
  <c r="BJ325" i="5"/>
  <c r="BK325" i="5" s="1"/>
  <c r="BN325" i="5"/>
  <c r="O329" i="21"/>
  <c r="BZ324" i="5"/>
  <c r="CC324" i="5" s="1"/>
  <c r="BG321" i="5"/>
  <c r="BC321" i="5"/>
  <c r="BD321" i="5" s="1"/>
  <c r="CA324" i="5" l="1"/>
  <c r="BW325" i="5" s="1"/>
  <c r="CH325" i="5"/>
  <c r="Z331" i="21" s="1"/>
  <c r="Y331" i="21"/>
  <c r="W330" i="21"/>
  <c r="X330" i="21"/>
  <c r="BL325" i="5"/>
  <c r="BO325" i="5" s="1"/>
  <c r="BE321" i="5"/>
  <c r="BF321" i="5" s="1"/>
  <c r="BP327" i="5"/>
  <c r="V332" i="21"/>
  <c r="AV324" i="5"/>
  <c r="AW324" i="5" s="1"/>
  <c r="AZ324" i="5"/>
  <c r="CD326" i="5" l="1"/>
  <c r="CE326" i="5" s="1"/>
  <c r="CF326" i="5" s="1"/>
  <c r="BM325" i="5"/>
  <c r="BI326" i="5" s="1"/>
  <c r="BB322" i="5"/>
  <c r="R327" i="21"/>
  <c r="S331" i="21"/>
  <c r="BH321" i="5"/>
  <c r="AX324" i="5"/>
  <c r="BA324" i="5" s="1"/>
  <c r="CB325" i="5"/>
  <c r="BX325" i="5"/>
  <c r="BY325" i="5" s="1"/>
  <c r="T331" i="21"/>
  <c r="BU327" i="5"/>
  <c r="BQ327" i="5"/>
  <c r="BR327" i="5" s="1"/>
  <c r="CI326" i="5" l="1"/>
  <c r="AY324" i="5"/>
  <c r="AU325" i="5" s="1"/>
  <c r="O330" i="21"/>
  <c r="BN326" i="5"/>
  <c r="BJ326" i="5"/>
  <c r="BK326" i="5" s="1"/>
  <c r="Q327" i="21"/>
  <c r="CG326" i="5"/>
  <c r="CH326" i="5" s="1"/>
  <c r="P330" i="21"/>
  <c r="BC322" i="5"/>
  <c r="BD322" i="5" s="1"/>
  <c r="BG322" i="5"/>
  <c r="BZ325" i="5"/>
  <c r="CA325" i="5" s="1"/>
  <c r="BS327" i="5"/>
  <c r="BV327" i="5" s="1"/>
  <c r="CC325" i="5" l="1"/>
  <c r="BT327" i="5"/>
  <c r="BP328" i="5" s="1"/>
  <c r="CJ326" i="5"/>
  <c r="BL326" i="5"/>
  <c r="BM326" i="5" s="1"/>
  <c r="Y332" i="21"/>
  <c r="U333" i="21"/>
  <c r="BW326" i="5"/>
  <c r="X331" i="21"/>
  <c r="BE322" i="5"/>
  <c r="BH322" i="5" s="1"/>
  <c r="V333" i="21"/>
  <c r="W331" i="21"/>
  <c r="AZ325" i="5"/>
  <c r="AV325" i="5"/>
  <c r="AW325" i="5" s="1"/>
  <c r="Z332" i="21"/>
  <c r="CD327" i="5"/>
  <c r="BF322" i="5" l="1"/>
  <c r="BB323" i="5" s="1"/>
  <c r="BO326" i="5"/>
  <c r="BI327" i="5"/>
  <c r="T332" i="21"/>
  <c r="Q328" i="21"/>
  <c r="S332" i="21"/>
  <c r="CE327" i="5"/>
  <c r="CF327" i="5" s="1"/>
  <c r="CI327" i="5"/>
  <c r="AX325" i="5"/>
  <c r="BA325" i="5" s="1"/>
  <c r="CB326" i="5"/>
  <c r="BX326" i="5"/>
  <c r="BY326" i="5" s="1"/>
  <c r="BU328" i="5"/>
  <c r="BQ328" i="5"/>
  <c r="BR328" i="5" s="1"/>
  <c r="R328" i="21" l="1"/>
  <c r="AY325" i="5"/>
  <c r="AU326" i="5" s="1"/>
  <c r="O331" i="21"/>
  <c r="P331" i="21"/>
  <c r="BS328" i="5"/>
  <c r="BT328" i="5" s="1"/>
  <c r="CG327" i="5"/>
  <c r="CH327" i="5" s="1"/>
  <c r="BN327" i="5"/>
  <c r="BJ327" i="5"/>
  <c r="BK327" i="5" s="1"/>
  <c r="BZ326" i="5"/>
  <c r="CC326" i="5" s="1"/>
  <c r="BG323" i="5"/>
  <c r="BC323" i="5"/>
  <c r="BD323" i="5" s="1"/>
  <c r="CJ327" i="5" l="1"/>
  <c r="BV328" i="5"/>
  <c r="CA326" i="5"/>
  <c r="BW327" i="5" s="1"/>
  <c r="U334" i="21"/>
  <c r="BL327" i="5"/>
  <c r="BM327" i="5" s="1"/>
  <c r="Y333" i="21"/>
  <c r="CD328" i="5"/>
  <c r="Z333" i="21"/>
  <c r="W332" i="21"/>
  <c r="BE323" i="5"/>
  <c r="BH323" i="5" s="1"/>
  <c r="BP329" i="5"/>
  <c r="V334" i="21"/>
  <c r="X332" i="21"/>
  <c r="AV326" i="5"/>
  <c r="AW326" i="5" s="1"/>
  <c r="AZ326" i="5"/>
  <c r="BO327" i="5" l="1"/>
  <c r="Q329" i="21"/>
  <c r="BI328" i="5"/>
  <c r="T333" i="21"/>
  <c r="CE328" i="5"/>
  <c r="CF328" i="5" s="1"/>
  <c r="CI328" i="5"/>
  <c r="BF323" i="5"/>
  <c r="AX326" i="5"/>
  <c r="BA326" i="5" s="1"/>
  <c r="CB327" i="5"/>
  <c r="BX327" i="5"/>
  <c r="BY327" i="5" s="1"/>
  <c r="BU329" i="5"/>
  <c r="BQ329" i="5"/>
  <c r="BR329" i="5" s="1"/>
  <c r="S333" i="21"/>
  <c r="O332" i="21" l="1"/>
  <c r="BZ327" i="5"/>
  <c r="CA327" i="5" s="1"/>
  <c r="CG328" i="5"/>
  <c r="CJ328" i="5" s="1"/>
  <c r="BB324" i="5"/>
  <c r="R329" i="21"/>
  <c r="BN328" i="5"/>
  <c r="BJ328" i="5"/>
  <c r="BK328" i="5" s="1"/>
  <c r="AY326" i="5"/>
  <c r="BS329" i="5"/>
  <c r="BV329" i="5" s="1"/>
  <c r="BT329" i="5" l="1"/>
  <c r="BP330" i="5" s="1"/>
  <c r="CC327" i="5"/>
  <c r="CH328" i="5"/>
  <c r="CD329" i="5" s="1"/>
  <c r="X333" i="21"/>
  <c r="BW328" i="5"/>
  <c r="Y334" i="21"/>
  <c r="W333" i="21"/>
  <c r="U335" i="21"/>
  <c r="BG324" i="5"/>
  <c r="BC324" i="5"/>
  <c r="BD324" i="5" s="1"/>
  <c r="BL328" i="5"/>
  <c r="BO328" i="5" s="1"/>
  <c r="AU327" i="5"/>
  <c r="P332" i="21"/>
  <c r="Z334" i="21"/>
  <c r="V335" i="21" l="1"/>
  <c r="S334" i="21"/>
  <c r="BM328" i="5"/>
  <c r="BE324" i="5"/>
  <c r="BH324" i="5" s="1"/>
  <c r="CB328" i="5"/>
  <c r="BX328" i="5"/>
  <c r="BY328" i="5" s="1"/>
  <c r="CI329" i="5"/>
  <c r="CE329" i="5"/>
  <c r="CF329" i="5" s="1"/>
  <c r="AZ327" i="5"/>
  <c r="AV327" i="5"/>
  <c r="AW327" i="5" s="1"/>
  <c r="BU330" i="5"/>
  <c r="BQ330" i="5"/>
  <c r="BR330" i="5" s="1"/>
  <c r="BF324" i="5" l="1"/>
  <c r="BB325" i="5" s="1"/>
  <c r="Q330" i="21"/>
  <c r="CG329" i="5"/>
  <c r="CH329" i="5" s="1"/>
  <c r="R330" i="21"/>
  <c r="BI329" i="5"/>
  <c r="T334" i="21"/>
  <c r="BS330" i="5"/>
  <c r="BT330" i="5" s="1"/>
  <c r="AX327" i="5"/>
  <c r="AY327" i="5" s="1"/>
  <c r="BZ328" i="5"/>
  <c r="CA328" i="5" s="1"/>
  <c r="BV330" i="5" l="1"/>
  <c r="U336" i="21" s="1"/>
  <c r="CC328" i="5"/>
  <c r="CJ329" i="5"/>
  <c r="AU328" i="5"/>
  <c r="P333" i="21"/>
  <c r="CD330" i="5"/>
  <c r="Z335" i="21"/>
  <c r="BP331" i="5"/>
  <c r="V336" i="21"/>
  <c r="BG325" i="5"/>
  <c r="BC325" i="5"/>
  <c r="BD325" i="5" s="1"/>
  <c r="W334" i="21"/>
  <c r="X334" i="21"/>
  <c r="BW329" i="5"/>
  <c r="Y335" i="21"/>
  <c r="BA327" i="5"/>
  <c r="BN329" i="5"/>
  <c r="BJ329" i="5"/>
  <c r="BK329" i="5" s="1"/>
  <c r="BL329" i="5" l="1"/>
  <c r="BM329" i="5" s="1"/>
  <c r="CB329" i="5"/>
  <c r="BX329" i="5"/>
  <c r="BY329" i="5" s="1"/>
  <c r="BE325" i="5"/>
  <c r="BH325" i="5" s="1"/>
  <c r="O333" i="21"/>
  <c r="BU331" i="5"/>
  <c r="BQ331" i="5"/>
  <c r="BR331" i="5" s="1"/>
  <c r="CE330" i="5"/>
  <c r="CF330" i="5" s="1"/>
  <c r="CI330" i="5"/>
  <c r="AZ328" i="5"/>
  <c r="AV328" i="5"/>
  <c r="AW328" i="5" s="1"/>
  <c r="BF325" i="5" l="1"/>
  <c r="BB326" i="5" s="1"/>
  <c r="BO329" i="5"/>
  <c r="S335" i="21" s="1"/>
  <c r="BI330" i="5"/>
  <c r="T335" i="21"/>
  <c r="Q331" i="21"/>
  <c r="R331" i="21"/>
  <c r="AX328" i="5"/>
  <c r="AY328" i="5" s="1"/>
  <c r="BZ329" i="5"/>
  <c r="CA329" i="5" s="1"/>
  <c r="CG330" i="5"/>
  <c r="CJ330" i="5" s="1"/>
  <c r="BS331" i="5"/>
  <c r="BT331" i="5" s="1"/>
  <c r="BA328" i="5" l="1"/>
  <c r="CH330" i="5"/>
  <c r="CD331" i="5" s="1"/>
  <c r="BP332" i="5"/>
  <c r="V337" i="21"/>
  <c r="X335" i="21"/>
  <c r="BW330" i="5"/>
  <c r="O334" i="21"/>
  <c r="AU329" i="5"/>
  <c r="P334" i="21"/>
  <c r="Y336" i="21"/>
  <c r="BG326" i="5"/>
  <c r="BC326" i="5"/>
  <c r="BD326" i="5" s="1"/>
  <c r="BV331" i="5"/>
  <c r="CC329" i="5"/>
  <c r="BN330" i="5"/>
  <c r="BJ330" i="5"/>
  <c r="BK330" i="5" s="1"/>
  <c r="Z336" i="21"/>
  <c r="U337" i="21" l="1"/>
  <c r="AZ329" i="5"/>
  <c r="AV329" i="5"/>
  <c r="AW329" i="5" s="1"/>
  <c r="BE326" i="5"/>
  <c r="BH326" i="5" s="1"/>
  <c r="CI331" i="5"/>
  <c r="CE331" i="5"/>
  <c r="CF331" i="5" s="1"/>
  <c r="CB330" i="5"/>
  <c r="BX330" i="5"/>
  <c r="BY330" i="5" s="1"/>
  <c r="W335" i="21"/>
  <c r="BL330" i="5"/>
  <c r="BM330" i="5" s="1"/>
  <c r="BU332" i="5"/>
  <c r="BQ332" i="5"/>
  <c r="BR332" i="5" s="1"/>
  <c r="BO330" i="5" l="1"/>
  <c r="BI331" i="5"/>
  <c r="T336" i="21"/>
  <c r="Q332" i="21"/>
  <c r="CG331" i="5"/>
  <c r="CJ331" i="5" s="1"/>
  <c r="BZ330" i="5"/>
  <c r="CA330" i="5" s="1"/>
  <c r="BS332" i="5"/>
  <c r="BT332" i="5" s="1"/>
  <c r="BF326" i="5"/>
  <c r="AX329" i="5"/>
  <c r="AY329" i="5" s="1"/>
  <c r="S336" i="21"/>
  <c r="BV332" i="5" l="1"/>
  <c r="U338" i="21" s="1"/>
  <c r="BA329" i="5"/>
  <c r="O335" i="21" s="1"/>
  <c r="CH331" i="5"/>
  <c r="CD332" i="5" s="1"/>
  <c r="BW331" i="5"/>
  <c r="X336" i="21"/>
  <c r="Y337" i="21"/>
  <c r="CC330" i="5"/>
  <c r="Z337" i="21"/>
  <c r="BB327" i="5"/>
  <c r="R332" i="21"/>
  <c r="BP333" i="5"/>
  <c r="V338" i="21"/>
  <c r="AU330" i="5"/>
  <c r="P335" i="21"/>
  <c r="BN331" i="5"/>
  <c r="BJ331" i="5"/>
  <c r="BK331" i="5" s="1"/>
  <c r="BL331" i="5" l="1"/>
  <c r="BO331" i="5" s="1"/>
  <c r="W336" i="21"/>
  <c r="BG327" i="5"/>
  <c r="BC327" i="5"/>
  <c r="BD327" i="5" s="1"/>
  <c r="AZ330" i="5"/>
  <c r="AV330" i="5"/>
  <c r="AW330" i="5" s="1"/>
  <c r="CI332" i="5"/>
  <c r="CE332" i="5"/>
  <c r="CF332" i="5" s="1"/>
  <c r="BU333" i="5"/>
  <c r="BQ333" i="5"/>
  <c r="BR333" i="5" s="1"/>
  <c r="BX331" i="5"/>
  <c r="BY331" i="5" s="1"/>
  <c r="CB331" i="5"/>
  <c r="S337" i="21" l="1"/>
  <c r="BM331" i="5"/>
  <c r="AX330" i="5"/>
  <c r="BA330" i="5" s="1"/>
  <c r="CG332" i="5"/>
  <c r="CH332" i="5" s="1"/>
  <c r="BZ331" i="5"/>
  <c r="CA331" i="5" s="1"/>
  <c r="BS333" i="5"/>
  <c r="BT333" i="5" s="1"/>
  <c r="BE327" i="5"/>
  <c r="BF327" i="5" s="1"/>
  <c r="CC331" i="5" l="1"/>
  <c r="AY330" i="5"/>
  <c r="AU331" i="5" s="1"/>
  <c r="CD333" i="5"/>
  <c r="Z338" i="21"/>
  <c r="BB328" i="5"/>
  <c r="R333" i="21"/>
  <c r="O336" i="21"/>
  <c r="V339" i="21"/>
  <c r="BP334" i="5"/>
  <c r="X337" i="21"/>
  <c r="BW332" i="5"/>
  <c r="BH327" i="5"/>
  <c r="BI332" i="5"/>
  <c r="T337" i="21"/>
  <c r="W337" i="21"/>
  <c r="P336" i="21"/>
  <c r="CJ332" i="5"/>
  <c r="BV333" i="5"/>
  <c r="BQ334" i="5" l="1"/>
  <c r="BR334" i="5" s="1"/>
  <c r="BU334" i="5"/>
  <c r="AZ331" i="5"/>
  <c r="AV331" i="5"/>
  <c r="AW331" i="5" s="1"/>
  <c r="Y338" i="21"/>
  <c r="BX332" i="5"/>
  <c r="BY332" i="5" s="1"/>
  <c r="CB332" i="5"/>
  <c r="U339" i="21"/>
  <c r="BC328" i="5"/>
  <c r="BD328" i="5" s="1"/>
  <c r="BG328" i="5"/>
  <c r="BN332" i="5"/>
  <c r="BJ332" i="5"/>
  <c r="BK332" i="5" s="1"/>
  <c r="Q333" i="21"/>
  <c r="CI333" i="5"/>
  <c r="CE333" i="5"/>
  <c r="CF333" i="5" s="1"/>
  <c r="BZ332" i="5" l="1"/>
  <c r="CC332" i="5" s="1"/>
  <c r="CG333" i="5"/>
  <c r="CJ333" i="5" s="1"/>
  <c r="BS334" i="5"/>
  <c r="BT334" i="5" s="1"/>
  <c r="BE328" i="5"/>
  <c r="BH328" i="5" s="1"/>
  <c r="BL332" i="5"/>
  <c r="BO332" i="5" s="1"/>
  <c r="AX331" i="5"/>
  <c r="AY331" i="5" s="1"/>
  <c r="BM332" i="5" l="1"/>
  <c r="BF328" i="5"/>
  <c r="BB329" i="5" s="1"/>
  <c r="BA331" i="5"/>
  <c r="CH333" i="5"/>
  <c r="CD334" i="5" s="1"/>
  <c r="CA332" i="5"/>
  <c r="BW333" i="5" s="1"/>
  <c r="V340" i="21"/>
  <c r="BP335" i="5"/>
  <c r="AU332" i="5"/>
  <c r="P337" i="21"/>
  <c r="Y339" i="21"/>
  <c r="S338" i="21"/>
  <c r="W338" i="21"/>
  <c r="Q334" i="21"/>
  <c r="BI333" i="5"/>
  <c r="T338" i="21"/>
  <c r="Z339" i="21"/>
  <c r="BV334" i="5"/>
  <c r="O337" i="21"/>
  <c r="X338" i="21"/>
  <c r="R334" i="21" l="1"/>
  <c r="BG329" i="5"/>
  <c r="BC329" i="5"/>
  <c r="BD329" i="5" s="1"/>
  <c r="U340" i="21"/>
  <c r="BX333" i="5"/>
  <c r="BY333" i="5" s="1"/>
  <c r="CB333" i="5"/>
  <c r="CE334" i="5"/>
  <c r="CF334" i="5" s="1"/>
  <c r="CI334" i="5"/>
  <c r="AZ332" i="5"/>
  <c r="AV332" i="5"/>
  <c r="AW332" i="5" s="1"/>
  <c r="BU335" i="5"/>
  <c r="BQ335" i="5"/>
  <c r="BR335" i="5" s="1"/>
  <c r="BJ333" i="5"/>
  <c r="BK333" i="5" s="1"/>
  <c r="BN333" i="5"/>
  <c r="BZ333" i="5" l="1"/>
  <c r="CA333" i="5" s="1"/>
  <c r="BL333" i="5"/>
  <c r="BO333" i="5" s="1"/>
  <c r="BE329" i="5"/>
  <c r="BF329" i="5" s="1"/>
  <c r="BS335" i="5"/>
  <c r="BT335" i="5" s="1"/>
  <c r="AX332" i="5"/>
  <c r="AY332" i="5" s="1"/>
  <c r="CG334" i="5"/>
  <c r="CJ334" i="5" s="1"/>
  <c r="BM333" i="5" l="1"/>
  <c r="BI334" i="5" s="1"/>
  <c r="BA332" i="5"/>
  <c r="O338" i="21" s="1"/>
  <c r="CH334" i="5"/>
  <c r="CD335" i="5" s="1"/>
  <c r="BW334" i="5"/>
  <c r="X339" i="21"/>
  <c r="Y340" i="21"/>
  <c r="AU333" i="5"/>
  <c r="P338" i="21"/>
  <c r="BP336" i="5"/>
  <c r="V341" i="21"/>
  <c r="BB330" i="5"/>
  <c r="R335" i="21"/>
  <c r="S339" i="21"/>
  <c r="T339" i="21"/>
  <c r="CC333" i="5"/>
  <c r="BV335" i="5"/>
  <c r="BH329" i="5"/>
  <c r="Z340" i="21"/>
  <c r="BN334" i="5" l="1"/>
  <c r="BJ334" i="5"/>
  <c r="BK334" i="5" s="1"/>
  <c r="W339" i="21"/>
  <c r="CI335" i="5"/>
  <c r="CE335" i="5"/>
  <c r="CF335" i="5" s="1"/>
  <c r="BU336" i="5"/>
  <c r="BQ336" i="5"/>
  <c r="BR336" i="5" s="1"/>
  <c r="BC330" i="5"/>
  <c r="BD330" i="5" s="1"/>
  <c r="BG330" i="5"/>
  <c r="AZ333" i="5"/>
  <c r="AV333" i="5"/>
  <c r="AW333" i="5" s="1"/>
  <c r="Q335" i="21"/>
  <c r="U341" i="21"/>
  <c r="BX334" i="5"/>
  <c r="BY334" i="5" s="1"/>
  <c r="CB334" i="5"/>
  <c r="BZ334" i="5" l="1"/>
  <c r="CA334" i="5" s="1"/>
  <c r="BL334" i="5"/>
  <c r="BO334" i="5" s="1"/>
  <c r="BE330" i="5"/>
  <c r="BH330" i="5" s="1"/>
  <c r="BS336" i="5"/>
  <c r="BT336" i="5" s="1"/>
  <c r="AX333" i="5"/>
  <c r="BA333" i="5" s="1"/>
  <c r="CG335" i="5"/>
  <c r="CJ335" i="5" s="1"/>
  <c r="BV336" i="5" l="1"/>
  <c r="CH335" i="5"/>
  <c r="CD336" i="5" s="1"/>
  <c r="AY333" i="5"/>
  <c r="AU334" i="5" s="1"/>
  <c r="BF330" i="5"/>
  <c r="BB331" i="5" s="1"/>
  <c r="Y341" i="21"/>
  <c r="O339" i="21"/>
  <c r="BW335" i="5"/>
  <c r="X340" i="21"/>
  <c r="BP337" i="5"/>
  <c r="V342" i="21"/>
  <c r="S340" i="21"/>
  <c r="R336" i="21"/>
  <c r="CC334" i="5"/>
  <c r="U342" i="21"/>
  <c r="BM334" i="5"/>
  <c r="Q336" i="21"/>
  <c r="Z341" i="21"/>
  <c r="P339" i="21" l="1"/>
  <c r="BQ337" i="5"/>
  <c r="BR337" i="5" s="1"/>
  <c r="BU337" i="5"/>
  <c r="AV334" i="5"/>
  <c r="AW334" i="5" s="1"/>
  <c r="AZ334" i="5"/>
  <c r="CE336" i="5"/>
  <c r="CF336" i="5" s="1"/>
  <c r="CI336" i="5"/>
  <c r="W340" i="21"/>
  <c r="BX335" i="5"/>
  <c r="BY335" i="5" s="1"/>
  <c r="CB335" i="5"/>
  <c r="BG331" i="5"/>
  <c r="BC331" i="5"/>
  <c r="BD331" i="5" s="1"/>
  <c r="BI335" i="5"/>
  <c r="T340" i="21"/>
  <c r="CG336" i="5" l="1"/>
  <c r="CJ336" i="5" s="1"/>
  <c r="BE331" i="5"/>
  <c r="BH331" i="5" s="1"/>
  <c r="AX334" i="5"/>
  <c r="AY334" i="5" s="1"/>
  <c r="BS337" i="5"/>
  <c r="BV337" i="5" s="1"/>
  <c r="BN335" i="5"/>
  <c r="BJ335" i="5"/>
  <c r="BK335" i="5" s="1"/>
  <c r="BZ335" i="5"/>
  <c r="CA335" i="5" s="1"/>
  <c r="CH336" i="5" l="1"/>
  <c r="CD337" i="5" s="1"/>
  <c r="BT337" i="5"/>
  <c r="BP338" i="5" s="1"/>
  <c r="CC335" i="5"/>
  <c r="BF331" i="5"/>
  <c r="BB332" i="5" s="1"/>
  <c r="BA334" i="5"/>
  <c r="O340" i="21" s="1"/>
  <c r="Q337" i="21"/>
  <c r="Y342" i="21"/>
  <c r="U343" i="21"/>
  <c r="BW336" i="5"/>
  <c r="X341" i="21"/>
  <c r="R337" i="21"/>
  <c r="BL335" i="5"/>
  <c r="BO335" i="5" s="1"/>
  <c r="W341" i="21"/>
  <c r="Z342" i="21"/>
  <c r="AU335" i="5"/>
  <c r="P340" i="21"/>
  <c r="V343" i="21" l="1"/>
  <c r="BM335" i="5"/>
  <c r="BI336" i="5" s="1"/>
  <c r="S341" i="21"/>
  <c r="AZ335" i="5"/>
  <c r="AV335" i="5"/>
  <c r="AW335" i="5" s="1"/>
  <c r="BX336" i="5"/>
  <c r="BY336" i="5" s="1"/>
  <c r="CB336" i="5"/>
  <c r="CI337" i="5"/>
  <c r="CE337" i="5"/>
  <c r="CF337" i="5" s="1"/>
  <c r="BU338" i="5"/>
  <c r="BQ338" i="5"/>
  <c r="BR338" i="5" s="1"/>
  <c r="BG332" i="5"/>
  <c r="BC332" i="5"/>
  <c r="BD332" i="5" s="1"/>
  <c r="T341" i="21" l="1"/>
  <c r="BZ336" i="5"/>
  <c r="CC336" i="5" s="1"/>
  <c r="CG337" i="5"/>
  <c r="CJ337" i="5" s="1"/>
  <c r="AX335" i="5"/>
  <c r="BA335" i="5" s="1"/>
  <c r="BE332" i="5"/>
  <c r="BH332" i="5" s="1"/>
  <c r="BS338" i="5"/>
  <c r="BV338" i="5" s="1"/>
  <c r="BN336" i="5"/>
  <c r="BJ336" i="5"/>
  <c r="BK336" i="5" s="1"/>
  <c r="AY335" i="5" l="1"/>
  <c r="AU336" i="5" s="1"/>
  <c r="BT338" i="5"/>
  <c r="BP339" i="5" s="1"/>
  <c r="CA336" i="5"/>
  <c r="BW337" i="5" s="1"/>
  <c r="BF332" i="5"/>
  <c r="BB333" i="5" s="1"/>
  <c r="O341" i="21"/>
  <c r="Y343" i="21"/>
  <c r="U344" i="21"/>
  <c r="W342" i="21"/>
  <c r="Q338" i="21"/>
  <c r="X342" i="21"/>
  <c r="P341" i="21"/>
  <c r="CH337" i="5"/>
  <c r="BL336" i="5"/>
  <c r="BO336" i="5" s="1"/>
  <c r="V344" i="21"/>
  <c r="R338" i="21" l="1"/>
  <c r="BM336" i="5"/>
  <c r="BI337" i="5" s="1"/>
  <c r="BU339" i="5"/>
  <c r="BQ339" i="5"/>
  <c r="BR339" i="5" s="1"/>
  <c r="CB337" i="5"/>
  <c r="BX337" i="5"/>
  <c r="BY337" i="5" s="1"/>
  <c r="S342" i="21"/>
  <c r="BG333" i="5"/>
  <c r="BC333" i="5"/>
  <c r="BD333" i="5" s="1"/>
  <c r="CD338" i="5"/>
  <c r="Z343" i="21"/>
  <c r="AV336" i="5"/>
  <c r="AW336" i="5" s="1"/>
  <c r="AZ336" i="5"/>
  <c r="T342" i="21" l="1"/>
  <c r="AX336" i="5"/>
  <c r="BA336" i="5" s="1"/>
  <c r="BE333" i="5"/>
  <c r="BH333" i="5" s="1"/>
  <c r="BJ337" i="5"/>
  <c r="BK337" i="5" s="1"/>
  <c r="BN337" i="5"/>
  <c r="BZ337" i="5"/>
  <c r="CA337" i="5" s="1"/>
  <c r="BS339" i="5"/>
  <c r="BV339" i="5" s="1"/>
  <c r="CE338" i="5"/>
  <c r="CF338" i="5" s="1"/>
  <c r="CI338" i="5"/>
  <c r="AY336" i="5" l="1"/>
  <c r="AU337" i="5" s="1"/>
  <c r="BF333" i="5"/>
  <c r="BB334" i="5" s="1"/>
  <c r="CC337" i="5"/>
  <c r="BT339" i="5"/>
  <c r="BP340" i="5" s="1"/>
  <c r="Q339" i="21"/>
  <c r="O342" i="21"/>
  <c r="W343" i="21"/>
  <c r="V345" i="21"/>
  <c r="R339" i="21"/>
  <c r="BW338" i="5"/>
  <c r="X343" i="21"/>
  <c r="BL337" i="5"/>
  <c r="BM337" i="5" s="1"/>
  <c r="U345" i="21"/>
  <c r="CG338" i="5"/>
  <c r="CJ338" i="5" s="1"/>
  <c r="P342" i="21"/>
  <c r="CH338" i="5" l="1"/>
  <c r="CD339" i="5" s="1"/>
  <c r="Y344" i="21"/>
  <c r="T343" i="21"/>
  <c r="BI338" i="5"/>
  <c r="Z344" i="21"/>
  <c r="BC334" i="5"/>
  <c r="BD334" i="5" s="1"/>
  <c r="BG334" i="5"/>
  <c r="BO337" i="5"/>
  <c r="CB338" i="5"/>
  <c r="BX338" i="5"/>
  <c r="BY338" i="5" s="1"/>
  <c r="AV337" i="5"/>
  <c r="AW337" i="5" s="1"/>
  <c r="AZ337" i="5"/>
  <c r="BU340" i="5"/>
  <c r="BQ340" i="5"/>
  <c r="BR340" i="5" s="1"/>
  <c r="BZ338" i="5" l="1"/>
  <c r="CA338" i="5" s="1"/>
  <c r="AX337" i="5"/>
  <c r="AY337" i="5" s="1"/>
  <c r="CE339" i="5"/>
  <c r="CF339" i="5" s="1"/>
  <c r="CI339" i="5"/>
  <c r="BN338" i="5"/>
  <c r="BJ338" i="5"/>
  <c r="BK338" i="5" s="1"/>
  <c r="S343" i="21"/>
  <c r="BS340" i="5"/>
  <c r="BV340" i="5" s="1"/>
  <c r="BE334" i="5"/>
  <c r="BH334" i="5" s="1"/>
  <c r="CC338" i="5" l="1"/>
  <c r="BA337" i="5"/>
  <c r="BT340" i="5"/>
  <c r="BP341" i="5" s="1"/>
  <c r="Q340" i="21"/>
  <c r="U346" i="21"/>
  <c r="W344" i="21"/>
  <c r="BF334" i="5"/>
  <c r="V346" i="21"/>
  <c r="O343" i="21"/>
  <c r="BL338" i="5"/>
  <c r="BM338" i="5" s="1"/>
  <c r="AU338" i="5"/>
  <c r="P343" i="21"/>
  <c r="CG339" i="5"/>
  <c r="CJ339" i="5" s="1"/>
  <c r="BW339" i="5"/>
  <c r="X344" i="21"/>
  <c r="BO338" i="5" l="1"/>
  <c r="S344" i="21" s="1"/>
  <c r="CH339" i="5"/>
  <c r="CD340" i="5" s="1"/>
  <c r="Y345" i="21"/>
  <c r="Z345" i="21"/>
  <c r="BU341" i="5"/>
  <c r="BQ341" i="5"/>
  <c r="BR341" i="5" s="1"/>
  <c r="BB335" i="5"/>
  <c r="R340" i="21"/>
  <c r="AZ338" i="5"/>
  <c r="AV338" i="5"/>
  <c r="AW338" i="5" s="1"/>
  <c r="CB339" i="5"/>
  <c r="BX339" i="5"/>
  <c r="BY339" i="5" s="1"/>
  <c r="BI339" i="5"/>
  <c r="T344" i="21"/>
  <c r="BS341" i="5" l="1"/>
  <c r="BT341" i="5" s="1"/>
  <c r="BZ339" i="5"/>
  <c r="CC339" i="5" s="1"/>
  <c r="BG335" i="5"/>
  <c r="BC335" i="5"/>
  <c r="BD335" i="5" s="1"/>
  <c r="CE340" i="5"/>
  <c r="CF340" i="5" s="1"/>
  <c r="CI340" i="5"/>
  <c r="AX338" i="5"/>
  <c r="BA338" i="5" s="1"/>
  <c r="BN339" i="5"/>
  <c r="BJ339" i="5"/>
  <c r="BK339" i="5" s="1"/>
  <c r="BV341" i="5" l="1"/>
  <c r="AY338" i="5"/>
  <c r="AU339" i="5" s="1"/>
  <c r="W345" i="21"/>
  <c r="O344" i="21"/>
  <c r="BE335" i="5"/>
  <c r="BH335" i="5" s="1"/>
  <c r="CA339" i="5"/>
  <c r="U347" i="21"/>
  <c r="V347" i="21"/>
  <c r="BP342" i="5"/>
  <c r="BL339" i="5"/>
  <c r="BM339" i="5" s="1"/>
  <c r="CG340" i="5"/>
  <c r="CH340" i="5" s="1"/>
  <c r="P344" i="21" l="1"/>
  <c r="CJ340" i="5"/>
  <c r="BO339" i="5"/>
  <c r="BI340" i="5"/>
  <c r="T345" i="21"/>
  <c r="Q341" i="21"/>
  <c r="Y346" i="21"/>
  <c r="Z346" i="21"/>
  <c r="CD341" i="5"/>
  <c r="S345" i="21"/>
  <c r="BF335" i="5"/>
  <c r="BW340" i="5"/>
  <c r="X345" i="21"/>
  <c r="BQ342" i="5"/>
  <c r="BR342" i="5" s="1"/>
  <c r="BU342" i="5"/>
  <c r="AV339" i="5"/>
  <c r="AW339" i="5" s="1"/>
  <c r="AZ339" i="5"/>
  <c r="BS342" i="5" l="1"/>
  <c r="BT342" i="5" s="1"/>
  <c r="BB336" i="5"/>
  <c r="R341" i="21"/>
  <c r="CI341" i="5"/>
  <c r="CE341" i="5"/>
  <c r="CF341" i="5" s="1"/>
  <c r="CB340" i="5"/>
  <c r="BX340" i="5"/>
  <c r="BY340" i="5" s="1"/>
  <c r="AX339" i="5"/>
  <c r="BA339" i="5" s="1"/>
  <c r="BN340" i="5"/>
  <c r="BJ340" i="5"/>
  <c r="BK340" i="5" s="1"/>
  <c r="BV342" i="5" l="1"/>
  <c r="AY339" i="5"/>
  <c r="AU340" i="5" s="1"/>
  <c r="O345" i="21"/>
  <c r="BP343" i="5"/>
  <c r="V348" i="21"/>
  <c r="CG341" i="5"/>
  <c r="CJ341" i="5" s="1"/>
  <c r="P345" i="21"/>
  <c r="U348" i="21"/>
  <c r="BG336" i="5"/>
  <c r="BC336" i="5"/>
  <c r="BD336" i="5" s="1"/>
  <c r="BL340" i="5"/>
  <c r="BM340" i="5" s="1"/>
  <c r="BZ340" i="5"/>
  <c r="CC340" i="5" s="1"/>
  <c r="BO340" i="5" l="1"/>
  <c r="S346" i="21" s="1"/>
  <c r="CA340" i="5"/>
  <c r="BW341" i="5" s="1"/>
  <c r="CH341" i="5"/>
  <c r="CD342" i="5" s="1"/>
  <c r="BI341" i="5"/>
  <c r="T346" i="21"/>
  <c r="Y347" i="21"/>
  <c r="Z347" i="21"/>
  <c r="BE336" i="5"/>
  <c r="BF336" i="5" s="1"/>
  <c r="AZ340" i="5"/>
  <c r="AV340" i="5"/>
  <c r="AW340" i="5" s="1"/>
  <c r="BQ343" i="5"/>
  <c r="BR343" i="5" s="1"/>
  <c r="BU343" i="5"/>
  <c r="W346" i="21"/>
  <c r="X346" i="21"/>
  <c r="BH336" i="5" l="1"/>
  <c r="BB337" i="5"/>
  <c r="R342" i="21"/>
  <c r="BS343" i="5"/>
  <c r="BT343" i="5" s="1"/>
  <c r="Q342" i="21"/>
  <c r="AX340" i="5"/>
  <c r="BA340" i="5" s="1"/>
  <c r="CI342" i="5"/>
  <c r="CE342" i="5"/>
  <c r="CF342" i="5" s="1"/>
  <c r="CB341" i="5"/>
  <c r="BX341" i="5"/>
  <c r="BY341" i="5" s="1"/>
  <c r="BN341" i="5"/>
  <c r="BJ341" i="5"/>
  <c r="BK341" i="5" s="1"/>
  <c r="BV343" i="5" l="1"/>
  <c r="U349" i="21" s="1"/>
  <c r="AY340" i="5"/>
  <c r="AU341" i="5" s="1"/>
  <c r="O346" i="21"/>
  <c r="P346" i="21"/>
  <c r="BZ341" i="5"/>
  <c r="CC341" i="5" s="1"/>
  <c r="V349" i="21"/>
  <c r="BP344" i="5"/>
  <c r="BL341" i="5"/>
  <c r="BO341" i="5" s="1"/>
  <c r="CG342" i="5"/>
  <c r="CJ342" i="5" s="1"/>
  <c r="BG337" i="5"/>
  <c r="BC337" i="5"/>
  <c r="BD337" i="5" s="1"/>
  <c r="CA341" i="5" l="1"/>
  <c r="BW342" i="5" s="1"/>
  <c r="CH342" i="5"/>
  <c r="CD343" i="5" s="1"/>
  <c r="W347" i="21"/>
  <c r="Y348" i="21"/>
  <c r="S347" i="21"/>
  <c r="BE337" i="5"/>
  <c r="BH337" i="5" s="1"/>
  <c r="AZ341" i="5"/>
  <c r="AV341" i="5"/>
  <c r="AW341" i="5" s="1"/>
  <c r="BM341" i="5"/>
  <c r="X347" i="21"/>
  <c r="Z348" i="21"/>
  <c r="BU344" i="5"/>
  <c r="BQ344" i="5"/>
  <c r="BR344" i="5" s="1"/>
  <c r="BF337" i="5" l="1"/>
  <c r="BB338" i="5" s="1"/>
  <c r="CB342" i="5"/>
  <c r="BX342" i="5"/>
  <c r="BY342" i="5" s="1"/>
  <c r="Q343" i="21"/>
  <c r="AX341" i="5"/>
  <c r="AY341" i="5" s="1"/>
  <c r="BS344" i="5"/>
  <c r="BT344" i="5" s="1"/>
  <c r="BI342" i="5"/>
  <c r="T347" i="21"/>
  <c r="CI343" i="5"/>
  <c r="CE343" i="5"/>
  <c r="CF343" i="5" s="1"/>
  <c r="R343" i="21"/>
  <c r="BV344" i="5" l="1"/>
  <c r="U350" i="21" s="1"/>
  <c r="BA341" i="5"/>
  <c r="AU342" i="5"/>
  <c r="P347" i="21"/>
  <c r="BN342" i="5"/>
  <c r="BJ342" i="5"/>
  <c r="BK342" i="5" s="1"/>
  <c r="BZ342" i="5"/>
  <c r="CA342" i="5" s="1"/>
  <c r="BP345" i="5"/>
  <c r="V350" i="21"/>
  <c r="O347" i="21"/>
  <c r="BG338" i="5"/>
  <c r="BC338" i="5"/>
  <c r="BD338" i="5" s="1"/>
  <c r="CG343" i="5"/>
  <c r="CJ343" i="5" s="1"/>
  <c r="CC342" i="5" l="1"/>
  <c r="CH343" i="5"/>
  <c r="CD344" i="5" s="1"/>
  <c r="Y349" i="21"/>
  <c r="W348" i="21"/>
  <c r="BW343" i="5"/>
  <c r="X348" i="21"/>
  <c r="Z349" i="21"/>
  <c r="BL342" i="5"/>
  <c r="BM342" i="5" s="1"/>
  <c r="BE338" i="5"/>
  <c r="BH338" i="5" s="1"/>
  <c r="BU345" i="5"/>
  <c r="BQ345" i="5"/>
  <c r="BR345" i="5" s="1"/>
  <c r="AZ342" i="5"/>
  <c r="AV342" i="5"/>
  <c r="AW342" i="5" s="1"/>
  <c r="BO342" i="5" l="1"/>
  <c r="Q344" i="21"/>
  <c r="BF338" i="5"/>
  <c r="S348" i="21"/>
  <c r="T348" i="21"/>
  <c r="BI343" i="5"/>
  <c r="CI344" i="5"/>
  <c r="CE344" i="5"/>
  <c r="CF344" i="5" s="1"/>
  <c r="AX342" i="5"/>
  <c r="AY342" i="5" s="1"/>
  <c r="BS345" i="5"/>
  <c r="BT345" i="5" s="1"/>
  <c r="BX343" i="5"/>
  <c r="BY343" i="5" s="1"/>
  <c r="CB343" i="5"/>
  <c r="BV345" i="5" l="1"/>
  <c r="BA342" i="5"/>
  <c r="BP346" i="5"/>
  <c r="V351" i="21"/>
  <c r="U351" i="21"/>
  <c r="CG344" i="5"/>
  <c r="CH344" i="5" s="1"/>
  <c r="BZ343" i="5"/>
  <c r="CC343" i="5" s="1"/>
  <c r="BJ343" i="5"/>
  <c r="BK343" i="5" s="1"/>
  <c r="BN343" i="5"/>
  <c r="BB339" i="5"/>
  <c r="R344" i="21"/>
  <c r="O348" i="21"/>
  <c r="AU343" i="5"/>
  <c r="P348" i="21"/>
  <c r="CJ344" i="5" l="1"/>
  <c r="CA343" i="5"/>
  <c r="BW344" i="5" s="1"/>
  <c r="W349" i="21"/>
  <c r="Z350" i="21"/>
  <c r="CD345" i="5"/>
  <c r="X349" i="21"/>
  <c r="BL343" i="5"/>
  <c r="BO343" i="5" s="1"/>
  <c r="AZ343" i="5"/>
  <c r="AV343" i="5"/>
  <c r="AW343" i="5" s="1"/>
  <c r="Y350" i="21"/>
  <c r="BG339" i="5"/>
  <c r="BC339" i="5"/>
  <c r="BD339" i="5" s="1"/>
  <c r="BQ346" i="5"/>
  <c r="BR346" i="5" s="1"/>
  <c r="BU346" i="5"/>
  <c r="S349" i="21" l="1"/>
  <c r="AX343" i="5"/>
  <c r="AY343" i="5" s="1"/>
  <c r="BM343" i="5"/>
  <c r="BS346" i="5"/>
  <c r="BV346" i="5" s="1"/>
  <c r="CB344" i="5"/>
  <c r="BX344" i="5"/>
  <c r="BY344" i="5" s="1"/>
  <c r="CE345" i="5"/>
  <c r="CF345" i="5" s="1"/>
  <c r="CI345" i="5"/>
  <c r="BE339" i="5"/>
  <c r="BH339" i="5" s="1"/>
  <c r="BA343" i="5" l="1"/>
  <c r="BF339" i="5"/>
  <c r="BB340" i="5" s="1"/>
  <c r="BT346" i="5"/>
  <c r="BP347" i="5" s="1"/>
  <c r="U352" i="21"/>
  <c r="BZ344" i="5"/>
  <c r="CA344" i="5" s="1"/>
  <c r="AU344" i="5"/>
  <c r="P349" i="21"/>
  <c r="Q345" i="21"/>
  <c r="O349" i="21"/>
  <c r="BI344" i="5"/>
  <c r="T349" i="21"/>
  <c r="V352" i="21"/>
  <c r="CG345" i="5"/>
  <c r="CJ345" i="5" s="1"/>
  <c r="R345" i="21" l="1"/>
  <c r="CC344" i="5"/>
  <c r="Y351" i="21"/>
  <c r="BW345" i="5"/>
  <c r="X350" i="21"/>
  <c r="BG340" i="5"/>
  <c r="BC340" i="5"/>
  <c r="BD340" i="5" s="1"/>
  <c r="W350" i="21"/>
  <c r="AZ344" i="5"/>
  <c r="AV344" i="5"/>
  <c r="AW344" i="5" s="1"/>
  <c r="BU347" i="5"/>
  <c r="BQ347" i="5"/>
  <c r="BR347" i="5" s="1"/>
  <c r="CH345" i="5"/>
  <c r="BN344" i="5"/>
  <c r="BJ344" i="5"/>
  <c r="BK344" i="5" s="1"/>
  <c r="AX344" i="5" l="1"/>
  <c r="BA344" i="5" s="1"/>
  <c r="CD346" i="5"/>
  <c r="Z351" i="21"/>
  <c r="BS347" i="5"/>
  <c r="BV347" i="5" s="1"/>
  <c r="CB345" i="5"/>
  <c r="BX345" i="5"/>
  <c r="BY345" i="5" s="1"/>
  <c r="BL344" i="5"/>
  <c r="BM344" i="5" s="1"/>
  <c r="BE340" i="5"/>
  <c r="BF340" i="5" s="1"/>
  <c r="AY344" i="5" l="1"/>
  <c r="AU345" i="5" s="1"/>
  <c r="BT347" i="5"/>
  <c r="BP348" i="5" s="1"/>
  <c r="BH340" i="5"/>
  <c r="Q346" i="21" s="1"/>
  <c r="U353" i="21"/>
  <c r="BB341" i="5"/>
  <c r="R346" i="21"/>
  <c r="T350" i="21"/>
  <c r="BI345" i="5"/>
  <c r="O350" i="21"/>
  <c r="CI346" i="5"/>
  <c r="CE346" i="5"/>
  <c r="CF346" i="5" s="1"/>
  <c r="BZ345" i="5"/>
  <c r="CA345" i="5" s="1"/>
  <c r="BO344" i="5"/>
  <c r="V353" i="21"/>
  <c r="P350" i="21" l="1"/>
  <c r="CC345" i="5"/>
  <c r="BW346" i="5"/>
  <c r="X351" i="21"/>
  <c r="CG346" i="5"/>
  <c r="CJ346" i="5" s="1"/>
  <c r="BJ345" i="5"/>
  <c r="BK345" i="5" s="1"/>
  <c r="BN345" i="5"/>
  <c r="AV345" i="5"/>
  <c r="AW345" i="5" s="1"/>
  <c r="AZ345" i="5"/>
  <c r="W351" i="21"/>
  <c r="BU348" i="5"/>
  <c r="BQ348" i="5"/>
  <c r="BR348" i="5" s="1"/>
  <c r="S350" i="21"/>
  <c r="BG341" i="5"/>
  <c r="BC341" i="5"/>
  <c r="BD341" i="5" s="1"/>
  <c r="CH346" i="5" l="1"/>
  <c r="Y352" i="21"/>
  <c r="AX345" i="5"/>
  <c r="BA345" i="5" s="1"/>
  <c r="BL345" i="5"/>
  <c r="BO345" i="5" s="1"/>
  <c r="BS348" i="5"/>
  <c r="BV348" i="5" s="1"/>
  <c r="Z352" i="21"/>
  <c r="CD347" i="5"/>
  <c r="BE341" i="5"/>
  <c r="BF341" i="5" s="1"/>
  <c r="BX346" i="5"/>
  <c r="BY346" i="5" s="1"/>
  <c r="CB346" i="5"/>
  <c r="BT348" i="5" l="1"/>
  <c r="BP349" i="5" s="1"/>
  <c r="BH341" i="5"/>
  <c r="Q347" i="21" s="1"/>
  <c r="BM345" i="5"/>
  <c r="BI346" i="5" s="1"/>
  <c r="AY345" i="5"/>
  <c r="AU346" i="5" s="1"/>
  <c r="S351" i="21"/>
  <c r="BB342" i="5"/>
  <c r="R347" i="21"/>
  <c r="O351" i="21"/>
  <c r="U354" i="21"/>
  <c r="CI347" i="5"/>
  <c r="CE347" i="5"/>
  <c r="CF347" i="5" s="1"/>
  <c r="T351" i="21"/>
  <c r="BZ346" i="5"/>
  <c r="CC346" i="5" s="1"/>
  <c r="V354" i="21" l="1"/>
  <c r="P351" i="21"/>
  <c r="W352" i="21"/>
  <c r="BC342" i="5"/>
  <c r="BD342" i="5" s="1"/>
  <c r="BG342" i="5"/>
  <c r="BU349" i="5"/>
  <c r="BQ349" i="5"/>
  <c r="BR349" i="5" s="1"/>
  <c r="AZ346" i="5"/>
  <c r="AV346" i="5"/>
  <c r="AW346" i="5" s="1"/>
  <c r="BN346" i="5"/>
  <c r="BJ346" i="5"/>
  <c r="BK346" i="5" s="1"/>
  <c r="CG347" i="5"/>
  <c r="CH347" i="5" s="1"/>
  <c r="CA346" i="5"/>
  <c r="CJ347" i="5" l="1"/>
  <c r="CD348" i="5"/>
  <c r="Z353" i="21"/>
  <c r="BS349" i="5"/>
  <c r="BV349" i="5" s="1"/>
  <c r="Y353" i="21"/>
  <c r="AX346" i="5"/>
  <c r="AY346" i="5" s="1"/>
  <c r="BE342" i="5"/>
  <c r="BH342" i="5" s="1"/>
  <c r="BL346" i="5"/>
  <c r="BM346" i="5" s="1"/>
  <c r="BW347" i="5"/>
  <c r="X352" i="21"/>
  <c r="BT349" i="5" l="1"/>
  <c r="BP350" i="5" s="1"/>
  <c r="BA346" i="5"/>
  <c r="U355" i="21"/>
  <c r="BI347" i="5"/>
  <c r="T352" i="21"/>
  <c r="Q348" i="21"/>
  <c r="V355" i="21"/>
  <c r="BF342" i="5"/>
  <c r="O352" i="21"/>
  <c r="AU347" i="5"/>
  <c r="P352" i="21"/>
  <c r="BO346" i="5"/>
  <c r="BX347" i="5"/>
  <c r="BY347" i="5" s="1"/>
  <c r="CB347" i="5"/>
  <c r="CE348" i="5"/>
  <c r="CF348" i="5" s="1"/>
  <c r="CI348" i="5"/>
  <c r="BU350" i="5" l="1"/>
  <c r="BQ350" i="5"/>
  <c r="BR350" i="5" s="1"/>
  <c r="BN347" i="5"/>
  <c r="BJ347" i="5"/>
  <c r="BK347" i="5" s="1"/>
  <c r="CG348" i="5"/>
  <c r="CH348" i="5" s="1"/>
  <c r="BZ347" i="5"/>
  <c r="CC347" i="5" s="1"/>
  <c r="S352" i="21"/>
  <c r="AZ347" i="5"/>
  <c r="AV347" i="5"/>
  <c r="AW347" i="5" s="1"/>
  <c r="BB343" i="5"/>
  <c r="R348" i="21"/>
  <c r="CA347" i="5" l="1"/>
  <c r="W353" i="21"/>
  <c r="Z354" i="21"/>
  <c r="CD349" i="5"/>
  <c r="CJ348" i="5"/>
  <c r="BS350" i="5"/>
  <c r="BT350" i="5" s="1"/>
  <c r="BL347" i="5"/>
  <c r="BO347" i="5" s="1"/>
  <c r="BW348" i="5"/>
  <c r="X353" i="21"/>
  <c r="BG343" i="5"/>
  <c r="BC343" i="5"/>
  <c r="BD343" i="5" s="1"/>
  <c r="AX347" i="5"/>
  <c r="BA347" i="5" s="1"/>
  <c r="AY347" i="5" l="1"/>
  <c r="BM347" i="5"/>
  <c r="S353" i="21"/>
  <c r="O353" i="21"/>
  <c r="V356" i="21"/>
  <c r="BP351" i="5"/>
  <c r="T353" i="21"/>
  <c r="BI348" i="5"/>
  <c r="CE349" i="5"/>
  <c r="CF349" i="5" s="1"/>
  <c r="CI349" i="5"/>
  <c r="CB348" i="5"/>
  <c r="BX348" i="5"/>
  <c r="BY348" i="5" s="1"/>
  <c r="Y354" i="21"/>
  <c r="BV350" i="5"/>
  <c r="AU348" i="5"/>
  <c r="P353" i="21"/>
  <c r="BE343" i="5"/>
  <c r="BH343" i="5" s="1"/>
  <c r="BF343" i="5" l="1"/>
  <c r="BB344" i="5" s="1"/>
  <c r="BZ348" i="5"/>
  <c r="CC348" i="5" s="1"/>
  <c r="CG349" i="5"/>
  <c r="CJ349" i="5" s="1"/>
  <c r="BQ351" i="5"/>
  <c r="BR351" i="5" s="1"/>
  <c r="BU351" i="5"/>
  <c r="Q349" i="21"/>
  <c r="AZ348" i="5"/>
  <c r="AV348" i="5"/>
  <c r="AW348" i="5" s="1"/>
  <c r="U356" i="21"/>
  <c r="BN348" i="5"/>
  <c r="BJ348" i="5"/>
  <c r="BK348" i="5" s="1"/>
  <c r="R349" i="21" l="1"/>
  <c r="CH349" i="5"/>
  <c r="CD350" i="5" s="1"/>
  <c r="Y355" i="21"/>
  <c r="W354" i="21"/>
  <c r="CA348" i="5"/>
  <c r="Z355" i="21"/>
  <c r="BG344" i="5"/>
  <c r="BC344" i="5"/>
  <c r="BD344" i="5" s="1"/>
  <c r="BS351" i="5"/>
  <c r="BT351" i="5" s="1"/>
  <c r="BL348" i="5"/>
  <c r="BM348" i="5" s="1"/>
  <c r="AX348" i="5"/>
  <c r="AY348" i="5" s="1"/>
  <c r="BA348" i="5" l="1"/>
  <c r="BO348" i="5"/>
  <c r="BV351" i="5"/>
  <c r="U357" i="21" s="1"/>
  <c r="BI349" i="5"/>
  <c r="T354" i="21"/>
  <c r="BP352" i="5"/>
  <c r="V357" i="21"/>
  <c r="S354" i="21"/>
  <c r="BW349" i="5"/>
  <c r="X354" i="21"/>
  <c r="CI350" i="5"/>
  <c r="CE350" i="5"/>
  <c r="CF350" i="5" s="1"/>
  <c r="O354" i="21"/>
  <c r="AU349" i="5"/>
  <c r="P354" i="21"/>
  <c r="BE344" i="5"/>
  <c r="BF344" i="5" s="1"/>
  <c r="BB345" i="5" l="1"/>
  <c r="R350" i="21"/>
  <c r="CG350" i="5"/>
  <c r="CJ350" i="5" s="1"/>
  <c r="CB349" i="5"/>
  <c r="BX349" i="5"/>
  <c r="BY349" i="5" s="1"/>
  <c r="BH344" i="5"/>
  <c r="BQ352" i="5"/>
  <c r="BR352" i="5" s="1"/>
  <c r="BU352" i="5"/>
  <c r="AV349" i="5"/>
  <c r="AW349" i="5" s="1"/>
  <c r="AZ349" i="5"/>
  <c r="BJ349" i="5"/>
  <c r="BK349" i="5" s="1"/>
  <c r="BN349" i="5"/>
  <c r="CH350" i="5" l="1"/>
  <c r="CD351" i="5" s="1"/>
  <c r="Y356" i="21"/>
  <c r="Z356" i="21"/>
  <c r="BS352" i="5"/>
  <c r="BT352" i="5" s="1"/>
  <c r="Q350" i="21"/>
  <c r="BL349" i="5"/>
  <c r="BO349" i="5" s="1"/>
  <c r="BG345" i="5"/>
  <c r="BC345" i="5"/>
  <c r="BD345" i="5" s="1"/>
  <c r="AX349" i="5"/>
  <c r="BA349" i="5" s="1"/>
  <c r="BZ349" i="5"/>
  <c r="CC349" i="5" s="1"/>
  <c r="W355" i="21" l="1"/>
  <c r="V358" i="21"/>
  <c r="BP353" i="5"/>
  <c r="O355" i="21"/>
  <c r="S355" i="21"/>
  <c r="BE345" i="5"/>
  <c r="BH345" i="5" s="1"/>
  <c r="BV352" i="5"/>
  <c r="BM349" i="5"/>
  <c r="CI351" i="5"/>
  <c r="CE351" i="5"/>
  <c r="CF351" i="5" s="1"/>
  <c r="CA349" i="5"/>
  <c r="AY349" i="5"/>
  <c r="BF345" i="5" l="1"/>
  <c r="BB346" i="5" s="1"/>
  <c r="Q351" i="21"/>
  <c r="U358" i="21"/>
  <c r="R351" i="21"/>
  <c r="X355" i="21"/>
  <c r="BW350" i="5"/>
  <c r="CG351" i="5"/>
  <c r="CH351" i="5" s="1"/>
  <c r="BU353" i="5"/>
  <c r="BQ353" i="5"/>
  <c r="BR353" i="5" s="1"/>
  <c r="T355" i="21"/>
  <c r="BI350" i="5"/>
  <c r="AU350" i="5"/>
  <c r="P355" i="21"/>
  <c r="CJ351" i="5" l="1"/>
  <c r="CD352" i="5"/>
  <c r="Z357" i="21"/>
  <c r="Y357" i="21"/>
  <c r="CB350" i="5"/>
  <c r="BX350" i="5"/>
  <c r="BY350" i="5" s="1"/>
  <c r="BC346" i="5"/>
  <c r="BD346" i="5" s="1"/>
  <c r="BG346" i="5"/>
  <c r="BS353" i="5"/>
  <c r="BV353" i="5" s="1"/>
  <c r="BN350" i="5"/>
  <c r="BJ350" i="5"/>
  <c r="BK350" i="5" s="1"/>
  <c r="AZ350" i="5"/>
  <c r="AV350" i="5"/>
  <c r="AW350" i="5" s="1"/>
  <c r="BT353" i="5" l="1"/>
  <c r="U359" i="21"/>
  <c r="BL350" i="5"/>
  <c r="BO350" i="5" s="1"/>
  <c r="BP354" i="5"/>
  <c r="V359" i="21"/>
  <c r="BE346" i="5"/>
  <c r="BF346" i="5" s="1"/>
  <c r="CE352" i="5"/>
  <c r="CF352" i="5" s="1"/>
  <c r="CI352" i="5"/>
  <c r="AX350" i="5"/>
  <c r="AY350" i="5" s="1"/>
  <c r="BZ350" i="5"/>
  <c r="CA350" i="5" s="1"/>
  <c r="CC350" i="5" l="1"/>
  <c r="BH346" i="5"/>
  <c r="BM350" i="5"/>
  <c r="T356" i="21" s="1"/>
  <c r="BW351" i="5"/>
  <c r="X356" i="21"/>
  <c r="AU351" i="5"/>
  <c r="P356" i="21"/>
  <c r="CG352" i="5"/>
  <c r="CH352" i="5" s="1"/>
  <c r="BI351" i="5"/>
  <c r="BB347" i="5"/>
  <c r="R352" i="21"/>
  <c r="Q352" i="21"/>
  <c r="BA350" i="5"/>
  <c r="BU354" i="5"/>
  <c r="BQ354" i="5"/>
  <c r="BR354" i="5" s="1"/>
  <c r="S356" i="21"/>
  <c r="W356" i="21"/>
  <c r="CJ352" i="5" l="1"/>
  <c r="BJ351" i="5"/>
  <c r="BK351" i="5" s="1"/>
  <c r="BN351" i="5"/>
  <c r="Y358" i="21"/>
  <c r="Z358" i="21"/>
  <c r="CD353" i="5"/>
  <c r="O356" i="21"/>
  <c r="BS354" i="5"/>
  <c r="BT354" i="5" s="1"/>
  <c r="AZ351" i="5"/>
  <c r="AV351" i="5"/>
  <c r="AW351" i="5" s="1"/>
  <c r="BG347" i="5"/>
  <c r="BC347" i="5"/>
  <c r="BD347" i="5" s="1"/>
  <c r="CB351" i="5"/>
  <c r="BX351" i="5"/>
  <c r="BY351" i="5" s="1"/>
  <c r="BV354" i="5" l="1"/>
  <c r="V360" i="21"/>
  <c r="BP355" i="5"/>
  <c r="BZ351" i="5"/>
  <c r="CA351" i="5" s="1"/>
  <c r="BL351" i="5"/>
  <c r="BM351" i="5" s="1"/>
  <c r="U360" i="21"/>
  <c r="BE347" i="5"/>
  <c r="BF347" i="5" s="1"/>
  <c r="CE353" i="5"/>
  <c r="CF353" i="5" s="1"/>
  <c r="CI353" i="5"/>
  <c r="AX351" i="5"/>
  <c r="BA351" i="5" s="1"/>
  <c r="CC351" i="5" l="1"/>
  <c r="BH347" i="5"/>
  <c r="T357" i="21"/>
  <c r="BI352" i="5"/>
  <c r="O357" i="21"/>
  <c r="BO351" i="5"/>
  <c r="AY351" i="5"/>
  <c r="W357" i="21"/>
  <c r="X357" i="21"/>
  <c r="BW352" i="5"/>
  <c r="BB348" i="5"/>
  <c r="R353" i="21"/>
  <c r="CG353" i="5"/>
  <c r="CJ353" i="5" s="1"/>
  <c r="Q353" i="21"/>
  <c r="BU355" i="5"/>
  <c r="BQ355" i="5"/>
  <c r="BR355" i="5" s="1"/>
  <c r="Y359" i="21" l="1"/>
  <c r="CH353" i="5"/>
  <c r="BC348" i="5"/>
  <c r="BD348" i="5" s="1"/>
  <c r="BG348" i="5"/>
  <c r="BS355" i="5"/>
  <c r="BT355" i="5" s="1"/>
  <c r="P357" i="21"/>
  <c r="AU352" i="5"/>
  <c r="S357" i="21"/>
  <c r="CB352" i="5"/>
  <c r="BX352" i="5"/>
  <c r="BY352" i="5" s="1"/>
  <c r="BN352" i="5"/>
  <c r="BJ352" i="5"/>
  <c r="BK352" i="5" s="1"/>
  <c r="BV355" i="5" l="1"/>
  <c r="U361" i="21"/>
  <c r="AZ352" i="5"/>
  <c r="AV352" i="5"/>
  <c r="AW352" i="5" s="1"/>
  <c r="CD354" i="5"/>
  <c r="Z359" i="21"/>
  <c r="BL352" i="5"/>
  <c r="BO352" i="5" s="1"/>
  <c r="BP356" i="5"/>
  <c r="V361" i="21"/>
  <c r="BE348" i="5"/>
  <c r="BH348" i="5" s="1"/>
  <c r="BZ352" i="5"/>
  <c r="CA352" i="5" s="1"/>
  <c r="BF348" i="5" l="1"/>
  <c r="BB349" i="5" s="1"/>
  <c r="BM352" i="5"/>
  <c r="CC352" i="5"/>
  <c r="S358" i="21"/>
  <c r="BU356" i="5"/>
  <c r="BQ356" i="5"/>
  <c r="BR356" i="5" s="1"/>
  <c r="Q354" i="21"/>
  <c r="BW353" i="5"/>
  <c r="X358" i="21"/>
  <c r="AX352" i="5"/>
  <c r="AY352" i="5" s="1"/>
  <c r="BI353" i="5"/>
  <c r="T358" i="21"/>
  <c r="R354" i="21"/>
  <c r="CI354" i="5"/>
  <c r="CE354" i="5"/>
  <c r="CF354" i="5" s="1"/>
  <c r="W358" i="21"/>
  <c r="BA352" i="5" l="1"/>
  <c r="O358" i="21"/>
  <c r="CB353" i="5"/>
  <c r="BX353" i="5"/>
  <c r="BY353" i="5" s="1"/>
  <c r="BG349" i="5"/>
  <c r="BC349" i="5"/>
  <c r="BD349" i="5" s="1"/>
  <c r="BN353" i="5"/>
  <c r="BJ353" i="5"/>
  <c r="BK353" i="5" s="1"/>
  <c r="BS356" i="5"/>
  <c r="BV356" i="5" s="1"/>
  <c r="P358" i="21"/>
  <c r="AU353" i="5"/>
  <c r="CG354" i="5"/>
  <c r="CJ354" i="5" s="1"/>
  <c r="CH354" i="5" l="1"/>
  <c r="Y360" i="21"/>
  <c r="U362" i="21"/>
  <c r="CD355" i="5"/>
  <c r="Z360" i="21"/>
  <c r="BZ353" i="5"/>
  <c r="CC353" i="5" s="1"/>
  <c r="BT356" i="5"/>
  <c r="BL353" i="5"/>
  <c r="BO353" i="5" s="1"/>
  <c r="BE349" i="5"/>
  <c r="BH349" i="5" s="1"/>
  <c r="AV353" i="5"/>
  <c r="AW353" i="5" s="1"/>
  <c r="AZ353" i="5"/>
  <c r="CA353" i="5" l="1"/>
  <c r="BW354" i="5" s="1"/>
  <c r="W359" i="21"/>
  <c r="Q355" i="21"/>
  <c r="S359" i="21"/>
  <c r="X359" i="21"/>
  <c r="BP357" i="5"/>
  <c r="V362" i="21"/>
  <c r="BM353" i="5"/>
  <c r="CI355" i="5"/>
  <c r="CE355" i="5"/>
  <c r="CF355" i="5" s="1"/>
  <c r="AX353" i="5"/>
  <c r="BA353" i="5" s="1"/>
  <c r="BF349" i="5"/>
  <c r="AY353" i="5" l="1"/>
  <c r="AU354" i="5" s="1"/>
  <c r="O359" i="21"/>
  <c r="BI354" i="5"/>
  <c r="T359" i="21"/>
  <c r="BQ357" i="5"/>
  <c r="BR357" i="5" s="1"/>
  <c r="BU357" i="5"/>
  <c r="CB354" i="5"/>
  <c r="BX354" i="5"/>
  <c r="BY354" i="5" s="1"/>
  <c r="P359" i="21"/>
  <c r="R355" i="21"/>
  <c r="BB350" i="5"/>
  <c r="CG355" i="5"/>
  <c r="CH355" i="5" s="1"/>
  <c r="CJ355" i="5" l="1"/>
  <c r="BG350" i="5"/>
  <c r="BC350" i="5"/>
  <c r="BD350" i="5" s="1"/>
  <c r="BN354" i="5"/>
  <c r="BJ354" i="5"/>
  <c r="BK354" i="5" s="1"/>
  <c r="BS357" i="5"/>
  <c r="BV357" i="5" s="1"/>
  <c r="AV354" i="5"/>
  <c r="AW354" i="5" s="1"/>
  <c r="AZ354" i="5"/>
  <c r="Y361" i="21"/>
  <c r="BZ354" i="5"/>
  <c r="CC354" i="5" s="1"/>
  <c r="CD356" i="5"/>
  <c r="Z361" i="21"/>
  <c r="BT357" i="5" l="1"/>
  <c r="BP358" i="5" s="1"/>
  <c r="CA354" i="5"/>
  <c r="BW355" i="5" s="1"/>
  <c r="U363" i="21"/>
  <c r="W360" i="21"/>
  <c r="AX354" i="5"/>
  <c r="BA354" i="5" s="1"/>
  <c r="BE350" i="5"/>
  <c r="BF350" i="5" s="1"/>
  <c r="BL354" i="5"/>
  <c r="BM354" i="5" s="1"/>
  <c r="CI356" i="5"/>
  <c r="CE356" i="5"/>
  <c r="CF356" i="5" s="1"/>
  <c r="X360" i="21"/>
  <c r="V363" i="21" l="1"/>
  <c r="AY354" i="5"/>
  <c r="AU355" i="5" s="1"/>
  <c r="BO354" i="5"/>
  <c r="BH350" i="5"/>
  <c r="Q356" i="21" s="1"/>
  <c r="R356" i="21"/>
  <c r="BB351" i="5"/>
  <c r="O360" i="21"/>
  <c r="BQ358" i="5"/>
  <c r="BR358" i="5" s="1"/>
  <c r="BU358" i="5"/>
  <c r="P360" i="21"/>
  <c r="S360" i="21"/>
  <c r="T360" i="21"/>
  <c r="BI355" i="5"/>
  <c r="BX355" i="5"/>
  <c r="BY355" i="5" s="1"/>
  <c r="CB355" i="5"/>
  <c r="CG356" i="5"/>
  <c r="CH356" i="5" s="1"/>
  <c r="CJ356" i="5" l="1"/>
  <c r="Z362" i="21"/>
  <c r="CD357" i="5"/>
  <c r="Y362" i="21"/>
  <c r="BS358" i="5"/>
  <c r="BT358" i="5" s="1"/>
  <c r="BZ355" i="5"/>
  <c r="CA355" i="5" s="1"/>
  <c r="AZ355" i="5"/>
  <c r="AV355" i="5"/>
  <c r="AW355" i="5" s="1"/>
  <c r="BG351" i="5"/>
  <c r="BC351" i="5"/>
  <c r="BD351" i="5" s="1"/>
  <c r="BN355" i="5"/>
  <c r="BJ355" i="5"/>
  <c r="BK355" i="5" s="1"/>
  <c r="BV358" i="5" l="1"/>
  <c r="CC355" i="5"/>
  <c r="BW356" i="5"/>
  <c r="X361" i="21"/>
  <c r="W361" i="21"/>
  <c r="AX355" i="5"/>
  <c r="BA355" i="5" s="1"/>
  <c r="CI357" i="5"/>
  <c r="CE357" i="5"/>
  <c r="CF357" i="5" s="1"/>
  <c r="V364" i="21"/>
  <c r="BP359" i="5"/>
  <c r="U364" i="21"/>
  <c r="BL355" i="5"/>
  <c r="BO355" i="5" s="1"/>
  <c r="BE351" i="5"/>
  <c r="BH351" i="5" s="1"/>
  <c r="BF351" i="5" l="1"/>
  <c r="AY355" i="5"/>
  <c r="AU356" i="5" s="1"/>
  <c r="BM355" i="5"/>
  <c r="BI356" i="5" s="1"/>
  <c r="Q357" i="21"/>
  <c r="S361" i="21"/>
  <c r="O361" i="21"/>
  <c r="CG357" i="5"/>
  <c r="CH357" i="5" s="1"/>
  <c r="T361" i="21"/>
  <c r="BB352" i="5"/>
  <c r="R357" i="21"/>
  <c r="BU359" i="5"/>
  <c r="BQ359" i="5"/>
  <c r="BR359" i="5" s="1"/>
  <c r="CB356" i="5"/>
  <c r="BX356" i="5"/>
  <c r="BY356" i="5" s="1"/>
  <c r="P361" i="21" l="1"/>
  <c r="CD358" i="5"/>
  <c r="Z363" i="21"/>
  <c r="BG352" i="5"/>
  <c r="BC352" i="5"/>
  <c r="BD352" i="5" s="1"/>
  <c r="BZ356" i="5"/>
  <c r="CA356" i="5" s="1"/>
  <c r="BN356" i="5"/>
  <c r="BJ356" i="5"/>
  <c r="BK356" i="5" s="1"/>
  <c r="CJ357" i="5"/>
  <c r="BS359" i="5"/>
  <c r="BT359" i="5" s="1"/>
  <c r="AV356" i="5"/>
  <c r="AW356" i="5" s="1"/>
  <c r="AZ356" i="5"/>
  <c r="CC356" i="5" l="1"/>
  <c r="BV359" i="5"/>
  <c r="U365" i="21" s="1"/>
  <c r="BP360" i="5"/>
  <c r="V365" i="21"/>
  <c r="Y363" i="21"/>
  <c r="BL356" i="5"/>
  <c r="BO356" i="5" s="1"/>
  <c r="W362" i="21"/>
  <c r="BE352" i="5"/>
  <c r="BH352" i="5" s="1"/>
  <c r="BW357" i="5"/>
  <c r="X362" i="21"/>
  <c r="AX356" i="5"/>
  <c r="BA356" i="5" s="1"/>
  <c r="CI358" i="5"/>
  <c r="CE358" i="5"/>
  <c r="CF358" i="5" s="1"/>
  <c r="BM356" i="5" l="1"/>
  <c r="AY356" i="5"/>
  <c r="Q358" i="21"/>
  <c r="O362" i="21"/>
  <c r="S362" i="21"/>
  <c r="AU357" i="5"/>
  <c r="P362" i="21"/>
  <c r="CG358" i="5"/>
  <c r="CH358" i="5" s="1"/>
  <c r="CB357" i="5"/>
  <c r="BX357" i="5"/>
  <c r="BY357" i="5" s="1"/>
  <c r="BI357" i="5"/>
  <c r="T362" i="21"/>
  <c r="BF352" i="5"/>
  <c r="BU360" i="5"/>
  <c r="BQ360" i="5"/>
  <c r="BR360" i="5" s="1"/>
  <c r="CJ358" i="5" l="1"/>
  <c r="BJ357" i="5"/>
  <c r="BK357" i="5" s="1"/>
  <c r="BN357" i="5"/>
  <c r="Y364" i="21"/>
  <c r="BZ357" i="5"/>
  <c r="CA357" i="5" s="1"/>
  <c r="BS360" i="5"/>
  <c r="BV360" i="5" s="1"/>
  <c r="AV357" i="5"/>
  <c r="AW357" i="5" s="1"/>
  <c r="AZ357" i="5"/>
  <c r="Z364" i="21"/>
  <c r="CD359" i="5"/>
  <c r="BB353" i="5"/>
  <c r="R358" i="21"/>
  <c r="BT360" i="5" l="1"/>
  <c r="BW358" i="5"/>
  <c r="X363" i="21"/>
  <c r="U366" i="21"/>
  <c r="CI359" i="5"/>
  <c r="CE359" i="5"/>
  <c r="CF359" i="5" s="1"/>
  <c r="BG353" i="5"/>
  <c r="BC353" i="5"/>
  <c r="BD353" i="5" s="1"/>
  <c r="AX357" i="5"/>
  <c r="BA357" i="5" s="1"/>
  <c r="BL357" i="5"/>
  <c r="BO357" i="5" s="1"/>
  <c r="CC357" i="5"/>
  <c r="BP361" i="5"/>
  <c r="V366" i="21"/>
  <c r="AY357" i="5" l="1"/>
  <c r="BM357" i="5"/>
  <c r="S363" i="21"/>
  <c r="O363" i="21"/>
  <c r="BI358" i="5"/>
  <c r="T363" i="21"/>
  <c r="AU358" i="5"/>
  <c r="P363" i="21"/>
  <c r="CG359" i="5"/>
  <c r="CH359" i="5" s="1"/>
  <c r="CB358" i="5"/>
  <c r="BX358" i="5"/>
  <c r="BY358" i="5" s="1"/>
  <c r="BU361" i="5"/>
  <c r="BQ361" i="5"/>
  <c r="BR361" i="5" s="1"/>
  <c r="BE353" i="5"/>
  <c r="BF353" i="5" s="1"/>
  <c r="W363" i="21"/>
  <c r="CJ359" i="5" l="1"/>
  <c r="BH353" i="5"/>
  <c r="AV358" i="5"/>
  <c r="AW358" i="5" s="1"/>
  <c r="AZ358" i="5"/>
  <c r="BZ358" i="5"/>
  <c r="CC358" i="5" s="1"/>
  <c r="BN358" i="5"/>
  <c r="BJ358" i="5"/>
  <c r="BK358" i="5" s="1"/>
  <c r="CD360" i="5"/>
  <c r="Z365" i="21"/>
  <c r="Y365" i="21"/>
  <c r="Q359" i="21"/>
  <c r="BB354" i="5"/>
  <c r="R359" i="21"/>
  <c r="BS361" i="5"/>
  <c r="BV361" i="5" s="1"/>
  <c r="BT361" i="5" l="1"/>
  <c r="BP362" i="5" s="1"/>
  <c r="CA358" i="5"/>
  <c r="BW359" i="5" s="1"/>
  <c r="U367" i="21"/>
  <c r="W364" i="21"/>
  <c r="BL358" i="5"/>
  <c r="BO358" i="5" s="1"/>
  <c r="X364" i="21"/>
  <c r="BC354" i="5"/>
  <c r="BD354" i="5" s="1"/>
  <c r="BG354" i="5"/>
  <c r="AX358" i="5"/>
  <c r="BA358" i="5" s="1"/>
  <c r="CE360" i="5"/>
  <c r="CF360" i="5" s="1"/>
  <c r="CI360" i="5"/>
  <c r="V367" i="21" l="1"/>
  <c r="AY358" i="5"/>
  <c r="BM358" i="5"/>
  <c r="BI359" i="5" s="1"/>
  <c r="S364" i="21"/>
  <c r="O364" i="21"/>
  <c r="BU362" i="5"/>
  <c r="BQ362" i="5"/>
  <c r="BR362" i="5" s="1"/>
  <c r="CG360" i="5"/>
  <c r="CJ360" i="5" s="1"/>
  <c r="AU359" i="5"/>
  <c r="P364" i="21"/>
  <c r="BX359" i="5"/>
  <c r="BY359" i="5" s="1"/>
  <c r="CB359" i="5"/>
  <c r="BE354" i="5"/>
  <c r="BF354" i="5" s="1"/>
  <c r="T364" i="21" l="1"/>
  <c r="BH354" i="5"/>
  <c r="Y366" i="21"/>
  <c r="BB355" i="5"/>
  <c r="R360" i="21"/>
  <c r="CH360" i="5"/>
  <c r="BN359" i="5"/>
  <c r="BJ359" i="5"/>
  <c r="BK359" i="5" s="1"/>
  <c r="Q360" i="21"/>
  <c r="BS362" i="5"/>
  <c r="BV362" i="5" s="1"/>
  <c r="BZ359" i="5"/>
  <c r="CA359" i="5" s="1"/>
  <c r="AZ359" i="5"/>
  <c r="AV359" i="5"/>
  <c r="AW359" i="5" s="1"/>
  <c r="CC359" i="5" l="1"/>
  <c r="BT362" i="5"/>
  <c r="W365" i="21"/>
  <c r="BP363" i="5"/>
  <c r="V368" i="21"/>
  <c r="U368" i="21"/>
  <c r="BL359" i="5"/>
  <c r="BM359" i="5" s="1"/>
  <c r="X365" i="21"/>
  <c r="BW360" i="5"/>
  <c r="AX359" i="5"/>
  <c r="BA359" i="5" s="1"/>
  <c r="CD361" i="5"/>
  <c r="Z366" i="21"/>
  <c r="BC355" i="5"/>
  <c r="BD355" i="5" s="1"/>
  <c r="BG355" i="5"/>
  <c r="AY359" i="5" l="1"/>
  <c r="BO359" i="5"/>
  <c r="BI360" i="5"/>
  <c r="T365" i="21"/>
  <c r="O365" i="21"/>
  <c r="CI361" i="5"/>
  <c r="CE361" i="5"/>
  <c r="CF361" i="5" s="1"/>
  <c r="BU363" i="5"/>
  <c r="BQ363" i="5"/>
  <c r="BR363" i="5" s="1"/>
  <c r="BE355" i="5"/>
  <c r="BH355" i="5" s="1"/>
  <c r="S365" i="21"/>
  <c r="AU360" i="5"/>
  <c r="P365" i="21"/>
  <c r="CB360" i="5"/>
  <c r="BX360" i="5"/>
  <c r="BY360" i="5" s="1"/>
  <c r="Q361" i="21" l="1"/>
  <c r="BS363" i="5"/>
  <c r="BV363" i="5" s="1"/>
  <c r="BN360" i="5"/>
  <c r="BJ360" i="5"/>
  <c r="BK360" i="5" s="1"/>
  <c r="BF355" i="5"/>
  <c r="BZ360" i="5"/>
  <c r="CA360" i="5" s="1"/>
  <c r="CG361" i="5"/>
  <c r="CH361" i="5" s="1"/>
  <c r="AZ360" i="5"/>
  <c r="AV360" i="5"/>
  <c r="AW360" i="5" s="1"/>
  <c r="BT363" i="5" l="1"/>
  <c r="BP364" i="5" s="1"/>
  <c r="CJ361" i="5"/>
  <c r="CC360" i="5"/>
  <c r="U369" i="21"/>
  <c r="CD362" i="5"/>
  <c r="Z367" i="21"/>
  <c r="BW361" i="5"/>
  <c r="X366" i="21"/>
  <c r="BB356" i="5"/>
  <c r="R361" i="21"/>
  <c r="BL360" i="5"/>
  <c r="BO360" i="5" s="1"/>
  <c r="W366" i="21"/>
  <c r="AX360" i="5"/>
  <c r="AY360" i="5" s="1"/>
  <c r="Y367" i="21"/>
  <c r="V369" i="21"/>
  <c r="BA360" i="5" l="1"/>
  <c r="S366" i="21"/>
  <c r="BG356" i="5"/>
  <c r="BC356" i="5"/>
  <c r="BD356" i="5" s="1"/>
  <c r="O366" i="21"/>
  <c r="BM360" i="5"/>
  <c r="BQ364" i="5"/>
  <c r="BR364" i="5" s="1"/>
  <c r="BU364" i="5"/>
  <c r="CB361" i="5"/>
  <c r="BX361" i="5"/>
  <c r="BY361" i="5" s="1"/>
  <c r="CI362" i="5"/>
  <c r="CE362" i="5"/>
  <c r="CF362" i="5" s="1"/>
  <c r="AU361" i="5"/>
  <c r="P366" i="21"/>
  <c r="BE356" i="5" l="1"/>
  <c r="BF356" i="5" s="1"/>
  <c r="BS364" i="5"/>
  <c r="BV364" i="5" s="1"/>
  <c r="BH356" i="5"/>
  <c r="AZ361" i="5"/>
  <c r="AV361" i="5"/>
  <c r="AW361" i="5" s="1"/>
  <c r="CG362" i="5"/>
  <c r="CH362" i="5" s="1"/>
  <c r="BI361" i="5"/>
  <c r="T366" i="21"/>
  <c r="BZ361" i="5"/>
  <c r="CC361" i="5" s="1"/>
  <c r="CA361" i="5" l="1"/>
  <c r="BW362" i="5" s="1"/>
  <c r="CJ362" i="5"/>
  <c r="U370" i="21"/>
  <c r="Q362" i="21"/>
  <c r="BJ361" i="5"/>
  <c r="BK361" i="5" s="1"/>
  <c r="BN361" i="5"/>
  <c r="Y368" i="21"/>
  <c r="BT364" i="5"/>
  <c r="W367" i="21"/>
  <c r="Z368" i="21"/>
  <c r="CD363" i="5"/>
  <c r="X367" i="21"/>
  <c r="AX361" i="5"/>
  <c r="AY361" i="5" s="1"/>
  <c r="BB357" i="5"/>
  <c r="R362" i="21"/>
  <c r="BA361" i="5" l="1"/>
  <c r="O367" i="21" s="1"/>
  <c r="AU362" i="5"/>
  <c r="P367" i="21"/>
  <c r="CI363" i="5"/>
  <c r="CE363" i="5"/>
  <c r="CF363" i="5" s="1"/>
  <c r="BP365" i="5"/>
  <c r="V370" i="21"/>
  <c r="BC357" i="5"/>
  <c r="BD357" i="5" s="1"/>
  <c r="BG357" i="5"/>
  <c r="CB362" i="5"/>
  <c r="BX362" i="5"/>
  <c r="BY362" i="5" s="1"/>
  <c r="BL361" i="5"/>
  <c r="BO361" i="5" s="1"/>
  <c r="BM361" i="5" l="1"/>
  <c r="S367" i="21"/>
  <c r="CG363" i="5"/>
  <c r="CJ363" i="5" s="1"/>
  <c r="BU365" i="5"/>
  <c r="BQ365" i="5"/>
  <c r="BR365" i="5" s="1"/>
  <c r="BZ362" i="5"/>
  <c r="CC362" i="5" s="1"/>
  <c r="BI362" i="5"/>
  <c r="T367" i="21"/>
  <c r="BE357" i="5"/>
  <c r="BH357" i="5" s="1"/>
  <c r="AZ362" i="5"/>
  <c r="AV362" i="5"/>
  <c r="AW362" i="5" s="1"/>
  <c r="BF357" i="5" l="1"/>
  <c r="BB358" i="5" s="1"/>
  <c r="CH363" i="5"/>
  <c r="CD364" i="5" s="1"/>
  <c r="Q363" i="21"/>
  <c r="W368" i="21"/>
  <c r="CA362" i="5"/>
  <c r="Z369" i="21"/>
  <c r="BS365" i="5"/>
  <c r="BT365" i="5" s="1"/>
  <c r="Y369" i="21"/>
  <c r="AX362" i="5"/>
  <c r="AY362" i="5" s="1"/>
  <c r="BN362" i="5"/>
  <c r="BJ362" i="5"/>
  <c r="BK362" i="5" s="1"/>
  <c r="R363" i="21" l="1"/>
  <c r="BA362" i="5"/>
  <c r="BV365" i="5"/>
  <c r="BP366" i="5"/>
  <c r="V371" i="21"/>
  <c r="U371" i="21"/>
  <c r="X368" i="21"/>
  <c r="BW363" i="5"/>
  <c r="BL362" i="5"/>
  <c r="BM362" i="5" s="1"/>
  <c r="BC358" i="5"/>
  <c r="BD358" i="5" s="1"/>
  <c r="BG358" i="5"/>
  <c r="CE364" i="5"/>
  <c r="CF364" i="5" s="1"/>
  <c r="CI364" i="5"/>
  <c r="O368" i="21"/>
  <c r="AU363" i="5"/>
  <c r="P368" i="21"/>
  <c r="BO362" i="5" l="1"/>
  <c r="BE358" i="5"/>
  <c r="BH358" i="5" s="1"/>
  <c r="S368" i="21"/>
  <c r="CB363" i="5"/>
  <c r="BX363" i="5"/>
  <c r="BY363" i="5" s="1"/>
  <c r="AZ363" i="5"/>
  <c r="AV363" i="5"/>
  <c r="AW363" i="5" s="1"/>
  <c r="BI363" i="5"/>
  <c r="T368" i="21"/>
  <c r="CG364" i="5"/>
  <c r="CJ364" i="5" s="1"/>
  <c r="BU366" i="5"/>
  <c r="BQ366" i="5"/>
  <c r="BR366" i="5" s="1"/>
  <c r="BF358" i="5" l="1"/>
  <c r="BB359" i="5" s="1"/>
  <c r="CH364" i="5"/>
  <c r="CD365" i="5" s="1"/>
  <c r="Y370" i="21"/>
  <c r="R364" i="21"/>
  <c r="Q364" i="21"/>
  <c r="BS366" i="5"/>
  <c r="BT366" i="5" s="1"/>
  <c r="BN363" i="5"/>
  <c r="BJ363" i="5"/>
  <c r="BK363" i="5" s="1"/>
  <c r="Z370" i="21"/>
  <c r="AX363" i="5"/>
  <c r="AY363" i="5" s="1"/>
  <c r="BZ363" i="5"/>
  <c r="CA363" i="5" s="1"/>
  <c r="BV366" i="5" l="1"/>
  <c r="BA363" i="5"/>
  <c r="O369" i="21" s="1"/>
  <c r="CC363" i="5"/>
  <c r="V372" i="21"/>
  <c r="BP367" i="5"/>
  <c r="X369" i="21"/>
  <c r="BW364" i="5"/>
  <c r="AU364" i="5"/>
  <c r="P369" i="21"/>
  <c r="W369" i="21"/>
  <c r="CI365" i="5"/>
  <c r="CE365" i="5"/>
  <c r="CF365" i="5" s="1"/>
  <c r="U372" i="21"/>
  <c r="BL363" i="5"/>
  <c r="BM363" i="5" s="1"/>
  <c r="BC359" i="5"/>
  <c r="BD359" i="5" s="1"/>
  <c r="BG359" i="5"/>
  <c r="BO363" i="5" l="1"/>
  <c r="BI364" i="5"/>
  <c r="T369" i="21"/>
  <c r="BE359" i="5"/>
  <c r="BH359" i="5" s="1"/>
  <c r="AZ364" i="5"/>
  <c r="AV364" i="5"/>
  <c r="AW364" i="5" s="1"/>
  <c r="S369" i="21"/>
  <c r="CG365" i="5"/>
  <c r="CH365" i="5" s="1"/>
  <c r="BX364" i="5"/>
  <c r="BY364" i="5" s="1"/>
  <c r="CB364" i="5"/>
  <c r="BQ367" i="5"/>
  <c r="BR367" i="5" s="1"/>
  <c r="BU367" i="5"/>
  <c r="CJ365" i="5" l="1"/>
  <c r="BF359" i="5"/>
  <c r="BB360" i="5" s="1"/>
  <c r="CD366" i="5"/>
  <c r="Z371" i="21"/>
  <c r="Y371" i="21"/>
  <c r="Q365" i="21"/>
  <c r="R365" i="21"/>
  <c r="AX364" i="5"/>
  <c r="AY364" i="5" s="1"/>
  <c r="BS367" i="5"/>
  <c r="BV367" i="5" s="1"/>
  <c r="BN364" i="5"/>
  <c r="BJ364" i="5"/>
  <c r="BK364" i="5" s="1"/>
  <c r="BZ364" i="5"/>
  <c r="CA364" i="5" s="1"/>
  <c r="CC364" i="5" l="1"/>
  <c r="BA364" i="5"/>
  <c r="O370" i="21" s="1"/>
  <c r="BT367" i="5"/>
  <c r="BP368" i="5" s="1"/>
  <c r="U373" i="21"/>
  <c r="BW365" i="5"/>
  <c r="X370" i="21"/>
  <c r="V373" i="21"/>
  <c r="W370" i="21"/>
  <c r="BL364" i="5"/>
  <c r="BO364" i="5" s="1"/>
  <c r="AU365" i="5"/>
  <c r="P370" i="21"/>
  <c r="CE366" i="5"/>
  <c r="CF366" i="5" s="1"/>
  <c r="CI366" i="5"/>
  <c r="BG360" i="5"/>
  <c r="BC360" i="5"/>
  <c r="BD360" i="5" s="1"/>
  <c r="BM364" i="5" l="1"/>
  <c r="S370" i="21"/>
  <c r="BU368" i="5"/>
  <c r="BQ368" i="5"/>
  <c r="BR368" i="5" s="1"/>
  <c r="BE360" i="5"/>
  <c r="BF360" i="5" s="1"/>
  <c r="BI365" i="5"/>
  <c r="T370" i="21"/>
  <c r="AV365" i="5"/>
  <c r="AW365" i="5" s="1"/>
  <c r="AZ365" i="5"/>
  <c r="CG366" i="5"/>
  <c r="CH366" i="5" s="1"/>
  <c r="CB365" i="5"/>
  <c r="BX365" i="5"/>
  <c r="BY365" i="5" s="1"/>
  <c r="BH360" i="5" l="1"/>
  <c r="Z372" i="21"/>
  <c r="CD367" i="5"/>
  <c r="BS368" i="5"/>
  <c r="BT368" i="5" s="1"/>
  <c r="BB361" i="5"/>
  <c r="R366" i="21"/>
  <c r="Q366" i="21"/>
  <c r="AX365" i="5"/>
  <c r="BA365" i="5" s="1"/>
  <c r="CJ366" i="5"/>
  <c r="BN365" i="5"/>
  <c r="BJ365" i="5"/>
  <c r="BK365" i="5" s="1"/>
  <c r="BZ365" i="5"/>
  <c r="CC365" i="5" s="1"/>
  <c r="CA365" i="5" l="1"/>
  <c r="BW366" i="5" s="1"/>
  <c r="W371" i="21"/>
  <c r="BP369" i="5"/>
  <c r="V374" i="21"/>
  <c r="O371" i="21"/>
  <c r="AY365" i="5"/>
  <c r="CI367" i="5"/>
  <c r="CE367" i="5"/>
  <c r="CF367" i="5" s="1"/>
  <c r="X371" i="21"/>
  <c r="BV368" i="5"/>
  <c r="BL365" i="5"/>
  <c r="BM365" i="5" s="1"/>
  <c r="Y372" i="21"/>
  <c r="BG361" i="5"/>
  <c r="BC361" i="5"/>
  <c r="BD361" i="5" s="1"/>
  <c r="BO365" i="5" l="1"/>
  <c r="S371" i="21" s="1"/>
  <c r="BI366" i="5"/>
  <c r="T371" i="21"/>
  <c r="P371" i="21"/>
  <c r="AU366" i="5"/>
  <c r="U374" i="21"/>
  <c r="BE361" i="5"/>
  <c r="BH361" i="5" s="1"/>
  <c r="CG367" i="5"/>
  <c r="CH367" i="5" s="1"/>
  <c r="BU369" i="5"/>
  <c r="BQ369" i="5"/>
  <c r="BR369" i="5" s="1"/>
  <c r="CB366" i="5"/>
  <c r="BX366" i="5"/>
  <c r="BY366" i="5" s="1"/>
  <c r="BF361" i="5" l="1"/>
  <c r="BB362" i="5" s="1"/>
  <c r="Q367" i="21"/>
  <c r="Z373" i="21"/>
  <c r="CD368" i="5"/>
  <c r="BS369" i="5"/>
  <c r="BV369" i="5" s="1"/>
  <c r="CJ367" i="5"/>
  <c r="AV366" i="5"/>
  <c r="AW366" i="5" s="1"/>
  <c r="AZ366" i="5"/>
  <c r="R367" i="21"/>
  <c r="BZ366" i="5"/>
  <c r="CA366" i="5" s="1"/>
  <c r="BN366" i="5"/>
  <c r="BJ366" i="5"/>
  <c r="BK366" i="5" s="1"/>
  <c r="BT369" i="5" l="1"/>
  <c r="BP370" i="5" s="1"/>
  <c r="CC366" i="5"/>
  <c r="U375" i="21"/>
  <c r="BL366" i="5"/>
  <c r="BO366" i="5" s="1"/>
  <c r="CE368" i="5"/>
  <c r="CF368" i="5" s="1"/>
  <c r="CI368" i="5"/>
  <c r="W372" i="21"/>
  <c r="BG362" i="5"/>
  <c r="BC362" i="5"/>
  <c r="BD362" i="5" s="1"/>
  <c r="AX366" i="5"/>
  <c r="AY366" i="5" s="1"/>
  <c r="BW367" i="5"/>
  <c r="X372" i="21"/>
  <c r="Y373" i="21"/>
  <c r="V375" i="21" l="1"/>
  <c r="BM366" i="5"/>
  <c r="BI367" i="5" s="1"/>
  <c r="AU367" i="5"/>
  <c r="P372" i="21"/>
  <c r="S372" i="21"/>
  <c r="BX367" i="5"/>
  <c r="BY367" i="5" s="1"/>
  <c r="CB367" i="5"/>
  <c r="BA366" i="5"/>
  <c r="CG368" i="5"/>
  <c r="CJ368" i="5" s="1"/>
  <c r="T372" i="21"/>
  <c r="BQ370" i="5"/>
  <c r="BR370" i="5" s="1"/>
  <c r="BU370" i="5"/>
  <c r="BE362" i="5"/>
  <c r="BH362" i="5" s="1"/>
  <c r="Q368" i="21" l="1"/>
  <c r="Y374" i="21"/>
  <c r="BS370" i="5"/>
  <c r="BV370" i="5" s="1"/>
  <c r="O372" i="21"/>
  <c r="CH368" i="5"/>
  <c r="BN367" i="5"/>
  <c r="BJ367" i="5"/>
  <c r="BK367" i="5" s="1"/>
  <c r="BF362" i="5"/>
  <c r="BZ367" i="5"/>
  <c r="CC367" i="5" s="1"/>
  <c r="AZ367" i="5"/>
  <c r="AV367" i="5"/>
  <c r="AW367" i="5" s="1"/>
  <c r="W373" i="21" l="1"/>
  <c r="U376" i="21"/>
  <c r="BL367" i="5"/>
  <c r="BO367" i="5" s="1"/>
  <c r="BT370" i="5"/>
  <c r="CA367" i="5"/>
  <c r="R368" i="21"/>
  <c r="BB363" i="5"/>
  <c r="AX367" i="5"/>
  <c r="AY367" i="5" s="1"/>
  <c r="CD369" i="5"/>
  <c r="Z374" i="21"/>
  <c r="BM367" i="5" l="1"/>
  <c r="BI368" i="5" s="1"/>
  <c r="AU368" i="5"/>
  <c r="P373" i="21"/>
  <c r="S373" i="21"/>
  <c r="BW368" i="5"/>
  <c r="X373" i="21"/>
  <c r="BP371" i="5"/>
  <c r="V376" i="21"/>
  <c r="BA367" i="5"/>
  <c r="BG363" i="5"/>
  <c r="BC363" i="5"/>
  <c r="BD363" i="5" s="1"/>
  <c r="T373" i="21"/>
  <c r="CI369" i="5"/>
  <c r="CE369" i="5"/>
  <c r="CF369" i="5" s="1"/>
  <c r="BN368" i="5" l="1"/>
  <c r="BJ368" i="5"/>
  <c r="BK368" i="5" s="1"/>
  <c r="BQ371" i="5"/>
  <c r="BR371" i="5" s="1"/>
  <c r="BU371" i="5"/>
  <c r="BX368" i="5"/>
  <c r="BY368" i="5" s="1"/>
  <c r="CB368" i="5"/>
  <c r="AZ368" i="5"/>
  <c r="AV368" i="5"/>
  <c r="AW368" i="5" s="1"/>
  <c r="BE363" i="5"/>
  <c r="BH363" i="5" s="1"/>
  <c r="O373" i="21"/>
  <c r="CG369" i="5"/>
  <c r="CH369" i="5" s="1"/>
  <c r="CJ369" i="5" l="1"/>
  <c r="BF363" i="5"/>
  <c r="BB364" i="5" s="1"/>
  <c r="Q369" i="21"/>
  <c r="Y375" i="21"/>
  <c r="Z375" i="21"/>
  <c r="CD370" i="5"/>
  <c r="BZ368" i="5"/>
  <c r="CC368" i="5" s="1"/>
  <c r="BS371" i="5"/>
  <c r="BV371" i="5" s="1"/>
  <c r="R369" i="21"/>
  <c r="AX368" i="5"/>
  <c r="AY368" i="5" s="1"/>
  <c r="BL368" i="5"/>
  <c r="BM368" i="5" s="1"/>
  <c r="BT371" i="5" l="1"/>
  <c r="BP372" i="5" s="1"/>
  <c r="BO368" i="5"/>
  <c r="S374" i="21" s="1"/>
  <c r="BA368" i="5"/>
  <c r="CA368" i="5"/>
  <c r="BW369" i="5" s="1"/>
  <c r="W374" i="21"/>
  <c r="U377" i="21"/>
  <c r="BG364" i="5"/>
  <c r="BC364" i="5"/>
  <c r="BD364" i="5" s="1"/>
  <c r="CE370" i="5"/>
  <c r="CF370" i="5" s="1"/>
  <c r="CI370" i="5"/>
  <c r="BI369" i="5"/>
  <c r="T374" i="21"/>
  <c r="V377" i="21"/>
  <c r="X374" i="21"/>
  <c r="O374" i="21"/>
  <c r="AU369" i="5"/>
  <c r="P374" i="21"/>
  <c r="BQ372" i="5" l="1"/>
  <c r="BR372" i="5" s="1"/>
  <c r="BU372" i="5"/>
  <c r="BE364" i="5"/>
  <c r="BF364" i="5" s="1"/>
  <c r="BJ369" i="5"/>
  <c r="BK369" i="5" s="1"/>
  <c r="BN369" i="5"/>
  <c r="AV369" i="5"/>
  <c r="AW369" i="5" s="1"/>
  <c r="AZ369" i="5"/>
  <c r="BX369" i="5"/>
  <c r="BY369" i="5" s="1"/>
  <c r="CB369" i="5"/>
  <c r="CG370" i="5"/>
  <c r="CJ370" i="5" s="1"/>
  <c r="BH364" i="5" l="1"/>
  <c r="CH370" i="5"/>
  <c r="CD371" i="5" s="1"/>
  <c r="BB365" i="5"/>
  <c r="R370" i="21"/>
  <c r="Q370" i="21"/>
  <c r="BL369" i="5"/>
  <c r="BO369" i="5" s="1"/>
  <c r="Y376" i="21"/>
  <c r="BZ369" i="5"/>
  <c r="CC369" i="5" s="1"/>
  <c r="AX369" i="5"/>
  <c r="AY369" i="5" s="1"/>
  <c r="Z376" i="21"/>
  <c r="BS372" i="5"/>
  <c r="BV372" i="5" s="1"/>
  <c r="BM369" i="5" l="1"/>
  <c r="BI370" i="5" s="1"/>
  <c r="U378" i="21"/>
  <c r="S375" i="21"/>
  <c r="P375" i="21"/>
  <c r="AU370" i="5"/>
  <c r="W375" i="21"/>
  <c r="BA369" i="5"/>
  <c r="CA369" i="5"/>
  <c r="BT372" i="5"/>
  <c r="CI371" i="5"/>
  <c r="CE371" i="5"/>
  <c r="CF371" i="5" s="1"/>
  <c r="BG365" i="5"/>
  <c r="BC365" i="5"/>
  <c r="BD365" i="5" s="1"/>
  <c r="T375" i="21" l="1"/>
  <c r="BE365" i="5"/>
  <c r="BH365" i="5" s="1"/>
  <c r="AZ370" i="5"/>
  <c r="AV370" i="5"/>
  <c r="AW370" i="5" s="1"/>
  <c r="BN370" i="5"/>
  <c r="BJ370" i="5"/>
  <c r="BK370" i="5" s="1"/>
  <c r="CG371" i="5"/>
  <c r="CJ371" i="5" s="1"/>
  <c r="V378" i="21"/>
  <c r="BP373" i="5"/>
  <c r="BW370" i="5"/>
  <c r="X375" i="21"/>
  <c r="O375" i="21"/>
  <c r="CH371" i="5" l="1"/>
  <c r="Q371" i="21"/>
  <c r="AX370" i="5"/>
  <c r="AY370" i="5" s="1"/>
  <c r="CD372" i="5"/>
  <c r="Z377" i="21"/>
  <c r="BF365" i="5"/>
  <c r="BL370" i="5"/>
  <c r="BO370" i="5" s="1"/>
  <c r="Y377" i="21"/>
  <c r="BU373" i="5"/>
  <c r="BQ373" i="5"/>
  <c r="BR373" i="5" s="1"/>
  <c r="CB370" i="5"/>
  <c r="BX370" i="5"/>
  <c r="BY370" i="5" s="1"/>
  <c r="BA370" i="5" l="1"/>
  <c r="BM370" i="5"/>
  <c r="BI371" i="5" s="1"/>
  <c r="AU371" i="5"/>
  <c r="P376" i="21"/>
  <c r="S376" i="21"/>
  <c r="BB366" i="5"/>
  <c r="R371" i="21"/>
  <c r="BS373" i="5"/>
  <c r="BT373" i="5" s="1"/>
  <c r="O376" i="21"/>
  <c r="CE372" i="5"/>
  <c r="CF372" i="5" s="1"/>
  <c r="CI372" i="5"/>
  <c r="BZ370" i="5"/>
  <c r="CC370" i="5" s="1"/>
  <c r="T376" i="21" l="1"/>
  <c r="BV373" i="5"/>
  <c r="BP374" i="5"/>
  <c r="V379" i="21"/>
  <c r="W376" i="21"/>
  <c r="AZ371" i="5"/>
  <c r="AV371" i="5"/>
  <c r="AW371" i="5" s="1"/>
  <c r="CG372" i="5"/>
  <c r="CH372" i="5" s="1"/>
  <c r="U379" i="21"/>
  <c r="CA370" i="5"/>
  <c r="BN371" i="5"/>
  <c r="BJ371" i="5"/>
  <c r="BK371" i="5" s="1"/>
  <c r="BC366" i="5"/>
  <c r="BD366" i="5" s="1"/>
  <c r="BG366" i="5"/>
  <c r="CJ372" i="5" l="1"/>
  <c r="CD373" i="5"/>
  <c r="Z378" i="21"/>
  <c r="X376" i="21"/>
  <c r="BW371" i="5"/>
  <c r="BL371" i="5"/>
  <c r="BO371" i="5" s="1"/>
  <c r="BE366" i="5"/>
  <c r="BH366" i="5" s="1"/>
  <c r="Y378" i="21"/>
  <c r="AX371" i="5"/>
  <c r="AY371" i="5" s="1"/>
  <c r="BU374" i="5"/>
  <c r="BQ374" i="5"/>
  <c r="BR374" i="5" s="1"/>
  <c r="BM371" i="5" l="1"/>
  <c r="AU372" i="5"/>
  <c r="P377" i="21"/>
  <c r="S377" i="21"/>
  <c r="Q372" i="21"/>
  <c r="BI372" i="5"/>
  <c r="T377" i="21"/>
  <c r="BF366" i="5"/>
  <c r="BS374" i="5"/>
  <c r="BT374" i="5" s="1"/>
  <c r="BX371" i="5"/>
  <c r="BY371" i="5" s="1"/>
  <c r="CB371" i="5"/>
  <c r="BA371" i="5"/>
  <c r="CI373" i="5"/>
  <c r="CE373" i="5"/>
  <c r="CF373" i="5" s="1"/>
  <c r="V380" i="21" l="1"/>
  <c r="BP375" i="5"/>
  <c r="BV374" i="5"/>
  <c r="O377" i="21"/>
  <c r="BN372" i="5"/>
  <c r="BJ372" i="5"/>
  <c r="BK372" i="5" s="1"/>
  <c r="CG373" i="5"/>
  <c r="CH373" i="5" s="1"/>
  <c r="BZ371" i="5"/>
  <c r="CA371" i="5" s="1"/>
  <c r="BB367" i="5"/>
  <c r="R372" i="21"/>
  <c r="CJ373" i="5"/>
  <c r="AZ372" i="5"/>
  <c r="AV372" i="5"/>
  <c r="AW372" i="5" s="1"/>
  <c r="CC371" i="5" l="1"/>
  <c r="CD374" i="5"/>
  <c r="Z379" i="21"/>
  <c r="Y379" i="21"/>
  <c r="BW372" i="5"/>
  <c r="X377" i="21"/>
  <c r="U380" i="21"/>
  <c r="W377" i="21"/>
  <c r="BL372" i="5"/>
  <c r="BO372" i="5" s="1"/>
  <c r="BG367" i="5"/>
  <c r="BC367" i="5"/>
  <c r="BD367" i="5" s="1"/>
  <c r="AX372" i="5"/>
  <c r="AY372" i="5" s="1"/>
  <c r="BU375" i="5"/>
  <c r="BQ375" i="5"/>
  <c r="BA372" i="5" l="1"/>
  <c r="S378" i="21"/>
  <c r="AU373" i="5"/>
  <c r="P378" i="21"/>
  <c r="BE367" i="5"/>
  <c r="BH367" i="5" s="1"/>
  <c r="BM372" i="5"/>
  <c r="O378" i="21"/>
  <c r="CB372" i="5"/>
  <c r="BX372" i="5"/>
  <c r="BY372" i="5" s="1"/>
  <c r="BR375" i="5"/>
  <c r="BR9" i="5"/>
  <c r="U17" i="21" s="1"/>
  <c r="U18" i="21" s="1"/>
  <c r="CE374" i="5"/>
  <c r="CF374" i="5" s="1"/>
  <c r="CI374" i="5"/>
  <c r="BF367" i="5" l="1"/>
  <c r="BB368" i="5" s="1"/>
  <c r="Q373" i="21"/>
  <c r="R373" i="21"/>
  <c r="BZ372" i="5"/>
  <c r="CA372" i="5" s="1"/>
  <c r="BS375" i="5"/>
  <c r="BV375" i="5" s="1"/>
  <c r="CG374" i="5"/>
  <c r="CH374" i="5" s="1"/>
  <c r="AZ373" i="5"/>
  <c r="AV373" i="5"/>
  <c r="AW373" i="5" s="1"/>
  <c r="BI373" i="5"/>
  <c r="T378" i="21"/>
  <c r="BW373" i="5" l="1"/>
  <c r="X378" i="21"/>
  <c r="CD375" i="5"/>
  <c r="Z380" i="21"/>
  <c r="U381" i="21"/>
  <c r="U19" i="21" s="1"/>
  <c r="BR10" i="5"/>
  <c r="C28" i="10" s="1" a="1"/>
  <c r="C28" i="10" s="1"/>
  <c r="BR11" i="5" a="1"/>
  <c r="BR11" i="5" s="1"/>
  <c r="E28" i="10" s="1" a="1"/>
  <c r="E28" i="10" s="1"/>
  <c r="BT375" i="5"/>
  <c r="V381" i="21" s="1"/>
  <c r="CJ374" i="5"/>
  <c r="BG368" i="5"/>
  <c r="BC368" i="5"/>
  <c r="BD368" i="5" s="1"/>
  <c r="BJ373" i="5"/>
  <c r="BK373" i="5" s="1"/>
  <c r="BN373" i="5"/>
  <c r="CC372" i="5"/>
  <c r="AX373" i="5"/>
  <c r="AY373" i="5" s="1"/>
  <c r="BA373" i="5" l="1"/>
  <c r="AU374" i="5"/>
  <c r="P379" i="21"/>
  <c r="O379" i="21"/>
  <c r="W378" i="21"/>
  <c r="BL373" i="5"/>
  <c r="BM373" i="5" s="1"/>
  <c r="BE368" i="5"/>
  <c r="BF368" i="5" s="1"/>
  <c r="CI375" i="5"/>
  <c r="CE375" i="5"/>
  <c r="Y380" i="21"/>
  <c r="CB373" i="5"/>
  <c r="BX373" i="5"/>
  <c r="BY373" i="5" s="1"/>
  <c r="BH368" i="5" l="1"/>
  <c r="BO373" i="5"/>
  <c r="T379" i="21"/>
  <c r="BI374" i="5"/>
  <c r="BB369" i="5"/>
  <c r="R374" i="21"/>
  <c r="S379" i="21"/>
  <c r="Q374" i="21"/>
  <c r="CF375" i="5"/>
  <c r="CF9" i="5"/>
  <c r="Y17" i="21" s="1"/>
  <c r="Y18" i="21" s="1"/>
  <c r="BZ373" i="5"/>
  <c r="CA373" i="5" s="1"/>
  <c r="AZ374" i="5"/>
  <c r="AV374" i="5"/>
  <c r="AW374" i="5" s="1"/>
  <c r="CC373" i="5" l="1"/>
  <c r="W379" i="21"/>
  <c r="BG369" i="5"/>
  <c r="BC369" i="5"/>
  <c r="BD369" i="5" s="1"/>
  <c r="BW374" i="5"/>
  <c r="X379" i="21"/>
  <c r="AX374" i="5"/>
  <c r="AY374" i="5" s="1"/>
  <c r="BN374" i="5"/>
  <c r="BJ374" i="5"/>
  <c r="BK374" i="5" s="1"/>
  <c r="CG375" i="5"/>
  <c r="CJ375" i="5" s="1"/>
  <c r="CH375" i="5" l="1"/>
  <c r="Z381" i="21" s="1"/>
  <c r="AU375" i="5"/>
  <c r="P380" i="21"/>
  <c r="CB374" i="5"/>
  <c r="BX374" i="5"/>
  <c r="BY374" i="5" s="1"/>
  <c r="BL374" i="5"/>
  <c r="BM374" i="5" s="1"/>
  <c r="BE369" i="5"/>
  <c r="BH369" i="5" s="1"/>
  <c r="BA374" i="5"/>
  <c r="Y381" i="21"/>
  <c r="Y19" i="21" s="1"/>
  <c r="CF10" i="5"/>
  <c r="C30" i="10" s="1" a="1"/>
  <c r="C30" i="10" s="1"/>
  <c r="CF11" i="5" a="1"/>
  <c r="CF11" i="5" s="1"/>
  <c r="E30" i="10" s="1" a="1"/>
  <c r="E30" i="10" s="1"/>
  <c r="F30" i="10" s="1" a="1"/>
  <c r="F30" i="10" s="1"/>
  <c r="BO374" i="5" l="1"/>
  <c r="BF369" i="5"/>
  <c r="BB370" i="5" s="1"/>
  <c r="Q375" i="21"/>
  <c r="R375" i="21"/>
  <c r="O380" i="21"/>
  <c r="S380" i="21"/>
  <c r="BI375" i="5"/>
  <c r="T380" i="21"/>
  <c r="BZ374" i="5"/>
  <c r="CA374" i="5" s="1"/>
  <c r="AZ375" i="5"/>
  <c r="AV375" i="5"/>
  <c r="CC374" i="5" l="1"/>
  <c r="BW375" i="5"/>
  <c r="X380" i="21"/>
  <c r="BN375" i="5"/>
  <c r="BJ375" i="5"/>
  <c r="AW375" i="5"/>
  <c r="AW9" i="5"/>
  <c r="O17" i="21" s="1"/>
  <c r="O18" i="21" s="1"/>
  <c r="W380" i="21"/>
  <c r="BG370" i="5"/>
  <c r="BC370" i="5"/>
  <c r="BD370" i="5" s="1"/>
  <c r="AX375" i="5" l="1"/>
  <c r="BA375" i="5" s="1"/>
  <c r="BE370" i="5"/>
  <c r="BH370" i="5" s="1"/>
  <c r="BK375" i="5"/>
  <c r="BK9" i="5"/>
  <c r="S17" i="21" s="1"/>
  <c r="S18" i="21" s="1"/>
  <c r="CB375" i="5"/>
  <c r="BX375" i="5"/>
  <c r="AY375" i="5" l="1"/>
  <c r="P381" i="21" s="1"/>
  <c r="Q376" i="21"/>
  <c r="BF370" i="5"/>
  <c r="BL375" i="5"/>
  <c r="BO375" i="5" s="1"/>
  <c r="BY375" i="5"/>
  <c r="BY9" i="5"/>
  <c r="W17" i="21" s="1"/>
  <c r="W18" i="21" s="1"/>
  <c r="O381" i="21"/>
  <c r="O19" i="21" s="1"/>
  <c r="AW10" i="5"/>
  <c r="C25" i="10" s="1" a="1"/>
  <c r="C25" i="10" s="1"/>
  <c r="AW11" i="5" a="1"/>
  <c r="AW11" i="5" s="1"/>
  <c r="E25" i="10" s="1" a="1"/>
  <c r="E25" i="10" s="1"/>
  <c r="BM375" i="5" l="1"/>
  <c r="T381" i="21" s="1"/>
  <c r="BB371" i="5"/>
  <c r="R376" i="21"/>
  <c r="S381" i="21"/>
  <c r="S19" i="21" s="1"/>
  <c r="BK10" i="5"/>
  <c r="C27" i="10" s="1" a="1"/>
  <c r="C27" i="10" s="1"/>
  <c r="BK11" i="5" a="1"/>
  <c r="BK11" i="5" s="1"/>
  <c r="E27" i="10" s="1" a="1"/>
  <c r="E27" i="10" s="1"/>
  <c r="BZ375" i="5"/>
  <c r="CC375" i="5" s="1"/>
  <c r="W381" i="21" l="1"/>
  <c r="W19" i="21" s="1"/>
  <c r="BY10" i="5"/>
  <c r="C29" i="10" s="1" a="1"/>
  <c r="C29" i="10" s="1"/>
  <c r="BY11" i="5" a="1"/>
  <c r="BY11" i="5" s="1"/>
  <c r="E29" i="10" s="1" a="1"/>
  <c r="E29" i="10" s="1"/>
  <c r="F29" i="10" s="1" a="1"/>
  <c r="F29" i="10" s="1"/>
  <c r="BG371" i="5"/>
  <c r="BC371" i="5"/>
  <c r="BD371" i="5" s="1"/>
  <c r="CA375" i="5"/>
  <c r="X381" i="21" s="1"/>
  <c r="BE371" i="5" l="1"/>
  <c r="BF371" i="5" s="1"/>
  <c r="BH371" i="5" l="1"/>
  <c r="Q377" i="21"/>
  <c r="BB372" i="5"/>
  <c r="R377" i="21"/>
  <c r="BG372" i="5" l="1"/>
  <c r="BC372" i="5"/>
  <c r="BD372" i="5" s="1"/>
  <c r="BE372" i="5" l="1"/>
  <c r="BF372" i="5" s="1"/>
  <c r="BH372" i="5" l="1"/>
  <c r="Q378" i="21"/>
  <c r="BB373" i="5"/>
  <c r="R378" i="21"/>
  <c r="BG373" i="5" l="1"/>
  <c r="BC373" i="5"/>
  <c r="BD373" i="5" s="1"/>
  <c r="BE373" i="5" l="1"/>
  <c r="BF373" i="5" s="1"/>
  <c r="BH373" i="5" l="1"/>
  <c r="Q379" i="21"/>
  <c r="BB374" i="5"/>
  <c r="R379" i="21"/>
  <c r="BC374" i="5" l="1"/>
  <c r="BD374" i="5" s="1"/>
  <c r="BG374" i="5"/>
  <c r="BE374" i="5" l="1"/>
  <c r="BH374" i="5" s="1"/>
  <c r="Q380" i="21" l="1"/>
  <c r="BF374" i="5"/>
  <c r="BB375" i="5" l="1"/>
  <c r="R380" i="21"/>
  <c r="BG375" i="5" l="1"/>
  <c r="BC375" i="5"/>
  <c r="BD375" i="5" l="1"/>
  <c r="BD9" i="5"/>
  <c r="Q17" i="21" s="1"/>
  <c r="Q18" i="21" s="1"/>
  <c r="BE375" i="5" l="1"/>
  <c r="BH375" i="5" s="1"/>
  <c r="BF375" i="5" l="1"/>
  <c r="R381" i="21" s="1"/>
  <c r="Q381" i="21"/>
  <c r="Q19" i="21" s="1"/>
  <c r="BD10" i="5"/>
  <c r="C26" i="10" s="1" a="1"/>
  <c r="C26" i="10" s="1"/>
  <c r="BD11" i="5" a="1"/>
  <c r="BD11" i="5" s="1"/>
  <c r="E26" i="10" s="1" a="1"/>
  <c r="E26" i="10" s="1"/>
  <c r="C37" i="5" l="1"/>
  <c r="J37" i="5" l="1"/>
  <c r="Q37" i="5" s="1"/>
  <c r="X37" i="5" l="1"/>
  <c r="AE37" i="5" s="1"/>
  <c r="W37" i="5"/>
  <c r="Y37" i="5"/>
  <c r="I37" i="5"/>
  <c r="K37" i="5"/>
  <c r="P37" i="5"/>
  <c r="R37" i="5"/>
  <c r="AF37" i="5" l="1"/>
  <c r="AD37" i="5"/>
  <c r="AL37" i="5"/>
  <c r="AS37" i="5"/>
  <c r="E43" i="21"/>
  <c r="F43" i="21"/>
  <c r="L38" i="5"/>
  <c r="C43" i="21"/>
  <c r="S38" i="5"/>
  <c r="H43" i="21"/>
  <c r="AR37" i="5"/>
  <c r="AT37" i="5"/>
  <c r="D37" i="5" s="1"/>
  <c r="E38" i="5"/>
  <c r="D43" i="21"/>
  <c r="G43" i="21"/>
  <c r="AK37" i="5"/>
  <c r="AM37" i="5"/>
  <c r="J43" i="21"/>
  <c r="Z38" i="5"/>
  <c r="I43" i="21"/>
  <c r="B37" i="5" l="1"/>
  <c r="T38" i="5"/>
  <c r="AG38" i="5"/>
  <c r="L43" i="21"/>
  <c r="M38" i="5"/>
  <c r="AA38" i="5"/>
  <c r="M43" i="21"/>
  <c r="N43" i="21"/>
  <c r="AN38" i="5"/>
  <c r="K43" i="21"/>
  <c r="F38" i="5"/>
  <c r="N38" i="5" l="1"/>
  <c r="U38" i="5"/>
  <c r="AH38" i="5"/>
  <c r="AB38" i="5"/>
  <c r="G38" i="5"/>
  <c r="AO38" i="5"/>
  <c r="AP38" i="5" l="1"/>
  <c r="V38" i="5"/>
  <c r="O38" i="5"/>
  <c r="H38" i="5"/>
  <c r="AC38" i="5"/>
  <c r="AI38" i="5"/>
  <c r="AJ38" i="5" l="1"/>
  <c r="AQ38" i="5"/>
  <c r="C38" i="5" l="1"/>
  <c r="J38" i="5"/>
  <c r="K38" i="5" l="1"/>
  <c r="I38" i="5"/>
  <c r="Q38" i="5"/>
  <c r="R38" i="5" l="1"/>
  <c r="P38" i="5"/>
  <c r="X38" i="5"/>
  <c r="D44" i="21"/>
  <c r="E39" i="5"/>
  <c r="C44" i="21"/>
  <c r="F39" i="5" l="1"/>
  <c r="Y38" i="5"/>
  <c r="W38" i="5"/>
  <c r="AE38" i="5"/>
  <c r="AL38" i="5" s="1"/>
  <c r="F44" i="21"/>
  <c r="L39" i="5"/>
  <c r="E44" i="21"/>
  <c r="AM38" i="5" l="1"/>
  <c r="AK38" i="5"/>
  <c r="S39" i="5"/>
  <c r="H44" i="21"/>
  <c r="G44" i="21"/>
  <c r="M39" i="5"/>
  <c r="AF38" i="5"/>
  <c r="AD38" i="5"/>
  <c r="AS38" i="5"/>
  <c r="G39" i="5"/>
  <c r="I44" i="21" l="1"/>
  <c r="H39" i="5"/>
  <c r="T39" i="5"/>
  <c r="N39" i="5"/>
  <c r="AT38" i="5"/>
  <c r="D38" i="5" s="1"/>
  <c r="AR38" i="5"/>
  <c r="L44" i="21"/>
  <c r="AG39" i="5"/>
  <c r="J44" i="21"/>
  <c r="Z39" i="5"/>
  <c r="K44" i="21"/>
  <c r="AA39" i="5" l="1"/>
  <c r="AH39" i="5"/>
  <c r="M44" i="21"/>
  <c r="O39" i="5"/>
  <c r="U39" i="5"/>
  <c r="N44" i="21"/>
  <c r="AN39" i="5"/>
  <c r="B38" i="5"/>
  <c r="AB39" i="5" l="1"/>
  <c r="AI39" i="5"/>
  <c r="AO39" i="5"/>
  <c r="V39" i="5"/>
  <c r="AP39" i="5" l="1"/>
  <c r="AJ39" i="5"/>
  <c r="AC39" i="5"/>
  <c r="AQ39" i="5" l="1"/>
  <c r="C39" i="5"/>
  <c r="J39" i="5" s="1"/>
  <c r="I39" i="5"/>
  <c r="E40" i="5"/>
  <c r="F40" i="5" l="1"/>
  <c r="D45" i="21"/>
  <c r="K39" i="5"/>
  <c r="Q39" i="5"/>
  <c r="C45" i="21" l="1"/>
  <c r="P39" i="5"/>
  <c r="R39" i="5"/>
  <c r="X39" i="5"/>
  <c r="AE39" i="5" s="1"/>
  <c r="G40" i="5"/>
  <c r="AF39" i="5" l="1"/>
  <c r="AD39" i="5"/>
  <c r="L40" i="5"/>
  <c r="F45" i="21"/>
  <c r="W39" i="5"/>
  <c r="Y39" i="5"/>
  <c r="E45" i="21"/>
  <c r="H40" i="5"/>
  <c r="AL39" i="5"/>
  <c r="AS39" i="5"/>
  <c r="S40" i="5" l="1"/>
  <c r="H45" i="21"/>
  <c r="AR39" i="5"/>
  <c r="AT39" i="5"/>
  <c r="M40" i="5"/>
  <c r="Z40" i="5"/>
  <c r="J45" i="21"/>
  <c r="G45" i="21"/>
  <c r="B39" i="5"/>
  <c r="AK39" i="5"/>
  <c r="AM39" i="5"/>
  <c r="I45" i="21"/>
  <c r="AA40" i="5" l="1"/>
  <c r="N40" i="5"/>
  <c r="K45" i="21"/>
  <c r="M45" i="21"/>
  <c r="N45" i="21"/>
  <c r="AN40" i="5"/>
  <c r="L45" i="21"/>
  <c r="AG40" i="5"/>
  <c r="D39" i="5"/>
  <c r="T40" i="5"/>
  <c r="U40" i="5" l="1"/>
  <c r="O40" i="5"/>
  <c r="AH40" i="5"/>
  <c r="AB40" i="5"/>
  <c r="AO40" i="5"/>
  <c r="AC40" i="5" l="1"/>
  <c r="AI40" i="5"/>
  <c r="AP40" i="5"/>
  <c r="V40" i="5"/>
  <c r="AQ40" i="5" l="1"/>
  <c r="AJ40" i="5"/>
  <c r="C40" i="5"/>
  <c r="J40" i="5" s="1"/>
  <c r="I40" i="5"/>
  <c r="E41" i="5" s="1"/>
  <c r="F41" i="5" s="1"/>
  <c r="G41" i="5" s="1"/>
  <c r="AS40" i="5"/>
  <c r="AT40" i="5" s="1"/>
  <c r="AR40" i="5"/>
  <c r="AN41" i="5" s="1"/>
  <c r="N49" i="21"/>
  <c r="N48" i="21"/>
  <c r="M48" i="21"/>
  <c r="N46" i="21"/>
  <c r="M49" i="21"/>
  <c r="N47" i="21"/>
  <c r="M47" i="21"/>
  <c r="M46" i="21"/>
  <c r="N51" i="21"/>
  <c r="N52" i="21"/>
  <c r="M53" i="21"/>
  <c r="M51" i="21"/>
  <c r="N53" i="21"/>
  <c r="M52" i="21"/>
  <c r="N50" i="21"/>
  <c r="M50" i="21"/>
  <c r="M54" i="21"/>
  <c r="N54" i="21"/>
  <c r="N56" i="21"/>
  <c r="N55" i="21"/>
  <c r="N57" i="21"/>
  <c r="M56" i="21"/>
  <c r="M57" i="21"/>
  <c r="M55" i="21"/>
  <c r="M65" i="21"/>
  <c r="N68" i="21"/>
  <c r="N64" i="21"/>
  <c r="N85" i="21"/>
  <c r="N89" i="21"/>
  <c r="N71" i="21"/>
  <c r="N62" i="21"/>
  <c r="N66" i="21"/>
  <c r="N67" i="21"/>
  <c r="N76" i="21"/>
  <c r="N84" i="21"/>
  <c r="M63" i="21"/>
  <c r="N61" i="21"/>
  <c r="N74" i="21"/>
  <c r="N109" i="21"/>
  <c r="N118" i="21"/>
  <c r="N122" i="21"/>
  <c r="N129" i="21"/>
  <c r="N138" i="21"/>
  <c r="M140" i="21"/>
  <c r="N142" i="21"/>
  <c r="N154" i="21"/>
  <c r="N166" i="21"/>
  <c r="N178" i="21"/>
  <c r="N167" i="21"/>
  <c r="M78" i="21"/>
  <c r="M67" i="21"/>
  <c r="M69" i="21"/>
  <c r="N82" i="21"/>
  <c r="N94" i="21"/>
  <c r="N107" i="21"/>
  <c r="N114" i="21"/>
  <c r="N134" i="21"/>
  <c r="N147" i="21"/>
  <c r="N159" i="21"/>
  <c r="N171" i="21"/>
  <c r="N183" i="21"/>
  <c r="N170" i="21"/>
  <c r="N81" i="21"/>
  <c r="N63" i="21"/>
  <c r="N77" i="21"/>
  <c r="N80" i="21"/>
  <c r="N87" i="21"/>
  <c r="N103" i="21"/>
  <c r="N127" i="21"/>
  <c r="N136" i="21"/>
  <c r="N140" i="21"/>
  <c r="N152" i="21"/>
  <c r="N164" i="21"/>
  <c r="N176" i="21"/>
  <c r="N69" i="21"/>
  <c r="N72" i="21"/>
  <c r="M70" i="21"/>
  <c r="N97" i="21"/>
  <c r="N121" i="21"/>
  <c r="N125" i="21"/>
  <c r="N150" i="21"/>
  <c r="N162" i="21"/>
  <c r="N174" i="21"/>
  <c r="N143" i="21"/>
  <c r="N179" i="21"/>
  <c r="N75" i="21"/>
  <c r="M59" i="21"/>
  <c r="N83" i="21"/>
  <c r="N90" i="21"/>
  <c r="N99" i="21"/>
  <c r="N59" i="21"/>
  <c r="N65" i="21"/>
  <c r="M73" i="21"/>
  <c r="N78" i="21"/>
  <c r="N95" i="21"/>
  <c r="N115" i="21"/>
  <c r="N139" i="21"/>
  <c r="N148" i="21"/>
  <c r="N160" i="21"/>
  <c r="N172" i="21"/>
  <c r="N184" i="21"/>
  <c r="M91" i="21"/>
  <c r="N149" i="21"/>
  <c r="M81" i="21"/>
  <c r="N88" i="21"/>
  <c r="N108" i="21"/>
  <c r="N117" i="21"/>
  <c r="N128" i="21"/>
  <c r="N70" i="21"/>
  <c r="N73" i="21"/>
  <c r="M86" i="21"/>
  <c r="N93" i="21"/>
  <c r="N102" i="21"/>
  <c r="M104" i="21"/>
  <c r="N106" i="21"/>
  <c r="N113" i="21"/>
  <c r="N133" i="21"/>
  <c r="N91" i="21"/>
  <c r="N104" i="21"/>
  <c r="N116" i="21"/>
  <c r="N132" i="21"/>
  <c r="N168" i="21"/>
  <c r="N112" i="21"/>
  <c r="N185" i="21"/>
  <c r="M95" i="21"/>
  <c r="M126" i="21"/>
  <c r="M77" i="21"/>
  <c r="N131" i="21"/>
  <c r="M79" i="21"/>
  <c r="M133" i="21"/>
  <c r="N190" i="21"/>
  <c r="N199" i="21"/>
  <c r="N208" i="21"/>
  <c r="N217" i="21"/>
  <c r="N111" i="21"/>
  <c r="N156" i="21"/>
  <c r="N177" i="21"/>
  <c r="M127" i="21"/>
  <c r="M132" i="21"/>
  <c r="N157" i="21"/>
  <c r="N98" i="21"/>
  <c r="M64" i="21"/>
  <c r="M155" i="21"/>
  <c r="N226" i="21"/>
  <c r="N235" i="21"/>
  <c r="N244" i="21"/>
  <c r="N253" i="21"/>
  <c r="M62" i="21"/>
  <c r="N92" i="21"/>
  <c r="M99" i="21"/>
  <c r="N105" i="21"/>
  <c r="M117" i="21"/>
  <c r="M122" i="21"/>
  <c r="N137" i="21"/>
  <c r="N144" i="21"/>
  <c r="N165" i="21"/>
  <c r="N169" i="21"/>
  <c r="N181" i="21"/>
  <c r="N130" i="21"/>
  <c r="M101" i="21"/>
  <c r="N135" i="21"/>
  <c r="M88" i="21"/>
  <c r="M142" i="21"/>
  <c r="M72" i="21"/>
  <c r="M98" i="21"/>
  <c r="M129" i="21"/>
  <c r="N153" i="21"/>
  <c r="N173" i="21"/>
  <c r="N146" i="21"/>
  <c r="N101" i="21"/>
  <c r="N58" i="21"/>
  <c r="M121" i="21"/>
  <c r="N163" i="21"/>
  <c r="M87" i="21"/>
  <c r="M110" i="21"/>
  <c r="M141" i="21"/>
  <c r="N79" i="21"/>
  <c r="N86" i="21"/>
  <c r="N100" i="21"/>
  <c r="N141" i="21"/>
  <c r="N145" i="21"/>
  <c r="N161" i="21"/>
  <c r="N60" i="21"/>
  <c r="N124" i="21"/>
  <c r="M108" i="21"/>
  <c r="M131" i="21"/>
  <c r="M97" i="21"/>
  <c r="N193" i="21"/>
  <c r="N202" i="21"/>
  <c r="N123" i="21"/>
  <c r="N182" i="21"/>
  <c r="N155" i="21"/>
  <c r="M137" i="21"/>
  <c r="M145" i="21"/>
  <c r="N211" i="21"/>
  <c r="N220" i="21"/>
  <c r="N229" i="21"/>
  <c r="N238" i="21"/>
  <c r="N247" i="21"/>
  <c r="N256" i="21"/>
  <c r="N158" i="21"/>
  <c r="M76" i="21"/>
  <c r="M114" i="21"/>
  <c r="M106" i="21"/>
  <c r="M80" i="21"/>
  <c r="M111" i="21"/>
  <c r="N119" i="21"/>
  <c r="M135" i="21"/>
  <c r="M83" i="21"/>
  <c r="M85" i="21"/>
  <c r="M139" i="21"/>
  <c r="N175" i="21"/>
  <c r="M92" i="21"/>
  <c r="M123" i="21"/>
  <c r="N189" i="21"/>
  <c r="N198" i="21"/>
  <c r="N207" i="21"/>
  <c r="N216" i="21"/>
  <c r="N225" i="21"/>
  <c r="N234" i="21"/>
  <c r="N243" i="21"/>
  <c r="N252" i="21"/>
  <c r="M148" i="21"/>
  <c r="M90" i="21"/>
  <c r="M113" i="21"/>
  <c r="M60" i="21"/>
  <c r="N96" i="21"/>
  <c r="N120" i="21"/>
  <c r="M119" i="21"/>
  <c r="M96" i="21"/>
  <c r="M116" i="21"/>
  <c r="M105" i="21"/>
  <c r="N194" i="21"/>
  <c r="N209" i="21"/>
  <c r="N219" i="21"/>
  <c r="M136" i="21"/>
  <c r="M149" i="21"/>
  <c r="N188" i="21"/>
  <c r="N224" i="21"/>
  <c r="N260" i="21"/>
  <c r="N265" i="21"/>
  <c r="N274" i="21"/>
  <c r="N283" i="21"/>
  <c r="N292" i="21"/>
  <c r="N301" i="21"/>
  <c r="N310" i="21"/>
  <c r="N319" i="21"/>
  <c r="N328" i="21"/>
  <c r="N187" i="21"/>
  <c r="N206" i="21"/>
  <c r="M143" i="21"/>
  <c r="M198" i="21"/>
  <c r="M89" i="21"/>
  <c r="N180" i="21"/>
  <c r="N191" i="21"/>
  <c r="N227" i="21"/>
  <c r="N263" i="21"/>
  <c r="M159" i="21"/>
  <c r="M171" i="21"/>
  <c r="M183" i="21"/>
  <c r="N272" i="21"/>
  <c r="N281" i="21"/>
  <c r="N290" i="21"/>
  <c r="N299" i="21"/>
  <c r="N308" i="21"/>
  <c r="N317" i="21"/>
  <c r="N326" i="21"/>
  <c r="N335" i="21"/>
  <c r="N151" i="21"/>
  <c r="N213" i="21"/>
  <c r="N223" i="21"/>
  <c r="N232" i="21"/>
  <c r="N241" i="21"/>
  <c r="N250" i="21"/>
  <c r="M166" i="21"/>
  <c r="M178" i="21"/>
  <c r="M146" i="21"/>
  <c r="M176" i="21"/>
  <c r="N186" i="21"/>
  <c r="N230" i="21"/>
  <c r="N270" i="21"/>
  <c r="N279" i="21"/>
  <c r="N288" i="21"/>
  <c r="N297" i="21"/>
  <c r="N306" i="21"/>
  <c r="N126" i="21"/>
  <c r="M103" i="21"/>
  <c r="N195" i="21"/>
  <c r="N261" i="21"/>
  <c r="M153" i="21"/>
  <c r="M154" i="21"/>
  <c r="M71" i="21"/>
  <c r="N197" i="21"/>
  <c r="N233" i="21"/>
  <c r="M74" i="21"/>
  <c r="M115" i="21"/>
  <c r="N203" i="21"/>
  <c r="N210" i="21"/>
  <c r="N259" i="21"/>
  <c r="M189" i="21"/>
  <c r="M94" i="21"/>
  <c r="M102" i="21"/>
  <c r="N110" i="21"/>
  <c r="N200" i="21"/>
  <c r="N236" i="21"/>
  <c r="M163" i="21"/>
  <c r="M175" i="21"/>
  <c r="M118" i="21"/>
  <c r="N268" i="21"/>
  <c r="N277" i="21"/>
  <c r="N286" i="21"/>
  <c r="N295" i="21"/>
  <c r="N304" i="21"/>
  <c r="N313" i="21"/>
  <c r="N322" i="21"/>
  <c r="N331" i="21"/>
  <c r="M75" i="21"/>
  <c r="M84" i="21"/>
  <c r="N196" i="21"/>
  <c r="N214" i="21"/>
  <c r="M168" i="21"/>
  <c r="M180" i="21"/>
  <c r="M158" i="21"/>
  <c r="M182" i="21"/>
  <c r="N239" i="21"/>
  <c r="N266" i="21"/>
  <c r="N275" i="21"/>
  <c r="N284" i="21"/>
  <c r="N293" i="21"/>
  <c r="N302" i="21"/>
  <c r="N311" i="21"/>
  <c r="N320" i="21"/>
  <c r="M124" i="21"/>
  <c r="M128" i="21"/>
  <c r="N192" i="21"/>
  <c r="M134" i="21"/>
  <c r="M82" i="21"/>
  <c r="N242" i="21"/>
  <c r="N273" i="21"/>
  <c r="M112" i="21"/>
  <c r="N204" i="21"/>
  <c r="N221" i="21"/>
  <c r="N245" i="21"/>
  <c r="N248" i="21"/>
  <c r="N251" i="21"/>
  <c r="N254" i="21"/>
  <c r="N257" i="21"/>
  <c r="M107" i="21"/>
  <c r="M192" i="21"/>
  <c r="M165" i="21"/>
  <c r="M177" i="21"/>
  <c r="M188" i="21"/>
  <c r="N282" i="21"/>
  <c r="N291" i="21"/>
  <c r="N300" i="21"/>
  <c r="N309" i="21"/>
  <c r="N318" i="21"/>
  <c r="N327" i="21"/>
  <c r="M61" i="21"/>
  <c r="N218" i="21"/>
  <c r="N262" i="21"/>
  <c r="M100" i="21"/>
  <c r="M160" i="21"/>
  <c r="M172" i="21"/>
  <c r="M184" i="21"/>
  <c r="M164" i="21"/>
  <c r="M109" i="21"/>
  <c r="M151" i="21"/>
  <c r="N205" i="21"/>
  <c r="N215" i="21"/>
  <c r="M156" i="21"/>
  <c r="M144" i="21"/>
  <c r="N269" i="21"/>
  <c r="N278" i="21"/>
  <c r="N287" i="21"/>
  <c r="N296" i="21"/>
  <c r="N305" i="21"/>
  <c r="N314" i="21"/>
  <c r="N323" i="21"/>
  <c r="N332" i="21"/>
  <c r="N303" i="21"/>
  <c r="N341" i="21"/>
  <c r="N350" i="21"/>
  <c r="M203" i="21"/>
  <c r="M215" i="21"/>
  <c r="N246" i="21"/>
  <c r="M167" i="21"/>
  <c r="M272" i="21"/>
  <c r="M247" i="21"/>
  <c r="N361" i="21"/>
  <c r="N370" i="21"/>
  <c r="N379" i="21"/>
  <c r="N258" i="21"/>
  <c r="M323" i="21"/>
  <c r="M289" i="21"/>
  <c r="M366" i="21"/>
  <c r="N289" i="21"/>
  <c r="M351" i="21"/>
  <c r="M302" i="21"/>
  <c r="M174" i="21"/>
  <c r="M181" i="21"/>
  <c r="N276" i="21"/>
  <c r="N298" i="21"/>
  <c r="N330" i="21"/>
  <c r="N339" i="21"/>
  <c r="N348" i="21"/>
  <c r="M185" i="21"/>
  <c r="M224" i="21"/>
  <c r="N249" i="21"/>
  <c r="M150" i="21"/>
  <c r="N359" i="21"/>
  <c r="N368" i="21"/>
  <c r="N377" i="21"/>
  <c r="C24" i="10" a="1"/>
  <c r="C24" i="10" s="1"/>
  <c r="N334" i="21"/>
  <c r="M221" i="21"/>
  <c r="M242" i="21"/>
  <c r="M157" i="21"/>
  <c r="M210" i="21"/>
  <c r="M265" i="21"/>
  <c r="M277" i="21"/>
  <c r="M161" i="21"/>
  <c r="M205" i="21"/>
  <c r="M217" i="21"/>
  <c r="M241" i="21"/>
  <c r="M344" i="21"/>
  <c r="N357" i="21"/>
  <c r="N366" i="21"/>
  <c r="N375" i="21"/>
  <c r="N228" i="21"/>
  <c r="N264" i="21"/>
  <c r="N337" i="21"/>
  <c r="N346" i="21"/>
  <c r="M206" i="21"/>
  <c r="M218" i="21"/>
  <c r="M253" i="21"/>
  <c r="M226" i="21"/>
  <c r="M275" i="21"/>
  <c r="M199" i="21"/>
  <c r="M294" i="21"/>
  <c r="M321" i="21"/>
  <c r="N347" i="21"/>
  <c r="N355" i="21"/>
  <c r="N364" i="21"/>
  <c r="N373" i="21"/>
  <c r="M93" i="21"/>
  <c r="N271" i="21"/>
  <c r="N294" i="21"/>
  <c r="N344" i="21"/>
  <c r="N255" i="21"/>
  <c r="M190" i="21"/>
  <c r="N212" i="21"/>
  <c r="N231" i="21"/>
  <c r="M170" i="21"/>
  <c r="M138" i="21"/>
  <c r="M130" i="21"/>
  <c r="M223" i="21"/>
  <c r="N342" i="21"/>
  <c r="N351" i="21"/>
  <c r="M231" i="21"/>
  <c r="M249" i="21"/>
  <c r="M201" i="21"/>
  <c r="M213" i="21"/>
  <c r="M268" i="21"/>
  <c r="M179" i="21"/>
  <c r="M208" i="21"/>
  <c r="N353" i="21"/>
  <c r="N362" i="21"/>
  <c r="N371" i="21"/>
  <c r="N380" i="21"/>
  <c r="M120" i="21"/>
  <c r="M147" i="21"/>
  <c r="N315" i="21"/>
  <c r="N324" i="21"/>
  <c r="M193" i="21"/>
  <c r="M209" i="21"/>
  <c r="M266" i="21"/>
  <c r="M278" i="21"/>
  <c r="N329" i="21"/>
  <c r="N201" i="21"/>
  <c r="M186" i="21"/>
  <c r="M250" i="21"/>
  <c r="N360" i="21"/>
  <c r="N369" i="21"/>
  <c r="N378" i="21"/>
  <c r="M230" i="21"/>
  <c r="M341" i="21"/>
  <c r="N374" i="21"/>
  <c r="N316" i="21"/>
  <c r="N372" i="21"/>
  <c r="M286" i="21"/>
  <c r="M368" i="21"/>
  <c r="M195" i="21"/>
  <c r="M152" i="21"/>
  <c r="N285" i="21"/>
  <c r="N338" i="21"/>
  <c r="N237" i="21"/>
  <c r="M233" i="21"/>
  <c r="M251" i="21"/>
  <c r="M204" i="21"/>
  <c r="M216" i="21"/>
  <c r="M238" i="21"/>
  <c r="M271" i="21"/>
  <c r="M191" i="21"/>
  <c r="M211" i="21"/>
  <c r="M169" i="21"/>
  <c r="N267" i="21"/>
  <c r="N280" i="21"/>
  <c r="N307" i="21"/>
  <c r="N336" i="21"/>
  <c r="N345" i="21"/>
  <c r="M200" i="21"/>
  <c r="M212" i="21"/>
  <c r="M269" i="21"/>
  <c r="N240" i="21"/>
  <c r="N356" i="21"/>
  <c r="N365" i="21"/>
  <c r="M162" i="21"/>
  <c r="N312" i="21"/>
  <c r="M244" i="21"/>
  <c r="M240" i="21"/>
  <c r="M225" i="21"/>
  <c r="M303" i="21"/>
  <c r="N376" i="21"/>
  <c r="N354" i="21"/>
  <c r="M248" i="21"/>
  <c r="M360" i="21"/>
  <c r="M291" i="21"/>
  <c r="N363" i="21"/>
  <c r="M343" i="21"/>
  <c r="M295" i="21"/>
  <c r="M260" i="21"/>
  <c r="M299" i="21"/>
  <c r="N340" i="21"/>
  <c r="M364" i="21"/>
  <c r="M68" i="21"/>
  <c r="M262" i="21"/>
  <c r="M232" i="21"/>
  <c r="M257" i="21"/>
  <c r="M363" i="21"/>
  <c r="M304" i="21"/>
  <c r="M340" i="21"/>
  <c r="M270" i="21"/>
  <c r="N333" i="21"/>
  <c r="M202" i="21"/>
  <c r="M312" i="21"/>
  <c r="M287" i="21"/>
  <c r="M369" i="21"/>
  <c r="M300" i="21"/>
  <c r="N381" i="21"/>
  <c r="M313" i="21"/>
  <c r="N343" i="21"/>
  <c r="M279" i="21"/>
  <c r="M283" i="21"/>
  <c r="N222" i="21"/>
  <c r="N352" i="21"/>
  <c r="M258" i="21"/>
  <c r="N367" i="21"/>
  <c r="M296" i="21"/>
  <c r="M280" i="21"/>
  <c r="M220" i="21"/>
  <c r="M322" i="21"/>
  <c r="M292" i="21"/>
  <c r="M194" i="21"/>
  <c r="M330" i="21"/>
  <c r="M305" i="21"/>
  <c r="M298" i="21"/>
  <c r="M263" i="21"/>
  <c r="M309" i="21"/>
  <c r="M331" i="21"/>
  <c r="M288" i="21"/>
  <c r="M301" i="21"/>
  <c r="N321" i="21"/>
  <c r="M219" i="21"/>
  <c r="M259" i="21"/>
  <c r="M314" i="21"/>
  <c r="M307" i="21"/>
  <c r="M346" i="21"/>
  <c r="M318" i="21"/>
  <c r="M267" i="21"/>
  <c r="M348" i="21"/>
  <c r="M227" i="21"/>
  <c r="M310" i="21"/>
  <c r="M207" i="21"/>
  <c r="M274" i="21"/>
  <c r="M214" i="21"/>
  <c r="M332" i="21"/>
  <c r="M316" i="21"/>
  <c r="N349" i="21"/>
  <c r="N325" i="21"/>
  <c r="M284" i="21"/>
  <c r="M353" i="21"/>
  <c r="M236" i="21"/>
  <c r="M319" i="21"/>
  <c r="M379" i="21"/>
  <c r="M370" i="21"/>
  <c r="M66" i="21"/>
  <c r="M125" i="21"/>
  <c r="M273" i="21"/>
  <c r="N358" i="21"/>
  <c r="M334" i="21"/>
  <c r="M173" i="21"/>
  <c r="M311" i="21"/>
  <c r="M243" i="21"/>
  <c r="M359" i="21"/>
  <c r="M254" i="21"/>
  <c r="M337" i="21"/>
  <c r="M197" i="21"/>
  <c r="M276" i="21"/>
  <c r="M336" i="21"/>
  <c r="M320" i="21"/>
  <c r="M252" i="21"/>
  <c r="M362" i="21"/>
  <c r="M261" i="21"/>
  <c r="M342" i="21"/>
  <c r="M237" i="21"/>
  <c r="M375" i="21"/>
  <c r="M229" i="21"/>
  <c r="M339" i="21"/>
  <c r="M349" i="21"/>
  <c r="M293" i="21"/>
  <c r="M245" i="21"/>
  <c r="M335" i="21"/>
  <c r="M378" i="21"/>
  <c r="M329" i="21"/>
  <c r="M281" i="21"/>
  <c r="M347" i="21"/>
  <c r="M381" i="21"/>
  <c r="M256" i="21"/>
  <c r="M239" i="21"/>
  <c r="M338" i="21"/>
  <c r="M290" i="21"/>
  <c r="M361" i="21"/>
  <c r="M333" i="21"/>
  <c r="M325" i="21"/>
  <c r="M234" i="21"/>
  <c r="M328" i="21"/>
  <c r="M246" i="21"/>
  <c r="M358" i="21"/>
  <c r="M355" i="21"/>
  <c r="M308" i="21"/>
  <c r="M235" i="21"/>
  <c r="M222" i="21"/>
  <c r="M354" i="21"/>
  <c r="M264" i="21"/>
  <c r="M352" i="21"/>
  <c r="M367" i="21"/>
  <c r="M357" i="21"/>
  <c r="M326" i="21"/>
  <c r="M228" i="21"/>
  <c r="M374" i="21"/>
  <c r="M324" i="21"/>
  <c r="M187" i="21"/>
  <c r="M365" i="21"/>
  <c r="M373" i="21"/>
  <c r="M306" i="21"/>
  <c r="M380" i="21"/>
  <c r="M282" i="21"/>
  <c r="M371" i="21"/>
  <c r="M376" i="21"/>
  <c r="M255" i="21"/>
  <c r="M317" i="21"/>
  <c r="M285" i="21"/>
  <c r="M297" i="21"/>
  <c r="M372" i="21"/>
  <c r="M377" i="21"/>
  <c r="M327" i="21"/>
  <c r="M315" i="21"/>
  <c r="M345" i="21"/>
  <c r="M350" i="21"/>
  <c r="M17" i="21"/>
  <c r="M18" i="21"/>
  <c r="M196" i="21"/>
  <c r="M356" i="21"/>
  <c r="AP11" i="5" a="1"/>
  <c r="AP11" i="5" s="1"/>
  <c r="E24" i="10" a="1"/>
  <c r="E24" i="10"/>
  <c r="F25" i="10" a="1"/>
  <c r="F25" i="10" s="1"/>
  <c r="F28" i="10" a="1"/>
  <c r="F28" i="10" s="1"/>
  <c r="F26" i="10" a="1"/>
  <c r="F26" i="10" s="1"/>
  <c r="F27" i="10" a="1"/>
  <c r="F27" i="10" s="1"/>
  <c r="F24" i="10" a="1"/>
  <c r="F24" i="10" s="1"/>
  <c r="M58" i="21"/>
  <c r="M19" i="21"/>
  <c r="AO41" i="5" l="1"/>
  <c r="AS41" i="5"/>
  <c r="H41" i="5"/>
  <c r="D46" i="21"/>
  <c r="K40" i="5"/>
  <c r="X40" i="5"/>
  <c r="Q40" i="5"/>
  <c r="C46" i="21" l="1"/>
  <c r="W40" i="5"/>
  <c r="Y40" i="5"/>
  <c r="AE40" i="5"/>
  <c r="AL40" i="5" s="1"/>
  <c r="P40" i="5"/>
  <c r="R40" i="5"/>
  <c r="AP41" i="5"/>
  <c r="AM40" i="5" l="1"/>
  <c r="K46" i="21" s="1"/>
  <c r="AK40" i="5"/>
  <c r="E46" i="21"/>
  <c r="H46" i="21"/>
  <c r="S41" i="5"/>
  <c r="L41" i="5"/>
  <c r="F46" i="21"/>
  <c r="AD40" i="5"/>
  <c r="B40" i="5" s="1"/>
  <c r="AF40" i="5"/>
  <c r="D40" i="5" s="1"/>
  <c r="G46" i="21"/>
  <c r="AQ41" i="5"/>
  <c r="AT41" i="5" s="1"/>
  <c r="L46" i="21" l="1"/>
  <c r="AG41" i="5"/>
  <c r="T41" i="5"/>
  <c r="I46" i="21"/>
  <c r="J46" i="21"/>
  <c r="Z41" i="5"/>
  <c r="AR41" i="5"/>
  <c r="AN42" i="5" s="1"/>
  <c r="M41" i="5"/>
  <c r="AH41" i="5" l="1"/>
  <c r="AI41" i="5" s="1"/>
  <c r="U41" i="5"/>
  <c r="AA41" i="5"/>
  <c r="N41" i="5"/>
  <c r="AO42" i="5"/>
  <c r="AS42" i="5"/>
  <c r="AJ41" i="5" l="1"/>
  <c r="O41" i="5"/>
  <c r="AP42" i="5"/>
  <c r="AB41" i="5"/>
  <c r="V41" i="5"/>
  <c r="AC41" i="5" l="1"/>
  <c r="AQ42" i="5"/>
  <c r="AT42" i="5" s="1"/>
  <c r="AR42" i="5"/>
  <c r="AN43" i="5" s="1"/>
  <c r="C41" i="5"/>
  <c r="AL41" i="5" l="1"/>
  <c r="J41" i="5"/>
  <c r="Q41" i="5"/>
  <c r="X41" i="5"/>
  <c r="AO43" i="5"/>
  <c r="AS43" i="5"/>
  <c r="AE41" i="5"/>
  <c r="AF41" i="5" s="1"/>
  <c r="AM41" i="5" l="1"/>
  <c r="K47" i="21" s="1"/>
  <c r="AK41" i="5"/>
  <c r="I47" i="21"/>
  <c r="AP43" i="5"/>
  <c r="Y41" i="5"/>
  <c r="W41" i="5"/>
  <c r="R41" i="5"/>
  <c r="P41" i="5"/>
  <c r="K41" i="5"/>
  <c r="I41" i="5"/>
  <c r="AD41" i="5"/>
  <c r="L47" i="21" l="1"/>
  <c r="AG42" i="5"/>
  <c r="E47" i="21"/>
  <c r="C47" i="21"/>
  <c r="D41" i="5"/>
  <c r="Z42" i="5"/>
  <c r="J47" i="21"/>
  <c r="E42" i="5"/>
  <c r="D47" i="21"/>
  <c r="B41" i="5"/>
  <c r="F47" i="21"/>
  <c r="L42" i="5"/>
  <c r="H47" i="21"/>
  <c r="S42" i="5"/>
  <c r="G47" i="21"/>
  <c r="AQ43" i="5"/>
  <c r="AT43" i="5" s="1"/>
  <c r="AH42" i="5" l="1"/>
  <c r="AI42" i="5" s="1"/>
  <c r="F42" i="5"/>
  <c r="AR43" i="5"/>
  <c r="AN44" i="5" s="1"/>
  <c r="AA42" i="5"/>
  <c r="T42" i="5"/>
  <c r="M42" i="5"/>
  <c r="AJ42" i="5" l="1"/>
  <c r="N42" i="5"/>
  <c r="U42" i="5"/>
  <c r="AB42" i="5"/>
  <c r="AO44" i="5"/>
  <c r="AS44" i="5"/>
  <c r="G42" i="5"/>
  <c r="H42" i="5" l="1"/>
  <c r="AP44" i="5"/>
  <c r="AC42" i="5"/>
  <c r="V42" i="5"/>
  <c r="O42" i="5"/>
  <c r="AQ44" i="5" l="1"/>
  <c r="AT44" i="5" s="1"/>
  <c r="C42" i="5"/>
  <c r="AR44" i="5" l="1"/>
  <c r="AN45" i="5" s="1"/>
  <c r="J42" i="5"/>
  <c r="AO45" i="5"/>
  <c r="AS45" i="5"/>
  <c r="K42" i="5" l="1"/>
  <c r="I42" i="5"/>
  <c r="AP45" i="5"/>
  <c r="Q42" i="5"/>
  <c r="X42" i="5"/>
  <c r="Y42" i="5" l="1"/>
  <c r="W42" i="5"/>
  <c r="R42" i="5"/>
  <c r="P42" i="5"/>
  <c r="AE42" i="5"/>
  <c r="AQ45" i="5"/>
  <c r="AT45" i="5" s="1"/>
  <c r="E43" i="5"/>
  <c r="D48" i="21"/>
  <c r="C48" i="21"/>
  <c r="AR45" i="5" l="1"/>
  <c r="AN46" i="5" s="1"/>
  <c r="AO46" i="5" s="1"/>
  <c r="AP46" i="5" s="1"/>
  <c r="AS46" i="5"/>
  <c r="F48" i="21"/>
  <c r="L43" i="5"/>
  <c r="E48" i="21"/>
  <c r="F43" i="5"/>
  <c r="AF42" i="5"/>
  <c r="AL42" i="5" s="1"/>
  <c r="AD42" i="5"/>
  <c r="S43" i="5"/>
  <c r="H48" i="21"/>
  <c r="G48" i="21"/>
  <c r="AK42" i="5" l="1"/>
  <c r="AM42" i="5"/>
  <c r="K48" i="21" s="1"/>
  <c r="G43" i="5"/>
  <c r="M43" i="5"/>
  <c r="T43" i="5"/>
  <c r="I48" i="21"/>
  <c r="J48" i="21"/>
  <c r="Z43" i="5"/>
  <c r="B42" i="5"/>
  <c r="D42" i="5"/>
  <c r="AQ46" i="5"/>
  <c r="AT46" i="5" s="1"/>
  <c r="AG43" i="5" l="1"/>
  <c r="L48" i="21"/>
  <c r="U43" i="5"/>
  <c r="N43" i="5"/>
  <c r="AR46" i="5"/>
  <c r="AN47" i="5" s="1"/>
  <c r="AA43" i="5"/>
  <c r="H43" i="5"/>
  <c r="AH43" i="5" l="1"/>
  <c r="AI43" i="5" s="1"/>
  <c r="AO47" i="5"/>
  <c r="AP47" i="5" s="1"/>
  <c r="AS47" i="5"/>
  <c r="O43" i="5"/>
  <c r="V43" i="5"/>
  <c r="AB43" i="5"/>
  <c r="AJ43" i="5" l="1"/>
  <c r="AQ47" i="5"/>
  <c r="AT47" i="5" s="1"/>
  <c r="AC43" i="5"/>
  <c r="AR47" i="5" l="1"/>
  <c r="AN48" i="5" s="1"/>
  <c r="AO48" i="5" l="1"/>
  <c r="AP48" i="5" s="1"/>
  <c r="AS48" i="5"/>
  <c r="AQ48" i="5" l="1"/>
  <c r="AT48" i="5" s="1"/>
  <c r="AR48" i="5" l="1"/>
  <c r="AN49" i="5" s="1"/>
  <c r="AS49" i="5"/>
  <c r="AO49" i="5"/>
  <c r="AP49" i="5" s="1"/>
  <c r="AQ49" i="5" l="1"/>
  <c r="AR49" i="5" s="1"/>
  <c r="AN50" i="5" s="1"/>
  <c r="AT49" i="5"/>
  <c r="AS50" i="5" l="1"/>
  <c r="AO50" i="5"/>
  <c r="AP50" i="5" s="1"/>
  <c r="AQ50" i="5" l="1"/>
  <c r="AR50" i="5" s="1"/>
  <c r="AN51" i="5" s="1"/>
  <c r="AT50" i="5" l="1"/>
  <c r="AS51" i="5"/>
  <c r="AO51" i="5"/>
  <c r="AP51" i="5" s="1"/>
  <c r="AQ51" i="5" l="1"/>
  <c r="AR51" i="5" s="1"/>
  <c r="AN52" i="5" s="1"/>
  <c r="AT51" i="5" l="1"/>
  <c r="AS52" i="5"/>
  <c r="AO52" i="5"/>
  <c r="AP52" i="5" s="1"/>
  <c r="AQ52" i="5" l="1"/>
  <c r="AR52" i="5" s="1"/>
  <c r="AN53" i="5" s="1"/>
  <c r="AT52" i="5"/>
  <c r="AS53" i="5" l="1"/>
  <c r="AO53" i="5"/>
  <c r="AP53" i="5" s="1"/>
  <c r="AQ53" i="5" l="1"/>
  <c r="AR53" i="5" s="1"/>
  <c r="AN54" i="5" s="1"/>
  <c r="AT53" i="5"/>
  <c r="AO54" i="5" l="1"/>
  <c r="AP54" i="5" s="1"/>
  <c r="AS54" i="5"/>
  <c r="AQ54" i="5" l="1"/>
  <c r="AT54" i="5" s="1"/>
  <c r="AR54" i="5" l="1"/>
  <c r="AN55" i="5" s="1"/>
  <c r="AO55" i="5" l="1"/>
  <c r="AP55" i="5" s="1"/>
  <c r="AS55" i="5"/>
  <c r="AQ55" i="5" l="1"/>
  <c r="AT55" i="5" s="1"/>
  <c r="AR55" i="5" l="1"/>
  <c r="AN56" i="5" s="1"/>
  <c r="AO56" i="5" l="1"/>
  <c r="AP56" i="5" s="1"/>
  <c r="AS56" i="5"/>
  <c r="AQ56" i="5" l="1"/>
  <c r="AT56" i="5" s="1"/>
  <c r="AR56" i="5" l="1"/>
  <c r="AN57" i="5" s="1"/>
  <c r="AO57" i="5" l="1"/>
  <c r="AP57" i="5" s="1"/>
  <c r="AS57" i="5"/>
  <c r="AQ57" i="5" l="1"/>
  <c r="AT57" i="5" s="1"/>
  <c r="AR57" i="5" l="1"/>
  <c r="AN58" i="5" s="1"/>
  <c r="AO58" i="5"/>
  <c r="AP58" i="5" s="1"/>
  <c r="AS58" i="5"/>
  <c r="AQ58" i="5" l="1"/>
  <c r="AT58" i="5" s="1"/>
  <c r="AR58" i="5" l="1"/>
  <c r="AN59" i="5" s="1"/>
  <c r="AO59" i="5" s="1"/>
  <c r="AP59" i="5" s="1"/>
  <c r="AS59" i="5" l="1"/>
  <c r="AQ59" i="5"/>
  <c r="AT59" i="5" s="1"/>
  <c r="AR59" i="5" l="1"/>
  <c r="AN60" i="5" s="1"/>
  <c r="AO60" i="5"/>
  <c r="AP60" i="5" s="1"/>
  <c r="AS60" i="5"/>
  <c r="AQ60" i="5" l="1"/>
  <c r="AT60" i="5" s="1"/>
  <c r="AR60" i="5" l="1"/>
  <c r="AN61" i="5" s="1"/>
  <c r="AO61" i="5"/>
  <c r="AP61" i="5" s="1"/>
  <c r="AS61" i="5"/>
  <c r="AQ61" i="5" l="1"/>
  <c r="AT61" i="5" s="1"/>
  <c r="AR61" i="5" l="1"/>
  <c r="AN62" i="5" s="1"/>
  <c r="AO62" i="5" l="1"/>
  <c r="AP62" i="5" s="1"/>
  <c r="AS62" i="5"/>
  <c r="AQ62" i="5" l="1"/>
  <c r="AT62" i="5" s="1"/>
  <c r="AR62" i="5" l="1"/>
  <c r="AN63" i="5" s="1"/>
  <c r="AO63" i="5"/>
  <c r="AP63" i="5" s="1"/>
  <c r="AS63" i="5"/>
  <c r="AQ63" i="5" l="1"/>
  <c r="AT63" i="5" s="1"/>
  <c r="AR63" i="5"/>
  <c r="AN64" i="5" s="1"/>
  <c r="AO64" i="5" l="1"/>
  <c r="AP64" i="5" s="1"/>
  <c r="AS64" i="5"/>
  <c r="AQ64" i="5" l="1"/>
  <c r="AT64" i="5" s="1"/>
  <c r="AR64" i="5" l="1"/>
  <c r="AN65" i="5" s="1"/>
  <c r="AO65" i="5" l="1"/>
  <c r="AP65" i="5" s="1"/>
  <c r="AS65" i="5"/>
  <c r="AQ65" i="5" l="1"/>
  <c r="AT65" i="5" s="1"/>
  <c r="AR65" i="5" l="1"/>
  <c r="AN66" i="5" s="1"/>
  <c r="AO66" i="5"/>
  <c r="AP66" i="5" s="1"/>
  <c r="AS66" i="5"/>
  <c r="AQ66" i="5" l="1"/>
  <c r="AT66" i="5" s="1"/>
  <c r="AR66" i="5"/>
  <c r="AN67" i="5" s="1"/>
  <c r="AS67" i="5" l="1"/>
  <c r="AO67" i="5"/>
  <c r="AP67" i="5" s="1"/>
  <c r="AQ67" i="5" l="1"/>
  <c r="AR67" i="5" s="1"/>
  <c r="AN68" i="5" s="1"/>
  <c r="AT67" i="5"/>
  <c r="AO68" i="5" l="1"/>
  <c r="AP68" i="5" s="1"/>
  <c r="AS68" i="5"/>
  <c r="AQ68" i="5" l="1"/>
  <c r="AT68" i="5" s="1"/>
  <c r="AR68" i="5" l="1"/>
  <c r="AN69" i="5" s="1"/>
  <c r="AO69" i="5" l="1"/>
  <c r="AP69" i="5" s="1"/>
  <c r="AS69" i="5"/>
  <c r="AQ69" i="5" l="1"/>
  <c r="AT69" i="5" s="1"/>
  <c r="AR69" i="5" l="1"/>
  <c r="AN70" i="5" s="1"/>
  <c r="AO70" i="5"/>
  <c r="AP70" i="5" s="1"/>
  <c r="AS70" i="5"/>
  <c r="AQ70" i="5" l="1"/>
  <c r="AT70" i="5" s="1"/>
  <c r="AR70" i="5" l="1"/>
  <c r="AN71" i="5" s="1"/>
  <c r="AO71" i="5" l="1"/>
  <c r="AP71" i="5" s="1"/>
  <c r="AS71" i="5"/>
  <c r="AQ71" i="5" l="1"/>
  <c r="AT71" i="5" s="1"/>
  <c r="AR71" i="5" l="1"/>
  <c r="AN72" i="5" s="1"/>
  <c r="AO72" i="5" s="1"/>
  <c r="AP72" i="5" s="1"/>
  <c r="AS72" i="5" l="1"/>
  <c r="AQ72" i="5"/>
  <c r="AT72" i="5" s="1"/>
  <c r="AR72" i="5" l="1"/>
  <c r="AN73" i="5" s="1"/>
  <c r="AO73" i="5" l="1"/>
  <c r="AP73" i="5" s="1"/>
  <c r="AS73" i="5"/>
  <c r="AQ73" i="5" l="1"/>
  <c r="AT73" i="5" s="1"/>
  <c r="AR73" i="5"/>
  <c r="AN74" i="5" s="1"/>
  <c r="AO74" i="5" l="1"/>
  <c r="AP74" i="5" s="1"/>
  <c r="AS74" i="5"/>
  <c r="AQ74" i="5" l="1"/>
  <c r="AT74" i="5" s="1"/>
  <c r="AR74" i="5" l="1"/>
  <c r="AN75" i="5" s="1"/>
  <c r="AO75" i="5" l="1"/>
  <c r="AP75" i="5" s="1"/>
  <c r="AS75" i="5"/>
  <c r="AQ75" i="5" l="1"/>
  <c r="AT75" i="5" s="1"/>
  <c r="AR75" i="5" l="1"/>
  <c r="AN76" i="5" s="1"/>
  <c r="AO76" i="5"/>
  <c r="AP76" i="5" s="1"/>
  <c r="AS76" i="5"/>
  <c r="AQ76" i="5" l="1"/>
  <c r="AT76" i="5" s="1"/>
  <c r="AR76" i="5"/>
  <c r="AN77" i="5" s="1"/>
  <c r="AO77" i="5" l="1"/>
  <c r="AP77" i="5" s="1"/>
  <c r="AS77" i="5"/>
  <c r="AQ77" i="5" l="1"/>
  <c r="AR77" i="5" s="1"/>
  <c r="AN78" i="5" s="1"/>
  <c r="AT77" i="5"/>
  <c r="AO78" i="5" l="1"/>
  <c r="AP78" i="5" s="1"/>
  <c r="AS78" i="5"/>
  <c r="AQ78" i="5" l="1"/>
  <c r="AT78" i="5" s="1"/>
  <c r="AR78" i="5" l="1"/>
  <c r="AN79" i="5" s="1"/>
  <c r="AO79" i="5" l="1"/>
  <c r="AP79" i="5" s="1"/>
  <c r="AS79" i="5"/>
  <c r="AQ79" i="5" l="1"/>
  <c r="AT79" i="5" s="1"/>
  <c r="AR79" i="5" l="1"/>
  <c r="AN80" i="5" s="1"/>
  <c r="AO80" i="5"/>
  <c r="AP80" i="5" s="1"/>
  <c r="AS80" i="5"/>
  <c r="AQ80" i="5" l="1"/>
  <c r="AT80" i="5" s="1"/>
  <c r="AR80" i="5" l="1"/>
  <c r="AN81" i="5" s="1"/>
  <c r="AS81" i="5" l="1"/>
  <c r="AO81" i="5"/>
  <c r="AP81" i="5" s="1"/>
  <c r="AQ81" i="5" l="1"/>
  <c r="AR81" i="5" s="1"/>
  <c r="AN82" i="5" s="1"/>
  <c r="AT81" i="5" l="1"/>
  <c r="AO82" i="5"/>
  <c r="AP82" i="5" s="1"/>
  <c r="AS82" i="5"/>
  <c r="AQ82" i="5" l="1"/>
  <c r="AT82" i="5" s="1"/>
  <c r="AR82" i="5" l="1"/>
  <c r="AN83" i="5" s="1"/>
  <c r="AO83" i="5" l="1"/>
  <c r="AP83" i="5" s="1"/>
  <c r="AS83" i="5"/>
  <c r="AQ83" i="5" l="1"/>
  <c r="AT83" i="5" s="1"/>
  <c r="AR83" i="5" l="1"/>
  <c r="AN84" i="5" s="1"/>
  <c r="AO84" i="5" l="1"/>
  <c r="AP84" i="5" s="1"/>
  <c r="AS84" i="5"/>
  <c r="AQ84" i="5" l="1"/>
  <c r="AT84" i="5" s="1"/>
  <c r="AR84" i="5" l="1"/>
  <c r="AN85" i="5" s="1"/>
  <c r="AO85" i="5"/>
  <c r="AP85" i="5" s="1"/>
  <c r="AS85" i="5"/>
  <c r="AQ85" i="5" l="1"/>
  <c r="AT85" i="5" s="1"/>
  <c r="AR85" i="5" l="1"/>
  <c r="AN86" i="5" s="1"/>
  <c r="AO86" i="5" l="1"/>
  <c r="AP86" i="5" s="1"/>
  <c r="AS86" i="5"/>
  <c r="AQ86" i="5" l="1"/>
  <c r="AT86" i="5" s="1"/>
  <c r="AR86" i="5" l="1"/>
  <c r="AN87" i="5" s="1"/>
  <c r="AO87" i="5" s="1"/>
  <c r="AP87" i="5" s="1"/>
  <c r="AS87" i="5" l="1"/>
  <c r="AQ87" i="5"/>
  <c r="AT87" i="5" s="1"/>
  <c r="AR87" i="5" l="1"/>
  <c r="AN88" i="5" s="1"/>
  <c r="AO88" i="5"/>
  <c r="AP88" i="5" s="1"/>
  <c r="AS88" i="5"/>
  <c r="AQ88" i="5" l="1"/>
  <c r="AT88" i="5" s="1"/>
  <c r="AR88" i="5" l="1"/>
  <c r="AN89" i="5" s="1"/>
  <c r="AO89" i="5" l="1"/>
  <c r="AP89" i="5" s="1"/>
  <c r="AS89" i="5"/>
  <c r="AQ89" i="5" l="1"/>
  <c r="AT89" i="5" s="1"/>
  <c r="AR89" i="5" l="1"/>
  <c r="AN90" i="5" s="1"/>
  <c r="AO90" i="5" s="1"/>
  <c r="AP90" i="5" s="1"/>
  <c r="AS90" i="5"/>
  <c r="AQ90" i="5" l="1"/>
  <c r="AT90" i="5" s="1"/>
  <c r="AR90" i="5" l="1"/>
  <c r="AN91" i="5" s="1"/>
  <c r="AO91" i="5"/>
  <c r="AP91" i="5" s="1"/>
  <c r="AS91" i="5"/>
  <c r="AQ91" i="5" l="1"/>
  <c r="AT91" i="5" s="1"/>
  <c r="AR91" i="5" l="1"/>
  <c r="AN92" i="5" s="1"/>
  <c r="AO92" i="5" l="1"/>
  <c r="AP92" i="5" s="1"/>
  <c r="AS92" i="5"/>
  <c r="AQ92" i="5" l="1"/>
  <c r="AT92" i="5" s="1"/>
  <c r="AR92" i="5" l="1"/>
  <c r="AN93" i="5" s="1"/>
  <c r="AS93" i="5"/>
  <c r="AO93" i="5"/>
  <c r="AP93" i="5" s="1"/>
  <c r="AQ93" i="5" l="1"/>
  <c r="AR93" i="5"/>
  <c r="AN94" i="5" s="1"/>
  <c r="AT93" i="5"/>
  <c r="AO94" i="5" l="1"/>
  <c r="AP94" i="5" s="1"/>
  <c r="AS94" i="5"/>
  <c r="AQ94" i="5" l="1"/>
  <c r="AT94" i="5" s="1"/>
  <c r="AR94" i="5" l="1"/>
  <c r="AN95" i="5" s="1"/>
  <c r="AO95" i="5" l="1"/>
  <c r="AP95" i="5" s="1"/>
  <c r="AS95" i="5"/>
  <c r="AQ95" i="5" l="1"/>
  <c r="AT95" i="5" s="1"/>
  <c r="AR95" i="5" l="1"/>
  <c r="AN96" i="5" s="1"/>
  <c r="AO96" i="5"/>
  <c r="AP96" i="5" s="1"/>
  <c r="AS96" i="5"/>
  <c r="AQ96" i="5" l="1"/>
  <c r="AT96" i="5" s="1"/>
  <c r="AR96" i="5" l="1"/>
  <c r="AN97" i="5" s="1"/>
  <c r="AO97" i="5"/>
  <c r="AP97" i="5" s="1"/>
  <c r="AS97" i="5"/>
  <c r="AQ97" i="5" l="1"/>
  <c r="AT97" i="5" s="1"/>
  <c r="AR97" i="5"/>
  <c r="AN98" i="5" s="1"/>
  <c r="AS98" i="5" l="1"/>
  <c r="AO98" i="5"/>
  <c r="AP98" i="5" s="1"/>
  <c r="AQ98" i="5" l="1"/>
  <c r="AR98" i="5" s="1"/>
  <c r="AN99" i="5" s="1"/>
  <c r="AT98" i="5" l="1"/>
  <c r="AO99" i="5"/>
  <c r="AP99" i="5" s="1"/>
  <c r="AS99" i="5"/>
  <c r="AQ99" i="5" l="1"/>
  <c r="AT99" i="5" s="1"/>
  <c r="AR99" i="5"/>
  <c r="AN100" i="5" s="1"/>
  <c r="AO100" i="5" l="1"/>
  <c r="AP100" i="5" s="1"/>
  <c r="AS100" i="5"/>
  <c r="AQ100" i="5" l="1"/>
  <c r="AT100" i="5" s="1"/>
  <c r="AR100" i="5"/>
  <c r="AN101" i="5" s="1"/>
  <c r="AO101" i="5" l="1"/>
  <c r="AP101" i="5" s="1"/>
  <c r="AS101" i="5"/>
  <c r="AQ101" i="5" l="1"/>
  <c r="AT101" i="5" s="1"/>
  <c r="AR101" i="5"/>
  <c r="AN102" i="5" s="1"/>
  <c r="AO102" i="5" l="1"/>
  <c r="AP102" i="5" s="1"/>
  <c r="AS102" i="5"/>
  <c r="AQ102" i="5" l="1"/>
  <c r="AT102" i="5" s="1"/>
  <c r="AR102" i="5"/>
  <c r="AN103" i="5" s="1"/>
  <c r="AO103" i="5" l="1"/>
  <c r="AP103" i="5" s="1"/>
  <c r="AS103" i="5"/>
  <c r="AQ103" i="5" l="1"/>
  <c r="AT103" i="5" s="1"/>
  <c r="AR103" i="5" l="1"/>
  <c r="AN104" i="5" s="1"/>
  <c r="AO104" i="5" l="1"/>
  <c r="AP104" i="5" s="1"/>
  <c r="AS104" i="5"/>
  <c r="AQ104" i="5" l="1"/>
  <c r="AT104" i="5" s="1"/>
  <c r="AR104" i="5" l="1"/>
  <c r="AN105" i="5" s="1"/>
  <c r="AO105" i="5" l="1"/>
  <c r="AP105" i="5" s="1"/>
  <c r="AS105" i="5"/>
  <c r="AQ105" i="5" l="1"/>
  <c r="AT105" i="5" s="1"/>
  <c r="AR105" i="5" l="1"/>
  <c r="AN106" i="5" s="1"/>
  <c r="AO106" i="5"/>
  <c r="AP106" i="5" s="1"/>
  <c r="AS106" i="5"/>
  <c r="AQ106" i="5" l="1"/>
  <c r="AT106" i="5" s="1"/>
  <c r="AR106" i="5"/>
  <c r="AN107" i="5" s="1"/>
  <c r="AO107" i="5" l="1"/>
  <c r="AP107" i="5" s="1"/>
  <c r="AS107" i="5"/>
  <c r="AQ107" i="5" l="1"/>
  <c r="AT107" i="5" s="1"/>
  <c r="AR107" i="5" l="1"/>
  <c r="AN108" i="5" s="1"/>
  <c r="AO108" i="5"/>
  <c r="AP108" i="5" s="1"/>
  <c r="AS108" i="5"/>
  <c r="AQ108" i="5" l="1"/>
  <c r="AT108" i="5" s="1"/>
  <c r="AR108" i="5"/>
  <c r="AN109" i="5" s="1"/>
  <c r="AO109" i="5" l="1"/>
  <c r="AP109" i="5" s="1"/>
  <c r="AS109" i="5"/>
  <c r="AQ109" i="5" l="1"/>
  <c r="AT109" i="5" s="1"/>
  <c r="AR109" i="5"/>
  <c r="AN110" i="5" s="1"/>
  <c r="AO110" i="5" l="1"/>
  <c r="AP110" i="5" s="1"/>
  <c r="AS110" i="5"/>
  <c r="AQ110" i="5" l="1"/>
  <c r="AT110" i="5" s="1"/>
  <c r="AR110" i="5" l="1"/>
  <c r="AN111" i="5" s="1"/>
  <c r="AS111" i="5" l="1"/>
  <c r="AO111" i="5"/>
  <c r="AP111" i="5" s="1"/>
  <c r="AQ111" i="5" l="1"/>
  <c r="AR111" i="5"/>
  <c r="AN112" i="5" s="1"/>
  <c r="AT111" i="5"/>
  <c r="AO112" i="5" l="1"/>
  <c r="AP112" i="5" s="1"/>
  <c r="AS112" i="5"/>
  <c r="AQ112" i="5" l="1"/>
  <c r="AT112" i="5" s="1"/>
  <c r="AR112" i="5"/>
  <c r="AN113" i="5" s="1"/>
  <c r="AS113" i="5" l="1"/>
  <c r="AO113" i="5"/>
  <c r="AP113" i="5" s="1"/>
  <c r="AQ113" i="5" l="1"/>
  <c r="AR113" i="5" s="1"/>
  <c r="AN114" i="5" s="1"/>
  <c r="AT113" i="5"/>
  <c r="AO114" i="5" l="1"/>
  <c r="AP114" i="5" s="1"/>
  <c r="AS114" i="5"/>
  <c r="AQ114" i="5" l="1"/>
  <c r="AT114" i="5" s="1"/>
  <c r="AR114" i="5"/>
  <c r="AN115" i="5" s="1"/>
  <c r="AO115" i="5" l="1"/>
  <c r="AP115" i="5" s="1"/>
  <c r="AS115" i="5"/>
  <c r="AQ115" i="5" l="1"/>
  <c r="AT115" i="5" s="1"/>
  <c r="AR115" i="5"/>
  <c r="AN116" i="5" s="1"/>
  <c r="AO116" i="5" l="1"/>
  <c r="AP116" i="5" s="1"/>
  <c r="AS116" i="5"/>
  <c r="AQ116" i="5" l="1"/>
  <c r="AT116" i="5" s="1"/>
  <c r="AR116" i="5" l="1"/>
  <c r="AN117" i="5" s="1"/>
  <c r="AS117" i="5"/>
  <c r="AO117" i="5"/>
  <c r="AP117" i="5" s="1"/>
  <c r="AQ117" i="5" l="1"/>
  <c r="AR117" i="5" s="1"/>
  <c r="AN118" i="5" s="1"/>
  <c r="AT117" i="5" l="1"/>
  <c r="AO118" i="5"/>
  <c r="AP118" i="5" s="1"/>
  <c r="AS118" i="5"/>
  <c r="AQ118" i="5" l="1"/>
  <c r="AT118" i="5" s="1"/>
  <c r="AR118" i="5" l="1"/>
  <c r="AN119" i="5" s="1"/>
  <c r="AO119" i="5"/>
  <c r="AP119" i="5" s="1"/>
  <c r="AS119" i="5"/>
  <c r="AQ119" i="5" l="1"/>
  <c r="AT119" i="5" s="1"/>
  <c r="AR119" i="5" l="1"/>
  <c r="AN120" i="5" s="1"/>
  <c r="AS120" i="5" l="1"/>
  <c r="AO120" i="5"/>
  <c r="AP120" i="5" s="1"/>
  <c r="AQ120" i="5" l="1"/>
  <c r="AR120" i="5"/>
  <c r="AN121" i="5" s="1"/>
  <c r="AT120" i="5"/>
  <c r="AO121" i="5" l="1"/>
  <c r="AP121" i="5" s="1"/>
  <c r="AS121" i="5"/>
  <c r="AQ121" i="5" l="1"/>
  <c r="AT121" i="5" s="1"/>
  <c r="AR121" i="5"/>
  <c r="AN122" i="5" s="1"/>
  <c r="AO122" i="5" l="1"/>
  <c r="AP122" i="5" s="1"/>
  <c r="AS122" i="5"/>
  <c r="AQ122" i="5" l="1"/>
  <c r="AT122" i="5" s="1"/>
  <c r="AR122" i="5"/>
  <c r="AN123" i="5" s="1"/>
  <c r="AO123" i="5" l="1"/>
  <c r="AP123" i="5" s="1"/>
  <c r="AS123" i="5"/>
  <c r="AQ123" i="5" l="1"/>
  <c r="AT123" i="5" s="1"/>
  <c r="AR123" i="5"/>
  <c r="AN124" i="5" s="1"/>
  <c r="AO124" i="5" l="1"/>
  <c r="AP124" i="5" s="1"/>
  <c r="AS124" i="5"/>
  <c r="AQ124" i="5" l="1"/>
  <c r="AT124" i="5" s="1"/>
  <c r="AR124" i="5"/>
  <c r="AN125" i="5" s="1"/>
  <c r="AO125" i="5" l="1"/>
  <c r="AP125" i="5" s="1"/>
  <c r="AS125" i="5"/>
  <c r="AQ125" i="5" l="1"/>
  <c r="AT125" i="5" s="1"/>
  <c r="AR125" i="5"/>
  <c r="AN126" i="5" s="1"/>
  <c r="AO126" i="5" l="1"/>
  <c r="AP126" i="5" s="1"/>
  <c r="AS126" i="5"/>
  <c r="AQ126" i="5" l="1"/>
  <c r="AT126" i="5" s="1"/>
  <c r="AR126" i="5" l="1"/>
  <c r="AN127" i="5" s="1"/>
  <c r="AS127" i="5" l="1"/>
  <c r="AO127" i="5"/>
  <c r="AP127" i="5" s="1"/>
  <c r="AQ127" i="5" l="1"/>
  <c r="AR127" i="5"/>
  <c r="AN128" i="5" s="1"/>
  <c r="AT127" i="5"/>
  <c r="AO128" i="5" l="1"/>
  <c r="AP128" i="5" s="1"/>
  <c r="AS128" i="5"/>
  <c r="AQ128" i="5" l="1"/>
  <c r="AT128" i="5" s="1"/>
  <c r="AR128" i="5" l="1"/>
  <c r="AN129" i="5" s="1"/>
  <c r="AO129" i="5" s="1"/>
  <c r="AP129" i="5" s="1"/>
  <c r="AS129" i="5" l="1"/>
  <c r="AQ129" i="5"/>
  <c r="AT129" i="5" s="1"/>
  <c r="AR129" i="5"/>
  <c r="AN130" i="5" s="1"/>
  <c r="AO130" i="5" l="1"/>
  <c r="AP130" i="5" s="1"/>
  <c r="AS130" i="5"/>
  <c r="AQ130" i="5" l="1"/>
  <c r="AT130" i="5" s="1"/>
  <c r="AR130" i="5"/>
  <c r="AN131" i="5" s="1"/>
  <c r="AO131" i="5" l="1"/>
  <c r="AP131" i="5" s="1"/>
  <c r="AS131" i="5"/>
  <c r="AQ131" i="5" l="1"/>
  <c r="AT131" i="5" s="1"/>
  <c r="AR131" i="5" l="1"/>
  <c r="AN132" i="5" s="1"/>
  <c r="AO132" i="5"/>
  <c r="AP132" i="5" s="1"/>
  <c r="AS132" i="5"/>
  <c r="AQ132" i="5" l="1"/>
  <c r="AT132" i="5" s="1"/>
  <c r="AR132" i="5"/>
  <c r="AN133" i="5" s="1"/>
  <c r="AO133" i="5" l="1"/>
  <c r="AP133" i="5" s="1"/>
  <c r="AS133" i="5"/>
  <c r="AQ133" i="5" l="1"/>
  <c r="AT133" i="5" s="1"/>
  <c r="AR133" i="5" l="1"/>
  <c r="AN134" i="5" s="1"/>
  <c r="AS134" i="5" l="1"/>
  <c r="AO134" i="5"/>
  <c r="AP134" i="5" s="1"/>
  <c r="AQ134" i="5" l="1"/>
  <c r="AR134" i="5"/>
  <c r="AN135" i="5" s="1"/>
  <c r="AT134" i="5"/>
  <c r="AO135" i="5" l="1"/>
  <c r="AP135" i="5" s="1"/>
  <c r="AS135" i="5"/>
  <c r="AQ135" i="5" l="1"/>
  <c r="AT135" i="5" s="1"/>
  <c r="AR135" i="5"/>
  <c r="AN136" i="5" s="1"/>
  <c r="AO136" i="5" l="1"/>
  <c r="AP136" i="5" s="1"/>
  <c r="AS136" i="5"/>
  <c r="AQ136" i="5" l="1"/>
  <c r="AT136" i="5" s="1"/>
  <c r="AR136" i="5"/>
  <c r="AN137" i="5" s="1"/>
  <c r="AO137" i="5" l="1"/>
  <c r="AP137" i="5" s="1"/>
  <c r="AS137" i="5"/>
  <c r="AQ137" i="5" l="1"/>
  <c r="AR137" i="5" s="1"/>
  <c r="AN138" i="5" s="1"/>
  <c r="AT137" i="5"/>
  <c r="AO138" i="5" l="1"/>
  <c r="AP138" i="5" s="1"/>
  <c r="AS138" i="5"/>
  <c r="AQ138" i="5" l="1"/>
  <c r="AT138" i="5" s="1"/>
  <c r="AR138" i="5" l="1"/>
  <c r="AN139" i="5" s="1"/>
  <c r="AO139" i="5"/>
  <c r="AP139" i="5" s="1"/>
  <c r="AS139" i="5"/>
  <c r="AQ139" i="5" l="1"/>
  <c r="AT139" i="5" s="1"/>
  <c r="AR139" i="5"/>
  <c r="AN140" i="5" s="1"/>
  <c r="AO140" i="5" l="1"/>
  <c r="AP140" i="5" s="1"/>
  <c r="AS140" i="5"/>
  <c r="AQ140" i="5" l="1"/>
  <c r="AT140" i="5" s="1"/>
  <c r="AR140" i="5" l="1"/>
  <c r="AN141" i="5" s="1"/>
  <c r="AO141" i="5" s="1"/>
  <c r="AP141" i="5" s="1"/>
  <c r="AS141" i="5"/>
  <c r="AQ141" i="5" l="1"/>
  <c r="AT141" i="5" s="1"/>
  <c r="AR141" i="5"/>
  <c r="AN142" i="5" s="1"/>
  <c r="AO142" i="5" l="1"/>
  <c r="AP142" i="5" s="1"/>
  <c r="AS142" i="5"/>
  <c r="AQ142" i="5" l="1"/>
  <c r="AT142" i="5" s="1"/>
  <c r="AR142" i="5" l="1"/>
  <c r="AN143" i="5" s="1"/>
  <c r="AO143" i="5" s="1"/>
  <c r="AP143" i="5" s="1"/>
  <c r="AS143" i="5" l="1"/>
  <c r="AQ143" i="5"/>
  <c r="AT143" i="5" s="1"/>
  <c r="AR143" i="5" l="1"/>
  <c r="AN144" i="5" s="1"/>
  <c r="AO144" i="5"/>
  <c r="AP144" i="5" s="1"/>
  <c r="AS144" i="5"/>
  <c r="AQ144" i="5" l="1"/>
  <c r="AT144" i="5" s="1"/>
  <c r="AR144" i="5" l="1"/>
  <c r="AN145" i="5" s="1"/>
  <c r="AO145" i="5"/>
  <c r="AP145" i="5" s="1"/>
  <c r="AS145" i="5"/>
  <c r="AQ145" i="5" l="1"/>
  <c r="AT145" i="5" s="1"/>
  <c r="AR145" i="5" l="1"/>
  <c r="AN146" i="5" s="1"/>
  <c r="AO146" i="5" l="1"/>
  <c r="AP146" i="5" s="1"/>
  <c r="AS146" i="5"/>
  <c r="AQ146" i="5" l="1"/>
  <c r="AT146" i="5" s="1"/>
  <c r="AR146" i="5"/>
  <c r="AN147" i="5" s="1"/>
  <c r="AO147" i="5" l="1"/>
  <c r="AP147" i="5" s="1"/>
  <c r="AS147" i="5"/>
  <c r="AQ147" i="5" l="1"/>
  <c r="AT147" i="5" s="1"/>
  <c r="AR147" i="5" l="1"/>
  <c r="AN148" i="5" s="1"/>
  <c r="AO148" i="5" s="1"/>
  <c r="AP148" i="5" s="1"/>
  <c r="AS148" i="5" l="1"/>
  <c r="AQ148" i="5"/>
  <c r="AT148" i="5" s="1"/>
  <c r="AR148" i="5" l="1"/>
  <c r="AN149" i="5" s="1"/>
  <c r="AO149" i="5"/>
  <c r="AP149" i="5" s="1"/>
  <c r="AS149" i="5"/>
  <c r="AQ149" i="5" l="1"/>
  <c r="AT149" i="5" s="1"/>
  <c r="AR149" i="5"/>
  <c r="AN150" i="5" s="1"/>
  <c r="AO150" i="5" l="1"/>
  <c r="AP150" i="5" s="1"/>
  <c r="AS150" i="5"/>
  <c r="AQ150" i="5" l="1"/>
  <c r="AT150" i="5" s="1"/>
  <c r="AR150" i="5"/>
  <c r="AN151" i="5" s="1"/>
  <c r="AO151" i="5" l="1"/>
  <c r="AP151" i="5" s="1"/>
  <c r="AS151" i="5"/>
  <c r="AQ151" i="5" l="1"/>
  <c r="AT151" i="5" s="1"/>
  <c r="AR151" i="5"/>
  <c r="AN152" i="5" s="1"/>
  <c r="AS152" i="5" l="1"/>
  <c r="AO152" i="5"/>
  <c r="AP152" i="5" s="1"/>
  <c r="AQ152" i="5" l="1"/>
  <c r="AR152" i="5" s="1"/>
  <c r="AN153" i="5" s="1"/>
  <c r="AT152" i="5" l="1"/>
  <c r="AO153" i="5"/>
  <c r="AP153" i="5" s="1"/>
  <c r="AS153" i="5"/>
  <c r="AQ153" i="5" l="1"/>
  <c r="AT153" i="5" s="1"/>
  <c r="AR153" i="5" l="1"/>
  <c r="AN154" i="5" s="1"/>
  <c r="AO154" i="5" s="1"/>
  <c r="AP154" i="5" s="1"/>
  <c r="AS154" i="5"/>
  <c r="AQ154" i="5" l="1"/>
  <c r="AT154" i="5" s="1"/>
  <c r="AR154" i="5"/>
  <c r="AN155" i="5" s="1"/>
  <c r="AO155" i="5" l="1"/>
  <c r="AP155" i="5" s="1"/>
  <c r="AS155" i="5"/>
  <c r="AQ155" i="5" l="1"/>
  <c r="AT155" i="5" s="1"/>
  <c r="AR155" i="5" l="1"/>
  <c r="AN156" i="5" s="1"/>
  <c r="AO156" i="5"/>
  <c r="AP156" i="5" s="1"/>
  <c r="AS156" i="5"/>
  <c r="AQ156" i="5" l="1"/>
  <c r="AT156" i="5" s="1"/>
  <c r="AR156" i="5" l="1"/>
  <c r="AN157" i="5" s="1"/>
  <c r="AO157" i="5" l="1"/>
  <c r="AP157" i="5" s="1"/>
  <c r="AS157" i="5"/>
  <c r="AQ157" i="5" l="1"/>
  <c r="AT157" i="5" s="1"/>
  <c r="AR157" i="5" l="1"/>
  <c r="AN158" i="5" s="1"/>
  <c r="AO158" i="5"/>
  <c r="AP158" i="5" s="1"/>
  <c r="AS158" i="5"/>
  <c r="AQ158" i="5" l="1"/>
  <c r="AT158" i="5" s="1"/>
  <c r="AR158" i="5"/>
  <c r="AN159" i="5" s="1"/>
  <c r="AO159" i="5" l="1"/>
  <c r="AP159" i="5" s="1"/>
  <c r="AS159" i="5"/>
  <c r="AQ159" i="5" l="1"/>
  <c r="AT159" i="5" s="1"/>
  <c r="AR159" i="5"/>
  <c r="AN160" i="5" s="1"/>
  <c r="AO160" i="5" l="1"/>
  <c r="AP160" i="5" s="1"/>
  <c r="AS160" i="5"/>
  <c r="AQ160" i="5" l="1"/>
  <c r="AT160" i="5" s="1"/>
  <c r="AR160" i="5" l="1"/>
  <c r="AN161" i="5" s="1"/>
  <c r="AO161" i="5"/>
  <c r="AP161" i="5" s="1"/>
  <c r="AS161" i="5"/>
  <c r="AQ161" i="5" l="1"/>
  <c r="AT161" i="5" s="1"/>
  <c r="AR161" i="5"/>
  <c r="AN162" i="5" s="1"/>
  <c r="AO162" i="5" l="1"/>
  <c r="AP162" i="5" s="1"/>
  <c r="AS162" i="5"/>
  <c r="AQ162" i="5" l="1"/>
  <c r="AT162" i="5" s="1"/>
  <c r="AR162" i="5"/>
  <c r="AN163" i="5" s="1"/>
  <c r="AO163" i="5" l="1"/>
  <c r="AP163" i="5" s="1"/>
  <c r="AS163" i="5"/>
  <c r="AQ163" i="5" l="1"/>
  <c r="AT163" i="5" s="1"/>
  <c r="AR163" i="5" l="1"/>
  <c r="AN164" i="5" s="1"/>
  <c r="AO164" i="5" l="1"/>
  <c r="AP164" i="5" s="1"/>
  <c r="AS164" i="5"/>
  <c r="AQ164" i="5" l="1"/>
  <c r="AT164" i="5" s="1"/>
  <c r="AR164" i="5"/>
  <c r="AN165" i="5" s="1"/>
  <c r="AO165" i="5" l="1"/>
  <c r="AP165" i="5" s="1"/>
  <c r="AS165" i="5"/>
  <c r="AQ165" i="5" l="1"/>
  <c r="AT165" i="5" s="1"/>
  <c r="AR165" i="5" l="1"/>
  <c r="AN166" i="5" s="1"/>
  <c r="AO166" i="5"/>
  <c r="AP166" i="5" s="1"/>
  <c r="AS166" i="5"/>
  <c r="AQ166" i="5" l="1"/>
  <c r="AT166" i="5" s="1"/>
  <c r="AR166" i="5"/>
  <c r="AN167" i="5" s="1"/>
  <c r="AO167" i="5" l="1"/>
  <c r="AP167" i="5" s="1"/>
  <c r="AS167" i="5"/>
  <c r="AQ167" i="5" l="1"/>
  <c r="AT167" i="5" s="1"/>
  <c r="AR167" i="5" l="1"/>
  <c r="AN168" i="5" s="1"/>
  <c r="AO168" i="5" s="1"/>
  <c r="AP168" i="5" s="1"/>
  <c r="AS168" i="5" l="1"/>
  <c r="AQ168" i="5"/>
  <c r="AT168" i="5" s="1"/>
  <c r="AR168" i="5"/>
  <c r="AN169" i="5" s="1"/>
  <c r="AS169" i="5" l="1"/>
  <c r="AO169" i="5"/>
  <c r="AP169" i="5" s="1"/>
  <c r="AQ169" i="5" l="1"/>
  <c r="AR169" i="5" s="1"/>
  <c r="AN170" i="5" s="1"/>
  <c r="AT169" i="5" l="1"/>
  <c r="AO170" i="5"/>
  <c r="AP170" i="5" s="1"/>
  <c r="AS170" i="5"/>
  <c r="AQ170" i="5" l="1"/>
  <c r="AT170" i="5" s="1"/>
  <c r="AR170" i="5"/>
  <c r="AN171" i="5" s="1"/>
  <c r="AO171" i="5" l="1"/>
  <c r="AP171" i="5" s="1"/>
  <c r="AS171" i="5"/>
  <c r="AQ171" i="5" l="1"/>
  <c r="AT171" i="5" s="1"/>
  <c r="AR171" i="5" l="1"/>
  <c r="AN172" i="5" s="1"/>
  <c r="AO172" i="5" l="1"/>
  <c r="AP172" i="5" s="1"/>
  <c r="AS172" i="5"/>
  <c r="AQ172" i="5" l="1"/>
  <c r="AT172" i="5" s="1"/>
  <c r="AR172" i="5" l="1"/>
  <c r="AN173" i="5" s="1"/>
  <c r="AO173" i="5"/>
  <c r="AP173" i="5" s="1"/>
  <c r="AS173" i="5"/>
  <c r="AQ173" i="5" l="1"/>
  <c r="AT173" i="5" s="1"/>
  <c r="AR173" i="5"/>
  <c r="AN174" i="5" s="1"/>
  <c r="AO174" i="5" l="1"/>
  <c r="AP174" i="5" s="1"/>
  <c r="AS174" i="5"/>
  <c r="AQ174" i="5" l="1"/>
  <c r="AT174" i="5" s="1"/>
  <c r="AR174" i="5"/>
  <c r="AN175" i="5" s="1"/>
  <c r="AO175" i="5" l="1"/>
  <c r="AP175" i="5" s="1"/>
  <c r="AS175" i="5"/>
  <c r="AQ175" i="5" l="1"/>
  <c r="AT175" i="5" s="1"/>
  <c r="AR175" i="5"/>
  <c r="AN176" i="5" s="1"/>
  <c r="AO176" i="5" l="1"/>
  <c r="AP176" i="5" s="1"/>
  <c r="AS176" i="5"/>
  <c r="AQ176" i="5" l="1"/>
  <c r="AT176" i="5" s="1"/>
  <c r="AR176" i="5"/>
  <c r="AN177" i="5" s="1"/>
  <c r="AO177" i="5" l="1"/>
  <c r="AP177" i="5" s="1"/>
  <c r="AS177" i="5"/>
  <c r="AQ177" i="5" l="1"/>
  <c r="AT177" i="5" s="1"/>
  <c r="AR177" i="5" l="1"/>
  <c r="AN178" i="5" s="1"/>
  <c r="AO178" i="5" l="1"/>
  <c r="AP178" i="5" s="1"/>
  <c r="AS178" i="5"/>
  <c r="AQ178" i="5" l="1"/>
  <c r="AT178" i="5" s="1"/>
  <c r="AR178" i="5" l="1"/>
  <c r="AN179" i="5" s="1"/>
  <c r="AO179" i="5" l="1"/>
  <c r="AP179" i="5" s="1"/>
  <c r="AS179" i="5"/>
  <c r="AQ179" i="5" l="1"/>
  <c r="AT179" i="5" s="1"/>
  <c r="AR179" i="5" l="1"/>
  <c r="AN180" i="5" s="1"/>
  <c r="AO180" i="5" l="1"/>
  <c r="AP180" i="5" s="1"/>
  <c r="AS180" i="5"/>
  <c r="AQ180" i="5" l="1"/>
  <c r="AT180" i="5" s="1"/>
  <c r="AR180" i="5" l="1"/>
  <c r="AN181" i="5" s="1"/>
  <c r="AO181" i="5" s="1"/>
  <c r="AP181" i="5" s="1"/>
  <c r="AS181" i="5" l="1"/>
  <c r="AQ181" i="5"/>
  <c r="AT181" i="5" s="1"/>
  <c r="AR181" i="5" l="1"/>
  <c r="AN182" i="5" s="1"/>
  <c r="AO182" i="5" l="1"/>
  <c r="AP182" i="5" s="1"/>
  <c r="AS182" i="5"/>
  <c r="AQ182" i="5" l="1"/>
  <c r="AT182" i="5" s="1"/>
  <c r="AR182" i="5"/>
  <c r="AN183" i="5" s="1"/>
  <c r="AO183" i="5" l="1"/>
  <c r="AP183" i="5" s="1"/>
  <c r="AS183" i="5"/>
  <c r="AQ183" i="5" l="1"/>
  <c r="AT183" i="5" s="1"/>
  <c r="AR183" i="5" l="1"/>
  <c r="AN184" i="5" s="1"/>
  <c r="AO184" i="5" s="1"/>
  <c r="AP184" i="5" s="1"/>
  <c r="AS184" i="5" l="1"/>
  <c r="AQ184" i="5"/>
  <c r="AT184" i="5" s="1"/>
  <c r="AR184" i="5"/>
  <c r="AN185" i="5" s="1"/>
  <c r="AO185" i="5" l="1"/>
  <c r="AP185" i="5" s="1"/>
  <c r="AS185" i="5"/>
  <c r="AQ185" i="5" l="1"/>
  <c r="AT185" i="5" s="1"/>
  <c r="AR185" i="5"/>
  <c r="AN186" i="5" s="1"/>
  <c r="AO186" i="5" l="1"/>
  <c r="AP186" i="5" s="1"/>
  <c r="AS186" i="5"/>
  <c r="AQ186" i="5" l="1"/>
  <c r="AT186" i="5" s="1"/>
  <c r="AR186" i="5"/>
  <c r="AN187" i="5" s="1"/>
  <c r="AO187" i="5" l="1"/>
  <c r="AP187" i="5" s="1"/>
  <c r="AS187" i="5"/>
  <c r="AQ187" i="5" l="1"/>
  <c r="AT187" i="5" s="1"/>
  <c r="AR187" i="5"/>
  <c r="AN188" i="5" s="1"/>
  <c r="AO188" i="5" l="1"/>
  <c r="AP188" i="5" s="1"/>
  <c r="AS188" i="5"/>
  <c r="AQ188" i="5" l="1"/>
  <c r="AT188" i="5" s="1"/>
  <c r="AR188" i="5" l="1"/>
  <c r="AN189" i="5" s="1"/>
  <c r="AO189" i="5"/>
  <c r="AP189" i="5" s="1"/>
  <c r="AS189" i="5"/>
  <c r="AQ189" i="5" l="1"/>
  <c r="AT189" i="5" s="1"/>
  <c r="AR189" i="5"/>
  <c r="AN190" i="5" s="1"/>
  <c r="AO190" i="5" l="1"/>
  <c r="AP190" i="5" s="1"/>
  <c r="AS190" i="5"/>
  <c r="AQ190" i="5" l="1"/>
  <c r="AT190" i="5" s="1"/>
  <c r="AR190" i="5" l="1"/>
  <c r="AN191" i="5" s="1"/>
  <c r="AO191" i="5" l="1"/>
  <c r="AP191" i="5" s="1"/>
  <c r="AS191" i="5"/>
  <c r="AQ191" i="5" l="1"/>
  <c r="AT191" i="5" s="1"/>
  <c r="AR191" i="5"/>
  <c r="AN192" i="5" s="1"/>
  <c r="AO192" i="5" l="1"/>
  <c r="AP192" i="5" s="1"/>
  <c r="AS192" i="5"/>
  <c r="AQ192" i="5" l="1"/>
  <c r="AT192" i="5" s="1"/>
  <c r="AR192" i="5" l="1"/>
  <c r="AN193" i="5" s="1"/>
  <c r="AO193" i="5" l="1"/>
  <c r="AP193" i="5" s="1"/>
  <c r="AS193" i="5"/>
  <c r="AQ193" i="5" l="1"/>
  <c r="AT193" i="5" s="1"/>
  <c r="AR193" i="5" l="1"/>
  <c r="AN194" i="5" s="1"/>
  <c r="AO194" i="5" l="1"/>
  <c r="AP194" i="5" s="1"/>
  <c r="AS194" i="5"/>
  <c r="AQ194" i="5" l="1"/>
  <c r="AT194" i="5" s="1"/>
  <c r="AR194" i="5" l="1"/>
  <c r="AN195" i="5" s="1"/>
  <c r="AO195" i="5" l="1"/>
  <c r="AP195" i="5" s="1"/>
  <c r="AS195" i="5"/>
  <c r="AQ195" i="5" l="1"/>
  <c r="AT195" i="5" s="1"/>
  <c r="AR195" i="5" l="1"/>
  <c r="AN196" i="5" s="1"/>
  <c r="AO196" i="5"/>
  <c r="AP196" i="5" s="1"/>
  <c r="AS196" i="5"/>
  <c r="AQ196" i="5" l="1"/>
  <c r="AT196" i="5" s="1"/>
  <c r="AR196" i="5"/>
  <c r="AN197" i="5" s="1"/>
  <c r="AO197" i="5" l="1"/>
  <c r="AP197" i="5" s="1"/>
  <c r="AS197" i="5"/>
  <c r="AQ197" i="5" l="1"/>
  <c r="AT197" i="5" s="1"/>
  <c r="AR197" i="5" l="1"/>
  <c r="AN198" i="5" s="1"/>
  <c r="AO198" i="5" l="1"/>
  <c r="AP198" i="5" s="1"/>
  <c r="AS198" i="5"/>
  <c r="AQ198" i="5" l="1"/>
  <c r="AT198" i="5" s="1"/>
  <c r="AR198" i="5" l="1"/>
  <c r="AN199" i="5" s="1"/>
  <c r="AO199" i="5"/>
  <c r="AP199" i="5" s="1"/>
  <c r="AS199" i="5"/>
  <c r="AQ199" i="5" l="1"/>
  <c r="AT199" i="5" s="1"/>
  <c r="AR199" i="5" l="1"/>
  <c r="AN200" i="5" s="1"/>
  <c r="AO200" i="5" l="1"/>
  <c r="AP200" i="5" s="1"/>
  <c r="AS200" i="5"/>
  <c r="AQ200" i="5" l="1"/>
  <c r="AT200" i="5" s="1"/>
  <c r="AR200" i="5" l="1"/>
  <c r="AN201" i="5" s="1"/>
  <c r="AS201" i="5" l="1"/>
  <c r="AO201" i="5"/>
  <c r="AP201" i="5" s="1"/>
  <c r="AQ201" i="5" l="1"/>
  <c r="AR201" i="5"/>
  <c r="AN202" i="5" s="1"/>
  <c r="AT201" i="5"/>
  <c r="AO202" i="5" l="1"/>
  <c r="AP202" i="5" s="1"/>
  <c r="AS202" i="5"/>
  <c r="AQ202" i="5" l="1"/>
  <c r="AT202" i="5" s="1"/>
  <c r="AR202" i="5" l="1"/>
  <c r="AN203" i="5" s="1"/>
  <c r="AS203" i="5"/>
  <c r="AO203" i="5"/>
  <c r="AP203" i="5" s="1"/>
  <c r="AQ203" i="5" l="1"/>
  <c r="AR203" i="5" s="1"/>
  <c r="AN204" i="5" s="1"/>
  <c r="AO204" i="5" l="1"/>
  <c r="AP204" i="5" s="1"/>
  <c r="AS204" i="5"/>
  <c r="AT203" i="5"/>
  <c r="AQ204" i="5" l="1"/>
  <c r="AT204" i="5" s="1"/>
  <c r="AR204" i="5" l="1"/>
  <c r="AN205" i="5" s="1"/>
  <c r="AO205" i="5" l="1"/>
  <c r="AP205" i="5" s="1"/>
  <c r="AS205" i="5"/>
  <c r="AQ205" i="5" l="1"/>
  <c r="AT205" i="5" s="1"/>
  <c r="AR205" i="5"/>
  <c r="AN206" i="5" s="1"/>
  <c r="AO206" i="5" l="1"/>
  <c r="AP206" i="5" s="1"/>
  <c r="AS206" i="5"/>
  <c r="AQ206" i="5" l="1"/>
  <c r="AT206" i="5" s="1"/>
  <c r="AR206" i="5"/>
  <c r="AN207" i="5" s="1"/>
  <c r="AO207" i="5" l="1"/>
  <c r="AP207" i="5" s="1"/>
  <c r="AS207" i="5"/>
  <c r="AQ207" i="5" l="1"/>
  <c r="AT207" i="5" s="1"/>
  <c r="AR207" i="5" l="1"/>
  <c r="AN208" i="5" s="1"/>
  <c r="AO208" i="5" l="1"/>
  <c r="AP208" i="5" s="1"/>
  <c r="AS208" i="5"/>
  <c r="AQ208" i="5" l="1"/>
  <c r="AT208" i="5" s="1"/>
  <c r="AR208" i="5"/>
  <c r="AN209" i="5" s="1"/>
  <c r="AO209" i="5" l="1"/>
  <c r="AP209" i="5" s="1"/>
  <c r="AS209" i="5"/>
  <c r="AQ209" i="5" l="1"/>
  <c r="AT209" i="5" s="1"/>
  <c r="AR209" i="5" l="1"/>
  <c r="AN210" i="5" s="1"/>
  <c r="AO210" i="5"/>
  <c r="AP210" i="5" s="1"/>
  <c r="AS210" i="5"/>
  <c r="AQ210" i="5" l="1"/>
  <c r="AT210" i="5" s="1"/>
  <c r="AR210" i="5"/>
  <c r="AN211" i="5" s="1"/>
  <c r="AO211" i="5" l="1"/>
  <c r="AP211" i="5" s="1"/>
  <c r="AS211" i="5"/>
  <c r="AQ211" i="5" l="1"/>
  <c r="AT211" i="5" s="1"/>
  <c r="AR211" i="5" l="1"/>
  <c r="AN212" i="5" s="1"/>
  <c r="AO212" i="5"/>
  <c r="AP212" i="5" s="1"/>
  <c r="AS212" i="5"/>
  <c r="AQ212" i="5" l="1"/>
  <c r="AT212" i="5" s="1"/>
  <c r="AR212" i="5"/>
  <c r="AN213" i="5" s="1"/>
  <c r="AO213" i="5" l="1"/>
  <c r="AP213" i="5" s="1"/>
  <c r="AS213" i="5"/>
  <c r="AQ213" i="5" l="1"/>
  <c r="AT213" i="5" s="1"/>
  <c r="AR213" i="5" l="1"/>
  <c r="AN214" i="5" s="1"/>
  <c r="AO214" i="5"/>
  <c r="AP214" i="5" s="1"/>
  <c r="AS214" i="5"/>
  <c r="AQ214" i="5" l="1"/>
  <c r="AT214" i="5" s="1"/>
  <c r="AR214" i="5"/>
  <c r="AN215" i="5" s="1"/>
  <c r="AO215" i="5" l="1"/>
  <c r="AP215" i="5" s="1"/>
  <c r="AS215" i="5"/>
  <c r="AQ215" i="5" l="1"/>
  <c r="AT215" i="5" s="1"/>
  <c r="AR215" i="5"/>
  <c r="AN216" i="5" s="1"/>
  <c r="AO216" i="5" l="1"/>
  <c r="AP216" i="5" s="1"/>
  <c r="AS216" i="5"/>
  <c r="AQ216" i="5" l="1"/>
  <c r="AT216" i="5" s="1"/>
  <c r="AR216" i="5"/>
  <c r="AN217" i="5" s="1"/>
  <c r="AO217" i="5" l="1"/>
  <c r="AP217" i="5" s="1"/>
  <c r="AS217" i="5"/>
  <c r="AQ217" i="5" l="1"/>
  <c r="AT217" i="5" s="1"/>
  <c r="AR217" i="5"/>
  <c r="AN218" i="5" s="1"/>
  <c r="AS218" i="5" l="1"/>
  <c r="AO218" i="5"/>
  <c r="AP218" i="5" s="1"/>
  <c r="AQ218" i="5" l="1"/>
  <c r="AR218" i="5" s="1"/>
  <c r="AN219" i="5" s="1"/>
  <c r="AT218" i="5" l="1"/>
  <c r="AO219" i="5"/>
  <c r="AP219" i="5" s="1"/>
  <c r="AS219" i="5"/>
  <c r="AQ219" i="5" l="1"/>
  <c r="AT219" i="5" s="1"/>
  <c r="AR219" i="5" l="1"/>
  <c r="AN220" i="5" s="1"/>
  <c r="AO220" i="5" l="1"/>
  <c r="AP220" i="5" s="1"/>
  <c r="AS220" i="5"/>
  <c r="AQ220" i="5" l="1"/>
  <c r="AT220" i="5" s="1"/>
  <c r="AR220" i="5" l="1"/>
  <c r="AN221" i="5" s="1"/>
  <c r="AO221" i="5" l="1"/>
  <c r="AP221" i="5" s="1"/>
  <c r="AS221" i="5"/>
  <c r="AQ221" i="5" l="1"/>
  <c r="AT221" i="5" s="1"/>
  <c r="AR221" i="5" l="1"/>
  <c r="AN222" i="5" s="1"/>
  <c r="AO222" i="5"/>
  <c r="AP222" i="5" s="1"/>
  <c r="AS222" i="5"/>
  <c r="AQ222" i="5" l="1"/>
  <c r="AT222" i="5" s="1"/>
  <c r="AR222" i="5"/>
  <c r="AN223" i="5" s="1"/>
  <c r="AO223" i="5" l="1"/>
  <c r="AP223" i="5" s="1"/>
  <c r="AS223" i="5"/>
  <c r="AQ223" i="5" l="1"/>
  <c r="AT223" i="5" s="1"/>
  <c r="AR223" i="5"/>
  <c r="AN224" i="5" s="1"/>
  <c r="AO224" i="5" l="1"/>
  <c r="AP224" i="5" s="1"/>
  <c r="AS224" i="5"/>
  <c r="AQ224" i="5" l="1"/>
  <c r="AT224" i="5" s="1"/>
  <c r="AR224" i="5"/>
  <c r="AN225" i="5" s="1"/>
  <c r="AO225" i="5" l="1"/>
  <c r="AP225" i="5" s="1"/>
  <c r="AS225" i="5"/>
  <c r="AQ225" i="5" l="1"/>
  <c r="AT225" i="5" s="1"/>
  <c r="AR225" i="5" l="1"/>
  <c r="AN226" i="5" s="1"/>
  <c r="AO226" i="5"/>
  <c r="AP226" i="5" s="1"/>
  <c r="AS226" i="5"/>
  <c r="AQ226" i="5" l="1"/>
  <c r="AT226" i="5" s="1"/>
  <c r="AR226" i="5" l="1"/>
  <c r="AN227" i="5" s="1"/>
  <c r="AS227" i="5" l="1"/>
  <c r="AO227" i="5"/>
  <c r="AP227" i="5" s="1"/>
  <c r="AQ227" i="5" l="1"/>
  <c r="AR227" i="5" s="1"/>
  <c r="AN228" i="5" s="1"/>
  <c r="AT227" i="5"/>
  <c r="AO228" i="5" l="1"/>
  <c r="AP228" i="5" s="1"/>
  <c r="AS228" i="5"/>
  <c r="AQ228" i="5" l="1"/>
  <c r="AT228" i="5" s="1"/>
  <c r="AR228" i="5"/>
  <c r="AN229" i="5" s="1"/>
  <c r="AO229" i="5" l="1"/>
  <c r="AP229" i="5" s="1"/>
  <c r="AS229" i="5"/>
  <c r="AQ229" i="5" l="1"/>
  <c r="AT229" i="5" s="1"/>
  <c r="AR229" i="5" l="1"/>
  <c r="AN230" i="5" s="1"/>
  <c r="AO230" i="5" l="1"/>
  <c r="AP230" i="5" s="1"/>
  <c r="AS230" i="5"/>
  <c r="AQ230" i="5" l="1"/>
  <c r="AT230" i="5" s="1"/>
  <c r="AR230" i="5"/>
  <c r="AN231" i="5" s="1"/>
  <c r="AO231" i="5" l="1"/>
  <c r="AP231" i="5" s="1"/>
  <c r="AS231" i="5"/>
  <c r="AQ231" i="5" l="1"/>
  <c r="AT231" i="5" s="1"/>
  <c r="AR231" i="5"/>
  <c r="AN232" i="5" s="1"/>
  <c r="AO232" i="5" l="1"/>
  <c r="AP232" i="5" s="1"/>
  <c r="AS232" i="5"/>
  <c r="AQ232" i="5" l="1"/>
  <c r="AT232" i="5" s="1"/>
  <c r="AR232" i="5"/>
  <c r="AN233" i="5" s="1"/>
  <c r="AO233" i="5" l="1"/>
  <c r="AP233" i="5" s="1"/>
  <c r="AS233" i="5"/>
  <c r="AQ233" i="5" l="1"/>
  <c r="AT233" i="5" s="1"/>
  <c r="AR233" i="5" l="1"/>
  <c r="AN234" i="5" s="1"/>
  <c r="AO234" i="5" l="1"/>
  <c r="AP234" i="5" s="1"/>
  <c r="AS234" i="5"/>
  <c r="AQ234" i="5" l="1"/>
  <c r="AT234" i="5" s="1"/>
  <c r="AR234" i="5" l="1"/>
  <c r="AN235" i="5" s="1"/>
  <c r="AO235" i="5" l="1"/>
  <c r="AP235" i="5" s="1"/>
  <c r="AS235" i="5"/>
  <c r="AQ235" i="5" l="1"/>
  <c r="AT235" i="5" s="1"/>
  <c r="AR235" i="5"/>
  <c r="AN236" i="5" s="1"/>
  <c r="AO236" i="5" l="1"/>
  <c r="AP236" i="5" s="1"/>
  <c r="AS236" i="5"/>
  <c r="AQ236" i="5" l="1"/>
  <c r="AT236" i="5" s="1"/>
  <c r="AR236" i="5" l="1"/>
  <c r="AN237" i="5" s="1"/>
  <c r="AO237" i="5" l="1"/>
  <c r="AP237" i="5" s="1"/>
  <c r="AS237" i="5"/>
  <c r="AQ237" i="5" l="1"/>
  <c r="AR237" i="5"/>
  <c r="AN238" i="5" s="1"/>
  <c r="AT237" i="5"/>
  <c r="AO238" i="5" l="1"/>
  <c r="AP238" i="5" s="1"/>
  <c r="AS238" i="5"/>
  <c r="AQ238" i="5" l="1"/>
  <c r="AT238" i="5" s="1"/>
  <c r="AR238" i="5"/>
  <c r="AN239" i="5" s="1"/>
  <c r="AS239" i="5" l="1"/>
  <c r="AO239" i="5"/>
  <c r="AP239" i="5" s="1"/>
  <c r="AQ239" i="5" l="1"/>
  <c r="AR239" i="5"/>
  <c r="AN240" i="5" s="1"/>
  <c r="AT239" i="5"/>
  <c r="AO240" i="5" l="1"/>
  <c r="AP240" i="5" s="1"/>
  <c r="AS240" i="5"/>
  <c r="AQ240" i="5" l="1"/>
  <c r="AR240" i="5" s="1"/>
  <c r="AN241" i="5" s="1"/>
  <c r="AT240" i="5"/>
  <c r="AS241" i="5" l="1"/>
  <c r="AO241" i="5"/>
  <c r="AP241" i="5" s="1"/>
  <c r="AQ241" i="5" l="1"/>
  <c r="AR241" i="5" s="1"/>
  <c r="AN242" i="5" s="1"/>
  <c r="AT241" i="5"/>
  <c r="AO242" i="5" l="1"/>
  <c r="AP242" i="5" s="1"/>
  <c r="AS242" i="5"/>
  <c r="AQ242" i="5" l="1"/>
  <c r="AT242" i="5" s="1"/>
  <c r="AR242" i="5" l="1"/>
  <c r="AN243" i="5" s="1"/>
  <c r="AO243" i="5"/>
  <c r="AP243" i="5" s="1"/>
  <c r="AS243" i="5"/>
  <c r="AQ243" i="5" l="1"/>
  <c r="AT243" i="5" s="1"/>
  <c r="AR243" i="5" l="1"/>
  <c r="AN244" i="5" s="1"/>
  <c r="AO244" i="5" l="1"/>
  <c r="AP244" i="5" s="1"/>
  <c r="AS244" i="5"/>
  <c r="AQ244" i="5" l="1"/>
  <c r="AT244" i="5" s="1"/>
  <c r="AR244" i="5"/>
  <c r="AN245" i="5" s="1"/>
  <c r="AO245" i="5" l="1"/>
  <c r="AP245" i="5" s="1"/>
  <c r="AS245" i="5"/>
  <c r="AQ245" i="5" l="1"/>
  <c r="AT245" i="5" s="1"/>
  <c r="AR245" i="5"/>
  <c r="AN246" i="5" s="1"/>
  <c r="AS246" i="5" l="1"/>
  <c r="AO246" i="5"/>
  <c r="AP246" i="5" s="1"/>
  <c r="AQ246" i="5" l="1"/>
  <c r="AR246" i="5" s="1"/>
  <c r="AN247" i="5" s="1"/>
  <c r="AT246" i="5" l="1"/>
  <c r="AO247" i="5"/>
  <c r="AP247" i="5" s="1"/>
  <c r="AS247" i="5"/>
  <c r="AQ247" i="5" l="1"/>
  <c r="AT247" i="5" s="1"/>
  <c r="AR247" i="5"/>
  <c r="AN248" i="5" s="1"/>
  <c r="AS248" i="5" l="1"/>
  <c r="AO248" i="5"/>
  <c r="AP248" i="5" s="1"/>
  <c r="AQ248" i="5" l="1"/>
  <c r="AR248" i="5" s="1"/>
  <c r="AN249" i="5" s="1"/>
  <c r="AT248" i="5"/>
  <c r="AO249" i="5" l="1"/>
  <c r="AP249" i="5" s="1"/>
  <c r="AS249" i="5"/>
  <c r="AQ249" i="5" l="1"/>
  <c r="AT249" i="5" s="1"/>
  <c r="AR249" i="5"/>
  <c r="AN250" i="5" s="1"/>
  <c r="AO250" i="5" l="1"/>
  <c r="AP250" i="5" s="1"/>
  <c r="AS250" i="5"/>
  <c r="AQ250" i="5" l="1"/>
  <c r="AT250" i="5" s="1"/>
  <c r="AR250" i="5" l="1"/>
  <c r="AN251" i="5" s="1"/>
  <c r="AO251" i="5"/>
  <c r="AP251" i="5" s="1"/>
  <c r="AS251" i="5"/>
  <c r="AQ251" i="5" l="1"/>
  <c r="AT251" i="5" s="1"/>
  <c r="AR251" i="5" l="1"/>
  <c r="AN252" i="5" s="1"/>
  <c r="AO252" i="5"/>
  <c r="AP252" i="5" s="1"/>
  <c r="AS252" i="5"/>
  <c r="AQ252" i="5" l="1"/>
  <c r="AT252" i="5" s="1"/>
  <c r="AR252" i="5"/>
  <c r="AN253" i="5" s="1"/>
  <c r="AO253" i="5" l="1"/>
  <c r="AP253" i="5" s="1"/>
  <c r="AS253" i="5"/>
  <c r="AQ253" i="5" l="1"/>
  <c r="AT253" i="5" s="1"/>
  <c r="AR253" i="5"/>
  <c r="AN254" i="5" s="1"/>
  <c r="AO254" i="5" l="1"/>
  <c r="AP254" i="5" s="1"/>
  <c r="AS254" i="5"/>
  <c r="AQ254" i="5" l="1"/>
  <c r="AT254" i="5" s="1"/>
  <c r="AR254" i="5" l="1"/>
  <c r="AN255" i="5" s="1"/>
  <c r="AO255" i="5" l="1"/>
  <c r="AP255" i="5" s="1"/>
  <c r="AS255" i="5"/>
  <c r="AQ255" i="5" l="1"/>
  <c r="AT255" i="5" s="1"/>
  <c r="AR255" i="5"/>
  <c r="AN256" i="5" s="1"/>
  <c r="AO256" i="5" l="1"/>
  <c r="AP256" i="5" s="1"/>
  <c r="AS256" i="5"/>
  <c r="AQ256" i="5" l="1"/>
  <c r="AT256" i="5" s="1"/>
  <c r="AR256" i="5"/>
  <c r="AN257" i="5" s="1"/>
  <c r="AO257" i="5" l="1"/>
  <c r="AP257" i="5" s="1"/>
  <c r="AS257" i="5"/>
  <c r="AQ257" i="5" l="1"/>
  <c r="AT257" i="5" s="1"/>
  <c r="AR257" i="5" l="1"/>
  <c r="AN258" i="5" s="1"/>
  <c r="AS258" i="5" l="1"/>
  <c r="AO258" i="5"/>
  <c r="AP258" i="5" s="1"/>
  <c r="AQ258" i="5" l="1"/>
  <c r="AR258" i="5" s="1"/>
  <c r="AN259" i="5" s="1"/>
  <c r="AT258" i="5" l="1"/>
  <c r="AO259" i="5"/>
  <c r="AP259" i="5" s="1"/>
  <c r="AS259" i="5"/>
  <c r="AQ259" i="5" l="1"/>
  <c r="AT259" i="5" s="1"/>
  <c r="AR259" i="5"/>
  <c r="AN260" i="5" s="1"/>
  <c r="AO260" i="5" l="1"/>
  <c r="AP260" i="5" s="1"/>
  <c r="AS260" i="5"/>
  <c r="AQ260" i="5" l="1"/>
  <c r="AT260" i="5" s="1"/>
  <c r="AR260" i="5"/>
  <c r="AN261" i="5" s="1"/>
  <c r="AO261" i="5" l="1"/>
  <c r="AP261" i="5" s="1"/>
  <c r="AS261" i="5"/>
  <c r="AQ261" i="5" l="1"/>
  <c r="AT261" i="5" s="1"/>
  <c r="AR261" i="5"/>
  <c r="AN262" i="5" s="1"/>
  <c r="AO262" i="5" l="1"/>
  <c r="AP262" i="5" s="1"/>
  <c r="AS262" i="5"/>
  <c r="AQ262" i="5" l="1"/>
  <c r="AT262" i="5" s="1"/>
  <c r="AR262" i="5"/>
  <c r="AN263" i="5" s="1"/>
  <c r="AO263" i="5" l="1"/>
  <c r="AP263" i="5" s="1"/>
  <c r="AS263" i="5"/>
  <c r="AQ263" i="5" l="1"/>
  <c r="AT263" i="5" s="1"/>
  <c r="AR263" i="5"/>
  <c r="AN264" i="5" s="1"/>
  <c r="AO264" i="5" l="1"/>
  <c r="AP264" i="5" s="1"/>
  <c r="AS264" i="5"/>
  <c r="AQ264" i="5" l="1"/>
  <c r="AT264" i="5" s="1"/>
  <c r="AR264" i="5" l="1"/>
  <c r="AN265" i="5" s="1"/>
  <c r="AO265" i="5" l="1"/>
  <c r="AP265" i="5" s="1"/>
  <c r="AS265" i="5"/>
  <c r="AQ265" i="5" l="1"/>
  <c r="AT265" i="5" s="1"/>
  <c r="AR265" i="5"/>
  <c r="AN266" i="5" s="1"/>
  <c r="AO266" i="5" l="1"/>
  <c r="AP266" i="5" s="1"/>
  <c r="AS266" i="5"/>
  <c r="AQ266" i="5" l="1"/>
  <c r="AT266" i="5" s="1"/>
  <c r="AR266" i="5" l="1"/>
  <c r="AN267" i="5" s="1"/>
  <c r="AO267" i="5" l="1"/>
  <c r="AP267" i="5" s="1"/>
  <c r="AS267" i="5"/>
  <c r="AQ267" i="5" l="1"/>
  <c r="AT267" i="5" s="1"/>
  <c r="AR267" i="5" l="1"/>
  <c r="AN268" i="5" s="1"/>
  <c r="AO268" i="5"/>
  <c r="AP268" i="5" s="1"/>
  <c r="AS268" i="5"/>
  <c r="AQ268" i="5" l="1"/>
  <c r="AT268" i="5" s="1"/>
  <c r="AR268" i="5" l="1"/>
  <c r="AN269" i="5" s="1"/>
  <c r="AO269" i="5" l="1"/>
  <c r="AP269" i="5" s="1"/>
  <c r="AS269" i="5"/>
  <c r="AQ269" i="5" l="1"/>
  <c r="AT269" i="5" s="1"/>
  <c r="AR269" i="5"/>
  <c r="AN270" i="5" s="1"/>
  <c r="AO270" i="5" l="1"/>
  <c r="AP270" i="5" s="1"/>
  <c r="AS270" i="5"/>
  <c r="AQ270" i="5" l="1"/>
  <c r="AT270" i="5" s="1"/>
  <c r="AR270" i="5"/>
  <c r="AN271" i="5" s="1"/>
  <c r="AO271" i="5" l="1"/>
  <c r="AP271" i="5" s="1"/>
  <c r="AS271" i="5"/>
  <c r="AQ271" i="5" l="1"/>
  <c r="AT271" i="5" s="1"/>
  <c r="AR271" i="5" l="1"/>
  <c r="AN272" i="5" s="1"/>
  <c r="AO272" i="5" l="1"/>
  <c r="AP272" i="5" s="1"/>
  <c r="AS272" i="5"/>
  <c r="AQ272" i="5" l="1"/>
  <c r="AR272" i="5" s="1"/>
  <c r="AN273" i="5" s="1"/>
  <c r="AT272" i="5" l="1"/>
  <c r="AO273" i="5"/>
  <c r="AP273" i="5" s="1"/>
  <c r="AS273" i="5"/>
  <c r="AQ273" i="5" l="1"/>
  <c r="AR273" i="5" s="1"/>
  <c r="AN274" i="5" s="1"/>
  <c r="AT273" i="5"/>
  <c r="AO274" i="5" l="1"/>
  <c r="AP274" i="5" s="1"/>
  <c r="AS274" i="5"/>
  <c r="AQ274" i="5" l="1"/>
  <c r="AR274" i="5" s="1"/>
  <c r="AN275" i="5" s="1"/>
  <c r="AO275" i="5" l="1"/>
  <c r="AP275" i="5" s="1"/>
  <c r="AS275" i="5"/>
  <c r="AT274" i="5"/>
  <c r="AQ275" i="5" l="1"/>
  <c r="AT275" i="5" s="1"/>
  <c r="AR275" i="5" l="1"/>
  <c r="AN276" i="5" s="1"/>
  <c r="AS276" i="5" l="1"/>
  <c r="AO276" i="5"/>
  <c r="AP276" i="5" s="1"/>
  <c r="AQ276" i="5" l="1"/>
  <c r="AR276" i="5" s="1"/>
  <c r="AN277" i="5" s="1"/>
  <c r="AT276" i="5" l="1"/>
  <c r="AO277" i="5"/>
  <c r="AP277" i="5" s="1"/>
  <c r="AS277" i="5"/>
  <c r="AQ277" i="5" l="1"/>
  <c r="AT277" i="5" s="1"/>
  <c r="AR277" i="5"/>
  <c r="AN278" i="5" s="1"/>
  <c r="AO278" i="5" l="1"/>
  <c r="AP278" i="5" s="1"/>
  <c r="AS278" i="5"/>
  <c r="AQ278" i="5" l="1"/>
  <c r="AT278" i="5" s="1"/>
  <c r="AR278" i="5" l="1"/>
  <c r="AN279" i="5" s="1"/>
  <c r="AO279" i="5" l="1"/>
  <c r="AP279" i="5" s="1"/>
  <c r="AS279" i="5"/>
  <c r="AQ279" i="5" l="1"/>
  <c r="AT279" i="5" s="1"/>
  <c r="AR279" i="5" l="1"/>
  <c r="AN280" i="5" s="1"/>
  <c r="AO280" i="5" l="1"/>
  <c r="AP280" i="5" s="1"/>
  <c r="AS280" i="5"/>
  <c r="AQ280" i="5" l="1"/>
  <c r="AT280" i="5" s="1"/>
  <c r="AR280" i="5" l="1"/>
  <c r="AN281" i="5" s="1"/>
  <c r="AO281" i="5" s="1"/>
  <c r="AP281" i="5" s="1"/>
  <c r="AS281" i="5" l="1"/>
  <c r="AQ281" i="5"/>
  <c r="AT281" i="5" s="1"/>
  <c r="AR281" i="5" l="1"/>
  <c r="AN282" i="5" s="1"/>
  <c r="AO282" i="5" l="1"/>
  <c r="AP282" i="5" s="1"/>
  <c r="AS282" i="5"/>
  <c r="AQ282" i="5" l="1"/>
  <c r="AT282" i="5" s="1"/>
  <c r="AR282" i="5" l="1"/>
  <c r="AN283" i="5" s="1"/>
  <c r="AO283" i="5" l="1"/>
  <c r="AP283" i="5" s="1"/>
  <c r="AS283" i="5"/>
  <c r="AQ283" i="5" l="1"/>
  <c r="AT283" i="5" s="1"/>
  <c r="AR283" i="5"/>
  <c r="AN284" i="5" s="1"/>
  <c r="AO284" i="5" l="1"/>
  <c r="AP284" i="5" s="1"/>
  <c r="AS284" i="5"/>
  <c r="AQ284" i="5" l="1"/>
  <c r="AT284" i="5" s="1"/>
  <c r="AR284" i="5"/>
  <c r="AN285" i="5" s="1"/>
  <c r="AO285" i="5" l="1"/>
  <c r="AP285" i="5" s="1"/>
  <c r="AS285" i="5"/>
  <c r="AQ285" i="5" l="1"/>
  <c r="AT285" i="5" s="1"/>
  <c r="AR285" i="5"/>
  <c r="AN286" i="5" s="1"/>
  <c r="AO286" i="5" l="1"/>
  <c r="AP286" i="5" s="1"/>
  <c r="AS286" i="5"/>
  <c r="AQ286" i="5" l="1"/>
  <c r="AT286" i="5" s="1"/>
  <c r="AR286" i="5"/>
  <c r="AN287" i="5" s="1"/>
  <c r="AO287" i="5" l="1"/>
  <c r="AP287" i="5" s="1"/>
  <c r="AS287" i="5"/>
  <c r="AQ287" i="5" l="1"/>
  <c r="AT287" i="5" s="1"/>
  <c r="AR287" i="5"/>
  <c r="AN288" i="5" s="1"/>
  <c r="AO288" i="5" l="1"/>
  <c r="AP288" i="5" s="1"/>
  <c r="AS288" i="5"/>
  <c r="AQ288" i="5" l="1"/>
  <c r="AT288" i="5" s="1"/>
  <c r="AR288" i="5" l="1"/>
  <c r="AN289" i="5" s="1"/>
  <c r="AO289" i="5"/>
  <c r="AP289" i="5" s="1"/>
  <c r="AS289" i="5"/>
  <c r="AQ289" i="5" l="1"/>
  <c r="AT289" i="5" s="1"/>
  <c r="AR289" i="5" l="1"/>
  <c r="AN290" i="5" s="1"/>
  <c r="AO290" i="5" l="1"/>
  <c r="AP290" i="5" s="1"/>
  <c r="AS290" i="5"/>
  <c r="AQ290" i="5" l="1"/>
  <c r="AT290" i="5" s="1"/>
  <c r="AR290" i="5"/>
  <c r="AN291" i="5" s="1"/>
  <c r="AO291" i="5" l="1"/>
  <c r="AP291" i="5" s="1"/>
  <c r="AS291" i="5"/>
  <c r="AQ291" i="5" l="1"/>
  <c r="AT291" i="5" s="1"/>
  <c r="AR291" i="5"/>
  <c r="AN292" i="5" s="1"/>
  <c r="AO292" i="5" l="1"/>
  <c r="AP292" i="5" s="1"/>
  <c r="AS292" i="5"/>
  <c r="AQ292" i="5" l="1"/>
  <c r="AT292" i="5" s="1"/>
  <c r="AR292" i="5"/>
  <c r="AN293" i="5" s="1"/>
  <c r="AO293" i="5" l="1"/>
  <c r="AP293" i="5" s="1"/>
  <c r="AS293" i="5"/>
  <c r="AQ293" i="5" l="1"/>
  <c r="AT293" i="5" s="1"/>
  <c r="AR293" i="5" l="1"/>
  <c r="AN294" i="5" s="1"/>
  <c r="AS294" i="5"/>
  <c r="AO294" i="5"/>
  <c r="AP294" i="5" s="1"/>
  <c r="AQ294" i="5" l="1"/>
  <c r="AR294" i="5" s="1"/>
  <c r="AN295" i="5" s="1"/>
  <c r="AT294" i="5"/>
  <c r="AO295" i="5" l="1"/>
  <c r="AP295" i="5" s="1"/>
  <c r="AS295" i="5"/>
  <c r="AQ295" i="5" l="1"/>
  <c r="AT295" i="5" s="1"/>
  <c r="AR295" i="5" l="1"/>
  <c r="AN296" i="5" s="1"/>
  <c r="AO296" i="5"/>
  <c r="AP296" i="5" s="1"/>
  <c r="AS296" i="5"/>
  <c r="AQ296" i="5" l="1"/>
  <c r="AT296" i="5" s="1"/>
  <c r="AR296" i="5" l="1"/>
  <c r="AN297" i="5" s="1"/>
  <c r="AS297" i="5" l="1"/>
  <c r="AO297" i="5"/>
  <c r="AP297" i="5" s="1"/>
  <c r="AQ297" i="5" l="1"/>
  <c r="AR297" i="5"/>
  <c r="AN298" i="5" s="1"/>
  <c r="AT297" i="5"/>
  <c r="AO298" i="5" l="1"/>
  <c r="AP298" i="5" s="1"/>
  <c r="AS298" i="5"/>
  <c r="AQ298" i="5" l="1"/>
  <c r="AT298" i="5" s="1"/>
  <c r="AR298" i="5"/>
  <c r="AN299" i="5" s="1"/>
  <c r="AO299" i="5" l="1"/>
  <c r="AP299" i="5" s="1"/>
  <c r="AS299" i="5"/>
  <c r="AQ299" i="5" l="1"/>
  <c r="AT299" i="5" s="1"/>
  <c r="AR299" i="5"/>
  <c r="AN300" i="5" s="1"/>
  <c r="AO300" i="5" l="1"/>
  <c r="AP300" i="5" s="1"/>
  <c r="AS300" i="5"/>
  <c r="AQ300" i="5" l="1"/>
  <c r="AT300" i="5" s="1"/>
  <c r="AR300" i="5" l="1"/>
  <c r="AN301" i="5" s="1"/>
  <c r="AS301" i="5" l="1"/>
  <c r="AO301" i="5"/>
  <c r="AP301" i="5" s="1"/>
  <c r="AQ301" i="5" l="1"/>
  <c r="AR301" i="5"/>
  <c r="AN302" i="5" s="1"/>
  <c r="AT301" i="5"/>
  <c r="AO302" i="5" l="1"/>
  <c r="AP302" i="5" s="1"/>
  <c r="AS302" i="5"/>
  <c r="AQ302" i="5" l="1"/>
  <c r="AR302" i="5" s="1"/>
  <c r="AN303" i="5" s="1"/>
  <c r="AT302" i="5" l="1"/>
  <c r="AO303" i="5"/>
  <c r="AP303" i="5" s="1"/>
  <c r="AS303" i="5"/>
  <c r="AQ303" i="5" l="1"/>
  <c r="AT303" i="5" s="1"/>
  <c r="AR303" i="5" l="1"/>
  <c r="AN304" i="5" s="1"/>
  <c r="AO304" i="5" l="1"/>
  <c r="AP304" i="5" s="1"/>
  <c r="AS304" i="5"/>
  <c r="AQ304" i="5" l="1"/>
  <c r="AT304" i="5" s="1"/>
  <c r="AR304" i="5"/>
  <c r="AN305" i="5" s="1"/>
  <c r="AO305" i="5" l="1"/>
  <c r="AP305" i="5" s="1"/>
  <c r="AS305" i="5"/>
  <c r="AQ305" i="5" l="1"/>
  <c r="AT305" i="5" s="1"/>
  <c r="AR305" i="5"/>
  <c r="AN306" i="5" s="1"/>
  <c r="AO306" i="5" l="1"/>
  <c r="AP306" i="5" s="1"/>
  <c r="AS306" i="5"/>
  <c r="AQ306" i="5" l="1"/>
  <c r="AT306" i="5" s="1"/>
  <c r="AR306" i="5" l="1"/>
  <c r="AN307" i="5" s="1"/>
  <c r="AO307" i="5"/>
  <c r="AP307" i="5" s="1"/>
  <c r="AS307" i="5"/>
  <c r="AQ307" i="5" l="1"/>
  <c r="AT307" i="5" s="1"/>
  <c r="AR307" i="5" l="1"/>
  <c r="AN308" i="5" s="1"/>
  <c r="AO308" i="5" l="1"/>
  <c r="AP308" i="5" s="1"/>
  <c r="AS308" i="5"/>
  <c r="AQ308" i="5" l="1"/>
  <c r="AT308" i="5" s="1"/>
  <c r="AR308" i="5" l="1"/>
  <c r="AN309" i="5" s="1"/>
  <c r="AO309" i="5" s="1"/>
  <c r="AP309" i="5" s="1"/>
  <c r="AS309" i="5"/>
  <c r="AQ309" i="5" l="1"/>
  <c r="AT309" i="5" s="1"/>
  <c r="AR309" i="5"/>
  <c r="AN310" i="5" s="1"/>
  <c r="AO310" i="5" l="1"/>
  <c r="AP310" i="5" s="1"/>
  <c r="AS310" i="5"/>
  <c r="AQ310" i="5" l="1"/>
  <c r="AT310" i="5" s="1"/>
  <c r="AR310" i="5" l="1"/>
  <c r="AN311" i="5" s="1"/>
  <c r="AO311" i="5"/>
  <c r="AP311" i="5" s="1"/>
  <c r="AS311" i="5"/>
  <c r="AQ311" i="5" l="1"/>
  <c r="AT311" i="5" s="1"/>
  <c r="AR311" i="5" l="1"/>
  <c r="AN312" i="5" s="1"/>
  <c r="AO312" i="5" l="1"/>
  <c r="AP312" i="5" s="1"/>
  <c r="AS312" i="5"/>
  <c r="AQ312" i="5" l="1"/>
  <c r="AT312" i="5" s="1"/>
  <c r="AR312" i="5" l="1"/>
  <c r="AN313" i="5" s="1"/>
  <c r="AO313" i="5"/>
  <c r="AP313" i="5" s="1"/>
  <c r="AS313" i="5"/>
  <c r="AQ313" i="5" l="1"/>
  <c r="AT313" i="5" s="1"/>
  <c r="AR313" i="5" l="1"/>
  <c r="AN314" i="5" s="1"/>
  <c r="AO314" i="5" s="1"/>
  <c r="AP314" i="5" s="1"/>
  <c r="AS314" i="5" l="1"/>
  <c r="AQ314" i="5"/>
  <c r="AT314" i="5" s="1"/>
  <c r="AR314" i="5" l="1"/>
  <c r="AN315" i="5" s="1"/>
  <c r="AS315" i="5" l="1"/>
  <c r="AO315" i="5"/>
  <c r="AP315" i="5" s="1"/>
  <c r="AQ315" i="5" l="1"/>
  <c r="AR315" i="5"/>
  <c r="AN316" i="5" s="1"/>
  <c r="AT315" i="5"/>
  <c r="AS316" i="5" l="1"/>
  <c r="AO316" i="5"/>
  <c r="AP316" i="5" s="1"/>
  <c r="AQ316" i="5" l="1"/>
  <c r="AR316" i="5" s="1"/>
  <c r="AN317" i="5" s="1"/>
  <c r="AT316" i="5"/>
  <c r="AO317" i="5" l="1"/>
  <c r="AP317" i="5" s="1"/>
  <c r="AS317" i="5"/>
  <c r="AQ317" i="5" l="1"/>
  <c r="AT317" i="5" s="1"/>
  <c r="AR317" i="5"/>
  <c r="AN318" i="5" s="1"/>
  <c r="AO318" i="5" l="1"/>
  <c r="AP318" i="5" s="1"/>
  <c r="AS318" i="5"/>
  <c r="AQ318" i="5" l="1"/>
  <c r="AT318" i="5" s="1"/>
  <c r="AR318" i="5"/>
  <c r="AN319" i="5" s="1"/>
  <c r="AO319" i="5" l="1"/>
  <c r="AP319" i="5" s="1"/>
  <c r="AS319" i="5"/>
  <c r="AQ319" i="5" l="1"/>
  <c r="AT319" i="5" s="1"/>
  <c r="AR319" i="5" l="1"/>
  <c r="AN320" i="5" s="1"/>
  <c r="AO320" i="5" l="1"/>
  <c r="AP320" i="5" s="1"/>
  <c r="AS320" i="5"/>
  <c r="AQ320" i="5" l="1"/>
  <c r="AT320" i="5" s="1"/>
  <c r="AR320" i="5" l="1"/>
  <c r="AN321" i="5" s="1"/>
  <c r="AO321" i="5"/>
  <c r="AP321" i="5" s="1"/>
  <c r="AS321" i="5"/>
  <c r="AQ321" i="5" l="1"/>
  <c r="AT321" i="5" s="1"/>
  <c r="AR321" i="5" l="1"/>
  <c r="AN322" i="5" s="1"/>
  <c r="AO322" i="5" l="1"/>
  <c r="AP322" i="5" s="1"/>
  <c r="AS322" i="5"/>
  <c r="AQ322" i="5" l="1"/>
  <c r="AT322" i="5" s="1"/>
  <c r="AR322" i="5"/>
  <c r="AN323" i="5" s="1"/>
  <c r="AO323" i="5" l="1"/>
  <c r="AP323" i="5" s="1"/>
  <c r="AS323" i="5"/>
  <c r="AQ323" i="5" l="1"/>
  <c r="AT323" i="5" s="1"/>
  <c r="AR323" i="5"/>
  <c r="AN324" i="5" s="1"/>
  <c r="AO324" i="5" l="1"/>
  <c r="AP324" i="5" s="1"/>
  <c r="AS324" i="5"/>
  <c r="AQ324" i="5" l="1"/>
  <c r="AT324" i="5" s="1"/>
  <c r="AR324" i="5"/>
  <c r="AN325" i="5" s="1"/>
  <c r="AO325" i="5" l="1"/>
  <c r="AP325" i="5" s="1"/>
  <c r="AS325" i="5"/>
  <c r="AQ325" i="5" l="1"/>
  <c r="AT325" i="5" s="1"/>
  <c r="AR325" i="5"/>
  <c r="AN326" i="5" s="1"/>
  <c r="AO326" i="5" l="1"/>
  <c r="AP326" i="5" s="1"/>
  <c r="AS326" i="5"/>
  <c r="AQ326" i="5" l="1"/>
  <c r="AT326" i="5" s="1"/>
  <c r="AR326" i="5"/>
  <c r="AN327" i="5" s="1"/>
  <c r="AO327" i="5" l="1"/>
  <c r="AP327" i="5" s="1"/>
  <c r="AS327" i="5"/>
  <c r="AQ327" i="5" l="1"/>
  <c r="AT327" i="5" s="1"/>
  <c r="AR327" i="5" l="1"/>
  <c r="AN328" i="5" s="1"/>
  <c r="AS328" i="5" l="1"/>
  <c r="AO328" i="5"/>
  <c r="AP328" i="5" s="1"/>
  <c r="AQ328" i="5" l="1"/>
  <c r="AR328" i="5" s="1"/>
  <c r="AN329" i="5" s="1"/>
  <c r="AT328" i="5"/>
  <c r="AO329" i="5" l="1"/>
  <c r="AP329" i="5" s="1"/>
  <c r="AS329" i="5"/>
  <c r="AQ329" i="5" l="1"/>
  <c r="AT329" i="5" s="1"/>
  <c r="AR329" i="5"/>
  <c r="AN330" i="5" s="1"/>
  <c r="AO330" i="5" l="1"/>
  <c r="AP330" i="5" s="1"/>
  <c r="AS330" i="5"/>
  <c r="AQ330" i="5" l="1"/>
  <c r="AT330" i="5" s="1"/>
  <c r="AR330" i="5" l="1"/>
  <c r="AN331" i="5" s="1"/>
  <c r="AO331" i="5" l="1"/>
  <c r="AP331" i="5" s="1"/>
  <c r="AS331" i="5"/>
  <c r="AQ331" i="5" l="1"/>
  <c r="AT331" i="5" s="1"/>
  <c r="AR331" i="5"/>
  <c r="AN332" i="5" s="1"/>
  <c r="AO332" i="5" l="1"/>
  <c r="AP332" i="5" s="1"/>
  <c r="AS332" i="5"/>
  <c r="AQ332" i="5" l="1"/>
  <c r="AT332" i="5" s="1"/>
  <c r="AR332" i="5" l="1"/>
  <c r="AN333" i="5" s="1"/>
  <c r="AO333" i="5"/>
  <c r="AP333" i="5" s="1"/>
  <c r="AS333" i="5"/>
  <c r="AQ333" i="5" l="1"/>
  <c r="AT333" i="5" s="1"/>
  <c r="AR333" i="5"/>
  <c r="AN334" i="5" s="1"/>
  <c r="AO334" i="5" l="1"/>
  <c r="AP334" i="5" s="1"/>
  <c r="AS334" i="5"/>
  <c r="AQ334" i="5" l="1"/>
  <c r="AT334" i="5" s="1"/>
  <c r="AR334" i="5" l="1"/>
  <c r="AN335" i="5" s="1"/>
  <c r="AO335" i="5"/>
  <c r="AP335" i="5" s="1"/>
  <c r="AS335" i="5"/>
  <c r="AQ335" i="5" l="1"/>
  <c r="AT335" i="5" s="1"/>
  <c r="AR335" i="5" l="1"/>
  <c r="AN336" i="5" s="1"/>
  <c r="AO336" i="5" l="1"/>
  <c r="AP336" i="5" s="1"/>
  <c r="AS336" i="5"/>
  <c r="AQ336" i="5" l="1"/>
  <c r="AT336" i="5" s="1"/>
  <c r="AR336" i="5"/>
  <c r="AN337" i="5" s="1"/>
  <c r="AO337" i="5" l="1"/>
  <c r="AP337" i="5" s="1"/>
  <c r="AS337" i="5"/>
  <c r="AQ337" i="5" l="1"/>
  <c r="AT337" i="5" s="1"/>
  <c r="AR337" i="5" l="1"/>
  <c r="AN338" i="5" s="1"/>
  <c r="AO338" i="5" l="1"/>
  <c r="AP338" i="5" s="1"/>
  <c r="AS338" i="5"/>
  <c r="AQ338" i="5" l="1"/>
  <c r="AT338" i="5" s="1"/>
  <c r="AR338" i="5"/>
  <c r="AN339" i="5" s="1"/>
  <c r="AS339" i="5" l="1"/>
  <c r="AO339" i="5"/>
  <c r="AP339" i="5" s="1"/>
  <c r="AQ339" i="5" l="1"/>
  <c r="AR339" i="5"/>
  <c r="AN340" i="5" s="1"/>
  <c r="AT339" i="5"/>
  <c r="AO340" i="5" l="1"/>
  <c r="AP340" i="5" s="1"/>
  <c r="AS340" i="5"/>
  <c r="AQ340" i="5" l="1"/>
  <c r="AT340" i="5" s="1"/>
  <c r="AR340" i="5" l="1"/>
  <c r="AN341" i="5" s="1"/>
  <c r="AS341" i="5" l="1"/>
  <c r="AO341" i="5"/>
  <c r="AP341" i="5" s="1"/>
  <c r="AQ341" i="5" l="1"/>
  <c r="AR341" i="5"/>
  <c r="AN342" i="5" s="1"/>
  <c r="AT341" i="5"/>
  <c r="AO342" i="5" l="1"/>
  <c r="AP342" i="5" s="1"/>
  <c r="AS342" i="5"/>
  <c r="AQ342" i="5" l="1"/>
  <c r="AT342" i="5" s="1"/>
  <c r="AR342" i="5"/>
  <c r="AN343" i="5" s="1"/>
  <c r="AS343" i="5" l="1"/>
  <c r="AO343" i="5"/>
  <c r="AP343" i="5" s="1"/>
  <c r="AQ343" i="5" l="1"/>
  <c r="AR343" i="5" s="1"/>
  <c r="AN344" i="5" s="1"/>
  <c r="AT343" i="5"/>
  <c r="AS344" i="5" l="1"/>
  <c r="AO344" i="5"/>
  <c r="AP344" i="5" s="1"/>
  <c r="AQ344" i="5" l="1"/>
  <c r="AT344" i="5" s="1"/>
  <c r="AR344" i="5" l="1"/>
  <c r="AN345" i="5" s="1"/>
  <c r="AS345" i="5"/>
  <c r="AO345" i="5"/>
  <c r="AP345" i="5" s="1"/>
  <c r="AQ345" i="5" l="1"/>
  <c r="AR345" i="5" s="1"/>
  <c r="AN346" i="5" s="1"/>
  <c r="AT345" i="5"/>
  <c r="AO346" i="5" l="1"/>
  <c r="AP346" i="5" s="1"/>
  <c r="AS346" i="5"/>
  <c r="AQ346" i="5" l="1"/>
  <c r="AT346" i="5" s="1"/>
  <c r="AR346" i="5"/>
  <c r="AN347" i="5" s="1"/>
  <c r="AO347" i="5" l="1"/>
  <c r="AP347" i="5" s="1"/>
  <c r="AS347" i="5"/>
  <c r="AQ347" i="5" l="1"/>
  <c r="AT347" i="5" s="1"/>
  <c r="AR347" i="5"/>
  <c r="AN348" i="5" s="1"/>
  <c r="AO348" i="5" l="1"/>
  <c r="AP348" i="5" s="1"/>
  <c r="AS348" i="5"/>
  <c r="AQ348" i="5" l="1"/>
  <c r="AT348" i="5" s="1"/>
  <c r="AR348" i="5" l="1"/>
  <c r="AN349" i="5" s="1"/>
  <c r="AO349" i="5" l="1"/>
  <c r="AP349" i="5" s="1"/>
  <c r="AS349" i="5"/>
  <c r="AQ349" i="5" l="1"/>
  <c r="AT349" i="5" s="1"/>
  <c r="AR349" i="5"/>
  <c r="AN350" i="5" s="1"/>
  <c r="AO350" i="5" l="1"/>
  <c r="AP350" i="5" s="1"/>
  <c r="AS350" i="5"/>
  <c r="AQ350" i="5" l="1"/>
  <c r="AT350" i="5" s="1"/>
  <c r="AR350" i="5"/>
  <c r="AN351" i="5" s="1"/>
  <c r="AO351" i="5" l="1"/>
  <c r="AP351" i="5" s="1"/>
  <c r="AS351" i="5"/>
  <c r="AQ351" i="5" l="1"/>
  <c r="AT351" i="5" s="1"/>
  <c r="AR351" i="5"/>
  <c r="AN352" i="5" s="1"/>
  <c r="AO352" i="5" l="1"/>
  <c r="AP352" i="5" s="1"/>
  <c r="AS352" i="5"/>
  <c r="AQ352" i="5" l="1"/>
  <c r="AT352" i="5" s="1"/>
  <c r="AR352" i="5" l="1"/>
  <c r="AN353" i="5" s="1"/>
  <c r="AO353" i="5" l="1"/>
  <c r="AP353" i="5" s="1"/>
  <c r="AS353" i="5"/>
  <c r="AQ353" i="5" l="1"/>
  <c r="AT353" i="5" s="1"/>
  <c r="AR353" i="5"/>
  <c r="AN354" i="5" s="1"/>
  <c r="AS354" i="5" l="1"/>
  <c r="AO354" i="5"/>
  <c r="AP354" i="5" s="1"/>
  <c r="AQ354" i="5" l="1"/>
  <c r="AR354" i="5" s="1"/>
  <c r="AN355" i="5" s="1"/>
  <c r="AT354" i="5"/>
  <c r="AS355" i="5" l="1"/>
  <c r="AO355" i="5"/>
  <c r="AP355" i="5" s="1"/>
  <c r="AQ355" i="5" l="1"/>
  <c r="AT355" i="5" s="1"/>
  <c r="AR355" i="5" l="1"/>
  <c r="AN356" i="5" s="1"/>
  <c r="AO356" i="5"/>
  <c r="AP356" i="5" s="1"/>
  <c r="AS356" i="5"/>
  <c r="AQ356" i="5" l="1"/>
  <c r="AT356" i="5" s="1"/>
  <c r="AR356" i="5"/>
  <c r="AN357" i="5" s="1"/>
  <c r="AS357" i="5" l="1"/>
  <c r="AO357" i="5"/>
  <c r="AP357" i="5" s="1"/>
  <c r="AQ357" i="5" l="1"/>
  <c r="AR357" i="5" s="1"/>
  <c r="AN358" i="5" s="1"/>
  <c r="AT357" i="5" l="1"/>
  <c r="AO358" i="5"/>
  <c r="AP358" i="5" s="1"/>
  <c r="AS358" i="5"/>
  <c r="AQ358" i="5" l="1"/>
  <c r="AT358" i="5" s="1"/>
  <c r="AR358" i="5" l="1"/>
  <c r="AN359" i="5" s="1"/>
  <c r="AO359" i="5" l="1"/>
  <c r="AP359" i="5" s="1"/>
  <c r="AS359" i="5"/>
  <c r="AQ359" i="5" l="1"/>
  <c r="AT359" i="5" s="1"/>
  <c r="AR359" i="5"/>
  <c r="AN360" i="5" s="1"/>
  <c r="AS360" i="5" l="1"/>
  <c r="AO360" i="5"/>
  <c r="AP360" i="5" s="1"/>
  <c r="AQ360" i="5" l="1"/>
  <c r="AR360" i="5"/>
  <c r="AN361" i="5" s="1"/>
  <c r="AT360" i="5"/>
  <c r="AO361" i="5" l="1"/>
  <c r="AP361" i="5" s="1"/>
  <c r="AS361" i="5"/>
  <c r="AQ361" i="5" l="1"/>
  <c r="AT361" i="5" s="1"/>
  <c r="AR361" i="5"/>
  <c r="AN362" i="5" s="1"/>
  <c r="AO362" i="5" l="1"/>
  <c r="AP362" i="5" s="1"/>
  <c r="AS362" i="5"/>
  <c r="AQ362" i="5" l="1"/>
  <c r="AT362" i="5" s="1"/>
  <c r="AR362" i="5" l="1"/>
  <c r="AN363" i="5" s="1"/>
  <c r="AS363" i="5" s="1"/>
  <c r="AO363" i="5"/>
  <c r="AP363" i="5" s="1"/>
  <c r="AQ363" i="5" l="1"/>
  <c r="AT363" i="5" s="1"/>
  <c r="AR363" i="5" l="1"/>
  <c r="AN364" i="5" s="1"/>
  <c r="AS364" i="5" l="1"/>
  <c r="AO364" i="5"/>
  <c r="AP364" i="5" s="1"/>
  <c r="AQ364" i="5" l="1"/>
  <c r="AR364" i="5" s="1"/>
  <c r="AN365" i="5" s="1"/>
  <c r="AT364" i="5" l="1"/>
  <c r="AO365" i="5"/>
  <c r="AP365" i="5" s="1"/>
  <c r="AS365" i="5"/>
  <c r="AQ365" i="5" l="1"/>
  <c r="AT365" i="5" s="1"/>
  <c r="AR365" i="5"/>
  <c r="AN366" i="5" s="1"/>
  <c r="AS366" i="5" l="1"/>
  <c r="AO366" i="5"/>
  <c r="AP366" i="5" s="1"/>
  <c r="AQ366" i="5" l="1"/>
  <c r="AR366" i="5" s="1"/>
  <c r="AN367" i="5" s="1"/>
  <c r="AT366" i="5" l="1"/>
  <c r="AO367" i="5"/>
  <c r="AP367" i="5" s="1"/>
  <c r="AS367" i="5"/>
  <c r="AQ367" i="5" l="1"/>
  <c r="AT367" i="5" s="1"/>
  <c r="AR367" i="5"/>
  <c r="AN368" i="5" s="1"/>
  <c r="AO368" i="5" l="1"/>
  <c r="AP368" i="5" s="1"/>
  <c r="AS368" i="5"/>
  <c r="AQ368" i="5" l="1"/>
  <c r="AT368" i="5" s="1"/>
  <c r="AR368" i="5"/>
  <c r="AN369" i="5" s="1"/>
  <c r="AS369" i="5" l="1"/>
  <c r="AO369" i="5"/>
  <c r="AP369" i="5" s="1"/>
  <c r="AQ369" i="5" l="1"/>
  <c r="AR369" i="5"/>
  <c r="AN370" i="5" s="1"/>
  <c r="AT369" i="5"/>
  <c r="AO370" i="5" l="1"/>
  <c r="AP370" i="5" s="1"/>
  <c r="AS370" i="5"/>
  <c r="AQ370" i="5" l="1"/>
  <c r="AT370" i="5" s="1"/>
  <c r="AR370" i="5" l="1"/>
  <c r="AN371" i="5" s="1"/>
  <c r="AO371" i="5" l="1"/>
  <c r="AP371" i="5" s="1"/>
  <c r="AS371" i="5"/>
  <c r="AQ371" i="5" l="1"/>
  <c r="AT371" i="5" s="1"/>
  <c r="AR371" i="5" l="1"/>
  <c r="AN372" i="5" s="1"/>
  <c r="AO372" i="5" l="1"/>
  <c r="AP372" i="5" s="1"/>
  <c r="AS372" i="5"/>
  <c r="AQ372" i="5" l="1"/>
  <c r="AT372" i="5" s="1"/>
  <c r="AR372" i="5" l="1"/>
  <c r="AN373" i="5" s="1"/>
  <c r="AO373" i="5" l="1"/>
  <c r="AP373" i="5" s="1"/>
  <c r="AS373" i="5"/>
  <c r="AQ373" i="5" l="1"/>
  <c r="AT373" i="5" s="1"/>
  <c r="AR373" i="5" l="1"/>
  <c r="AN374" i="5" s="1"/>
  <c r="AS374" i="5" l="1"/>
  <c r="AO374" i="5"/>
  <c r="AP374" i="5" s="1"/>
  <c r="AQ374" i="5" l="1"/>
  <c r="AR374" i="5" s="1"/>
  <c r="AN375" i="5" s="1"/>
  <c r="AT374" i="5"/>
  <c r="AS375" i="5" l="1"/>
  <c r="AO375" i="5"/>
  <c r="AP375" i="5" l="1"/>
  <c r="AP9" i="5"/>
  <c r="AQ375" i="5" l="1"/>
  <c r="AT375" i="5" s="1"/>
  <c r="AP10" i="5" s="1"/>
  <c r="AR375" i="5" l="1"/>
  <c r="C43" i="5" l="1"/>
  <c r="AL43" i="5" s="1"/>
  <c r="J43" i="5"/>
  <c r="Q43" i="5"/>
  <c r="R43" i="5" s="1"/>
  <c r="E49" i="21" s="1"/>
  <c r="X43" i="5"/>
  <c r="Y43" i="5" s="1"/>
  <c r="G49" i="21" s="1"/>
  <c r="AE43" i="5"/>
  <c r="AF43" i="5"/>
  <c r="I49" i="21" s="1"/>
  <c r="AD43" i="5"/>
  <c r="J49" i="21" s="1"/>
  <c r="Z44" i="5"/>
  <c r="I43" i="5"/>
  <c r="P43" i="5"/>
  <c r="L44" i="5" s="1"/>
  <c r="W43" i="5"/>
  <c r="S44" i="5" s="1"/>
  <c r="K43" i="5"/>
  <c r="C49" i="21"/>
  <c r="H49" i="21" l="1"/>
  <c r="F49" i="21"/>
  <c r="Q44" i="5"/>
  <c r="M44" i="5"/>
  <c r="AA44" i="5"/>
  <c r="AE44" i="5"/>
  <c r="X44" i="5"/>
  <c r="T44" i="5"/>
  <c r="D49" i="21"/>
  <c r="E44" i="5"/>
  <c r="AK43" i="5"/>
  <c r="AM43" i="5"/>
  <c r="U44" i="5" l="1"/>
  <c r="F44" i="5"/>
  <c r="J44" i="5"/>
  <c r="AG44" i="5"/>
  <c r="L49" i="21"/>
  <c r="AB44" i="5"/>
  <c r="K49" i="21"/>
  <c r="D43" i="5"/>
  <c r="B43" i="5"/>
  <c r="N44" i="5"/>
  <c r="AC44" i="5" l="1"/>
  <c r="AF44" i="5" s="1"/>
  <c r="O44" i="5"/>
  <c r="R44" i="5" s="1"/>
  <c r="P44" i="5"/>
  <c r="G44" i="5"/>
  <c r="AH44" i="5"/>
  <c r="V44" i="5"/>
  <c r="Y44" i="5" s="1"/>
  <c r="H44" i="5" l="1"/>
  <c r="I44" i="5"/>
  <c r="AI44" i="5"/>
  <c r="L45" i="5"/>
  <c r="F50" i="21"/>
  <c r="E50" i="21"/>
  <c r="I50" i="21"/>
  <c r="G50" i="21"/>
  <c r="AD44" i="5"/>
  <c r="W44" i="5"/>
  <c r="M45" i="5" l="1"/>
  <c r="Q45" i="5"/>
  <c r="AJ44" i="5"/>
  <c r="AL44" i="5"/>
  <c r="AK44" i="5" s="1"/>
  <c r="S45" i="5"/>
  <c r="H50" i="21"/>
  <c r="D50" i="21"/>
  <c r="E45" i="5"/>
  <c r="Z45" i="5"/>
  <c r="J50" i="21"/>
  <c r="C44" i="5"/>
  <c r="K44" i="5"/>
  <c r="L50" i="21" l="1"/>
  <c r="AG45" i="5"/>
  <c r="B44" i="5"/>
  <c r="F45" i="5"/>
  <c r="J45" i="5"/>
  <c r="T45" i="5"/>
  <c r="X45" i="5"/>
  <c r="AM44" i="5"/>
  <c r="N45" i="5"/>
  <c r="C50" i="21"/>
  <c r="AA45" i="5"/>
  <c r="AE45" i="5"/>
  <c r="U45" i="5" l="1"/>
  <c r="AB45" i="5"/>
  <c r="O45" i="5"/>
  <c r="R45" i="5" s="1"/>
  <c r="G45" i="5"/>
  <c r="AH45" i="5"/>
  <c r="K50" i="21"/>
  <c r="D44" i="5"/>
  <c r="H45" i="5" l="1"/>
  <c r="P45" i="5"/>
  <c r="E51" i="21"/>
  <c r="AC45" i="5"/>
  <c r="AF45" i="5" s="1"/>
  <c r="V45" i="5"/>
  <c r="Y45" i="5" s="1"/>
  <c r="AI45" i="5"/>
  <c r="W45" i="5" l="1"/>
  <c r="I51" i="21"/>
  <c r="AJ45" i="5"/>
  <c r="G51" i="21"/>
  <c r="AD45" i="5"/>
  <c r="S46" i="5"/>
  <c r="H51" i="21"/>
  <c r="F51" i="21"/>
  <c r="L46" i="5"/>
  <c r="C45" i="5"/>
  <c r="AL45" i="5" s="1"/>
  <c r="AK45" i="5" s="1"/>
  <c r="K45" i="5"/>
  <c r="I45" i="5"/>
  <c r="L51" i="21" l="1"/>
  <c r="AG46" i="5"/>
  <c r="T46" i="5"/>
  <c r="X46" i="5"/>
  <c r="D51" i="21"/>
  <c r="E46" i="5"/>
  <c r="B45" i="5"/>
  <c r="AM45" i="5"/>
  <c r="J51" i="21"/>
  <c r="Z46" i="5"/>
  <c r="C51" i="21"/>
  <c r="Q46" i="5"/>
  <c r="M46" i="5"/>
  <c r="K51" i="21" l="1"/>
  <c r="AA46" i="5"/>
  <c r="AE46" i="5"/>
  <c r="N46" i="5"/>
  <c r="U46" i="5"/>
  <c r="F46" i="5"/>
  <c r="J46" i="5"/>
  <c r="D45" i="5"/>
  <c r="AH46" i="5"/>
  <c r="V46" i="5" l="1"/>
  <c r="Y46" i="5" s="1"/>
  <c r="W46" i="5"/>
  <c r="G46" i="5"/>
  <c r="O46" i="5"/>
  <c r="R46" i="5" s="1"/>
  <c r="AI46" i="5"/>
  <c r="AB46" i="5"/>
  <c r="AJ46" i="5" l="1"/>
  <c r="H46" i="5"/>
  <c r="E52" i="21"/>
  <c r="H52" i="21"/>
  <c r="S47" i="5"/>
  <c r="AC46" i="5"/>
  <c r="AF46" i="5" s="1"/>
  <c r="P46" i="5"/>
  <c r="G52" i="21"/>
  <c r="I52" i="21" l="1"/>
  <c r="C46" i="5"/>
  <c r="K46" i="5"/>
  <c r="F52" i="21"/>
  <c r="L47" i="5"/>
  <c r="AD46" i="5"/>
  <c r="T47" i="5"/>
  <c r="X47" i="5"/>
  <c r="I46" i="5"/>
  <c r="Z47" i="5" l="1"/>
  <c r="J52" i="21"/>
  <c r="Q47" i="5"/>
  <c r="M47" i="5"/>
  <c r="U47" i="5"/>
  <c r="C52" i="21"/>
  <c r="AL46" i="5"/>
  <c r="E47" i="5"/>
  <c r="D52" i="21"/>
  <c r="V47" i="5" l="1"/>
  <c r="Y47" i="5" s="1"/>
  <c r="N47" i="5"/>
  <c r="AE47" i="5"/>
  <c r="AA47" i="5"/>
  <c r="AM46" i="5"/>
  <c r="AK46" i="5"/>
  <c r="F47" i="5"/>
  <c r="J47" i="5"/>
  <c r="G47" i="5" l="1"/>
  <c r="K52" i="21"/>
  <c r="D46" i="5"/>
  <c r="O47" i="5"/>
  <c r="R47" i="5" s="1"/>
  <c r="P47" i="5"/>
  <c r="AG47" i="5"/>
  <c r="L52" i="21"/>
  <c r="B46" i="5"/>
  <c r="AB47" i="5"/>
  <c r="G53" i="21"/>
  <c r="W47" i="5"/>
  <c r="L48" i="5" l="1"/>
  <c r="F53" i="21"/>
  <c r="AH47" i="5"/>
  <c r="E53" i="21"/>
  <c r="S48" i="5"/>
  <c r="H53" i="21"/>
  <c r="H47" i="5"/>
  <c r="I47" i="5" s="1"/>
  <c r="AC47" i="5"/>
  <c r="AF47" i="5" s="1"/>
  <c r="AD47" i="5" l="1"/>
  <c r="D53" i="21"/>
  <c r="E48" i="5"/>
  <c r="AI47" i="5"/>
  <c r="I53" i="21"/>
  <c r="T48" i="5"/>
  <c r="X48" i="5"/>
  <c r="Z48" i="5"/>
  <c r="J53" i="21"/>
  <c r="K47" i="5"/>
  <c r="M48" i="5"/>
  <c r="Q48" i="5"/>
  <c r="AA48" i="5" l="1"/>
  <c r="AE48" i="5"/>
  <c r="U48" i="5"/>
  <c r="AJ47" i="5"/>
  <c r="N48" i="5"/>
  <c r="F48" i="5"/>
  <c r="J48" i="5"/>
  <c r="C53" i="21"/>
  <c r="O48" i="5" l="1"/>
  <c r="R48" i="5" s="1"/>
  <c r="P48" i="5"/>
  <c r="V48" i="5"/>
  <c r="Y48" i="5" s="1"/>
  <c r="G48" i="5"/>
  <c r="C47" i="5"/>
  <c r="AB48" i="5"/>
  <c r="AC48" i="5" l="1"/>
  <c r="AF48" i="5" s="1"/>
  <c r="AD48" i="5"/>
  <c r="AL47" i="5"/>
  <c r="H48" i="5"/>
  <c r="K48" i="5" s="1"/>
  <c r="G54" i="21"/>
  <c r="W48" i="5"/>
  <c r="L49" i="5"/>
  <c r="F54" i="21"/>
  <c r="E54" i="21"/>
  <c r="I48" i="5" l="1"/>
  <c r="H54" i="21"/>
  <c r="S49" i="5"/>
  <c r="E49" i="5"/>
  <c r="D54" i="21"/>
  <c r="Q49" i="5"/>
  <c r="M49" i="5"/>
  <c r="N49" i="5" s="1"/>
  <c r="C54" i="21"/>
  <c r="AK47" i="5"/>
  <c r="AM47" i="5"/>
  <c r="J54" i="21"/>
  <c r="Z49" i="5"/>
  <c r="I54" i="21"/>
  <c r="K53" i="21" l="1"/>
  <c r="D47" i="5"/>
  <c r="L53" i="21"/>
  <c r="AG48" i="5"/>
  <c r="B47" i="5"/>
  <c r="O49" i="5"/>
  <c r="R49" i="5" s="1"/>
  <c r="E55" i="21" s="1"/>
  <c r="J49" i="5"/>
  <c r="F49" i="5"/>
  <c r="G49" i="5" s="1"/>
  <c r="X49" i="5"/>
  <c r="T49" i="5"/>
  <c r="U49" i="5" s="1"/>
  <c r="AE49" i="5"/>
  <c r="AA49" i="5"/>
  <c r="AB49" i="5" s="1"/>
  <c r="H49" i="5" l="1"/>
  <c r="I49" i="5"/>
  <c r="K49" i="5"/>
  <c r="C55" i="21" s="1"/>
  <c r="P49" i="5"/>
  <c r="AH48" i="5"/>
  <c r="AC49" i="5"/>
  <c r="AF49" i="5" s="1"/>
  <c r="I55" i="21" s="1"/>
  <c r="V49" i="5"/>
  <c r="W49" i="5" s="1"/>
  <c r="Y49" i="5" l="1"/>
  <c r="G55" i="21" s="1"/>
  <c r="S50" i="5"/>
  <c r="H55" i="21"/>
  <c r="L50" i="5"/>
  <c r="F55" i="21"/>
  <c r="AD49" i="5"/>
  <c r="AI48" i="5"/>
  <c r="E50" i="5"/>
  <c r="D55" i="21"/>
  <c r="F50" i="5" l="1"/>
  <c r="G50" i="5" s="1"/>
  <c r="J50" i="5"/>
  <c r="AJ48" i="5"/>
  <c r="J55" i="21"/>
  <c r="Z50" i="5"/>
  <c r="Q50" i="5"/>
  <c r="M50" i="5"/>
  <c r="N50" i="5" s="1"/>
  <c r="T50" i="5"/>
  <c r="U50" i="5" s="1"/>
  <c r="X50" i="5"/>
  <c r="V50" i="5" l="1"/>
  <c r="Y50" i="5" s="1"/>
  <c r="G56" i="21" s="1"/>
  <c r="W50" i="5"/>
  <c r="O50" i="5"/>
  <c r="P50" i="5" s="1"/>
  <c r="AA50" i="5"/>
  <c r="AB50" i="5" s="1"/>
  <c r="AE50" i="5"/>
  <c r="C48" i="5"/>
  <c r="H50" i="5"/>
  <c r="K50" i="5" s="1"/>
  <c r="C56" i="21" s="1"/>
  <c r="I50" i="5" l="1"/>
  <c r="R50" i="5"/>
  <c r="E56" i="21" s="1"/>
  <c r="L51" i="5"/>
  <c r="F56" i="21"/>
  <c r="AL48" i="5"/>
  <c r="AC50" i="5"/>
  <c r="AD50" i="5" s="1"/>
  <c r="E51" i="5"/>
  <c r="D56" i="21"/>
  <c r="H56" i="21"/>
  <c r="S51" i="5"/>
  <c r="AF50" i="5"/>
  <c r="I56" i="21" s="1"/>
  <c r="J56" i="21" l="1"/>
  <c r="Z51" i="5"/>
  <c r="X51" i="5"/>
  <c r="T51" i="5"/>
  <c r="U51" i="5" s="1"/>
  <c r="F51" i="5"/>
  <c r="G51" i="5" s="1"/>
  <c r="J51" i="5"/>
  <c r="AM48" i="5"/>
  <c r="AK48" i="5"/>
  <c r="M51" i="5"/>
  <c r="N51" i="5" s="1"/>
  <c r="Q51" i="5"/>
  <c r="O51" i="5" l="1"/>
  <c r="R51" i="5" s="1"/>
  <c r="E57" i="21" s="1"/>
  <c r="AG49" i="5"/>
  <c r="L54" i="21"/>
  <c r="B48" i="5"/>
  <c r="K54" i="21"/>
  <c r="D48" i="5"/>
  <c r="H51" i="5"/>
  <c r="K51" i="5" s="1"/>
  <c r="C57" i="21" s="1"/>
  <c r="V51" i="5"/>
  <c r="W51" i="5" s="1"/>
  <c r="Y51" i="5"/>
  <c r="G57" i="21" s="1"/>
  <c r="AA51" i="5"/>
  <c r="AB51" i="5" s="1"/>
  <c r="AE51" i="5"/>
  <c r="I51" i="5" l="1"/>
  <c r="S52" i="5"/>
  <c r="H57" i="21"/>
  <c r="P51" i="5"/>
  <c r="AH49" i="5"/>
  <c r="AI49" i="5" s="1"/>
  <c r="AC51" i="5"/>
  <c r="AD51" i="5" s="1"/>
  <c r="J57" i="21" l="1"/>
  <c r="Z52" i="5"/>
  <c r="L52" i="5"/>
  <c r="F57" i="21"/>
  <c r="AJ49" i="5"/>
  <c r="C49" i="5" s="1"/>
  <c r="AF51" i="5"/>
  <c r="I57" i="21" s="1"/>
  <c r="T52" i="5"/>
  <c r="U52" i="5" s="1"/>
  <c r="X52" i="5"/>
  <c r="D57" i="21"/>
  <c r="E52" i="5"/>
  <c r="V52" i="5" l="1"/>
  <c r="Y52" i="5" s="1"/>
  <c r="G58" i="21" s="1"/>
  <c r="AL49" i="5"/>
  <c r="AM49" i="5" s="1"/>
  <c r="F52" i="5"/>
  <c r="G52" i="5" s="1"/>
  <c r="J52" i="5"/>
  <c r="Q52" i="5"/>
  <c r="M52" i="5"/>
  <c r="N52" i="5" s="1"/>
  <c r="AA52" i="5"/>
  <c r="AB52" i="5" s="1"/>
  <c r="AE52" i="5"/>
  <c r="AC52" i="5" l="1"/>
  <c r="AF52" i="5" s="1"/>
  <c r="I58" i="21" s="1"/>
  <c r="O52" i="5"/>
  <c r="P52" i="5"/>
  <c r="R52" i="5"/>
  <c r="E58" i="21" s="1"/>
  <c r="H52" i="5"/>
  <c r="K52" i="5" s="1"/>
  <c r="C58" i="21" s="1"/>
  <c r="K55" i="21"/>
  <c r="D49" i="5"/>
  <c r="AK49" i="5"/>
  <c r="W52" i="5"/>
  <c r="AG50" i="5" l="1"/>
  <c r="L55" i="21"/>
  <c r="B49" i="5"/>
  <c r="I52" i="5"/>
  <c r="L53" i="5"/>
  <c r="F58" i="21"/>
  <c r="AD52" i="5"/>
  <c r="H58" i="21"/>
  <c r="S53" i="5"/>
  <c r="E53" i="5" l="1"/>
  <c r="D58" i="21"/>
  <c r="T53" i="5"/>
  <c r="U53" i="5" s="1"/>
  <c r="X53" i="5"/>
  <c r="Z53" i="5"/>
  <c r="J58" i="21"/>
  <c r="M53" i="5"/>
  <c r="N53" i="5" s="1"/>
  <c r="Q53" i="5"/>
  <c r="AH50" i="5"/>
  <c r="AI50" i="5" s="1"/>
  <c r="AJ50" i="5" s="1"/>
  <c r="V53" i="5" l="1"/>
  <c r="W53" i="5"/>
  <c r="C50" i="5"/>
  <c r="O53" i="5"/>
  <c r="R53" i="5" s="1"/>
  <c r="E59" i="21" s="1"/>
  <c r="P53" i="5"/>
  <c r="AE53" i="5"/>
  <c r="AA53" i="5"/>
  <c r="AB53" i="5" s="1"/>
  <c r="Y53" i="5"/>
  <c r="G59" i="21" s="1"/>
  <c r="F53" i="5"/>
  <c r="G53" i="5" s="1"/>
  <c r="J53" i="5"/>
  <c r="H53" i="5" l="1"/>
  <c r="I53" i="5"/>
  <c r="AC53" i="5"/>
  <c r="AD53" i="5"/>
  <c r="F59" i="21"/>
  <c r="L54" i="5"/>
  <c r="AF53" i="5"/>
  <c r="I59" i="21" s="1"/>
  <c r="H59" i="21"/>
  <c r="S54" i="5"/>
  <c r="K53" i="5"/>
  <c r="C59" i="21" s="1"/>
  <c r="AL50" i="5"/>
  <c r="AM50" i="5" l="1"/>
  <c r="AK50" i="5"/>
  <c r="X54" i="5"/>
  <c r="T54" i="5"/>
  <c r="U54" i="5" s="1"/>
  <c r="M54" i="5"/>
  <c r="N54" i="5" s="1"/>
  <c r="Q54" i="5"/>
  <c r="J59" i="21"/>
  <c r="Z54" i="5"/>
  <c r="D59" i="21"/>
  <c r="E54" i="5"/>
  <c r="AA54" i="5" l="1"/>
  <c r="AB54" i="5" s="1"/>
  <c r="AE54" i="5"/>
  <c r="J54" i="5"/>
  <c r="F54" i="5"/>
  <c r="G54" i="5" s="1"/>
  <c r="O54" i="5"/>
  <c r="P54" i="5" s="1"/>
  <c r="V54" i="5"/>
  <c r="W54" i="5" s="1"/>
  <c r="Y54" i="5"/>
  <c r="G60" i="21" s="1"/>
  <c r="AG51" i="5"/>
  <c r="L56" i="21"/>
  <c r="B50" i="5"/>
  <c r="K56" i="21"/>
  <c r="D50" i="5"/>
  <c r="H60" i="21" l="1"/>
  <c r="S55" i="5"/>
  <c r="L55" i="5"/>
  <c r="F60" i="21"/>
  <c r="R54" i="5"/>
  <c r="E60" i="21" s="1"/>
  <c r="H54" i="5"/>
  <c r="K54" i="5" s="1"/>
  <c r="C60" i="21" s="1"/>
  <c r="AH51" i="5"/>
  <c r="AI51" i="5" s="1"/>
  <c r="AC54" i="5"/>
  <c r="AD54" i="5" s="1"/>
  <c r="AF54" i="5" l="1"/>
  <c r="I60" i="21" s="1"/>
  <c r="Z55" i="5"/>
  <c r="J60" i="21"/>
  <c r="I54" i="5"/>
  <c r="M55" i="5"/>
  <c r="N55" i="5" s="1"/>
  <c r="Q55" i="5"/>
  <c r="X55" i="5"/>
  <c r="T55" i="5"/>
  <c r="U55" i="5" s="1"/>
  <c r="AJ51" i="5"/>
  <c r="V55" i="5" l="1"/>
  <c r="W55" i="5"/>
  <c r="C51" i="5"/>
  <c r="O55" i="5"/>
  <c r="P55" i="5"/>
  <c r="Y55" i="5"/>
  <c r="G61" i="21" s="1"/>
  <c r="R55" i="5"/>
  <c r="E61" i="21" s="1"/>
  <c r="D60" i="21"/>
  <c r="E55" i="5"/>
  <c r="AL51" i="5"/>
  <c r="AM51" i="5" s="1"/>
  <c r="AA55" i="5"/>
  <c r="AB55" i="5" s="1"/>
  <c r="AE55" i="5"/>
  <c r="K57" i="21" l="1"/>
  <c r="D51" i="5"/>
  <c r="F55" i="5"/>
  <c r="G55" i="5" s="1"/>
  <c r="J55" i="5"/>
  <c r="AK51" i="5"/>
  <c r="L56" i="5"/>
  <c r="F61" i="21"/>
  <c r="H61" i="21"/>
  <c r="S56" i="5"/>
  <c r="AC55" i="5"/>
  <c r="AD55" i="5" s="1"/>
  <c r="Z56" i="5" l="1"/>
  <c r="J61" i="21"/>
  <c r="T56" i="5"/>
  <c r="U56" i="5" s="1"/>
  <c r="X56" i="5"/>
  <c r="AF55" i="5"/>
  <c r="I61" i="21" s="1"/>
  <c r="M56" i="5"/>
  <c r="N56" i="5" s="1"/>
  <c r="Q56" i="5"/>
  <c r="AG52" i="5"/>
  <c r="L57" i="21"/>
  <c r="B51" i="5"/>
  <c r="H55" i="5"/>
  <c r="I55" i="5" s="1"/>
  <c r="K55" i="5" l="1"/>
  <c r="C61" i="21" s="1"/>
  <c r="AH52" i="5"/>
  <c r="AI52" i="5" s="1"/>
  <c r="O56" i="5"/>
  <c r="P56" i="5"/>
  <c r="V56" i="5"/>
  <c r="Y56" i="5" s="1"/>
  <c r="G62" i="21" s="1"/>
  <c r="E56" i="5"/>
  <c r="D61" i="21"/>
  <c r="R56" i="5"/>
  <c r="E62" i="21" s="1"/>
  <c r="AA56" i="5"/>
  <c r="AB56" i="5" s="1"/>
  <c r="AE56" i="5"/>
  <c r="AC56" i="5" l="1"/>
  <c r="AD56" i="5" s="1"/>
  <c r="F56" i="5"/>
  <c r="G56" i="5" s="1"/>
  <c r="J56" i="5"/>
  <c r="W56" i="5"/>
  <c r="L57" i="5"/>
  <c r="F62" i="21"/>
  <c r="AJ52" i="5"/>
  <c r="C52" i="5" s="1"/>
  <c r="AL52" i="5" s="1"/>
  <c r="AM52" i="5" s="1"/>
  <c r="AF56" i="5"/>
  <c r="I62" i="21" s="1"/>
  <c r="K58" i="21" l="1"/>
  <c r="D52" i="5"/>
  <c r="J62" i="21"/>
  <c r="Z57" i="5"/>
  <c r="AK52" i="5"/>
  <c r="M57" i="5"/>
  <c r="N57" i="5" s="1"/>
  <c r="Q57" i="5"/>
  <c r="S57" i="5"/>
  <c r="H62" i="21"/>
  <c r="H56" i="5"/>
  <c r="I56" i="5" s="1"/>
  <c r="D62" i="21" l="1"/>
  <c r="E57" i="5"/>
  <c r="K56" i="5"/>
  <c r="C62" i="21" s="1"/>
  <c r="O57" i="5"/>
  <c r="R57" i="5" s="1"/>
  <c r="E63" i="21" s="1"/>
  <c r="L58" i="21"/>
  <c r="AG53" i="5"/>
  <c r="B52" i="5"/>
  <c r="AA57" i="5"/>
  <c r="AB57" i="5" s="1"/>
  <c r="AE57" i="5"/>
  <c r="T57" i="5"/>
  <c r="U57" i="5" s="1"/>
  <c r="X57" i="5"/>
  <c r="V57" i="5" l="1"/>
  <c r="W57" i="5" s="1"/>
  <c r="AH53" i="5"/>
  <c r="AI53" i="5" s="1"/>
  <c r="Y57" i="5"/>
  <c r="G63" i="21" s="1"/>
  <c r="F57" i="5"/>
  <c r="G57" i="5" s="1"/>
  <c r="J57" i="5"/>
  <c r="AC57" i="5"/>
  <c r="AF57" i="5" s="1"/>
  <c r="I63" i="21" s="1"/>
  <c r="P57" i="5"/>
  <c r="S58" i="5" l="1"/>
  <c r="H63" i="21"/>
  <c r="H57" i="5"/>
  <c r="I57" i="5" s="1"/>
  <c r="K57" i="5"/>
  <c r="C63" i="21" s="1"/>
  <c r="F63" i="21"/>
  <c r="L58" i="5"/>
  <c r="AD57" i="5"/>
  <c r="AJ53" i="5"/>
  <c r="C53" i="5" s="1"/>
  <c r="D63" i="21" l="1"/>
  <c r="E58" i="5"/>
  <c r="J63" i="21"/>
  <c r="Z58" i="5"/>
  <c r="M58" i="5"/>
  <c r="N58" i="5" s="1"/>
  <c r="Q58" i="5"/>
  <c r="T58" i="5"/>
  <c r="U58" i="5" s="1"/>
  <c r="X58" i="5"/>
  <c r="AL53" i="5"/>
  <c r="AM53" i="5" l="1"/>
  <c r="AK53" i="5"/>
  <c r="V58" i="5"/>
  <c r="Y58" i="5" s="1"/>
  <c r="G64" i="21" s="1"/>
  <c r="W58" i="5"/>
  <c r="O58" i="5"/>
  <c r="R58" i="5" s="1"/>
  <c r="E64" i="21" s="1"/>
  <c r="P58" i="5"/>
  <c r="AA58" i="5"/>
  <c r="AB58" i="5" s="1"/>
  <c r="AE58" i="5"/>
  <c r="F58" i="5"/>
  <c r="G58" i="5" s="1"/>
  <c r="J58" i="5"/>
  <c r="AC58" i="5" l="1"/>
  <c r="AF58" i="5" s="1"/>
  <c r="I64" i="21" s="1"/>
  <c r="AD58" i="5"/>
  <c r="L59" i="5"/>
  <c r="F64" i="21"/>
  <c r="H64" i="21"/>
  <c r="S59" i="5"/>
  <c r="H58" i="5"/>
  <c r="K58" i="5" s="1"/>
  <c r="C64" i="21" s="1"/>
  <c r="K59" i="21"/>
  <c r="D53" i="5"/>
  <c r="L59" i="21"/>
  <c r="AG54" i="5"/>
  <c r="B53" i="5"/>
  <c r="I58" i="5" l="1"/>
  <c r="T59" i="5"/>
  <c r="U59" i="5" s="1"/>
  <c r="X59" i="5"/>
  <c r="M59" i="5"/>
  <c r="N59" i="5" s="1"/>
  <c r="Q59" i="5"/>
  <c r="Z59" i="5"/>
  <c r="J64" i="21"/>
  <c r="AH54" i="5"/>
  <c r="AI54" i="5" s="1"/>
  <c r="AJ54" i="5" l="1"/>
  <c r="D64" i="21"/>
  <c r="E59" i="5"/>
  <c r="AA59" i="5"/>
  <c r="AB59" i="5" s="1"/>
  <c r="AE59" i="5"/>
  <c r="O59" i="5"/>
  <c r="R59" i="5" s="1"/>
  <c r="E65" i="21" s="1"/>
  <c r="V59" i="5"/>
  <c r="W59" i="5" s="1"/>
  <c r="S60" i="5" l="1"/>
  <c r="H65" i="21"/>
  <c r="Y59" i="5"/>
  <c r="G65" i="21" s="1"/>
  <c r="P59" i="5"/>
  <c r="AC59" i="5"/>
  <c r="AD59" i="5" s="1"/>
  <c r="F59" i="5"/>
  <c r="G59" i="5" s="1"/>
  <c r="J59" i="5"/>
  <c r="C54" i="5"/>
  <c r="Z60" i="5" l="1"/>
  <c r="J65" i="21"/>
  <c r="AL54" i="5"/>
  <c r="AF59" i="5"/>
  <c r="I65" i="21" s="1"/>
  <c r="H59" i="5"/>
  <c r="I59" i="5" s="1"/>
  <c r="L60" i="5"/>
  <c r="F65" i="21"/>
  <c r="T60" i="5"/>
  <c r="U60" i="5" s="1"/>
  <c r="X60" i="5"/>
  <c r="K59" i="5" l="1"/>
  <c r="C65" i="21" s="1"/>
  <c r="E60" i="5"/>
  <c r="D65" i="21"/>
  <c r="V60" i="5"/>
  <c r="W60" i="5" s="1"/>
  <c r="M60" i="5"/>
  <c r="N60" i="5" s="1"/>
  <c r="Q60" i="5"/>
  <c r="AK54" i="5"/>
  <c r="AM54" i="5"/>
  <c r="AA60" i="5"/>
  <c r="AB60" i="5" s="1"/>
  <c r="AE60" i="5"/>
  <c r="S61" i="5" l="1"/>
  <c r="H66" i="21"/>
  <c r="L60" i="21"/>
  <c r="AG55" i="5"/>
  <c r="B54" i="5"/>
  <c r="Y60" i="5"/>
  <c r="G66" i="21" s="1"/>
  <c r="AC60" i="5"/>
  <c r="AF60" i="5" s="1"/>
  <c r="I66" i="21" s="1"/>
  <c r="O60" i="5"/>
  <c r="R60" i="5" s="1"/>
  <c r="E66" i="21" s="1"/>
  <c r="K60" i="21"/>
  <c r="D54" i="5"/>
  <c r="F60" i="5"/>
  <c r="G60" i="5" s="1"/>
  <c r="J60" i="5"/>
  <c r="P60" i="5" l="1"/>
  <c r="AD60" i="5"/>
  <c r="H60" i="5"/>
  <c r="I60" i="5"/>
  <c r="K60" i="5"/>
  <c r="C66" i="21" s="1"/>
  <c r="AH55" i="5"/>
  <c r="AI55" i="5" s="1"/>
  <c r="AJ55" i="5" s="1"/>
  <c r="T61" i="5"/>
  <c r="U61" i="5" s="1"/>
  <c r="X61" i="5"/>
  <c r="V61" i="5" l="1"/>
  <c r="Y61" i="5" s="1"/>
  <c r="G67" i="21" s="1"/>
  <c r="W61" i="5"/>
  <c r="Z61" i="5"/>
  <c r="J66" i="21"/>
  <c r="C55" i="5"/>
  <c r="D66" i="21"/>
  <c r="E61" i="5"/>
  <c r="L61" i="5"/>
  <c r="F66" i="21"/>
  <c r="M61" i="5" l="1"/>
  <c r="N61" i="5" s="1"/>
  <c r="Q61" i="5"/>
  <c r="F61" i="5"/>
  <c r="G61" i="5" s="1"/>
  <c r="J61" i="5"/>
  <c r="AL55" i="5"/>
  <c r="AA61" i="5"/>
  <c r="AB61" i="5" s="1"/>
  <c r="AE61" i="5"/>
  <c r="H67" i="21"/>
  <c r="S62" i="5"/>
  <c r="AM55" i="5" l="1"/>
  <c r="AK55" i="5"/>
  <c r="T62" i="5"/>
  <c r="U62" i="5" s="1"/>
  <c r="X62" i="5"/>
  <c r="AC61" i="5"/>
  <c r="AF61" i="5" s="1"/>
  <c r="I67" i="21" s="1"/>
  <c r="AD61" i="5"/>
  <c r="H61" i="5"/>
  <c r="K61" i="5" s="1"/>
  <c r="C67" i="21" s="1"/>
  <c r="O61" i="5"/>
  <c r="R61" i="5" s="1"/>
  <c r="E67" i="21" s="1"/>
  <c r="P61" i="5" l="1"/>
  <c r="I61" i="5"/>
  <c r="J67" i="21"/>
  <c r="Z62" i="5"/>
  <c r="V62" i="5"/>
  <c r="W62" i="5" s="1"/>
  <c r="AG56" i="5"/>
  <c r="L61" i="21"/>
  <c r="B55" i="5"/>
  <c r="K61" i="21"/>
  <c r="D55" i="5"/>
  <c r="H68" i="21" l="1"/>
  <c r="S63" i="5"/>
  <c r="AH56" i="5"/>
  <c r="AI56" i="5" s="1"/>
  <c r="Y62" i="5"/>
  <c r="G68" i="21" s="1"/>
  <c r="AA62" i="5"/>
  <c r="AB62" i="5" s="1"/>
  <c r="AE62" i="5"/>
  <c r="E62" i="5"/>
  <c r="D67" i="21"/>
  <c r="F67" i="21"/>
  <c r="L62" i="5"/>
  <c r="AC62" i="5" l="1"/>
  <c r="AD62" i="5" s="1"/>
  <c r="AJ56" i="5"/>
  <c r="F62" i="5"/>
  <c r="G62" i="5" s="1"/>
  <c r="J62" i="5"/>
  <c r="T63" i="5"/>
  <c r="U63" i="5" s="1"/>
  <c r="X63" i="5"/>
  <c r="M62" i="5"/>
  <c r="N62" i="5" s="1"/>
  <c r="Q62" i="5"/>
  <c r="Z63" i="5" l="1"/>
  <c r="J68" i="21"/>
  <c r="V63" i="5"/>
  <c r="W63" i="5"/>
  <c r="O62" i="5"/>
  <c r="P62" i="5"/>
  <c r="C56" i="5"/>
  <c r="AF62" i="5"/>
  <c r="I68" i="21" s="1"/>
  <c r="R62" i="5"/>
  <c r="E68" i="21" s="1"/>
  <c r="Y63" i="5"/>
  <c r="G69" i="21" s="1"/>
  <c r="H62" i="5"/>
  <c r="I62" i="5" s="1"/>
  <c r="K62" i="5" l="1"/>
  <c r="C68" i="21" s="1"/>
  <c r="L63" i="5"/>
  <c r="F68" i="21"/>
  <c r="S64" i="5"/>
  <c r="H69" i="21"/>
  <c r="E63" i="5"/>
  <c r="D68" i="21"/>
  <c r="AL56" i="5"/>
  <c r="AA63" i="5"/>
  <c r="AB63" i="5" s="1"/>
  <c r="AE63" i="5"/>
  <c r="AK56" i="5" l="1"/>
  <c r="AM56" i="5"/>
  <c r="F63" i="5"/>
  <c r="G63" i="5" s="1"/>
  <c r="J63" i="5"/>
  <c r="AC63" i="5"/>
  <c r="AF63" i="5" s="1"/>
  <c r="I69" i="21" s="1"/>
  <c r="T64" i="5"/>
  <c r="U64" i="5" s="1"/>
  <c r="X64" i="5"/>
  <c r="M63" i="5"/>
  <c r="N63" i="5" s="1"/>
  <c r="Q63" i="5"/>
  <c r="O63" i="5" l="1"/>
  <c r="R63" i="5" s="1"/>
  <c r="E69" i="21" s="1"/>
  <c r="V64" i="5"/>
  <c r="Y64" i="5" s="1"/>
  <c r="G70" i="21" s="1"/>
  <c r="W64" i="5"/>
  <c r="AD63" i="5"/>
  <c r="H63" i="5"/>
  <c r="K63" i="5" s="1"/>
  <c r="C69" i="21" s="1"/>
  <c r="K62" i="21"/>
  <c r="D56" i="5"/>
  <c r="L62" i="21"/>
  <c r="AG57" i="5"/>
  <c r="B56" i="5"/>
  <c r="I63" i="5" l="1"/>
  <c r="Z64" i="5"/>
  <c r="J69" i="21"/>
  <c r="E64" i="5"/>
  <c r="D69" i="21"/>
  <c r="S65" i="5"/>
  <c r="H70" i="21"/>
  <c r="P63" i="5"/>
  <c r="AH57" i="5"/>
  <c r="AI57" i="5" s="1"/>
  <c r="AJ57" i="5" l="1"/>
  <c r="L64" i="5"/>
  <c r="F69" i="21"/>
  <c r="F64" i="5"/>
  <c r="G64" i="5" s="1"/>
  <c r="J64" i="5"/>
  <c r="T65" i="5"/>
  <c r="U65" i="5" s="1"/>
  <c r="X65" i="5"/>
  <c r="AA64" i="5"/>
  <c r="AB64" i="5" s="1"/>
  <c r="AE64" i="5"/>
  <c r="H64" i="5" l="1"/>
  <c r="I64" i="5"/>
  <c r="AC64" i="5"/>
  <c r="AD64" i="5" s="1"/>
  <c r="V65" i="5"/>
  <c r="Y65" i="5" s="1"/>
  <c r="G71" i="21" s="1"/>
  <c r="K64" i="5"/>
  <c r="C70" i="21" s="1"/>
  <c r="M64" i="5"/>
  <c r="N64" i="5" s="1"/>
  <c r="Q64" i="5"/>
  <c r="C57" i="5"/>
  <c r="AF64" i="5" l="1"/>
  <c r="I70" i="21" s="1"/>
  <c r="Z65" i="5"/>
  <c r="J70" i="21"/>
  <c r="O64" i="5"/>
  <c r="R64" i="5" s="1"/>
  <c r="E70" i="21" s="1"/>
  <c r="P64" i="5"/>
  <c r="W65" i="5"/>
  <c r="E65" i="5"/>
  <c r="D70" i="21"/>
  <c r="AL57" i="5"/>
  <c r="F65" i="5" l="1"/>
  <c r="G65" i="5" s="1"/>
  <c r="J65" i="5"/>
  <c r="AM57" i="5"/>
  <c r="AK57" i="5"/>
  <c r="L65" i="5"/>
  <c r="F70" i="21"/>
  <c r="H71" i="21"/>
  <c r="S66" i="5"/>
  <c r="AA65" i="5"/>
  <c r="AB65" i="5" s="1"/>
  <c r="AE65" i="5"/>
  <c r="AC65" i="5" l="1"/>
  <c r="AD65" i="5"/>
  <c r="T66" i="5"/>
  <c r="U66" i="5" s="1"/>
  <c r="X66" i="5"/>
  <c r="AF65" i="5"/>
  <c r="I71" i="21" s="1"/>
  <c r="M65" i="5"/>
  <c r="N65" i="5" s="1"/>
  <c r="Q65" i="5"/>
  <c r="AG58" i="5"/>
  <c r="L63" i="21"/>
  <c r="B57" i="5"/>
  <c r="K63" i="21"/>
  <c r="D57" i="5"/>
  <c r="H65" i="5"/>
  <c r="K65" i="5" s="1"/>
  <c r="C71" i="21" s="1"/>
  <c r="I65" i="5"/>
  <c r="O65" i="5" l="1"/>
  <c r="R65" i="5" s="1"/>
  <c r="E71" i="21" s="1"/>
  <c r="AH58" i="5"/>
  <c r="AI58" i="5" s="1"/>
  <c r="E66" i="5"/>
  <c r="D71" i="21"/>
  <c r="V66" i="5"/>
  <c r="Y66" i="5" s="1"/>
  <c r="G72" i="21" s="1"/>
  <c r="Z66" i="5"/>
  <c r="J71" i="21"/>
  <c r="AJ58" i="5" l="1"/>
  <c r="AK58" i="5" s="1"/>
  <c r="P65" i="5"/>
  <c r="AL58" i="5"/>
  <c r="W66" i="5"/>
  <c r="F66" i="5"/>
  <c r="G66" i="5" s="1"/>
  <c r="J66" i="5"/>
  <c r="AA66" i="5"/>
  <c r="AB66" i="5" s="1"/>
  <c r="AE66" i="5"/>
  <c r="AG59" i="5" l="1"/>
  <c r="L64" i="21"/>
  <c r="B58" i="5"/>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121" i="5" s="1"/>
  <c r="B122" i="5" s="1"/>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B157" i="5" s="1"/>
  <c r="B158" i="5" s="1"/>
  <c r="B159" i="5" s="1"/>
  <c r="B160" i="5" s="1"/>
  <c r="B161" i="5" s="1"/>
  <c r="B162" i="5" s="1"/>
  <c r="B163" i="5" s="1"/>
  <c r="B164" i="5" s="1"/>
  <c r="B165" i="5" s="1"/>
  <c r="B166" i="5" s="1"/>
  <c r="B167" i="5" s="1"/>
  <c r="B168" i="5" s="1"/>
  <c r="B169" i="5" s="1"/>
  <c r="B170" i="5" s="1"/>
  <c r="B171" i="5" s="1"/>
  <c r="B172" i="5" s="1"/>
  <c r="B173" i="5" s="1"/>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218" i="5" s="1"/>
  <c r="B219" i="5" s="1"/>
  <c r="B220" i="5" s="1"/>
  <c r="B221" i="5" s="1"/>
  <c r="B222" i="5" s="1"/>
  <c r="B223" i="5" s="1"/>
  <c r="B224" i="5" s="1"/>
  <c r="B225" i="5" s="1"/>
  <c r="B226" i="5" s="1"/>
  <c r="B227" i="5" s="1"/>
  <c r="B228" i="5" s="1"/>
  <c r="B229" i="5" s="1"/>
  <c r="B230" i="5" s="1"/>
  <c r="B231" i="5" s="1"/>
  <c r="B232" i="5" s="1"/>
  <c r="B233" i="5" s="1"/>
  <c r="B234" i="5" s="1"/>
  <c r="B235" i="5" s="1"/>
  <c r="B236" i="5" s="1"/>
  <c r="B237" i="5" s="1"/>
  <c r="B238" i="5" s="1"/>
  <c r="B239" i="5" s="1"/>
  <c r="B240" i="5" s="1"/>
  <c r="B241" i="5" s="1"/>
  <c r="B242" i="5" s="1"/>
  <c r="B243" i="5" s="1"/>
  <c r="B244" i="5" s="1"/>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305" i="5" s="1"/>
  <c r="B306" i="5" s="1"/>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B354" i="5" s="1"/>
  <c r="B355" i="5" s="1"/>
  <c r="B356" i="5" s="1"/>
  <c r="B357" i="5" s="1"/>
  <c r="B358" i="5" s="1"/>
  <c r="B359" i="5" s="1"/>
  <c r="B360" i="5" s="1"/>
  <c r="B361" i="5" s="1"/>
  <c r="B362" i="5" s="1"/>
  <c r="B363" i="5" s="1"/>
  <c r="B364" i="5" s="1"/>
  <c r="B365" i="5" s="1"/>
  <c r="B366" i="5" s="1"/>
  <c r="B367" i="5" s="1"/>
  <c r="B368" i="5" s="1"/>
  <c r="B369" i="5" s="1"/>
  <c r="B370" i="5" s="1"/>
  <c r="B371" i="5" s="1"/>
  <c r="B372" i="5" s="1"/>
  <c r="B373" i="5" s="1"/>
  <c r="B374" i="5" s="1"/>
  <c r="B375" i="5" s="1"/>
  <c r="S67" i="5"/>
  <c r="H72" i="21"/>
  <c r="AC66" i="5"/>
  <c r="AD66" i="5"/>
  <c r="L66" i="5"/>
  <c r="F71" i="21"/>
  <c r="AF66" i="5"/>
  <c r="I72" i="21" s="1"/>
  <c r="H66" i="5"/>
  <c r="I66" i="5" s="1"/>
  <c r="AM58" i="5"/>
  <c r="C58" i="5"/>
  <c r="D72" i="21" l="1"/>
  <c r="E67" i="5"/>
  <c r="M66" i="5"/>
  <c r="N66" i="5" s="1"/>
  <c r="Q66" i="5"/>
  <c r="J72" i="21"/>
  <c r="Z67" i="5"/>
  <c r="T67" i="5"/>
  <c r="U67" i="5" s="1"/>
  <c r="X67" i="5"/>
  <c r="K66" i="5"/>
  <c r="C72" i="21" s="1"/>
  <c r="K64" i="21"/>
  <c r="D58" i="5"/>
  <c r="AH59" i="5"/>
  <c r="AI59" i="5" s="1"/>
  <c r="AL59" i="5"/>
  <c r="V67" i="5" l="1"/>
  <c r="Y67" i="5" s="1"/>
  <c r="G73" i="21" s="1"/>
  <c r="AA67" i="5"/>
  <c r="AB67" i="5" s="1"/>
  <c r="AE67" i="5"/>
  <c r="O66" i="5"/>
  <c r="R66" i="5" s="1"/>
  <c r="E72" i="21" s="1"/>
  <c r="F67" i="5"/>
  <c r="G67" i="5" s="1"/>
  <c r="J67" i="5"/>
  <c r="AJ59" i="5"/>
  <c r="P66" i="5" l="1"/>
  <c r="AM59" i="5"/>
  <c r="C59" i="5"/>
  <c r="C60" i="5" s="1"/>
  <c r="C61" i="5" s="1"/>
  <c r="C62" i="5" s="1"/>
  <c r="C63" i="5" s="1"/>
  <c r="C64" i="5" s="1"/>
  <c r="C65" i="5" s="1"/>
  <c r="C66" i="5" s="1"/>
  <c r="C67" i="5" s="1"/>
  <c r="C68" i="5" s="1"/>
  <c r="C69" i="5" s="1"/>
  <c r="C70" i="5" s="1"/>
  <c r="C71" i="5" s="1"/>
  <c r="C72" i="5" s="1"/>
  <c r="C73" i="5" s="1"/>
  <c r="C74" i="5" s="1"/>
  <c r="C75" i="5" s="1"/>
  <c r="C76" i="5" s="1"/>
  <c r="C77" i="5" s="1"/>
  <c r="C78" i="5" s="1"/>
  <c r="C79" i="5" s="1"/>
  <c r="C80" i="5" s="1"/>
  <c r="C81" i="5" s="1"/>
  <c r="C82" i="5" s="1"/>
  <c r="C83" i="5" s="1"/>
  <c r="C84" i="5" s="1"/>
  <c r="C85" i="5" s="1"/>
  <c r="C86" i="5" s="1"/>
  <c r="C87" i="5" s="1"/>
  <c r="C88" i="5" s="1"/>
  <c r="C89" i="5" s="1"/>
  <c r="C90" i="5" s="1"/>
  <c r="C91" i="5" s="1"/>
  <c r="C92" i="5" s="1"/>
  <c r="C93" i="5" s="1"/>
  <c r="C94" i="5" s="1"/>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115" i="5" s="1"/>
  <c r="C116" i="5" s="1"/>
  <c r="C117" i="5" s="1"/>
  <c r="C118" i="5" s="1"/>
  <c r="C119" i="5" s="1"/>
  <c r="C120" i="5" s="1"/>
  <c r="C121" i="5" s="1"/>
  <c r="C122" i="5" s="1"/>
  <c r="C123" i="5" s="1"/>
  <c r="C124" i="5" s="1"/>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C151" i="5" s="1"/>
  <c r="C152" i="5" s="1"/>
  <c r="C153" i="5" s="1"/>
  <c r="C154" i="5" s="1"/>
  <c r="C155" i="5" s="1"/>
  <c r="C156" i="5" s="1"/>
  <c r="C157" i="5" s="1"/>
  <c r="C158" i="5" s="1"/>
  <c r="C159" i="5" s="1"/>
  <c r="C160" i="5" s="1"/>
  <c r="C161" i="5" s="1"/>
  <c r="C162" i="5" s="1"/>
  <c r="C163" i="5" s="1"/>
  <c r="C164" i="5" s="1"/>
  <c r="C165" i="5" s="1"/>
  <c r="C166" i="5" s="1"/>
  <c r="C167" i="5" s="1"/>
  <c r="C168" i="5" s="1"/>
  <c r="C169" i="5" s="1"/>
  <c r="C170" i="5" s="1"/>
  <c r="C171" i="5" s="1"/>
  <c r="C172" i="5" s="1"/>
  <c r="C173" i="5" s="1"/>
  <c r="C174" i="5" s="1"/>
  <c r="C175" i="5" s="1"/>
  <c r="C176" i="5" s="1"/>
  <c r="C177" i="5" s="1"/>
  <c r="C178" i="5" s="1"/>
  <c r="C179" i="5" s="1"/>
  <c r="C180" i="5" s="1"/>
  <c r="C181" i="5" s="1"/>
  <c r="C182" i="5" s="1"/>
  <c r="C183" i="5" s="1"/>
  <c r="C184" i="5" s="1"/>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C240" i="5" s="1"/>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C265" i="5" s="1"/>
  <c r="C266" i="5" s="1"/>
  <c r="C267" i="5" s="1"/>
  <c r="C268" i="5" s="1"/>
  <c r="C269" i="5" s="1"/>
  <c r="C270" i="5" s="1"/>
  <c r="C271" i="5" s="1"/>
  <c r="C272" i="5" s="1"/>
  <c r="C273" i="5" s="1"/>
  <c r="C274" i="5" s="1"/>
  <c r="C275" i="5" s="1"/>
  <c r="C276" i="5" s="1"/>
  <c r="C277" i="5" s="1"/>
  <c r="C278" i="5" s="1"/>
  <c r="C279" i="5" s="1"/>
  <c r="C280" i="5" s="1"/>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305" i="5" s="1"/>
  <c r="C306" i="5" s="1"/>
  <c r="C307" i="5" s="1"/>
  <c r="C308" i="5" s="1"/>
  <c r="C309" i="5" s="1"/>
  <c r="C310" i="5" s="1"/>
  <c r="C311" i="5" s="1"/>
  <c r="C312" i="5" s="1"/>
  <c r="C313" i="5" s="1"/>
  <c r="C314" i="5" s="1"/>
  <c r="C315" i="5" s="1"/>
  <c r="C316" i="5" s="1"/>
  <c r="C317" i="5" s="1"/>
  <c r="C318" i="5" s="1"/>
  <c r="C319" i="5" s="1"/>
  <c r="C320" i="5" s="1"/>
  <c r="C321" i="5" s="1"/>
  <c r="C322" i="5" s="1"/>
  <c r="C323" i="5" s="1"/>
  <c r="C324" i="5" s="1"/>
  <c r="C325" i="5" s="1"/>
  <c r="C326" i="5" s="1"/>
  <c r="C327" i="5" s="1"/>
  <c r="C328" i="5" s="1"/>
  <c r="C329" i="5" s="1"/>
  <c r="C330" i="5" s="1"/>
  <c r="C331" i="5" s="1"/>
  <c r="C332" i="5" s="1"/>
  <c r="C333" i="5" s="1"/>
  <c r="C334" i="5" s="1"/>
  <c r="C335" i="5" s="1"/>
  <c r="C336" i="5" s="1"/>
  <c r="C337" i="5" s="1"/>
  <c r="C338" i="5" s="1"/>
  <c r="C339" i="5" s="1"/>
  <c r="C340" i="5" s="1"/>
  <c r="C341" i="5" s="1"/>
  <c r="C342" i="5" s="1"/>
  <c r="C343" i="5" s="1"/>
  <c r="C344" i="5" s="1"/>
  <c r="C345" i="5" s="1"/>
  <c r="C346" i="5" s="1"/>
  <c r="C347" i="5" s="1"/>
  <c r="C348" i="5" s="1"/>
  <c r="C349" i="5" s="1"/>
  <c r="C350" i="5" s="1"/>
  <c r="C351" i="5" s="1"/>
  <c r="C352" i="5" s="1"/>
  <c r="C353" i="5" s="1"/>
  <c r="C354" i="5" s="1"/>
  <c r="C355" i="5" s="1"/>
  <c r="C356" i="5" s="1"/>
  <c r="C357" i="5" s="1"/>
  <c r="C358" i="5" s="1"/>
  <c r="C359" i="5" s="1"/>
  <c r="C360" i="5" s="1"/>
  <c r="C361" i="5" s="1"/>
  <c r="C362" i="5" s="1"/>
  <c r="C363" i="5" s="1"/>
  <c r="C364" i="5" s="1"/>
  <c r="C365" i="5" s="1"/>
  <c r="C366" i="5" s="1"/>
  <c r="C367" i="5" s="1"/>
  <c r="C368" i="5" s="1"/>
  <c r="C369" i="5" s="1"/>
  <c r="C370" i="5" s="1"/>
  <c r="C371" i="5" s="1"/>
  <c r="C372" i="5" s="1"/>
  <c r="C373" i="5" s="1"/>
  <c r="C374" i="5" s="1"/>
  <c r="C375" i="5" s="1"/>
  <c r="H67" i="5"/>
  <c r="I67" i="5" s="1"/>
  <c r="AC67" i="5"/>
  <c r="AF67" i="5" s="1"/>
  <c r="I73" i="21" s="1"/>
  <c r="W67" i="5"/>
  <c r="K67" i="5"/>
  <c r="C73" i="21" s="1"/>
  <c r="AK59" i="5"/>
  <c r="E68" i="5" l="1"/>
  <c r="D73" i="21"/>
  <c r="AD67" i="5"/>
  <c r="AG60" i="5"/>
  <c r="L65" i="21"/>
  <c r="H73" i="21"/>
  <c r="S68" i="5"/>
  <c r="K65" i="21"/>
  <c r="D59" i="5"/>
  <c r="D60" i="5" s="1"/>
  <c r="D61" i="5" s="1"/>
  <c r="D62" i="5" s="1"/>
  <c r="D63" i="5" s="1"/>
  <c r="D64" i="5" s="1"/>
  <c r="D65" i="5" s="1"/>
  <c r="D66" i="5" s="1"/>
  <c r="D67" i="5" s="1"/>
  <c r="D68" i="5" s="1"/>
  <c r="D69" i="5" s="1"/>
  <c r="D70" i="5" s="1"/>
  <c r="D71" i="5" s="1"/>
  <c r="D72" i="5" s="1"/>
  <c r="D73" i="5" s="1"/>
  <c r="D74" i="5" s="1"/>
  <c r="D75" i="5" s="1"/>
  <c r="D76" i="5" s="1"/>
  <c r="D77" i="5" s="1"/>
  <c r="D78" i="5" s="1"/>
  <c r="D79" i="5" s="1"/>
  <c r="D80" i="5" s="1"/>
  <c r="D81" i="5" s="1"/>
  <c r="D82" i="5" s="1"/>
  <c r="D83" i="5" s="1"/>
  <c r="D84" i="5" s="1"/>
  <c r="D85" i="5" s="1"/>
  <c r="D86" i="5" s="1"/>
  <c r="D87" i="5" s="1"/>
  <c r="D88" i="5" s="1"/>
  <c r="D89" i="5" s="1"/>
  <c r="D90" i="5" s="1"/>
  <c r="D91" i="5" s="1"/>
  <c r="D92" i="5" s="1"/>
  <c r="D93" i="5" s="1"/>
  <c r="D94" i="5" s="1"/>
  <c r="D95" i="5" s="1"/>
  <c r="D96" i="5" s="1"/>
  <c r="D97" i="5" s="1"/>
  <c r="D98" i="5" s="1"/>
  <c r="D99" i="5" s="1"/>
  <c r="D100" i="5" s="1"/>
  <c r="D101" i="5" s="1"/>
  <c r="D102" i="5" s="1"/>
  <c r="D103" i="5" s="1"/>
  <c r="D104" i="5" s="1"/>
  <c r="D105" i="5" s="1"/>
  <c r="D106" i="5" s="1"/>
  <c r="D107" i="5" s="1"/>
  <c r="D108" i="5" s="1"/>
  <c r="D109" i="5" s="1"/>
  <c r="D110" i="5" s="1"/>
  <c r="D111" i="5" s="1"/>
  <c r="D112" i="5" s="1"/>
  <c r="D113" i="5" s="1"/>
  <c r="D114" i="5" s="1"/>
  <c r="D115" i="5" s="1"/>
  <c r="D116" i="5" s="1"/>
  <c r="D117" i="5" s="1"/>
  <c r="D118" i="5" s="1"/>
  <c r="D119" i="5" s="1"/>
  <c r="D120" i="5" s="1"/>
  <c r="D121" i="5" s="1"/>
  <c r="D122" i="5" s="1"/>
  <c r="D123" i="5" s="1"/>
  <c r="D124" i="5" s="1"/>
  <c r="D125" i="5" s="1"/>
  <c r="D126" i="5" s="1"/>
  <c r="D127" i="5" s="1"/>
  <c r="D128" i="5" s="1"/>
  <c r="D129" i="5" s="1"/>
  <c r="D130" i="5" s="1"/>
  <c r="D131" i="5" s="1"/>
  <c r="D132" i="5" s="1"/>
  <c r="D133" i="5" s="1"/>
  <c r="D134" i="5" s="1"/>
  <c r="D135" i="5" s="1"/>
  <c r="D136" i="5" s="1"/>
  <c r="D137" i="5" s="1"/>
  <c r="D138" i="5" s="1"/>
  <c r="D139" i="5" s="1"/>
  <c r="D140" i="5" s="1"/>
  <c r="D141" i="5" s="1"/>
  <c r="D142" i="5" s="1"/>
  <c r="D143" i="5" s="1"/>
  <c r="D144" i="5" s="1"/>
  <c r="D145" i="5" s="1"/>
  <c r="D146" i="5" s="1"/>
  <c r="D147" i="5" s="1"/>
  <c r="D148" i="5" s="1"/>
  <c r="D149" i="5" s="1"/>
  <c r="D150" i="5" s="1"/>
  <c r="D151" i="5" s="1"/>
  <c r="D152" i="5" s="1"/>
  <c r="D153" i="5" s="1"/>
  <c r="D154" i="5" s="1"/>
  <c r="D155" i="5" s="1"/>
  <c r="D156" i="5" s="1"/>
  <c r="D157" i="5" s="1"/>
  <c r="D158" i="5" s="1"/>
  <c r="D159" i="5" s="1"/>
  <c r="D160" i="5" s="1"/>
  <c r="D161" i="5" s="1"/>
  <c r="D162" i="5" s="1"/>
  <c r="D163" i="5" s="1"/>
  <c r="D164" i="5" s="1"/>
  <c r="D165" i="5" s="1"/>
  <c r="D166" i="5" s="1"/>
  <c r="D167" i="5" s="1"/>
  <c r="D168" i="5" s="1"/>
  <c r="D169" i="5" s="1"/>
  <c r="D170" i="5" s="1"/>
  <c r="D171" i="5" s="1"/>
  <c r="D172" i="5" s="1"/>
  <c r="D173" i="5" s="1"/>
  <c r="D174" i="5" s="1"/>
  <c r="D175" i="5" s="1"/>
  <c r="D176" i="5" s="1"/>
  <c r="D177" i="5" s="1"/>
  <c r="D178" i="5" s="1"/>
  <c r="D179" i="5" s="1"/>
  <c r="D180" i="5" s="1"/>
  <c r="D181" i="5" s="1"/>
  <c r="D182" i="5" s="1"/>
  <c r="D183" i="5" s="1"/>
  <c r="D184" i="5" s="1"/>
  <c r="D185" i="5" s="1"/>
  <c r="D186" i="5" s="1"/>
  <c r="D187" i="5" s="1"/>
  <c r="D188" i="5" s="1"/>
  <c r="D189" i="5" s="1"/>
  <c r="D190" i="5" s="1"/>
  <c r="D191" i="5" s="1"/>
  <c r="D192" i="5" s="1"/>
  <c r="D193" i="5" s="1"/>
  <c r="D194" i="5" s="1"/>
  <c r="D195" i="5" s="1"/>
  <c r="D196" i="5" s="1"/>
  <c r="D197" i="5" s="1"/>
  <c r="D198" i="5" s="1"/>
  <c r="D199" i="5" s="1"/>
  <c r="D200" i="5" s="1"/>
  <c r="D201" i="5" s="1"/>
  <c r="D202" i="5" s="1"/>
  <c r="D203" i="5" s="1"/>
  <c r="D204" i="5" s="1"/>
  <c r="D205" i="5" s="1"/>
  <c r="D206" i="5" s="1"/>
  <c r="D207" i="5" s="1"/>
  <c r="D208" i="5" s="1"/>
  <c r="D209" i="5" s="1"/>
  <c r="D210" i="5" s="1"/>
  <c r="D211" i="5" s="1"/>
  <c r="D212" i="5" s="1"/>
  <c r="D213" i="5" s="1"/>
  <c r="D214" i="5" s="1"/>
  <c r="D215" i="5" s="1"/>
  <c r="D216" i="5" s="1"/>
  <c r="D217" i="5" s="1"/>
  <c r="D218" i="5" s="1"/>
  <c r="D219" i="5" s="1"/>
  <c r="D220" i="5" s="1"/>
  <c r="D221" i="5" s="1"/>
  <c r="D222" i="5" s="1"/>
  <c r="D223" i="5" s="1"/>
  <c r="D224" i="5" s="1"/>
  <c r="D225" i="5" s="1"/>
  <c r="D226" i="5" s="1"/>
  <c r="D227" i="5" s="1"/>
  <c r="D228" i="5" s="1"/>
  <c r="D229" i="5" s="1"/>
  <c r="D230" i="5" s="1"/>
  <c r="D231" i="5" s="1"/>
  <c r="D232" i="5" s="1"/>
  <c r="D233" i="5" s="1"/>
  <c r="D234" i="5" s="1"/>
  <c r="D235" i="5" s="1"/>
  <c r="D236" i="5" s="1"/>
  <c r="D237" i="5" s="1"/>
  <c r="D238" i="5" s="1"/>
  <c r="D239" i="5" s="1"/>
  <c r="D240" i="5" s="1"/>
  <c r="D241" i="5" s="1"/>
  <c r="D242" i="5" s="1"/>
  <c r="D243" i="5" s="1"/>
  <c r="D244" i="5" s="1"/>
  <c r="D245" i="5" s="1"/>
  <c r="D246" i="5" s="1"/>
  <c r="D247" i="5" s="1"/>
  <c r="D248" i="5" s="1"/>
  <c r="D249" i="5" s="1"/>
  <c r="D250" i="5" s="1"/>
  <c r="D251" i="5" s="1"/>
  <c r="D252" i="5" s="1"/>
  <c r="D253" i="5" s="1"/>
  <c r="D254" i="5" s="1"/>
  <c r="D255" i="5" s="1"/>
  <c r="D256" i="5" s="1"/>
  <c r="D257" i="5" s="1"/>
  <c r="D258" i="5" s="1"/>
  <c r="D259" i="5" s="1"/>
  <c r="D260" i="5" s="1"/>
  <c r="D261" i="5" s="1"/>
  <c r="D262" i="5" s="1"/>
  <c r="D263" i="5" s="1"/>
  <c r="D264" i="5" s="1"/>
  <c r="D265" i="5" s="1"/>
  <c r="D266" i="5" s="1"/>
  <c r="D267" i="5" s="1"/>
  <c r="D268" i="5" s="1"/>
  <c r="D269" i="5" s="1"/>
  <c r="D270" i="5" s="1"/>
  <c r="D271" i="5" s="1"/>
  <c r="D272" i="5" s="1"/>
  <c r="D273" i="5" s="1"/>
  <c r="D274" i="5" s="1"/>
  <c r="D275" i="5" s="1"/>
  <c r="D276" i="5" s="1"/>
  <c r="D277" i="5" s="1"/>
  <c r="D278" i="5" s="1"/>
  <c r="D279" i="5" s="1"/>
  <c r="D280" i="5" s="1"/>
  <c r="D281" i="5" s="1"/>
  <c r="D282" i="5" s="1"/>
  <c r="D283" i="5" s="1"/>
  <c r="D284" i="5" s="1"/>
  <c r="D285" i="5" s="1"/>
  <c r="D286" i="5" s="1"/>
  <c r="D287" i="5" s="1"/>
  <c r="D288" i="5" s="1"/>
  <c r="D289" i="5" s="1"/>
  <c r="D290" i="5" s="1"/>
  <c r="D291" i="5" s="1"/>
  <c r="D292" i="5" s="1"/>
  <c r="D293" i="5" s="1"/>
  <c r="D294" i="5" s="1"/>
  <c r="D295" i="5" s="1"/>
  <c r="D296" i="5" s="1"/>
  <c r="D297" i="5" s="1"/>
  <c r="D298" i="5" s="1"/>
  <c r="D299" i="5" s="1"/>
  <c r="D300" i="5" s="1"/>
  <c r="D301" i="5" s="1"/>
  <c r="D302" i="5" s="1"/>
  <c r="D303" i="5" s="1"/>
  <c r="D304" i="5" s="1"/>
  <c r="D305" i="5" s="1"/>
  <c r="D306" i="5" s="1"/>
  <c r="D307" i="5" s="1"/>
  <c r="D308" i="5" s="1"/>
  <c r="D309" i="5" s="1"/>
  <c r="D310" i="5" s="1"/>
  <c r="D311" i="5" s="1"/>
  <c r="D312" i="5" s="1"/>
  <c r="D313" i="5" s="1"/>
  <c r="D314" i="5" s="1"/>
  <c r="D315" i="5" s="1"/>
  <c r="D316" i="5" s="1"/>
  <c r="D317" i="5" s="1"/>
  <c r="D318" i="5" s="1"/>
  <c r="D319" i="5" s="1"/>
  <c r="D320" i="5" s="1"/>
  <c r="D321" i="5" s="1"/>
  <c r="D322" i="5" s="1"/>
  <c r="D323" i="5" s="1"/>
  <c r="D324" i="5" s="1"/>
  <c r="D325" i="5" s="1"/>
  <c r="D326" i="5" s="1"/>
  <c r="D327" i="5" s="1"/>
  <c r="D328" i="5" s="1"/>
  <c r="D329" i="5" s="1"/>
  <c r="D330" i="5" s="1"/>
  <c r="D331" i="5" s="1"/>
  <c r="D332" i="5" s="1"/>
  <c r="D333" i="5" s="1"/>
  <c r="D334" i="5" s="1"/>
  <c r="D335" i="5" s="1"/>
  <c r="D336" i="5" s="1"/>
  <c r="D337" i="5" s="1"/>
  <c r="D338" i="5" s="1"/>
  <c r="D339" i="5" s="1"/>
  <c r="D340" i="5" s="1"/>
  <c r="D341" i="5" s="1"/>
  <c r="D342" i="5" s="1"/>
  <c r="D343" i="5" s="1"/>
  <c r="D344" i="5" s="1"/>
  <c r="D345" i="5" s="1"/>
  <c r="D346" i="5" s="1"/>
  <c r="D347" i="5" s="1"/>
  <c r="D348" i="5" s="1"/>
  <c r="D349" i="5" s="1"/>
  <c r="D350" i="5" s="1"/>
  <c r="D351" i="5" s="1"/>
  <c r="D352" i="5" s="1"/>
  <c r="D353" i="5" s="1"/>
  <c r="D354" i="5" s="1"/>
  <c r="D355" i="5" s="1"/>
  <c r="D356" i="5" s="1"/>
  <c r="D357" i="5" s="1"/>
  <c r="D358" i="5" s="1"/>
  <c r="D359" i="5" s="1"/>
  <c r="D360" i="5" s="1"/>
  <c r="D361" i="5" s="1"/>
  <c r="D362" i="5" s="1"/>
  <c r="D363" i="5" s="1"/>
  <c r="D364" i="5" s="1"/>
  <c r="D365" i="5" s="1"/>
  <c r="D366" i="5" s="1"/>
  <c r="D367" i="5" s="1"/>
  <c r="D368" i="5" s="1"/>
  <c r="D369" i="5" s="1"/>
  <c r="D370" i="5" s="1"/>
  <c r="D371" i="5" s="1"/>
  <c r="D372" i="5" s="1"/>
  <c r="D373" i="5" s="1"/>
  <c r="D374" i="5" s="1"/>
  <c r="D375" i="5" s="1"/>
  <c r="D14" i="5" s="1"/>
  <c r="H11" i="10" s="1"/>
  <c r="L67" i="5"/>
  <c r="F72" i="21"/>
  <c r="G12" i="10" l="1"/>
  <c r="E8" i="18" s="1"/>
  <c r="E9" i="18" s="1"/>
  <c r="K11" i="10"/>
  <c r="AH60" i="5"/>
  <c r="AI60" i="5" s="1"/>
  <c r="AJ60" i="5" s="1"/>
  <c r="AK60" i="5" s="1"/>
  <c r="AL60" i="5"/>
  <c r="AM60" i="5" s="1"/>
  <c r="K66" i="21" s="1"/>
  <c r="J73" i="21"/>
  <c r="Z68" i="5"/>
  <c r="M67" i="5"/>
  <c r="N67" i="5" s="1"/>
  <c r="Q67" i="5"/>
  <c r="T68" i="5"/>
  <c r="U68" i="5" s="1"/>
  <c r="X68" i="5"/>
  <c r="F68" i="5"/>
  <c r="G68" i="5" s="1"/>
  <c r="J68" i="5"/>
  <c r="V68" i="5" l="1"/>
  <c r="Y68" i="5" s="1"/>
  <c r="G74" i="21" s="1"/>
  <c r="W68" i="5"/>
  <c r="O67" i="5"/>
  <c r="P67" i="5" s="1"/>
  <c r="L66" i="21"/>
  <c r="AG61" i="5"/>
  <c r="H68" i="5"/>
  <c r="K68" i="5" s="1"/>
  <c r="C74" i="21" s="1"/>
  <c r="I68" i="5"/>
  <c r="AA68" i="5"/>
  <c r="AB68" i="5" s="1"/>
  <c r="AE68" i="5"/>
  <c r="L68" i="5" l="1"/>
  <c r="F73" i="21"/>
  <c r="R67" i="5"/>
  <c r="E73" i="21" s="1"/>
  <c r="AC68" i="5"/>
  <c r="AD68" i="5" s="1"/>
  <c r="E69" i="5"/>
  <c r="D74" i="21"/>
  <c r="AL61" i="5"/>
  <c r="AH61" i="5"/>
  <c r="AI61" i="5" s="1"/>
  <c r="S69" i="5"/>
  <c r="H74" i="21"/>
  <c r="AF68" i="5"/>
  <c r="I74" i="21" s="1"/>
  <c r="AJ61" i="5" l="1"/>
  <c r="AK61" i="5"/>
  <c r="AM61" i="5"/>
  <c r="K67" i="21" s="1"/>
  <c r="T69" i="5"/>
  <c r="U69" i="5" s="1"/>
  <c r="X69" i="5"/>
  <c r="F69" i="5"/>
  <c r="G69" i="5" s="1"/>
  <c r="J69" i="5"/>
  <c r="Z69" i="5"/>
  <c r="J74" i="21"/>
  <c r="M68" i="5"/>
  <c r="N68" i="5" s="1"/>
  <c r="Q68" i="5"/>
  <c r="O68" i="5" l="1"/>
  <c r="R68" i="5" s="1"/>
  <c r="E74" i="21" s="1"/>
  <c r="P68" i="5"/>
  <c r="AA69" i="5"/>
  <c r="AB69" i="5" s="1"/>
  <c r="AE69" i="5"/>
  <c r="H69" i="5"/>
  <c r="K69" i="5" s="1"/>
  <c r="C75" i="21" s="1"/>
  <c r="I69" i="5"/>
  <c r="V69" i="5"/>
  <c r="Y69" i="5" s="1"/>
  <c r="G75" i="21" s="1"/>
  <c r="AG62" i="5"/>
  <c r="L67" i="21"/>
  <c r="AH62" i="5" l="1"/>
  <c r="AI62" i="5" s="1"/>
  <c r="AL62" i="5"/>
  <c r="W69" i="5"/>
  <c r="E70" i="5"/>
  <c r="D75" i="21"/>
  <c r="AC69" i="5"/>
  <c r="AF69" i="5" s="1"/>
  <c r="I75" i="21" s="1"/>
  <c r="F74" i="21"/>
  <c r="L69" i="5"/>
  <c r="M69" i="5" l="1"/>
  <c r="N69" i="5" s="1"/>
  <c r="Q69" i="5"/>
  <c r="AD69" i="5"/>
  <c r="F70" i="5"/>
  <c r="G70" i="5" s="1"/>
  <c r="J70" i="5"/>
  <c r="S70" i="5"/>
  <c r="H75" i="21"/>
  <c r="AJ62" i="5"/>
  <c r="AM62" i="5" s="1"/>
  <c r="K68" i="21" s="1"/>
  <c r="AK62" i="5" l="1"/>
  <c r="T70" i="5"/>
  <c r="U70" i="5" s="1"/>
  <c r="X70" i="5"/>
  <c r="H70" i="5"/>
  <c r="K70" i="5" s="1"/>
  <c r="C76" i="21" s="1"/>
  <c r="Z70" i="5"/>
  <c r="J75" i="21"/>
  <c r="O69" i="5"/>
  <c r="R69" i="5" s="1"/>
  <c r="E75" i="21" s="1"/>
  <c r="AA70" i="5" l="1"/>
  <c r="AB70" i="5" s="1"/>
  <c r="AE70" i="5"/>
  <c r="V70" i="5"/>
  <c r="W70" i="5"/>
  <c r="P69" i="5"/>
  <c r="I70" i="5"/>
  <c r="Y70" i="5"/>
  <c r="G76" i="21" s="1"/>
  <c r="AG63" i="5"/>
  <c r="L68" i="21"/>
  <c r="AL63" i="5" l="1"/>
  <c r="AH63" i="5"/>
  <c r="AI63" i="5" s="1"/>
  <c r="E71" i="5"/>
  <c r="D76" i="21"/>
  <c r="L70" i="5"/>
  <c r="F75" i="21"/>
  <c r="S71" i="5"/>
  <c r="H76" i="21"/>
  <c r="AC70" i="5"/>
  <c r="AF70" i="5" s="1"/>
  <c r="I76" i="21" s="1"/>
  <c r="AD70" i="5"/>
  <c r="Z71" i="5" l="1"/>
  <c r="J76" i="21"/>
  <c r="T71" i="5"/>
  <c r="U71" i="5" s="1"/>
  <c r="X71" i="5"/>
  <c r="M70" i="5"/>
  <c r="N70" i="5" s="1"/>
  <c r="Q70" i="5"/>
  <c r="F71" i="5"/>
  <c r="G71" i="5" s="1"/>
  <c r="J71" i="5"/>
  <c r="AJ63" i="5"/>
  <c r="AK63" i="5" s="1"/>
  <c r="L69" i="21" l="1"/>
  <c r="AG64" i="5"/>
  <c r="O70" i="5"/>
  <c r="P70" i="5"/>
  <c r="AM63" i="5"/>
  <c r="K69" i="21" s="1"/>
  <c r="H71" i="5"/>
  <c r="K71" i="5" s="1"/>
  <c r="C77" i="21" s="1"/>
  <c r="R70" i="5"/>
  <c r="E76" i="21" s="1"/>
  <c r="V71" i="5"/>
  <c r="Y71" i="5" s="1"/>
  <c r="G77" i="21" s="1"/>
  <c r="AA71" i="5"/>
  <c r="AB71" i="5" s="1"/>
  <c r="AE71" i="5"/>
  <c r="I71" i="5" l="1"/>
  <c r="W71" i="5"/>
  <c r="L71" i="5"/>
  <c r="F76" i="21"/>
  <c r="AL64" i="5"/>
  <c r="AH64" i="5"/>
  <c r="AI64" i="5" s="1"/>
  <c r="AJ64" i="5" s="1"/>
  <c r="AK64" i="5" s="1"/>
  <c r="AC71" i="5"/>
  <c r="AF71" i="5" s="1"/>
  <c r="I77" i="21" s="1"/>
  <c r="AD71" i="5" l="1"/>
  <c r="AM64" i="5"/>
  <c r="K70" i="21" s="1"/>
  <c r="S72" i="5"/>
  <c r="H77" i="21"/>
  <c r="AG65" i="5"/>
  <c r="L70" i="21"/>
  <c r="M71" i="5"/>
  <c r="N71" i="5" s="1"/>
  <c r="Q71" i="5"/>
  <c r="D77" i="21"/>
  <c r="E72" i="5"/>
  <c r="AL65" i="5" l="1"/>
  <c r="AH65" i="5"/>
  <c r="AI65" i="5" s="1"/>
  <c r="F72" i="5"/>
  <c r="G72" i="5" s="1"/>
  <c r="J72" i="5"/>
  <c r="O71" i="5"/>
  <c r="R71" i="5" s="1"/>
  <c r="E77" i="21" s="1"/>
  <c r="T72" i="5"/>
  <c r="U72" i="5" s="1"/>
  <c r="X72" i="5"/>
  <c r="Z72" i="5"/>
  <c r="J77" i="21"/>
  <c r="AA72" i="5" l="1"/>
  <c r="AB72" i="5" s="1"/>
  <c r="AE72" i="5"/>
  <c r="V72" i="5"/>
  <c r="Y72" i="5" s="1"/>
  <c r="G78" i="21" s="1"/>
  <c r="W72" i="5"/>
  <c r="P71" i="5"/>
  <c r="H72" i="5"/>
  <c r="K72" i="5" s="1"/>
  <c r="C78" i="21" s="1"/>
  <c r="I72" i="5"/>
  <c r="AJ65" i="5"/>
  <c r="AM65" i="5" s="1"/>
  <c r="K71" i="21" s="1"/>
  <c r="AK65" i="5" l="1"/>
  <c r="E73" i="5"/>
  <c r="D78" i="21"/>
  <c r="F77" i="21"/>
  <c r="L72" i="5"/>
  <c r="S73" i="5"/>
  <c r="H78" i="21"/>
  <c r="AC72" i="5"/>
  <c r="AF72" i="5" s="1"/>
  <c r="I78" i="21" s="1"/>
  <c r="AD72" i="5" l="1"/>
  <c r="T73" i="5"/>
  <c r="U73" i="5" s="1"/>
  <c r="X73" i="5"/>
  <c r="M72" i="5"/>
  <c r="N72" i="5" s="1"/>
  <c r="Q72" i="5"/>
  <c r="F73" i="5"/>
  <c r="G73" i="5" s="1"/>
  <c r="J73" i="5"/>
  <c r="AG66" i="5"/>
  <c r="L71" i="21"/>
  <c r="AL66" i="5" l="1"/>
  <c r="AH66" i="5"/>
  <c r="AI66" i="5" s="1"/>
  <c r="H73" i="5"/>
  <c r="K73" i="5" s="1"/>
  <c r="C79" i="21" s="1"/>
  <c r="I73" i="5"/>
  <c r="O72" i="5"/>
  <c r="R72" i="5" s="1"/>
  <c r="E78" i="21" s="1"/>
  <c r="V73" i="5"/>
  <c r="Y73" i="5" s="1"/>
  <c r="G79" i="21" s="1"/>
  <c r="J78" i="21"/>
  <c r="Z73" i="5"/>
  <c r="W73" i="5" l="1"/>
  <c r="S74" i="5"/>
  <c r="H79" i="21"/>
  <c r="P72" i="5"/>
  <c r="E74" i="5"/>
  <c r="D79" i="21"/>
  <c r="AJ66" i="5"/>
  <c r="AK66" i="5"/>
  <c r="AA73" i="5"/>
  <c r="AB73" i="5" s="1"/>
  <c r="AE73" i="5"/>
  <c r="AM66" i="5"/>
  <c r="K72" i="21" s="1"/>
  <c r="AG67" i="5" l="1"/>
  <c r="L72" i="21"/>
  <c r="AC73" i="5"/>
  <c r="AF73" i="5" s="1"/>
  <c r="I79" i="21" s="1"/>
  <c r="AD73" i="5"/>
  <c r="F74" i="5"/>
  <c r="G74" i="5" s="1"/>
  <c r="J74" i="5"/>
  <c r="L73" i="5"/>
  <c r="F78" i="21"/>
  <c r="T74" i="5"/>
  <c r="U74" i="5" s="1"/>
  <c r="X74" i="5"/>
  <c r="V74" i="5" l="1"/>
  <c r="Y74" i="5" s="1"/>
  <c r="G80" i="21" s="1"/>
  <c r="M73" i="5"/>
  <c r="N73" i="5" s="1"/>
  <c r="Q73" i="5"/>
  <c r="H74" i="5"/>
  <c r="K74" i="5" s="1"/>
  <c r="C80" i="21" s="1"/>
  <c r="Z74" i="5"/>
  <c r="J79" i="21"/>
  <c r="AL67" i="5"/>
  <c r="AH67" i="5"/>
  <c r="AI67" i="5" s="1"/>
  <c r="AJ67" i="5" s="1"/>
  <c r="AK67" i="5" s="1"/>
  <c r="AG68" i="5" l="1"/>
  <c r="L73" i="21"/>
  <c r="AM67" i="5"/>
  <c r="K73" i="21" s="1"/>
  <c r="I74" i="5"/>
  <c r="O73" i="5"/>
  <c r="R73" i="5" s="1"/>
  <c r="E79" i="21" s="1"/>
  <c r="P73" i="5"/>
  <c r="W74" i="5"/>
  <c r="AA74" i="5"/>
  <c r="AB74" i="5" s="1"/>
  <c r="AE74" i="5"/>
  <c r="H80" i="21" l="1"/>
  <c r="S75" i="5"/>
  <c r="E75" i="5"/>
  <c r="D80" i="21"/>
  <c r="AC74" i="5"/>
  <c r="AF74" i="5" s="1"/>
  <c r="I80" i="21" s="1"/>
  <c r="L74" i="5"/>
  <c r="F79" i="21"/>
  <c r="AH68" i="5"/>
  <c r="AI68" i="5" s="1"/>
  <c r="AL68" i="5"/>
  <c r="AJ68" i="5" l="1"/>
  <c r="AM68" i="5" s="1"/>
  <c r="K74" i="21" s="1"/>
  <c r="M74" i="5"/>
  <c r="N74" i="5" s="1"/>
  <c r="Q74" i="5"/>
  <c r="AD74" i="5"/>
  <c r="F75" i="5"/>
  <c r="G75" i="5" s="1"/>
  <c r="J75" i="5"/>
  <c r="T75" i="5"/>
  <c r="U75" i="5" s="1"/>
  <c r="X75" i="5"/>
  <c r="V75" i="5" l="1"/>
  <c r="Y75" i="5" s="1"/>
  <c r="G81" i="21" s="1"/>
  <c r="H75" i="5"/>
  <c r="K75" i="5" s="1"/>
  <c r="C81" i="21" s="1"/>
  <c r="J80" i="21"/>
  <c r="Z75" i="5"/>
  <c r="O74" i="5"/>
  <c r="R74" i="5" s="1"/>
  <c r="E80" i="21" s="1"/>
  <c r="AK68" i="5"/>
  <c r="I75" i="5" l="1"/>
  <c r="AA75" i="5"/>
  <c r="AB75" i="5" s="1"/>
  <c r="AE75" i="5"/>
  <c r="AG69" i="5"/>
  <c r="L74" i="21"/>
  <c r="P74" i="5"/>
  <c r="E76" i="5"/>
  <c r="D81" i="21"/>
  <c r="W75" i="5"/>
  <c r="S76" i="5" l="1"/>
  <c r="H81" i="21"/>
  <c r="F76" i="5"/>
  <c r="G76" i="5" s="1"/>
  <c r="J76" i="5"/>
  <c r="F80" i="21"/>
  <c r="L75" i="5"/>
  <c r="AH69" i="5"/>
  <c r="AI69" i="5" s="1"/>
  <c r="AL69" i="5"/>
  <c r="AC75" i="5"/>
  <c r="AF75" i="5" s="1"/>
  <c r="I81" i="21" s="1"/>
  <c r="AD75" i="5" l="1"/>
  <c r="M75" i="5"/>
  <c r="N75" i="5" s="1"/>
  <c r="Q75" i="5"/>
  <c r="AJ69" i="5"/>
  <c r="AM69" i="5" s="1"/>
  <c r="K75" i="21" s="1"/>
  <c r="AK69" i="5"/>
  <c r="H76" i="5"/>
  <c r="K76" i="5" s="1"/>
  <c r="C82" i="21" s="1"/>
  <c r="I76" i="5"/>
  <c r="T76" i="5"/>
  <c r="U76" i="5" s="1"/>
  <c r="X76" i="5"/>
  <c r="V76" i="5" l="1"/>
  <c r="Y76" i="5" s="1"/>
  <c r="G82" i="21" s="1"/>
  <c r="W76" i="5"/>
  <c r="E77" i="5"/>
  <c r="D82" i="21"/>
  <c r="AG70" i="5"/>
  <c r="L75" i="21"/>
  <c r="O75" i="5"/>
  <c r="R75" i="5" s="1"/>
  <c r="E81" i="21" s="1"/>
  <c r="Z76" i="5"/>
  <c r="J81" i="21"/>
  <c r="P75" i="5" l="1"/>
  <c r="AA76" i="5"/>
  <c r="AB76" i="5" s="1"/>
  <c r="AE76" i="5"/>
  <c r="AH70" i="5"/>
  <c r="AI70" i="5" s="1"/>
  <c r="AJ70" i="5" s="1"/>
  <c r="AK70" i="5" s="1"/>
  <c r="AL70" i="5"/>
  <c r="AM70" i="5" s="1"/>
  <c r="K76" i="21" s="1"/>
  <c r="S77" i="5"/>
  <c r="H82" i="21"/>
  <c r="F77" i="5"/>
  <c r="G77" i="5" s="1"/>
  <c r="J77" i="5"/>
  <c r="H77" i="5" l="1"/>
  <c r="I77" i="5"/>
  <c r="T77" i="5"/>
  <c r="U77" i="5" s="1"/>
  <c r="X77" i="5"/>
  <c r="K77" i="5"/>
  <c r="C83" i="21" s="1"/>
  <c r="AG71" i="5"/>
  <c r="L76" i="21"/>
  <c r="AC76" i="5"/>
  <c r="AF76" i="5" s="1"/>
  <c r="I82" i="21" s="1"/>
  <c r="F81" i="21"/>
  <c r="L76" i="5"/>
  <c r="AD76" i="5" l="1"/>
  <c r="M76" i="5"/>
  <c r="N76" i="5" s="1"/>
  <c r="Q76" i="5"/>
  <c r="Z77" i="5"/>
  <c r="J82" i="21"/>
  <c r="AL71" i="5"/>
  <c r="AH71" i="5"/>
  <c r="AI71" i="5" s="1"/>
  <c r="V77" i="5"/>
  <c r="Y77" i="5" s="1"/>
  <c r="G83" i="21" s="1"/>
  <c r="W77" i="5"/>
  <c r="E78" i="5"/>
  <c r="D83" i="21"/>
  <c r="AJ71" i="5" l="1"/>
  <c r="AM71" i="5" s="1"/>
  <c r="K77" i="21" s="1"/>
  <c r="F78" i="5"/>
  <c r="G78" i="5" s="1"/>
  <c r="J78" i="5"/>
  <c r="S78" i="5"/>
  <c r="H83" i="21"/>
  <c r="AA77" i="5"/>
  <c r="AB77" i="5" s="1"/>
  <c r="AE77" i="5"/>
  <c r="O76" i="5"/>
  <c r="R76" i="5" s="1"/>
  <c r="E82" i="21" s="1"/>
  <c r="P76" i="5"/>
  <c r="L77" i="5" l="1"/>
  <c r="F82" i="21"/>
  <c r="AC77" i="5"/>
  <c r="AF77" i="5" s="1"/>
  <c r="I83" i="21" s="1"/>
  <c r="T78" i="5"/>
  <c r="U78" i="5" s="1"/>
  <c r="X78" i="5"/>
  <c r="H78" i="5"/>
  <c r="K78" i="5" s="1"/>
  <c r="C84" i="21" s="1"/>
  <c r="AK71" i="5"/>
  <c r="I78" i="5" l="1"/>
  <c r="AD77" i="5"/>
  <c r="AG72" i="5"/>
  <c r="L77" i="21"/>
  <c r="V78" i="5"/>
  <c r="Y78" i="5" s="1"/>
  <c r="G84" i="21" s="1"/>
  <c r="W78" i="5"/>
  <c r="M77" i="5"/>
  <c r="N77" i="5" s="1"/>
  <c r="Q77" i="5"/>
  <c r="S79" i="5" l="1"/>
  <c r="H84" i="21"/>
  <c r="AH72" i="5"/>
  <c r="AI72" i="5" s="1"/>
  <c r="AL72" i="5"/>
  <c r="O77" i="5"/>
  <c r="R77" i="5" s="1"/>
  <c r="E83" i="21" s="1"/>
  <c r="Z78" i="5"/>
  <c r="J83" i="21"/>
  <c r="D84" i="21"/>
  <c r="E79" i="5"/>
  <c r="F79" i="5" l="1"/>
  <c r="G79" i="5" s="1"/>
  <c r="J79" i="5"/>
  <c r="T79" i="5"/>
  <c r="U79" i="5" s="1"/>
  <c r="X79" i="5"/>
  <c r="AA78" i="5"/>
  <c r="AB78" i="5" s="1"/>
  <c r="AE78" i="5"/>
  <c r="P77" i="5"/>
  <c r="AJ72" i="5"/>
  <c r="AM72" i="5" s="1"/>
  <c r="K78" i="21" s="1"/>
  <c r="AK72" i="5" l="1"/>
  <c r="L78" i="5"/>
  <c r="F83" i="21"/>
  <c r="AC78" i="5"/>
  <c r="AF78" i="5" s="1"/>
  <c r="I84" i="21" s="1"/>
  <c r="Y79" i="5"/>
  <c r="G85" i="21" s="1"/>
  <c r="V79" i="5"/>
  <c r="W79" i="5" s="1"/>
  <c r="H79" i="5"/>
  <c r="I79" i="5" s="1"/>
  <c r="E80" i="5" l="1"/>
  <c r="D85" i="21"/>
  <c r="S80" i="5"/>
  <c r="H85" i="21"/>
  <c r="K79" i="5"/>
  <c r="C85" i="21" s="1"/>
  <c r="AD78" i="5"/>
  <c r="M78" i="5"/>
  <c r="N78" i="5" s="1"/>
  <c r="Q78" i="5"/>
  <c r="AG73" i="5"/>
  <c r="L78" i="21"/>
  <c r="AH73" i="5" l="1"/>
  <c r="AI73" i="5" s="1"/>
  <c r="AJ73" i="5" s="1"/>
  <c r="AK73" i="5" s="1"/>
  <c r="AL73" i="5"/>
  <c r="AM73" i="5" s="1"/>
  <c r="K79" i="21" s="1"/>
  <c r="Z79" i="5"/>
  <c r="J84" i="21"/>
  <c r="T80" i="5"/>
  <c r="U80" i="5" s="1"/>
  <c r="X80" i="5"/>
  <c r="O78" i="5"/>
  <c r="R78" i="5" s="1"/>
  <c r="E84" i="21" s="1"/>
  <c r="F80" i="5"/>
  <c r="G80" i="5" s="1"/>
  <c r="J80" i="5"/>
  <c r="P78" i="5" l="1"/>
  <c r="V80" i="5"/>
  <c r="W80" i="5"/>
  <c r="AA79" i="5"/>
  <c r="AB79" i="5" s="1"/>
  <c r="AE79" i="5"/>
  <c r="H80" i="5"/>
  <c r="K80" i="5" s="1"/>
  <c r="C86" i="21" s="1"/>
  <c r="I80" i="5"/>
  <c r="Y80" i="5"/>
  <c r="G86" i="21" s="1"/>
  <c r="AG74" i="5"/>
  <c r="L79" i="21"/>
  <c r="AH74" i="5" l="1"/>
  <c r="AI74" i="5" s="1"/>
  <c r="AL74" i="5"/>
  <c r="E81" i="5"/>
  <c r="D86" i="21"/>
  <c r="AC79" i="5"/>
  <c r="AF79" i="5" s="1"/>
  <c r="I85" i="21" s="1"/>
  <c r="AD79" i="5"/>
  <c r="S81" i="5"/>
  <c r="H86" i="21"/>
  <c r="F84" i="21"/>
  <c r="L79" i="5"/>
  <c r="M79" i="5" l="1"/>
  <c r="N79" i="5" s="1"/>
  <c r="Q79" i="5"/>
  <c r="T81" i="5"/>
  <c r="U81" i="5" s="1"/>
  <c r="X81" i="5"/>
  <c r="Z80" i="5"/>
  <c r="J85" i="21"/>
  <c r="F81" i="5"/>
  <c r="G81" i="5" s="1"/>
  <c r="J81" i="5"/>
  <c r="AJ74" i="5"/>
  <c r="AM74" i="5" s="1"/>
  <c r="K80" i="21" s="1"/>
  <c r="AK74" i="5"/>
  <c r="V81" i="5" l="1"/>
  <c r="W81" i="5"/>
  <c r="H81" i="5"/>
  <c r="K81" i="5" s="1"/>
  <c r="C87" i="21" s="1"/>
  <c r="I81" i="5"/>
  <c r="AA80" i="5"/>
  <c r="AB80" i="5" s="1"/>
  <c r="AE80" i="5"/>
  <c r="Y81" i="5"/>
  <c r="G87" i="21" s="1"/>
  <c r="AG75" i="5"/>
  <c r="L80" i="21"/>
  <c r="O79" i="5"/>
  <c r="P79" i="5" s="1"/>
  <c r="R79" i="5" l="1"/>
  <c r="E85" i="21" s="1"/>
  <c r="L80" i="5"/>
  <c r="F85" i="21"/>
  <c r="AH75" i="5"/>
  <c r="AI75" i="5" s="1"/>
  <c r="AL75" i="5"/>
  <c r="AC80" i="5"/>
  <c r="AF80" i="5" s="1"/>
  <c r="I86" i="21" s="1"/>
  <c r="AD80" i="5"/>
  <c r="E82" i="5"/>
  <c r="D87" i="21"/>
  <c r="S82" i="5"/>
  <c r="H87" i="21"/>
  <c r="T82" i="5" l="1"/>
  <c r="U82" i="5" s="1"/>
  <c r="X82" i="5"/>
  <c r="F82" i="5"/>
  <c r="G82" i="5" s="1"/>
  <c r="J82" i="5"/>
  <c r="Z81" i="5"/>
  <c r="J86" i="21"/>
  <c r="AJ75" i="5"/>
  <c r="AM75" i="5" s="1"/>
  <c r="K81" i="21" s="1"/>
  <c r="M80" i="5"/>
  <c r="N80" i="5" s="1"/>
  <c r="Q80" i="5"/>
  <c r="AA81" i="5" l="1"/>
  <c r="AB81" i="5" s="1"/>
  <c r="AE81" i="5"/>
  <c r="H82" i="5"/>
  <c r="I82" i="5"/>
  <c r="AK75" i="5"/>
  <c r="K82" i="5"/>
  <c r="C88" i="21" s="1"/>
  <c r="O80" i="5"/>
  <c r="R80" i="5" s="1"/>
  <c r="E86" i="21" s="1"/>
  <c r="V82" i="5"/>
  <c r="Y82" i="5" s="1"/>
  <c r="G88" i="21" s="1"/>
  <c r="P80" i="5" l="1"/>
  <c r="W82" i="5"/>
  <c r="AG76" i="5"/>
  <c r="L81" i="21"/>
  <c r="E83" i="5"/>
  <c r="D88" i="21"/>
  <c r="AC81" i="5"/>
  <c r="AF81" i="5" s="1"/>
  <c r="I87" i="21" s="1"/>
  <c r="AD81" i="5" l="1"/>
  <c r="F83" i="5"/>
  <c r="G83" i="5" s="1"/>
  <c r="J83" i="5"/>
  <c r="AH76" i="5"/>
  <c r="AI76" i="5" s="1"/>
  <c r="AL76" i="5"/>
  <c r="S83" i="5"/>
  <c r="H88" i="21"/>
  <c r="L81" i="5"/>
  <c r="F86" i="21"/>
  <c r="M81" i="5" l="1"/>
  <c r="N81" i="5" s="1"/>
  <c r="Q81" i="5"/>
  <c r="T83" i="5"/>
  <c r="U83" i="5" s="1"/>
  <c r="X83" i="5"/>
  <c r="AJ76" i="5"/>
  <c r="AM76" i="5" s="1"/>
  <c r="K82" i="21" s="1"/>
  <c r="H83" i="5"/>
  <c r="K83" i="5" s="1"/>
  <c r="C89" i="21" s="1"/>
  <c r="I83" i="5"/>
  <c r="Z82" i="5"/>
  <c r="J87" i="21"/>
  <c r="AA82" i="5" l="1"/>
  <c r="AB82" i="5" s="1"/>
  <c r="AE82" i="5"/>
  <c r="E84" i="5"/>
  <c r="D89" i="21"/>
  <c r="AK76" i="5"/>
  <c r="V83" i="5"/>
  <c r="Y83" i="5" s="1"/>
  <c r="G89" i="21" s="1"/>
  <c r="O81" i="5"/>
  <c r="R81" i="5" s="1"/>
  <c r="E87" i="21" s="1"/>
  <c r="P81" i="5" l="1"/>
  <c r="W83" i="5"/>
  <c r="L82" i="5"/>
  <c r="F87" i="21"/>
  <c r="S84" i="5"/>
  <c r="H89" i="21"/>
  <c r="AG77" i="5"/>
  <c r="L82" i="21"/>
  <c r="F84" i="5"/>
  <c r="G84" i="5" s="1"/>
  <c r="J84" i="5"/>
  <c r="AC82" i="5"/>
  <c r="AD82" i="5" s="1"/>
  <c r="Z83" i="5" l="1"/>
  <c r="J88" i="21"/>
  <c r="AF82" i="5"/>
  <c r="I88" i="21" s="1"/>
  <c r="H84" i="5"/>
  <c r="I84" i="5" s="1"/>
  <c r="AH77" i="5"/>
  <c r="AI77" i="5" s="1"/>
  <c r="AL77" i="5"/>
  <c r="T84" i="5"/>
  <c r="U84" i="5" s="1"/>
  <c r="X84" i="5"/>
  <c r="M82" i="5"/>
  <c r="N82" i="5" s="1"/>
  <c r="Q82" i="5"/>
  <c r="K84" i="5" l="1"/>
  <c r="C90" i="21" s="1"/>
  <c r="O82" i="5"/>
  <c r="P82" i="5"/>
  <c r="R82" i="5"/>
  <c r="E88" i="21" s="1"/>
  <c r="V84" i="5"/>
  <c r="W84" i="5" s="1"/>
  <c r="AJ77" i="5"/>
  <c r="AM77" i="5" s="1"/>
  <c r="K83" i="21" s="1"/>
  <c r="AK77" i="5"/>
  <c r="E85" i="5"/>
  <c r="D90" i="21"/>
  <c r="AA83" i="5"/>
  <c r="AB83" i="5" s="1"/>
  <c r="AE83" i="5"/>
  <c r="S85" i="5" l="1"/>
  <c r="H90" i="21"/>
  <c r="AC83" i="5"/>
  <c r="AD83" i="5"/>
  <c r="AF83" i="5"/>
  <c r="I89" i="21" s="1"/>
  <c r="L83" i="21"/>
  <c r="AG78" i="5"/>
  <c r="Y84" i="5"/>
  <c r="G90" i="21" s="1"/>
  <c r="F85" i="5"/>
  <c r="G85" i="5" s="1"/>
  <c r="J85" i="5"/>
  <c r="L83" i="5"/>
  <c r="F88" i="21"/>
  <c r="AH78" i="5" l="1"/>
  <c r="AI78" i="5" s="1"/>
  <c r="AJ78" i="5" s="1"/>
  <c r="AK78" i="5" s="1"/>
  <c r="AL78" i="5"/>
  <c r="AM78" i="5" s="1"/>
  <c r="K84" i="21" s="1"/>
  <c r="Z84" i="5"/>
  <c r="J89" i="21"/>
  <c r="M83" i="5"/>
  <c r="N83" i="5" s="1"/>
  <c r="Q83" i="5"/>
  <c r="H85" i="5"/>
  <c r="K85" i="5" s="1"/>
  <c r="C91" i="21" s="1"/>
  <c r="T85" i="5"/>
  <c r="U85" i="5" s="1"/>
  <c r="X85" i="5"/>
  <c r="V85" i="5" l="1"/>
  <c r="Y85" i="5" s="1"/>
  <c r="G91" i="21" s="1"/>
  <c r="I85" i="5"/>
  <c r="AE84" i="5"/>
  <c r="AA84" i="5"/>
  <c r="AB84" i="5" s="1"/>
  <c r="O83" i="5"/>
  <c r="R83" i="5" s="1"/>
  <c r="E89" i="21" s="1"/>
  <c r="P83" i="5"/>
  <c r="AG79" i="5"/>
  <c r="L84" i="21"/>
  <c r="AH79" i="5" l="1"/>
  <c r="AI79" i="5" s="1"/>
  <c r="AL79" i="5"/>
  <c r="L84" i="5"/>
  <c r="F89" i="21"/>
  <c r="AC84" i="5"/>
  <c r="AD84" i="5" s="1"/>
  <c r="AF84" i="5"/>
  <c r="I90" i="21" s="1"/>
  <c r="D91" i="21"/>
  <c r="E86" i="5"/>
  <c r="W85" i="5"/>
  <c r="Z85" i="5" l="1"/>
  <c r="J90" i="21"/>
  <c r="S86" i="5"/>
  <c r="H91" i="21"/>
  <c r="F86" i="5"/>
  <c r="G86" i="5" s="1"/>
  <c r="J86" i="5"/>
  <c r="M84" i="5"/>
  <c r="N84" i="5" s="1"/>
  <c r="Q84" i="5"/>
  <c r="AJ79" i="5"/>
  <c r="AM79" i="5" s="1"/>
  <c r="K85" i="21" s="1"/>
  <c r="H86" i="5" l="1"/>
  <c r="I86" i="5"/>
  <c r="AK79" i="5"/>
  <c r="O84" i="5"/>
  <c r="R84" i="5" s="1"/>
  <c r="E90" i="21" s="1"/>
  <c r="P84" i="5"/>
  <c r="K86" i="5"/>
  <c r="C92" i="21" s="1"/>
  <c r="T86" i="5"/>
  <c r="U86" i="5" s="1"/>
  <c r="X86" i="5"/>
  <c r="AA85" i="5"/>
  <c r="AB85" i="5" s="1"/>
  <c r="AE85" i="5"/>
  <c r="AC85" i="5" l="1"/>
  <c r="AF85" i="5" s="1"/>
  <c r="I91" i="21" s="1"/>
  <c r="AD85" i="5"/>
  <c r="V86" i="5"/>
  <c r="Y86" i="5" s="1"/>
  <c r="G92" i="21" s="1"/>
  <c r="W86" i="5"/>
  <c r="L85" i="5"/>
  <c r="F90" i="21"/>
  <c r="AG80" i="5"/>
  <c r="L85" i="21"/>
  <c r="E87" i="5"/>
  <c r="D92" i="21"/>
  <c r="F87" i="5" l="1"/>
  <c r="G87" i="5" s="1"/>
  <c r="J87" i="5"/>
  <c r="AL80" i="5"/>
  <c r="AH80" i="5"/>
  <c r="AI80" i="5" s="1"/>
  <c r="M85" i="5"/>
  <c r="N85" i="5" s="1"/>
  <c r="Q85" i="5"/>
  <c r="H92" i="21"/>
  <c r="S87" i="5"/>
  <c r="Z86" i="5"/>
  <c r="J91" i="21"/>
  <c r="AA86" i="5" l="1"/>
  <c r="AB86" i="5" s="1"/>
  <c r="AE86" i="5"/>
  <c r="T87" i="5"/>
  <c r="U87" i="5" s="1"/>
  <c r="X87" i="5"/>
  <c r="O85" i="5"/>
  <c r="P85" i="5" s="1"/>
  <c r="R85" i="5"/>
  <c r="E91" i="21" s="1"/>
  <c r="AJ80" i="5"/>
  <c r="AM80" i="5" s="1"/>
  <c r="K86" i="21" s="1"/>
  <c r="AK80" i="5"/>
  <c r="H87" i="5"/>
  <c r="K87" i="5" s="1"/>
  <c r="C93" i="21" s="1"/>
  <c r="F91" i="21" l="1"/>
  <c r="L86" i="5"/>
  <c r="I87" i="5"/>
  <c r="AG81" i="5"/>
  <c r="L86" i="21"/>
  <c r="V87" i="5"/>
  <c r="W87" i="5" s="1"/>
  <c r="AC86" i="5"/>
  <c r="AD86" i="5" s="1"/>
  <c r="Z87" i="5" l="1"/>
  <c r="J92" i="21"/>
  <c r="S88" i="5"/>
  <c r="H93" i="21"/>
  <c r="AF86" i="5"/>
  <c r="I92" i="21" s="1"/>
  <c r="Y87" i="5"/>
  <c r="G93" i="21" s="1"/>
  <c r="AH81" i="5"/>
  <c r="AI81" i="5" s="1"/>
  <c r="AL81" i="5"/>
  <c r="E88" i="5"/>
  <c r="D93" i="21"/>
  <c r="M86" i="5"/>
  <c r="N86" i="5" s="1"/>
  <c r="Q86" i="5"/>
  <c r="O86" i="5" l="1"/>
  <c r="R86" i="5" s="1"/>
  <c r="E92" i="21" s="1"/>
  <c r="F88" i="5"/>
  <c r="G88" i="5" s="1"/>
  <c r="J88" i="5"/>
  <c r="AJ81" i="5"/>
  <c r="AM81" i="5" s="1"/>
  <c r="K87" i="21" s="1"/>
  <c r="AK81" i="5"/>
  <c r="T88" i="5"/>
  <c r="U88" i="5" s="1"/>
  <c r="X88" i="5"/>
  <c r="AA87" i="5"/>
  <c r="AB87" i="5" s="1"/>
  <c r="AE87" i="5"/>
  <c r="AG82" i="5" l="1"/>
  <c r="L87" i="21"/>
  <c r="AC87" i="5"/>
  <c r="AF87" i="5" s="1"/>
  <c r="I93" i="21" s="1"/>
  <c r="V88" i="5"/>
  <c r="Y88" i="5" s="1"/>
  <c r="G94" i="21" s="1"/>
  <c r="H88" i="5"/>
  <c r="K88" i="5" s="1"/>
  <c r="C94" i="21" s="1"/>
  <c r="P86" i="5"/>
  <c r="I88" i="5" l="1"/>
  <c r="AD87" i="5"/>
  <c r="L87" i="5"/>
  <c r="F92" i="21"/>
  <c r="E89" i="5"/>
  <c r="D94" i="21"/>
  <c r="W88" i="5"/>
  <c r="Z88" i="5"/>
  <c r="J93" i="21"/>
  <c r="AH82" i="5"/>
  <c r="AI82" i="5" s="1"/>
  <c r="AL82" i="5"/>
  <c r="AA88" i="5" l="1"/>
  <c r="AB88" i="5" s="1"/>
  <c r="AE88" i="5"/>
  <c r="AJ82" i="5"/>
  <c r="AM82" i="5" s="1"/>
  <c r="K88" i="21" s="1"/>
  <c r="AK82" i="5"/>
  <c r="S89" i="5"/>
  <c r="H94" i="21"/>
  <c r="F89" i="5"/>
  <c r="G89" i="5" s="1"/>
  <c r="J89" i="5"/>
  <c r="M87" i="5"/>
  <c r="N87" i="5" s="1"/>
  <c r="Q87" i="5"/>
  <c r="H89" i="5" l="1"/>
  <c r="I89" i="5"/>
  <c r="T89" i="5"/>
  <c r="U89" i="5" s="1"/>
  <c r="X89" i="5"/>
  <c r="AG83" i="5"/>
  <c r="L88" i="21"/>
  <c r="O87" i="5"/>
  <c r="R87" i="5" s="1"/>
  <c r="E93" i="21" s="1"/>
  <c r="K89" i="5"/>
  <c r="C95" i="21" s="1"/>
  <c r="AC88" i="5"/>
  <c r="AD88" i="5" s="1"/>
  <c r="Z89" i="5" l="1"/>
  <c r="J94" i="21"/>
  <c r="AF88" i="5"/>
  <c r="I94" i="21" s="1"/>
  <c r="P87" i="5"/>
  <c r="AH83" i="5"/>
  <c r="AI83" i="5" s="1"/>
  <c r="AL83" i="5"/>
  <c r="V89" i="5"/>
  <c r="Y89" i="5" s="1"/>
  <c r="G95" i="21" s="1"/>
  <c r="E90" i="5"/>
  <c r="D95" i="21"/>
  <c r="W89" i="5" l="1"/>
  <c r="L88" i="5"/>
  <c r="F93" i="21"/>
  <c r="F90" i="5"/>
  <c r="G90" i="5" s="1"/>
  <c r="J90" i="5"/>
  <c r="AJ83" i="5"/>
  <c r="AM83" i="5" s="1"/>
  <c r="K89" i="21" s="1"/>
  <c r="AA89" i="5"/>
  <c r="AB89" i="5" s="1"/>
  <c r="AE89" i="5"/>
  <c r="AC89" i="5" l="1"/>
  <c r="AD89" i="5"/>
  <c r="AF89" i="5"/>
  <c r="I95" i="21" s="1"/>
  <c r="AK83" i="5"/>
  <c r="H90" i="5"/>
  <c r="K90" i="5" s="1"/>
  <c r="C96" i="21" s="1"/>
  <c r="I90" i="5"/>
  <c r="M88" i="5"/>
  <c r="N88" i="5" s="1"/>
  <c r="Q88" i="5"/>
  <c r="S90" i="5"/>
  <c r="H95" i="21"/>
  <c r="D96" i="21" l="1"/>
  <c r="E91" i="5"/>
  <c r="T90" i="5"/>
  <c r="U90" i="5" s="1"/>
  <c r="X90" i="5"/>
  <c r="O88" i="5"/>
  <c r="R88" i="5" s="1"/>
  <c r="E94" i="21" s="1"/>
  <c r="AG84" i="5"/>
  <c r="L89" i="21"/>
  <c r="Z90" i="5"/>
  <c r="J95" i="21"/>
  <c r="AA90" i="5" l="1"/>
  <c r="AB90" i="5" s="1"/>
  <c r="AE90" i="5"/>
  <c r="AH84" i="5"/>
  <c r="AI84" i="5" s="1"/>
  <c r="AL84" i="5"/>
  <c r="P88" i="5"/>
  <c r="V90" i="5"/>
  <c r="Y90" i="5" s="1"/>
  <c r="G96" i="21" s="1"/>
  <c r="F91" i="5"/>
  <c r="G91" i="5" s="1"/>
  <c r="J91" i="5"/>
  <c r="H91" i="5" l="1"/>
  <c r="K91" i="5" s="1"/>
  <c r="C97" i="21" s="1"/>
  <c r="W90" i="5"/>
  <c r="L89" i="5"/>
  <c r="F94" i="21"/>
  <c r="AJ84" i="5"/>
  <c r="AM84" i="5" s="1"/>
  <c r="K90" i="21" s="1"/>
  <c r="AK84" i="5"/>
  <c r="AC90" i="5"/>
  <c r="AD90" i="5" s="1"/>
  <c r="AF90" i="5" l="1"/>
  <c r="I96" i="21" s="1"/>
  <c r="Z91" i="5"/>
  <c r="J96" i="21"/>
  <c r="AG85" i="5"/>
  <c r="L90" i="21"/>
  <c r="M89" i="5"/>
  <c r="N89" i="5" s="1"/>
  <c r="Q89" i="5"/>
  <c r="S91" i="5"/>
  <c r="H96" i="21"/>
  <c r="I91" i="5"/>
  <c r="E92" i="5" l="1"/>
  <c r="D97" i="21"/>
  <c r="T91" i="5"/>
  <c r="U91" i="5" s="1"/>
  <c r="X91" i="5"/>
  <c r="O89" i="5"/>
  <c r="R89" i="5" s="1"/>
  <c r="E95" i="21" s="1"/>
  <c r="P89" i="5"/>
  <c r="AH85" i="5"/>
  <c r="AI85" i="5" s="1"/>
  <c r="AL85" i="5"/>
  <c r="AA91" i="5"/>
  <c r="AB91" i="5" s="1"/>
  <c r="AE91" i="5"/>
  <c r="AJ85" i="5" l="1"/>
  <c r="AM85" i="5" s="1"/>
  <c r="K91" i="21" s="1"/>
  <c r="AK85" i="5"/>
  <c r="AC91" i="5"/>
  <c r="AF91" i="5" s="1"/>
  <c r="I97" i="21" s="1"/>
  <c r="F95" i="21"/>
  <c r="L90" i="5"/>
  <c r="V91" i="5"/>
  <c r="Y91" i="5" s="1"/>
  <c r="G97" i="21" s="1"/>
  <c r="F92" i="5"/>
  <c r="G92" i="5" s="1"/>
  <c r="J92" i="5"/>
  <c r="H92" i="5" l="1"/>
  <c r="I92" i="5" s="1"/>
  <c r="W91" i="5"/>
  <c r="AD91" i="5"/>
  <c r="M90" i="5"/>
  <c r="N90" i="5" s="1"/>
  <c r="Q90" i="5"/>
  <c r="AG86" i="5"/>
  <c r="L91" i="21"/>
  <c r="K92" i="5"/>
  <c r="C98" i="21" s="1"/>
  <c r="D98" i="21" l="1"/>
  <c r="E93" i="5"/>
  <c r="AL86" i="5"/>
  <c r="AH86" i="5"/>
  <c r="AI86" i="5" s="1"/>
  <c r="O90" i="5"/>
  <c r="R90" i="5" s="1"/>
  <c r="E96" i="21" s="1"/>
  <c r="Z92" i="5"/>
  <c r="J97" i="21"/>
  <c r="S92" i="5"/>
  <c r="H97" i="21"/>
  <c r="T92" i="5" l="1"/>
  <c r="U92" i="5" s="1"/>
  <c r="X92" i="5"/>
  <c r="AA92" i="5"/>
  <c r="AB92" i="5" s="1"/>
  <c r="AE92" i="5"/>
  <c r="P90" i="5"/>
  <c r="AJ86" i="5"/>
  <c r="AK86" i="5" s="1"/>
  <c r="AM86" i="5"/>
  <c r="K92" i="21" s="1"/>
  <c r="F93" i="5"/>
  <c r="G93" i="5" s="1"/>
  <c r="J93" i="5"/>
  <c r="H93" i="5" l="1"/>
  <c r="I93" i="5" s="1"/>
  <c r="AG87" i="5"/>
  <c r="L92" i="21"/>
  <c r="F96" i="21"/>
  <c r="L91" i="5"/>
  <c r="AC92" i="5"/>
  <c r="AF92" i="5" s="1"/>
  <c r="I98" i="21" s="1"/>
  <c r="V92" i="5"/>
  <c r="Y92" i="5" s="1"/>
  <c r="G98" i="21" s="1"/>
  <c r="D99" i="21" l="1"/>
  <c r="E94" i="5"/>
  <c r="W92" i="5"/>
  <c r="AD92" i="5"/>
  <c r="M91" i="5"/>
  <c r="N91" i="5" s="1"/>
  <c r="Q91" i="5"/>
  <c r="AL87" i="5"/>
  <c r="AH87" i="5"/>
  <c r="AI87" i="5" s="1"/>
  <c r="K93" i="5"/>
  <c r="C99" i="21" s="1"/>
  <c r="AJ87" i="5" l="1"/>
  <c r="AM87" i="5" s="1"/>
  <c r="K93" i="21" s="1"/>
  <c r="AK87" i="5"/>
  <c r="S93" i="5"/>
  <c r="H98" i="21"/>
  <c r="O91" i="5"/>
  <c r="R91" i="5" s="1"/>
  <c r="E97" i="21" s="1"/>
  <c r="P91" i="5"/>
  <c r="J98" i="21"/>
  <c r="Z93" i="5"/>
  <c r="F94" i="5"/>
  <c r="G94" i="5" s="1"/>
  <c r="J94" i="5"/>
  <c r="H94" i="5" l="1"/>
  <c r="K94" i="5" s="1"/>
  <c r="C100" i="21" s="1"/>
  <c r="AA93" i="5"/>
  <c r="AB93" i="5" s="1"/>
  <c r="AE93" i="5"/>
  <c r="T93" i="5"/>
  <c r="U93" i="5" s="1"/>
  <c r="X93" i="5"/>
  <c r="L93" i="21"/>
  <c r="AG88" i="5"/>
  <c r="L92" i="5"/>
  <c r="F97" i="21"/>
  <c r="M92" i="5" l="1"/>
  <c r="N92" i="5" s="1"/>
  <c r="Q92" i="5"/>
  <c r="AH88" i="5"/>
  <c r="AI88" i="5" s="1"/>
  <c r="AL88" i="5"/>
  <c r="V93" i="5"/>
  <c r="W93" i="5" s="1"/>
  <c r="AC93" i="5"/>
  <c r="AD93" i="5" s="1"/>
  <c r="I94" i="5"/>
  <c r="Z94" i="5" l="1"/>
  <c r="J99" i="21"/>
  <c r="S94" i="5"/>
  <c r="H99" i="21"/>
  <c r="D100" i="21"/>
  <c r="E95" i="5"/>
  <c r="Y93" i="5"/>
  <c r="G99" i="21" s="1"/>
  <c r="AF93" i="5"/>
  <c r="I99" i="21" s="1"/>
  <c r="AJ88" i="5"/>
  <c r="AM88" i="5" s="1"/>
  <c r="K94" i="21" s="1"/>
  <c r="O92" i="5"/>
  <c r="R92" i="5" s="1"/>
  <c r="E98" i="21" s="1"/>
  <c r="P92" i="5" l="1"/>
  <c r="F95" i="5"/>
  <c r="G95" i="5" s="1"/>
  <c r="J95" i="5"/>
  <c r="L93" i="5"/>
  <c r="F98" i="21"/>
  <c r="AK88" i="5"/>
  <c r="T94" i="5"/>
  <c r="U94" i="5" s="1"/>
  <c r="X94" i="5"/>
  <c r="AA94" i="5"/>
  <c r="AB94" i="5" s="1"/>
  <c r="AE94" i="5"/>
  <c r="M93" i="5" l="1"/>
  <c r="N93" i="5" s="1"/>
  <c r="Q93" i="5"/>
  <c r="AC94" i="5"/>
  <c r="AD94" i="5"/>
  <c r="V94" i="5"/>
  <c r="Y94" i="5" s="1"/>
  <c r="G100" i="21" s="1"/>
  <c r="W94" i="5"/>
  <c r="AG89" i="5"/>
  <c r="L94" i="21"/>
  <c r="AF94" i="5"/>
  <c r="I100" i="21" s="1"/>
  <c r="H95" i="5"/>
  <c r="I95" i="5" s="1"/>
  <c r="E96" i="5" l="1"/>
  <c r="D101" i="21"/>
  <c r="K95" i="5"/>
  <c r="C101" i="21" s="1"/>
  <c r="AH89" i="5"/>
  <c r="AI89" i="5" s="1"/>
  <c r="AL89" i="5"/>
  <c r="S95" i="5"/>
  <c r="H100" i="21"/>
  <c r="Z95" i="5"/>
  <c r="J100" i="21"/>
  <c r="O93" i="5"/>
  <c r="R93" i="5" s="1"/>
  <c r="E99" i="21" s="1"/>
  <c r="P93" i="5"/>
  <c r="AA95" i="5" l="1"/>
  <c r="AB95" i="5" s="1"/>
  <c r="AE95" i="5"/>
  <c r="AJ89" i="5"/>
  <c r="AM89" i="5" s="1"/>
  <c r="K95" i="21" s="1"/>
  <c r="AK89" i="5"/>
  <c r="L94" i="5"/>
  <c r="F99" i="21"/>
  <c r="T95" i="5"/>
  <c r="U95" i="5" s="1"/>
  <c r="X95" i="5"/>
  <c r="F96" i="5"/>
  <c r="G96" i="5" s="1"/>
  <c r="J96" i="5"/>
  <c r="H96" i="5" l="1"/>
  <c r="K96" i="5" s="1"/>
  <c r="C102" i="21" s="1"/>
  <c r="I96" i="5"/>
  <c r="V95" i="5"/>
  <c r="Y95" i="5" s="1"/>
  <c r="G101" i="21" s="1"/>
  <c r="W95" i="5"/>
  <c r="M94" i="5"/>
  <c r="N94" i="5" s="1"/>
  <c r="Q94" i="5"/>
  <c r="AG90" i="5"/>
  <c r="L95" i="21"/>
  <c r="AC95" i="5"/>
  <c r="AD95" i="5" s="1"/>
  <c r="Z96" i="5" l="1"/>
  <c r="J101" i="21"/>
  <c r="AF95" i="5"/>
  <c r="I101" i="21" s="1"/>
  <c r="AH90" i="5"/>
  <c r="AI90" i="5" s="1"/>
  <c r="AL90" i="5"/>
  <c r="O94" i="5"/>
  <c r="R94" i="5" s="1"/>
  <c r="E100" i="21" s="1"/>
  <c r="P94" i="5"/>
  <c r="S96" i="5"/>
  <c r="H101" i="21"/>
  <c r="E97" i="5"/>
  <c r="D102" i="21"/>
  <c r="T96" i="5" l="1"/>
  <c r="U96" i="5" s="1"/>
  <c r="X96" i="5"/>
  <c r="F97" i="5"/>
  <c r="G97" i="5" s="1"/>
  <c r="J97" i="5"/>
  <c r="L95" i="5"/>
  <c r="F100" i="21"/>
  <c r="AJ90" i="5"/>
  <c r="AM90" i="5" s="1"/>
  <c r="K96" i="21" s="1"/>
  <c r="AE96" i="5"/>
  <c r="AA96" i="5"/>
  <c r="AB96" i="5" s="1"/>
  <c r="AC96" i="5" l="1"/>
  <c r="AD96" i="5" s="1"/>
  <c r="AF96" i="5"/>
  <c r="I102" i="21" s="1"/>
  <c r="AK90" i="5"/>
  <c r="M95" i="5"/>
  <c r="N95" i="5" s="1"/>
  <c r="Q95" i="5"/>
  <c r="H97" i="5"/>
  <c r="K97" i="5" s="1"/>
  <c r="C103" i="21" s="1"/>
  <c r="I97" i="5"/>
  <c r="V96" i="5"/>
  <c r="Y96" i="5" s="1"/>
  <c r="G102" i="21" s="1"/>
  <c r="Z97" i="5" l="1"/>
  <c r="J102" i="21"/>
  <c r="W96" i="5"/>
  <c r="D103" i="21"/>
  <c r="E98" i="5"/>
  <c r="AG91" i="5"/>
  <c r="L96" i="21"/>
  <c r="O95" i="5"/>
  <c r="R95" i="5" s="1"/>
  <c r="E101" i="21" s="1"/>
  <c r="P95" i="5"/>
  <c r="L96" i="5" l="1"/>
  <c r="F101" i="21"/>
  <c r="F98" i="5"/>
  <c r="G98" i="5" s="1"/>
  <c r="J98" i="5"/>
  <c r="AL91" i="5"/>
  <c r="AH91" i="5"/>
  <c r="AI91" i="5" s="1"/>
  <c r="S97" i="5"/>
  <c r="H102" i="21"/>
  <c r="AA97" i="5"/>
  <c r="AB97" i="5" s="1"/>
  <c r="AE97" i="5"/>
  <c r="AC97" i="5" l="1"/>
  <c r="AF97" i="5" s="1"/>
  <c r="I103" i="21" s="1"/>
  <c r="AD97" i="5"/>
  <c r="T97" i="5"/>
  <c r="U97" i="5" s="1"/>
  <c r="X97" i="5"/>
  <c r="AJ91" i="5"/>
  <c r="AM91" i="5" s="1"/>
  <c r="K97" i="21" s="1"/>
  <c r="AK91" i="5"/>
  <c r="H98" i="5"/>
  <c r="K98" i="5" s="1"/>
  <c r="C104" i="21" s="1"/>
  <c r="M96" i="5"/>
  <c r="N96" i="5" s="1"/>
  <c r="Q96" i="5"/>
  <c r="I98" i="5" l="1"/>
  <c r="E99" i="5"/>
  <c r="D104" i="21"/>
  <c r="O96" i="5"/>
  <c r="R96" i="5" s="1"/>
  <c r="E102" i="21" s="1"/>
  <c r="P96" i="5"/>
  <c r="AG92" i="5"/>
  <c r="L97" i="21"/>
  <c r="V97" i="5"/>
  <c r="Y97" i="5" s="1"/>
  <c r="G103" i="21" s="1"/>
  <c r="Z98" i="5"/>
  <c r="J103" i="21"/>
  <c r="W97" i="5" l="1"/>
  <c r="AA98" i="5"/>
  <c r="AB98" i="5" s="1"/>
  <c r="AE98" i="5"/>
  <c r="AH92" i="5"/>
  <c r="AI92" i="5" s="1"/>
  <c r="AJ92" i="5" s="1"/>
  <c r="AK92" i="5" s="1"/>
  <c r="AL92" i="5"/>
  <c r="AM92" i="5" s="1"/>
  <c r="K98" i="21" s="1"/>
  <c r="F102" i="21"/>
  <c r="L97" i="5"/>
  <c r="F99" i="5"/>
  <c r="G99" i="5" s="1"/>
  <c r="J99" i="5"/>
  <c r="M97" i="5" l="1"/>
  <c r="N97" i="5" s="1"/>
  <c r="Q97" i="5"/>
  <c r="H99" i="5"/>
  <c r="K99" i="5" s="1"/>
  <c r="C105" i="21" s="1"/>
  <c r="I99" i="5"/>
  <c r="AG93" i="5"/>
  <c r="L98" i="21"/>
  <c r="AC98" i="5"/>
  <c r="AD98" i="5" s="1"/>
  <c r="S98" i="5"/>
  <c r="H103" i="21"/>
  <c r="Z99" i="5" l="1"/>
  <c r="J104" i="21"/>
  <c r="T98" i="5"/>
  <c r="U98" i="5" s="1"/>
  <c r="X98" i="5"/>
  <c r="AF98" i="5"/>
  <c r="I104" i="21" s="1"/>
  <c r="AL93" i="5"/>
  <c r="AH93" i="5"/>
  <c r="AI93" i="5" s="1"/>
  <c r="E100" i="5"/>
  <c r="D105" i="21"/>
  <c r="O97" i="5"/>
  <c r="R97" i="5" s="1"/>
  <c r="E103" i="21" s="1"/>
  <c r="P97" i="5"/>
  <c r="F100" i="5" l="1"/>
  <c r="G100" i="5" s="1"/>
  <c r="J100" i="5"/>
  <c r="L98" i="5"/>
  <c r="F103" i="21"/>
  <c r="AJ93" i="5"/>
  <c r="AM93" i="5" s="1"/>
  <c r="K99" i="21" s="1"/>
  <c r="V98" i="5"/>
  <c r="Y98" i="5" s="1"/>
  <c r="G104" i="21" s="1"/>
  <c r="AA99" i="5"/>
  <c r="AB99" i="5" s="1"/>
  <c r="AE99" i="5"/>
  <c r="W98" i="5" l="1"/>
  <c r="AK93" i="5"/>
  <c r="S99" i="5"/>
  <c r="H104" i="21"/>
  <c r="AC99" i="5"/>
  <c r="AD99" i="5"/>
  <c r="AF99" i="5"/>
  <c r="I105" i="21" s="1"/>
  <c r="AG94" i="5"/>
  <c r="L99" i="21"/>
  <c r="M98" i="5"/>
  <c r="N98" i="5" s="1"/>
  <c r="Q98" i="5"/>
  <c r="I100" i="5"/>
  <c r="H100" i="5"/>
  <c r="K100" i="5" s="1"/>
  <c r="C106" i="21" s="1"/>
  <c r="E101" i="5" l="1"/>
  <c r="D106" i="21"/>
  <c r="O98" i="5"/>
  <c r="R98" i="5" s="1"/>
  <c r="E104" i="21" s="1"/>
  <c r="AH94" i="5"/>
  <c r="AI94" i="5" s="1"/>
  <c r="AL94" i="5"/>
  <c r="J105" i="21"/>
  <c r="Z100" i="5"/>
  <c r="T99" i="5"/>
  <c r="U99" i="5" s="1"/>
  <c r="X99" i="5"/>
  <c r="V99" i="5" l="1"/>
  <c r="W99" i="5" s="1"/>
  <c r="AE100" i="5"/>
  <c r="AA100" i="5"/>
  <c r="AB100" i="5" s="1"/>
  <c r="Y99" i="5"/>
  <c r="G105" i="21" s="1"/>
  <c r="AJ94" i="5"/>
  <c r="AM94" i="5" s="1"/>
  <c r="K100" i="21" s="1"/>
  <c r="P98" i="5"/>
  <c r="F101" i="5"/>
  <c r="G101" i="5" s="1"/>
  <c r="J101" i="5"/>
  <c r="S100" i="5" l="1"/>
  <c r="H105" i="21"/>
  <c r="AK94" i="5"/>
  <c r="H101" i="5"/>
  <c r="K101" i="5" s="1"/>
  <c r="C107" i="21" s="1"/>
  <c r="L99" i="5"/>
  <c r="F104" i="21"/>
  <c r="AC100" i="5"/>
  <c r="AD100" i="5" s="1"/>
  <c r="J106" i="21" l="1"/>
  <c r="Z101" i="5"/>
  <c r="M99" i="5"/>
  <c r="N99" i="5" s="1"/>
  <c r="Q99" i="5"/>
  <c r="I101" i="5"/>
  <c r="AG95" i="5"/>
  <c r="L100" i="21"/>
  <c r="AF100" i="5"/>
  <c r="I106" i="21" s="1"/>
  <c r="T100" i="5"/>
  <c r="U100" i="5" s="1"/>
  <c r="X100" i="5"/>
  <c r="V100" i="5" l="1"/>
  <c r="W100" i="5"/>
  <c r="AL95" i="5"/>
  <c r="AH95" i="5"/>
  <c r="AI95" i="5" s="1"/>
  <c r="E102" i="5"/>
  <c r="D107" i="21"/>
  <c r="O99" i="5"/>
  <c r="R99" i="5" s="1"/>
  <c r="E105" i="21" s="1"/>
  <c r="AA101" i="5"/>
  <c r="AB101" i="5" s="1"/>
  <c r="AE101" i="5"/>
  <c r="Y100" i="5"/>
  <c r="G106" i="21" s="1"/>
  <c r="AC101" i="5" l="1"/>
  <c r="AF101" i="5" s="1"/>
  <c r="I107" i="21" s="1"/>
  <c r="P99" i="5"/>
  <c r="AJ95" i="5"/>
  <c r="AM95" i="5" s="1"/>
  <c r="K101" i="21" s="1"/>
  <c r="AK95" i="5"/>
  <c r="F102" i="5"/>
  <c r="G102" i="5" s="1"/>
  <c r="J102" i="5"/>
  <c r="S101" i="5"/>
  <c r="H106" i="21"/>
  <c r="T101" i="5" l="1"/>
  <c r="U101" i="5" s="1"/>
  <c r="X101" i="5"/>
  <c r="L101" i="21"/>
  <c r="AG96" i="5"/>
  <c r="H102" i="5"/>
  <c r="K102" i="5" s="1"/>
  <c r="C108" i="21" s="1"/>
  <c r="I102" i="5"/>
  <c r="L100" i="5"/>
  <c r="F105" i="21"/>
  <c r="AD101" i="5"/>
  <c r="Z102" i="5" l="1"/>
  <c r="J107" i="21"/>
  <c r="M100" i="5"/>
  <c r="N100" i="5" s="1"/>
  <c r="Q100" i="5"/>
  <c r="AH96" i="5"/>
  <c r="AI96" i="5" s="1"/>
  <c r="AL96" i="5"/>
  <c r="D108" i="21"/>
  <c r="E103" i="5"/>
  <c r="V101" i="5"/>
  <c r="Y101" i="5" s="1"/>
  <c r="G107" i="21" s="1"/>
  <c r="W101" i="5"/>
  <c r="S102" i="5" l="1"/>
  <c r="H107" i="21"/>
  <c r="AJ96" i="5"/>
  <c r="AM96" i="5" s="1"/>
  <c r="K102" i="21" s="1"/>
  <c r="AK96" i="5"/>
  <c r="F103" i="5"/>
  <c r="G103" i="5" s="1"/>
  <c r="J103" i="5"/>
  <c r="O100" i="5"/>
  <c r="P100" i="5" s="1"/>
  <c r="AA102" i="5"/>
  <c r="AB102" i="5" s="1"/>
  <c r="AE102" i="5"/>
  <c r="L101" i="5" l="1"/>
  <c r="F106" i="21"/>
  <c r="R100" i="5"/>
  <c r="E106" i="21" s="1"/>
  <c r="AC102" i="5"/>
  <c r="AD102" i="5" s="1"/>
  <c r="AG97" i="5"/>
  <c r="L102" i="21"/>
  <c r="H103" i="5"/>
  <c r="K103" i="5" s="1"/>
  <c r="C109" i="21" s="1"/>
  <c r="T102" i="5"/>
  <c r="U102" i="5" s="1"/>
  <c r="X102" i="5"/>
  <c r="AF102" i="5" l="1"/>
  <c r="I108" i="21" s="1"/>
  <c r="Z103" i="5"/>
  <c r="J108" i="21"/>
  <c r="V102" i="5"/>
  <c r="W102" i="5" s="1"/>
  <c r="I103" i="5"/>
  <c r="AH97" i="5"/>
  <c r="AI97" i="5" s="1"/>
  <c r="AL97" i="5"/>
  <c r="Y102" i="5"/>
  <c r="G108" i="21" s="1"/>
  <c r="M101" i="5"/>
  <c r="N101" i="5" s="1"/>
  <c r="Q101" i="5"/>
  <c r="S103" i="5" l="1"/>
  <c r="H108" i="21"/>
  <c r="O101" i="5"/>
  <c r="P101" i="5" s="1"/>
  <c r="AJ97" i="5"/>
  <c r="AM97" i="5" s="1"/>
  <c r="K103" i="21" s="1"/>
  <c r="D109" i="21"/>
  <c r="E104" i="5"/>
  <c r="R101" i="5"/>
  <c r="E107" i="21" s="1"/>
  <c r="AA103" i="5"/>
  <c r="AB103" i="5" s="1"/>
  <c r="AE103" i="5"/>
  <c r="L102" i="5" l="1"/>
  <c r="F107" i="21"/>
  <c r="AC103" i="5"/>
  <c r="AF103" i="5" s="1"/>
  <c r="I109" i="21" s="1"/>
  <c r="AD103" i="5"/>
  <c r="F104" i="5"/>
  <c r="G104" i="5" s="1"/>
  <c r="J104" i="5"/>
  <c r="AK97" i="5"/>
  <c r="T103" i="5"/>
  <c r="U103" i="5" s="1"/>
  <c r="X103" i="5"/>
  <c r="V103" i="5" l="1"/>
  <c r="W103" i="5" s="1"/>
  <c r="Y103" i="5"/>
  <c r="G109" i="21" s="1"/>
  <c r="AG98" i="5"/>
  <c r="L103" i="21"/>
  <c r="H104" i="5"/>
  <c r="K104" i="5" s="1"/>
  <c r="C110" i="21" s="1"/>
  <c r="I104" i="5"/>
  <c r="Z104" i="5"/>
  <c r="J109" i="21"/>
  <c r="M102" i="5"/>
  <c r="N102" i="5" s="1"/>
  <c r="Q102" i="5"/>
  <c r="S104" i="5" l="1"/>
  <c r="H109" i="21"/>
  <c r="AA104" i="5"/>
  <c r="AB104" i="5" s="1"/>
  <c r="AE104" i="5"/>
  <c r="O102" i="5"/>
  <c r="R102" i="5" s="1"/>
  <c r="E108" i="21" s="1"/>
  <c r="P102" i="5"/>
  <c r="D110" i="21"/>
  <c r="E105" i="5"/>
  <c r="AL98" i="5"/>
  <c r="AH98" i="5"/>
  <c r="AI98" i="5" s="1"/>
  <c r="AJ98" i="5" l="1"/>
  <c r="AK98" i="5"/>
  <c r="AM98" i="5"/>
  <c r="K104" i="21" s="1"/>
  <c r="L103" i="5"/>
  <c r="F108" i="21"/>
  <c r="F105" i="5"/>
  <c r="G105" i="5" s="1"/>
  <c r="J105" i="5"/>
  <c r="AC104" i="5"/>
  <c r="AF104" i="5" s="1"/>
  <c r="I110" i="21" s="1"/>
  <c r="T104" i="5"/>
  <c r="U104" i="5" s="1"/>
  <c r="X104" i="5"/>
  <c r="V104" i="5" l="1"/>
  <c r="Y104" i="5" s="1"/>
  <c r="G110" i="21" s="1"/>
  <c r="W104" i="5"/>
  <c r="AD104" i="5"/>
  <c r="H105" i="5"/>
  <c r="K105" i="5" s="1"/>
  <c r="C111" i="21" s="1"/>
  <c r="M103" i="5"/>
  <c r="N103" i="5" s="1"/>
  <c r="Q103" i="5"/>
  <c r="AG99" i="5"/>
  <c r="L104" i="21"/>
  <c r="AH99" i="5" l="1"/>
  <c r="AI99" i="5" s="1"/>
  <c r="AL99" i="5"/>
  <c r="O103" i="5"/>
  <c r="R103" i="5" s="1"/>
  <c r="E109" i="21" s="1"/>
  <c r="P103" i="5"/>
  <c r="I105" i="5"/>
  <c r="Z105" i="5"/>
  <c r="J110" i="21"/>
  <c r="S105" i="5"/>
  <c r="H110" i="21"/>
  <c r="T105" i="5" l="1"/>
  <c r="U105" i="5" s="1"/>
  <c r="X105" i="5"/>
  <c r="AA105" i="5"/>
  <c r="AB105" i="5" s="1"/>
  <c r="AE105" i="5"/>
  <c r="E106" i="5"/>
  <c r="D111" i="21"/>
  <c r="F109" i="21"/>
  <c r="L104" i="5"/>
  <c r="AJ99" i="5"/>
  <c r="AM99" i="5" s="1"/>
  <c r="K105" i="21" s="1"/>
  <c r="AK99" i="5" l="1"/>
  <c r="M104" i="5"/>
  <c r="N104" i="5" s="1"/>
  <c r="Q104" i="5"/>
  <c r="F106" i="5"/>
  <c r="G106" i="5" s="1"/>
  <c r="J106" i="5"/>
  <c r="AC105" i="5"/>
  <c r="AF105" i="5" s="1"/>
  <c r="I111" i="21" s="1"/>
  <c r="AD105" i="5"/>
  <c r="V105" i="5"/>
  <c r="Y105" i="5" s="1"/>
  <c r="G111" i="21" s="1"/>
  <c r="W105" i="5"/>
  <c r="S106" i="5" l="1"/>
  <c r="H111" i="21"/>
  <c r="Z106" i="5"/>
  <c r="J111" i="21"/>
  <c r="H106" i="5"/>
  <c r="K106" i="5" s="1"/>
  <c r="C112" i="21" s="1"/>
  <c r="O104" i="5"/>
  <c r="R104" i="5" s="1"/>
  <c r="E110" i="21" s="1"/>
  <c r="AG100" i="5"/>
  <c r="L105" i="21"/>
  <c r="AL100" i="5" l="1"/>
  <c r="AH100" i="5"/>
  <c r="AI100" i="5" s="1"/>
  <c r="AE106" i="5"/>
  <c r="AA106" i="5"/>
  <c r="AB106" i="5" s="1"/>
  <c r="P104" i="5"/>
  <c r="I106" i="5"/>
  <c r="T106" i="5"/>
  <c r="U106" i="5" s="1"/>
  <c r="X106" i="5"/>
  <c r="E107" i="5" l="1"/>
  <c r="D112" i="21"/>
  <c r="AJ100" i="5"/>
  <c r="AM100" i="5" s="1"/>
  <c r="K106" i="21" s="1"/>
  <c r="AK100" i="5"/>
  <c r="V106" i="5"/>
  <c r="Y106" i="5" s="1"/>
  <c r="G112" i="21" s="1"/>
  <c r="L105" i="5"/>
  <c r="F110" i="21"/>
  <c r="AC106" i="5"/>
  <c r="AF106" i="5" s="1"/>
  <c r="I112" i="21" s="1"/>
  <c r="AD106" i="5"/>
  <c r="Z107" i="5" l="1"/>
  <c r="J112" i="21"/>
  <c r="M105" i="5"/>
  <c r="N105" i="5" s="1"/>
  <c r="Q105" i="5"/>
  <c r="W106" i="5"/>
  <c r="AG101" i="5"/>
  <c r="L106" i="21"/>
  <c r="F107" i="5"/>
  <c r="G107" i="5" s="1"/>
  <c r="J107" i="5"/>
  <c r="H107" i="5" l="1"/>
  <c r="K107" i="5" s="1"/>
  <c r="C113" i="21" s="1"/>
  <c r="I107" i="5"/>
  <c r="S107" i="5"/>
  <c r="H112" i="21"/>
  <c r="AH101" i="5"/>
  <c r="AI101" i="5" s="1"/>
  <c r="AL101" i="5"/>
  <c r="O105" i="5"/>
  <c r="R105" i="5" s="1"/>
  <c r="E111" i="21" s="1"/>
  <c r="P105" i="5"/>
  <c r="AE107" i="5"/>
  <c r="AA107" i="5"/>
  <c r="AB107" i="5" s="1"/>
  <c r="L106" i="5" l="1"/>
  <c r="F111" i="21"/>
  <c r="AC107" i="5"/>
  <c r="AD107" i="5"/>
  <c r="AJ101" i="5"/>
  <c r="AM101" i="5" s="1"/>
  <c r="K107" i="21" s="1"/>
  <c r="AF107" i="5"/>
  <c r="I113" i="21" s="1"/>
  <c r="T107" i="5"/>
  <c r="U107" i="5" s="1"/>
  <c r="X107" i="5"/>
  <c r="E108" i="5"/>
  <c r="D113" i="21"/>
  <c r="AK101" i="5" l="1"/>
  <c r="AG102" i="5"/>
  <c r="L107" i="21"/>
  <c r="F108" i="5"/>
  <c r="G108" i="5" s="1"/>
  <c r="J108" i="5"/>
  <c r="V107" i="5"/>
  <c r="Y107" i="5" s="1"/>
  <c r="G113" i="21" s="1"/>
  <c r="Z108" i="5"/>
  <c r="J113" i="21"/>
  <c r="M106" i="5"/>
  <c r="N106" i="5" s="1"/>
  <c r="Q106" i="5"/>
  <c r="O106" i="5" l="1"/>
  <c r="R106" i="5" s="1"/>
  <c r="E112" i="21" s="1"/>
  <c r="P106" i="5"/>
  <c r="AE108" i="5"/>
  <c r="AA108" i="5"/>
  <c r="AB108" i="5" s="1"/>
  <c r="W107" i="5"/>
  <c r="H108" i="5"/>
  <c r="K108" i="5" s="1"/>
  <c r="C114" i="21" s="1"/>
  <c r="AH102" i="5"/>
  <c r="AI102" i="5" s="1"/>
  <c r="AL102" i="5"/>
  <c r="AJ102" i="5" l="1"/>
  <c r="AM102" i="5" s="1"/>
  <c r="K108" i="21" s="1"/>
  <c r="AC108" i="5"/>
  <c r="AD108" i="5" s="1"/>
  <c r="I108" i="5"/>
  <c r="H113" i="21"/>
  <c r="S108" i="5"/>
  <c r="AF108" i="5"/>
  <c r="I114" i="21" s="1"/>
  <c r="L107" i="5"/>
  <c r="F112" i="21"/>
  <c r="Z109" i="5" l="1"/>
  <c r="J114" i="21"/>
  <c r="M107" i="5"/>
  <c r="N107" i="5" s="1"/>
  <c r="Q107" i="5"/>
  <c r="E109" i="5"/>
  <c r="D114" i="21"/>
  <c r="T108" i="5"/>
  <c r="U108" i="5" s="1"/>
  <c r="X108" i="5"/>
  <c r="AK102" i="5"/>
  <c r="AG103" i="5" l="1"/>
  <c r="L108" i="21"/>
  <c r="V108" i="5"/>
  <c r="Y108" i="5" s="1"/>
  <c r="G114" i="21" s="1"/>
  <c r="O107" i="5"/>
  <c r="R107" i="5" s="1"/>
  <c r="E113" i="21" s="1"/>
  <c r="F109" i="5"/>
  <c r="G109" i="5" s="1"/>
  <c r="J109" i="5"/>
  <c r="AA109" i="5"/>
  <c r="AB109" i="5" s="1"/>
  <c r="AE109" i="5"/>
  <c r="AC109" i="5" l="1"/>
  <c r="AF109" i="5" s="1"/>
  <c r="I115" i="21" s="1"/>
  <c r="P107" i="5"/>
  <c r="H109" i="5"/>
  <c r="K109" i="5" s="1"/>
  <c r="C115" i="21" s="1"/>
  <c r="I109" i="5"/>
  <c r="W108" i="5"/>
  <c r="AL103" i="5"/>
  <c r="AH103" i="5"/>
  <c r="AI103" i="5" s="1"/>
  <c r="E110" i="5" l="1"/>
  <c r="D115" i="21"/>
  <c r="AJ103" i="5"/>
  <c r="AM103" i="5" s="1"/>
  <c r="K109" i="21" s="1"/>
  <c r="AK103" i="5"/>
  <c r="S109" i="5"/>
  <c r="H114" i="21"/>
  <c r="L108" i="5"/>
  <c r="F113" i="21"/>
  <c r="AD109" i="5"/>
  <c r="M108" i="5" l="1"/>
  <c r="N108" i="5" s="1"/>
  <c r="Q108" i="5"/>
  <c r="T109" i="5"/>
  <c r="U109" i="5" s="1"/>
  <c r="X109" i="5"/>
  <c r="L109" i="21"/>
  <c r="AG104" i="5"/>
  <c r="Z110" i="5"/>
  <c r="J115" i="21"/>
  <c r="F110" i="5"/>
  <c r="G110" i="5" s="1"/>
  <c r="J110" i="5"/>
  <c r="H110" i="5" l="1"/>
  <c r="K110" i="5" s="1"/>
  <c r="C116" i="21" s="1"/>
  <c r="I110" i="5"/>
  <c r="AA110" i="5"/>
  <c r="AB110" i="5" s="1"/>
  <c r="AE110" i="5"/>
  <c r="AL104" i="5"/>
  <c r="AH104" i="5"/>
  <c r="AI104" i="5" s="1"/>
  <c r="V109" i="5"/>
  <c r="Y109" i="5" s="1"/>
  <c r="G115" i="21" s="1"/>
  <c r="W109" i="5"/>
  <c r="O108" i="5"/>
  <c r="P108" i="5" s="1"/>
  <c r="L109" i="5" l="1"/>
  <c r="F114" i="21"/>
  <c r="R108" i="5"/>
  <c r="E114" i="21" s="1"/>
  <c r="S110" i="5"/>
  <c r="H115" i="21"/>
  <c r="AJ104" i="5"/>
  <c r="AK104" i="5" s="1"/>
  <c r="AM104" i="5"/>
  <c r="K110" i="21" s="1"/>
  <c r="AC110" i="5"/>
  <c r="AF110" i="5" s="1"/>
  <c r="I116" i="21" s="1"/>
  <c r="D116" i="21"/>
  <c r="E111" i="5"/>
  <c r="AG105" i="5" l="1"/>
  <c r="L110" i="21"/>
  <c r="AD110" i="5"/>
  <c r="T110" i="5"/>
  <c r="U110" i="5" s="1"/>
  <c r="X110" i="5"/>
  <c r="F111" i="5"/>
  <c r="G111" i="5" s="1"/>
  <c r="J111" i="5"/>
  <c r="M109" i="5"/>
  <c r="N109" i="5" s="1"/>
  <c r="Q109" i="5"/>
  <c r="V110" i="5" l="1"/>
  <c r="W110" i="5"/>
  <c r="O109" i="5"/>
  <c r="R109" i="5" s="1"/>
  <c r="E115" i="21" s="1"/>
  <c r="P109" i="5"/>
  <c r="H111" i="5"/>
  <c r="K111" i="5" s="1"/>
  <c r="C117" i="21" s="1"/>
  <c r="I111" i="5"/>
  <c r="Y110" i="5"/>
  <c r="G116" i="21" s="1"/>
  <c r="J116" i="21"/>
  <c r="Z111" i="5"/>
  <c r="AH105" i="5"/>
  <c r="AI105" i="5" s="1"/>
  <c r="AL105" i="5"/>
  <c r="AJ105" i="5" l="1"/>
  <c r="AM105" i="5" s="1"/>
  <c r="K111" i="21" s="1"/>
  <c r="AK105" i="5"/>
  <c r="AA111" i="5"/>
  <c r="AB111" i="5" s="1"/>
  <c r="AE111" i="5"/>
  <c r="D117" i="21"/>
  <c r="E112" i="5"/>
  <c r="L110" i="5"/>
  <c r="F115" i="21"/>
  <c r="S111" i="5"/>
  <c r="H116" i="21"/>
  <c r="T111" i="5" l="1"/>
  <c r="U111" i="5" s="1"/>
  <c r="X111" i="5"/>
  <c r="M110" i="5"/>
  <c r="N110" i="5" s="1"/>
  <c r="Q110" i="5"/>
  <c r="AC111" i="5"/>
  <c r="AD111" i="5" s="1"/>
  <c r="F112" i="5"/>
  <c r="G112" i="5" s="1"/>
  <c r="J112" i="5"/>
  <c r="L111" i="21"/>
  <c r="AG106" i="5"/>
  <c r="AF111" i="5"/>
  <c r="I117" i="21" s="1"/>
  <c r="Z112" i="5" l="1"/>
  <c r="J117" i="21"/>
  <c r="AH106" i="5"/>
  <c r="AI106" i="5" s="1"/>
  <c r="AL106" i="5"/>
  <c r="H112" i="5"/>
  <c r="K112" i="5" s="1"/>
  <c r="C118" i="21" s="1"/>
  <c r="O110" i="5"/>
  <c r="R110" i="5" s="1"/>
  <c r="E116" i="21" s="1"/>
  <c r="V111" i="5"/>
  <c r="W111" i="5" s="1"/>
  <c r="S112" i="5" l="1"/>
  <c r="H117" i="21"/>
  <c r="P110" i="5"/>
  <c r="Y111" i="5"/>
  <c r="G117" i="21" s="1"/>
  <c r="I112" i="5"/>
  <c r="AJ106" i="5"/>
  <c r="AM106" i="5" s="1"/>
  <c r="K112" i="21" s="1"/>
  <c r="AK106" i="5"/>
  <c r="AE112" i="5"/>
  <c r="AA112" i="5"/>
  <c r="AB112" i="5" s="1"/>
  <c r="AC112" i="5" l="1"/>
  <c r="AD112" i="5" s="1"/>
  <c r="AF112" i="5"/>
  <c r="I118" i="21" s="1"/>
  <c r="AG107" i="5"/>
  <c r="L112" i="21"/>
  <c r="D118" i="21"/>
  <c r="E113" i="5"/>
  <c r="L111" i="5"/>
  <c r="F116" i="21"/>
  <c r="T112" i="5"/>
  <c r="U112" i="5" s="1"/>
  <c r="X112" i="5"/>
  <c r="J118" i="21" l="1"/>
  <c r="Z113" i="5"/>
  <c r="F113" i="5"/>
  <c r="G113" i="5" s="1"/>
  <c r="J113" i="5"/>
  <c r="AH107" i="5"/>
  <c r="AI107" i="5" s="1"/>
  <c r="AL107" i="5"/>
  <c r="V112" i="5"/>
  <c r="Y112" i="5" s="1"/>
  <c r="G118" i="21" s="1"/>
  <c r="M111" i="5"/>
  <c r="N111" i="5" s="1"/>
  <c r="Q111" i="5"/>
  <c r="W112" i="5" l="1"/>
  <c r="S113" i="5"/>
  <c r="H118" i="21"/>
  <c r="O111" i="5"/>
  <c r="R111" i="5" s="1"/>
  <c r="E117" i="21" s="1"/>
  <c r="P111" i="5"/>
  <c r="AJ107" i="5"/>
  <c r="AM107" i="5" s="1"/>
  <c r="K113" i="21" s="1"/>
  <c r="AK107" i="5"/>
  <c r="H113" i="5"/>
  <c r="K113" i="5" s="1"/>
  <c r="C119" i="21" s="1"/>
  <c r="I113" i="5"/>
  <c r="AA113" i="5"/>
  <c r="AB113" i="5" s="1"/>
  <c r="AE113" i="5"/>
  <c r="AC113" i="5" l="1"/>
  <c r="AF113" i="5" s="1"/>
  <c r="I119" i="21" s="1"/>
  <c r="AD113" i="5"/>
  <c r="E114" i="5"/>
  <c r="D119" i="21"/>
  <c r="AG108" i="5"/>
  <c r="L113" i="21"/>
  <c r="L112" i="5"/>
  <c r="F117" i="21"/>
  <c r="T113" i="5"/>
  <c r="U113" i="5" s="1"/>
  <c r="X113" i="5"/>
  <c r="AH108" i="5" l="1"/>
  <c r="AI108" i="5" s="1"/>
  <c r="AL108" i="5"/>
  <c r="V113" i="5"/>
  <c r="Y113" i="5" s="1"/>
  <c r="G119" i="21" s="1"/>
  <c r="W113" i="5"/>
  <c r="M112" i="5"/>
  <c r="N112" i="5" s="1"/>
  <c r="Q112" i="5"/>
  <c r="F114" i="5"/>
  <c r="G114" i="5" s="1"/>
  <c r="J114" i="5"/>
  <c r="Z114" i="5"/>
  <c r="J119" i="21"/>
  <c r="H114" i="5" l="1"/>
  <c r="I114" i="5"/>
  <c r="AE114" i="5"/>
  <c r="AA114" i="5"/>
  <c r="AB114" i="5" s="1"/>
  <c r="K114" i="5"/>
  <c r="C120" i="21" s="1"/>
  <c r="O112" i="5"/>
  <c r="P112" i="5" s="1"/>
  <c r="S114" i="5"/>
  <c r="H119" i="21"/>
  <c r="AJ108" i="5"/>
  <c r="AM108" i="5" s="1"/>
  <c r="K114" i="21" s="1"/>
  <c r="AK108" i="5" l="1"/>
  <c r="L113" i="5"/>
  <c r="F118" i="21"/>
  <c r="AG109" i="5"/>
  <c r="L114" i="21"/>
  <c r="R112" i="5"/>
  <c r="E118" i="21" s="1"/>
  <c r="T114" i="5"/>
  <c r="U114" i="5" s="1"/>
  <c r="X114" i="5"/>
  <c r="AC114" i="5"/>
  <c r="AD114" i="5" s="1"/>
  <c r="AF114" i="5"/>
  <c r="I120" i="21" s="1"/>
  <c r="E115" i="5"/>
  <c r="D120" i="21"/>
  <c r="F115" i="5" l="1"/>
  <c r="G115" i="5" s="1"/>
  <c r="J115" i="5"/>
  <c r="Z115" i="5"/>
  <c r="J120" i="21"/>
  <c r="Y114" i="5"/>
  <c r="G120" i="21" s="1"/>
  <c r="V114" i="5"/>
  <c r="W114" i="5"/>
  <c r="AH109" i="5"/>
  <c r="AI109" i="5" s="1"/>
  <c r="AL109" i="5"/>
  <c r="M113" i="5"/>
  <c r="N113" i="5" s="1"/>
  <c r="Q113" i="5"/>
  <c r="S115" i="5" l="1"/>
  <c r="H120" i="21"/>
  <c r="O113" i="5"/>
  <c r="R113" i="5" s="1"/>
  <c r="E119" i="21" s="1"/>
  <c r="P113" i="5"/>
  <c r="AJ109" i="5"/>
  <c r="AM109" i="5" s="1"/>
  <c r="K115" i="21" s="1"/>
  <c r="AK109" i="5"/>
  <c r="AA115" i="5"/>
  <c r="AB115" i="5" s="1"/>
  <c r="AE115" i="5"/>
  <c r="H115" i="5"/>
  <c r="K115" i="5" s="1"/>
  <c r="C121" i="21" s="1"/>
  <c r="AG110" i="5" l="1"/>
  <c r="L115" i="21"/>
  <c r="I115" i="5"/>
  <c r="AC115" i="5"/>
  <c r="AF115" i="5" s="1"/>
  <c r="I121" i="21" s="1"/>
  <c r="F119" i="21"/>
  <c r="L114" i="5"/>
  <c r="T115" i="5"/>
  <c r="U115" i="5" s="1"/>
  <c r="X115" i="5"/>
  <c r="M114" i="5" l="1"/>
  <c r="N114" i="5" s="1"/>
  <c r="Q114" i="5"/>
  <c r="V115" i="5"/>
  <c r="Y115" i="5" s="1"/>
  <c r="G121" i="21" s="1"/>
  <c r="AD115" i="5"/>
  <c r="E116" i="5"/>
  <c r="D121" i="21"/>
  <c r="AH110" i="5"/>
  <c r="AI110" i="5" s="1"/>
  <c r="AL110" i="5"/>
  <c r="AJ110" i="5" l="1"/>
  <c r="AM110" i="5" s="1"/>
  <c r="K116" i="21" s="1"/>
  <c r="AK110" i="5"/>
  <c r="F116" i="5"/>
  <c r="G116" i="5" s="1"/>
  <c r="J116" i="5"/>
  <c r="Z116" i="5"/>
  <c r="J121" i="21"/>
  <c r="W115" i="5"/>
  <c r="O114" i="5"/>
  <c r="R114" i="5" s="1"/>
  <c r="E120" i="21" s="1"/>
  <c r="P114" i="5"/>
  <c r="S116" i="5" l="1"/>
  <c r="H121" i="21"/>
  <c r="L115" i="5"/>
  <c r="F120" i="21"/>
  <c r="AA116" i="5"/>
  <c r="AB116" i="5" s="1"/>
  <c r="AE116" i="5"/>
  <c r="H116" i="5"/>
  <c r="K116" i="5" s="1"/>
  <c r="C122" i="21" s="1"/>
  <c r="I116" i="5"/>
  <c r="AG111" i="5"/>
  <c r="L116" i="21"/>
  <c r="M115" i="5" l="1"/>
  <c r="N115" i="5" s="1"/>
  <c r="Q115" i="5"/>
  <c r="AH111" i="5"/>
  <c r="AI111" i="5" s="1"/>
  <c r="AL111" i="5"/>
  <c r="E117" i="5"/>
  <c r="D122" i="21"/>
  <c r="AF116" i="5"/>
  <c r="I122" i="21" s="1"/>
  <c r="AC116" i="5"/>
  <c r="AD116" i="5"/>
  <c r="T116" i="5"/>
  <c r="U116" i="5" s="1"/>
  <c r="X116" i="5"/>
  <c r="V116" i="5" l="1"/>
  <c r="Y116" i="5" s="1"/>
  <c r="G122" i="21" s="1"/>
  <c r="J122" i="21"/>
  <c r="Z117" i="5"/>
  <c r="F117" i="5"/>
  <c r="G117" i="5" s="1"/>
  <c r="J117" i="5"/>
  <c r="AJ111" i="5"/>
  <c r="AM111" i="5" s="1"/>
  <c r="K117" i="21" s="1"/>
  <c r="O115" i="5"/>
  <c r="R115" i="5" s="1"/>
  <c r="E121" i="21" s="1"/>
  <c r="P115" i="5"/>
  <c r="H117" i="5" l="1"/>
  <c r="I117" i="5"/>
  <c r="L116" i="5"/>
  <c r="F121" i="21"/>
  <c r="AK111" i="5"/>
  <c r="K117" i="5"/>
  <c r="C123" i="21" s="1"/>
  <c r="AA117" i="5"/>
  <c r="AB117" i="5" s="1"/>
  <c r="AE117" i="5"/>
  <c r="W116" i="5"/>
  <c r="S117" i="5" l="1"/>
  <c r="H122" i="21"/>
  <c r="AC117" i="5"/>
  <c r="AF117" i="5" s="1"/>
  <c r="I123" i="21" s="1"/>
  <c r="AD117" i="5"/>
  <c r="AG112" i="5"/>
  <c r="L117" i="21"/>
  <c r="M116" i="5"/>
  <c r="N116" i="5" s="1"/>
  <c r="Q116" i="5"/>
  <c r="E118" i="5"/>
  <c r="D123" i="21"/>
  <c r="F118" i="5" l="1"/>
  <c r="G118" i="5" s="1"/>
  <c r="J118" i="5"/>
  <c r="AH112" i="5"/>
  <c r="AI112" i="5" s="1"/>
  <c r="AL112" i="5"/>
  <c r="O116" i="5"/>
  <c r="R116" i="5" s="1"/>
  <c r="E122" i="21" s="1"/>
  <c r="Z118" i="5"/>
  <c r="J123" i="21"/>
  <c r="T117" i="5"/>
  <c r="U117" i="5" s="1"/>
  <c r="X117" i="5"/>
  <c r="AE118" i="5" l="1"/>
  <c r="AA118" i="5"/>
  <c r="AB118" i="5" s="1"/>
  <c r="P116" i="5"/>
  <c r="AJ112" i="5"/>
  <c r="AM112" i="5" s="1"/>
  <c r="K118" i="21" s="1"/>
  <c r="AK112" i="5"/>
  <c r="V117" i="5"/>
  <c r="Y117" i="5" s="1"/>
  <c r="G123" i="21" s="1"/>
  <c r="H118" i="5"/>
  <c r="K118" i="5" s="1"/>
  <c r="C124" i="21" s="1"/>
  <c r="I118" i="5" l="1"/>
  <c r="W117" i="5"/>
  <c r="AG113" i="5"/>
  <c r="L118" i="21"/>
  <c r="L117" i="5"/>
  <c r="F122" i="21"/>
  <c r="AC118" i="5"/>
  <c r="AD118" i="5" s="1"/>
  <c r="AF118" i="5" l="1"/>
  <c r="I124" i="21" s="1"/>
  <c r="J124" i="21"/>
  <c r="Z119" i="5"/>
  <c r="M117" i="5"/>
  <c r="N117" i="5" s="1"/>
  <c r="Q117" i="5"/>
  <c r="AH113" i="5"/>
  <c r="AI113" i="5" s="1"/>
  <c r="AL113" i="5"/>
  <c r="S118" i="5"/>
  <c r="H123" i="21"/>
  <c r="E119" i="5"/>
  <c r="D124" i="21"/>
  <c r="T118" i="5" l="1"/>
  <c r="U118" i="5" s="1"/>
  <c r="X118" i="5"/>
  <c r="O117" i="5"/>
  <c r="P117" i="5" s="1"/>
  <c r="F119" i="5"/>
  <c r="G119" i="5" s="1"/>
  <c r="J119" i="5"/>
  <c r="AJ113" i="5"/>
  <c r="AM113" i="5" s="1"/>
  <c r="K119" i="21" s="1"/>
  <c r="AK113" i="5"/>
  <c r="AA119" i="5"/>
  <c r="AB119" i="5" s="1"/>
  <c r="AE119" i="5"/>
  <c r="R117" i="5"/>
  <c r="E123" i="21" s="1"/>
  <c r="L118" i="5" l="1"/>
  <c r="F123" i="21"/>
  <c r="H119" i="5"/>
  <c r="K119" i="5" s="1"/>
  <c r="C125" i="21" s="1"/>
  <c r="I119" i="5"/>
  <c r="AG114" i="5"/>
  <c r="L119" i="21"/>
  <c r="AC119" i="5"/>
  <c r="AD119" i="5" s="1"/>
  <c r="V118" i="5"/>
  <c r="W118" i="5" s="1"/>
  <c r="S119" i="5" l="1"/>
  <c r="H124" i="21"/>
  <c r="Z120" i="5"/>
  <c r="J125" i="21"/>
  <c r="AF119" i="5"/>
  <c r="I125" i="21" s="1"/>
  <c r="AL114" i="5"/>
  <c r="AH114" i="5"/>
  <c r="AI114" i="5" s="1"/>
  <c r="Y118" i="5"/>
  <c r="G124" i="21" s="1"/>
  <c r="E120" i="5"/>
  <c r="D125" i="21"/>
  <c r="M118" i="5"/>
  <c r="N118" i="5" s="1"/>
  <c r="Q118" i="5"/>
  <c r="AJ114" i="5" l="1"/>
  <c r="AM114" i="5" s="1"/>
  <c r="K120" i="21" s="1"/>
  <c r="AK114" i="5"/>
  <c r="AA120" i="5"/>
  <c r="AB120" i="5" s="1"/>
  <c r="AE120" i="5"/>
  <c r="O118" i="5"/>
  <c r="P118" i="5" s="1"/>
  <c r="F120" i="5"/>
  <c r="G120" i="5" s="1"/>
  <c r="J120" i="5"/>
  <c r="T119" i="5"/>
  <c r="U119" i="5" s="1"/>
  <c r="X119" i="5"/>
  <c r="L119" i="5" l="1"/>
  <c r="F124" i="21"/>
  <c r="V119" i="5"/>
  <c r="Y119" i="5" s="1"/>
  <c r="G125" i="21" s="1"/>
  <c r="R118" i="5"/>
  <c r="E124" i="21" s="1"/>
  <c r="H120" i="5"/>
  <c r="I120" i="5"/>
  <c r="AG115" i="5"/>
  <c r="L120" i="21"/>
  <c r="K120" i="5"/>
  <c r="C126" i="21" s="1"/>
  <c r="AC120" i="5"/>
  <c r="AD120" i="5" s="1"/>
  <c r="AF120" i="5" l="1"/>
  <c r="I126" i="21" s="1"/>
  <c r="W119" i="5"/>
  <c r="S120" i="5" s="1"/>
  <c r="Z121" i="5"/>
  <c r="J126" i="21"/>
  <c r="AL115" i="5"/>
  <c r="AH115" i="5"/>
  <c r="AI115" i="5" s="1"/>
  <c r="AJ115" i="5" s="1"/>
  <c r="AK115" i="5" s="1"/>
  <c r="H125" i="21"/>
  <c r="E121" i="5"/>
  <c r="D126" i="21"/>
  <c r="M119" i="5"/>
  <c r="N119" i="5" s="1"/>
  <c r="Q119" i="5"/>
  <c r="O119" i="5" l="1"/>
  <c r="R119" i="5" s="1"/>
  <c r="E125" i="21" s="1"/>
  <c r="T120" i="5"/>
  <c r="U120" i="5" s="1"/>
  <c r="X120" i="5"/>
  <c r="AG116" i="5"/>
  <c r="L121" i="21"/>
  <c r="AM115" i="5"/>
  <c r="K121" i="21" s="1"/>
  <c r="F121" i="5"/>
  <c r="G121" i="5" s="1"/>
  <c r="J121" i="5"/>
  <c r="AA121" i="5"/>
  <c r="AB121" i="5" s="1"/>
  <c r="AE121" i="5"/>
  <c r="P119" i="5" l="1"/>
  <c r="AC121" i="5"/>
  <c r="AD121" i="5"/>
  <c r="F125" i="21"/>
  <c r="L120" i="5"/>
  <c r="AF121" i="5"/>
  <c r="I127" i="21" s="1"/>
  <c r="H121" i="5"/>
  <c r="I121" i="5" s="1"/>
  <c r="AL116" i="5"/>
  <c r="AH116" i="5"/>
  <c r="AI116" i="5" s="1"/>
  <c r="V120" i="5"/>
  <c r="W120" i="5" s="1"/>
  <c r="S121" i="5" l="1"/>
  <c r="H126" i="21"/>
  <c r="E122" i="5"/>
  <c r="D127" i="21"/>
  <c r="AJ116" i="5"/>
  <c r="AM116" i="5" s="1"/>
  <c r="K122" i="21" s="1"/>
  <c r="K121" i="5"/>
  <c r="C127" i="21" s="1"/>
  <c r="M120" i="5"/>
  <c r="N120" i="5" s="1"/>
  <c r="Q120" i="5"/>
  <c r="Y120" i="5"/>
  <c r="G126" i="21" s="1"/>
  <c r="Z122" i="5"/>
  <c r="J127" i="21"/>
  <c r="AK116" i="5" l="1"/>
  <c r="AA122" i="5"/>
  <c r="AB122" i="5" s="1"/>
  <c r="AE122" i="5"/>
  <c r="O120" i="5"/>
  <c r="P120" i="5" s="1"/>
  <c r="R120" i="5"/>
  <c r="E126" i="21" s="1"/>
  <c r="AG117" i="5"/>
  <c r="L122" i="21"/>
  <c r="F122" i="5"/>
  <c r="G122" i="5" s="1"/>
  <c r="J122" i="5"/>
  <c r="T121" i="5"/>
  <c r="U121" i="5" s="1"/>
  <c r="X121" i="5"/>
  <c r="L121" i="5" l="1"/>
  <c r="F126" i="21"/>
  <c r="V121" i="5"/>
  <c r="W121" i="5"/>
  <c r="Y121" i="5"/>
  <c r="G127" i="21" s="1"/>
  <c r="H122" i="5"/>
  <c r="K122" i="5" s="1"/>
  <c r="C128" i="21" s="1"/>
  <c r="AH117" i="5"/>
  <c r="AI117" i="5" s="1"/>
  <c r="AL117" i="5"/>
  <c r="AC122" i="5"/>
  <c r="AF122" i="5" s="1"/>
  <c r="I128" i="21" s="1"/>
  <c r="AD122" i="5" l="1"/>
  <c r="I122" i="5"/>
  <c r="Z123" i="5"/>
  <c r="J128" i="21"/>
  <c r="AJ117" i="5"/>
  <c r="AM117" i="5" s="1"/>
  <c r="K123" i="21" s="1"/>
  <c r="E123" i="5"/>
  <c r="D128" i="21"/>
  <c r="S122" i="5"/>
  <c r="H127" i="21"/>
  <c r="M121" i="5"/>
  <c r="N121" i="5" s="1"/>
  <c r="Q121" i="5"/>
  <c r="O121" i="5" l="1"/>
  <c r="R121" i="5" s="1"/>
  <c r="E127" i="21" s="1"/>
  <c r="P121" i="5"/>
  <c r="T122" i="5"/>
  <c r="U122" i="5" s="1"/>
  <c r="X122" i="5"/>
  <c r="F123" i="5"/>
  <c r="G123" i="5" s="1"/>
  <c r="J123" i="5"/>
  <c r="AK117" i="5"/>
  <c r="AA123" i="5"/>
  <c r="AB123" i="5" s="1"/>
  <c r="AE123" i="5"/>
  <c r="AC123" i="5" l="1"/>
  <c r="AD123" i="5" s="1"/>
  <c r="AG118" i="5"/>
  <c r="L123" i="21"/>
  <c r="H123" i="5"/>
  <c r="I123" i="5"/>
  <c r="AF123" i="5"/>
  <c r="I129" i="21" s="1"/>
  <c r="K123" i="5"/>
  <c r="C129" i="21" s="1"/>
  <c r="V122" i="5"/>
  <c r="Y122" i="5" s="1"/>
  <c r="G128" i="21" s="1"/>
  <c r="L122" i="5"/>
  <c r="F127" i="21"/>
  <c r="Z124" i="5" l="1"/>
  <c r="J129" i="21"/>
  <c r="W122" i="5"/>
  <c r="D129" i="21"/>
  <c r="E124" i="5"/>
  <c r="M122" i="5"/>
  <c r="N122" i="5" s="1"/>
  <c r="Q122" i="5"/>
  <c r="AH118" i="5"/>
  <c r="AI118" i="5" s="1"/>
  <c r="AL118" i="5"/>
  <c r="O122" i="5" l="1"/>
  <c r="R122" i="5" s="1"/>
  <c r="E128" i="21" s="1"/>
  <c r="F124" i="5"/>
  <c r="G124" i="5" s="1"/>
  <c r="J124" i="5"/>
  <c r="AJ118" i="5"/>
  <c r="AM118" i="5" s="1"/>
  <c r="K124" i="21" s="1"/>
  <c r="H128" i="21"/>
  <c r="S123" i="5"/>
  <c r="AE124" i="5"/>
  <c r="AA124" i="5"/>
  <c r="AB124" i="5" s="1"/>
  <c r="P122" i="5" l="1"/>
  <c r="AC124" i="5"/>
  <c r="AD124" i="5"/>
  <c r="T123" i="5"/>
  <c r="U123" i="5" s="1"/>
  <c r="X123" i="5"/>
  <c r="AF124" i="5"/>
  <c r="I130" i="21" s="1"/>
  <c r="AK118" i="5"/>
  <c r="H124" i="5"/>
  <c r="K124" i="5" s="1"/>
  <c r="C130" i="21" s="1"/>
  <c r="I124" i="5"/>
  <c r="D130" i="21" l="1"/>
  <c r="E125" i="5"/>
  <c r="AG119" i="5"/>
  <c r="L124" i="21"/>
  <c r="V123" i="5"/>
  <c r="Y123" i="5" s="1"/>
  <c r="G129" i="21" s="1"/>
  <c r="Z125" i="5"/>
  <c r="J130" i="21"/>
  <c r="F128" i="21"/>
  <c r="L123" i="5"/>
  <c r="W123" i="5" l="1"/>
  <c r="S124" i="5"/>
  <c r="H129" i="21"/>
  <c r="AA125" i="5"/>
  <c r="AB125" i="5" s="1"/>
  <c r="AE125" i="5"/>
  <c r="AH119" i="5"/>
  <c r="AI119" i="5" s="1"/>
  <c r="AL119" i="5"/>
  <c r="M123" i="5"/>
  <c r="N123" i="5" s="1"/>
  <c r="Q123" i="5"/>
  <c r="F125" i="5"/>
  <c r="G125" i="5" s="1"/>
  <c r="J125" i="5"/>
  <c r="H125" i="5" l="1"/>
  <c r="I125" i="5"/>
  <c r="K125" i="5"/>
  <c r="C131" i="21" s="1"/>
  <c r="O123" i="5"/>
  <c r="R123" i="5" s="1"/>
  <c r="E129" i="21" s="1"/>
  <c r="AJ119" i="5"/>
  <c r="AM119" i="5" s="1"/>
  <c r="K125" i="21" s="1"/>
  <c r="AC125" i="5"/>
  <c r="AF125" i="5" s="1"/>
  <c r="I131" i="21" s="1"/>
  <c r="T124" i="5"/>
  <c r="U124" i="5" s="1"/>
  <c r="X124" i="5"/>
  <c r="AD125" i="5" l="1"/>
  <c r="V124" i="5"/>
  <c r="W124" i="5" s="1"/>
  <c r="AK119" i="5"/>
  <c r="P123" i="5"/>
  <c r="E126" i="5"/>
  <c r="D131" i="21"/>
  <c r="Y124" i="5"/>
  <c r="G130" i="21" s="1"/>
  <c r="S125" i="5" l="1"/>
  <c r="H130" i="21"/>
  <c r="F126" i="5"/>
  <c r="G126" i="5" s="1"/>
  <c r="J126" i="5"/>
  <c r="L124" i="5"/>
  <c r="F129" i="21"/>
  <c r="AG120" i="5"/>
  <c r="L125" i="21"/>
  <c r="Z126" i="5"/>
  <c r="J131" i="21"/>
  <c r="AE126" i="5" l="1"/>
  <c r="AA126" i="5"/>
  <c r="AB126" i="5" s="1"/>
  <c r="AL120" i="5"/>
  <c r="AH120" i="5"/>
  <c r="AI120" i="5" s="1"/>
  <c r="AJ120" i="5" s="1"/>
  <c r="AK120" i="5" s="1"/>
  <c r="M124" i="5"/>
  <c r="N124" i="5" s="1"/>
  <c r="Q124" i="5"/>
  <c r="H126" i="5"/>
  <c r="K126" i="5" s="1"/>
  <c r="C132" i="21" s="1"/>
  <c r="I126" i="5"/>
  <c r="T125" i="5"/>
  <c r="U125" i="5" s="1"/>
  <c r="X125" i="5"/>
  <c r="V125" i="5" l="1"/>
  <c r="Y125" i="5" s="1"/>
  <c r="G131" i="21" s="1"/>
  <c r="W125" i="5"/>
  <c r="O124" i="5"/>
  <c r="P124" i="5" s="1"/>
  <c r="E127" i="5"/>
  <c r="D132" i="21"/>
  <c r="AG121" i="5"/>
  <c r="L126" i="21"/>
  <c r="AM120" i="5"/>
  <c r="K126" i="21" s="1"/>
  <c r="AC126" i="5"/>
  <c r="AD126" i="5" s="1"/>
  <c r="AF126" i="5"/>
  <c r="I132" i="21" s="1"/>
  <c r="R124" i="5" l="1"/>
  <c r="E130" i="21" s="1"/>
  <c r="L125" i="5"/>
  <c r="F130" i="21"/>
  <c r="S126" i="5"/>
  <c r="H131" i="21"/>
  <c r="J132" i="21"/>
  <c r="Z127" i="5"/>
  <c r="AH121" i="5"/>
  <c r="AI121" i="5" s="1"/>
  <c r="AL121" i="5"/>
  <c r="F127" i="5"/>
  <c r="G127" i="5" s="1"/>
  <c r="J127" i="5"/>
  <c r="H127" i="5" l="1"/>
  <c r="I127" i="5"/>
  <c r="K127" i="5"/>
  <c r="C133" i="21" s="1"/>
  <c r="AJ121" i="5"/>
  <c r="AM121" i="5" s="1"/>
  <c r="K127" i="21" s="1"/>
  <c r="AK121" i="5"/>
  <c r="T126" i="5"/>
  <c r="U126" i="5" s="1"/>
  <c r="X126" i="5"/>
  <c r="AA127" i="5"/>
  <c r="AB127" i="5" s="1"/>
  <c r="AE127" i="5"/>
  <c r="M125" i="5"/>
  <c r="N125" i="5" s="1"/>
  <c r="Q125" i="5"/>
  <c r="AC127" i="5" l="1"/>
  <c r="AF127" i="5" s="1"/>
  <c r="I133" i="21" s="1"/>
  <c r="V126" i="5"/>
  <c r="W126" i="5"/>
  <c r="E128" i="5"/>
  <c r="D133" i="21"/>
  <c r="O125" i="5"/>
  <c r="R125" i="5" s="1"/>
  <c r="E131" i="21" s="1"/>
  <c r="P125" i="5"/>
  <c r="Y126" i="5"/>
  <c r="G132" i="21" s="1"/>
  <c r="AG122" i="5"/>
  <c r="L127" i="21"/>
  <c r="AH122" i="5" l="1"/>
  <c r="AI122" i="5" s="1"/>
  <c r="AL122" i="5"/>
  <c r="L126" i="5"/>
  <c r="F131" i="21"/>
  <c r="F128" i="5"/>
  <c r="G128" i="5" s="1"/>
  <c r="J128" i="5"/>
  <c r="S127" i="5"/>
  <c r="H132" i="21"/>
  <c r="AD127" i="5"/>
  <c r="Z128" i="5" l="1"/>
  <c r="J133" i="21"/>
  <c r="T127" i="5"/>
  <c r="U127" i="5" s="1"/>
  <c r="X127" i="5"/>
  <c r="H128" i="5"/>
  <c r="K128" i="5" s="1"/>
  <c r="C134" i="21" s="1"/>
  <c r="I128" i="5"/>
  <c r="M126" i="5"/>
  <c r="N126" i="5" s="1"/>
  <c r="Q126" i="5"/>
  <c r="AJ122" i="5"/>
  <c r="AM122" i="5" s="1"/>
  <c r="K128" i="21" s="1"/>
  <c r="E129" i="5" l="1"/>
  <c r="D134" i="21"/>
  <c r="AK122" i="5"/>
  <c r="O126" i="5"/>
  <c r="R126" i="5" s="1"/>
  <c r="E132" i="21" s="1"/>
  <c r="P126" i="5"/>
  <c r="V127" i="5"/>
  <c r="Y127" i="5" s="1"/>
  <c r="G133" i="21" s="1"/>
  <c r="W127" i="5"/>
  <c r="AA128" i="5"/>
  <c r="AB128" i="5" s="1"/>
  <c r="AE128" i="5"/>
  <c r="S128" i="5" l="1"/>
  <c r="H133" i="21"/>
  <c r="AC128" i="5"/>
  <c r="AF128" i="5" s="1"/>
  <c r="I134" i="21" s="1"/>
  <c r="AD128" i="5"/>
  <c r="L127" i="5"/>
  <c r="F132" i="21"/>
  <c r="AG123" i="5"/>
  <c r="L128" i="21"/>
  <c r="F129" i="5"/>
  <c r="G129" i="5" s="1"/>
  <c r="J129" i="5"/>
  <c r="H129" i="5" l="1"/>
  <c r="I129" i="5"/>
  <c r="AH123" i="5"/>
  <c r="AI123" i="5" s="1"/>
  <c r="AL123" i="5"/>
  <c r="M127" i="5"/>
  <c r="N127" i="5" s="1"/>
  <c r="Q127" i="5"/>
  <c r="K129" i="5"/>
  <c r="C135" i="21" s="1"/>
  <c r="Z129" i="5"/>
  <c r="J134" i="21"/>
  <c r="T128" i="5"/>
  <c r="U128" i="5" s="1"/>
  <c r="X128" i="5"/>
  <c r="AA129" i="5" l="1"/>
  <c r="AB129" i="5" s="1"/>
  <c r="AE129" i="5"/>
  <c r="V128" i="5"/>
  <c r="Y128" i="5" s="1"/>
  <c r="G134" i="21" s="1"/>
  <c r="W128" i="5"/>
  <c r="O127" i="5"/>
  <c r="R127" i="5" s="1"/>
  <c r="E133" i="21" s="1"/>
  <c r="AJ123" i="5"/>
  <c r="AM123" i="5" s="1"/>
  <c r="K129" i="21" s="1"/>
  <c r="AK123" i="5"/>
  <c r="E130" i="5"/>
  <c r="D135" i="21"/>
  <c r="P127" i="5" l="1"/>
  <c r="L129" i="21"/>
  <c r="AG124" i="5"/>
  <c r="F130" i="5"/>
  <c r="G130" i="5" s="1"/>
  <c r="J130" i="5"/>
  <c r="L128" i="5"/>
  <c r="F133" i="21"/>
  <c r="S129" i="5"/>
  <c r="H134" i="21"/>
  <c r="AC129" i="5"/>
  <c r="AD129" i="5" s="1"/>
  <c r="Z130" i="5" l="1"/>
  <c r="J135" i="21"/>
  <c r="AF129" i="5"/>
  <c r="I135" i="21" s="1"/>
  <c r="T129" i="5"/>
  <c r="U129" i="5" s="1"/>
  <c r="X129" i="5"/>
  <c r="M128" i="5"/>
  <c r="N128" i="5" s="1"/>
  <c r="Q128" i="5"/>
  <c r="H130" i="5"/>
  <c r="K130" i="5" s="1"/>
  <c r="C136" i="21" s="1"/>
  <c r="AL124" i="5"/>
  <c r="AH124" i="5"/>
  <c r="AI124" i="5" s="1"/>
  <c r="I130" i="5" l="1"/>
  <c r="AJ124" i="5"/>
  <c r="AM124" i="5" s="1"/>
  <c r="K130" i="21" s="1"/>
  <c r="AK124" i="5"/>
  <c r="O128" i="5"/>
  <c r="R128" i="5" s="1"/>
  <c r="E134" i="21" s="1"/>
  <c r="P128" i="5"/>
  <c r="V129" i="5"/>
  <c r="Y129" i="5" s="1"/>
  <c r="G135" i="21" s="1"/>
  <c r="W129" i="5"/>
  <c r="AE130" i="5"/>
  <c r="AA130" i="5"/>
  <c r="AB130" i="5" s="1"/>
  <c r="AC130" i="5" l="1"/>
  <c r="AD130" i="5"/>
  <c r="AF130" i="5"/>
  <c r="I136" i="21" s="1"/>
  <c r="H135" i="21"/>
  <c r="S130" i="5"/>
  <c r="L129" i="5"/>
  <c r="F134" i="21"/>
  <c r="AG125" i="5"/>
  <c r="L130" i="21"/>
  <c r="D136" i="21"/>
  <c r="E131" i="5"/>
  <c r="F131" i="5" l="1"/>
  <c r="G131" i="5" s="1"/>
  <c r="J131" i="5"/>
  <c r="AH125" i="5"/>
  <c r="AI125" i="5" s="1"/>
  <c r="AL125" i="5"/>
  <c r="M129" i="5"/>
  <c r="N129" i="5" s="1"/>
  <c r="Q129" i="5"/>
  <c r="T130" i="5"/>
  <c r="U130" i="5" s="1"/>
  <c r="X130" i="5"/>
  <c r="J136" i="21"/>
  <c r="Z131" i="5"/>
  <c r="AE131" i="5" l="1"/>
  <c r="AA131" i="5"/>
  <c r="AB131" i="5" s="1"/>
  <c r="V130" i="5"/>
  <c r="Y130" i="5" s="1"/>
  <c r="G136" i="21" s="1"/>
  <c r="W130" i="5"/>
  <c r="O129" i="5"/>
  <c r="R129" i="5" s="1"/>
  <c r="E135" i="21" s="1"/>
  <c r="AJ125" i="5"/>
  <c r="AM125" i="5" s="1"/>
  <c r="K131" i="21" s="1"/>
  <c r="AK125" i="5"/>
  <c r="H131" i="5"/>
  <c r="I131" i="5" s="1"/>
  <c r="E132" i="5" l="1"/>
  <c r="D137" i="21"/>
  <c r="L131" i="21"/>
  <c r="AG126" i="5"/>
  <c r="K131" i="5"/>
  <c r="C137" i="21" s="1"/>
  <c r="P129" i="5"/>
  <c r="H136" i="21"/>
  <c r="S131" i="5"/>
  <c r="AC131" i="5"/>
  <c r="AD131" i="5" s="1"/>
  <c r="Z132" i="5" l="1"/>
  <c r="J137" i="21"/>
  <c r="AF131" i="5"/>
  <c r="I137" i="21" s="1"/>
  <c r="T131" i="5"/>
  <c r="U131" i="5" s="1"/>
  <c r="X131" i="5"/>
  <c r="L130" i="5"/>
  <c r="F135" i="21"/>
  <c r="AH126" i="5"/>
  <c r="AI126" i="5" s="1"/>
  <c r="AL126" i="5"/>
  <c r="F132" i="5"/>
  <c r="G132" i="5" s="1"/>
  <c r="J132" i="5"/>
  <c r="H132" i="5" l="1"/>
  <c r="I132" i="5"/>
  <c r="AJ126" i="5"/>
  <c r="AM126" i="5" s="1"/>
  <c r="K132" i="21" s="1"/>
  <c r="AK126" i="5"/>
  <c r="K132" i="5"/>
  <c r="C138" i="21" s="1"/>
  <c r="M130" i="5"/>
  <c r="N130" i="5" s="1"/>
  <c r="Q130" i="5"/>
  <c r="V131" i="5"/>
  <c r="Y131" i="5" s="1"/>
  <c r="G137" i="21" s="1"/>
  <c r="AA132" i="5"/>
  <c r="AB132" i="5" s="1"/>
  <c r="AE132" i="5"/>
  <c r="AG127" i="5" l="1"/>
  <c r="L132" i="21"/>
  <c r="AC132" i="5"/>
  <c r="AF132" i="5" s="1"/>
  <c r="I138" i="21" s="1"/>
  <c r="W131" i="5"/>
  <c r="O130" i="5"/>
  <c r="R130" i="5" s="1"/>
  <c r="E136" i="21" s="1"/>
  <c r="P130" i="5"/>
  <c r="D138" i="21"/>
  <c r="E133" i="5"/>
  <c r="F133" i="5" l="1"/>
  <c r="G133" i="5" s="1"/>
  <c r="J133" i="5"/>
  <c r="S132" i="5"/>
  <c r="H137" i="21"/>
  <c r="L131" i="5"/>
  <c r="F136" i="21"/>
  <c r="AD132" i="5"/>
  <c r="AL127" i="5"/>
  <c r="AH127" i="5"/>
  <c r="AI127" i="5" s="1"/>
  <c r="AJ127" i="5" l="1"/>
  <c r="AK127" i="5"/>
  <c r="AM127" i="5"/>
  <c r="K133" i="21" s="1"/>
  <c r="M131" i="5"/>
  <c r="N131" i="5" s="1"/>
  <c r="Q131" i="5"/>
  <c r="Z133" i="5"/>
  <c r="J138" i="21"/>
  <c r="T132" i="5"/>
  <c r="U132" i="5" s="1"/>
  <c r="X132" i="5"/>
  <c r="H133" i="5"/>
  <c r="K133" i="5" s="1"/>
  <c r="C139" i="21" s="1"/>
  <c r="I133" i="5" l="1"/>
  <c r="V132" i="5"/>
  <c r="W132" i="5"/>
  <c r="E134" i="5"/>
  <c r="D139" i="21"/>
  <c r="Y132" i="5"/>
  <c r="G138" i="21" s="1"/>
  <c r="AA133" i="5"/>
  <c r="AB133" i="5" s="1"/>
  <c r="AE133" i="5"/>
  <c r="O131" i="5"/>
  <c r="P131" i="5" s="1"/>
  <c r="AG128" i="5"/>
  <c r="L133" i="21"/>
  <c r="L132" i="5" l="1"/>
  <c r="F137" i="21"/>
  <c r="R131" i="5"/>
  <c r="E137" i="21" s="1"/>
  <c r="AC133" i="5"/>
  <c r="AD133" i="5" s="1"/>
  <c r="AH128" i="5"/>
  <c r="AI128" i="5" s="1"/>
  <c r="AL128" i="5"/>
  <c r="F134" i="5"/>
  <c r="G134" i="5" s="1"/>
  <c r="J134" i="5"/>
  <c r="S133" i="5"/>
  <c r="H138" i="21"/>
  <c r="AF133" i="5" l="1"/>
  <c r="I139" i="21" s="1"/>
  <c r="Z134" i="5"/>
  <c r="J139" i="21"/>
  <c r="T133" i="5"/>
  <c r="U133" i="5" s="1"/>
  <c r="X133" i="5"/>
  <c r="H134" i="5"/>
  <c r="K134" i="5" s="1"/>
  <c r="C140" i="21" s="1"/>
  <c r="AJ128" i="5"/>
  <c r="AM128" i="5" s="1"/>
  <c r="K134" i="21" s="1"/>
  <c r="AK128" i="5"/>
  <c r="M132" i="5"/>
  <c r="N132" i="5" s="1"/>
  <c r="Q132" i="5"/>
  <c r="O132" i="5" l="1"/>
  <c r="P132" i="5"/>
  <c r="R132" i="5"/>
  <c r="E138" i="21" s="1"/>
  <c r="AG129" i="5"/>
  <c r="L134" i="21"/>
  <c r="V133" i="5"/>
  <c r="W133" i="5"/>
  <c r="I134" i="5"/>
  <c r="Y133" i="5"/>
  <c r="G139" i="21" s="1"/>
  <c r="AA134" i="5"/>
  <c r="AB134" i="5" s="1"/>
  <c r="AE134" i="5"/>
  <c r="S134" i="5" l="1"/>
  <c r="H139" i="21"/>
  <c r="AC134" i="5"/>
  <c r="AD134" i="5" s="1"/>
  <c r="E135" i="5"/>
  <c r="D140" i="21"/>
  <c r="AH129" i="5"/>
  <c r="AI129" i="5" s="1"/>
  <c r="AL129" i="5"/>
  <c r="L133" i="5"/>
  <c r="F138" i="21"/>
  <c r="AF134" i="5" l="1"/>
  <c r="I140" i="21" s="1"/>
  <c r="J140" i="21"/>
  <c r="Z135" i="5"/>
  <c r="M133" i="5"/>
  <c r="N133" i="5" s="1"/>
  <c r="Q133" i="5"/>
  <c r="AJ129" i="5"/>
  <c r="AM129" i="5" s="1"/>
  <c r="K135" i="21" s="1"/>
  <c r="F135" i="5"/>
  <c r="G135" i="5" s="1"/>
  <c r="J135" i="5"/>
  <c r="T134" i="5"/>
  <c r="U134" i="5" s="1"/>
  <c r="X134" i="5"/>
  <c r="H135" i="5" l="1"/>
  <c r="I135" i="5"/>
  <c r="V134" i="5"/>
  <c r="Y134" i="5" s="1"/>
  <c r="G140" i="21" s="1"/>
  <c r="W134" i="5"/>
  <c r="K135" i="5"/>
  <c r="C141" i="21" s="1"/>
  <c r="AK129" i="5"/>
  <c r="O133" i="5"/>
  <c r="P133" i="5" s="1"/>
  <c r="AA135" i="5"/>
  <c r="AB135" i="5" s="1"/>
  <c r="AE135" i="5"/>
  <c r="L134" i="5" l="1"/>
  <c r="F139" i="21"/>
  <c r="AC135" i="5"/>
  <c r="AF135" i="5" s="1"/>
  <c r="I141" i="21" s="1"/>
  <c r="AD135" i="5"/>
  <c r="R133" i="5"/>
  <c r="E139" i="21" s="1"/>
  <c r="S135" i="5"/>
  <c r="H140" i="21"/>
  <c r="L135" i="21"/>
  <c r="AG130" i="5"/>
  <c r="E136" i="5"/>
  <c r="D141" i="21"/>
  <c r="F136" i="5" l="1"/>
  <c r="G136" i="5" s="1"/>
  <c r="J136" i="5"/>
  <c r="AH130" i="5"/>
  <c r="AI130" i="5" s="1"/>
  <c r="AL130" i="5"/>
  <c r="T135" i="5"/>
  <c r="U135" i="5" s="1"/>
  <c r="X135" i="5"/>
  <c r="Z136" i="5"/>
  <c r="J141" i="21"/>
  <c r="M134" i="5"/>
  <c r="N134" i="5" s="1"/>
  <c r="Q134" i="5"/>
  <c r="O134" i="5" l="1"/>
  <c r="P134" i="5"/>
  <c r="R134" i="5"/>
  <c r="E140" i="21" s="1"/>
  <c r="AA136" i="5"/>
  <c r="AB136" i="5" s="1"/>
  <c r="AE136" i="5"/>
  <c r="V135" i="5"/>
  <c r="Y135" i="5" s="1"/>
  <c r="G141" i="21" s="1"/>
  <c r="AJ130" i="5"/>
  <c r="AM130" i="5" s="1"/>
  <c r="K136" i="21" s="1"/>
  <c r="H136" i="5"/>
  <c r="I136" i="5" s="1"/>
  <c r="K136" i="5" l="1"/>
  <c r="C142" i="21" s="1"/>
  <c r="AK130" i="5"/>
  <c r="E137" i="5"/>
  <c r="D142" i="21"/>
  <c r="AG131" i="5"/>
  <c r="L136" i="21"/>
  <c r="W135" i="5"/>
  <c r="AC136" i="5"/>
  <c r="AF136" i="5" s="1"/>
  <c r="I142" i="21" s="1"/>
  <c r="AD136" i="5"/>
  <c r="L135" i="5"/>
  <c r="F140" i="21"/>
  <c r="M135" i="5" l="1"/>
  <c r="N135" i="5" s="1"/>
  <c r="Q135" i="5"/>
  <c r="Z137" i="5"/>
  <c r="J142" i="21"/>
  <c r="S136" i="5"/>
  <c r="H141" i="21"/>
  <c r="AH131" i="5"/>
  <c r="AI131" i="5" s="1"/>
  <c r="AL131" i="5"/>
  <c r="F137" i="5"/>
  <c r="G137" i="5" s="1"/>
  <c r="J137" i="5"/>
  <c r="AA137" i="5" l="1"/>
  <c r="AB137" i="5" s="1"/>
  <c r="AE137" i="5"/>
  <c r="H137" i="5"/>
  <c r="K137" i="5" s="1"/>
  <c r="C143" i="21" s="1"/>
  <c r="I137" i="5"/>
  <c r="AJ131" i="5"/>
  <c r="AM131" i="5" s="1"/>
  <c r="K137" i="21" s="1"/>
  <c r="AK131" i="5"/>
  <c r="T136" i="5"/>
  <c r="U136" i="5" s="1"/>
  <c r="X136" i="5"/>
  <c r="O135" i="5"/>
  <c r="R135" i="5" s="1"/>
  <c r="E141" i="21" s="1"/>
  <c r="P135" i="5" l="1"/>
  <c r="V136" i="5"/>
  <c r="Y136" i="5" s="1"/>
  <c r="G142" i="21" s="1"/>
  <c r="W136" i="5"/>
  <c r="AG132" i="5"/>
  <c r="L137" i="21"/>
  <c r="L136" i="5"/>
  <c r="F141" i="21"/>
  <c r="D143" i="21"/>
  <c r="E138" i="5"/>
  <c r="AC137" i="5"/>
  <c r="AF137" i="5" s="1"/>
  <c r="I143" i="21" s="1"/>
  <c r="AD137" i="5" l="1"/>
  <c r="M136" i="5"/>
  <c r="N136" i="5" s="1"/>
  <c r="Q136" i="5"/>
  <c r="Z138" i="5"/>
  <c r="J143" i="21"/>
  <c r="F138" i="5"/>
  <c r="G138" i="5" s="1"/>
  <c r="J138" i="5"/>
  <c r="AL132" i="5"/>
  <c r="AH132" i="5"/>
  <c r="AI132" i="5" s="1"/>
  <c r="S137" i="5"/>
  <c r="H142" i="21"/>
  <c r="T137" i="5" l="1"/>
  <c r="U137" i="5" s="1"/>
  <c r="X137" i="5"/>
  <c r="AE138" i="5"/>
  <c r="AA138" i="5"/>
  <c r="AB138" i="5" s="1"/>
  <c r="AJ132" i="5"/>
  <c r="AM132" i="5" s="1"/>
  <c r="K138" i="21" s="1"/>
  <c r="AK132" i="5"/>
  <c r="H138" i="5"/>
  <c r="K138" i="5" s="1"/>
  <c r="C144" i="21" s="1"/>
  <c r="I138" i="5"/>
  <c r="O136" i="5"/>
  <c r="R136" i="5" s="1"/>
  <c r="E142" i="21" s="1"/>
  <c r="P136" i="5"/>
  <c r="L137" i="5" l="1"/>
  <c r="F142" i="21"/>
  <c r="D144" i="21"/>
  <c r="E139" i="5"/>
  <c r="AG133" i="5"/>
  <c r="L138" i="21"/>
  <c r="AC138" i="5"/>
  <c r="AF138" i="5" s="1"/>
  <c r="I144" i="21" s="1"/>
  <c r="V137" i="5"/>
  <c r="Y137" i="5" s="1"/>
  <c r="G143" i="21" s="1"/>
  <c r="W137" i="5"/>
  <c r="S138" i="5" l="1"/>
  <c r="H143" i="21"/>
  <c r="AD138" i="5"/>
  <c r="F139" i="5"/>
  <c r="G139" i="5" s="1"/>
  <c r="J139" i="5"/>
  <c r="AL133" i="5"/>
  <c r="AH133" i="5"/>
  <c r="AI133" i="5" s="1"/>
  <c r="M137" i="5"/>
  <c r="N137" i="5" s="1"/>
  <c r="Q137" i="5"/>
  <c r="O137" i="5" l="1"/>
  <c r="R137" i="5" s="1"/>
  <c r="E143" i="21" s="1"/>
  <c r="P137" i="5"/>
  <c r="AJ133" i="5"/>
  <c r="AM133" i="5" s="1"/>
  <c r="K139" i="21" s="1"/>
  <c r="AK133" i="5"/>
  <c r="H139" i="5"/>
  <c r="K139" i="5" s="1"/>
  <c r="C145" i="21" s="1"/>
  <c r="Z139" i="5"/>
  <c r="J144" i="21"/>
  <c r="T138" i="5"/>
  <c r="U138" i="5" s="1"/>
  <c r="X138" i="5"/>
  <c r="V138" i="5" l="1"/>
  <c r="Y138" i="5" s="1"/>
  <c r="G144" i="21" s="1"/>
  <c r="I139" i="5"/>
  <c r="AG134" i="5"/>
  <c r="L139" i="21"/>
  <c r="AE139" i="5"/>
  <c r="AA139" i="5"/>
  <c r="AB139" i="5" s="1"/>
  <c r="L138" i="5"/>
  <c r="F143" i="21"/>
  <c r="M138" i="5" l="1"/>
  <c r="N138" i="5" s="1"/>
  <c r="Q138" i="5"/>
  <c r="AC139" i="5"/>
  <c r="AD139" i="5"/>
  <c r="AF139" i="5"/>
  <c r="I145" i="21" s="1"/>
  <c r="AH134" i="5"/>
  <c r="AI134" i="5" s="1"/>
  <c r="AL134" i="5"/>
  <c r="D145" i="21"/>
  <c r="E140" i="5"/>
  <c r="W138" i="5"/>
  <c r="AJ134" i="5" l="1"/>
  <c r="AM134" i="5" s="1"/>
  <c r="K140" i="21" s="1"/>
  <c r="AK134" i="5"/>
  <c r="S139" i="5"/>
  <c r="H144" i="21"/>
  <c r="F140" i="5"/>
  <c r="G140" i="5" s="1"/>
  <c r="J140" i="5"/>
  <c r="Z140" i="5"/>
  <c r="J145" i="21"/>
  <c r="O138" i="5"/>
  <c r="R138" i="5" s="1"/>
  <c r="E144" i="21" s="1"/>
  <c r="P138" i="5" l="1"/>
  <c r="L139" i="5"/>
  <c r="F144" i="21"/>
  <c r="AG135" i="5"/>
  <c r="L140" i="21"/>
  <c r="AA140" i="5"/>
  <c r="AB140" i="5" s="1"/>
  <c r="AE140" i="5"/>
  <c r="H140" i="5"/>
  <c r="K140" i="5" s="1"/>
  <c r="C146" i="21" s="1"/>
  <c r="I140" i="5"/>
  <c r="T139" i="5"/>
  <c r="U139" i="5" s="1"/>
  <c r="X139" i="5"/>
  <c r="E141" i="5" l="1"/>
  <c r="D146" i="21"/>
  <c r="AC140" i="5"/>
  <c r="AD140" i="5"/>
  <c r="V139" i="5"/>
  <c r="Y139" i="5" s="1"/>
  <c r="G145" i="21" s="1"/>
  <c r="AF140" i="5"/>
  <c r="I146" i="21" s="1"/>
  <c r="AH135" i="5"/>
  <c r="AI135" i="5" s="1"/>
  <c r="AL135" i="5"/>
  <c r="M139" i="5"/>
  <c r="N139" i="5" s="1"/>
  <c r="Q139" i="5"/>
  <c r="O139" i="5" l="1"/>
  <c r="P139" i="5"/>
  <c r="AJ135" i="5"/>
  <c r="AM135" i="5" s="1"/>
  <c r="K141" i="21" s="1"/>
  <c r="AK135" i="5"/>
  <c r="W139" i="5"/>
  <c r="R139" i="5"/>
  <c r="E145" i="21" s="1"/>
  <c r="Z141" i="5"/>
  <c r="J146" i="21"/>
  <c r="F141" i="5"/>
  <c r="G141" i="5" s="1"/>
  <c r="J141" i="5"/>
  <c r="AA141" i="5" l="1"/>
  <c r="AB141" i="5" s="1"/>
  <c r="AE141" i="5"/>
  <c r="S140" i="5"/>
  <c r="H145" i="21"/>
  <c r="AG136" i="5"/>
  <c r="L141" i="21"/>
  <c r="F145" i="21"/>
  <c r="L140" i="5"/>
  <c r="H141" i="5"/>
  <c r="K141" i="5" s="1"/>
  <c r="C147" i="21" s="1"/>
  <c r="AH136" i="5" l="1"/>
  <c r="AI136" i="5" s="1"/>
  <c r="AL136" i="5"/>
  <c r="I141" i="5"/>
  <c r="M140" i="5"/>
  <c r="N140" i="5" s="1"/>
  <c r="Q140" i="5"/>
  <c r="T140" i="5"/>
  <c r="U140" i="5" s="1"/>
  <c r="X140" i="5"/>
  <c r="AC141" i="5"/>
  <c r="AF141" i="5" s="1"/>
  <c r="I147" i="21" s="1"/>
  <c r="AD141" i="5"/>
  <c r="Z142" i="5" l="1"/>
  <c r="J147" i="21"/>
  <c r="V140" i="5"/>
  <c r="Y140" i="5" s="1"/>
  <c r="G146" i="21" s="1"/>
  <c r="O140" i="5"/>
  <c r="R140" i="5" s="1"/>
  <c r="E146" i="21" s="1"/>
  <c r="P140" i="5"/>
  <c r="E142" i="5"/>
  <c r="D147" i="21"/>
  <c r="AJ136" i="5"/>
  <c r="AM136" i="5" s="1"/>
  <c r="K142" i="21" s="1"/>
  <c r="AK136" i="5"/>
  <c r="AG137" i="5" l="1"/>
  <c r="L142" i="21"/>
  <c r="F142" i="5"/>
  <c r="G142" i="5" s="1"/>
  <c r="J142" i="5"/>
  <c r="L141" i="5"/>
  <c r="F146" i="21"/>
  <c r="W140" i="5"/>
  <c r="AE142" i="5"/>
  <c r="AA142" i="5"/>
  <c r="AB142" i="5" s="1"/>
  <c r="S141" i="5" l="1"/>
  <c r="H146" i="21"/>
  <c r="AC142" i="5"/>
  <c r="AD142" i="5"/>
  <c r="AF142" i="5"/>
  <c r="I148" i="21" s="1"/>
  <c r="M141" i="5"/>
  <c r="N141" i="5" s="1"/>
  <c r="Q141" i="5"/>
  <c r="H142" i="5"/>
  <c r="K142" i="5" s="1"/>
  <c r="C148" i="21" s="1"/>
  <c r="I142" i="5"/>
  <c r="AH137" i="5"/>
  <c r="AI137" i="5" s="1"/>
  <c r="AL137" i="5"/>
  <c r="AJ137" i="5" l="1"/>
  <c r="AM137" i="5" s="1"/>
  <c r="K143" i="21" s="1"/>
  <c r="O141" i="5"/>
  <c r="P141" i="5" s="1"/>
  <c r="E143" i="5"/>
  <c r="D148" i="21"/>
  <c r="R141" i="5"/>
  <c r="E147" i="21" s="1"/>
  <c r="Z143" i="5"/>
  <c r="J148" i="21"/>
  <c r="T141" i="5"/>
  <c r="U141" i="5" s="1"/>
  <c r="X141" i="5"/>
  <c r="AK137" i="5" l="1"/>
  <c r="L142" i="5"/>
  <c r="F147" i="21"/>
  <c r="V141" i="5"/>
  <c r="W141" i="5" s="1"/>
  <c r="Y141" i="5"/>
  <c r="G147" i="21" s="1"/>
  <c r="F143" i="5"/>
  <c r="G143" i="5" s="1"/>
  <c r="J143" i="5"/>
  <c r="AE143" i="5"/>
  <c r="AA143" i="5"/>
  <c r="AB143" i="5" s="1"/>
  <c r="AG138" i="5"/>
  <c r="L143" i="21"/>
  <c r="S142" i="5" l="1"/>
  <c r="H147" i="21"/>
  <c r="H143" i="5"/>
  <c r="I143" i="5"/>
  <c r="AH138" i="5"/>
  <c r="AI138" i="5" s="1"/>
  <c r="AL138" i="5"/>
  <c r="K143" i="5"/>
  <c r="C149" i="21" s="1"/>
  <c r="AC143" i="5"/>
  <c r="AF143" i="5" s="1"/>
  <c r="I149" i="21" s="1"/>
  <c r="AD143" i="5"/>
  <c r="M142" i="5"/>
  <c r="N142" i="5" s="1"/>
  <c r="Q142" i="5"/>
  <c r="AJ138" i="5" l="1"/>
  <c r="AM138" i="5" s="1"/>
  <c r="K144" i="21" s="1"/>
  <c r="AK138" i="5"/>
  <c r="O142" i="5"/>
  <c r="R142" i="5" s="1"/>
  <c r="E148" i="21" s="1"/>
  <c r="Z144" i="5"/>
  <c r="J149" i="21"/>
  <c r="D149" i="21"/>
  <c r="E144" i="5"/>
  <c r="T142" i="5"/>
  <c r="U142" i="5" s="1"/>
  <c r="X142" i="5"/>
  <c r="P142" i="5" l="1"/>
  <c r="AG139" i="5"/>
  <c r="L144" i="21"/>
  <c r="V142" i="5"/>
  <c r="Y142" i="5" s="1"/>
  <c r="G148" i="21" s="1"/>
  <c r="F144" i="5"/>
  <c r="G144" i="5" s="1"/>
  <c r="J144" i="5"/>
  <c r="AA144" i="5"/>
  <c r="AB144" i="5" s="1"/>
  <c r="AE144" i="5"/>
  <c r="AC144" i="5" l="1"/>
  <c r="AF144" i="5" s="1"/>
  <c r="I150" i="21" s="1"/>
  <c r="H144" i="5"/>
  <c r="K144" i="5" s="1"/>
  <c r="C150" i="21" s="1"/>
  <c r="W142" i="5"/>
  <c r="AH139" i="5"/>
  <c r="AI139" i="5" s="1"/>
  <c r="AL139" i="5"/>
  <c r="L143" i="5"/>
  <c r="F148" i="21"/>
  <c r="M143" i="5" l="1"/>
  <c r="N143" i="5" s="1"/>
  <c r="Q143" i="5"/>
  <c r="S143" i="5"/>
  <c r="H148" i="21"/>
  <c r="AJ139" i="5"/>
  <c r="AM139" i="5" s="1"/>
  <c r="K145" i="21" s="1"/>
  <c r="I144" i="5"/>
  <c r="AD144" i="5"/>
  <c r="E145" i="5" l="1"/>
  <c r="D150" i="21"/>
  <c r="Z145" i="5"/>
  <c r="J150" i="21"/>
  <c r="AK139" i="5"/>
  <c r="T143" i="5"/>
  <c r="U143" i="5" s="1"/>
  <c r="X143" i="5"/>
  <c r="O143" i="5"/>
  <c r="P143" i="5" s="1"/>
  <c r="R143" i="5" l="1"/>
  <c r="E149" i="21" s="1"/>
  <c r="L144" i="5"/>
  <c r="F149" i="21"/>
  <c r="V143" i="5"/>
  <c r="Y143" i="5" s="1"/>
  <c r="G149" i="21" s="1"/>
  <c r="AG140" i="5"/>
  <c r="L145" i="21"/>
  <c r="AA145" i="5"/>
  <c r="AB145" i="5" s="1"/>
  <c r="AE145" i="5"/>
  <c r="F145" i="5"/>
  <c r="G145" i="5" s="1"/>
  <c r="J145" i="5"/>
  <c r="W143" i="5" l="1"/>
  <c r="AC145" i="5"/>
  <c r="AD145" i="5" s="1"/>
  <c r="H145" i="5"/>
  <c r="K145" i="5" s="1"/>
  <c r="C151" i="21" s="1"/>
  <c r="I145" i="5"/>
  <c r="AF145" i="5"/>
  <c r="I151" i="21" s="1"/>
  <c r="AH140" i="5"/>
  <c r="AI140" i="5" s="1"/>
  <c r="AL140" i="5"/>
  <c r="S144" i="5"/>
  <c r="H149" i="21"/>
  <c r="M144" i="5"/>
  <c r="N144" i="5" s="1"/>
  <c r="Q144" i="5"/>
  <c r="Z146" i="5" l="1"/>
  <c r="J151" i="21"/>
  <c r="T144" i="5"/>
  <c r="U144" i="5" s="1"/>
  <c r="X144" i="5"/>
  <c r="E146" i="5"/>
  <c r="D151" i="21"/>
  <c r="O144" i="5"/>
  <c r="R144" i="5" s="1"/>
  <c r="E150" i="21" s="1"/>
  <c r="AJ140" i="5"/>
  <c r="AM140" i="5" s="1"/>
  <c r="K146" i="21" s="1"/>
  <c r="P144" i="5" l="1"/>
  <c r="AK140" i="5"/>
  <c r="F150" i="21"/>
  <c r="L145" i="5"/>
  <c r="F146" i="5"/>
  <c r="G146" i="5" s="1"/>
  <c r="J146" i="5"/>
  <c r="V144" i="5"/>
  <c r="Y144" i="5" s="1"/>
  <c r="G150" i="21" s="1"/>
  <c r="AA146" i="5"/>
  <c r="AB146" i="5" s="1"/>
  <c r="AE146" i="5"/>
  <c r="W144" i="5" l="1"/>
  <c r="S145" i="5"/>
  <c r="H150" i="21"/>
  <c r="M145" i="5"/>
  <c r="N145" i="5" s="1"/>
  <c r="Q145" i="5"/>
  <c r="AC146" i="5"/>
  <c r="AF146" i="5" s="1"/>
  <c r="I152" i="21" s="1"/>
  <c r="H146" i="5"/>
  <c r="K146" i="5" s="1"/>
  <c r="C152" i="21" s="1"/>
  <c r="AG141" i="5"/>
  <c r="L146" i="21"/>
  <c r="AL141" i="5" l="1"/>
  <c r="AH141" i="5"/>
  <c r="AI141" i="5" s="1"/>
  <c r="I146" i="5"/>
  <c r="AD146" i="5"/>
  <c r="O145" i="5"/>
  <c r="R145" i="5" s="1"/>
  <c r="E151" i="21" s="1"/>
  <c r="P145" i="5"/>
  <c r="T145" i="5"/>
  <c r="U145" i="5" s="1"/>
  <c r="X145" i="5"/>
  <c r="L146" i="5" l="1"/>
  <c r="F151" i="21"/>
  <c r="V145" i="5"/>
  <c r="Y145" i="5" s="1"/>
  <c r="G151" i="21" s="1"/>
  <c r="W145" i="5"/>
  <c r="Z147" i="5"/>
  <c r="J152" i="21"/>
  <c r="E147" i="5"/>
  <c r="D152" i="21"/>
  <c r="AJ141" i="5"/>
  <c r="AM141" i="5" s="1"/>
  <c r="K147" i="21" s="1"/>
  <c r="F147" i="5" l="1"/>
  <c r="G147" i="5" s="1"/>
  <c r="J147" i="5"/>
  <c r="AK141" i="5"/>
  <c r="AA147" i="5"/>
  <c r="AB147" i="5" s="1"/>
  <c r="AE147" i="5"/>
  <c r="S146" i="5"/>
  <c r="H151" i="21"/>
  <c r="M146" i="5"/>
  <c r="N146" i="5" s="1"/>
  <c r="Q146" i="5"/>
  <c r="O146" i="5" l="1"/>
  <c r="P146" i="5"/>
  <c r="R146" i="5"/>
  <c r="E152" i="21" s="1"/>
  <c r="T146" i="5"/>
  <c r="U146" i="5" s="1"/>
  <c r="X146" i="5"/>
  <c r="AC147" i="5"/>
  <c r="AF147" i="5" s="1"/>
  <c r="I153" i="21" s="1"/>
  <c r="AG142" i="5"/>
  <c r="L147" i="21"/>
  <c r="H147" i="5"/>
  <c r="I147" i="5" s="1"/>
  <c r="E148" i="5" l="1"/>
  <c r="D153" i="21"/>
  <c r="V146" i="5"/>
  <c r="Y146" i="5" s="1"/>
  <c r="G152" i="21" s="1"/>
  <c r="K147" i="5"/>
  <c r="C153" i="21" s="1"/>
  <c r="AH142" i="5"/>
  <c r="AI142" i="5" s="1"/>
  <c r="AL142" i="5"/>
  <c r="AD147" i="5"/>
  <c r="L147" i="5"/>
  <c r="F152" i="21"/>
  <c r="M147" i="5" l="1"/>
  <c r="N147" i="5" s="1"/>
  <c r="Q147" i="5"/>
  <c r="W146" i="5"/>
  <c r="Z148" i="5"/>
  <c r="J153" i="21"/>
  <c r="AJ142" i="5"/>
  <c r="AM142" i="5" s="1"/>
  <c r="K148" i="21" s="1"/>
  <c r="F148" i="5"/>
  <c r="G148" i="5" s="1"/>
  <c r="J148" i="5"/>
  <c r="H148" i="5" l="1"/>
  <c r="K148" i="5" s="1"/>
  <c r="C154" i="21" s="1"/>
  <c r="I148" i="5"/>
  <c r="AK142" i="5"/>
  <c r="AA148" i="5"/>
  <c r="AB148" i="5" s="1"/>
  <c r="AE148" i="5"/>
  <c r="S147" i="5"/>
  <c r="H152" i="21"/>
  <c r="O147" i="5"/>
  <c r="R147" i="5" s="1"/>
  <c r="E153" i="21" s="1"/>
  <c r="P147" i="5"/>
  <c r="L148" i="5" l="1"/>
  <c r="F153" i="21"/>
  <c r="T147" i="5"/>
  <c r="U147" i="5" s="1"/>
  <c r="X147" i="5"/>
  <c r="AC148" i="5"/>
  <c r="AF148" i="5" s="1"/>
  <c r="I154" i="21" s="1"/>
  <c r="AD148" i="5"/>
  <c r="AG143" i="5"/>
  <c r="L148" i="21"/>
  <c r="E149" i="5"/>
  <c r="D154" i="21"/>
  <c r="AL143" i="5" l="1"/>
  <c r="AH143" i="5"/>
  <c r="AI143" i="5" s="1"/>
  <c r="V147" i="5"/>
  <c r="W147" i="5"/>
  <c r="Y147" i="5"/>
  <c r="G153" i="21" s="1"/>
  <c r="F149" i="5"/>
  <c r="G149" i="5" s="1"/>
  <c r="J149" i="5"/>
  <c r="Z149" i="5"/>
  <c r="J154" i="21"/>
  <c r="M148" i="5"/>
  <c r="N148" i="5" s="1"/>
  <c r="Q148" i="5"/>
  <c r="AA149" i="5" l="1"/>
  <c r="AB149" i="5" s="1"/>
  <c r="AE149" i="5"/>
  <c r="H149" i="5"/>
  <c r="I149" i="5" s="1"/>
  <c r="O148" i="5"/>
  <c r="R148" i="5" s="1"/>
  <c r="E154" i="21" s="1"/>
  <c r="K149" i="5"/>
  <c r="C155" i="21" s="1"/>
  <c r="S148" i="5"/>
  <c r="H153" i="21"/>
  <c r="AJ143" i="5"/>
  <c r="AM143" i="5" s="1"/>
  <c r="K149" i="21" s="1"/>
  <c r="D155" i="21" l="1"/>
  <c r="E150" i="5"/>
  <c r="T148" i="5"/>
  <c r="U148" i="5" s="1"/>
  <c r="X148" i="5"/>
  <c r="AK143" i="5"/>
  <c r="P148" i="5"/>
  <c r="AC149" i="5"/>
  <c r="AF149" i="5" s="1"/>
  <c r="I155" i="21" s="1"/>
  <c r="AD149" i="5"/>
  <c r="Z150" i="5" l="1"/>
  <c r="J155" i="21"/>
  <c r="L149" i="5"/>
  <c r="F154" i="21"/>
  <c r="AG144" i="5"/>
  <c r="L149" i="21"/>
  <c r="V148" i="5"/>
  <c r="Y148" i="5" s="1"/>
  <c r="G154" i="21" s="1"/>
  <c r="F150" i="5"/>
  <c r="G150" i="5" s="1"/>
  <c r="J150" i="5"/>
  <c r="W148" i="5" l="1"/>
  <c r="H154" i="21"/>
  <c r="S149" i="5"/>
  <c r="AL144" i="5"/>
  <c r="AH144" i="5"/>
  <c r="AI144" i="5" s="1"/>
  <c r="H150" i="5"/>
  <c r="K150" i="5" s="1"/>
  <c r="C156" i="21" s="1"/>
  <c r="I150" i="5"/>
  <c r="M149" i="5"/>
  <c r="N149" i="5" s="1"/>
  <c r="Q149" i="5"/>
  <c r="AA150" i="5"/>
  <c r="AB150" i="5" s="1"/>
  <c r="AE150" i="5"/>
  <c r="AC150" i="5" l="1"/>
  <c r="AF150" i="5" s="1"/>
  <c r="I156" i="21" s="1"/>
  <c r="O149" i="5"/>
  <c r="R149" i="5" s="1"/>
  <c r="E155" i="21" s="1"/>
  <c r="D156" i="21"/>
  <c r="E151" i="5"/>
  <c r="AJ144" i="5"/>
  <c r="AM144" i="5" s="1"/>
  <c r="K150" i="21" s="1"/>
  <c r="AK144" i="5"/>
  <c r="T149" i="5"/>
  <c r="U149" i="5" s="1"/>
  <c r="X149" i="5"/>
  <c r="P149" i="5" l="1"/>
  <c r="AG145" i="5"/>
  <c r="L150" i="21"/>
  <c r="F151" i="5"/>
  <c r="G151" i="5" s="1"/>
  <c r="J151" i="5"/>
  <c r="V149" i="5"/>
  <c r="Y149" i="5" s="1"/>
  <c r="G155" i="21" s="1"/>
  <c r="L150" i="5"/>
  <c r="F155" i="21"/>
  <c r="AD150" i="5"/>
  <c r="Z151" i="5" l="1"/>
  <c r="J156" i="21"/>
  <c r="M150" i="5"/>
  <c r="N150" i="5" s="1"/>
  <c r="Q150" i="5"/>
  <c r="W149" i="5"/>
  <c r="H151" i="5"/>
  <c r="K151" i="5" s="1"/>
  <c r="C157" i="21" s="1"/>
  <c r="AH145" i="5"/>
  <c r="AI145" i="5" s="1"/>
  <c r="AL145" i="5"/>
  <c r="AJ145" i="5" l="1"/>
  <c r="AM145" i="5" s="1"/>
  <c r="K151" i="21" s="1"/>
  <c r="I151" i="5"/>
  <c r="S150" i="5"/>
  <c r="H155" i="21"/>
  <c r="O150" i="5"/>
  <c r="R150" i="5" s="1"/>
  <c r="E156" i="21" s="1"/>
  <c r="AE151" i="5"/>
  <c r="AA151" i="5"/>
  <c r="AB151" i="5" s="1"/>
  <c r="AC151" i="5" l="1"/>
  <c r="AD151" i="5"/>
  <c r="P150" i="5"/>
  <c r="E152" i="5"/>
  <c r="D157" i="21"/>
  <c r="T150" i="5"/>
  <c r="U150" i="5" s="1"/>
  <c r="X150" i="5"/>
  <c r="AK145" i="5"/>
  <c r="AF151" i="5"/>
  <c r="I157" i="21" s="1"/>
  <c r="AG146" i="5" l="1"/>
  <c r="L151" i="21"/>
  <c r="V150" i="5"/>
  <c r="Y150" i="5" s="1"/>
  <c r="G156" i="21" s="1"/>
  <c r="W150" i="5"/>
  <c r="F152" i="5"/>
  <c r="G152" i="5" s="1"/>
  <c r="J152" i="5"/>
  <c r="F156" i="21"/>
  <c r="L151" i="5"/>
  <c r="Z152" i="5"/>
  <c r="J157" i="21"/>
  <c r="M151" i="5" l="1"/>
  <c r="N151" i="5" s="1"/>
  <c r="Q151" i="5"/>
  <c r="AA152" i="5"/>
  <c r="AB152" i="5" s="1"/>
  <c r="AE152" i="5"/>
  <c r="S151" i="5"/>
  <c r="H156" i="21"/>
  <c r="H152" i="5"/>
  <c r="K152" i="5" s="1"/>
  <c r="C158" i="21" s="1"/>
  <c r="AH146" i="5"/>
  <c r="AI146" i="5" s="1"/>
  <c r="AL146" i="5"/>
  <c r="I152" i="5" l="1"/>
  <c r="E153" i="5"/>
  <c r="D158" i="21"/>
  <c r="AJ146" i="5"/>
  <c r="AM146" i="5" s="1"/>
  <c r="K152" i="21" s="1"/>
  <c r="AK146" i="5"/>
  <c r="T151" i="5"/>
  <c r="U151" i="5" s="1"/>
  <c r="X151" i="5"/>
  <c r="AC152" i="5"/>
  <c r="AF152" i="5" s="1"/>
  <c r="I158" i="21" s="1"/>
  <c r="AD152" i="5"/>
  <c r="O151" i="5"/>
  <c r="P151" i="5" s="1"/>
  <c r="F157" i="21" l="1"/>
  <c r="L152" i="5"/>
  <c r="R151" i="5"/>
  <c r="E157" i="21" s="1"/>
  <c r="V151" i="5"/>
  <c r="W151" i="5"/>
  <c r="AG147" i="5"/>
  <c r="L152" i="21"/>
  <c r="Z153" i="5"/>
  <c r="J158" i="21"/>
  <c r="Y151" i="5"/>
  <c r="G157" i="21" s="1"/>
  <c r="F153" i="5"/>
  <c r="G153" i="5" s="1"/>
  <c r="J153" i="5"/>
  <c r="H153" i="5" l="1"/>
  <c r="K153" i="5" s="1"/>
  <c r="C159" i="21" s="1"/>
  <c r="I153" i="5"/>
  <c r="AA153" i="5"/>
  <c r="AB153" i="5" s="1"/>
  <c r="AE153" i="5"/>
  <c r="AH147" i="5"/>
  <c r="AI147" i="5" s="1"/>
  <c r="AL147" i="5"/>
  <c r="S152" i="5"/>
  <c r="H157" i="21"/>
  <c r="M152" i="5"/>
  <c r="N152" i="5" s="1"/>
  <c r="Q152" i="5"/>
  <c r="O152" i="5" l="1"/>
  <c r="P152" i="5" s="1"/>
  <c r="R152" i="5"/>
  <c r="E158" i="21" s="1"/>
  <c r="T152" i="5"/>
  <c r="U152" i="5" s="1"/>
  <c r="X152" i="5"/>
  <c r="AJ147" i="5"/>
  <c r="AM147" i="5" s="1"/>
  <c r="K153" i="21" s="1"/>
  <c r="AC153" i="5"/>
  <c r="AF153" i="5" s="1"/>
  <c r="I159" i="21" s="1"/>
  <c r="AD153" i="5"/>
  <c r="D159" i="21"/>
  <c r="E154" i="5"/>
  <c r="AK147" i="5" l="1"/>
  <c r="F158" i="21"/>
  <c r="L153" i="5"/>
  <c r="F154" i="5"/>
  <c r="G154" i="5" s="1"/>
  <c r="J154" i="5"/>
  <c r="AG148" i="5"/>
  <c r="L153" i="21"/>
  <c r="Z154" i="5"/>
  <c r="J159" i="21"/>
  <c r="V152" i="5"/>
  <c r="W152" i="5" s="1"/>
  <c r="S153" i="5" l="1"/>
  <c r="H158" i="21"/>
  <c r="Y152" i="5"/>
  <c r="G158" i="21" s="1"/>
  <c r="AE154" i="5"/>
  <c r="AA154" i="5"/>
  <c r="AB154" i="5" s="1"/>
  <c r="AH148" i="5"/>
  <c r="AI148" i="5" s="1"/>
  <c r="AL148" i="5"/>
  <c r="H154" i="5"/>
  <c r="K154" i="5" s="1"/>
  <c r="C160" i="21" s="1"/>
  <c r="M153" i="5"/>
  <c r="N153" i="5" s="1"/>
  <c r="Q153" i="5"/>
  <c r="I154" i="5" l="1"/>
  <c r="O153" i="5"/>
  <c r="P153" i="5"/>
  <c r="AC154" i="5"/>
  <c r="AD154" i="5"/>
  <c r="R153" i="5"/>
  <c r="E159" i="21" s="1"/>
  <c r="E155" i="5"/>
  <c r="D160" i="21"/>
  <c r="AJ148" i="5"/>
  <c r="AM148" i="5" s="1"/>
  <c r="K154" i="21" s="1"/>
  <c r="AF154" i="5"/>
  <c r="I160" i="21" s="1"/>
  <c r="T153" i="5"/>
  <c r="U153" i="5" s="1"/>
  <c r="X153" i="5"/>
  <c r="V153" i="5" l="1"/>
  <c r="Y153" i="5" s="1"/>
  <c r="G159" i="21" s="1"/>
  <c r="F155" i="5"/>
  <c r="G155" i="5" s="1"/>
  <c r="J155" i="5"/>
  <c r="AK148" i="5"/>
  <c r="Z155" i="5"/>
  <c r="J160" i="21"/>
  <c r="L154" i="5"/>
  <c r="F159" i="21"/>
  <c r="M154" i="5" l="1"/>
  <c r="N154" i="5" s="1"/>
  <c r="Q154" i="5"/>
  <c r="AE155" i="5"/>
  <c r="AA155" i="5"/>
  <c r="AB155" i="5" s="1"/>
  <c r="AG149" i="5"/>
  <c r="L154" i="21"/>
  <c r="H155" i="5"/>
  <c r="I155" i="5" s="1"/>
  <c r="W153" i="5"/>
  <c r="E156" i="5" l="1"/>
  <c r="D161" i="21"/>
  <c r="K155" i="5"/>
  <c r="C161" i="21" s="1"/>
  <c r="S154" i="5"/>
  <c r="H159" i="21"/>
  <c r="AH149" i="5"/>
  <c r="AI149" i="5" s="1"/>
  <c r="AL149" i="5"/>
  <c r="AC155" i="5"/>
  <c r="AD155" i="5"/>
  <c r="AF155" i="5"/>
  <c r="I161" i="21" s="1"/>
  <c r="R154" i="5"/>
  <c r="E160" i="21" s="1"/>
  <c r="P154" i="5"/>
  <c r="O154" i="5"/>
  <c r="T154" i="5" l="1"/>
  <c r="U154" i="5" s="1"/>
  <c r="X154" i="5"/>
  <c r="F160" i="21"/>
  <c r="L155" i="5"/>
  <c r="Z156" i="5"/>
  <c r="J161" i="21"/>
  <c r="AJ149" i="5"/>
  <c r="AM149" i="5" s="1"/>
  <c r="K155" i="21" s="1"/>
  <c r="F156" i="5"/>
  <c r="G156" i="5" s="1"/>
  <c r="J156" i="5"/>
  <c r="H156" i="5" l="1"/>
  <c r="K156" i="5" s="1"/>
  <c r="C162" i="21" s="1"/>
  <c r="AK149" i="5"/>
  <c r="AA156" i="5"/>
  <c r="AB156" i="5" s="1"/>
  <c r="AE156" i="5"/>
  <c r="M155" i="5"/>
  <c r="N155" i="5" s="1"/>
  <c r="Q155" i="5"/>
  <c r="V154" i="5"/>
  <c r="Y154" i="5" s="1"/>
  <c r="G160" i="21" s="1"/>
  <c r="W154" i="5" l="1"/>
  <c r="O155" i="5"/>
  <c r="R155" i="5" s="1"/>
  <c r="E161" i="21" s="1"/>
  <c r="P155" i="5"/>
  <c r="AC156" i="5"/>
  <c r="AF156" i="5" s="1"/>
  <c r="I162" i="21" s="1"/>
  <c r="AG150" i="5"/>
  <c r="L155" i="21"/>
  <c r="I156" i="5"/>
  <c r="D162" i="21" l="1"/>
  <c r="E157" i="5"/>
  <c r="AH150" i="5"/>
  <c r="AI150" i="5" s="1"/>
  <c r="AJ150" i="5" s="1"/>
  <c r="AK150" i="5" s="1"/>
  <c r="AL150" i="5"/>
  <c r="AM150" i="5" s="1"/>
  <c r="K156" i="21" s="1"/>
  <c r="AD156" i="5"/>
  <c r="L156" i="5"/>
  <c r="F161" i="21"/>
  <c r="S155" i="5"/>
  <c r="H160" i="21"/>
  <c r="T155" i="5" l="1"/>
  <c r="U155" i="5" s="1"/>
  <c r="X155" i="5"/>
  <c r="AG151" i="5"/>
  <c r="L156" i="21"/>
  <c r="M156" i="5"/>
  <c r="N156" i="5" s="1"/>
  <c r="Q156" i="5"/>
  <c r="Z157" i="5"/>
  <c r="J162" i="21"/>
  <c r="F157" i="5"/>
  <c r="G157" i="5" s="1"/>
  <c r="J157" i="5"/>
  <c r="AA157" i="5" l="1"/>
  <c r="AB157" i="5" s="1"/>
  <c r="AE157" i="5"/>
  <c r="H157" i="5"/>
  <c r="K157" i="5" s="1"/>
  <c r="C163" i="21" s="1"/>
  <c r="I157" i="5"/>
  <c r="O156" i="5"/>
  <c r="R156" i="5" s="1"/>
  <c r="E162" i="21" s="1"/>
  <c r="P156" i="5"/>
  <c r="AL151" i="5"/>
  <c r="AH151" i="5"/>
  <c r="AI151" i="5" s="1"/>
  <c r="V155" i="5"/>
  <c r="W155" i="5" s="1"/>
  <c r="Y155" i="5" l="1"/>
  <c r="G161" i="21" s="1"/>
  <c r="S156" i="5"/>
  <c r="H161" i="21"/>
  <c r="AJ151" i="5"/>
  <c r="AM151" i="5" s="1"/>
  <c r="K157" i="21" s="1"/>
  <c r="L157" i="5"/>
  <c r="F162" i="21"/>
  <c r="D163" i="21"/>
  <c r="E158" i="5"/>
  <c r="AC157" i="5"/>
  <c r="AF157" i="5" s="1"/>
  <c r="I163" i="21" s="1"/>
  <c r="AK151" i="5" l="1"/>
  <c r="F158" i="5"/>
  <c r="G158" i="5" s="1"/>
  <c r="J158" i="5"/>
  <c r="AG152" i="5"/>
  <c r="L157" i="21"/>
  <c r="AD157" i="5"/>
  <c r="M157" i="5"/>
  <c r="N157" i="5" s="1"/>
  <c r="Q157" i="5"/>
  <c r="T156" i="5"/>
  <c r="U156" i="5" s="1"/>
  <c r="X156" i="5"/>
  <c r="Z158" i="5" l="1"/>
  <c r="J163" i="21"/>
  <c r="V156" i="5"/>
  <c r="Y156" i="5" s="1"/>
  <c r="G162" i="21" s="1"/>
  <c r="W156" i="5"/>
  <c r="O157" i="5"/>
  <c r="R157" i="5" s="1"/>
  <c r="E163" i="21" s="1"/>
  <c r="AH152" i="5"/>
  <c r="AI152" i="5" s="1"/>
  <c r="AL152" i="5"/>
  <c r="H158" i="5"/>
  <c r="I158" i="5" s="1"/>
  <c r="K158" i="5" l="1"/>
  <c r="C164" i="21" s="1"/>
  <c r="E159" i="5"/>
  <c r="D164" i="21"/>
  <c r="AJ152" i="5"/>
  <c r="AM152" i="5" s="1"/>
  <c r="K158" i="21" s="1"/>
  <c r="P157" i="5"/>
  <c r="S157" i="5"/>
  <c r="H162" i="21"/>
  <c r="AA158" i="5"/>
  <c r="AB158" i="5" s="1"/>
  <c r="AE158" i="5"/>
  <c r="AK152" i="5" l="1"/>
  <c r="AC158" i="5"/>
  <c r="AF158" i="5" s="1"/>
  <c r="I164" i="21" s="1"/>
  <c r="T157" i="5"/>
  <c r="U157" i="5" s="1"/>
  <c r="X157" i="5"/>
  <c r="L158" i="21"/>
  <c r="AG153" i="5"/>
  <c r="L158" i="5"/>
  <c r="F163" i="21"/>
  <c r="F159" i="5"/>
  <c r="G159" i="5" s="1"/>
  <c r="J159" i="5"/>
  <c r="H159" i="5" l="1"/>
  <c r="K159" i="5" s="1"/>
  <c r="C165" i="21" s="1"/>
  <c r="I159" i="5"/>
  <c r="M158" i="5"/>
  <c r="N158" i="5" s="1"/>
  <c r="Q158" i="5"/>
  <c r="AH153" i="5"/>
  <c r="AI153" i="5" s="1"/>
  <c r="AL153" i="5"/>
  <c r="V157" i="5"/>
  <c r="Y157" i="5" s="1"/>
  <c r="G163" i="21" s="1"/>
  <c r="W157" i="5"/>
  <c r="AD158" i="5"/>
  <c r="S158" i="5" l="1"/>
  <c r="H163" i="21"/>
  <c r="Z159" i="5"/>
  <c r="J164" i="21"/>
  <c r="AJ153" i="5"/>
  <c r="AM153" i="5" s="1"/>
  <c r="K159" i="21" s="1"/>
  <c r="AK153" i="5"/>
  <c r="O158" i="5"/>
  <c r="R158" i="5" s="1"/>
  <c r="E164" i="21" s="1"/>
  <c r="D165" i="21"/>
  <c r="E160" i="5"/>
  <c r="P158" i="5" l="1"/>
  <c r="F160" i="5"/>
  <c r="G160" i="5" s="1"/>
  <c r="J160" i="5"/>
  <c r="L159" i="5"/>
  <c r="F164" i="21"/>
  <c r="L159" i="21"/>
  <c r="AG154" i="5"/>
  <c r="AA159" i="5"/>
  <c r="AB159" i="5" s="1"/>
  <c r="AE159" i="5"/>
  <c r="T158" i="5"/>
  <c r="U158" i="5" s="1"/>
  <c r="X158" i="5"/>
  <c r="V158" i="5" l="1"/>
  <c r="Y158" i="5" s="1"/>
  <c r="G164" i="21" s="1"/>
  <c r="AC159" i="5"/>
  <c r="AF159" i="5" s="1"/>
  <c r="I165" i="21" s="1"/>
  <c r="AD159" i="5"/>
  <c r="AH154" i="5"/>
  <c r="AI154" i="5" s="1"/>
  <c r="AL154" i="5"/>
  <c r="M159" i="5"/>
  <c r="N159" i="5" s="1"/>
  <c r="Q159" i="5"/>
  <c r="H160" i="5"/>
  <c r="K160" i="5" s="1"/>
  <c r="C166" i="21" s="1"/>
  <c r="O159" i="5" l="1"/>
  <c r="R159" i="5" s="1"/>
  <c r="E165" i="21" s="1"/>
  <c r="AJ154" i="5"/>
  <c r="AM154" i="5" s="1"/>
  <c r="K160" i="21" s="1"/>
  <c r="J165" i="21"/>
  <c r="Z160" i="5"/>
  <c r="W158" i="5"/>
  <c r="I160" i="5"/>
  <c r="P159" i="5" l="1"/>
  <c r="D166" i="21"/>
  <c r="E161" i="5"/>
  <c r="H164" i="21"/>
  <c r="S159" i="5"/>
  <c r="AA160" i="5"/>
  <c r="AB160" i="5" s="1"/>
  <c r="AE160" i="5"/>
  <c r="AK154" i="5"/>
  <c r="AC160" i="5" l="1"/>
  <c r="AD160" i="5"/>
  <c r="AG155" i="5"/>
  <c r="L160" i="21"/>
  <c r="AF160" i="5"/>
  <c r="I166" i="21" s="1"/>
  <c r="T159" i="5"/>
  <c r="U159" i="5" s="1"/>
  <c r="X159" i="5"/>
  <c r="F161" i="5"/>
  <c r="G161" i="5" s="1"/>
  <c r="J161" i="5"/>
  <c r="L160" i="5"/>
  <c r="F165" i="21"/>
  <c r="M160" i="5" l="1"/>
  <c r="N160" i="5" s="1"/>
  <c r="Q160" i="5"/>
  <c r="H161" i="5"/>
  <c r="K161" i="5" s="1"/>
  <c r="C167" i="21" s="1"/>
  <c r="V159" i="5"/>
  <c r="Y159" i="5" s="1"/>
  <c r="G165" i="21" s="1"/>
  <c r="AH155" i="5"/>
  <c r="AI155" i="5" s="1"/>
  <c r="AL155" i="5"/>
  <c r="Z161" i="5"/>
  <c r="J166" i="21"/>
  <c r="W159" i="5" l="1"/>
  <c r="AA161" i="5"/>
  <c r="AB161" i="5" s="1"/>
  <c r="AE161" i="5"/>
  <c r="AJ155" i="5"/>
  <c r="AM155" i="5" s="1"/>
  <c r="K161" i="21" s="1"/>
  <c r="AK155" i="5"/>
  <c r="S160" i="5"/>
  <c r="H165" i="21"/>
  <c r="I161" i="5"/>
  <c r="O160" i="5"/>
  <c r="R160" i="5" s="1"/>
  <c r="E166" i="21" s="1"/>
  <c r="P160" i="5" l="1"/>
  <c r="D167" i="21"/>
  <c r="E162" i="5"/>
  <c r="T160" i="5"/>
  <c r="U160" i="5" s="1"/>
  <c r="X160" i="5"/>
  <c r="AG156" i="5"/>
  <c r="L161" i="21"/>
  <c r="AC161" i="5"/>
  <c r="AD161" i="5" s="1"/>
  <c r="Z162" i="5" l="1"/>
  <c r="J167" i="21"/>
  <c r="AF161" i="5"/>
  <c r="I167" i="21" s="1"/>
  <c r="V160" i="5"/>
  <c r="W160" i="5"/>
  <c r="AH156" i="5"/>
  <c r="AI156" i="5" s="1"/>
  <c r="AL156" i="5"/>
  <c r="Y160" i="5"/>
  <c r="G166" i="21" s="1"/>
  <c r="F162" i="5"/>
  <c r="G162" i="5" s="1"/>
  <c r="J162" i="5"/>
  <c r="L161" i="5"/>
  <c r="F166" i="21"/>
  <c r="H162" i="5" l="1"/>
  <c r="K162" i="5" s="1"/>
  <c r="C168" i="21" s="1"/>
  <c r="I162" i="5"/>
  <c r="AJ156" i="5"/>
  <c r="AM156" i="5" s="1"/>
  <c r="K162" i="21" s="1"/>
  <c r="AK156" i="5"/>
  <c r="S161" i="5"/>
  <c r="H166" i="21"/>
  <c r="M161" i="5"/>
  <c r="N161" i="5" s="1"/>
  <c r="Q161" i="5"/>
  <c r="AA162" i="5"/>
  <c r="AB162" i="5" s="1"/>
  <c r="AE162" i="5"/>
  <c r="AC162" i="5" l="1"/>
  <c r="AD162" i="5" s="1"/>
  <c r="AF162" i="5"/>
  <c r="I168" i="21" s="1"/>
  <c r="T161" i="5"/>
  <c r="U161" i="5" s="1"/>
  <c r="X161" i="5"/>
  <c r="AG157" i="5"/>
  <c r="L162" i="21"/>
  <c r="O161" i="5"/>
  <c r="R161" i="5" s="1"/>
  <c r="E167" i="21" s="1"/>
  <c r="E163" i="5"/>
  <c r="D168" i="21"/>
  <c r="J168" i="21" l="1"/>
  <c r="Z163" i="5"/>
  <c r="P161" i="5"/>
  <c r="F163" i="5"/>
  <c r="G163" i="5" s="1"/>
  <c r="J163" i="5"/>
  <c r="AH157" i="5"/>
  <c r="AI157" i="5" s="1"/>
  <c r="AL157" i="5"/>
  <c r="V161" i="5"/>
  <c r="W161" i="5" s="1"/>
  <c r="S162" i="5" l="1"/>
  <c r="H167" i="21"/>
  <c r="Y161" i="5"/>
  <c r="G167" i="21" s="1"/>
  <c r="AJ157" i="5"/>
  <c r="AM157" i="5" s="1"/>
  <c r="K163" i="21" s="1"/>
  <c r="L162" i="5"/>
  <c r="F167" i="21"/>
  <c r="AE163" i="5"/>
  <c r="AA163" i="5"/>
  <c r="AB163" i="5" s="1"/>
  <c r="H163" i="5"/>
  <c r="K163" i="5" s="1"/>
  <c r="C169" i="21" s="1"/>
  <c r="I163" i="5" l="1"/>
  <c r="AK157" i="5"/>
  <c r="AC163" i="5"/>
  <c r="AF163" i="5" s="1"/>
  <c r="I169" i="21" s="1"/>
  <c r="M162" i="5"/>
  <c r="N162" i="5" s="1"/>
  <c r="Q162" i="5"/>
  <c r="T162" i="5"/>
  <c r="U162" i="5" s="1"/>
  <c r="X162" i="5"/>
  <c r="AG158" i="5" l="1"/>
  <c r="L163" i="21"/>
  <c r="O162" i="5"/>
  <c r="P162" i="5" s="1"/>
  <c r="AD163" i="5"/>
  <c r="V162" i="5"/>
  <c r="Y162" i="5" s="1"/>
  <c r="G168" i="21" s="1"/>
  <c r="R162" i="5"/>
  <c r="E168" i="21" s="1"/>
  <c r="E164" i="5"/>
  <c r="D169" i="21"/>
  <c r="L163" i="5" l="1"/>
  <c r="F168" i="21"/>
  <c r="W162" i="5"/>
  <c r="Z164" i="5"/>
  <c r="J169" i="21"/>
  <c r="AH158" i="5"/>
  <c r="AI158" i="5" s="1"/>
  <c r="AL158" i="5"/>
  <c r="F164" i="5"/>
  <c r="G164" i="5" s="1"/>
  <c r="J164" i="5"/>
  <c r="H164" i="5" l="1"/>
  <c r="I164" i="5"/>
  <c r="AJ158" i="5"/>
  <c r="AM158" i="5" s="1"/>
  <c r="K164" i="21" s="1"/>
  <c r="AK158" i="5"/>
  <c r="K164" i="5"/>
  <c r="C170" i="21" s="1"/>
  <c r="AA164" i="5"/>
  <c r="AB164" i="5" s="1"/>
  <c r="AE164" i="5"/>
  <c r="H168" i="21"/>
  <c r="S163" i="5"/>
  <c r="M163" i="5"/>
  <c r="N163" i="5" s="1"/>
  <c r="Q163" i="5"/>
  <c r="O163" i="5" l="1"/>
  <c r="P163" i="5"/>
  <c r="T163" i="5"/>
  <c r="U163" i="5" s="1"/>
  <c r="X163" i="5"/>
  <c r="AC164" i="5"/>
  <c r="AF164" i="5" s="1"/>
  <c r="I170" i="21" s="1"/>
  <c r="AD164" i="5"/>
  <c r="AG159" i="5"/>
  <c r="L164" i="21"/>
  <c r="R163" i="5"/>
  <c r="E169" i="21" s="1"/>
  <c r="D170" i="21"/>
  <c r="E165" i="5"/>
  <c r="F165" i="5" l="1"/>
  <c r="G165" i="5" s="1"/>
  <c r="J165" i="5"/>
  <c r="AH159" i="5"/>
  <c r="AI159" i="5" s="1"/>
  <c r="AL159" i="5"/>
  <c r="Z165" i="5"/>
  <c r="J170" i="21"/>
  <c r="V163" i="5"/>
  <c r="Y163" i="5" s="1"/>
  <c r="G169" i="21" s="1"/>
  <c r="L164" i="5"/>
  <c r="F169" i="21"/>
  <c r="AA165" i="5" l="1"/>
  <c r="AB165" i="5" s="1"/>
  <c r="AE165" i="5"/>
  <c r="M164" i="5"/>
  <c r="N164" i="5" s="1"/>
  <c r="Q164" i="5"/>
  <c r="W163" i="5"/>
  <c r="AJ159" i="5"/>
  <c r="AM159" i="5" s="1"/>
  <c r="K165" i="21" s="1"/>
  <c r="AK159" i="5"/>
  <c r="H165" i="5"/>
  <c r="K165" i="5" s="1"/>
  <c r="C171" i="21" s="1"/>
  <c r="I165" i="5"/>
  <c r="AG160" i="5" l="1"/>
  <c r="L165" i="21"/>
  <c r="E166" i="5"/>
  <c r="D171" i="21"/>
  <c r="S164" i="5"/>
  <c r="H169" i="21"/>
  <c r="O164" i="5"/>
  <c r="R164" i="5" s="1"/>
  <c r="E170" i="21" s="1"/>
  <c r="AC165" i="5"/>
  <c r="AF165" i="5" s="1"/>
  <c r="I171" i="21" s="1"/>
  <c r="AD165" i="5"/>
  <c r="Z166" i="5" l="1"/>
  <c r="J171" i="21"/>
  <c r="P164" i="5"/>
  <c r="T164" i="5"/>
  <c r="U164" i="5" s="1"/>
  <c r="X164" i="5"/>
  <c r="F166" i="5"/>
  <c r="G166" i="5" s="1"/>
  <c r="J166" i="5"/>
  <c r="AH160" i="5"/>
  <c r="AI160" i="5" s="1"/>
  <c r="AL160" i="5"/>
  <c r="H166" i="5" l="1"/>
  <c r="I166" i="5"/>
  <c r="AJ160" i="5"/>
  <c r="AM160" i="5" s="1"/>
  <c r="K166" i="21" s="1"/>
  <c r="AK160" i="5"/>
  <c r="V164" i="5"/>
  <c r="W164" i="5" s="1"/>
  <c r="K166" i="5"/>
  <c r="C172" i="21" s="1"/>
  <c r="Y164" i="5"/>
  <c r="G170" i="21" s="1"/>
  <c r="L165" i="5"/>
  <c r="F170" i="21"/>
  <c r="AE166" i="5"/>
  <c r="AA166" i="5"/>
  <c r="AB166" i="5" s="1"/>
  <c r="S165" i="5" l="1"/>
  <c r="H170" i="21"/>
  <c r="AC166" i="5"/>
  <c r="AD166" i="5" s="1"/>
  <c r="M165" i="5"/>
  <c r="N165" i="5" s="1"/>
  <c r="Q165" i="5"/>
  <c r="AG161" i="5"/>
  <c r="L166" i="21"/>
  <c r="E167" i="5"/>
  <c r="D172" i="21"/>
  <c r="AF166" i="5" l="1"/>
  <c r="I172" i="21" s="1"/>
  <c r="F167" i="5"/>
  <c r="G167" i="5" s="1"/>
  <c r="J167" i="5"/>
  <c r="AH161" i="5"/>
  <c r="AI161" i="5" s="1"/>
  <c r="AL161" i="5"/>
  <c r="O165" i="5"/>
  <c r="R165" i="5" s="1"/>
  <c r="E171" i="21" s="1"/>
  <c r="P165" i="5"/>
  <c r="Z167" i="5"/>
  <c r="J172" i="21"/>
  <c r="T165" i="5"/>
  <c r="U165" i="5" s="1"/>
  <c r="X165" i="5"/>
  <c r="AE167" i="5" l="1"/>
  <c r="AA167" i="5"/>
  <c r="AB167" i="5" s="1"/>
  <c r="V165" i="5"/>
  <c r="Y165" i="5" s="1"/>
  <c r="G171" i="21" s="1"/>
  <c r="L166" i="5"/>
  <c r="F171" i="21"/>
  <c r="AJ161" i="5"/>
  <c r="AM161" i="5" s="1"/>
  <c r="K167" i="21" s="1"/>
  <c r="H167" i="5"/>
  <c r="K167" i="5" s="1"/>
  <c r="C173" i="21" s="1"/>
  <c r="I167" i="5"/>
  <c r="AK161" i="5" l="1"/>
  <c r="W165" i="5"/>
  <c r="E168" i="5"/>
  <c r="D173" i="21"/>
  <c r="M166" i="5"/>
  <c r="N166" i="5" s="1"/>
  <c r="Q166" i="5"/>
  <c r="AC167" i="5"/>
  <c r="AD167" i="5" s="1"/>
  <c r="AF167" i="5" l="1"/>
  <c r="I173" i="21" s="1"/>
  <c r="O166" i="5"/>
  <c r="P166" i="5" s="1"/>
  <c r="Z168" i="5"/>
  <c r="J173" i="21"/>
  <c r="R166" i="5"/>
  <c r="E172" i="21" s="1"/>
  <c r="F168" i="5"/>
  <c r="G168" i="5" s="1"/>
  <c r="J168" i="5"/>
  <c r="S166" i="5"/>
  <c r="H171" i="21"/>
  <c r="AG162" i="5"/>
  <c r="L167" i="21"/>
  <c r="F172" i="21" l="1"/>
  <c r="L167" i="5"/>
  <c r="T166" i="5"/>
  <c r="U166" i="5" s="1"/>
  <c r="X166" i="5"/>
  <c r="H168" i="5"/>
  <c r="I168" i="5" s="1"/>
  <c r="AH162" i="5"/>
  <c r="AI162" i="5" s="1"/>
  <c r="AL162" i="5"/>
  <c r="K168" i="5"/>
  <c r="C174" i="21" s="1"/>
  <c r="AA168" i="5"/>
  <c r="AB168" i="5" s="1"/>
  <c r="AE168" i="5"/>
  <c r="E169" i="5" l="1"/>
  <c r="D174" i="21"/>
  <c r="AC168" i="5"/>
  <c r="AF168" i="5" s="1"/>
  <c r="I174" i="21" s="1"/>
  <c r="AJ162" i="5"/>
  <c r="AM162" i="5" s="1"/>
  <c r="K168" i="21" s="1"/>
  <c r="V166" i="5"/>
  <c r="W166" i="5" s="1"/>
  <c r="M167" i="5"/>
  <c r="N167" i="5" s="1"/>
  <c r="Q167" i="5"/>
  <c r="AK162" i="5" l="1"/>
  <c r="S167" i="5"/>
  <c r="H172" i="21"/>
  <c r="Y166" i="5"/>
  <c r="G172" i="21" s="1"/>
  <c r="AG163" i="5"/>
  <c r="L168" i="21"/>
  <c r="O167" i="5"/>
  <c r="R167" i="5" s="1"/>
  <c r="E173" i="21" s="1"/>
  <c r="P167" i="5"/>
  <c r="AD168" i="5"/>
  <c r="F169" i="5"/>
  <c r="G169" i="5" s="1"/>
  <c r="J169" i="5"/>
  <c r="AH163" i="5" l="1"/>
  <c r="AI163" i="5" s="1"/>
  <c r="AL163" i="5"/>
  <c r="H169" i="5"/>
  <c r="K169" i="5" s="1"/>
  <c r="C175" i="21" s="1"/>
  <c r="Z169" i="5"/>
  <c r="J174" i="21"/>
  <c r="L168" i="5"/>
  <c r="F173" i="21"/>
  <c r="T167" i="5"/>
  <c r="U167" i="5" s="1"/>
  <c r="X167" i="5"/>
  <c r="V167" i="5" l="1"/>
  <c r="W167" i="5" s="1"/>
  <c r="Y167" i="5"/>
  <c r="G173" i="21" s="1"/>
  <c r="M168" i="5"/>
  <c r="N168" i="5" s="1"/>
  <c r="Q168" i="5"/>
  <c r="AA169" i="5"/>
  <c r="AB169" i="5" s="1"/>
  <c r="AE169" i="5"/>
  <c r="I169" i="5"/>
  <c r="AJ163" i="5"/>
  <c r="AM163" i="5" s="1"/>
  <c r="K169" i="21" s="1"/>
  <c r="AK163" i="5"/>
  <c r="S168" i="5" l="1"/>
  <c r="H173" i="21"/>
  <c r="AG164" i="5"/>
  <c r="L169" i="21"/>
  <c r="O168" i="5"/>
  <c r="P168" i="5" s="1"/>
  <c r="E170" i="5"/>
  <c r="D175" i="21"/>
  <c r="AC169" i="5"/>
  <c r="AF169" i="5" s="1"/>
  <c r="I175" i="21" s="1"/>
  <c r="AD169" i="5"/>
  <c r="R168" i="5"/>
  <c r="E174" i="21" s="1"/>
  <c r="L169" i="5" l="1"/>
  <c r="F174" i="21"/>
  <c r="Z170" i="5"/>
  <c r="J175" i="21"/>
  <c r="AH164" i="5"/>
  <c r="AI164" i="5" s="1"/>
  <c r="AL164" i="5"/>
  <c r="F170" i="5"/>
  <c r="G170" i="5" s="1"/>
  <c r="J170" i="5"/>
  <c r="T168" i="5"/>
  <c r="U168" i="5" s="1"/>
  <c r="X168" i="5"/>
  <c r="V168" i="5" l="1"/>
  <c r="Y168" i="5" s="1"/>
  <c r="G174" i="21" s="1"/>
  <c r="H170" i="5"/>
  <c r="K170" i="5" s="1"/>
  <c r="C176" i="21" s="1"/>
  <c r="AJ164" i="5"/>
  <c r="AM164" i="5" s="1"/>
  <c r="K170" i="21" s="1"/>
  <c r="AK164" i="5"/>
  <c r="AA170" i="5"/>
  <c r="AB170" i="5" s="1"/>
  <c r="AE170" i="5"/>
  <c r="M169" i="5"/>
  <c r="N169" i="5" s="1"/>
  <c r="Q169" i="5"/>
  <c r="AC170" i="5" l="1"/>
  <c r="AF170" i="5" s="1"/>
  <c r="I176" i="21" s="1"/>
  <c r="AG165" i="5"/>
  <c r="L170" i="21"/>
  <c r="O169" i="5"/>
  <c r="R169" i="5" s="1"/>
  <c r="E175" i="21" s="1"/>
  <c r="P169" i="5"/>
  <c r="I170" i="5"/>
  <c r="W168" i="5"/>
  <c r="E171" i="5" l="1"/>
  <c r="D176" i="21"/>
  <c r="L170" i="5"/>
  <c r="F175" i="21"/>
  <c r="S169" i="5"/>
  <c r="H174" i="21"/>
  <c r="AH165" i="5"/>
  <c r="AI165" i="5" s="1"/>
  <c r="AL165" i="5"/>
  <c r="AD170" i="5"/>
  <c r="J176" i="21" l="1"/>
  <c r="Z171" i="5"/>
  <c r="AJ165" i="5"/>
  <c r="AM165" i="5" s="1"/>
  <c r="K171" i="21" s="1"/>
  <c r="AK165" i="5"/>
  <c r="T169" i="5"/>
  <c r="U169" i="5" s="1"/>
  <c r="X169" i="5"/>
  <c r="M170" i="5"/>
  <c r="N170" i="5" s="1"/>
  <c r="Q170" i="5"/>
  <c r="F171" i="5"/>
  <c r="G171" i="5" s="1"/>
  <c r="J171" i="5"/>
  <c r="O170" i="5" l="1"/>
  <c r="P170" i="5"/>
  <c r="H171" i="5"/>
  <c r="I171" i="5" s="1"/>
  <c r="AG166" i="5"/>
  <c r="L171" i="21"/>
  <c r="K171" i="5"/>
  <c r="C177" i="21" s="1"/>
  <c r="R170" i="5"/>
  <c r="E176" i="21" s="1"/>
  <c r="V169" i="5"/>
  <c r="Y169" i="5" s="1"/>
  <c r="G175" i="21" s="1"/>
  <c r="AA171" i="5"/>
  <c r="AB171" i="5" s="1"/>
  <c r="AE171" i="5"/>
  <c r="E172" i="5" l="1"/>
  <c r="D177" i="21"/>
  <c r="AC171" i="5"/>
  <c r="AD171" i="5" s="1"/>
  <c r="W169" i="5"/>
  <c r="AH166" i="5"/>
  <c r="AI166" i="5" s="1"/>
  <c r="AL166" i="5"/>
  <c r="L171" i="5"/>
  <c r="F176" i="21"/>
  <c r="AF171" i="5" l="1"/>
  <c r="I177" i="21" s="1"/>
  <c r="M171" i="5"/>
  <c r="N171" i="5" s="1"/>
  <c r="Q171" i="5"/>
  <c r="AJ166" i="5"/>
  <c r="AM166" i="5" s="1"/>
  <c r="K172" i="21" s="1"/>
  <c r="AK166" i="5"/>
  <c r="S170" i="5"/>
  <c r="H175" i="21"/>
  <c r="Z172" i="5"/>
  <c r="J177" i="21"/>
  <c r="F172" i="5"/>
  <c r="G172" i="5" s="1"/>
  <c r="J172" i="5"/>
  <c r="AA172" i="5" l="1"/>
  <c r="AB172" i="5" s="1"/>
  <c r="AE172" i="5"/>
  <c r="H172" i="5"/>
  <c r="K172" i="5" s="1"/>
  <c r="C178" i="21" s="1"/>
  <c r="I172" i="5"/>
  <c r="T170" i="5"/>
  <c r="U170" i="5" s="1"/>
  <c r="X170" i="5"/>
  <c r="AG167" i="5"/>
  <c r="L172" i="21"/>
  <c r="O171" i="5"/>
  <c r="R171" i="5" s="1"/>
  <c r="E177" i="21" s="1"/>
  <c r="AH167" i="5" l="1"/>
  <c r="AI167" i="5" s="1"/>
  <c r="AL167" i="5"/>
  <c r="V170" i="5"/>
  <c r="W170" i="5" s="1"/>
  <c r="E173" i="5"/>
  <c r="D178" i="21"/>
  <c r="P171" i="5"/>
  <c r="AC172" i="5"/>
  <c r="AF172" i="5" s="1"/>
  <c r="I178" i="21" s="1"/>
  <c r="AD172" i="5" l="1"/>
  <c r="Y170" i="5"/>
  <c r="G176" i="21" s="1"/>
  <c r="S171" i="5"/>
  <c r="H176" i="21"/>
  <c r="Z173" i="5"/>
  <c r="J178" i="21"/>
  <c r="L172" i="5"/>
  <c r="F177" i="21"/>
  <c r="F173" i="5"/>
  <c r="G173" i="5" s="1"/>
  <c r="J173" i="5"/>
  <c r="AJ167" i="5"/>
  <c r="AM167" i="5" s="1"/>
  <c r="K173" i="21" s="1"/>
  <c r="AA173" i="5" l="1"/>
  <c r="AB173" i="5" s="1"/>
  <c r="AE173" i="5"/>
  <c r="AK167" i="5"/>
  <c r="H173" i="5"/>
  <c r="K173" i="5" s="1"/>
  <c r="C179" i="21" s="1"/>
  <c r="I173" i="5"/>
  <c r="M172" i="5"/>
  <c r="N172" i="5" s="1"/>
  <c r="Q172" i="5"/>
  <c r="T171" i="5"/>
  <c r="U171" i="5" s="1"/>
  <c r="X171" i="5"/>
  <c r="V171" i="5" l="1"/>
  <c r="Y171" i="5" s="1"/>
  <c r="G177" i="21" s="1"/>
  <c r="O172" i="5"/>
  <c r="R172" i="5" s="1"/>
  <c r="E178" i="21" s="1"/>
  <c r="E174" i="5"/>
  <c r="D179" i="21"/>
  <c r="AG168" i="5"/>
  <c r="L173" i="21"/>
  <c r="AC173" i="5"/>
  <c r="AD173" i="5" s="1"/>
  <c r="P172" i="5" l="1"/>
  <c r="Z174" i="5"/>
  <c r="J179" i="21"/>
  <c r="AF173" i="5"/>
  <c r="I179" i="21" s="1"/>
  <c r="AH168" i="5"/>
  <c r="AI168" i="5" s="1"/>
  <c r="AL168" i="5"/>
  <c r="F174" i="5"/>
  <c r="G174" i="5" s="1"/>
  <c r="J174" i="5"/>
  <c r="L173" i="5"/>
  <c r="F178" i="21"/>
  <c r="W171" i="5"/>
  <c r="S172" i="5" l="1"/>
  <c r="H177" i="21"/>
  <c r="M173" i="5"/>
  <c r="N173" i="5" s="1"/>
  <c r="Q173" i="5"/>
  <c r="H174" i="5"/>
  <c r="K174" i="5" s="1"/>
  <c r="C180" i="21" s="1"/>
  <c r="I174" i="5"/>
  <c r="AJ168" i="5"/>
  <c r="AM168" i="5" s="1"/>
  <c r="K174" i="21" s="1"/>
  <c r="AE174" i="5"/>
  <c r="AA174" i="5"/>
  <c r="AB174" i="5" s="1"/>
  <c r="AK168" i="5" l="1"/>
  <c r="AG169" i="5"/>
  <c r="L174" i="21"/>
  <c r="E175" i="5"/>
  <c r="D180" i="21"/>
  <c r="AC174" i="5"/>
  <c r="AF174" i="5" s="1"/>
  <c r="I180" i="21" s="1"/>
  <c r="O173" i="5"/>
  <c r="R173" i="5" s="1"/>
  <c r="E179" i="21" s="1"/>
  <c r="P173" i="5"/>
  <c r="T172" i="5"/>
  <c r="U172" i="5" s="1"/>
  <c r="X172" i="5"/>
  <c r="AD174" i="5" l="1"/>
  <c r="V172" i="5"/>
  <c r="W172" i="5"/>
  <c r="Y172" i="5"/>
  <c r="G178" i="21" s="1"/>
  <c r="L174" i="5"/>
  <c r="F179" i="21"/>
  <c r="Z175" i="5"/>
  <c r="J180" i="21"/>
  <c r="F175" i="5"/>
  <c r="G175" i="5" s="1"/>
  <c r="J175" i="5"/>
  <c r="AH169" i="5"/>
  <c r="AI169" i="5" s="1"/>
  <c r="AL169" i="5"/>
  <c r="M174" i="5" l="1"/>
  <c r="N174" i="5" s="1"/>
  <c r="Q174" i="5"/>
  <c r="AJ169" i="5"/>
  <c r="AM169" i="5" s="1"/>
  <c r="K175" i="21" s="1"/>
  <c r="H175" i="5"/>
  <c r="K175" i="5" s="1"/>
  <c r="C181" i="21" s="1"/>
  <c r="AA175" i="5"/>
  <c r="AB175" i="5" s="1"/>
  <c r="AE175" i="5"/>
  <c r="S173" i="5"/>
  <c r="H178" i="21"/>
  <c r="T173" i="5" l="1"/>
  <c r="U173" i="5" s="1"/>
  <c r="X173" i="5"/>
  <c r="AC175" i="5"/>
  <c r="AF175" i="5" s="1"/>
  <c r="I181" i="21" s="1"/>
  <c r="AD175" i="5"/>
  <c r="I175" i="5"/>
  <c r="O174" i="5"/>
  <c r="P174" i="5"/>
  <c r="AK169" i="5"/>
  <c r="R174" i="5"/>
  <c r="E180" i="21" s="1"/>
  <c r="AG170" i="5" l="1"/>
  <c r="L175" i="21"/>
  <c r="F180" i="21"/>
  <c r="L175" i="5"/>
  <c r="E176" i="5"/>
  <c r="D181" i="21"/>
  <c r="Z176" i="5"/>
  <c r="J181" i="21"/>
  <c r="V173" i="5"/>
  <c r="W173" i="5" s="1"/>
  <c r="S174" i="5" l="1"/>
  <c r="H179" i="21"/>
  <c r="Y173" i="5"/>
  <c r="G179" i="21" s="1"/>
  <c r="F176" i="5"/>
  <c r="G176" i="5" s="1"/>
  <c r="J176" i="5"/>
  <c r="AA176" i="5"/>
  <c r="AB176" i="5" s="1"/>
  <c r="AE176" i="5"/>
  <c r="M175" i="5"/>
  <c r="N175" i="5" s="1"/>
  <c r="Q175" i="5"/>
  <c r="AH170" i="5"/>
  <c r="AI170" i="5" s="1"/>
  <c r="AL170" i="5"/>
  <c r="AJ170" i="5" l="1"/>
  <c r="AM170" i="5" s="1"/>
  <c r="K176" i="21" s="1"/>
  <c r="AK170" i="5"/>
  <c r="O175" i="5"/>
  <c r="R175" i="5" s="1"/>
  <c r="E181" i="21" s="1"/>
  <c r="AC176" i="5"/>
  <c r="AF176" i="5" s="1"/>
  <c r="I182" i="21" s="1"/>
  <c r="H176" i="5"/>
  <c r="K176" i="5" s="1"/>
  <c r="C182" i="21" s="1"/>
  <c r="T174" i="5"/>
  <c r="U174" i="5" s="1"/>
  <c r="X174" i="5"/>
  <c r="AD176" i="5" l="1"/>
  <c r="AG171" i="5"/>
  <c r="L176" i="21"/>
  <c r="V174" i="5"/>
  <c r="W174" i="5" s="1"/>
  <c r="I176" i="5"/>
  <c r="J182" i="21"/>
  <c r="Z177" i="5"/>
  <c r="P175" i="5"/>
  <c r="Y174" i="5"/>
  <c r="G180" i="21" s="1"/>
  <c r="S175" i="5" l="1"/>
  <c r="H180" i="21"/>
  <c r="AE177" i="5"/>
  <c r="AA177" i="5"/>
  <c r="AB177" i="5" s="1"/>
  <c r="L176" i="5"/>
  <c r="F181" i="21"/>
  <c r="E177" i="5"/>
  <c r="D182" i="21"/>
  <c r="AH171" i="5"/>
  <c r="AI171" i="5" s="1"/>
  <c r="AL171" i="5"/>
  <c r="AJ171" i="5" l="1"/>
  <c r="AM171" i="5" s="1"/>
  <c r="K177" i="21" s="1"/>
  <c r="AK171" i="5"/>
  <c r="F177" i="5"/>
  <c r="G177" i="5" s="1"/>
  <c r="J177" i="5"/>
  <c r="M176" i="5"/>
  <c r="N176" i="5" s="1"/>
  <c r="Q176" i="5"/>
  <c r="AC177" i="5"/>
  <c r="AF177" i="5" s="1"/>
  <c r="I183" i="21" s="1"/>
  <c r="T175" i="5"/>
  <c r="U175" i="5" s="1"/>
  <c r="X175" i="5"/>
  <c r="AD177" i="5" l="1"/>
  <c r="AG172" i="5"/>
  <c r="L177" i="21"/>
  <c r="V175" i="5"/>
  <c r="Y175" i="5" s="1"/>
  <c r="G181" i="21" s="1"/>
  <c r="O176" i="5"/>
  <c r="R176" i="5" s="1"/>
  <c r="E182" i="21" s="1"/>
  <c r="H177" i="5"/>
  <c r="K177" i="5" s="1"/>
  <c r="C183" i="21" s="1"/>
  <c r="P176" i="5" l="1"/>
  <c r="I177" i="5"/>
  <c r="W175" i="5"/>
  <c r="L177" i="5"/>
  <c r="F182" i="21"/>
  <c r="AH172" i="5"/>
  <c r="AI172" i="5" s="1"/>
  <c r="AL172" i="5"/>
  <c r="Z178" i="5"/>
  <c r="J183" i="21"/>
  <c r="AJ172" i="5" l="1"/>
  <c r="AM172" i="5" s="1"/>
  <c r="K178" i="21" s="1"/>
  <c r="AK172" i="5"/>
  <c r="AE178" i="5"/>
  <c r="AA178" i="5"/>
  <c r="AB178" i="5" s="1"/>
  <c r="M177" i="5"/>
  <c r="N177" i="5" s="1"/>
  <c r="Q177" i="5"/>
  <c r="S176" i="5"/>
  <c r="H181" i="21"/>
  <c r="E178" i="5"/>
  <c r="D183" i="21"/>
  <c r="F178" i="5" l="1"/>
  <c r="G178" i="5" s="1"/>
  <c r="J178" i="5"/>
  <c r="T176" i="5"/>
  <c r="U176" i="5" s="1"/>
  <c r="X176" i="5"/>
  <c r="O177" i="5"/>
  <c r="P177" i="5" s="1"/>
  <c r="AG173" i="5"/>
  <c r="L178" i="21"/>
  <c r="AC178" i="5"/>
  <c r="AD178" i="5"/>
  <c r="AF178" i="5"/>
  <c r="I184" i="21" s="1"/>
  <c r="F183" i="21" l="1"/>
  <c r="L178" i="5"/>
  <c r="J184" i="21"/>
  <c r="Z179" i="5"/>
  <c r="R177" i="5"/>
  <c r="E183" i="21" s="1"/>
  <c r="AH173" i="5"/>
  <c r="AI173" i="5" s="1"/>
  <c r="AL173" i="5"/>
  <c r="V176" i="5"/>
  <c r="Y176" i="5" s="1"/>
  <c r="G182" i="21" s="1"/>
  <c r="W176" i="5"/>
  <c r="H178" i="5"/>
  <c r="I178" i="5" s="1"/>
  <c r="D184" i="21" l="1"/>
  <c r="E179" i="5"/>
  <c r="K178" i="5"/>
  <c r="C184" i="21" s="1"/>
  <c r="AJ173" i="5"/>
  <c r="AM173" i="5" s="1"/>
  <c r="K179" i="21" s="1"/>
  <c r="AA179" i="5"/>
  <c r="AB179" i="5" s="1"/>
  <c r="AE179" i="5"/>
  <c r="M178" i="5"/>
  <c r="N178" i="5" s="1"/>
  <c r="Q178" i="5"/>
  <c r="S177" i="5"/>
  <c r="H182" i="21"/>
  <c r="O178" i="5" l="1"/>
  <c r="R178" i="5" s="1"/>
  <c r="E184" i="21" s="1"/>
  <c r="P178" i="5"/>
  <c r="T177" i="5"/>
  <c r="U177" i="5" s="1"/>
  <c r="X177" i="5"/>
  <c r="AK173" i="5"/>
  <c r="F179" i="5"/>
  <c r="G179" i="5" s="1"/>
  <c r="J179" i="5"/>
  <c r="AC179" i="5"/>
  <c r="AF179" i="5" s="1"/>
  <c r="I185" i="21" s="1"/>
  <c r="AD179" i="5"/>
  <c r="J185" i="21" l="1"/>
  <c r="Z180" i="5"/>
  <c r="H179" i="5"/>
  <c r="K179" i="5" s="1"/>
  <c r="C185" i="21" s="1"/>
  <c r="AG174" i="5"/>
  <c r="L179" i="21"/>
  <c r="V177" i="5"/>
  <c r="W177" i="5" s="1"/>
  <c r="L179" i="5"/>
  <c r="F184" i="21"/>
  <c r="I179" i="5" l="1"/>
  <c r="S178" i="5"/>
  <c r="H183" i="21"/>
  <c r="Y177" i="5"/>
  <c r="G183" i="21" s="1"/>
  <c r="E180" i="5"/>
  <c r="D185" i="21"/>
  <c r="M179" i="5"/>
  <c r="N179" i="5" s="1"/>
  <c r="Q179" i="5"/>
  <c r="AH174" i="5"/>
  <c r="AI174" i="5" s="1"/>
  <c r="AL174" i="5"/>
  <c r="AA180" i="5"/>
  <c r="AB180" i="5" s="1"/>
  <c r="AE180" i="5"/>
  <c r="AJ174" i="5" l="1"/>
  <c r="AM174" i="5" s="1"/>
  <c r="K180" i="21" s="1"/>
  <c r="AK174" i="5"/>
  <c r="O179" i="5"/>
  <c r="P179" i="5"/>
  <c r="AC180" i="5"/>
  <c r="AF180" i="5" s="1"/>
  <c r="I186" i="21" s="1"/>
  <c r="R179" i="5"/>
  <c r="E185" i="21" s="1"/>
  <c r="F180" i="5"/>
  <c r="G180" i="5" s="1"/>
  <c r="J180" i="5"/>
  <c r="T178" i="5"/>
  <c r="U178" i="5" s="1"/>
  <c r="X178" i="5"/>
  <c r="H180" i="5" l="1"/>
  <c r="K180" i="5" s="1"/>
  <c r="C186" i="21" s="1"/>
  <c r="I180" i="5"/>
  <c r="AD180" i="5"/>
  <c r="AG175" i="5"/>
  <c r="L180" i="21"/>
  <c r="V178" i="5"/>
  <c r="Y178" i="5" s="1"/>
  <c r="G184" i="21" s="1"/>
  <c r="L180" i="5"/>
  <c r="F185" i="21"/>
  <c r="W178" i="5" l="1"/>
  <c r="M180" i="5"/>
  <c r="N180" i="5" s="1"/>
  <c r="Q180" i="5"/>
  <c r="AH175" i="5"/>
  <c r="AI175" i="5" s="1"/>
  <c r="AL175" i="5"/>
  <c r="Z181" i="5"/>
  <c r="J186" i="21"/>
  <c r="E181" i="5"/>
  <c r="D186" i="21"/>
  <c r="F181" i="5" l="1"/>
  <c r="G181" i="5" s="1"/>
  <c r="J181" i="5"/>
  <c r="AA181" i="5"/>
  <c r="AB181" i="5" s="1"/>
  <c r="AE181" i="5"/>
  <c r="AJ175" i="5"/>
  <c r="AM175" i="5" s="1"/>
  <c r="K181" i="21" s="1"/>
  <c r="AK175" i="5"/>
  <c r="O180" i="5"/>
  <c r="R180" i="5" s="1"/>
  <c r="E186" i="21" s="1"/>
  <c r="S179" i="5"/>
  <c r="H184" i="21"/>
  <c r="AG176" i="5" l="1"/>
  <c r="L181" i="21"/>
  <c r="T179" i="5"/>
  <c r="U179" i="5" s="1"/>
  <c r="X179" i="5"/>
  <c r="P180" i="5"/>
  <c r="AC181" i="5"/>
  <c r="AF181" i="5" s="1"/>
  <c r="I187" i="21" s="1"/>
  <c r="AD181" i="5"/>
  <c r="H181" i="5"/>
  <c r="K181" i="5" s="1"/>
  <c r="C187" i="21" s="1"/>
  <c r="L181" i="5" l="1"/>
  <c r="F186" i="21"/>
  <c r="I181" i="5"/>
  <c r="Z182" i="5"/>
  <c r="J187" i="21"/>
  <c r="V179" i="5"/>
  <c r="W179" i="5" s="1"/>
  <c r="AH176" i="5"/>
  <c r="AI176" i="5" s="1"/>
  <c r="AL176" i="5"/>
  <c r="H185" i="21" l="1"/>
  <c r="S180" i="5"/>
  <c r="Y179" i="5"/>
  <c r="G185" i="21" s="1"/>
  <c r="AJ176" i="5"/>
  <c r="AM176" i="5" s="1"/>
  <c r="K182" i="21" s="1"/>
  <c r="AK176" i="5"/>
  <c r="AE182" i="5"/>
  <c r="AA182" i="5"/>
  <c r="AB182" i="5" s="1"/>
  <c r="D187" i="21"/>
  <c r="E182" i="5"/>
  <c r="M181" i="5"/>
  <c r="N181" i="5" s="1"/>
  <c r="Q181" i="5"/>
  <c r="F182" i="5" l="1"/>
  <c r="G182" i="5" s="1"/>
  <c r="J182" i="5"/>
  <c r="O181" i="5"/>
  <c r="P181" i="5"/>
  <c r="R181" i="5"/>
  <c r="E187" i="21" s="1"/>
  <c r="AG177" i="5"/>
  <c r="L182" i="21"/>
  <c r="T180" i="5"/>
  <c r="U180" i="5" s="1"/>
  <c r="X180" i="5"/>
  <c r="AC182" i="5"/>
  <c r="AD182" i="5" s="1"/>
  <c r="Z183" i="5" l="1"/>
  <c r="J188" i="21"/>
  <c r="AF182" i="5"/>
  <c r="I188" i="21" s="1"/>
  <c r="V180" i="5"/>
  <c r="W180" i="5" s="1"/>
  <c r="AH177" i="5"/>
  <c r="AI177" i="5" s="1"/>
  <c r="AL177" i="5"/>
  <c r="F187" i="21"/>
  <c r="L182" i="5"/>
  <c r="H182" i="5"/>
  <c r="I182" i="5" s="1"/>
  <c r="E183" i="5" l="1"/>
  <c r="D188" i="21"/>
  <c r="S181" i="5"/>
  <c r="H186" i="21"/>
  <c r="M182" i="5"/>
  <c r="N182" i="5" s="1"/>
  <c r="Q182" i="5"/>
  <c r="K182" i="5"/>
  <c r="C188" i="21" s="1"/>
  <c r="AJ177" i="5"/>
  <c r="AM177" i="5" s="1"/>
  <c r="K183" i="21" s="1"/>
  <c r="Y180" i="5"/>
  <c r="G186" i="21" s="1"/>
  <c r="AA183" i="5"/>
  <c r="AB183" i="5" s="1"/>
  <c r="AE183" i="5"/>
  <c r="AK177" i="5" l="1"/>
  <c r="O182" i="5"/>
  <c r="P182" i="5"/>
  <c r="AC183" i="5"/>
  <c r="AF183" i="5" s="1"/>
  <c r="I189" i="21" s="1"/>
  <c r="AD183" i="5"/>
  <c r="R182" i="5"/>
  <c r="E188" i="21" s="1"/>
  <c r="T181" i="5"/>
  <c r="U181" i="5" s="1"/>
  <c r="X181" i="5"/>
  <c r="F183" i="5"/>
  <c r="G183" i="5" s="1"/>
  <c r="J183" i="5"/>
  <c r="H183" i="5" l="1"/>
  <c r="K183" i="5" s="1"/>
  <c r="C189" i="21" s="1"/>
  <c r="I183" i="5"/>
  <c r="V181" i="5"/>
  <c r="Y181" i="5" s="1"/>
  <c r="G187" i="21" s="1"/>
  <c r="Z184" i="5"/>
  <c r="J189" i="21"/>
  <c r="L183" i="5"/>
  <c r="F188" i="21"/>
  <c r="AG178" i="5"/>
  <c r="L183" i="21"/>
  <c r="AH178" i="5" l="1"/>
  <c r="AI178" i="5" s="1"/>
  <c r="AL178" i="5"/>
  <c r="M183" i="5"/>
  <c r="N183" i="5" s="1"/>
  <c r="Q183" i="5"/>
  <c r="AE184" i="5"/>
  <c r="AA184" i="5"/>
  <c r="AB184" i="5" s="1"/>
  <c r="W181" i="5"/>
  <c r="D189" i="21"/>
  <c r="E184" i="5"/>
  <c r="F184" i="5" l="1"/>
  <c r="G184" i="5" s="1"/>
  <c r="J184" i="5"/>
  <c r="AC184" i="5"/>
  <c r="AD184" i="5"/>
  <c r="S182" i="5"/>
  <c r="H187" i="21"/>
  <c r="AF184" i="5"/>
  <c r="I190" i="21" s="1"/>
  <c r="O183" i="5"/>
  <c r="R183" i="5" s="1"/>
  <c r="E189" i="21" s="1"/>
  <c r="P183" i="5"/>
  <c r="AJ178" i="5"/>
  <c r="AM178" i="5" s="1"/>
  <c r="K184" i="21" s="1"/>
  <c r="AK178" i="5"/>
  <c r="AG179" i="5" l="1"/>
  <c r="L184" i="21"/>
  <c r="L184" i="5"/>
  <c r="F189" i="21"/>
  <c r="T182" i="5"/>
  <c r="U182" i="5" s="1"/>
  <c r="X182" i="5"/>
  <c r="Z185" i="5"/>
  <c r="J190" i="21"/>
  <c r="H184" i="5"/>
  <c r="K184" i="5" s="1"/>
  <c r="C190" i="21" s="1"/>
  <c r="I184" i="5"/>
  <c r="E185" i="5" l="1"/>
  <c r="D190" i="21"/>
  <c r="AA185" i="5"/>
  <c r="AB185" i="5" s="1"/>
  <c r="AE185" i="5"/>
  <c r="V182" i="5"/>
  <c r="Y182" i="5" s="1"/>
  <c r="G188" i="21" s="1"/>
  <c r="M184" i="5"/>
  <c r="N184" i="5" s="1"/>
  <c r="Q184" i="5"/>
  <c r="AH179" i="5"/>
  <c r="AI179" i="5" s="1"/>
  <c r="AL179" i="5"/>
  <c r="AJ179" i="5" l="1"/>
  <c r="AM179" i="5" s="1"/>
  <c r="K185" i="21" s="1"/>
  <c r="O184" i="5"/>
  <c r="R184" i="5" s="1"/>
  <c r="E190" i="21" s="1"/>
  <c r="P184" i="5"/>
  <c r="W182" i="5"/>
  <c r="AC185" i="5"/>
  <c r="AF185" i="5" s="1"/>
  <c r="I191" i="21" s="1"/>
  <c r="F185" i="5"/>
  <c r="G185" i="5" s="1"/>
  <c r="J185" i="5"/>
  <c r="AD185" i="5" l="1"/>
  <c r="H185" i="5"/>
  <c r="K185" i="5" s="1"/>
  <c r="C191" i="21" s="1"/>
  <c r="I185" i="5"/>
  <c r="Z186" i="5"/>
  <c r="J191" i="21"/>
  <c r="H188" i="21"/>
  <c r="S183" i="5"/>
  <c r="L185" i="5"/>
  <c r="F190" i="21"/>
  <c r="AK179" i="5"/>
  <c r="AG180" i="5" l="1"/>
  <c r="L185" i="21"/>
  <c r="M185" i="5"/>
  <c r="N185" i="5" s="1"/>
  <c r="Q185" i="5"/>
  <c r="T183" i="5"/>
  <c r="U183" i="5" s="1"/>
  <c r="X183" i="5"/>
  <c r="AE186" i="5"/>
  <c r="AA186" i="5"/>
  <c r="AB186" i="5" s="1"/>
  <c r="D191" i="21"/>
  <c r="E186" i="5"/>
  <c r="F186" i="5" l="1"/>
  <c r="G186" i="5" s="1"/>
  <c r="J186" i="5"/>
  <c r="AC186" i="5"/>
  <c r="AD186" i="5"/>
  <c r="AF186" i="5"/>
  <c r="I192" i="21" s="1"/>
  <c r="V183" i="5"/>
  <c r="Y183" i="5" s="1"/>
  <c r="G189" i="21" s="1"/>
  <c r="O185" i="5"/>
  <c r="R185" i="5" s="1"/>
  <c r="E191" i="21" s="1"/>
  <c r="AH180" i="5"/>
  <c r="AI180" i="5" s="1"/>
  <c r="AL180" i="5"/>
  <c r="W183" i="5" l="1"/>
  <c r="S184" i="5"/>
  <c r="H189" i="21"/>
  <c r="AJ180" i="5"/>
  <c r="AM180" i="5" s="1"/>
  <c r="K186" i="21" s="1"/>
  <c r="P185" i="5"/>
  <c r="Z187" i="5"/>
  <c r="J192" i="21"/>
  <c r="H186" i="5"/>
  <c r="K186" i="5" s="1"/>
  <c r="C192" i="21" s="1"/>
  <c r="I186" i="5"/>
  <c r="AA187" i="5" l="1"/>
  <c r="AB187" i="5" s="1"/>
  <c r="AE187" i="5"/>
  <c r="E187" i="5"/>
  <c r="D192" i="21"/>
  <c r="L186" i="5"/>
  <c r="F191" i="21"/>
  <c r="AK180" i="5"/>
  <c r="T184" i="5"/>
  <c r="U184" i="5" s="1"/>
  <c r="X184" i="5"/>
  <c r="V184" i="5" l="1"/>
  <c r="Y184" i="5" s="1"/>
  <c r="G190" i="21" s="1"/>
  <c r="W184" i="5"/>
  <c r="AG181" i="5"/>
  <c r="L186" i="21"/>
  <c r="M186" i="5"/>
  <c r="N186" i="5" s="1"/>
  <c r="Q186" i="5"/>
  <c r="F187" i="5"/>
  <c r="G187" i="5" s="1"/>
  <c r="J187" i="5"/>
  <c r="AC187" i="5"/>
  <c r="AF187" i="5" s="1"/>
  <c r="I193" i="21" s="1"/>
  <c r="AD187" i="5"/>
  <c r="H187" i="5" l="1"/>
  <c r="I187" i="5" s="1"/>
  <c r="Z188" i="5"/>
  <c r="J193" i="21"/>
  <c r="K187" i="5"/>
  <c r="C193" i="21" s="1"/>
  <c r="O186" i="5"/>
  <c r="P186" i="5" s="1"/>
  <c r="AH181" i="5"/>
  <c r="AI181" i="5" s="1"/>
  <c r="AL181" i="5"/>
  <c r="S185" i="5"/>
  <c r="H190" i="21"/>
  <c r="L187" i="5" l="1"/>
  <c r="F192" i="21"/>
  <c r="E188" i="5"/>
  <c r="D193" i="21"/>
  <c r="R186" i="5"/>
  <c r="E192" i="21" s="1"/>
  <c r="T185" i="5"/>
  <c r="U185" i="5" s="1"/>
  <c r="X185" i="5"/>
  <c r="AJ181" i="5"/>
  <c r="AM181" i="5" s="1"/>
  <c r="K187" i="21" s="1"/>
  <c r="AK181" i="5"/>
  <c r="AA188" i="5"/>
  <c r="AB188" i="5" s="1"/>
  <c r="AE188" i="5"/>
  <c r="AG182" i="5" l="1"/>
  <c r="L187" i="21"/>
  <c r="AC188" i="5"/>
  <c r="AF188" i="5" s="1"/>
  <c r="I194" i="21" s="1"/>
  <c r="AD188" i="5"/>
  <c r="V185" i="5"/>
  <c r="Y185" i="5" s="1"/>
  <c r="G191" i="21" s="1"/>
  <c r="W185" i="5"/>
  <c r="F188" i="5"/>
  <c r="G188" i="5" s="1"/>
  <c r="J188" i="5"/>
  <c r="M187" i="5"/>
  <c r="N187" i="5" s="1"/>
  <c r="Q187" i="5"/>
  <c r="S186" i="5" l="1"/>
  <c r="H191" i="21"/>
  <c r="O187" i="5"/>
  <c r="R187" i="5" s="1"/>
  <c r="E193" i="21" s="1"/>
  <c r="H188" i="5"/>
  <c r="K188" i="5" s="1"/>
  <c r="C194" i="21" s="1"/>
  <c r="I188" i="5"/>
  <c r="J194" i="21"/>
  <c r="Z189" i="5"/>
  <c r="AH182" i="5"/>
  <c r="AI182" i="5" s="1"/>
  <c r="AL182" i="5"/>
  <c r="P187" i="5" l="1"/>
  <c r="AE189" i="5"/>
  <c r="AA189" i="5"/>
  <c r="AB189" i="5" s="1"/>
  <c r="AJ182" i="5"/>
  <c r="AM182" i="5" s="1"/>
  <c r="K188" i="21" s="1"/>
  <c r="AK182" i="5"/>
  <c r="E189" i="5"/>
  <c r="D194" i="21"/>
  <c r="F193" i="21"/>
  <c r="L188" i="5"/>
  <c r="T186" i="5"/>
  <c r="U186" i="5" s="1"/>
  <c r="X186" i="5"/>
  <c r="M188" i="5" l="1"/>
  <c r="N188" i="5" s="1"/>
  <c r="Q188" i="5"/>
  <c r="V186" i="5"/>
  <c r="Y186" i="5" s="1"/>
  <c r="G192" i="21" s="1"/>
  <c r="W186" i="5"/>
  <c r="F189" i="5"/>
  <c r="G189" i="5" s="1"/>
  <c r="J189" i="5"/>
  <c r="AG183" i="5"/>
  <c r="L188" i="21"/>
  <c r="AC189" i="5"/>
  <c r="AD189" i="5" s="1"/>
  <c r="AF189" i="5" l="1"/>
  <c r="I195" i="21" s="1"/>
  <c r="Z190" i="5"/>
  <c r="J195" i="21"/>
  <c r="AH183" i="5"/>
  <c r="AI183" i="5" s="1"/>
  <c r="AL183" i="5"/>
  <c r="H189" i="5"/>
  <c r="K189" i="5" s="1"/>
  <c r="C195" i="21" s="1"/>
  <c r="H192" i="21"/>
  <c r="S187" i="5"/>
  <c r="O188" i="5"/>
  <c r="R188" i="5" s="1"/>
  <c r="E194" i="21" s="1"/>
  <c r="I189" i="5" l="1"/>
  <c r="T187" i="5"/>
  <c r="U187" i="5" s="1"/>
  <c r="X187" i="5"/>
  <c r="D195" i="21"/>
  <c r="E190" i="5"/>
  <c r="P188" i="5"/>
  <c r="AJ183" i="5"/>
  <c r="AM183" i="5" s="1"/>
  <c r="K189" i="21" s="1"/>
  <c r="AK183" i="5"/>
  <c r="AA190" i="5"/>
  <c r="AB190" i="5" s="1"/>
  <c r="AE190" i="5"/>
  <c r="AC190" i="5" l="1"/>
  <c r="AD190" i="5"/>
  <c r="AG184" i="5"/>
  <c r="L189" i="21"/>
  <c r="AF190" i="5"/>
  <c r="I196" i="21" s="1"/>
  <c r="L189" i="5"/>
  <c r="F194" i="21"/>
  <c r="F190" i="5"/>
  <c r="G190" i="5" s="1"/>
  <c r="J190" i="5"/>
  <c r="V187" i="5"/>
  <c r="Y187" i="5" s="1"/>
  <c r="G193" i="21" s="1"/>
  <c r="W187" i="5" l="1"/>
  <c r="S188" i="5"/>
  <c r="H193" i="21"/>
  <c r="M189" i="5"/>
  <c r="N189" i="5" s="1"/>
  <c r="Q189" i="5"/>
  <c r="H190" i="5"/>
  <c r="K190" i="5" s="1"/>
  <c r="C196" i="21" s="1"/>
  <c r="I190" i="5"/>
  <c r="AH184" i="5"/>
  <c r="AI184" i="5" s="1"/>
  <c r="AL184" i="5"/>
  <c r="J196" i="21"/>
  <c r="Z191" i="5"/>
  <c r="AA191" i="5" l="1"/>
  <c r="AB191" i="5" s="1"/>
  <c r="AE191" i="5"/>
  <c r="AJ184" i="5"/>
  <c r="AM184" i="5" s="1"/>
  <c r="K190" i="21" s="1"/>
  <c r="D196" i="21"/>
  <c r="E191" i="5"/>
  <c r="O189" i="5"/>
  <c r="R189" i="5" s="1"/>
  <c r="E195" i="21" s="1"/>
  <c r="P189" i="5"/>
  <c r="T188" i="5"/>
  <c r="U188" i="5" s="1"/>
  <c r="X188" i="5"/>
  <c r="V188" i="5" l="1"/>
  <c r="Y188" i="5" s="1"/>
  <c r="G194" i="21" s="1"/>
  <c r="W188" i="5"/>
  <c r="F195" i="21"/>
  <c r="L190" i="5"/>
  <c r="F191" i="5"/>
  <c r="G191" i="5" s="1"/>
  <c r="J191" i="5"/>
  <c r="AK184" i="5"/>
  <c r="AC191" i="5"/>
  <c r="AF191" i="5" s="1"/>
  <c r="I197" i="21" s="1"/>
  <c r="AD191" i="5"/>
  <c r="AG185" i="5" l="1"/>
  <c r="L190" i="21"/>
  <c r="Z192" i="5"/>
  <c r="J197" i="21"/>
  <c r="H191" i="5"/>
  <c r="K191" i="5" s="1"/>
  <c r="C197" i="21" s="1"/>
  <c r="M190" i="5"/>
  <c r="N190" i="5" s="1"/>
  <c r="Q190" i="5"/>
  <c r="S189" i="5"/>
  <c r="H194" i="21"/>
  <c r="I191" i="5" l="1"/>
  <c r="O190" i="5"/>
  <c r="R190" i="5" s="1"/>
  <c r="E196" i="21" s="1"/>
  <c r="P190" i="5"/>
  <c r="T189" i="5"/>
  <c r="U189" i="5" s="1"/>
  <c r="X189" i="5"/>
  <c r="E192" i="5"/>
  <c r="D197" i="21"/>
  <c r="AE192" i="5"/>
  <c r="AA192" i="5"/>
  <c r="AB192" i="5" s="1"/>
  <c r="AH185" i="5"/>
  <c r="AI185" i="5" s="1"/>
  <c r="AL185" i="5"/>
  <c r="AJ185" i="5" l="1"/>
  <c r="AM185" i="5" s="1"/>
  <c r="K191" i="21" s="1"/>
  <c r="AK185" i="5"/>
  <c r="AC192" i="5"/>
  <c r="AF192" i="5" s="1"/>
  <c r="I198" i="21" s="1"/>
  <c r="F192" i="5"/>
  <c r="G192" i="5" s="1"/>
  <c r="J192" i="5"/>
  <c r="V189" i="5"/>
  <c r="Y189" i="5" s="1"/>
  <c r="G195" i="21" s="1"/>
  <c r="F196" i="21"/>
  <c r="L191" i="5"/>
  <c r="W189" i="5" l="1"/>
  <c r="M191" i="5"/>
  <c r="N191" i="5" s="1"/>
  <c r="Q191" i="5"/>
  <c r="S190" i="5"/>
  <c r="H195" i="21"/>
  <c r="H192" i="5"/>
  <c r="K192" i="5" s="1"/>
  <c r="C198" i="21" s="1"/>
  <c r="I192" i="5"/>
  <c r="AD192" i="5"/>
  <c r="AG186" i="5"/>
  <c r="L191" i="21"/>
  <c r="Z193" i="5" l="1"/>
  <c r="J198" i="21"/>
  <c r="E193" i="5"/>
  <c r="D198" i="21"/>
  <c r="T190" i="5"/>
  <c r="U190" i="5" s="1"/>
  <c r="X190" i="5"/>
  <c r="AH186" i="5"/>
  <c r="AI186" i="5" s="1"/>
  <c r="AL186" i="5"/>
  <c r="O191" i="5"/>
  <c r="R191" i="5" s="1"/>
  <c r="E197" i="21" s="1"/>
  <c r="P191" i="5" l="1"/>
  <c r="L192" i="5"/>
  <c r="F197" i="21"/>
  <c r="AJ186" i="5"/>
  <c r="AM186" i="5" s="1"/>
  <c r="K192" i="21" s="1"/>
  <c r="AK186" i="5"/>
  <c r="V190" i="5"/>
  <c r="Y190" i="5" s="1"/>
  <c r="G196" i="21" s="1"/>
  <c r="F193" i="5"/>
  <c r="G193" i="5" s="1"/>
  <c r="J193" i="5"/>
  <c r="AA193" i="5"/>
  <c r="AB193" i="5" s="1"/>
  <c r="AE193" i="5"/>
  <c r="H193" i="5" l="1"/>
  <c r="I193" i="5" s="1"/>
  <c r="AC193" i="5"/>
  <c r="AD193" i="5"/>
  <c r="AG187" i="5"/>
  <c r="L192" i="21"/>
  <c r="AF193" i="5"/>
  <c r="I199" i="21" s="1"/>
  <c r="K193" i="5"/>
  <c r="C199" i="21" s="1"/>
  <c r="W190" i="5"/>
  <c r="M192" i="5"/>
  <c r="N192" i="5" s="1"/>
  <c r="Q192" i="5"/>
  <c r="D199" i="21" l="1"/>
  <c r="E194" i="5"/>
  <c r="S191" i="5"/>
  <c r="H196" i="21"/>
  <c r="O192" i="5"/>
  <c r="R192" i="5" s="1"/>
  <c r="E198" i="21" s="1"/>
  <c r="AH187" i="5"/>
  <c r="AI187" i="5" s="1"/>
  <c r="AL187" i="5"/>
  <c r="Z194" i="5"/>
  <c r="J199" i="21"/>
  <c r="P192" i="5" l="1"/>
  <c r="AJ187" i="5"/>
  <c r="AM187" i="5" s="1"/>
  <c r="K193" i="21" s="1"/>
  <c r="AK187" i="5"/>
  <c r="T191" i="5"/>
  <c r="U191" i="5" s="1"/>
  <c r="X191" i="5"/>
  <c r="AA194" i="5"/>
  <c r="AB194" i="5" s="1"/>
  <c r="AE194" i="5"/>
  <c r="L193" i="5"/>
  <c r="F198" i="21"/>
  <c r="F194" i="5"/>
  <c r="G194" i="5" s="1"/>
  <c r="J194" i="5"/>
  <c r="H194" i="5" l="1"/>
  <c r="K194" i="5" s="1"/>
  <c r="C200" i="21" s="1"/>
  <c r="I194" i="5"/>
  <c r="AG188" i="5"/>
  <c r="L193" i="21"/>
  <c r="M193" i="5"/>
  <c r="N193" i="5" s="1"/>
  <c r="Q193" i="5"/>
  <c r="AC194" i="5"/>
  <c r="AF194" i="5" s="1"/>
  <c r="I200" i="21" s="1"/>
  <c r="V191" i="5"/>
  <c r="W191" i="5" s="1"/>
  <c r="S192" i="5" l="1"/>
  <c r="H197" i="21"/>
  <c r="AD194" i="5"/>
  <c r="O193" i="5"/>
  <c r="R193" i="5" s="1"/>
  <c r="E199" i="21" s="1"/>
  <c r="AH188" i="5"/>
  <c r="AI188" i="5" s="1"/>
  <c r="AL188" i="5"/>
  <c r="Y191" i="5"/>
  <c r="G197" i="21" s="1"/>
  <c r="E195" i="5"/>
  <c r="D200" i="21"/>
  <c r="P193" i="5" l="1"/>
  <c r="L194" i="5"/>
  <c r="F199" i="21"/>
  <c r="F195" i="5"/>
  <c r="G195" i="5" s="1"/>
  <c r="J195" i="5"/>
  <c r="AJ188" i="5"/>
  <c r="AM188" i="5" s="1"/>
  <c r="K194" i="21" s="1"/>
  <c r="AK188" i="5"/>
  <c r="J200" i="21"/>
  <c r="Z195" i="5"/>
  <c r="T192" i="5"/>
  <c r="U192" i="5" s="1"/>
  <c r="X192" i="5"/>
  <c r="AG189" i="5" l="1"/>
  <c r="L194" i="21"/>
  <c r="V192" i="5"/>
  <c r="Y192" i="5" s="1"/>
  <c r="G198" i="21" s="1"/>
  <c r="W192" i="5"/>
  <c r="AE195" i="5"/>
  <c r="AA195" i="5"/>
  <c r="AB195" i="5" s="1"/>
  <c r="H195" i="5"/>
  <c r="K195" i="5" s="1"/>
  <c r="M194" i="5"/>
  <c r="N194" i="5" s="1"/>
  <c r="Q194" i="5"/>
  <c r="I195" i="5" l="1"/>
  <c r="C201" i="21"/>
  <c r="O194" i="5"/>
  <c r="P194" i="5" s="1"/>
  <c r="E196" i="5"/>
  <c r="D201" i="21"/>
  <c r="AC195" i="5"/>
  <c r="AF195" i="5" s="1"/>
  <c r="S193" i="5"/>
  <c r="H198" i="21"/>
  <c r="AH189" i="5"/>
  <c r="AI189" i="5" s="1"/>
  <c r="AL189" i="5"/>
  <c r="I201" i="21" l="1"/>
  <c r="F200" i="21"/>
  <c r="L195" i="5"/>
  <c r="AD195" i="5"/>
  <c r="T193" i="5"/>
  <c r="U193" i="5" s="1"/>
  <c r="X193" i="5"/>
  <c r="F196" i="5"/>
  <c r="G196" i="5" s="1"/>
  <c r="J196" i="5"/>
  <c r="R194" i="5"/>
  <c r="E200" i="21" s="1"/>
  <c r="AJ189" i="5"/>
  <c r="AM189" i="5" s="1"/>
  <c r="K195" i="21" s="1"/>
  <c r="V193" i="5" l="1"/>
  <c r="W193" i="5" s="1"/>
  <c r="H196" i="5"/>
  <c r="I196" i="5"/>
  <c r="AK189" i="5"/>
  <c r="Z196" i="5"/>
  <c r="J201" i="21"/>
  <c r="K196" i="5"/>
  <c r="Y193" i="5"/>
  <c r="G199" i="21" s="1"/>
  <c r="M195" i="5"/>
  <c r="N195" i="5" s="1"/>
  <c r="Q195" i="5"/>
  <c r="S194" i="5" l="1"/>
  <c r="H199" i="21"/>
  <c r="O195" i="5"/>
  <c r="R195" i="5" s="1"/>
  <c r="C202" i="21"/>
  <c r="AA196" i="5"/>
  <c r="AB196" i="5" s="1"/>
  <c r="AE196" i="5"/>
  <c r="AG190" i="5"/>
  <c r="L195" i="21"/>
  <c r="E197" i="5"/>
  <c r="D202" i="21"/>
  <c r="E201" i="21" l="1"/>
  <c r="P195" i="5"/>
  <c r="F197" i="5"/>
  <c r="G197" i="5" s="1"/>
  <c r="J197" i="5"/>
  <c r="AH190" i="5"/>
  <c r="AI190" i="5" s="1"/>
  <c r="AL190" i="5"/>
  <c r="AC196" i="5"/>
  <c r="AF196" i="5" s="1"/>
  <c r="T194" i="5"/>
  <c r="U194" i="5" s="1"/>
  <c r="X194" i="5"/>
  <c r="I202" i="21" l="1"/>
  <c r="AD196" i="5"/>
  <c r="AJ190" i="5"/>
  <c r="AM190" i="5" s="1"/>
  <c r="K196" i="21" s="1"/>
  <c r="AK190" i="5"/>
  <c r="V194" i="5"/>
  <c r="W194" i="5" s="1"/>
  <c r="F201" i="21"/>
  <c r="L196" i="5"/>
  <c r="H197" i="5"/>
  <c r="I197" i="5" s="1"/>
  <c r="Y194" i="5" l="1"/>
  <c r="G200" i="21" s="1"/>
  <c r="E198" i="5"/>
  <c r="D203" i="21"/>
  <c r="S195" i="5"/>
  <c r="H200" i="21"/>
  <c r="K197" i="5"/>
  <c r="AG191" i="5"/>
  <c r="L196" i="21"/>
  <c r="M196" i="5"/>
  <c r="N196" i="5" s="1"/>
  <c r="Q196" i="5"/>
  <c r="Z197" i="5"/>
  <c r="J202" i="21"/>
  <c r="AE197" i="5" l="1"/>
  <c r="AA197" i="5"/>
  <c r="AB197" i="5" s="1"/>
  <c r="O196" i="5"/>
  <c r="P196" i="5"/>
  <c r="C203" i="21"/>
  <c r="R196" i="5"/>
  <c r="AH191" i="5"/>
  <c r="AI191" i="5" s="1"/>
  <c r="AL191" i="5"/>
  <c r="T195" i="5"/>
  <c r="U195" i="5" s="1"/>
  <c r="X195" i="5"/>
  <c r="F198" i="5"/>
  <c r="G198" i="5" s="1"/>
  <c r="J198" i="5"/>
  <c r="AJ191" i="5" l="1"/>
  <c r="AM191" i="5" s="1"/>
  <c r="K197" i="21" s="1"/>
  <c r="AK191" i="5"/>
  <c r="H198" i="5"/>
  <c r="I198" i="5" s="1"/>
  <c r="V195" i="5"/>
  <c r="Y195" i="5" s="1"/>
  <c r="E202" i="21"/>
  <c r="F202" i="21"/>
  <c r="L197" i="5"/>
  <c r="AC197" i="5"/>
  <c r="AD197" i="5" s="1"/>
  <c r="Z198" i="5" l="1"/>
  <c r="J203" i="21"/>
  <c r="G201" i="21"/>
  <c r="D204" i="21"/>
  <c r="E199" i="5"/>
  <c r="AF197" i="5"/>
  <c r="K198" i="5"/>
  <c r="M197" i="5"/>
  <c r="N197" i="5" s="1"/>
  <c r="Q197" i="5"/>
  <c r="W195" i="5"/>
  <c r="AG192" i="5"/>
  <c r="L197" i="21"/>
  <c r="O197" i="5" l="1"/>
  <c r="P197" i="5"/>
  <c r="R197" i="5"/>
  <c r="I203" i="21"/>
  <c r="F199" i="5"/>
  <c r="G199" i="5" s="1"/>
  <c r="J199" i="5"/>
  <c r="S196" i="5"/>
  <c r="H201" i="21"/>
  <c r="AH192" i="5"/>
  <c r="AI192" i="5" s="1"/>
  <c r="AJ192" i="5" s="1"/>
  <c r="AK192" i="5" s="1"/>
  <c r="AL192" i="5"/>
  <c r="AM192" i="5" s="1"/>
  <c r="K198" i="21" s="1"/>
  <c r="C204" i="21"/>
  <c r="AA198" i="5"/>
  <c r="AB198" i="5" s="1"/>
  <c r="AE198" i="5"/>
  <c r="L198" i="21" l="1"/>
  <c r="AG193" i="5"/>
  <c r="T196" i="5"/>
  <c r="U196" i="5" s="1"/>
  <c r="X196" i="5"/>
  <c r="H199" i="5"/>
  <c r="K199" i="5" s="1"/>
  <c r="E203" i="21"/>
  <c r="AC198" i="5"/>
  <c r="AF198" i="5" s="1"/>
  <c r="L198" i="5"/>
  <c r="F203" i="21"/>
  <c r="AD198" i="5" l="1"/>
  <c r="I204" i="21"/>
  <c r="C205" i="21"/>
  <c r="J204" i="21"/>
  <c r="Z199" i="5"/>
  <c r="I199" i="5"/>
  <c r="V196" i="5"/>
  <c r="Y196" i="5" s="1"/>
  <c r="AH193" i="5"/>
  <c r="AI193" i="5" s="1"/>
  <c r="AL193" i="5"/>
  <c r="M198" i="5"/>
  <c r="N198" i="5" s="1"/>
  <c r="Q198" i="5"/>
  <c r="G202" i="21" l="1"/>
  <c r="AJ193" i="5"/>
  <c r="AM193" i="5" s="1"/>
  <c r="K199" i="21" s="1"/>
  <c r="AK193" i="5"/>
  <c r="W196" i="5"/>
  <c r="E200" i="5"/>
  <c r="D205" i="21"/>
  <c r="AE199" i="5"/>
  <c r="AA199" i="5"/>
  <c r="AB199" i="5" s="1"/>
  <c r="O198" i="5"/>
  <c r="P198" i="5" s="1"/>
  <c r="L199" i="5" l="1"/>
  <c r="F204" i="21"/>
  <c r="R198" i="5"/>
  <c r="AC199" i="5"/>
  <c r="AD199" i="5"/>
  <c r="AF199" i="5"/>
  <c r="S197" i="5"/>
  <c r="H202" i="21"/>
  <c r="F200" i="5"/>
  <c r="G200" i="5" s="1"/>
  <c r="J200" i="5"/>
  <c r="AG194" i="5"/>
  <c r="L199" i="21"/>
  <c r="AH194" i="5" l="1"/>
  <c r="AI194" i="5" s="1"/>
  <c r="AL194" i="5"/>
  <c r="H200" i="5"/>
  <c r="K200" i="5" s="1"/>
  <c r="T197" i="5"/>
  <c r="U197" i="5" s="1"/>
  <c r="X197" i="5"/>
  <c r="I205" i="21"/>
  <c r="Z200" i="5"/>
  <c r="J205" i="21"/>
  <c r="E204" i="21"/>
  <c r="M199" i="5"/>
  <c r="N199" i="5" s="1"/>
  <c r="Q199" i="5"/>
  <c r="I200" i="5" l="1"/>
  <c r="C206" i="21"/>
  <c r="AA200" i="5"/>
  <c r="AB200" i="5" s="1"/>
  <c r="AE200" i="5"/>
  <c r="E201" i="5"/>
  <c r="D206" i="21"/>
  <c r="V197" i="5"/>
  <c r="W197" i="5"/>
  <c r="Y197" i="5"/>
  <c r="O199" i="5"/>
  <c r="R199" i="5" s="1"/>
  <c r="P199" i="5"/>
  <c r="AJ194" i="5"/>
  <c r="AM194" i="5" s="1"/>
  <c r="K200" i="21" s="1"/>
  <c r="AK194" i="5"/>
  <c r="L200" i="5" l="1"/>
  <c r="F205" i="21"/>
  <c r="E205" i="21"/>
  <c r="S198" i="5"/>
  <c r="H203" i="21"/>
  <c r="AC200" i="5"/>
  <c r="AF200" i="5" s="1"/>
  <c r="G203" i="21"/>
  <c r="F201" i="5"/>
  <c r="G201" i="5" s="1"/>
  <c r="J201" i="5"/>
  <c r="L200" i="21"/>
  <c r="AG195" i="5"/>
  <c r="I206" i="21" l="1"/>
  <c r="AD200" i="5"/>
  <c r="H201" i="5"/>
  <c r="I201" i="5" s="1"/>
  <c r="T198" i="5"/>
  <c r="U198" i="5" s="1"/>
  <c r="X198" i="5"/>
  <c r="AL195" i="5"/>
  <c r="AH195" i="5"/>
  <c r="AI195" i="5" s="1"/>
  <c r="M200" i="5"/>
  <c r="N200" i="5" s="1"/>
  <c r="Q200" i="5"/>
  <c r="K201" i="5" l="1"/>
  <c r="E202" i="5"/>
  <c r="D207" i="21"/>
  <c r="AJ195" i="5"/>
  <c r="AM195" i="5" s="1"/>
  <c r="O200" i="5"/>
  <c r="P200" i="5" s="1"/>
  <c r="V198" i="5"/>
  <c r="Y198" i="5" s="1"/>
  <c r="Z201" i="5"/>
  <c r="J206" i="21"/>
  <c r="C207" i="21"/>
  <c r="AK195" i="5" l="1"/>
  <c r="G204" i="21"/>
  <c r="F206" i="21"/>
  <c r="L201" i="5"/>
  <c r="K201" i="21"/>
  <c r="AE201" i="5"/>
  <c r="AA201" i="5"/>
  <c r="AB201" i="5" s="1"/>
  <c r="W198" i="5"/>
  <c r="R200" i="5"/>
  <c r="L201" i="21"/>
  <c r="AG196" i="5"/>
  <c r="F202" i="5"/>
  <c r="G202" i="5" s="1"/>
  <c r="J202" i="5"/>
  <c r="E206" i="21" l="1"/>
  <c r="AC201" i="5"/>
  <c r="AD201" i="5"/>
  <c r="AL196" i="5"/>
  <c r="AH196" i="5"/>
  <c r="AI196" i="5" s="1"/>
  <c r="AJ196" i="5" s="1"/>
  <c r="AK196" i="5" s="1"/>
  <c r="AF201" i="5"/>
  <c r="M201" i="5"/>
  <c r="N201" i="5" s="1"/>
  <c r="Q201" i="5"/>
  <c r="H204" i="21"/>
  <c r="S199" i="5"/>
  <c r="H202" i="5"/>
  <c r="I202" i="5" s="1"/>
  <c r="K202" i="5" l="1"/>
  <c r="C208" i="21"/>
  <c r="O201" i="5"/>
  <c r="P201" i="5"/>
  <c r="I207" i="21"/>
  <c r="T199" i="5"/>
  <c r="U199" i="5" s="1"/>
  <c r="X199" i="5"/>
  <c r="R201" i="5"/>
  <c r="AG197" i="5"/>
  <c r="L202" i="21"/>
  <c r="AM196" i="5"/>
  <c r="Z202" i="5"/>
  <c r="J207" i="21"/>
  <c r="E203" i="5"/>
  <c r="D208" i="21"/>
  <c r="E207" i="21" l="1"/>
  <c r="K202" i="21"/>
  <c r="F207" i="21"/>
  <c r="L202" i="5"/>
  <c r="AH197" i="5"/>
  <c r="AI197" i="5" s="1"/>
  <c r="AL197" i="5"/>
  <c r="V199" i="5"/>
  <c r="Y199" i="5" s="1"/>
  <c r="F203" i="5"/>
  <c r="G203" i="5" s="1"/>
  <c r="J203" i="5"/>
  <c r="AE202" i="5"/>
  <c r="AA202" i="5"/>
  <c r="AB202" i="5" s="1"/>
  <c r="G205" i="21" l="1"/>
  <c r="W199" i="5"/>
  <c r="M202" i="5"/>
  <c r="N202" i="5" s="1"/>
  <c r="Q202" i="5"/>
  <c r="AJ197" i="5"/>
  <c r="AM197" i="5" s="1"/>
  <c r="AK197" i="5"/>
  <c r="H203" i="5"/>
  <c r="K203" i="5" s="1"/>
  <c r="I203" i="5"/>
  <c r="AC202" i="5"/>
  <c r="AF202" i="5" s="1"/>
  <c r="AD202" i="5"/>
  <c r="I208" i="21" l="1"/>
  <c r="C209" i="21"/>
  <c r="Z203" i="5"/>
  <c r="J208" i="21"/>
  <c r="E204" i="5"/>
  <c r="D209" i="21"/>
  <c r="AG198" i="5"/>
  <c r="L203" i="21"/>
  <c r="K203" i="21"/>
  <c r="O202" i="5"/>
  <c r="R202" i="5" s="1"/>
  <c r="S200" i="5"/>
  <c r="H205" i="21"/>
  <c r="E208" i="21" l="1"/>
  <c r="AE203" i="5"/>
  <c r="AA203" i="5"/>
  <c r="AB203" i="5" s="1"/>
  <c r="F204" i="5"/>
  <c r="G204" i="5" s="1"/>
  <c r="J204" i="5"/>
  <c r="T200" i="5"/>
  <c r="U200" i="5" s="1"/>
  <c r="X200" i="5"/>
  <c r="P202" i="5"/>
  <c r="AL198" i="5"/>
  <c r="AH198" i="5"/>
  <c r="AI198" i="5" s="1"/>
  <c r="L203" i="5" l="1"/>
  <c r="F208" i="21"/>
  <c r="AC203" i="5"/>
  <c r="AF203" i="5" s="1"/>
  <c r="AJ198" i="5"/>
  <c r="AM198" i="5" s="1"/>
  <c r="AK198" i="5"/>
  <c r="V200" i="5"/>
  <c r="W200" i="5" s="1"/>
  <c r="H204" i="5"/>
  <c r="I204" i="5" s="1"/>
  <c r="E205" i="5" l="1"/>
  <c r="D210" i="21"/>
  <c r="S201" i="5"/>
  <c r="H206" i="21"/>
  <c r="K204" i="21"/>
  <c r="I209" i="21"/>
  <c r="Y200" i="5"/>
  <c r="AD203" i="5"/>
  <c r="K204" i="5"/>
  <c r="L204" i="21"/>
  <c r="AG199" i="5"/>
  <c r="M203" i="5"/>
  <c r="N203" i="5" s="1"/>
  <c r="Q203" i="5"/>
  <c r="Z204" i="5" l="1"/>
  <c r="J209" i="21"/>
  <c r="C210" i="21"/>
  <c r="G206" i="21"/>
  <c r="T201" i="5"/>
  <c r="U201" i="5" s="1"/>
  <c r="X201" i="5"/>
  <c r="O203" i="5"/>
  <c r="R203" i="5" s="1"/>
  <c r="P203" i="5"/>
  <c r="AH199" i="5"/>
  <c r="AI199" i="5" s="1"/>
  <c r="AL199" i="5"/>
  <c r="F205" i="5"/>
  <c r="G205" i="5" s="1"/>
  <c r="J205" i="5"/>
  <c r="E209" i="21" l="1"/>
  <c r="AJ199" i="5"/>
  <c r="AM199" i="5" s="1"/>
  <c r="V201" i="5"/>
  <c r="Y201" i="5" s="1"/>
  <c r="F209" i="21"/>
  <c r="L204" i="5"/>
  <c r="H205" i="5"/>
  <c r="K205" i="5" s="1"/>
  <c r="AA204" i="5"/>
  <c r="AB204" i="5" s="1"/>
  <c r="AE204" i="5"/>
  <c r="W201" i="5" l="1"/>
  <c r="C211" i="21"/>
  <c r="G207" i="21"/>
  <c r="I205" i="5"/>
  <c r="M204" i="5"/>
  <c r="N204" i="5" s="1"/>
  <c r="Q204" i="5"/>
  <c r="K205" i="21"/>
  <c r="S202" i="5"/>
  <c r="H207" i="21"/>
  <c r="AK199" i="5"/>
  <c r="AC204" i="5"/>
  <c r="AF204" i="5" s="1"/>
  <c r="I210" i="21" l="1"/>
  <c r="O204" i="5"/>
  <c r="P204" i="5" s="1"/>
  <c r="L205" i="21"/>
  <c r="AG200" i="5"/>
  <c r="T202" i="5"/>
  <c r="U202" i="5" s="1"/>
  <c r="X202" i="5"/>
  <c r="R204" i="5"/>
  <c r="E206" i="5"/>
  <c r="D211" i="21"/>
  <c r="AD204" i="5"/>
  <c r="L205" i="5" l="1"/>
  <c r="F210" i="21"/>
  <c r="E210" i="21"/>
  <c r="V202" i="5"/>
  <c r="W202" i="5" s="1"/>
  <c r="Z205" i="5"/>
  <c r="J210" i="21"/>
  <c r="F206" i="5"/>
  <c r="G206" i="5" s="1"/>
  <c r="J206" i="5"/>
  <c r="AH200" i="5"/>
  <c r="AI200" i="5" s="1"/>
  <c r="AL200" i="5"/>
  <c r="S203" i="5" l="1"/>
  <c r="H208" i="21"/>
  <c r="AJ200" i="5"/>
  <c r="AM200" i="5" s="1"/>
  <c r="Y202" i="5"/>
  <c r="H206" i="5"/>
  <c r="I206" i="5" s="1"/>
  <c r="AE205" i="5"/>
  <c r="AA205" i="5"/>
  <c r="AB205" i="5" s="1"/>
  <c r="K206" i="5"/>
  <c r="M205" i="5"/>
  <c r="N205" i="5" s="1"/>
  <c r="Q205" i="5"/>
  <c r="E207" i="5" l="1"/>
  <c r="D212" i="21"/>
  <c r="O205" i="5"/>
  <c r="P205" i="5"/>
  <c r="R205" i="5"/>
  <c r="K206" i="21"/>
  <c r="C212" i="21"/>
  <c r="AC205" i="5"/>
  <c r="AD205" i="5"/>
  <c r="AF205" i="5"/>
  <c r="G208" i="21"/>
  <c r="AK200" i="5"/>
  <c r="T203" i="5"/>
  <c r="U203" i="5" s="1"/>
  <c r="X203" i="5"/>
  <c r="Z206" i="5" l="1"/>
  <c r="J211" i="21"/>
  <c r="I211" i="21"/>
  <c r="E211" i="21"/>
  <c r="V203" i="5"/>
  <c r="W203" i="5" s="1"/>
  <c r="L206" i="5"/>
  <c r="F211" i="21"/>
  <c r="AG201" i="5"/>
  <c r="L206" i="21"/>
  <c r="F207" i="5"/>
  <c r="G207" i="5" s="1"/>
  <c r="J207" i="5"/>
  <c r="Y203" i="5" l="1"/>
  <c r="S204" i="5"/>
  <c r="H209" i="21"/>
  <c r="AL201" i="5"/>
  <c r="AH201" i="5"/>
  <c r="AI201" i="5" s="1"/>
  <c r="M206" i="5"/>
  <c r="N206" i="5" s="1"/>
  <c r="Q206" i="5"/>
  <c r="G209" i="21"/>
  <c r="H207" i="5"/>
  <c r="K207" i="5" s="1"/>
  <c r="AE206" i="5"/>
  <c r="AA206" i="5"/>
  <c r="AB206" i="5" s="1"/>
  <c r="C213" i="21" l="1"/>
  <c r="O206" i="5"/>
  <c r="P206" i="5" s="1"/>
  <c r="I207" i="5"/>
  <c r="AJ201" i="5"/>
  <c r="AK201" i="5"/>
  <c r="AM201" i="5"/>
  <c r="AC206" i="5"/>
  <c r="AF206" i="5" s="1"/>
  <c r="T204" i="5"/>
  <c r="U204" i="5" s="1"/>
  <c r="X204" i="5"/>
  <c r="I212" i="21" l="1"/>
  <c r="F212" i="21"/>
  <c r="L207" i="5"/>
  <c r="K207" i="21"/>
  <c r="D213" i="21"/>
  <c r="E208" i="5"/>
  <c r="AD206" i="5"/>
  <c r="AG202" i="5"/>
  <c r="L207" i="21"/>
  <c r="R206" i="5"/>
  <c r="V204" i="5"/>
  <c r="Y204" i="5" s="1"/>
  <c r="W204" i="5" l="1"/>
  <c r="G210" i="21"/>
  <c r="E212" i="21"/>
  <c r="Z207" i="5"/>
  <c r="J212" i="21"/>
  <c r="AH202" i="5"/>
  <c r="AI202" i="5" s="1"/>
  <c r="AL202" i="5"/>
  <c r="F208" i="5"/>
  <c r="G208" i="5" s="1"/>
  <c r="J208" i="5"/>
  <c r="M207" i="5"/>
  <c r="N207" i="5" s="1"/>
  <c r="Q207" i="5"/>
  <c r="S205" i="5"/>
  <c r="H210" i="21"/>
  <c r="O207" i="5" l="1"/>
  <c r="P207" i="5"/>
  <c r="R207" i="5"/>
  <c r="H208" i="5"/>
  <c r="K208" i="5" s="1"/>
  <c r="I208" i="5"/>
  <c r="AE207" i="5"/>
  <c r="AA207" i="5"/>
  <c r="AB207" i="5" s="1"/>
  <c r="AJ202" i="5"/>
  <c r="AM202" i="5" s="1"/>
  <c r="AK202" i="5"/>
  <c r="T205" i="5"/>
  <c r="U205" i="5" s="1"/>
  <c r="X205" i="5"/>
  <c r="C214" i="21" l="1"/>
  <c r="AG203" i="5"/>
  <c r="L208" i="21"/>
  <c r="V205" i="5"/>
  <c r="Y205" i="5" s="1"/>
  <c r="K208" i="21"/>
  <c r="AC207" i="5"/>
  <c r="AD207" i="5" s="1"/>
  <c r="E209" i="5"/>
  <c r="D214" i="21"/>
  <c r="E213" i="21"/>
  <c r="L208" i="5"/>
  <c r="F213" i="21"/>
  <c r="W205" i="5" l="1"/>
  <c r="Z208" i="5"/>
  <c r="J213" i="21"/>
  <c r="G211" i="21"/>
  <c r="AF207" i="5"/>
  <c r="S206" i="5"/>
  <c r="H211" i="21"/>
  <c r="AH203" i="5"/>
  <c r="AI203" i="5" s="1"/>
  <c r="AJ203" i="5" s="1"/>
  <c r="AK203" i="5" s="1"/>
  <c r="AL203" i="5"/>
  <c r="M208" i="5"/>
  <c r="N208" i="5" s="1"/>
  <c r="Q208" i="5"/>
  <c r="F209" i="5"/>
  <c r="G209" i="5" s="1"/>
  <c r="J209" i="5"/>
  <c r="AM203" i="5" l="1"/>
  <c r="H209" i="5"/>
  <c r="K209" i="5" s="1"/>
  <c r="I209" i="5"/>
  <c r="AG204" i="5"/>
  <c r="L209" i="21"/>
  <c r="T206" i="5"/>
  <c r="U206" i="5" s="1"/>
  <c r="X206" i="5"/>
  <c r="I213" i="21"/>
  <c r="O208" i="5"/>
  <c r="R208" i="5" s="1"/>
  <c r="AE208" i="5"/>
  <c r="AA208" i="5"/>
  <c r="AB208" i="5" s="1"/>
  <c r="P208" i="5" l="1"/>
  <c r="E214" i="21"/>
  <c r="C215" i="21"/>
  <c r="L209" i="5"/>
  <c r="F214" i="21"/>
  <c r="V206" i="5"/>
  <c r="Y206" i="5" s="1"/>
  <c r="K209" i="21"/>
  <c r="AH204" i="5"/>
  <c r="AI204" i="5" s="1"/>
  <c r="AL204" i="5"/>
  <c r="E210" i="5"/>
  <c r="D215" i="21"/>
  <c r="AC208" i="5"/>
  <c r="AD208" i="5" s="1"/>
  <c r="AF208" i="5" l="1"/>
  <c r="G212" i="21"/>
  <c r="AJ204" i="5"/>
  <c r="AM204" i="5" s="1"/>
  <c r="I214" i="21"/>
  <c r="M209" i="5"/>
  <c r="N209" i="5" s="1"/>
  <c r="Q209" i="5"/>
  <c r="W206" i="5"/>
  <c r="Z209" i="5"/>
  <c r="J214" i="21"/>
  <c r="F210" i="5"/>
  <c r="G210" i="5" s="1"/>
  <c r="J210" i="5"/>
  <c r="AK204" i="5" l="1"/>
  <c r="H210" i="5"/>
  <c r="I210" i="5" s="1"/>
  <c r="O209" i="5"/>
  <c r="P209" i="5"/>
  <c r="R209" i="5"/>
  <c r="AE209" i="5"/>
  <c r="AA209" i="5"/>
  <c r="AB209" i="5" s="1"/>
  <c r="S207" i="5"/>
  <c r="H212" i="21"/>
  <c r="AG205" i="5"/>
  <c r="L210" i="21"/>
  <c r="K210" i="21"/>
  <c r="D216" i="21" l="1"/>
  <c r="E211" i="5"/>
  <c r="AH205" i="5"/>
  <c r="AI205" i="5" s="1"/>
  <c r="AL205" i="5"/>
  <c r="T207" i="5"/>
  <c r="U207" i="5" s="1"/>
  <c r="X207" i="5"/>
  <c r="AC209" i="5"/>
  <c r="AD209" i="5" s="1"/>
  <c r="AF209" i="5"/>
  <c r="E215" i="21"/>
  <c r="L210" i="5"/>
  <c r="F215" i="21"/>
  <c r="K210" i="5"/>
  <c r="Z210" i="5" l="1"/>
  <c r="J215" i="21"/>
  <c r="V207" i="5"/>
  <c r="W207" i="5" s="1"/>
  <c r="F211" i="5"/>
  <c r="G211" i="5" s="1"/>
  <c r="J211" i="5"/>
  <c r="M210" i="5"/>
  <c r="N210" i="5" s="1"/>
  <c r="Q210" i="5"/>
  <c r="I215" i="21"/>
  <c r="Y207" i="5"/>
  <c r="AJ205" i="5"/>
  <c r="AM205" i="5" s="1"/>
  <c r="C216" i="21"/>
  <c r="AK205" i="5" l="1"/>
  <c r="S208" i="5"/>
  <c r="H213" i="21"/>
  <c r="AG206" i="5"/>
  <c r="L211" i="21"/>
  <c r="H211" i="5"/>
  <c r="I211" i="5" s="1"/>
  <c r="O210" i="5"/>
  <c r="R210" i="5" s="1"/>
  <c r="G213" i="21"/>
  <c r="K211" i="21"/>
  <c r="AA210" i="5"/>
  <c r="AB210" i="5" s="1"/>
  <c r="AE210" i="5"/>
  <c r="K211" i="5" l="1"/>
  <c r="E216" i="21"/>
  <c r="D217" i="21"/>
  <c r="E212" i="5"/>
  <c r="C217" i="21"/>
  <c r="P210" i="5"/>
  <c r="AC210" i="5"/>
  <c r="AF210" i="5" s="1"/>
  <c r="AL206" i="5"/>
  <c r="AH206" i="5"/>
  <c r="AI206" i="5" s="1"/>
  <c r="T208" i="5"/>
  <c r="U208" i="5" s="1"/>
  <c r="X208" i="5"/>
  <c r="AD210" i="5" l="1"/>
  <c r="I216" i="21"/>
  <c r="Z211" i="5"/>
  <c r="J216" i="21"/>
  <c r="AJ206" i="5"/>
  <c r="AK206" i="5"/>
  <c r="L211" i="5"/>
  <c r="F216" i="21"/>
  <c r="AM206" i="5"/>
  <c r="F212" i="5"/>
  <c r="G212" i="5" s="1"/>
  <c r="J212" i="5"/>
  <c r="Y208" i="5"/>
  <c r="V208" i="5"/>
  <c r="W208" i="5" s="1"/>
  <c r="S209" i="5" l="1"/>
  <c r="H214" i="21"/>
  <c r="G214" i="21"/>
  <c r="K212" i="5"/>
  <c r="H212" i="5"/>
  <c r="I212" i="5"/>
  <c r="K212" i="21"/>
  <c r="M211" i="5"/>
  <c r="N211" i="5" s="1"/>
  <c r="Q211" i="5"/>
  <c r="AG207" i="5"/>
  <c r="L212" i="21"/>
  <c r="AE211" i="5"/>
  <c r="AA211" i="5"/>
  <c r="AB211" i="5" s="1"/>
  <c r="O211" i="5" l="1"/>
  <c r="R211" i="5" s="1"/>
  <c r="P211" i="5"/>
  <c r="D218" i="21"/>
  <c r="E213" i="5"/>
  <c r="C218" i="21"/>
  <c r="AL207" i="5"/>
  <c r="AH207" i="5"/>
  <c r="AI207" i="5" s="1"/>
  <c r="AC211" i="5"/>
  <c r="AD211" i="5" s="1"/>
  <c r="T209" i="5"/>
  <c r="U209" i="5" s="1"/>
  <c r="X209" i="5"/>
  <c r="Z212" i="5" l="1"/>
  <c r="J217" i="21"/>
  <c r="E217" i="21"/>
  <c r="AF211" i="5"/>
  <c r="AJ207" i="5"/>
  <c r="AK207" i="5" s="1"/>
  <c r="F213" i="5"/>
  <c r="G213" i="5" s="1"/>
  <c r="J213" i="5"/>
  <c r="L212" i="5"/>
  <c r="F217" i="21"/>
  <c r="V209" i="5"/>
  <c r="Y209" i="5" s="1"/>
  <c r="AM207" i="5" l="1"/>
  <c r="G215" i="21"/>
  <c r="AG208" i="5"/>
  <c r="L213" i="21"/>
  <c r="M212" i="5"/>
  <c r="N212" i="5" s="1"/>
  <c r="Q212" i="5"/>
  <c r="H213" i="5"/>
  <c r="K213" i="5" s="1"/>
  <c r="K213" i="21"/>
  <c r="I217" i="21"/>
  <c r="W209" i="5"/>
  <c r="AA212" i="5"/>
  <c r="AB212" i="5" s="1"/>
  <c r="AE212" i="5"/>
  <c r="C219" i="21" l="1"/>
  <c r="H215" i="21"/>
  <c r="S210" i="5"/>
  <c r="I213" i="5"/>
  <c r="O212" i="5"/>
  <c r="R212" i="5" s="1"/>
  <c r="AC212" i="5"/>
  <c r="AF212" i="5" s="1"/>
  <c r="AD212" i="5"/>
  <c r="AL208" i="5"/>
  <c r="AH208" i="5"/>
  <c r="AI208" i="5" s="1"/>
  <c r="AJ208" i="5" s="1"/>
  <c r="AK208" i="5" s="1"/>
  <c r="AM208" i="5" l="1"/>
  <c r="I218" i="21"/>
  <c r="E218" i="21"/>
  <c r="K214" i="21"/>
  <c r="P212" i="5"/>
  <c r="Z213" i="5"/>
  <c r="J218" i="21"/>
  <c r="E214" i="5"/>
  <c r="D219" i="21"/>
  <c r="T210" i="5"/>
  <c r="U210" i="5" s="1"/>
  <c r="X210" i="5"/>
  <c r="AG209" i="5"/>
  <c r="L214" i="21"/>
  <c r="L213" i="5" l="1"/>
  <c r="F218" i="21"/>
  <c r="AE213" i="5"/>
  <c r="AA213" i="5"/>
  <c r="AB213" i="5" s="1"/>
  <c r="V210" i="5"/>
  <c r="W210" i="5" s="1"/>
  <c r="F214" i="5"/>
  <c r="G214" i="5" s="1"/>
  <c r="J214" i="5"/>
  <c r="AH209" i="5"/>
  <c r="AI209" i="5" s="1"/>
  <c r="AJ209" i="5" s="1"/>
  <c r="AK209" i="5" s="1"/>
  <c r="AL209" i="5"/>
  <c r="AM209" i="5" s="1"/>
  <c r="Y210" i="5" l="1"/>
  <c r="K215" i="21"/>
  <c r="G216" i="21"/>
  <c r="AG210" i="5"/>
  <c r="L215" i="21"/>
  <c r="H214" i="5"/>
  <c r="K214" i="5" s="1"/>
  <c r="S211" i="5"/>
  <c r="H216" i="21"/>
  <c r="AC213" i="5"/>
  <c r="AD213" i="5" s="1"/>
  <c r="M213" i="5"/>
  <c r="N213" i="5" s="1"/>
  <c r="Q213" i="5"/>
  <c r="I214" i="5" l="1"/>
  <c r="C220" i="21"/>
  <c r="Z214" i="5"/>
  <c r="J219" i="21"/>
  <c r="T211" i="5"/>
  <c r="U211" i="5" s="1"/>
  <c r="X211" i="5"/>
  <c r="E215" i="5"/>
  <c r="D220" i="21"/>
  <c r="AL210" i="5"/>
  <c r="AH210" i="5"/>
  <c r="AI210" i="5" s="1"/>
  <c r="O213" i="5"/>
  <c r="P213" i="5" s="1"/>
  <c r="AF213" i="5"/>
  <c r="L214" i="5" l="1"/>
  <c r="F219" i="21"/>
  <c r="R213" i="5"/>
  <c r="F215" i="5"/>
  <c r="G215" i="5" s="1"/>
  <c r="J215" i="5"/>
  <c r="AJ210" i="5"/>
  <c r="AM210" i="5" s="1"/>
  <c r="V211" i="5"/>
  <c r="Y211" i="5" s="1"/>
  <c r="W211" i="5"/>
  <c r="AE214" i="5"/>
  <c r="AA214" i="5"/>
  <c r="AB214" i="5" s="1"/>
  <c r="I219" i="21"/>
  <c r="AK210" i="5" l="1"/>
  <c r="G217" i="21"/>
  <c r="K216" i="21"/>
  <c r="S212" i="5"/>
  <c r="H217" i="21"/>
  <c r="AG211" i="5"/>
  <c r="L216" i="21"/>
  <c r="H215" i="5"/>
  <c r="K215" i="5" s="1"/>
  <c r="E219" i="21"/>
  <c r="AC214" i="5"/>
  <c r="AF214" i="5" s="1"/>
  <c r="M214" i="5"/>
  <c r="N214" i="5" s="1"/>
  <c r="Q214" i="5"/>
  <c r="AD214" i="5" l="1"/>
  <c r="I220" i="21"/>
  <c r="C221" i="21"/>
  <c r="I215" i="5"/>
  <c r="AL211" i="5"/>
  <c r="AH211" i="5"/>
  <c r="AI211" i="5" s="1"/>
  <c r="AJ211" i="5" s="1"/>
  <c r="AK211" i="5" s="1"/>
  <c r="T212" i="5"/>
  <c r="U212" i="5" s="1"/>
  <c r="X212" i="5"/>
  <c r="O214" i="5"/>
  <c r="P214" i="5" s="1"/>
  <c r="Z215" i="5"/>
  <c r="J220" i="21"/>
  <c r="L215" i="5" l="1"/>
  <c r="F220" i="21"/>
  <c r="AG212" i="5"/>
  <c r="L217" i="21"/>
  <c r="AM211" i="5"/>
  <c r="R214" i="5"/>
  <c r="V212" i="5"/>
  <c r="Y212" i="5" s="1"/>
  <c r="W212" i="5"/>
  <c r="D221" i="21"/>
  <c r="E216" i="5"/>
  <c r="AE215" i="5"/>
  <c r="AA215" i="5"/>
  <c r="AB215" i="5" s="1"/>
  <c r="G218" i="21" l="1"/>
  <c r="F216" i="5"/>
  <c r="G216" i="5" s="1"/>
  <c r="J216" i="5"/>
  <c r="H218" i="21"/>
  <c r="S213" i="5"/>
  <c r="E220" i="21"/>
  <c r="K217" i="21"/>
  <c r="AH212" i="5"/>
  <c r="AI212" i="5" s="1"/>
  <c r="AL212" i="5"/>
  <c r="AC215" i="5"/>
  <c r="AD215" i="5" s="1"/>
  <c r="M215" i="5"/>
  <c r="N215" i="5" s="1"/>
  <c r="Q215" i="5"/>
  <c r="Z216" i="5" l="1"/>
  <c r="J221" i="21"/>
  <c r="T213" i="5"/>
  <c r="U213" i="5" s="1"/>
  <c r="X213" i="5"/>
  <c r="O215" i="5"/>
  <c r="P215" i="5" s="1"/>
  <c r="AF215" i="5"/>
  <c r="AJ212" i="5"/>
  <c r="AM212" i="5" s="1"/>
  <c r="AK212" i="5"/>
  <c r="R215" i="5"/>
  <c r="H216" i="5"/>
  <c r="I216" i="5" s="1"/>
  <c r="E217" i="5" l="1"/>
  <c r="D222" i="21"/>
  <c r="L216" i="5"/>
  <c r="F221" i="21"/>
  <c r="I221" i="21"/>
  <c r="E221" i="21"/>
  <c r="AG213" i="5"/>
  <c r="L218" i="21"/>
  <c r="K218" i="21"/>
  <c r="K216" i="5"/>
  <c r="V213" i="5"/>
  <c r="Y213" i="5" s="1"/>
  <c r="AE216" i="5"/>
  <c r="AA216" i="5"/>
  <c r="AB216" i="5" s="1"/>
  <c r="G219" i="21" l="1"/>
  <c r="AH213" i="5"/>
  <c r="AI213" i="5" s="1"/>
  <c r="AL213" i="5"/>
  <c r="AC216" i="5"/>
  <c r="AD216" i="5" s="1"/>
  <c r="W213" i="5"/>
  <c r="M216" i="5"/>
  <c r="N216" i="5" s="1"/>
  <c r="Q216" i="5"/>
  <c r="C222" i="21"/>
  <c r="F217" i="5"/>
  <c r="G217" i="5" s="1"/>
  <c r="J217" i="5"/>
  <c r="AF216" i="5" l="1"/>
  <c r="Z217" i="5"/>
  <c r="J222" i="21"/>
  <c r="I222" i="21"/>
  <c r="O216" i="5"/>
  <c r="R216" i="5" s="1"/>
  <c r="S214" i="5"/>
  <c r="H219" i="21"/>
  <c r="AJ213" i="5"/>
  <c r="AM213" i="5" s="1"/>
  <c r="H217" i="5"/>
  <c r="K217" i="5" s="1"/>
  <c r="I217" i="5"/>
  <c r="C223" i="21" l="1"/>
  <c r="K219" i="21"/>
  <c r="E222" i="21"/>
  <c r="AK213" i="5"/>
  <c r="P216" i="5"/>
  <c r="T214" i="5"/>
  <c r="U214" i="5" s="1"/>
  <c r="X214" i="5"/>
  <c r="E218" i="5"/>
  <c r="D223" i="21"/>
  <c r="AE217" i="5"/>
  <c r="AA217" i="5"/>
  <c r="AB217" i="5" s="1"/>
  <c r="F218" i="5" l="1"/>
  <c r="G218" i="5" s="1"/>
  <c r="J218" i="5"/>
  <c r="V214" i="5"/>
  <c r="Y214" i="5" s="1"/>
  <c r="W214" i="5"/>
  <c r="F222" i="21"/>
  <c r="L217" i="5"/>
  <c r="AG214" i="5"/>
  <c r="L219" i="21"/>
  <c r="AC217" i="5"/>
  <c r="AD217" i="5" s="1"/>
  <c r="AF217" i="5"/>
  <c r="G220" i="21" l="1"/>
  <c r="Z218" i="5"/>
  <c r="J223" i="21"/>
  <c r="AL214" i="5"/>
  <c r="AH214" i="5"/>
  <c r="AI214" i="5" s="1"/>
  <c r="AJ214" i="5" s="1"/>
  <c r="AK214" i="5" s="1"/>
  <c r="M217" i="5"/>
  <c r="N217" i="5" s="1"/>
  <c r="Q217" i="5"/>
  <c r="I223" i="21"/>
  <c r="S215" i="5"/>
  <c r="H220" i="21"/>
  <c r="K218" i="5"/>
  <c r="I218" i="5"/>
  <c r="H218" i="5"/>
  <c r="T215" i="5" l="1"/>
  <c r="U215" i="5" s="1"/>
  <c r="X215" i="5"/>
  <c r="O217" i="5"/>
  <c r="R217" i="5" s="1"/>
  <c r="P217" i="5"/>
  <c r="AG215" i="5"/>
  <c r="L220" i="21"/>
  <c r="AM214" i="5"/>
  <c r="AE218" i="5"/>
  <c r="AA218" i="5"/>
  <c r="AB218" i="5" s="1"/>
  <c r="E219" i="5"/>
  <c r="D224" i="21"/>
  <c r="C224" i="21"/>
  <c r="E223" i="21" l="1"/>
  <c r="AC218" i="5"/>
  <c r="AF218" i="5" s="1"/>
  <c r="AD218" i="5"/>
  <c r="F219" i="5"/>
  <c r="G219" i="5" s="1"/>
  <c r="J219" i="5"/>
  <c r="K220" i="21"/>
  <c r="AL215" i="5"/>
  <c r="AH215" i="5"/>
  <c r="AI215" i="5" s="1"/>
  <c r="L218" i="5"/>
  <c r="F223" i="21"/>
  <c r="V215" i="5"/>
  <c r="Y215" i="5" s="1"/>
  <c r="W215" i="5"/>
  <c r="G221" i="21" l="1"/>
  <c r="I224" i="21"/>
  <c r="M218" i="5"/>
  <c r="N218" i="5" s="1"/>
  <c r="Q218" i="5"/>
  <c r="AJ215" i="5"/>
  <c r="AM215" i="5" s="1"/>
  <c r="H219" i="5"/>
  <c r="K219" i="5" s="1"/>
  <c r="Z219" i="5"/>
  <c r="J224" i="21"/>
  <c r="H221" i="21"/>
  <c r="S216" i="5"/>
  <c r="C225" i="21" l="1"/>
  <c r="K221" i="21"/>
  <c r="I219" i="5"/>
  <c r="AK215" i="5"/>
  <c r="O218" i="5"/>
  <c r="R218" i="5" s="1"/>
  <c r="T216" i="5"/>
  <c r="U216" i="5" s="1"/>
  <c r="X216" i="5"/>
  <c r="AE219" i="5"/>
  <c r="AA219" i="5"/>
  <c r="AB219" i="5" s="1"/>
  <c r="E224" i="21" l="1"/>
  <c r="AG216" i="5"/>
  <c r="L221" i="21"/>
  <c r="V216" i="5"/>
  <c r="Y216" i="5" s="1"/>
  <c r="P218" i="5"/>
  <c r="D225" i="21"/>
  <c r="E220" i="5"/>
  <c r="AC219" i="5"/>
  <c r="AD219" i="5" s="1"/>
  <c r="Z220" i="5" l="1"/>
  <c r="J225" i="21"/>
  <c r="G222" i="21"/>
  <c r="W216" i="5"/>
  <c r="L219" i="5"/>
  <c r="F224" i="21"/>
  <c r="AF219" i="5"/>
  <c r="AL216" i="5"/>
  <c r="AH216" i="5"/>
  <c r="AI216" i="5" s="1"/>
  <c r="F220" i="5"/>
  <c r="G220" i="5" s="1"/>
  <c r="J220" i="5"/>
  <c r="AJ216" i="5" l="1"/>
  <c r="AK216" i="5"/>
  <c r="I225" i="21"/>
  <c r="H220" i="5"/>
  <c r="I220" i="5" s="1"/>
  <c r="AM216" i="5"/>
  <c r="M219" i="5"/>
  <c r="N219" i="5" s="1"/>
  <c r="Q219" i="5"/>
  <c r="S217" i="5"/>
  <c r="H222" i="21"/>
  <c r="AE220" i="5"/>
  <c r="AA220" i="5"/>
  <c r="AB220" i="5" s="1"/>
  <c r="K220" i="5" l="1"/>
  <c r="T217" i="5"/>
  <c r="U217" i="5" s="1"/>
  <c r="X217" i="5"/>
  <c r="O219" i="5"/>
  <c r="R219" i="5" s="1"/>
  <c r="P219" i="5"/>
  <c r="C226" i="21"/>
  <c r="K222" i="21"/>
  <c r="E221" i="5"/>
  <c r="D226" i="21"/>
  <c r="AC220" i="5"/>
  <c r="AF220" i="5" s="1"/>
  <c r="AG217" i="5"/>
  <c r="L222" i="21"/>
  <c r="AD220" i="5" l="1"/>
  <c r="E225" i="21"/>
  <c r="Z221" i="5"/>
  <c r="J226" i="21"/>
  <c r="F221" i="5"/>
  <c r="G221" i="5" s="1"/>
  <c r="J221" i="5"/>
  <c r="I226" i="21"/>
  <c r="L220" i="5"/>
  <c r="F225" i="21"/>
  <c r="AH217" i="5"/>
  <c r="AI217" i="5" s="1"/>
  <c r="AL217" i="5"/>
  <c r="V217" i="5"/>
  <c r="Y217" i="5" s="1"/>
  <c r="G223" i="21" l="1"/>
  <c r="AJ217" i="5"/>
  <c r="AM217" i="5" s="1"/>
  <c r="AK217" i="5"/>
  <c r="M220" i="5"/>
  <c r="N220" i="5" s="1"/>
  <c r="Q220" i="5"/>
  <c r="H221" i="5"/>
  <c r="I221" i="5"/>
  <c r="W217" i="5"/>
  <c r="AE221" i="5"/>
  <c r="AA221" i="5"/>
  <c r="AB221" i="5" s="1"/>
  <c r="K221" i="5"/>
  <c r="AC221" i="5" l="1"/>
  <c r="AD221" i="5" s="1"/>
  <c r="C227" i="21"/>
  <c r="AF221" i="5"/>
  <c r="S218" i="5"/>
  <c r="H223" i="21"/>
  <c r="E222" i="5"/>
  <c r="D227" i="21"/>
  <c r="O220" i="5"/>
  <c r="R220" i="5" s="1"/>
  <c r="P220" i="5"/>
  <c r="AG218" i="5"/>
  <c r="L223" i="21"/>
  <c r="K223" i="21"/>
  <c r="E226" i="21" l="1"/>
  <c r="Z222" i="5"/>
  <c r="J227" i="21"/>
  <c r="F222" i="5"/>
  <c r="G222" i="5" s="1"/>
  <c r="J222" i="5"/>
  <c r="T218" i="5"/>
  <c r="U218" i="5" s="1"/>
  <c r="X218" i="5"/>
  <c r="I227" i="21"/>
  <c r="L221" i="5"/>
  <c r="F226" i="21"/>
  <c r="AL218" i="5"/>
  <c r="AH218" i="5"/>
  <c r="AI218" i="5" s="1"/>
  <c r="M221" i="5" l="1"/>
  <c r="N221" i="5" s="1"/>
  <c r="Q221" i="5"/>
  <c r="V218" i="5"/>
  <c r="Y218" i="5" s="1"/>
  <c r="H222" i="5"/>
  <c r="K222" i="5" s="1"/>
  <c r="AE222" i="5"/>
  <c r="AA222" i="5"/>
  <c r="AB222" i="5" s="1"/>
  <c r="AJ218" i="5"/>
  <c r="AM218" i="5" s="1"/>
  <c r="AK218" i="5"/>
  <c r="I222" i="5" l="1"/>
  <c r="K224" i="21"/>
  <c r="C228" i="21"/>
  <c r="G224" i="21"/>
  <c r="AG219" i="5"/>
  <c r="L224" i="21"/>
  <c r="AC222" i="5"/>
  <c r="AD222" i="5" s="1"/>
  <c r="E223" i="5"/>
  <c r="D228" i="21"/>
  <c r="W218" i="5"/>
  <c r="O221" i="5"/>
  <c r="R221" i="5" s="1"/>
  <c r="Z223" i="5" l="1"/>
  <c r="J228" i="21"/>
  <c r="E227" i="21"/>
  <c r="F223" i="5"/>
  <c r="G223" i="5" s="1"/>
  <c r="J223" i="5"/>
  <c r="AF222" i="5"/>
  <c r="AL219" i="5"/>
  <c r="AH219" i="5"/>
  <c r="AI219" i="5" s="1"/>
  <c r="P221" i="5"/>
  <c r="S219" i="5"/>
  <c r="H224" i="21"/>
  <c r="L222" i="5" l="1"/>
  <c r="F227" i="21"/>
  <c r="AJ219" i="5"/>
  <c r="AK219" i="5" s="1"/>
  <c r="T219" i="5"/>
  <c r="U219" i="5" s="1"/>
  <c r="X219" i="5"/>
  <c r="AM219" i="5"/>
  <c r="I228" i="21"/>
  <c r="H223" i="5"/>
  <c r="K223" i="5" s="1"/>
  <c r="AE223" i="5"/>
  <c r="AA223" i="5"/>
  <c r="AB223" i="5" s="1"/>
  <c r="C229" i="21" l="1"/>
  <c r="AG220" i="5"/>
  <c r="L225" i="21"/>
  <c r="I223" i="5"/>
  <c r="AC223" i="5"/>
  <c r="AF223" i="5" s="1"/>
  <c r="K225" i="21"/>
  <c r="V219" i="5"/>
  <c r="Y219" i="5" s="1"/>
  <c r="M222" i="5"/>
  <c r="N222" i="5" s="1"/>
  <c r="Q222" i="5"/>
  <c r="AD223" i="5" l="1"/>
  <c r="G225" i="21"/>
  <c r="I229" i="21"/>
  <c r="Z224" i="5"/>
  <c r="J229" i="21"/>
  <c r="W219" i="5"/>
  <c r="E224" i="5"/>
  <c r="D229" i="21"/>
  <c r="AH220" i="5"/>
  <c r="AI220" i="5" s="1"/>
  <c r="AL220" i="5"/>
  <c r="O222" i="5"/>
  <c r="P222" i="5" s="1"/>
  <c r="R222" i="5" l="1"/>
  <c r="E228" i="21"/>
  <c r="F224" i="5"/>
  <c r="G224" i="5" s="1"/>
  <c r="J224" i="5"/>
  <c r="S220" i="5"/>
  <c r="H225" i="21"/>
  <c r="AA224" i="5"/>
  <c r="AB224" i="5" s="1"/>
  <c r="AE224" i="5"/>
  <c r="AJ220" i="5"/>
  <c r="AM220" i="5" s="1"/>
  <c r="AK220" i="5"/>
  <c r="L223" i="5"/>
  <c r="F228" i="21"/>
  <c r="M223" i="5" l="1"/>
  <c r="N223" i="5" s="1"/>
  <c r="Q223" i="5"/>
  <c r="AG221" i="5"/>
  <c r="L226" i="21"/>
  <c r="K226" i="21"/>
  <c r="AC224" i="5"/>
  <c r="AF224" i="5" s="1"/>
  <c r="T220" i="5"/>
  <c r="U220" i="5" s="1"/>
  <c r="X220" i="5"/>
  <c r="H224" i="5"/>
  <c r="K224" i="5" s="1"/>
  <c r="I224" i="5"/>
  <c r="I230" i="21" l="1"/>
  <c r="C230" i="21"/>
  <c r="V220" i="5"/>
  <c r="W220" i="5" s="1"/>
  <c r="AD224" i="5"/>
  <c r="Y220" i="5"/>
  <c r="E225" i="5"/>
  <c r="D230" i="21"/>
  <c r="AL221" i="5"/>
  <c r="AH221" i="5"/>
  <c r="AI221" i="5" s="1"/>
  <c r="O223" i="5"/>
  <c r="R223" i="5" s="1"/>
  <c r="E229" i="21" l="1"/>
  <c r="S221" i="5"/>
  <c r="H226" i="21"/>
  <c r="AJ221" i="5"/>
  <c r="AK221" i="5" s="1"/>
  <c r="J230" i="21"/>
  <c r="Z225" i="5"/>
  <c r="F225" i="5"/>
  <c r="G225" i="5" s="1"/>
  <c r="J225" i="5"/>
  <c r="G226" i="21"/>
  <c r="P223" i="5"/>
  <c r="AM221" i="5" l="1"/>
  <c r="L227" i="21"/>
  <c r="AG222" i="5"/>
  <c r="H225" i="5"/>
  <c r="K225" i="5" s="1"/>
  <c r="F229" i="21"/>
  <c r="L224" i="5"/>
  <c r="K227" i="21"/>
  <c r="AE225" i="5"/>
  <c r="AA225" i="5"/>
  <c r="AB225" i="5" s="1"/>
  <c r="T221" i="5"/>
  <c r="U221" i="5" s="1"/>
  <c r="X221" i="5"/>
  <c r="C231" i="21" l="1"/>
  <c r="V221" i="5"/>
  <c r="Y221" i="5" s="1"/>
  <c r="W221" i="5"/>
  <c r="AC225" i="5"/>
  <c r="AD225" i="5"/>
  <c r="AF225" i="5"/>
  <c r="M224" i="5"/>
  <c r="N224" i="5" s="1"/>
  <c r="Q224" i="5"/>
  <c r="AL222" i="5"/>
  <c r="AH222" i="5"/>
  <c r="AI222" i="5" s="1"/>
  <c r="I225" i="5"/>
  <c r="G227" i="21" l="1"/>
  <c r="AJ222" i="5"/>
  <c r="AM222" i="5" s="1"/>
  <c r="AK222" i="5"/>
  <c r="D231" i="21"/>
  <c r="E226" i="5"/>
  <c r="H227" i="21"/>
  <c r="S222" i="5"/>
  <c r="O224" i="5"/>
  <c r="R224" i="5" s="1"/>
  <c r="I231" i="21"/>
  <c r="Z226" i="5"/>
  <c r="J231" i="21"/>
  <c r="P224" i="5" l="1"/>
  <c r="E230" i="21"/>
  <c r="K228" i="21"/>
  <c r="T222" i="5"/>
  <c r="U222" i="5" s="1"/>
  <c r="X222" i="5"/>
  <c r="F226" i="5"/>
  <c r="G226" i="5" s="1"/>
  <c r="J226" i="5"/>
  <c r="L225" i="5"/>
  <c r="F230" i="21"/>
  <c r="AG223" i="5"/>
  <c r="L228" i="21"/>
  <c r="AE226" i="5"/>
  <c r="AA226" i="5"/>
  <c r="AB226" i="5" s="1"/>
  <c r="AL223" i="5" l="1"/>
  <c r="AH223" i="5"/>
  <c r="AI223" i="5" s="1"/>
  <c r="M225" i="5"/>
  <c r="N225" i="5" s="1"/>
  <c r="Q225" i="5"/>
  <c r="H226" i="5"/>
  <c r="I226" i="5"/>
  <c r="K226" i="5"/>
  <c r="V222" i="5"/>
  <c r="Y222" i="5" s="1"/>
  <c r="W222" i="5"/>
  <c r="AC226" i="5"/>
  <c r="AF226" i="5" s="1"/>
  <c r="AD226" i="5"/>
  <c r="I232" i="21" l="1"/>
  <c r="G228" i="21"/>
  <c r="S223" i="5"/>
  <c r="H228" i="21"/>
  <c r="Z227" i="5"/>
  <c r="J232" i="21"/>
  <c r="C232" i="21"/>
  <c r="E227" i="5"/>
  <c r="D232" i="21"/>
  <c r="O225" i="5"/>
  <c r="R225" i="5" s="1"/>
  <c r="P225" i="5"/>
  <c r="AJ223" i="5"/>
  <c r="AK223" i="5" s="1"/>
  <c r="AM223" i="5" l="1"/>
  <c r="AG224" i="5"/>
  <c r="L229" i="21"/>
  <c r="E231" i="21"/>
  <c r="F227" i="5"/>
  <c r="G227" i="5" s="1"/>
  <c r="J227" i="5"/>
  <c r="AE227" i="5"/>
  <c r="AA227" i="5"/>
  <c r="AB227" i="5" s="1"/>
  <c r="T223" i="5"/>
  <c r="U223" i="5" s="1"/>
  <c r="X223" i="5"/>
  <c r="K229" i="21"/>
  <c r="L226" i="5"/>
  <c r="F231" i="21"/>
  <c r="V223" i="5" l="1"/>
  <c r="W223" i="5" s="1"/>
  <c r="Y223" i="5"/>
  <c r="AC227" i="5"/>
  <c r="AD227" i="5" s="1"/>
  <c r="AF227" i="5"/>
  <c r="H227" i="5"/>
  <c r="K227" i="5" s="1"/>
  <c r="M226" i="5"/>
  <c r="N226" i="5" s="1"/>
  <c r="Q226" i="5"/>
  <c r="AH224" i="5"/>
  <c r="AI224" i="5" s="1"/>
  <c r="AL224" i="5"/>
  <c r="Z228" i="5" l="1"/>
  <c r="J233" i="21"/>
  <c r="C233" i="21"/>
  <c r="H229" i="21"/>
  <c r="S224" i="5"/>
  <c r="AJ224" i="5"/>
  <c r="AM224" i="5" s="1"/>
  <c r="AK224" i="5"/>
  <c r="G229" i="21"/>
  <c r="R226" i="5"/>
  <c r="I227" i="5"/>
  <c r="O226" i="5"/>
  <c r="P226" i="5"/>
  <c r="I233" i="21"/>
  <c r="E228" i="5" l="1"/>
  <c r="D233" i="21"/>
  <c r="AG225" i="5"/>
  <c r="L230" i="21"/>
  <c r="T224" i="5"/>
  <c r="U224" i="5" s="1"/>
  <c r="X224" i="5"/>
  <c r="E232" i="21"/>
  <c r="K230" i="21"/>
  <c r="L227" i="5"/>
  <c r="F232" i="21"/>
  <c r="AE228" i="5"/>
  <c r="AA228" i="5"/>
  <c r="AB228" i="5" s="1"/>
  <c r="M227" i="5" l="1"/>
  <c r="N227" i="5" s="1"/>
  <c r="Q227" i="5"/>
  <c r="AC228" i="5"/>
  <c r="AD228" i="5"/>
  <c r="V224" i="5"/>
  <c r="Y224" i="5" s="1"/>
  <c r="W224" i="5"/>
  <c r="AL225" i="5"/>
  <c r="AH225" i="5"/>
  <c r="AI225" i="5" s="1"/>
  <c r="AF228" i="5"/>
  <c r="F228" i="5"/>
  <c r="G228" i="5" s="1"/>
  <c r="J228" i="5"/>
  <c r="G230" i="21" l="1"/>
  <c r="I234" i="21"/>
  <c r="H228" i="5"/>
  <c r="K228" i="5" s="1"/>
  <c r="I228" i="5"/>
  <c r="AJ225" i="5"/>
  <c r="AK225" i="5" s="1"/>
  <c r="S225" i="5"/>
  <c r="H230" i="21"/>
  <c r="Z229" i="5"/>
  <c r="J234" i="21"/>
  <c r="O227" i="5"/>
  <c r="R227" i="5" s="1"/>
  <c r="P227" i="5"/>
  <c r="E233" i="21" l="1"/>
  <c r="AG226" i="5"/>
  <c r="L231" i="21"/>
  <c r="AM225" i="5"/>
  <c r="T225" i="5"/>
  <c r="U225" i="5" s="1"/>
  <c r="X225" i="5"/>
  <c r="E229" i="5"/>
  <c r="D234" i="21"/>
  <c r="L228" i="5"/>
  <c r="F233" i="21"/>
  <c r="C234" i="21"/>
  <c r="AE229" i="5"/>
  <c r="AA229" i="5"/>
  <c r="AB229" i="5" s="1"/>
  <c r="M228" i="5" l="1"/>
  <c r="N228" i="5" s="1"/>
  <c r="Q228" i="5"/>
  <c r="V225" i="5"/>
  <c r="W225" i="5"/>
  <c r="K231" i="21"/>
  <c r="F229" i="5"/>
  <c r="G229" i="5" s="1"/>
  <c r="J229" i="5"/>
  <c r="Y225" i="5"/>
  <c r="AC229" i="5"/>
  <c r="AF229" i="5" s="1"/>
  <c r="AL226" i="5"/>
  <c r="AH226" i="5"/>
  <c r="AI226" i="5" s="1"/>
  <c r="AJ226" i="5" s="1"/>
  <c r="AK226" i="5" s="1"/>
  <c r="AD229" i="5" l="1"/>
  <c r="I235" i="21"/>
  <c r="Z230" i="5"/>
  <c r="J235" i="21"/>
  <c r="G231" i="21"/>
  <c r="H229" i="5"/>
  <c r="K229" i="5" s="1"/>
  <c r="S226" i="5"/>
  <c r="H231" i="21"/>
  <c r="AG227" i="5"/>
  <c r="L232" i="21"/>
  <c r="O228" i="5"/>
  <c r="P228" i="5" s="1"/>
  <c r="AM226" i="5"/>
  <c r="R228" i="5" l="1"/>
  <c r="C235" i="21"/>
  <c r="T226" i="5"/>
  <c r="U226" i="5" s="1"/>
  <c r="X226" i="5"/>
  <c r="E234" i="21"/>
  <c r="I229" i="5"/>
  <c r="K232" i="21"/>
  <c r="L229" i="5"/>
  <c r="F234" i="21"/>
  <c r="AE230" i="5"/>
  <c r="AA230" i="5"/>
  <c r="AB230" i="5" s="1"/>
  <c r="AL227" i="5"/>
  <c r="AM227" i="5" s="1"/>
  <c r="K233" i="21" s="1"/>
  <c r="AH227" i="5"/>
  <c r="AI227" i="5" s="1"/>
  <c r="AJ227" i="5" s="1"/>
  <c r="AK227" i="5" s="1"/>
  <c r="M229" i="5" l="1"/>
  <c r="N229" i="5" s="1"/>
  <c r="Q229" i="5"/>
  <c r="E230" i="5"/>
  <c r="D235" i="21"/>
  <c r="AG228" i="5"/>
  <c r="L233" i="21"/>
  <c r="W226" i="5"/>
  <c r="V226" i="5"/>
  <c r="Y226" i="5" s="1"/>
  <c r="AC230" i="5"/>
  <c r="AF230" i="5" s="1"/>
  <c r="I236" i="21" l="1"/>
  <c r="G232" i="21"/>
  <c r="S227" i="5"/>
  <c r="H232" i="21"/>
  <c r="AD230" i="5"/>
  <c r="AL228" i="5"/>
  <c r="AH228" i="5"/>
  <c r="AI228" i="5" s="1"/>
  <c r="F230" i="5"/>
  <c r="G230" i="5" s="1"/>
  <c r="J230" i="5"/>
  <c r="O229" i="5"/>
  <c r="R229" i="5" s="1"/>
  <c r="P229" i="5"/>
  <c r="H230" i="5" l="1"/>
  <c r="I230" i="5"/>
  <c r="E235" i="21"/>
  <c r="Z231" i="5"/>
  <c r="J236" i="21"/>
  <c r="T227" i="5"/>
  <c r="U227" i="5" s="1"/>
  <c r="X227" i="5"/>
  <c r="K230" i="5"/>
  <c r="AJ228" i="5"/>
  <c r="AK228" i="5"/>
  <c r="AM228" i="5"/>
  <c r="L230" i="5"/>
  <c r="F235" i="21"/>
  <c r="AG229" i="5" l="1"/>
  <c r="L234" i="21"/>
  <c r="C236" i="21"/>
  <c r="V227" i="5"/>
  <c r="W227" i="5" s="1"/>
  <c r="K234" i="21"/>
  <c r="AE231" i="5"/>
  <c r="AA231" i="5"/>
  <c r="AB231" i="5" s="1"/>
  <c r="E231" i="5"/>
  <c r="D236" i="21"/>
  <c r="M230" i="5"/>
  <c r="N230" i="5" s="1"/>
  <c r="Q230" i="5"/>
  <c r="Y227" i="5" l="1"/>
  <c r="S228" i="5"/>
  <c r="H233" i="21"/>
  <c r="AC231" i="5"/>
  <c r="AD231" i="5" s="1"/>
  <c r="F231" i="5"/>
  <c r="G231" i="5" s="1"/>
  <c r="J231" i="5"/>
  <c r="G233" i="21"/>
  <c r="O230" i="5"/>
  <c r="P230" i="5" s="1"/>
  <c r="AL229" i="5"/>
  <c r="AH229" i="5"/>
  <c r="AI229" i="5" s="1"/>
  <c r="AJ229" i="5" s="1"/>
  <c r="AK229" i="5" s="1"/>
  <c r="R230" i="5" l="1"/>
  <c r="F236" i="21"/>
  <c r="L231" i="5"/>
  <c r="J237" i="21"/>
  <c r="Z232" i="5"/>
  <c r="E236" i="21"/>
  <c r="H231" i="5"/>
  <c r="K231" i="5" s="1"/>
  <c r="AF231" i="5"/>
  <c r="AG230" i="5"/>
  <c r="L235" i="21"/>
  <c r="AM229" i="5"/>
  <c r="T228" i="5"/>
  <c r="U228" i="5" s="1"/>
  <c r="X228" i="5"/>
  <c r="I231" i="5" l="1"/>
  <c r="C237" i="21"/>
  <c r="D237" i="21"/>
  <c r="E232" i="5"/>
  <c r="AE232" i="5"/>
  <c r="AA232" i="5"/>
  <c r="AB232" i="5" s="1"/>
  <c r="V228" i="5"/>
  <c r="Y228" i="5" s="1"/>
  <c r="AL230" i="5"/>
  <c r="AH230" i="5"/>
  <c r="AI230" i="5" s="1"/>
  <c r="I237" i="21"/>
  <c r="M231" i="5"/>
  <c r="N231" i="5" s="1"/>
  <c r="Q231" i="5"/>
  <c r="K235" i="21"/>
  <c r="G234" i="21" l="1"/>
  <c r="AJ230" i="5"/>
  <c r="AM230" i="5" s="1"/>
  <c r="AK230" i="5"/>
  <c r="W228" i="5"/>
  <c r="AC232" i="5"/>
  <c r="AD232" i="5" s="1"/>
  <c r="F232" i="5"/>
  <c r="G232" i="5" s="1"/>
  <c r="J232" i="5"/>
  <c r="O231" i="5"/>
  <c r="P231" i="5" s="1"/>
  <c r="AF232" i="5" l="1"/>
  <c r="Z233" i="5"/>
  <c r="J238" i="21"/>
  <c r="L232" i="5"/>
  <c r="F237" i="21"/>
  <c r="K236" i="21"/>
  <c r="H232" i="5"/>
  <c r="K232" i="5" s="1"/>
  <c r="I232" i="5"/>
  <c r="R231" i="5"/>
  <c r="H234" i="21"/>
  <c r="S229" i="5"/>
  <c r="I238" i="21"/>
  <c r="AG231" i="5"/>
  <c r="L236" i="21"/>
  <c r="C238" i="21" l="1"/>
  <c r="E237" i="21"/>
  <c r="T229" i="5"/>
  <c r="U229" i="5" s="1"/>
  <c r="X229" i="5"/>
  <c r="M232" i="5"/>
  <c r="N232" i="5" s="1"/>
  <c r="Q232" i="5"/>
  <c r="E233" i="5"/>
  <c r="D238" i="21"/>
  <c r="AL231" i="5"/>
  <c r="AH231" i="5"/>
  <c r="AI231" i="5" s="1"/>
  <c r="AE233" i="5"/>
  <c r="AA233" i="5"/>
  <c r="AB233" i="5" s="1"/>
  <c r="AJ231" i="5" l="1"/>
  <c r="AK231" i="5"/>
  <c r="AM231" i="5"/>
  <c r="F233" i="5"/>
  <c r="G233" i="5" s="1"/>
  <c r="J233" i="5"/>
  <c r="O232" i="5"/>
  <c r="P232" i="5"/>
  <c r="V229" i="5"/>
  <c r="W229" i="5"/>
  <c r="R232" i="5"/>
  <c r="Y229" i="5"/>
  <c r="AC233" i="5"/>
  <c r="AD233" i="5" s="1"/>
  <c r="J239" i="21" l="1"/>
  <c r="Z234" i="5"/>
  <c r="G235" i="21"/>
  <c r="E238" i="21"/>
  <c r="H235" i="21"/>
  <c r="S230" i="5"/>
  <c r="L233" i="5"/>
  <c r="F238" i="21"/>
  <c r="H233" i="5"/>
  <c r="I233" i="5" s="1"/>
  <c r="K237" i="21"/>
  <c r="AF233" i="5"/>
  <c r="AG232" i="5"/>
  <c r="L237" i="21"/>
  <c r="E234" i="5" l="1"/>
  <c r="D239" i="21"/>
  <c r="M233" i="5"/>
  <c r="N233" i="5" s="1"/>
  <c r="Q233" i="5"/>
  <c r="T230" i="5"/>
  <c r="U230" i="5" s="1"/>
  <c r="X230" i="5"/>
  <c r="K233" i="5"/>
  <c r="AH232" i="5"/>
  <c r="AI232" i="5" s="1"/>
  <c r="AL232" i="5"/>
  <c r="I239" i="21"/>
  <c r="AE234" i="5"/>
  <c r="AA234" i="5"/>
  <c r="AB234" i="5" s="1"/>
  <c r="AJ232" i="5" l="1"/>
  <c r="AM232" i="5" s="1"/>
  <c r="AK232" i="5"/>
  <c r="C239" i="21"/>
  <c r="V230" i="5"/>
  <c r="Y230" i="5" s="1"/>
  <c r="O233" i="5"/>
  <c r="R233" i="5" s="1"/>
  <c r="AC234" i="5"/>
  <c r="AD234" i="5" s="1"/>
  <c r="F234" i="5"/>
  <c r="G234" i="5" s="1"/>
  <c r="J234" i="5"/>
  <c r="AF234" i="5" l="1"/>
  <c r="P233" i="5"/>
  <c r="Z235" i="5"/>
  <c r="J240" i="21"/>
  <c r="E239" i="21"/>
  <c r="G236" i="21"/>
  <c r="I240" i="21"/>
  <c r="W230" i="5"/>
  <c r="K234" i="5"/>
  <c r="L234" i="5"/>
  <c r="F239" i="21"/>
  <c r="H234" i="5"/>
  <c r="I234" i="5" s="1"/>
  <c r="AG233" i="5"/>
  <c r="L238" i="21"/>
  <c r="K238" i="21"/>
  <c r="M234" i="5" l="1"/>
  <c r="N234" i="5" s="1"/>
  <c r="Q234" i="5"/>
  <c r="C240" i="21"/>
  <c r="S231" i="5"/>
  <c r="H236" i="21"/>
  <c r="AL233" i="5"/>
  <c r="AH233" i="5"/>
  <c r="AI233" i="5" s="1"/>
  <c r="E235" i="5"/>
  <c r="D240" i="21"/>
  <c r="AE235" i="5"/>
  <c r="AA235" i="5"/>
  <c r="AB235" i="5" s="1"/>
  <c r="AC235" i="5" l="1"/>
  <c r="AD235" i="5"/>
  <c r="T231" i="5"/>
  <c r="U231" i="5" s="1"/>
  <c r="X231" i="5"/>
  <c r="AF235" i="5"/>
  <c r="F235" i="5"/>
  <c r="G235" i="5" s="1"/>
  <c r="J235" i="5"/>
  <c r="AJ233" i="5"/>
  <c r="AM233" i="5" s="1"/>
  <c r="O234" i="5"/>
  <c r="P234" i="5" s="1"/>
  <c r="L235" i="5" l="1"/>
  <c r="F240" i="21"/>
  <c r="K239" i="21"/>
  <c r="R234" i="5"/>
  <c r="AK233" i="5"/>
  <c r="Z236" i="5"/>
  <c r="J241" i="21"/>
  <c r="H235" i="5"/>
  <c r="K235" i="5" s="1"/>
  <c r="I235" i="5"/>
  <c r="I241" i="21"/>
  <c r="V231" i="5"/>
  <c r="W231" i="5" s="1"/>
  <c r="S232" i="5" l="1"/>
  <c r="H237" i="21"/>
  <c r="C241" i="21"/>
  <c r="AA236" i="5"/>
  <c r="AB236" i="5" s="1"/>
  <c r="AE236" i="5"/>
  <c r="Y231" i="5"/>
  <c r="AG234" i="5"/>
  <c r="L239" i="21"/>
  <c r="E236" i="5"/>
  <c r="D241" i="21"/>
  <c r="E240" i="21"/>
  <c r="M235" i="5"/>
  <c r="N235" i="5" s="1"/>
  <c r="Q235" i="5"/>
  <c r="F236" i="5" l="1"/>
  <c r="G236" i="5" s="1"/>
  <c r="J236" i="5"/>
  <c r="AL234" i="5"/>
  <c r="AH234" i="5"/>
  <c r="AI234" i="5" s="1"/>
  <c r="G237" i="21"/>
  <c r="AC236" i="5"/>
  <c r="AF236" i="5" s="1"/>
  <c r="AD236" i="5"/>
  <c r="O235" i="5"/>
  <c r="R235" i="5" s="1"/>
  <c r="P235" i="5"/>
  <c r="T232" i="5"/>
  <c r="U232" i="5" s="1"/>
  <c r="X232" i="5"/>
  <c r="E241" i="21" l="1"/>
  <c r="I242" i="21"/>
  <c r="L236" i="5"/>
  <c r="F241" i="21"/>
  <c r="Z237" i="5"/>
  <c r="J242" i="21"/>
  <c r="AJ234" i="5"/>
  <c r="AM234" i="5" s="1"/>
  <c r="AK234" i="5"/>
  <c r="V232" i="5"/>
  <c r="W232" i="5" s="1"/>
  <c r="H236" i="5"/>
  <c r="K236" i="5" s="1"/>
  <c r="I236" i="5"/>
  <c r="Y232" i="5" l="1"/>
  <c r="S233" i="5"/>
  <c r="H238" i="21"/>
  <c r="C242" i="21"/>
  <c r="K240" i="21"/>
  <c r="AG235" i="5"/>
  <c r="L240" i="21"/>
  <c r="AE237" i="5"/>
  <c r="AA237" i="5"/>
  <c r="AB237" i="5" s="1"/>
  <c r="M236" i="5"/>
  <c r="N236" i="5" s="1"/>
  <c r="Q236" i="5"/>
  <c r="G238" i="21"/>
  <c r="E237" i="5"/>
  <c r="D242" i="21"/>
  <c r="O236" i="5" l="1"/>
  <c r="P236" i="5" s="1"/>
  <c r="AC237" i="5"/>
  <c r="AF237" i="5" s="1"/>
  <c r="AH235" i="5"/>
  <c r="AI235" i="5" s="1"/>
  <c r="AL235" i="5"/>
  <c r="F237" i="5"/>
  <c r="G237" i="5" s="1"/>
  <c r="J237" i="5"/>
  <c r="T233" i="5"/>
  <c r="U233" i="5" s="1"/>
  <c r="X233" i="5"/>
  <c r="I243" i="21" l="1"/>
  <c r="F242" i="21"/>
  <c r="L237" i="5"/>
  <c r="H237" i="5"/>
  <c r="I237" i="5"/>
  <c r="AD237" i="5"/>
  <c r="R236" i="5"/>
  <c r="V233" i="5"/>
  <c r="Y233" i="5" s="1"/>
  <c r="W233" i="5"/>
  <c r="K237" i="5"/>
  <c r="AJ235" i="5"/>
  <c r="AM235" i="5" s="1"/>
  <c r="AK235" i="5"/>
  <c r="G239" i="21" l="1"/>
  <c r="C243" i="21"/>
  <c r="S234" i="5"/>
  <c r="H239" i="21"/>
  <c r="E242" i="21"/>
  <c r="Z238" i="5"/>
  <c r="J243" i="21"/>
  <c r="E238" i="5"/>
  <c r="D243" i="21"/>
  <c r="M237" i="5"/>
  <c r="N237" i="5" s="1"/>
  <c r="Q237" i="5"/>
  <c r="AG236" i="5"/>
  <c r="L241" i="21"/>
  <c r="K241" i="21"/>
  <c r="AE238" i="5" l="1"/>
  <c r="AA238" i="5"/>
  <c r="AB238" i="5" s="1"/>
  <c r="T234" i="5"/>
  <c r="U234" i="5" s="1"/>
  <c r="X234" i="5"/>
  <c r="F238" i="5"/>
  <c r="G238" i="5" s="1"/>
  <c r="J238" i="5"/>
  <c r="AH236" i="5"/>
  <c r="AI236" i="5" s="1"/>
  <c r="AL236" i="5"/>
  <c r="O237" i="5"/>
  <c r="R237" i="5" s="1"/>
  <c r="P237" i="5"/>
  <c r="E243" i="21" l="1"/>
  <c r="L238" i="5"/>
  <c r="F243" i="21"/>
  <c r="AJ236" i="5"/>
  <c r="AM236" i="5" s="1"/>
  <c r="H238" i="5"/>
  <c r="K238" i="5" s="1"/>
  <c r="I238" i="5"/>
  <c r="V234" i="5"/>
  <c r="Y234" i="5" s="1"/>
  <c r="W234" i="5"/>
  <c r="AC238" i="5"/>
  <c r="AD238" i="5"/>
  <c r="AF238" i="5"/>
  <c r="AK236" i="5" l="1"/>
  <c r="G240" i="21"/>
  <c r="C244" i="21"/>
  <c r="S235" i="5"/>
  <c r="H240" i="21"/>
  <c r="D244" i="21"/>
  <c r="E239" i="5"/>
  <c r="AG237" i="5"/>
  <c r="L242" i="21"/>
  <c r="K242" i="21"/>
  <c r="I244" i="21"/>
  <c r="M238" i="5"/>
  <c r="N238" i="5" s="1"/>
  <c r="Q238" i="5"/>
  <c r="Z239" i="5"/>
  <c r="J244" i="21"/>
  <c r="AL237" i="5" l="1"/>
  <c r="AH237" i="5"/>
  <c r="AI237" i="5" s="1"/>
  <c r="AJ237" i="5" s="1"/>
  <c r="AK237" i="5" s="1"/>
  <c r="F239" i="5"/>
  <c r="G239" i="5" s="1"/>
  <c r="J239" i="5"/>
  <c r="AE239" i="5"/>
  <c r="AA239" i="5"/>
  <c r="AB239" i="5" s="1"/>
  <c r="T235" i="5"/>
  <c r="U235" i="5" s="1"/>
  <c r="X235" i="5"/>
  <c r="O238" i="5"/>
  <c r="R238" i="5" s="1"/>
  <c r="P238" i="5"/>
  <c r="E244" i="21" l="1"/>
  <c r="L239" i="5"/>
  <c r="F244" i="21"/>
  <c r="K239" i="5"/>
  <c r="V235" i="5"/>
  <c r="W235" i="5" s="1"/>
  <c r="AG238" i="5"/>
  <c r="L243" i="21"/>
  <c r="AM237" i="5"/>
  <c r="AC239" i="5"/>
  <c r="AD239" i="5" s="1"/>
  <c r="H239" i="5"/>
  <c r="I239" i="5"/>
  <c r="Y235" i="5" l="1"/>
  <c r="AF239" i="5"/>
  <c r="I245" i="21" s="1"/>
  <c r="Z240" i="5"/>
  <c r="J245" i="21"/>
  <c r="AL238" i="5"/>
  <c r="AH238" i="5"/>
  <c r="AI238" i="5" s="1"/>
  <c r="G241" i="21"/>
  <c r="H241" i="21"/>
  <c r="S236" i="5"/>
  <c r="D245" i="21"/>
  <c r="E240" i="5"/>
  <c r="K243" i="21"/>
  <c r="C245" i="21"/>
  <c r="M239" i="5"/>
  <c r="N239" i="5" s="1"/>
  <c r="Q239" i="5"/>
  <c r="F240" i="5" l="1"/>
  <c r="G240" i="5" s="1"/>
  <c r="J240" i="5"/>
  <c r="AJ238" i="5"/>
  <c r="AK238" i="5"/>
  <c r="T236" i="5"/>
  <c r="U236" i="5" s="1"/>
  <c r="X236" i="5"/>
  <c r="AM238" i="5"/>
  <c r="O239" i="5"/>
  <c r="R239" i="5" s="1"/>
  <c r="P239" i="5"/>
  <c r="AE240" i="5"/>
  <c r="AA240" i="5"/>
  <c r="AB240" i="5" s="1"/>
  <c r="E245" i="21" l="1"/>
  <c r="L240" i="5"/>
  <c r="F245" i="21"/>
  <c r="AC240" i="5"/>
  <c r="AD240" i="5" s="1"/>
  <c r="K244" i="21"/>
  <c r="V236" i="5"/>
  <c r="Y236" i="5" s="1"/>
  <c r="AG239" i="5"/>
  <c r="L244" i="21"/>
  <c r="H240" i="5"/>
  <c r="K240" i="5" s="1"/>
  <c r="W236" i="5" l="1"/>
  <c r="AF240" i="5"/>
  <c r="I240" i="5"/>
  <c r="C246" i="21"/>
  <c r="G242" i="21"/>
  <c r="S237" i="5"/>
  <c r="H242" i="21"/>
  <c r="I246" i="21"/>
  <c r="Z241" i="5"/>
  <c r="J246" i="21"/>
  <c r="E241" i="5"/>
  <c r="D246" i="21"/>
  <c r="M240" i="5"/>
  <c r="N240" i="5" s="1"/>
  <c r="Q240" i="5"/>
  <c r="AL239" i="5"/>
  <c r="AH239" i="5"/>
  <c r="AI239" i="5" s="1"/>
  <c r="AJ239" i="5" s="1"/>
  <c r="AK239" i="5" s="1"/>
  <c r="F241" i="5" l="1"/>
  <c r="G241" i="5" s="1"/>
  <c r="J241" i="5"/>
  <c r="AE241" i="5"/>
  <c r="AA241" i="5"/>
  <c r="AB241" i="5" s="1"/>
  <c r="T237" i="5"/>
  <c r="U237" i="5" s="1"/>
  <c r="X237" i="5"/>
  <c r="AG240" i="5"/>
  <c r="L245" i="21"/>
  <c r="AM239" i="5"/>
  <c r="O240" i="5"/>
  <c r="R240" i="5" s="1"/>
  <c r="E246" i="21" l="1"/>
  <c r="K245" i="21"/>
  <c r="P240" i="5"/>
  <c r="AL240" i="5"/>
  <c r="AH240" i="5"/>
  <c r="AI240" i="5" s="1"/>
  <c r="V237" i="5"/>
  <c r="Y237" i="5" s="1"/>
  <c r="AC241" i="5"/>
  <c r="AF241" i="5" s="1"/>
  <c r="H241" i="5"/>
  <c r="K241" i="5" s="1"/>
  <c r="I241" i="5"/>
  <c r="I247" i="21" l="1"/>
  <c r="G243" i="21"/>
  <c r="C247" i="21"/>
  <c r="W237" i="5"/>
  <c r="AJ240" i="5"/>
  <c r="AM240" i="5" s="1"/>
  <c r="L241" i="5"/>
  <c r="F246" i="21"/>
  <c r="AD241" i="5"/>
  <c r="E242" i="5"/>
  <c r="D247" i="21"/>
  <c r="K246" i="21" l="1"/>
  <c r="AK240" i="5"/>
  <c r="M241" i="5"/>
  <c r="N241" i="5" s="1"/>
  <c r="Q241" i="5"/>
  <c r="S238" i="5"/>
  <c r="H243" i="21"/>
  <c r="F242" i="5"/>
  <c r="G242" i="5" s="1"/>
  <c r="J242" i="5"/>
  <c r="Z242" i="5"/>
  <c r="J247" i="21"/>
  <c r="AA242" i="5" l="1"/>
  <c r="AB242" i="5" s="1"/>
  <c r="AE242" i="5"/>
  <c r="T238" i="5"/>
  <c r="U238" i="5" s="1"/>
  <c r="X238" i="5"/>
  <c r="H242" i="5"/>
  <c r="I242" i="5"/>
  <c r="O241" i="5"/>
  <c r="R241" i="5" s="1"/>
  <c r="P241" i="5"/>
  <c r="AG241" i="5"/>
  <c r="L246" i="21"/>
  <c r="K242" i="5"/>
  <c r="E247" i="21" l="1"/>
  <c r="C248" i="21"/>
  <c r="AL241" i="5"/>
  <c r="AH241" i="5"/>
  <c r="AI241" i="5" s="1"/>
  <c r="AJ241" i="5" s="1"/>
  <c r="AK241" i="5" s="1"/>
  <c r="L242" i="5"/>
  <c r="F247" i="21"/>
  <c r="E243" i="5"/>
  <c r="D248" i="21"/>
  <c r="V238" i="5"/>
  <c r="W238" i="5" s="1"/>
  <c r="AC242" i="5"/>
  <c r="AF242" i="5" s="1"/>
  <c r="AD242" i="5" l="1"/>
  <c r="AM241" i="5"/>
  <c r="I248" i="21"/>
  <c r="S239" i="5"/>
  <c r="H244" i="21"/>
  <c r="K247" i="21"/>
  <c r="F243" i="5"/>
  <c r="G243" i="5" s="1"/>
  <c r="J243" i="5"/>
  <c r="M242" i="5"/>
  <c r="N242" i="5" s="1"/>
  <c r="Q242" i="5"/>
  <c r="Y238" i="5"/>
  <c r="AG242" i="5"/>
  <c r="L247" i="21"/>
  <c r="Z243" i="5"/>
  <c r="J248" i="21"/>
  <c r="H243" i="5" l="1"/>
  <c r="I243" i="5"/>
  <c r="G244" i="21"/>
  <c r="AL242" i="5"/>
  <c r="AH242" i="5"/>
  <c r="AI242" i="5" s="1"/>
  <c r="AJ242" i="5" s="1"/>
  <c r="AK242" i="5" s="1"/>
  <c r="O242" i="5"/>
  <c r="R242" i="5" s="1"/>
  <c r="K243" i="5"/>
  <c r="T239" i="5"/>
  <c r="U239" i="5" s="1"/>
  <c r="X239" i="5"/>
  <c r="AE243" i="5"/>
  <c r="AA243" i="5"/>
  <c r="AB243" i="5" s="1"/>
  <c r="E248" i="21" l="1"/>
  <c r="AG243" i="5"/>
  <c r="L248" i="21"/>
  <c r="V239" i="5"/>
  <c r="Y239" i="5" s="1"/>
  <c r="C249" i="21"/>
  <c r="P242" i="5"/>
  <c r="AM242" i="5"/>
  <c r="AC243" i="5"/>
  <c r="AD243" i="5" s="1"/>
  <c r="E244" i="5"/>
  <c r="D249" i="21"/>
  <c r="J249" i="21" l="1"/>
  <c r="Z244" i="5"/>
  <c r="G245" i="21"/>
  <c r="AF243" i="5"/>
  <c r="K248" i="21"/>
  <c r="L243" i="5"/>
  <c r="F248" i="21"/>
  <c r="W239" i="5"/>
  <c r="AL243" i="5"/>
  <c r="AH243" i="5"/>
  <c r="AI243" i="5" s="1"/>
  <c r="F244" i="5"/>
  <c r="G244" i="5" s="1"/>
  <c r="J244" i="5"/>
  <c r="AJ243" i="5" l="1"/>
  <c r="AK243" i="5"/>
  <c r="AM243" i="5"/>
  <c r="S240" i="5"/>
  <c r="H245" i="21"/>
  <c r="M243" i="5"/>
  <c r="N243" i="5" s="1"/>
  <c r="Q243" i="5"/>
  <c r="AE244" i="5"/>
  <c r="AA244" i="5"/>
  <c r="AB244" i="5" s="1"/>
  <c r="I249" i="21"/>
  <c r="H244" i="5"/>
  <c r="I244" i="5" s="1"/>
  <c r="K244" i="5" l="1"/>
  <c r="C250" i="21"/>
  <c r="O243" i="5"/>
  <c r="P243" i="5" s="1"/>
  <c r="AC244" i="5"/>
  <c r="AF244" i="5" s="1"/>
  <c r="R243" i="5"/>
  <c r="T240" i="5"/>
  <c r="U240" i="5" s="1"/>
  <c r="X240" i="5"/>
  <c r="K249" i="21"/>
  <c r="E245" i="5"/>
  <c r="D250" i="21"/>
  <c r="AG244" i="5"/>
  <c r="L249" i="21"/>
  <c r="I250" i="21" l="1"/>
  <c r="L244" i="5"/>
  <c r="F249" i="21"/>
  <c r="V240" i="5"/>
  <c r="W240" i="5"/>
  <c r="AD244" i="5"/>
  <c r="AL244" i="5"/>
  <c r="AH244" i="5"/>
  <c r="AI244" i="5" s="1"/>
  <c r="AJ244" i="5" s="1"/>
  <c r="AK244" i="5" s="1"/>
  <c r="Y240" i="5"/>
  <c r="E249" i="21"/>
  <c r="F245" i="5"/>
  <c r="G245" i="5" s="1"/>
  <c r="J245" i="5"/>
  <c r="G246" i="21" l="1"/>
  <c r="S241" i="5"/>
  <c r="H246" i="21"/>
  <c r="Z245" i="5"/>
  <c r="J250" i="21"/>
  <c r="AG245" i="5"/>
  <c r="L250" i="21"/>
  <c r="AM244" i="5"/>
  <c r="M244" i="5"/>
  <c r="N244" i="5" s="1"/>
  <c r="Q244" i="5"/>
  <c r="H245" i="5"/>
  <c r="I245" i="5" s="1"/>
  <c r="K245" i="5" l="1"/>
  <c r="C251" i="21"/>
  <c r="AL245" i="5"/>
  <c r="AH245" i="5"/>
  <c r="AI245" i="5" s="1"/>
  <c r="K250" i="21"/>
  <c r="D251" i="21"/>
  <c r="E246" i="5"/>
  <c r="O244" i="5"/>
  <c r="P244" i="5" s="1"/>
  <c r="AE245" i="5"/>
  <c r="AA245" i="5"/>
  <c r="AB245" i="5" s="1"/>
  <c r="R244" i="5"/>
  <c r="T241" i="5"/>
  <c r="U241" i="5" s="1"/>
  <c r="X241" i="5"/>
  <c r="AC245" i="5" l="1"/>
  <c r="AD245" i="5"/>
  <c r="AF245" i="5"/>
  <c r="V241" i="5"/>
  <c r="W241" i="5"/>
  <c r="L245" i="5"/>
  <c r="F250" i="21"/>
  <c r="F246" i="5"/>
  <c r="G246" i="5" s="1"/>
  <c r="J246" i="5"/>
  <c r="Y241" i="5"/>
  <c r="AJ245" i="5"/>
  <c r="AM245" i="5" s="1"/>
  <c r="E250" i="21"/>
  <c r="K251" i="21" l="1"/>
  <c r="AK245" i="5"/>
  <c r="G247" i="21"/>
  <c r="H246" i="5"/>
  <c r="K246" i="5" s="1"/>
  <c r="M245" i="5"/>
  <c r="N245" i="5" s="1"/>
  <c r="Q245" i="5"/>
  <c r="S242" i="5"/>
  <c r="H247" i="21"/>
  <c r="I251" i="21"/>
  <c r="J251" i="21"/>
  <c r="Z246" i="5"/>
  <c r="C252" i="21" l="1"/>
  <c r="AE246" i="5"/>
  <c r="AA246" i="5"/>
  <c r="AB246" i="5" s="1"/>
  <c r="T242" i="5"/>
  <c r="U242" i="5" s="1"/>
  <c r="X242" i="5"/>
  <c r="O245" i="5"/>
  <c r="P245" i="5" s="1"/>
  <c r="I246" i="5"/>
  <c r="AG246" i="5"/>
  <c r="L251" i="21"/>
  <c r="R245" i="5" l="1"/>
  <c r="L246" i="5"/>
  <c r="F251" i="21"/>
  <c r="D252" i="21"/>
  <c r="E247" i="5"/>
  <c r="V242" i="5"/>
  <c r="W242" i="5"/>
  <c r="AC246" i="5"/>
  <c r="AF246" i="5" s="1"/>
  <c r="AD246" i="5"/>
  <c r="AL246" i="5"/>
  <c r="AH246" i="5"/>
  <c r="AI246" i="5" s="1"/>
  <c r="Y242" i="5"/>
  <c r="E251" i="21"/>
  <c r="S243" i="5" l="1"/>
  <c r="H248" i="21"/>
  <c r="I252" i="21"/>
  <c r="G248" i="21"/>
  <c r="AJ246" i="5"/>
  <c r="AK246" i="5" s="1"/>
  <c r="Z247" i="5"/>
  <c r="J252" i="21"/>
  <c r="F247" i="5"/>
  <c r="G247" i="5" s="1"/>
  <c r="J247" i="5"/>
  <c r="M246" i="5"/>
  <c r="N246" i="5" s="1"/>
  <c r="Q246" i="5"/>
  <c r="AG247" i="5" l="1"/>
  <c r="L252" i="21"/>
  <c r="AE247" i="5"/>
  <c r="AA247" i="5"/>
  <c r="AB247" i="5" s="1"/>
  <c r="AM246" i="5"/>
  <c r="H247" i="5"/>
  <c r="I247" i="5" s="1"/>
  <c r="O246" i="5"/>
  <c r="R246" i="5" s="1"/>
  <c r="P246" i="5"/>
  <c r="K247" i="5"/>
  <c r="T243" i="5"/>
  <c r="U243" i="5" s="1"/>
  <c r="X243" i="5"/>
  <c r="E252" i="21" l="1"/>
  <c r="E248" i="5"/>
  <c r="D253" i="21"/>
  <c r="C253" i="21"/>
  <c r="V243" i="5"/>
  <c r="Y243" i="5" s="1"/>
  <c r="L247" i="5"/>
  <c r="F252" i="21"/>
  <c r="K252" i="21"/>
  <c r="AC247" i="5"/>
  <c r="AD247" i="5" s="1"/>
  <c r="AH247" i="5"/>
  <c r="AI247" i="5" s="1"/>
  <c r="AL247" i="5"/>
  <c r="G249" i="21" l="1"/>
  <c r="J253" i="21"/>
  <c r="Z248" i="5"/>
  <c r="M247" i="5"/>
  <c r="N247" i="5" s="1"/>
  <c r="Q247" i="5"/>
  <c r="W243" i="5"/>
  <c r="AJ247" i="5"/>
  <c r="AM247" i="5" s="1"/>
  <c r="AK247" i="5"/>
  <c r="AF247" i="5"/>
  <c r="F248" i="5"/>
  <c r="G248" i="5" s="1"/>
  <c r="J248" i="5"/>
  <c r="S244" i="5" l="1"/>
  <c r="H249" i="21"/>
  <c r="I253" i="21"/>
  <c r="AG248" i="5"/>
  <c r="L253" i="21"/>
  <c r="H248" i="5"/>
  <c r="K248" i="5" s="1"/>
  <c r="K253" i="21"/>
  <c r="O247" i="5"/>
  <c r="R247" i="5" s="1"/>
  <c r="P247" i="5"/>
  <c r="AA248" i="5"/>
  <c r="AB248" i="5" s="1"/>
  <c r="AE248" i="5"/>
  <c r="C254" i="21" l="1"/>
  <c r="E253" i="21"/>
  <c r="I248" i="5"/>
  <c r="AH248" i="5"/>
  <c r="AI248" i="5" s="1"/>
  <c r="AL248" i="5"/>
  <c r="AC248" i="5"/>
  <c r="AD248" i="5" s="1"/>
  <c r="AF248" i="5"/>
  <c r="F253" i="21"/>
  <c r="L248" i="5"/>
  <c r="T244" i="5"/>
  <c r="U244" i="5" s="1"/>
  <c r="X244" i="5"/>
  <c r="Z249" i="5" l="1"/>
  <c r="J254" i="21"/>
  <c r="I254" i="21"/>
  <c r="M248" i="5"/>
  <c r="N248" i="5" s="1"/>
  <c r="Q248" i="5"/>
  <c r="E249" i="5"/>
  <c r="D254" i="21"/>
  <c r="AJ248" i="5"/>
  <c r="AM248" i="5" s="1"/>
  <c r="V244" i="5"/>
  <c r="W244" i="5" s="1"/>
  <c r="S245" i="5" l="1"/>
  <c r="H250" i="21"/>
  <c r="Y244" i="5"/>
  <c r="AK248" i="5"/>
  <c r="K254" i="21"/>
  <c r="F249" i="5"/>
  <c r="G249" i="5" s="1"/>
  <c r="J249" i="5"/>
  <c r="O248" i="5"/>
  <c r="R248" i="5" s="1"/>
  <c r="P248" i="5"/>
  <c r="AE249" i="5"/>
  <c r="AA249" i="5"/>
  <c r="AB249" i="5" s="1"/>
  <c r="E254" i="21" l="1"/>
  <c r="F254" i="21"/>
  <c r="L249" i="5"/>
  <c r="H249" i="5"/>
  <c r="K249" i="5" s="1"/>
  <c r="I249" i="5"/>
  <c r="AG249" i="5"/>
  <c r="L254" i="21"/>
  <c r="G250" i="21"/>
  <c r="AC249" i="5"/>
  <c r="AF249" i="5" s="1"/>
  <c r="T245" i="5"/>
  <c r="U245" i="5" s="1"/>
  <c r="X245" i="5"/>
  <c r="AD249" i="5" l="1"/>
  <c r="C255" i="21"/>
  <c r="AL249" i="5"/>
  <c r="AH249" i="5"/>
  <c r="AI249" i="5" s="1"/>
  <c r="E250" i="5"/>
  <c r="D255" i="21"/>
  <c r="M249" i="5"/>
  <c r="N249" i="5" s="1"/>
  <c r="Q249" i="5"/>
  <c r="V245" i="5"/>
  <c r="Y245" i="5" s="1"/>
  <c r="I255" i="21"/>
  <c r="Z250" i="5"/>
  <c r="J255" i="21"/>
  <c r="G251" i="21" l="1"/>
  <c r="W245" i="5"/>
  <c r="F250" i="5"/>
  <c r="G250" i="5" s="1"/>
  <c r="J250" i="5"/>
  <c r="O249" i="5"/>
  <c r="R249" i="5" s="1"/>
  <c r="AJ249" i="5"/>
  <c r="AM249" i="5" s="1"/>
  <c r="AE250" i="5"/>
  <c r="AA250" i="5"/>
  <c r="AB250" i="5" s="1"/>
  <c r="K255" i="21" l="1"/>
  <c r="E255" i="21"/>
  <c r="AC250" i="5"/>
  <c r="AF250" i="5" s="1"/>
  <c r="AD250" i="5"/>
  <c r="AK249" i="5"/>
  <c r="P249" i="5"/>
  <c r="H250" i="5"/>
  <c r="K250" i="5" s="1"/>
  <c r="S246" i="5"/>
  <c r="H251" i="21"/>
  <c r="C256" i="21" l="1"/>
  <c r="I256" i="21"/>
  <c r="L250" i="5"/>
  <c r="F255" i="21"/>
  <c r="AG250" i="5"/>
  <c r="L255" i="21"/>
  <c r="I250" i="5"/>
  <c r="J256" i="21"/>
  <c r="Z251" i="5"/>
  <c r="T246" i="5"/>
  <c r="U246" i="5" s="1"/>
  <c r="X246" i="5"/>
  <c r="AH250" i="5" l="1"/>
  <c r="AI250" i="5" s="1"/>
  <c r="AL250" i="5"/>
  <c r="M250" i="5"/>
  <c r="N250" i="5" s="1"/>
  <c r="Q250" i="5"/>
  <c r="V246" i="5"/>
  <c r="W246" i="5"/>
  <c r="AA251" i="5"/>
  <c r="AB251" i="5" s="1"/>
  <c r="AE251" i="5"/>
  <c r="D256" i="21"/>
  <c r="E251" i="5"/>
  <c r="Y246" i="5"/>
  <c r="F251" i="5" l="1"/>
  <c r="G251" i="5" s="1"/>
  <c r="J251" i="5"/>
  <c r="G252" i="21"/>
  <c r="AC251" i="5"/>
  <c r="AF251" i="5" s="1"/>
  <c r="S247" i="5"/>
  <c r="H252" i="21"/>
  <c r="O250" i="5"/>
  <c r="R250" i="5" s="1"/>
  <c r="P250" i="5"/>
  <c r="AJ250" i="5"/>
  <c r="AM250" i="5" s="1"/>
  <c r="AK250" i="5"/>
  <c r="E256" i="21" l="1"/>
  <c r="I257" i="21"/>
  <c r="T247" i="5"/>
  <c r="U247" i="5" s="1"/>
  <c r="X247" i="5"/>
  <c r="AD251" i="5"/>
  <c r="L251" i="5"/>
  <c r="F256" i="21"/>
  <c r="AG251" i="5"/>
  <c r="L256" i="21"/>
  <c r="K256" i="21"/>
  <c r="H251" i="5"/>
  <c r="K251" i="5" s="1"/>
  <c r="C257" i="21" l="1"/>
  <c r="I251" i="5"/>
  <c r="AL251" i="5"/>
  <c r="AH251" i="5"/>
  <c r="AI251" i="5" s="1"/>
  <c r="M251" i="5"/>
  <c r="N251" i="5" s="1"/>
  <c r="Q251" i="5"/>
  <c r="Z252" i="5"/>
  <c r="J257" i="21"/>
  <c r="V247" i="5"/>
  <c r="Y247" i="5" s="1"/>
  <c r="G253" i="21" l="1"/>
  <c r="W247" i="5"/>
  <c r="O251" i="5"/>
  <c r="P251" i="5" s="1"/>
  <c r="AE252" i="5"/>
  <c r="AA252" i="5"/>
  <c r="AB252" i="5" s="1"/>
  <c r="R251" i="5"/>
  <c r="AJ251" i="5"/>
  <c r="AK251" i="5"/>
  <c r="AM251" i="5"/>
  <c r="E252" i="5"/>
  <c r="D257" i="21"/>
  <c r="L252" i="5" l="1"/>
  <c r="F257" i="21"/>
  <c r="F252" i="5"/>
  <c r="G252" i="5" s="1"/>
  <c r="J252" i="5"/>
  <c r="K257" i="21"/>
  <c r="AC252" i="5"/>
  <c r="AF252" i="5" s="1"/>
  <c r="AG252" i="5"/>
  <c r="L257" i="21"/>
  <c r="E257" i="21"/>
  <c r="H253" i="21"/>
  <c r="S248" i="5"/>
  <c r="I258" i="21" l="1"/>
  <c r="AD252" i="5"/>
  <c r="AL252" i="5"/>
  <c r="AH252" i="5"/>
  <c r="AI252" i="5" s="1"/>
  <c r="AJ252" i="5" s="1"/>
  <c r="AK252" i="5" s="1"/>
  <c r="T248" i="5"/>
  <c r="U248" i="5" s="1"/>
  <c r="X248" i="5"/>
  <c r="H252" i="5"/>
  <c r="K252" i="5" s="1"/>
  <c r="I252" i="5"/>
  <c r="M252" i="5"/>
  <c r="N252" i="5" s="1"/>
  <c r="Q252" i="5"/>
  <c r="C258" i="21" l="1"/>
  <c r="O252" i="5"/>
  <c r="R252" i="5" s="1"/>
  <c r="E253" i="5"/>
  <c r="D258" i="21"/>
  <c r="V248" i="5"/>
  <c r="Y248" i="5" s="1"/>
  <c r="AG253" i="5"/>
  <c r="L258" i="21"/>
  <c r="AM252" i="5"/>
  <c r="J258" i="21"/>
  <c r="Z253" i="5"/>
  <c r="G254" i="21" l="1"/>
  <c r="E258" i="21"/>
  <c r="K258" i="21"/>
  <c r="W248" i="5"/>
  <c r="F253" i="5"/>
  <c r="G253" i="5" s="1"/>
  <c r="J253" i="5"/>
  <c r="P252" i="5"/>
  <c r="AL253" i="5"/>
  <c r="AH253" i="5"/>
  <c r="AI253" i="5" s="1"/>
  <c r="AE253" i="5"/>
  <c r="AA253" i="5"/>
  <c r="AB253" i="5" s="1"/>
  <c r="L253" i="5" l="1"/>
  <c r="F258" i="21"/>
  <c r="S249" i="5"/>
  <c r="H254" i="21"/>
  <c r="AJ253" i="5"/>
  <c r="AM253" i="5" s="1"/>
  <c r="H253" i="5"/>
  <c r="K253" i="5" s="1"/>
  <c r="I253" i="5"/>
  <c r="AC253" i="5"/>
  <c r="AF253" i="5" s="1"/>
  <c r="AK253" i="5" l="1"/>
  <c r="I259" i="21"/>
  <c r="C259" i="21"/>
  <c r="K259" i="21"/>
  <c r="AG254" i="5"/>
  <c r="L259" i="21"/>
  <c r="AD253" i="5"/>
  <c r="E254" i="5"/>
  <c r="D259" i="21"/>
  <c r="T249" i="5"/>
  <c r="U249" i="5" s="1"/>
  <c r="X249" i="5"/>
  <c r="M253" i="5"/>
  <c r="N253" i="5" s="1"/>
  <c r="Q253" i="5"/>
  <c r="Z254" i="5" l="1"/>
  <c r="J259" i="21"/>
  <c r="O253" i="5"/>
  <c r="P253" i="5"/>
  <c r="F254" i="5"/>
  <c r="G254" i="5" s="1"/>
  <c r="J254" i="5"/>
  <c r="V249" i="5"/>
  <c r="W249" i="5" s="1"/>
  <c r="AL254" i="5"/>
  <c r="AH254" i="5"/>
  <c r="AI254" i="5" s="1"/>
  <c r="AJ254" i="5" s="1"/>
  <c r="AK254" i="5" s="1"/>
  <c r="R253" i="5"/>
  <c r="Y249" i="5" l="1"/>
  <c r="H254" i="5"/>
  <c r="I254" i="5"/>
  <c r="E259" i="21"/>
  <c r="AM254" i="5"/>
  <c r="K254" i="5"/>
  <c r="G255" i="21"/>
  <c r="AG255" i="5"/>
  <c r="L260" i="21"/>
  <c r="S250" i="5"/>
  <c r="H255" i="21"/>
  <c r="L254" i="5"/>
  <c r="F259" i="21"/>
  <c r="AE254" i="5"/>
  <c r="AA254" i="5"/>
  <c r="AB254" i="5" s="1"/>
  <c r="T250" i="5" l="1"/>
  <c r="U250" i="5" s="1"/>
  <c r="X250" i="5"/>
  <c r="K260" i="21"/>
  <c r="AL255" i="5"/>
  <c r="AH255" i="5"/>
  <c r="AI255" i="5" s="1"/>
  <c r="C260" i="21"/>
  <c r="AC254" i="5"/>
  <c r="AD254" i="5" s="1"/>
  <c r="E255" i="5"/>
  <c r="D260" i="21"/>
  <c r="M254" i="5"/>
  <c r="N254" i="5" s="1"/>
  <c r="Q254" i="5"/>
  <c r="AF254" i="5" l="1"/>
  <c r="F255" i="5"/>
  <c r="G255" i="5" s="1"/>
  <c r="J255" i="5"/>
  <c r="Z255" i="5"/>
  <c r="J260" i="21"/>
  <c r="I260" i="21"/>
  <c r="AJ255" i="5"/>
  <c r="AM255" i="5" s="1"/>
  <c r="AK255" i="5"/>
  <c r="O254" i="5"/>
  <c r="P254" i="5" s="1"/>
  <c r="V250" i="5"/>
  <c r="W250" i="5" s="1"/>
  <c r="Y250" i="5" l="1"/>
  <c r="S251" i="5"/>
  <c r="H256" i="21"/>
  <c r="L255" i="5"/>
  <c r="F260" i="21"/>
  <c r="K261" i="21"/>
  <c r="G256" i="21"/>
  <c r="L261" i="21"/>
  <c r="AG256" i="5"/>
  <c r="R254" i="5"/>
  <c r="AE255" i="5"/>
  <c r="AA255" i="5"/>
  <c r="AB255" i="5" s="1"/>
  <c r="H255" i="5"/>
  <c r="K255" i="5" s="1"/>
  <c r="I255" i="5"/>
  <c r="C261" i="21" l="1"/>
  <c r="E260" i="21"/>
  <c r="AL256" i="5"/>
  <c r="AH256" i="5"/>
  <c r="AI256" i="5" s="1"/>
  <c r="AJ256" i="5" s="1"/>
  <c r="AK256" i="5" s="1"/>
  <c r="E256" i="5"/>
  <c r="D261" i="21"/>
  <c r="M255" i="5"/>
  <c r="N255" i="5" s="1"/>
  <c r="Q255" i="5"/>
  <c r="AC255" i="5"/>
  <c r="AD255" i="5" s="1"/>
  <c r="T251" i="5"/>
  <c r="U251" i="5" s="1"/>
  <c r="X251" i="5"/>
  <c r="Z256" i="5" l="1"/>
  <c r="J261" i="21"/>
  <c r="AF255" i="5"/>
  <c r="O255" i="5"/>
  <c r="R255" i="5" s="1"/>
  <c r="AG257" i="5"/>
  <c r="L262" i="21"/>
  <c r="AM256" i="5"/>
  <c r="F256" i="5"/>
  <c r="G256" i="5" s="1"/>
  <c r="J256" i="5"/>
  <c r="V251" i="5"/>
  <c r="W251" i="5" s="1"/>
  <c r="Y251" i="5" l="1"/>
  <c r="P255" i="5"/>
  <c r="E261" i="21"/>
  <c r="H256" i="5"/>
  <c r="I256" i="5" s="1"/>
  <c r="K262" i="21"/>
  <c r="G257" i="21"/>
  <c r="AL257" i="5"/>
  <c r="AH257" i="5"/>
  <c r="AI257" i="5" s="1"/>
  <c r="AJ257" i="5" s="1"/>
  <c r="AK257" i="5" s="1"/>
  <c r="F261" i="21"/>
  <c r="L256" i="5"/>
  <c r="I261" i="21"/>
  <c r="S252" i="5"/>
  <c r="H257" i="21"/>
  <c r="AE256" i="5"/>
  <c r="AA256" i="5"/>
  <c r="AB256" i="5" s="1"/>
  <c r="E257" i="5" l="1"/>
  <c r="D262" i="21"/>
  <c r="AG258" i="5"/>
  <c r="L263" i="21"/>
  <c r="AM257" i="5"/>
  <c r="AC256" i="5"/>
  <c r="AD256" i="5" s="1"/>
  <c r="K256" i="5"/>
  <c r="T252" i="5"/>
  <c r="U252" i="5" s="1"/>
  <c r="X252" i="5"/>
  <c r="M256" i="5"/>
  <c r="N256" i="5" s="1"/>
  <c r="Q256" i="5"/>
  <c r="Z257" i="5" l="1"/>
  <c r="J262" i="21"/>
  <c r="O256" i="5"/>
  <c r="P256" i="5" s="1"/>
  <c r="AF256" i="5"/>
  <c r="V252" i="5"/>
  <c r="Y252" i="5" s="1"/>
  <c r="C262" i="21"/>
  <c r="K263" i="21"/>
  <c r="AL258" i="5"/>
  <c r="AH258" i="5"/>
  <c r="AI258" i="5" s="1"/>
  <c r="F257" i="5"/>
  <c r="G257" i="5" s="1"/>
  <c r="J257" i="5"/>
  <c r="G258" i="21" l="1"/>
  <c r="L257" i="5"/>
  <c r="F262" i="21"/>
  <c r="I262" i="21"/>
  <c r="H257" i="5"/>
  <c r="K257" i="5" s="1"/>
  <c r="R256" i="5"/>
  <c r="AJ258" i="5"/>
  <c r="AM258" i="5" s="1"/>
  <c r="AK258" i="5"/>
  <c r="W252" i="5"/>
  <c r="AE257" i="5"/>
  <c r="AA257" i="5"/>
  <c r="AB257" i="5" s="1"/>
  <c r="K264" i="21" l="1"/>
  <c r="C263" i="21"/>
  <c r="L264" i="21"/>
  <c r="AG259" i="5"/>
  <c r="E262" i="21"/>
  <c r="S253" i="5"/>
  <c r="H258" i="21"/>
  <c r="I257" i="5"/>
  <c r="AC257" i="5"/>
  <c r="AD257" i="5" s="1"/>
  <c r="M257" i="5"/>
  <c r="N257" i="5" s="1"/>
  <c r="Q257" i="5"/>
  <c r="J263" i="21" l="1"/>
  <c r="Z258" i="5"/>
  <c r="D263" i="21"/>
  <c r="E258" i="5"/>
  <c r="T253" i="5"/>
  <c r="U253" i="5" s="1"/>
  <c r="X253" i="5"/>
  <c r="AL259" i="5"/>
  <c r="AH259" i="5"/>
  <c r="AI259" i="5" s="1"/>
  <c r="O257" i="5"/>
  <c r="P257" i="5" s="1"/>
  <c r="AF257" i="5"/>
  <c r="L258" i="5" l="1"/>
  <c r="F263" i="21"/>
  <c r="AJ259" i="5"/>
  <c r="AK259" i="5"/>
  <c r="F258" i="5"/>
  <c r="G258" i="5" s="1"/>
  <c r="J258" i="5"/>
  <c r="I263" i="21"/>
  <c r="R257" i="5"/>
  <c r="AM259" i="5"/>
  <c r="V253" i="5"/>
  <c r="W253" i="5" s="1"/>
  <c r="AE258" i="5"/>
  <c r="AA258" i="5"/>
  <c r="AB258" i="5" s="1"/>
  <c r="S254" i="5" l="1"/>
  <c r="H259" i="21"/>
  <c r="E263" i="21"/>
  <c r="K265" i="21"/>
  <c r="Y253" i="5"/>
  <c r="H258" i="5"/>
  <c r="K258" i="5" s="1"/>
  <c r="AG260" i="5"/>
  <c r="L265" i="21"/>
  <c r="AC258" i="5"/>
  <c r="AD258" i="5"/>
  <c r="AF258" i="5"/>
  <c r="M258" i="5"/>
  <c r="N258" i="5" s="1"/>
  <c r="Q258" i="5"/>
  <c r="C264" i="21" l="1"/>
  <c r="AH260" i="5"/>
  <c r="AI260" i="5" s="1"/>
  <c r="AL260" i="5"/>
  <c r="I258" i="5"/>
  <c r="G259" i="21"/>
  <c r="O258" i="5"/>
  <c r="P258" i="5"/>
  <c r="I264" i="21"/>
  <c r="R258" i="5"/>
  <c r="Z259" i="5"/>
  <c r="J264" i="21"/>
  <c r="X254" i="5"/>
  <c r="T254" i="5"/>
  <c r="U254" i="5" s="1"/>
  <c r="E259" i="5" l="1"/>
  <c r="D264" i="21"/>
  <c r="V254" i="5"/>
  <c r="W254" i="5"/>
  <c r="Y254" i="5"/>
  <c r="AJ260" i="5"/>
  <c r="AM260" i="5" s="1"/>
  <c r="AK260" i="5"/>
  <c r="E264" i="21"/>
  <c r="L259" i="5"/>
  <c r="F264" i="21"/>
  <c r="AE259" i="5"/>
  <c r="AA259" i="5"/>
  <c r="AB259" i="5" s="1"/>
  <c r="M259" i="5" l="1"/>
  <c r="N259" i="5" s="1"/>
  <c r="Q259" i="5"/>
  <c r="G260" i="21"/>
  <c r="K266" i="21"/>
  <c r="AG261" i="5"/>
  <c r="L266" i="21"/>
  <c r="H260" i="21"/>
  <c r="S255" i="5"/>
  <c r="AC259" i="5"/>
  <c r="AD259" i="5" s="1"/>
  <c r="F259" i="5"/>
  <c r="G259" i="5" s="1"/>
  <c r="J259" i="5"/>
  <c r="J265" i="21" l="1"/>
  <c r="Z260" i="5"/>
  <c r="T255" i="5"/>
  <c r="U255" i="5" s="1"/>
  <c r="X255" i="5"/>
  <c r="AF259" i="5"/>
  <c r="AL261" i="5"/>
  <c r="AH261" i="5"/>
  <c r="AI261" i="5" s="1"/>
  <c r="H259" i="5"/>
  <c r="K259" i="5" s="1"/>
  <c r="I259" i="5"/>
  <c r="O259" i="5"/>
  <c r="P259" i="5" s="1"/>
  <c r="L260" i="5" l="1"/>
  <c r="F265" i="21"/>
  <c r="C265" i="21"/>
  <c r="R259" i="5"/>
  <c r="I265" i="21"/>
  <c r="AA260" i="5"/>
  <c r="AB260" i="5" s="1"/>
  <c r="AE260" i="5"/>
  <c r="E260" i="5"/>
  <c r="D265" i="21"/>
  <c r="AJ261" i="5"/>
  <c r="AK261" i="5" s="1"/>
  <c r="V255" i="5"/>
  <c r="W255" i="5" s="1"/>
  <c r="H261" i="21" l="1"/>
  <c r="S256" i="5"/>
  <c r="AG262" i="5"/>
  <c r="L267" i="21"/>
  <c r="F260" i="5"/>
  <c r="G260" i="5" s="1"/>
  <c r="J260" i="5"/>
  <c r="AC260" i="5"/>
  <c r="AD260" i="5" s="1"/>
  <c r="Y255" i="5"/>
  <c r="AM261" i="5"/>
  <c r="E265" i="21"/>
  <c r="M260" i="5"/>
  <c r="N260" i="5" s="1"/>
  <c r="Q260" i="5"/>
  <c r="AF260" i="5" l="1"/>
  <c r="Z261" i="5"/>
  <c r="J266" i="21"/>
  <c r="I266" i="21"/>
  <c r="K267" i="21"/>
  <c r="H260" i="5"/>
  <c r="I260" i="5"/>
  <c r="G261" i="21"/>
  <c r="K260" i="5"/>
  <c r="AH262" i="5"/>
  <c r="AI262" i="5" s="1"/>
  <c r="AL262" i="5"/>
  <c r="O260" i="5"/>
  <c r="R260" i="5" s="1"/>
  <c r="T256" i="5"/>
  <c r="U256" i="5" s="1"/>
  <c r="X256" i="5"/>
  <c r="P260" i="5" l="1"/>
  <c r="E266" i="21"/>
  <c r="D266" i="21"/>
  <c r="E261" i="5"/>
  <c r="C266" i="21"/>
  <c r="AJ262" i="5"/>
  <c r="AM262" i="5" s="1"/>
  <c r="AK262" i="5"/>
  <c r="L261" i="5"/>
  <c r="F266" i="21"/>
  <c r="V256" i="5"/>
  <c r="W256" i="5" s="1"/>
  <c r="AE261" i="5"/>
  <c r="AA261" i="5"/>
  <c r="AB261" i="5" s="1"/>
  <c r="S257" i="5" l="1"/>
  <c r="H262" i="21"/>
  <c r="M261" i="5"/>
  <c r="N261" i="5" s="1"/>
  <c r="Q261" i="5"/>
  <c r="K268" i="21"/>
  <c r="Y256" i="5"/>
  <c r="L268" i="21"/>
  <c r="AG263" i="5"/>
  <c r="F261" i="5"/>
  <c r="G261" i="5" s="1"/>
  <c r="J261" i="5"/>
  <c r="AC261" i="5"/>
  <c r="AD261" i="5" s="1"/>
  <c r="Z262" i="5" l="1"/>
  <c r="J267" i="21"/>
  <c r="AH263" i="5"/>
  <c r="AI263" i="5" s="1"/>
  <c r="AL263" i="5"/>
  <c r="AF261" i="5"/>
  <c r="H261" i="5"/>
  <c r="K261" i="5" s="1"/>
  <c r="I261" i="5"/>
  <c r="G262" i="21"/>
  <c r="O261" i="5"/>
  <c r="P261" i="5" s="1"/>
  <c r="T257" i="5"/>
  <c r="U257" i="5" s="1"/>
  <c r="X257" i="5"/>
  <c r="F267" i="21" l="1"/>
  <c r="L262" i="5"/>
  <c r="C267" i="21"/>
  <c r="R261" i="5"/>
  <c r="E262" i="5"/>
  <c r="D267" i="21"/>
  <c r="I267" i="21"/>
  <c r="AJ263" i="5"/>
  <c r="AM263" i="5" s="1"/>
  <c r="V257" i="5"/>
  <c r="W257" i="5" s="1"/>
  <c r="AE262" i="5"/>
  <c r="AA262" i="5"/>
  <c r="AB262" i="5" s="1"/>
  <c r="Y257" i="5" l="1"/>
  <c r="S258" i="5"/>
  <c r="H263" i="21"/>
  <c r="G263" i="21"/>
  <c r="AK263" i="5"/>
  <c r="K269" i="21"/>
  <c r="F262" i="5"/>
  <c r="G262" i="5" s="1"/>
  <c r="J262" i="5"/>
  <c r="E267" i="21"/>
  <c r="AC262" i="5"/>
  <c r="AD262" i="5" s="1"/>
  <c r="AF262" i="5"/>
  <c r="M262" i="5"/>
  <c r="N262" i="5" s="1"/>
  <c r="Q262" i="5"/>
  <c r="Z263" i="5" l="1"/>
  <c r="J268" i="21"/>
  <c r="L269" i="21"/>
  <c r="AG264" i="5"/>
  <c r="H262" i="5"/>
  <c r="K262" i="5" s="1"/>
  <c r="O262" i="5"/>
  <c r="R262" i="5" s="1"/>
  <c r="P262" i="5"/>
  <c r="I268" i="21"/>
  <c r="T258" i="5"/>
  <c r="U258" i="5" s="1"/>
  <c r="X258" i="5"/>
  <c r="I262" i="5" l="1"/>
  <c r="E268" i="21"/>
  <c r="C268" i="21"/>
  <c r="D268" i="21"/>
  <c r="E263" i="5"/>
  <c r="L263" i="5"/>
  <c r="F268" i="21"/>
  <c r="AL264" i="5"/>
  <c r="AH264" i="5"/>
  <c r="AI264" i="5" s="1"/>
  <c r="V258" i="5"/>
  <c r="W258" i="5" s="1"/>
  <c r="AE263" i="5"/>
  <c r="AA263" i="5"/>
  <c r="AB263" i="5" s="1"/>
  <c r="S259" i="5" l="1"/>
  <c r="H264" i="21"/>
  <c r="Y258" i="5"/>
  <c r="M263" i="5"/>
  <c r="N263" i="5" s="1"/>
  <c r="Q263" i="5"/>
  <c r="AJ264" i="5"/>
  <c r="AM264" i="5" s="1"/>
  <c r="AK264" i="5"/>
  <c r="F263" i="5"/>
  <c r="G263" i="5" s="1"/>
  <c r="J263" i="5"/>
  <c r="AC263" i="5"/>
  <c r="AF263" i="5" s="1"/>
  <c r="I269" i="21" l="1"/>
  <c r="K270" i="21"/>
  <c r="AD263" i="5"/>
  <c r="H263" i="5"/>
  <c r="K263" i="5" s="1"/>
  <c r="L270" i="21"/>
  <c r="AG265" i="5"/>
  <c r="O263" i="5"/>
  <c r="R263" i="5" s="1"/>
  <c r="G264" i="21"/>
  <c r="T259" i="5"/>
  <c r="U259" i="5" s="1"/>
  <c r="X259" i="5"/>
  <c r="E269" i="21" l="1"/>
  <c r="C269" i="21"/>
  <c r="AL265" i="5"/>
  <c r="AH265" i="5"/>
  <c r="AI265" i="5" s="1"/>
  <c r="I263" i="5"/>
  <c r="P263" i="5"/>
  <c r="V259" i="5"/>
  <c r="Y259" i="5" s="1"/>
  <c r="Z264" i="5"/>
  <c r="J269" i="21"/>
  <c r="G265" i="21" l="1"/>
  <c r="AE264" i="5"/>
  <c r="AA264" i="5"/>
  <c r="AB264" i="5" s="1"/>
  <c r="AJ265" i="5"/>
  <c r="AK265" i="5"/>
  <c r="W259" i="5"/>
  <c r="L264" i="5"/>
  <c r="F269" i="21"/>
  <c r="AM265" i="5"/>
  <c r="E264" i="5"/>
  <c r="D269" i="21"/>
  <c r="K271" i="21" l="1"/>
  <c r="M264" i="5"/>
  <c r="N264" i="5" s="1"/>
  <c r="Q264" i="5"/>
  <c r="F264" i="5"/>
  <c r="G264" i="5" s="1"/>
  <c r="J264" i="5"/>
  <c r="S260" i="5"/>
  <c r="H265" i="21"/>
  <c r="AG266" i="5"/>
  <c r="L271" i="21"/>
  <c r="AC264" i="5"/>
  <c r="AF264" i="5" s="1"/>
  <c r="AD264" i="5"/>
  <c r="I270" i="21" l="1"/>
  <c r="Z265" i="5"/>
  <c r="J270" i="21"/>
  <c r="AL266" i="5"/>
  <c r="AH266" i="5"/>
  <c r="AI266" i="5" s="1"/>
  <c r="T260" i="5"/>
  <c r="U260" i="5" s="1"/>
  <c r="X260" i="5"/>
  <c r="H264" i="5"/>
  <c r="I264" i="5" s="1"/>
  <c r="O264" i="5"/>
  <c r="P264" i="5" s="1"/>
  <c r="R264" i="5" l="1"/>
  <c r="L265" i="5"/>
  <c r="F270" i="21"/>
  <c r="E265" i="5"/>
  <c r="D270" i="21"/>
  <c r="K264" i="5"/>
  <c r="E270" i="21"/>
  <c r="V260" i="5"/>
  <c r="Y260" i="5" s="1"/>
  <c r="AJ266" i="5"/>
  <c r="AK266" i="5" s="1"/>
  <c r="AE265" i="5"/>
  <c r="AA265" i="5"/>
  <c r="AB265" i="5" s="1"/>
  <c r="W260" i="5" l="1"/>
  <c r="AG267" i="5"/>
  <c r="L272" i="21"/>
  <c r="G266" i="21"/>
  <c r="C270" i="21"/>
  <c r="AM266" i="5"/>
  <c r="AC265" i="5"/>
  <c r="AF265" i="5" s="1"/>
  <c r="S261" i="5"/>
  <c r="H266" i="21"/>
  <c r="F265" i="5"/>
  <c r="G265" i="5" s="1"/>
  <c r="J265" i="5"/>
  <c r="M265" i="5"/>
  <c r="N265" i="5" s="1"/>
  <c r="Q265" i="5"/>
  <c r="I271" i="21" l="1"/>
  <c r="T261" i="5"/>
  <c r="U261" i="5" s="1"/>
  <c r="X261" i="5"/>
  <c r="AD265" i="5"/>
  <c r="H265" i="5"/>
  <c r="K265" i="5" s="1"/>
  <c r="K272" i="21"/>
  <c r="O265" i="5"/>
  <c r="R265" i="5" s="1"/>
  <c r="AL267" i="5"/>
  <c r="AH267" i="5"/>
  <c r="AI267" i="5" s="1"/>
  <c r="AJ267" i="5" s="1"/>
  <c r="AK267" i="5" s="1"/>
  <c r="P265" i="5" l="1"/>
  <c r="E271" i="21"/>
  <c r="C271" i="21"/>
  <c r="L266" i="5"/>
  <c r="F271" i="21"/>
  <c r="I265" i="5"/>
  <c r="Z266" i="5"/>
  <c r="J271" i="21"/>
  <c r="AG268" i="5"/>
  <c r="L273" i="21"/>
  <c r="V261" i="5"/>
  <c r="W261" i="5" s="1"/>
  <c r="AM267" i="5"/>
  <c r="Y261" i="5" l="1"/>
  <c r="AL268" i="5"/>
  <c r="AH268" i="5"/>
  <c r="AI268" i="5" s="1"/>
  <c r="AJ268" i="5" s="1"/>
  <c r="AK268" i="5" s="1"/>
  <c r="G267" i="21"/>
  <c r="E266" i="5"/>
  <c r="D271" i="21"/>
  <c r="M266" i="5"/>
  <c r="N266" i="5" s="1"/>
  <c r="Q266" i="5"/>
  <c r="AE266" i="5"/>
  <c r="AA266" i="5"/>
  <c r="AB266" i="5" s="1"/>
  <c r="K273" i="21"/>
  <c r="H267" i="21"/>
  <c r="S262" i="5"/>
  <c r="AM268" i="5" l="1"/>
  <c r="K274" i="21" s="1"/>
  <c r="AC266" i="5"/>
  <c r="AD266" i="5"/>
  <c r="AF266" i="5"/>
  <c r="O266" i="5"/>
  <c r="R266" i="5" s="1"/>
  <c r="P266" i="5"/>
  <c r="F266" i="5"/>
  <c r="G266" i="5" s="1"/>
  <c r="J266" i="5"/>
  <c r="T262" i="5"/>
  <c r="U262" i="5" s="1"/>
  <c r="X262" i="5"/>
  <c r="AG269" i="5"/>
  <c r="L274" i="21"/>
  <c r="E272" i="21" l="1"/>
  <c r="AL269" i="5"/>
  <c r="AH269" i="5"/>
  <c r="AI269" i="5" s="1"/>
  <c r="AJ269" i="5" s="1"/>
  <c r="AK269" i="5" s="1"/>
  <c r="V262" i="5"/>
  <c r="Y262" i="5" s="1"/>
  <c r="W262" i="5"/>
  <c r="H266" i="5"/>
  <c r="K266" i="5" s="1"/>
  <c r="L267" i="5"/>
  <c r="F272" i="21"/>
  <c r="I272" i="21"/>
  <c r="J272" i="21"/>
  <c r="Z267" i="5"/>
  <c r="C272" i="21" l="1"/>
  <c r="M267" i="5"/>
  <c r="N267" i="5" s="1"/>
  <c r="Q267" i="5"/>
  <c r="I266" i="5"/>
  <c r="AM269" i="5"/>
  <c r="S263" i="5"/>
  <c r="H268" i="21"/>
  <c r="AG270" i="5"/>
  <c r="L275" i="21"/>
  <c r="AE267" i="5"/>
  <c r="AA267" i="5"/>
  <c r="AB267" i="5" s="1"/>
  <c r="G268" i="21"/>
  <c r="K275" i="21" l="1"/>
  <c r="T263" i="5"/>
  <c r="U263" i="5" s="1"/>
  <c r="X263" i="5"/>
  <c r="E267" i="5"/>
  <c r="D272" i="21"/>
  <c r="AC267" i="5"/>
  <c r="AF267" i="5" s="1"/>
  <c r="AL270" i="5"/>
  <c r="AH270" i="5"/>
  <c r="AI270" i="5" s="1"/>
  <c r="O267" i="5"/>
  <c r="R267" i="5" s="1"/>
  <c r="P267" i="5"/>
  <c r="I273" i="21" l="1"/>
  <c r="AJ270" i="5"/>
  <c r="AK270" i="5"/>
  <c r="E273" i="21"/>
  <c r="AM270" i="5"/>
  <c r="AD267" i="5"/>
  <c r="F267" i="5"/>
  <c r="G267" i="5" s="1"/>
  <c r="J267" i="5"/>
  <c r="V263" i="5"/>
  <c r="W263" i="5" s="1"/>
  <c r="F273" i="21"/>
  <c r="L268" i="5"/>
  <c r="S264" i="5" l="1"/>
  <c r="H269" i="21"/>
  <c r="Z268" i="5"/>
  <c r="J273" i="21"/>
  <c r="Y263" i="5"/>
  <c r="H267" i="5"/>
  <c r="I267" i="5" s="1"/>
  <c r="K276" i="21"/>
  <c r="AG271" i="5"/>
  <c r="L276" i="21"/>
  <c r="M268" i="5"/>
  <c r="N268" i="5" s="1"/>
  <c r="Q268" i="5"/>
  <c r="D273" i="21" l="1"/>
  <c r="E268" i="5"/>
  <c r="AL271" i="5"/>
  <c r="AH271" i="5"/>
  <c r="AI271" i="5" s="1"/>
  <c r="AE268" i="5"/>
  <c r="AA268" i="5"/>
  <c r="AB268" i="5" s="1"/>
  <c r="K267" i="5"/>
  <c r="G269" i="21"/>
  <c r="O268" i="5"/>
  <c r="R268" i="5" s="1"/>
  <c r="T264" i="5"/>
  <c r="U264" i="5" s="1"/>
  <c r="X264" i="5"/>
  <c r="E274" i="21" l="1"/>
  <c r="P268" i="5"/>
  <c r="F268" i="5"/>
  <c r="G268" i="5" s="1"/>
  <c r="J268" i="5"/>
  <c r="C273" i="21"/>
  <c r="AC268" i="5"/>
  <c r="AF268" i="5" s="1"/>
  <c r="AJ271" i="5"/>
  <c r="AK271" i="5" s="1"/>
  <c r="V264" i="5"/>
  <c r="Y264" i="5" s="1"/>
  <c r="W264" i="5"/>
  <c r="AG272" i="5" l="1"/>
  <c r="L277" i="21"/>
  <c r="I274" i="21"/>
  <c r="AD268" i="5"/>
  <c r="H268" i="5"/>
  <c r="K268" i="5" s="1"/>
  <c r="G270" i="21"/>
  <c r="S265" i="5"/>
  <c r="H270" i="21"/>
  <c r="L269" i="5"/>
  <c r="F274" i="21"/>
  <c r="AM271" i="5"/>
  <c r="C274" i="21" l="1"/>
  <c r="T265" i="5"/>
  <c r="U265" i="5" s="1"/>
  <c r="X265" i="5"/>
  <c r="I268" i="5"/>
  <c r="Z269" i="5"/>
  <c r="J274" i="21"/>
  <c r="K277" i="21"/>
  <c r="M269" i="5"/>
  <c r="N269" i="5" s="1"/>
  <c r="Q269" i="5"/>
  <c r="AH272" i="5"/>
  <c r="AI272" i="5" s="1"/>
  <c r="AL272" i="5"/>
  <c r="AJ272" i="5" l="1"/>
  <c r="AM272" i="5" s="1"/>
  <c r="AK272" i="5"/>
  <c r="O269" i="5"/>
  <c r="R269" i="5" s="1"/>
  <c r="P269" i="5"/>
  <c r="AE269" i="5"/>
  <c r="AA269" i="5"/>
  <c r="AB269" i="5" s="1"/>
  <c r="E269" i="5"/>
  <c r="D274" i="21"/>
  <c r="V265" i="5"/>
  <c r="Y265" i="5" s="1"/>
  <c r="W265" i="5" l="1"/>
  <c r="G271" i="21"/>
  <c r="E275" i="21"/>
  <c r="S266" i="5"/>
  <c r="H271" i="21"/>
  <c r="F269" i="5"/>
  <c r="G269" i="5" s="1"/>
  <c r="J269" i="5"/>
  <c r="AC269" i="5"/>
  <c r="AD269" i="5" s="1"/>
  <c r="AF269" i="5"/>
  <c r="F275" i="21"/>
  <c r="L270" i="5"/>
  <c r="AG273" i="5"/>
  <c r="L278" i="21"/>
  <c r="K278" i="21"/>
  <c r="Z270" i="5" l="1"/>
  <c r="J275" i="21"/>
  <c r="I275" i="21"/>
  <c r="H269" i="5"/>
  <c r="I269" i="5" s="1"/>
  <c r="T266" i="5"/>
  <c r="U266" i="5" s="1"/>
  <c r="X266" i="5"/>
  <c r="AL273" i="5"/>
  <c r="AH273" i="5"/>
  <c r="AI273" i="5" s="1"/>
  <c r="M270" i="5"/>
  <c r="N270" i="5" s="1"/>
  <c r="Q270" i="5"/>
  <c r="K269" i="5" l="1"/>
  <c r="E270" i="5"/>
  <c r="D275" i="21"/>
  <c r="O270" i="5"/>
  <c r="R270" i="5" s="1"/>
  <c r="AJ273" i="5"/>
  <c r="AK273" i="5" s="1"/>
  <c r="C275" i="21"/>
  <c r="V266" i="5"/>
  <c r="Y266" i="5" s="1"/>
  <c r="AE270" i="5"/>
  <c r="AA270" i="5"/>
  <c r="AB270" i="5" s="1"/>
  <c r="G272" i="21" l="1"/>
  <c r="AG274" i="5"/>
  <c r="L279" i="21"/>
  <c r="E276" i="21"/>
  <c r="W266" i="5"/>
  <c r="AM273" i="5"/>
  <c r="AC270" i="5"/>
  <c r="AD270" i="5"/>
  <c r="P270" i="5"/>
  <c r="AF270" i="5"/>
  <c r="F270" i="5"/>
  <c r="G270" i="5" s="1"/>
  <c r="J270" i="5"/>
  <c r="I276" i="21" l="1"/>
  <c r="S267" i="5"/>
  <c r="H272" i="21"/>
  <c r="L271" i="5"/>
  <c r="F276" i="21"/>
  <c r="K279" i="21"/>
  <c r="Z271" i="5"/>
  <c r="J276" i="21"/>
  <c r="AL274" i="5"/>
  <c r="AH274" i="5"/>
  <c r="AI274" i="5" s="1"/>
  <c r="H270" i="5"/>
  <c r="K270" i="5" s="1"/>
  <c r="C276" i="21" l="1"/>
  <c r="AE271" i="5"/>
  <c r="AA271" i="5"/>
  <c r="AB271" i="5" s="1"/>
  <c r="AJ274" i="5"/>
  <c r="AK274" i="5" s="1"/>
  <c r="M271" i="5"/>
  <c r="N271" i="5" s="1"/>
  <c r="Q271" i="5"/>
  <c r="AM274" i="5"/>
  <c r="T267" i="5"/>
  <c r="U267" i="5" s="1"/>
  <c r="X267" i="5"/>
  <c r="I270" i="5"/>
  <c r="AG275" i="5" l="1"/>
  <c r="L280" i="21"/>
  <c r="V267" i="5"/>
  <c r="Y267" i="5" s="1"/>
  <c r="W267" i="5"/>
  <c r="K280" i="21"/>
  <c r="E271" i="5"/>
  <c r="D276" i="21"/>
  <c r="O271" i="5"/>
  <c r="R271" i="5" s="1"/>
  <c r="AC271" i="5"/>
  <c r="AD271" i="5" s="1"/>
  <c r="AF271" i="5"/>
  <c r="E277" i="21" l="1"/>
  <c r="G273" i="21"/>
  <c r="Z272" i="5"/>
  <c r="J277" i="21"/>
  <c r="P271" i="5"/>
  <c r="F271" i="5"/>
  <c r="G271" i="5" s="1"/>
  <c r="J271" i="5"/>
  <c r="I277" i="21"/>
  <c r="S268" i="5"/>
  <c r="H273" i="21"/>
  <c r="AH275" i="5"/>
  <c r="AI275" i="5" s="1"/>
  <c r="AL275" i="5"/>
  <c r="T268" i="5" l="1"/>
  <c r="U268" i="5" s="1"/>
  <c r="X268" i="5"/>
  <c r="H271" i="5"/>
  <c r="I271" i="5"/>
  <c r="AA272" i="5"/>
  <c r="AB272" i="5" s="1"/>
  <c r="AE272" i="5"/>
  <c r="K271" i="5"/>
  <c r="L272" i="5"/>
  <c r="F277" i="21"/>
  <c r="AJ275" i="5"/>
  <c r="AM275" i="5" s="1"/>
  <c r="AK275" i="5" l="1"/>
  <c r="K281" i="21"/>
  <c r="M272" i="5"/>
  <c r="N272" i="5" s="1"/>
  <c r="Q272" i="5"/>
  <c r="C277" i="21"/>
  <c r="AC272" i="5"/>
  <c r="AF272" i="5" s="1"/>
  <c r="AD272" i="5"/>
  <c r="E272" i="5"/>
  <c r="D277" i="21"/>
  <c r="V268" i="5"/>
  <c r="Y268" i="5" s="1"/>
  <c r="G274" i="21" l="1"/>
  <c r="I278" i="21"/>
  <c r="Z273" i="5"/>
  <c r="J278" i="21"/>
  <c r="F272" i="5"/>
  <c r="G272" i="5" s="1"/>
  <c r="J272" i="5"/>
  <c r="O272" i="5"/>
  <c r="P272" i="5" s="1"/>
  <c r="R272" i="5"/>
  <c r="W268" i="5"/>
  <c r="AG276" i="5"/>
  <c r="L281" i="21"/>
  <c r="H274" i="21" l="1"/>
  <c r="S269" i="5"/>
  <c r="E278" i="21"/>
  <c r="L273" i="5"/>
  <c r="F278" i="21"/>
  <c r="H272" i="5"/>
  <c r="I272" i="5"/>
  <c r="K272" i="5"/>
  <c r="AE273" i="5"/>
  <c r="AA273" i="5"/>
  <c r="AB273" i="5" s="1"/>
  <c r="AL276" i="5"/>
  <c r="AH276" i="5"/>
  <c r="AI276" i="5" s="1"/>
  <c r="AC273" i="5" l="1"/>
  <c r="AD273" i="5"/>
  <c r="C278" i="21"/>
  <c r="E273" i="5"/>
  <c r="D278" i="21"/>
  <c r="AF273" i="5"/>
  <c r="M273" i="5"/>
  <c r="N273" i="5" s="1"/>
  <c r="Q273" i="5"/>
  <c r="T269" i="5"/>
  <c r="U269" i="5" s="1"/>
  <c r="X269" i="5"/>
  <c r="AJ276" i="5"/>
  <c r="AM276" i="5" s="1"/>
  <c r="V269" i="5" l="1"/>
  <c r="W269" i="5" s="1"/>
  <c r="Y269" i="5"/>
  <c r="K282" i="21"/>
  <c r="O273" i="5"/>
  <c r="R273" i="5" s="1"/>
  <c r="P273" i="5"/>
  <c r="I279" i="21"/>
  <c r="F273" i="5"/>
  <c r="G273" i="5" s="1"/>
  <c r="J273" i="5"/>
  <c r="Z274" i="5"/>
  <c r="J279" i="21"/>
  <c r="AK276" i="5"/>
  <c r="E279" i="21" l="1"/>
  <c r="S270" i="5"/>
  <c r="H275" i="21"/>
  <c r="K273" i="5"/>
  <c r="H273" i="5"/>
  <c r="I273" i="5" s="1"/>
  <c r="L274" i="5"/>
  <c r="F279" i="21"/>
  <c r="AG277" i="5"/>
  <c r="L282" i="21"/>
  <c r="G275" i="21"/>
  <c r="AE274" i="5"/>
  <c r="AA274" i="5"/>
  <c r="AB274" i="5" s="1"/>
  <c r="E274" i="5" l="1"/>
  <c r="D279" i="21"/>
  <c r="AL277" i="5"/>
  <c r="AH277" i="5"/>
  <c r="AI277" i="5" s="1"/>
  <c r="AJ277" i="5" s="1"/>
  <c r="AK277" i="5" s="1"/>
  <c r="M274" i="5"/>
  <c r="N274" i="5" s="1"/>
  <c r="Q274" i="5"/>
  <c r="C279" i="21"/>
  <c r="AC274" i="5"/>
  <c r="AF274" i="5" s="1"/>
  <c r="T270" i="5"/>
  <c r="U270" i="5" s="1"/>
  <c r="X270" i="5"/>
  <c r="I280" i="21" l="1"/>
  <c r="AD274" i="5"/>
  <c r="V270" i="5"/>
  <c r="Y270" i="5" s="1"/>
  <c r="AG278" i="5"/>
  <c r="L283" i="21"/>
  <c r="O274" i="5"/>
  <c r="R274" i="5" s="1"/>
  <c r="AM277" i="5"/>
  <c r="F274" i="5"/>
  <c r="G274" i="5" s="1"/>
  <c r="J274" i="5"/>
  <c r="E280" i="21" l="1"/>
  <c r="G276" i="21"/>
  <c r="P274" i="5"/>
  <c r="AL278" i="5"/>
  <c r="AH278" i="5"/>
  <c r="AI278" i="5" s="1"/>
  <c r="W270" i="5"/>
  <c r="J280" i="21"/>
  <c r="Z275" i="5"/>
  <c r="K283" i="21"/>
  <c r="H274" i="5"/>
  <c r="K274" i="5" s="1"/>
  <c r="I274" i="5" l="1"/>
  <c r="C280" i="21"/>
  <c r="AJ278" i="5"/>
  <c r="AM278" i="5" s="1"/>
  <c r="AK278" i="5"/>
  <c r="AE275" i="5"/>
  <c r="AA275" i="5"/>
  <c r="AB275" i="5" s="1"/>
  <c r="S271" i="5"/>
  <c r="H276" i="21"/>
  <c r="L275" i="5"/>
  <c r="F280" i="21"/>
  <c r="E275" i="5"/>
  <c r="D280" i="21"/>
  <c r="F275" i="5" l="1"/>
  <c r="G275" i="5" s="1"/>
  <c r="J275" i="5"/>
  <c r="M275" i="5"/>
  <c r="N275" i="5" s="1"/>
  <c r="Q275" i="5"/>
  <c r="T271" i="5"/>
  <c r="U271" i="5" s="1"/>
  <c r="X271" i="5"/>
  <c r="AC275" i="5"/>
  <c r="AD275" i="5" s="1"/>
  <c r="AF275" i="5"/>
  <c r="AG279" i="5"/>
  <c r="L284" i="21"/>
  <c r="K284" i="21"/>
  <c r="Z276" i="5" l="1"/>
  <c r="J281" i="21"/>
  <c r="AL279" i="5"/>
  <c r="AH279" i="5"/>
  <c r="AI279" i="5" s="1"/>
  <c r="I281" i="21"/>
  <c r="V271" i="5"/>
  <c r="Y271" i="5" s="1"/>
  <c r="O275" i="5"/>
  <c r="R275" i="5" s="1"/>
  <c r="H275" i="5"/>
  <c r="K275" i="5" s="1"/>
  <c r="I275" i="5"/>
  <c r="C281" i="21" l="1"/>
  <c r="E281" i="21"/>
  <c r="G277" i="21"/>
  <c r="P275" i="5"/>
  <c r="W271" i="5"/>
  <c r="AJ279" i="5"/>
  <c r="AM279" i="5" s="1"/>
  <c r="E276" i="5"/>
  <c r="D281" i="21"/>
  <c r="AE276" i="5"/>
  <c r="AA276" i="5"/>
  <c r="AB276" i="5" s="1"/>
  <c r="K285" i="21" l="1"/>
  <c r="F276" i="5"/>
  <c r="G276" i="5" s="1"/>
  <c r="J276" i="5"/>
  <c r="AK279" i="5"/>
  <c r="L276" i="5"/>
  <c r="F281" i="21"/>
  <c r="AC276" i="5"/>
  <c r="AD276" i="5" s="1"/>
  <c r="S272" i="5"/>
  <c r="H277" i="21"/>
  <c r="AF276" i="5"/>
  <c r="Z277" i="5" l="1"/>
  <c r="J282" i="21"/>
  <c r="T272" i="5"/>
  <c r="U272" i="5" s="1"/>
  <c r="X272" i="5"/>
  <c r="M276" i="5"/>
  <c r="N276" i="5" s="1"/>
  <c r="Q276" i="5"/>
  <c r="L285" i="21"/>
  <c r="AG280" i="5"/>
  <c r="H276" i="5"/>
  <c r="K276" i="5" s="1"/>
  <c r="I282" i="21"/>
  <c r="C282" i="21" l="1"/>
  <c r="I276" i="5"/>
  <c r="AL280" i="5"/>
  <c r="AH280" i="5"/>
  <c r="AI280" i="5" s="1"/>
  <c r="AJ280" i="5" s="1"/>
  <c r="AK280" i="5" s="1"/>
  <c r="O276" i="5"/>
  <c r="R276" i="5" s="1"/>
  <c r="V272" i="5"/>
  <c r="Y272" i="5" s="1"/>
  <c r="AE277" i="5"/>
  <c r="AA277" i="5"/>
  <c r="AB277" i="5" s="1"/>
  <c r="W272" i="5" l="1"/>
  <c r="G278" i="21"/>
  <c r="E282" i="21"/>
  <c r="AF277" i="5"/>
  <c r="S273" i="5"/>
  <c r="H278" i="21"/>
  <c r="P276" i="5"/>
  <c r="AG281" i="5"/>
  <c r="L286" i="21"/>
  <c r="AM280" i="5"/>
  <c r="E277" i="5"/>
  <c r="D282" i="21"/>
  <c r="AC277" i="5"/>
  <c r="AD277" i="5"/>
  <c r="F277" i="5" l="1"/>
  <c r="G277" i="5" s="1"/>
  <c r="J277" i="5"/>
  <c r="AL281" i="5"/>
  <c r="AH281" i="5"/>
  <c r="AI281" i="5" s="1"/>
  <c r="T273" i="5"/>
  <c r="U273" i="5" s="1"/>
  <c r="X273" i="5"/>
  <c r="I283" i="21"/>
  <c r="K286" i="21"/>
  <c r="F282" i="21"/>
  <c r="L277" i="5"/>
  <c r="Z278" i="5"/>
  <c r="J283" i="21"/>
  <c r="M277" i="5" l="1"/>
  <c r="N277" i="5" s="1"/>
  <c r="Q277" i="5"/>
  <c r="V273" i="5"/>
  <c r="Y273" i="5" s="1"/>
  <c r="W273" i="5"/>
  <c r="AJ281" i="5"/>
  <c r="AM281" i="5" s="1"/>
  <c r="AK281" i="5"/>
  <c r="AE278" i="5"/>
  <c r="AA278" i="5"/>
  <c r="AB278" i="5" s="1"/>
  <c r="H277" i="5"/>
  <c r="K277" i="5" s="1"/>
  <c r="I277" i="5" l="1"/>
  <c r="K287" i="21"/>
  <c r="G279" i="21"/>
  <c r="S274" i="5"/>
  <c r="H279" i="21"/>
  <c r="E278" i="5"/>
  <c r="D283" i="21"/>
  <c r="AC278" i="5"/>
  <c r="AD278" i="5" s="1"/>
  <c r="C283" i="21"/>
  <c r="AG282" i="5"/>
  <c r="L287" i="21"/>
  <c r="O277" i="5"/>
  <c r="P277" i="5" s="1"/>
  <c r="AF278" i="5" l="1"/>
  <c r="R277" i="5"/>
  <c r="Z279" i="5"/>
  <c r="J284" i="21"/>
  <c r="L278" i="5"/>
  <c r="F283" i="21"/>
  <c r="I284" i="21"/>
  <c r="AL282" i="5"/>
  <c r="AH282" i="5"/>
  <c r="AI282" i="5" s="1"/>
  <c r="F278" i="5"/>
  <c r="G278" i="5" s="1"/>
  <c r="J278" i="5"/>
  <c r="T274" i="5"/>
  <c r="U274" i="5" s="1"/>
  <c r="X274" i="5"/>
  <c r="E283" i="21"/>
  <c r="AJ282" i="5" l="1"/>
  <c r="AK282" i="5"/>
  <c r="H278" i="5"/>
  <c r="I278" i="5"/>
  <c r="M278" i="5"/>
  <c r="N278" i="5" s="1"/>
  <c r="Q278" i="5"/>
  <c r="V274" i="5"/>
  <c r="Y274" i="5" s="1"/>
  <c r="W274" i="5"/>
  <c r="K278" i="5"/>
  <c r="AM282" i="5"/>
  <c r="AE279" i="5"/>
  <c r="AA279" i="5"/>
  <c r="AB279" i="5" s="1"/>
  <c r="G280" i="21" l="1"/>
  <c r="S275" i="5"/>
  <c r="H280" i="21"/>
  <c r="K288" i="21"/>
  <c r="AF279" i="5"/>
  <c r="C284" i="21"/>
  <c r="O278" i="5"/>
  <c r="R278" i="5" s="1"/>
  <c r="P278" i="5"/>
  <c r="E279" i="5"/>
  <c r="D284" i="21"/>
  <c r="AG283" i="5"/>
  <c r="L288" i="21"/>
  <c r="AC279" i="5"/>
  <c r="AD279" i="5"/>
  <c r="E284" i="21" l="1"/>
  <c r="Z280" i="5"/>
  <c r="J285" i="21"/>
  <c r="I285" i="21"/>
  <c r="AL283" i="5"/>
  <c r="AH283" i="5"/>
  <c r="AI283" i="5" s="1"/>
  <c r="T275" i="5"/>
  <c r="U275" i="5" s="1"/>
  <c r="X275" i="5"/>
  <c r="L279" i="5"/>
  <c r="F284" i="21"/>
  <c r="F279" i="5"/>
  <c r="G279" i="5" s="1"/>
  <c r="J279" i="5"/>
  <c r="V275" i="5" l="1"/>
  <c r="W275" i="5"/>
  <c r="M279" i="5"/>
  <c r="N279" i="5" s="1"/>
  <c r="Q279" i="5"/>
  <c r="AJ283" i="5"/>
  <c r="AK283" i="5"/>
  <c r="Y275" i="5"/>
  <c r="AM283" i="5"/>
  <c r="AE280" i="5"/>
  <c r="AA280" i="5"/>
  <c r="AB280" i="5" s="1"/>
  <c r="H279" i="5"/>
  <c r="I279" i="5" s="1"/>
  <c r="E280" i="5" l="1"/>
  <c r="D285" i="21"/>
  <c r="K279" i="5"/>
  <c r="AC280" i="5"/>
  <c r="AD280" i="5" s="1"/>
  <c r="AF280" i="5"/>
  <c r="K289" i="21"/>
  <c r="G281" i="21"/>
  <c r="AG284" i="5"/>
  <c r="L289" i="21"/>
  <c r="O279" i="5"/>
  <c r="R279" i="5" s="1"/>
  <c r="S276" i="5"/>
  <c r="H281" i="21"/>
  <c r="E285" i="21" l="1"/>
  <c r="Z281" i="5"/>
  <c r="J286" i="21"/>
  <c r="AL284" i="5"/>
  <c r="AH284" i="5"/>
  <c r="AI284" i="5" s="1"/>
  <c r="I286" i="21"/>
  <c r="T276" i="5"/>
  <c r="U276" i="5" s="1"/>
  <c r="X276" i="5"/>
  <c r="C285" i="21"/>
  <c r="P279" i="5"/>
  <c r="F280" i="5"/>
  <c r="G280" i="5" s="1"/>
  <c r="J280" i="5"/>
  <c r="V276" i="5" l="1"/>
  <c r="Y276" i="5" s="1"/>
  <c r="W276" i="5"/>
  <c r="AJ284" i="5"/>
  <c r="AM284" i="5" s="1"/>
  <c r="AK284" i="5"/>
  <c r="AE281" i="5"/>
  <c r="AA281" i="5"/>
  <c r="AB281" i="5" s="1"/>
  <c r="H280" i="5"/>
  <c r="K280" i="5" s="1"/>
  <c r="I280" i="5"/>
  <c r="L280" i="5"/>
  <c r="F285" i="21"/>
  <c r="C286" i="21" l="1"/>
  <c r="K290" i="21"/>
  <c r="G282" i="21"/>
  <c r="AC281" i="5"/>
  <c r="AF281" i="5" s="1"/>
  <c r="M280" i="5"/>
  <c r="N280" i="5" s="1"/>
  <c r="Q280" i="5"/>
  <c r="E281" i="5"/>
  <c r="D286" i="21"/>
  <c r="AG285" i="5"/>
  <c r="L290" i="21"/>
  <c r="S277" i="5"/>
  <c r="H282" i="21"/>
  <c r="I287" i="21" l="1"/>
  <c r="O280" i="5"/>
  <c r="R280" i="5" s="1"/>
  <c r="P280" i="5"/>
  <c r="F281" i="5"/>
  <c r="G281" i="5" s="1"/>
  <c r="J281" i="5"/>
  <c r="T277" i="5"/>
  <c r="U277" i="5" s="1"/>
  <c r="X277" i="5"/>
  <c r="AD281" i="5"/>
  <c r="AL285" i="5"/>
  <c r="AH285" i="5"/>
  <c r="AI285" i="5" s="1"/>
  <c r="E286" i="21" l="1"/>
  <c r="AJ285" i="5"/>
  <c r="AK285" i="5"/>
  <c r="V277" i="5"/>
  <c r="W277" i="5" s="1"/>
  <c r="Z282" i="5"/>
  <c r="J287" i="21"/>
  <c r="H281" i="5"/>
  <c r="K281" i="5" s="1"/>
  <c r="AM285" i="5"/>
  <c r="Y277" i="5"/>
  <c r="L281" i="5"/>
  <c r="F286" i="21"/>
  <c r="C287" i="21" l="1"/>
  <c r="S278" i="5"/>
  <c r="H283" i="21"/>
  <c r="G283" i="21"/>
  <c r="K291" i="21"/>
  <c r="I281" i="5"/>
  <c r="AE282" i="5"/>
  <c r="AA282" i="5"/>
  <c r="AB282" i="5" s="1"/>
  <c r="AG286" i="5"/>
  <c r="L291" i="21"/>
  <c r="M281" i="5"/>
  <c r="N281" i="5" s="1"/>
  <c r="Q281" i="5"/>
  <c r="AH286" i="5" l="1"/>
  <c r="AI286" i="5" s="1"/>
  <c r="AL286" i="5"/>
  <c r="AC282" i="5"/>
  <c r="AD282" i="5"/>
  <c r="E282" i="5"/>
  <c r="D287" i="21"/>
  <c r="AF282" i="5"/>
  <c r="T278" i="5"/>
  <c r="U278" i="5" s="1"/>
  <c r="X278" i="5"/>
  <c r="O281" i="5"/>
  <c r="R281" i="5" s="1"/>
  <c r="P281" i="5"/>
  <c r="E287" i="21" l="1"/>
  <c r="V278" i="5"/>
  <c r="W278" i="5" s="1"/>
  <c r="Y278" i="5"/>
  <c r="I288" i="21"/>
  <c r="L282" i="5"/>
  <c r="F287" i="21"/>
  <c r="F282" i="5"/>
  <c r="G282" i="5" s="1"/>
  <c r="J282" i="5"/>
  <c r="Z283" i="5"/>
  <c r="J288" i="21"/>
  <c r="AJ286" i="5"/>
  <c r="AM286" i="5" s="1"/>
  <c r="AK286" i="5"/>
  <c r="S279" i="5" l="1"/>
  <c r="H284" i="21"/>
  <c r="AE283" i="5"/>
  <c r="AA283" i="5"/>
  <c r="AB283" i="5" s="1"/>
  <c r="H282" i="5"/>
  <c r="K282" i="5" s="1"/>
  <c r="M282" i="5"/>
  <c r="N282" i="5" s="1"/>
  <c r="Q282" i="5"/>
  <c r="AG287" i="5"/>
  <c r="L292" i="21"/>
  <c r="G284" i="21"/>
  <c r="K292" i="21"/>
  <c r="C288" i="21" l="1"/>
  <c r="AH287" i="5"/>
  <c r="AI287" i="5" s="1"/>
  <c r="AL287" i="5"/>
  <c r="O282" i="5"/>
  <c r="R282" i="5" s="1"/>
  <c r="P282" i="5"/>
  <c r="I282" i="5"/>
  <c r="AC283" i="5"/>
  <c r="AD283" i="5"/>
  <c r="AF283" i="5"/>
  <c r="T279" i="5"/>
  <c r="U279" i="5" s="1"/>
  <c r="X279" i="5"/>
  <c r="E288" i="21" l="1"/>
  <c r="Z284" i="5"/>
  <c r="J289" i="21"/>
  <c r="I289" i="21"/>
  <c r="L283" i="5"/>
  <c r="F288" i="21"/>
  <c r="V279" i="5"/>
  <c r="Y279" i="5" s="1"/>
  <c r="E283" i="5"/>
  <c r="D288" i="21"/>
  <c r="AJ287" i="5"/>
  <c r="AM287" i="5" s="1"/>
  <c r="AK287" i="5"/>
  <c r="G285" i="21" l="1"/>
  <c r="W279" i="5"/>
  <c r="M283" i="5"/>
  <c r="N283" i="5" s="1"/>
  <c r="Q283" i="5"/>
  <c r="F283" i="5"/>
  <c r="G283" i="5" s="1"/>
  <c r="J283" i="5"/>
  <c r="AA284" i="5"/>
  <c r="AB284" i="5" s="1"/>
  <c r="AE284" i="5"/>
  <c r="AG288" i="5"/>
  <c r="L293" i="21"/>
  <c r="K293" i="21"/>
  <c r="AL288" i="5" l="1"/>
  <c r="AH288" i="5"/>
  <c r="AI288" i="5" s="1"/>
  <c r="AC284" i="5"/>
  <c r="AD284" i="5"/>
  <c r="O283" i="5"/>
  <c r="R283" i="5" s="1"/>
  <c r="AF284" i="5"/>
  <c r="H283" i="5"/>
  <c r="K283" i="5" s="1"/>
  <c r="S280" i="5"/>
  <c r="H285" i="21"/>
  <c r="C289" i="21" l="1"/>
  <c r="E289" i="21"/>
  <c r="T280" i="5"/>
  <c r="U280" i="5" s="1"/>
  <c r="X280" i="5"/>
  <c r="Z285" i="5"/>
  <c r="J290" i="21"/>
  <c r="AJ288" i="5"/>
  <c r="AM288" i="5" s="1"/>
  <c r="AK288" i="5"/>
  <c r="I283" i="5"/>
  <c r="I290" i="21"/>
  <c r="P283" i="5"/>
  <c r="K294" i="21" l="1"/>
  <c r="E284" i="5"/>
  <c r="D289" i="21"/>
  <c r="L284" i="5"/>
  <c r="F289" i="21"/>
  <c r="AE285" i="5"/>
  <c r="AA285" i="5"/>
  <c r="AB285" i="5" s="1"/>
  <c r="V280" i="5"/>
  <c r="Y280" i="5" s="1"/>
  <c r="AG289" i="5"/>
  <c r="L294" i="21"/>
  <c r="G286" i="21" l="1"/>
  <c r="AL289" i="5"/>
  <c r="AH289" i="5"/>
  <c r="AI289" i="5" s="1"/>
  <c r="AJ289" i="5" s="1"/>
  <c r="AK289" i="5" s="1"/>
  <c r="M284" i="5"/>
  <c r="N284" i="5" s="1"/>
  <c r="Q284" i="5"/>
  <c r="W280" i="5"/>
  <c r="AC285" i="5"/>
  <c r="AD285" i="5" s="1"/>
  <c r="F284" i="5"/>
  <c r="G284" i="5" s="1"/>
  <c r="J284" i="5"/>
  <c r="Z286" i="5" l="1"/>
  <c r="J291" i="21"/>
  <c r="H286" i="21"/>
  <c r="S281" i="5"/>
  <c r="H284" i="5"/>
  <c r="I284" i="5" s="1"/>
  <c r="AF285" i="5"/>
  <c r="AG290" i="5"/>
  <c r="L295" i="21"/>
  <c r="K284" i="5"/>
  <c r="O284" i="5"/>
  <c r="P284" i="5" s="1"/>
  <c r="AM289" i="5"/>
  <c r="L285" i="5" l="1"/>
  <c r="F290" i="21"/>
  <c r="E285" i="5"/>
  <c r="D290" i="21"/>
  <c r="T281" i="5"/>
  <c r="U281" i="5" s="1"/>
  <c r="X281" i="5"/>
  <c r="K295" i="21"/>
  <c r="R284" i="5"/>
  <c r="C290" i="21"/>
  <c r="AL290" i="5"/>
  <c r="AH290" i="5"/>
  <c r="AI290" i="5" s="1"/>
  <c r="AJ290" i="5" s="1"/>
  <c r="AK290" i="5" s="1"/>
  <c r="I291" i="21"/>
  <c r="AE286" i="5"/>
  <c r="AA286" i="5"/>
  <c r="AB286" i="5" s="1"/>
  <c r="AM290" i="5" l="1"/>
  <c r="K296" i="21" s="1"/>
  <c r="E290" i="21"/>
  <c r="V281" i="5"/>
  <c r="Y281" i="5" s="1"/>
  <c r="AC286" i="5"/>
  <c r="AD286" i="5"/>
  <c r="AF286" i="5"/>
  <c r="F285" i="5"/>
  <c r="G285" i="5" s="1"/>
  <c r="J285" i="5"/>
  <c r="AG291" i="5"/>
  <c r="L296" i="21"/>
  <c r="M285" i="5"/>
  <c r="N285" i="5" s="1"/>
  <c r="Q285" i="5"/>
  <c r="W281" i="5" l="1"/>
  <c r="G287" i="21"/>
  <c r="AL291" i="5"/>
  <c r="AH291" i="5"/>
  <c r="AI291" i="5" s="1"/>
  <c r="H285" i="5"/>
  <c r="K285" i="5" s="1"/>
  <c r="I285" i="5"/>
  <c r="I292" i="21"/>
  <c r="J292" i="21"/>
  <c r="Z287" i="5"/>
  <c r="S282" i="5"/>
  <c r="H287" i="21"/>
  <c r="O285" i="5"/>
  <c r="R285" i="5" s="1"/>
  <c r="E291" i="21" l="1"/>
  <c r="C291" i="21"/>
  <c r="AE287" i="5"/>
  <c r="AA287" i="5"/>
  <c r="AB287" i="5" s="1"/>
  <c r="T282" i="5"/>
  <c r="U282" i="5" s="1"/>
  <c r="X282" i="5"/>
  <c r="E286" i="5"/>
  <c r="D291" i="21"/>
  <c r="AJ291" i="5"/>
  <c r="AM291" i="5" s="1"/>
  <c r="P285" i="5"/>
  <c r="K297" i="21" l="1"/>
  <c r="AK291" i="5"/>
  <c r="AC287" i="5"/>
  <c r="AD287" i="5" s="1"/>
  <c r="F286" i="5"/>
  <c r="G286" i="5" s="1"/>
  <c r="J286" i="5"/>
  <c r="V282" i="5"/>
  <c r="W282" i="5"/>
  <c r="Y282" i="5"/>
  <c r="AF287" i="5"/>
  <c r="L286" i="5"/>
  <c r="F291" i="21"/>
  <c r="Z288" i="5" l="1"/>
  <c r="J293" i="21"/>
  <c r="I293" i="21"/>
  <c r="G288" i="21"/>
  <c r="H286" i="5"/>
  <c r="K286" i="5" s="1"/>
  <c r="I286" i="5"/>
  <c r="M286" i="5"/>
  <c r="N286" i="5" s="1"/>
  <c r="Q286" i="5"/>
  <c r="S283" i="5"/>
  <c r="H288" i="21"/>
  <c r="AG292" i="5"/>
  <c r="L297" i="21"/>
  <c r="C292" i="21" l="1"/>
  <c r="T283" i="5"/>
  <c r="U283" i="5" s="1"/>
  <c r="X283" i="5"/>
  <c r="O286" i="5"/>
  <c r="R286" i="5" s="1"/>
  <c r="P286" i="5"/>
  <c r="D292" i="21"/>
  <c r="E287" i="5"/>
  <c r="AL292" i="5"/>
  <c r="AH292" i="5"/>
  <c r="AI292" i="5" s="1"/>
  <c r="AE288" i="5"/>
  <c r="AA288" i="5"/>
  <c r="AB288" i="5" s="1"/>
  <c r="E292" i="21" l="1"/>
  <c r="AJ292" i="5"/>
  <c r="AK292" i="5" s="1"/>
  <c r="F287" i="5"/>
  <c r="G287" i="5" s="1"/>
  <c r="J287" i="5"/>
  <c r="AF288" i="5"/>
  <c r="L287" i="5"/>
  <c r="F292" i="21"/>
  <c r="V283" i="5"/>
  <c r="W283" i="5" s="1"/>
  <c r="AC288" i="5"/>
  <c r="AD288" i="5"/>
  <c r="Y283" i="5" l="1"/>
  <c r="AM292" i="5"/>
  <c r="S284" i="5"/>
  <c r="H289" i="21"/>
  <c r="G289" i="21"/>
  <c r="I294" i="21"/>
  <c r="K298" i="21"/>
  <c r="M287" i="5"/>
  <c r="N287" i="5" s="1"/>
  <c r="Q287" i="5"/>
  <c r="H287" i="5"/>
  <c r="I287" i="5" s="1"/>
  <c r="AG293" i="5"/>
  <c r="L298" i="21"/>
  <c r="Z289" i="5"/>
  <c r="J294" i="21"/>
  <c r="E288" i="5" l="1"/>
  <c r="D293" i="21"/>
  <c r="O287" i="5"/>
  <c r="P287" i="5"/>
  <c r="R287" i="5"/>
  <c r="AE289" i="5"/>
  <c r="AA289" i="5"/>
  <c r="AB289" i="5" s="1"/>
  <c r="AL293" i="5"/>
  <c r="AH293" i="5"/>
  <c r="AI293" i="5" s="1"/>
  <c r="K287" i="5"/>
  <c r="T284" i="5"/>
  <c r="U284" i="5" s="1"/>
  <c r="X284" i="5"/>
  <c r="V284" i="5" l="1"/>
  <c r="Y284" i="5" s="1"/>
  <c r="W284" i="5"/>
  <c r="C293" i="21"/>
  <c r="AJ293" i="5"/>
  <c r="AM293" i="5" s="1"/>
  <c r="AK293" i="5"/>
  <c r="AC289" i="5"/>
  <c r="AD289" i="5" s="1"/>
  <c r="E293" i="21"/>
  <c r="L288" i="5"/>
  <c r="F293" i="21"/>
  <c r="F288" i="5"/>
  <c r="G288" i="5" s="1"/>
  <c r="J288" i="5"/>
  <c r="Z290" i="5" l="1"/>
  <c r="J295" i="21"/>
  <c r="K299" i="21"/>
  <c r="G290" i="21"/>
  <c r="AF289" i="5"/>
  <c r="L299" i="21"/>
  <c r="AG294" i="5"/>
  <c r="H288" i="5"/>
  <c r="K288" i="5" s="1"/>
  <c r="I288" i="5"/>
  <c r="S285" i="5"/>
  <c r="H290" i="21"/>
  <c r="M288" i="5"/>
  <c r="N288" i="5" s="1"/>
  <c r="Q288" i="5"/>
  <c r="C294" i="21" l="1"/>
  <c r="AL294" i="5"/>
  <c r="AH294" i="5"/>
  <c r="AI294" i="5" s="1"/>
  <c r="AJ294" i="5" s="1"/>
  <c r="AK294" i="5" s="1"/>
  <c r="I295" i="21"/>
  <c r="E289" i="5"/>
  <c r="D294" i="21"/>
  <c r="O288" i="5"/>
  <c r="R288" i="5" s="1"/>
  <c r="P288" i="5"/>
  <c r="T285" i="5"/>
  <c r="U285" i="5" s="1"/>
  <c r="X285" i="5"/>
  <c r="AA290" i="5"/>
  <c r="AB290" i="5" s="1"/>
  <c r="AE290" i="5"/>
  <c r="E294" i="21" l="1"/>
  <c r="V285" i="5"/>
  <c r="W285" i="5"/>
  <c r="L289" i="5"/>
  <c r="F294" i="21"/>
  <c r="F289" i="5"/>
  <c r="G289" i="5" s="1"/>
  <c r="J289" i="5"/>
  <c r="AG295" i="5"/>
  <c r="L300" i="21"/>
  <c r="AM294" i="5"/>
  <c r="AC290" i="5"/>
  <c r="AD290" i="5" s="1"/>
  <c r="Y285" i="5"/>
  <c r="AF290" i="5" l="1"/>
  <c r="I296" i="21"/>
  <c r="H289" i="5"/>
  <c r="I289" i="5"/>
  <c r="K300" i="21"/>
  <c r="AL295" i="5"/>
  <c r="AH295" i="5"/>
  <c r="AI295" i="5" s="1"/>
  <c r="K289" i="5"/>
  <c r="M289" i="5"/>
  <c r="N289" i="5" s="1"/>
  <c r="Q289" i="5"/>
  <c r="S286" i="5"/>
  <c r="H291" i="21"/>
  <c r="G291" i="21"/>
  <c r="Z291" i="5"/>
  <c r="J296" i="21"/>
  <c r="T286" i="5" l="1"/>
  <c r="U286" i="5" s="1"/>
  <c r="X286" i="5"/>
  <c r="O289" i="5"/>
  <c r="P289" i="5" s="1"/>
  <c r="C295" i="21"/>
  <c r="AJ295" i="5"/>
  <c r="AK295" i="5" s="1"/>
  <c r="R289" i="5"/>
  <c r="AE291" i="5"/>
  <c r="AA291" i="5"/>
  <c r="AB291" i="5" s="1"/>
  <c r="E290" i="5"/>
  <c r="D295" i="21"/>
  <c r="AM295" i="5" l="1"/>
  <c r="F295" i="21"/>
  <c r="L290" i="5"/>
  <c r="AC291" i="5"/>
  <c r="AD291" i="5"/>
  <c r="AF291" i="5"/>
  <c r="K301" i="21"/>
  <c r="E295" i="21"/>
  <c r="AG296" i="5"/>
  <c r="L301" i="21"/>
  <c r="F290" i="5"/>
  <c r="G290" i="5" s="1"/>
  <c r="J290" i="5"/>
  <c r="V286" i="5"/>
  <c r="Y286" i="5" s="1"/>
  <c r="W286" i="5"/>
  <c r="G292" i="21" l="1"/>
  <c r="AL296" i="5"/>
  <c r="AH296" i="5"/>
  <c r="AI296" i="5" s="1"/>
  <c r="I297" i="21"/>
  <c r="M290" i="5"/>
  <c r="N290" i="5" s="1"/>
  <c r="Q290" i="5"/>
  <c r="J297" i="21"/>
  <c r="Z292" i="5"/>
  <c r="H292" i="21"/>
  <c r="S287" i="5"/>
  <c r="H290" i="5"/>
  <c r="K290" i="5" s="1"/>
  <c r="I290" i="5" l="1"/>
  <c r="C296" i="21"/>
  <c r="T287" i="5"/>
  <c r="U287" i="5" s="1"/>
  <c r="X287" i="5"/>
  <c r="AE292" i="5"/>
  <c r="AA292" i="5"/>
  <c r="AB292" i="5" s="1"/>
  <c r="O290" i="5"/>
  <c r="R290" i="5" s="1"/>
  <c r="P290" i="5"/>
  <c r="AJ296" i="5"/>
  <c r="AM296" i="5" s="1"/>
  <c r="AK296" i="5"/>
  <c r="D296" i="21"/>
  <c r="E291" i="5"/>
  <c r="K302" i="21" l="1"/>
  <c r="E296" i="21"/>
  <c r="L291" i="5"/>
  <c r="F296" i="21"/>
  <c r="AG297" i="5"/>
  <c r="L302" i="21"/>
  <c r="AC292" i="5"/>
  <c r="AD292" i="5" s="1"/>
  <c r="V287" i="5"/>
  <c r="W287" i="5" s="1"/>
  <c r="F291" i="5"/>
  <c r="G291" i="5" s="1"/>
  <c r="J291" i="5"/>
  <c r="Y287" i="5" l="1"/>
  <c r="S288" i="5"/>
  <c r="H293" i="21"/>
  <c r="Z293" i="5"/>
  <c r="J298" i="21"/>
  <c r="G293" i="21"/>
  <c r="AL297" i="5"/>
  <c r="AH297" i="5"/>
  <c r="AI297" i="5" s="1"/>
  <c r="AJ297" i="5" s="1"/>
  <c r="AK297" i="5" s="1"/>
  <c r="AF292" i="5"/>
  <c r="K291" i="5"/>
  <c r="M291" i="5"/>
  <c r="N291" i="5" s="1"/>
  <c r="Q291" i="5"/>
  <c r="H291" i="5"/>
  <c r="I291" i="5" s="1"/>
  <c r="AM297" i="5" l="1"/>
  <c r="E292" i="5"/>
  <c r="D297" i="21"/>
  <c r="O291" i="5"/>
  <c r="R291" i="5" s="1"/>
  <c r="P291" i="5"/>
  <c r="C297" i="21"/>
  <c r="I298" i="21"/>
  <c r="K303" i="21"/>
  <c r="AG298" i="5"/>
  <c r="L303" i="21"/>
  <c r="AE293" i="5"/>
  <c r="AA293" i="5"/>
  <c r="AB293" i="5" s="1"/>
  <c r="T288" i="5"/>
  <c r="U288" i="5" s="1"/>
  <c r="X288" i="5"/>
  <c r="E297" i="21" l="1"/>
  <c r="V288" i="5"/>
  <c r="Y288" i="5" s="1"/>
  <c r="W288" i="5"/>
  <c r="AH298" i="5"/>
  <c r="AI298" i="5" s="1"/>
  <c r="AL298" i="5"/>
  <c r="L292" i="5"/>
  <c r="F297" i="21"/>
  <c r="AC293" i="5"/>
  <c r="AF293" i="5" s="1"/>
  <c r="F292" i="5"/>
  <c r="G292" i="5" s="1"/>
  <c r="J292" i="5"/>
  <c r="AD293" i="5" l="1"/>
  <c r="I299" i="21"/>
  <c r="G294" i="21"/>
  <c r="J299" i="21"/>
  <c r="Z294" i="5"/>
  <c r="M292" i="5"/>
  <c r="N292" i="5" s="1"/>
  <c r="Q292" i="5"/>
  <c r="AJ298" i="5"/>
  <c r="AM298" i="5" s="1"/>
  <c r="S289" i="5"/>
  <c r="H294" i="21"/>
  <c r="H292" i="5"/>
  <c r="K292" i="5" s="1"/>
  <c r="I292" i="5" l="1"/>
  <c r="C298" i="21"/>
  <c r="T289" i="5"/>
  <c r="U289" i="5" s="1"/>
  <c r="X289" i="5"/>
  <c r="AK298" i="5"/>
  <c r="K304" i="21"/>
  <c r="O292" i="5"/>
  <c r="R292" i="5" s="1"/>
  <c r="AE294" i="5"/>
  <c r="AA294" i="5"/>
  <c r="AB294" i="5" s="1"/>
  <c r="E293" i="5"/>
  <c r="D298" i="21"/>
  <c r="E298" i="21" l="1"/>
  <c r="AC294" i="5"/>
  <c r="AD294" i="5"/>
  <c r="P292" i="5"/>
  <c r="V289" i="5"/>
  <c r="W289" i="5" s="1"/>
  <c r="AF294" i="5"/>
  <c r="AG299" i="5"/>
  <c r="L304" i="21"/>
  <c r="Y289" i="5"/>
  <c r="F293" i="5"/>
  <c r="G293" i="5" s="1"/>
  <c r="J293" i="5"/>
  <c r="S290" i="5" l="1"/>
  <c r="H295" i="21"/>
  <c r="G295" i="21"/>
  <c r="H293" i="5"/>
  <c r="K293" i="5" s="1"/>
  <c r="AH299" i="5"/>
  <c r="AI299" i="5" s="1"/>
  <c r="AL299" i="5"/>
  <c r="I300" i="21"/>
  <c r="L293" i="5"/>
  <c r="F298" i="21"/>
  <c r="Z295" i="5"/>
  <c r="J300" i="21"/>
  <c r="I293" i="5" l="1"/>
  <c r="C299" i="21"/>
  <c r="M293" i="5"/>
  <c r="N293" i="5" s="1"/>
  <c r="Q293" i="5"/>
  <c r="AJ299" i="5"/>
  <c r="AM299" i="5" s="1"/>
  <c r="AK299" i="5"/>
  <c r="E294" i="5"/>
  <c r="D299" i="21"/>
  <c r="AE295" i="5"/>
  <c r="AA295" i="5"/>
  <c r="AB295" i="5" s="1"/>
  <c r="T290" i="5"/>
  <c r="U290" i="5" s="1"/>
  <c r="X290" i="5"/>
  <c r="AC295" i="5" l="1"/>
  <c r="AF295" i="5" s="1"/>
  <c r="AD295" i="5"/>
  <c r="V290" i="5"/>
  <c r="Y290" i="5" s="1"/>
  <c r="W290" i="5"/>
  <c r="F294" i="5"/>
  <c r="G294" i="5" s="1"/>
  <c r="J294" i="5"/>
  <c r="AG300" i="5"/>
  <c r="L305" i="21"/>
  <c r="K305" i="21"/>
  <c r="O293" i="5"/>
  <c r="R293" i="5" s="1"/>
  <c r="P293" i="5"/>
  <c r="E299" i="21" l="1"/>
  <c r="G296" i="21"/>
  <c r="I301" i="21"/>
  <c r="AL300" i="5"/>
  <c r="AH300" i="5"/>
  <c r="AI300" i="5" s="1"/>
  <c r="H294" i="5"/>
  <c r="K294" i="5" s="1"/>
  <c r="I294" i="5"/>
  <c r="H296" i="21"/>
  <c r="S291" i="5"/>
  <c r="Z296" i="5"/>
  <c r="J301" i="21"/>
  <c r="L294" i="5"/>
  <c r="F299" i="21"/>
  <c r="C300" i="21" l="1"/>
  <c r="AJ300" i="5"/>
  <c r="AM300" i="5" s="1"/>
  <c r="E295" i="5"/>
  <c r="D300" i="21"/>
  <c r="M294" i="5"/>
  <c r="N294" i="5" s="1"/>
  <c r="Q294" i="5"/>
  <c r="AA296" i="5"/>
  <c r="AB296" i="5" s="1"/>
  <c r="AE296" i="5"/>
  <c r="T291" i="5"/>
  <c r="U291" i="5" s="1"/>
  <c r="X291" i="5"/>
  <c r="V291" i="5" l="1"/>
  <c r="W291" i="5"/>
  <c r="F295" i="5"/>
  <c r="G295" i="5" s="1"/>
  <c r="J295" i="5"/>
  <c r="AK300" i="5"/>
  <c r="AC296" i="5"/>
  <c r="AF296" i="5" s="1"/>
  <c r="AD296" i="5"/>
  <c r="O294" i="5"/>
  <c r="R294" i="5" s="1"/>
  <c r="P294" i="5"/>
  <c r="K306" i="21"/>
  <c r="Y291" i="5"/>
  <c r="E300" i="21" l="1"/>
  <c r="I302" i="21"/>
  <c r="L295" i="5"/>
  <c r="F300" i="21"/>
  <c r="Z297" i="5"/>
  <c r="J302" i="21"/>
  <c r="AG301" i="5"/>
  <c r="L306" i="21"/>
  <c r="H295" i="5"/>
  <c r="I295" i="5" s="1"/>
  <c r="G297" i="21"/>
  <c r="S292" i="5"/>
  <c r="H297" i="21"/>
  <c r="E296" i="5" l="1"/>
  <c r="D301" i="21"/>
  <c r="K295" i="5"/>
  <c r="AL301" i="5"/>
  <c r="AH301" i="5"/>
  <c r="AI301" i="5" s="1"/>
  <c r="AJ301" i="5" s="1"/>
  <c r="AK301" i="5" s="1"/>
  <c r="AE297" i="5"/>
  <c r="AA297" i="5"/>
  <c r="AB297" i="5" s="1"/>
  <c r="M295" i="5"/>
  <c r="N295" i="5" s="1"/>
  <c r="Q295" i="5"/>
  <c r="T292" i="5"/>
  <c r="U292" i="5" s="1"/>
  <c r="X292" i="5"/>
  <c r="V292" i="5" l="1"/>
  <c r="Y292" i="5" s="1"/>
  <c r="W292" i="5"/>
  <c r="O295" i="5"/>
  <c r="R295" i="5" s="1"/>
  <c r="P295" i="5"/>
  <c r="AC297" i="5"/>
  <c r="AF297" i="5" s="1"/>
  <c r="AD297" i="5"/>
  <c r="AG302" i="5"/>
  <c r="L307" i="21"/>
  <c r="AM301" i="5"/>
  <c r="C301" i="21"/>
  <c r="F296" i="5"/>
  <c r="G296" i="5" s="1"/>
  <c r="J296" i="5"/>
  <c r="I303" i="21" l="1"/>
  <c r="E301" i="21"/>
  <c r="G298" i="21"/>
  <c r="K307" i="21"/>
  <c r="AL302" i="5"/>
  <c r="AH302" i="5"/>
  <c r="AI302" i="5" s="1"/>
  <c r="AJ302" i="5" s="1"/>
  <c r="AK302" i="5" s="1"/>
  <c r="L296" i="5"/>
  <c r="F301" i="21"/>
  <c r="Z298" i="5"/>
  <c r="J303" i="21"/>
  <c r="S293" i="5"/>
  <c r="H298" i="21"/>
  <c r="H296" i="5"/>
  <c r="K296" i="5" s="1"/>
  <c r="I296" i="5"/>
  <c r="C302" i="21" l="1"/>
  <c r="T293" i="5"/>
  <c r="U293" i="5" s="1"/>
  <c r="X293" i="5"/>
  <c r="AG303" i="5"/>
  <c r="L308" i="21"/>
  <c r="E297" i="5"/>
  <c r="D302" i="21"/>
  <c r="M296" i="5"/>
  <c r="N296" i="5" s="1"/>
  <c r="Q296" i="5"/>
  <c r="AM302" i="5"/>
  <c r="AE298" i="5"/>
  <c r="AA298" i="5"/>
  <c r="AB298" i="5" s="1"/>
  <c r="F297" i="5" l="1"/>
  <c r="G297" i="5" s="1"/>
  <c r="J297" i="5"/>
  <c r="K308" i="21"/>
  <c r="O296" i="5"/>
  <c r="R296" i="5" s="1"/>
  <c r="P296" i="5"/>
  <c r="AL303" i="5"/>
  <c r="AH303" i="5"/>
  <c r="AI303" i="5" s="1"/>
  <c r="V293" i="5"/>
  <c r="W293" i="5" s="1"/>
  <c r="AC298" i="5"/>
  <c r="AF298" i="5" s="1"/>
  <c r="AD298" i="5"/>
  <c r="S294" i="5" l="1"/>
  <c r="H299" i="21"/>
  <c r="E302" i="21"/>
  <c r="AJ303" i="5"/>
  <c r="AK303" i="5"/>
  <c r="AM303" i="5"/>
  <c r="Y293" i="5"/>
  <c r="L297" i="5"/>
  <c r="F302" i="21"/>
  <c r="I304" i="21"/>
  <c r="J304" i="21"/>
  <c r="Z299" i="5"/>
  <c r="H297" i="5"/>
  <c r="K297" i="5" s="1"/>
  <c r="I297" i="5"/>
  <c r="C303" i="21" l="1"/>
  <c r="M297" i="5"/>
  <c r="N297" i="5" s="1"/>
  <c r="Q297" i="5"/>
  <c r="K309" i="21"/>
  <c r="D303" i="21"/>
  <c r="E298" i="5"/>
  <c r="G299" i="21"/>
  <c r="AG304" i="5"/>
  <c r="L309" i="21"/>
  <c r="AA299" i="5"/>
  <c r="AB299" i="5" s="1"/>
  <c r="AE299" i="5"/>
  <c r="T294" i="5"/>
  <c r="U294" i="5" s="1"/>
  <c r="X294" i="5"/>
  <c r="AL304" i="5" l="1"/>
  <c r="AH304" i="5"/>
  <c r="AI304" i="5" s="1"/>
  <c r="O297" i="5"/>
  <c r="R297" i="5" s="1"/>
  <c r="F298" i="5"/>
  <c r="G298" i="5" s="1"/>
  <c r="J298" i="5"/>
  <c r="V294" i="5"/>
  <c r="Y294" i="5" s="1"/>
  <c r="AC299" i="5"/>
  <c r="AF299" i="5" s="1"/>
  <c r="AD299" i="5" l="1"/>
  <c r="G300" i="21"/>
  <c r="E303" i="21"/>
  <c r="AJ304" i="5"/>
  <c r="AK304" i="5" s="1"/>
  <c r="H298" i="5"/>
  <c r="I298" i="5" s="1"/>
  <c r="Z300" i="5"/>
  <c r="J305" i="21"/>
  <c r="I305" i="21"/>
  <c r="W294" i="5"/>
  <c r="K298" i="5"/>
  <c r="P297" i="5"/>
  <c r="AG305" i="5" l="1"/>
  <c r="L310" i="21"/>
  <c r="C304" i="21"/>
  <c r="AE300" i="5"/>
  <c r="AA300" i="5"/>
  <c r="AB300" i="5" s="1"/>
  <c r="AM304" i="5"/>
  <c r="E299" i="5"/>
  <c r="D304" i="21"/>
  <c r="L298" i="5"/>
  <c r="F303" i="21"/>
  <c r="S295" i="5"/>
  <c r="H300" i="21"/>
  <c r="T295" i="5" l="1"/>
  <c r="U295" i="5" s="1"/>
  <c r="X295" i="5"/>
  <c r="F299" i="5"/>
  <c r="G299" i="5" s="1"/>
  <c r="J299" i="5"/>
  <c r="K310" i="21"/>
  <c r="M298" i="5"/>
  <c r="N298" i="5" s="1"/>
  <c r="Q298" i="5"/>
  <c r="AC300" i="5"/>
  <c r="AD300" i="5"/>
  <c r="AF300" i="5"/>
  <c r="AL305" i="5"/>
  <c r="AH305" i="5"/>
  <c r="AI305" i="5" s="1"/>
  <c r="I306" i="21" l="1"/>
  <c r="J306" i="21"/>
  <c r="Z301" i="5"/>
  <c r="O298" i="5"/>
  <c r="R298" i="5" s="1"/>
  <c r="P298" i="5"/>
  <c r="H299" i="5"/>
  <c r="K299" i="5" s="1"/>
  <c r="AJ305" i="5"/>
  <c r="AM305" i="5" s="1"/>
  <c r="AK305" i="5"/>
  <c r="V295" i="5"/>
  <c r="W295" i="5" s="1"/>
  <c r="Y295" i="5" l="1"/>
  <c r="C305" i="21"/>
  <c r="E304" i="21"/>
  <c r="G301" i="21"/>
  <c r="I299" i="5"/>
  <c r="L299" i="5"/>
  <c r="F304" i="21"/>
  <c r="AA301" i="5"/>
  <c r="AB301" i="5" s="1"/>
  <c r="AE301" i="5"/>
  <c r="S296" i="5"/>
  <c r="H301" i="21"/>
  <c r="L311" i="21"/>
  <c r="AG306" i="5"/>
  <c r="K311" i="21"/>
  <c r="T296" i="5" l="1"/>
  <c r="U296" i="5" s="1"/>
  <c r="X296" i="5"/>
  <c r="AC301" i="5"/>
  <c r="AF301" i="5" s="1"/>
  <c r="AD301" i="5"/>
  <c r="M299" i="5"/>
  <c r="N299" i="5" s="1"/>
  <c r="Q299" i="5"/>
  <c r="E300" i="5"/>
  <c r="D305" i="21"/>
  <c r="AL306" i="5"/>
  <c r="AH306" i="5"/>
  <c r="AI306" i="5" s="1"/>
  <c r="AJ306" i="5" s="1"/>
  <c r="AK306" i="5" s="1"/>
  <c r="I307" i="21" l="1"/>
  <c r="AM306" i="5"/>
  <c r="AG307" i="5"/>
  <c r="L312" i="21"/>
  <c r="F300" i="5"/>
  <c r="G300" i="5" s="1"/>
  <c r="J300" i="5"/>
  <c r="O299" i="5"/>
  <c r="R299" i="5" s="1"/>
  <c r="Z302" i="5"/>
  <c r="J307" i="21"/>
  <c r="V296" i="5"/>
  <c r="Y296" i="5" s="1"/>
  <c r="G302" i="21" l="1"/>
  <c r="E305" i="21"/>
  <c r="P299" i="5"/>
  <c r="AE302" i="5"/>
  <c r="AA302" i="5"/>
  <c r="AB302" i="5" s="1"/>
  <c r="AL307" i="5"/>
  <c r="AH307" i="5"/>
  <c r="AI307" i="5" s="1"/>
  <c r="H300" i="5"/>
  <c r="K300" i="5" s="1"/>
  <c r="I300" i="5"/>
  <c r="W296" i="5"/>
  <c r="K312" i="21"/>
  <c r="C306" i="21" l="1"/>
  <c r="E301" i="5"/>
  <c r="D306" i="21"/>
  <c r="AJ307" i="5"/>
  <c r="AK307" i="5" s="1"/>
  <c r="L300" i="5"/>
  <c r="F305" i="21"/>
  <c r="AC302" i="5"/>
  <c r="AF302" i="5" s="1"/>
  <c r="S297" i="5"/>
  <c r="H302" i="21"/>
  <c r="AM307" i="5" l="1"/>
  <c r="I308" i="21"/>
  <c r="AD302" i="5"/>
  <c r="AG308" i="5"/>
  <c r="L313" i="21"/>
  <c r="M300" i="5"/>
  <c r="N300" i="5" s="1"/>
  <c r="Q300" i="5"/>
  <c r="K313" i="21"/>
  <c r="F301" i="5"/>
  <c r="G301" i="5" s="1"/>
  <c r="J301" i="5"/>
  <c r="T297" i="5"/>
  <c r="U297" i="5" s="1"/>
  <c r="X297" i="5"/>
  <c r="H301" i="5" l="1"/>
  <c r="I301" i="5"/>
  <c r="V297" i="5"/>
  <c r="Y297" i="5" s="1"/>
  <c r="K301" i="5"/>
  <c r="O300" i="5"/>
  <c r="R300" i="5" s="1"/>
  <c r="P300" i="5"/>
  <c r="AL308" i="5"/>
  <c r="AH308" i="5"/>
  <c r="AI308" i="5" s="1"/>
  <c r="Z303" i="5"/>
  <c r="J308" i="21"/>
  <c r="E306" i="21" l="1"/>
  <c r="G303" i="21"/>
  <c r="AE303" i="5"/>
  <c r="AA303" i="5"/>
  <c r="AB303" i="5" s="1"/>
  <c r="AJ308" i="5"/>
  <c r="AK308" i="5"/>
  <c r="AM308" i="5"/>
  <c r="L301" i="5"/>
  <c r="F306" i="21"/>
  <c r="C307" i="21"/>
  <c r="W297" i="5"/>
  <c r="E302" i="5"/>
  <c r="D307" i="21"/>
  <c r="M301" i="5" l="1"/>
  <c r="N301" i="5" s="1"/>
  <c r="Q301" i="5"/>
  <c r="F302" i="5"/>
  <c r="G302" i="5" s="1"/>
  <c r="J302" i="5"/>
  <c r="S298" i="5"/>
  <c r="H303" i="21"/>
  <c r="K314" i="21"/>
  <c r="AG309" i="5"/>
  <c r="L314" i="21"/>
  <c r="AC303" i="5"/>
  <c r="AD303" i="5" s="1"/>
  <c r="Z304" i="5" l="1"/>
  <c r="J309" i="21"/>
  <c r="AL309" i="5"/>
  <c r="AH309" i="5"/>
  <c r="AI309" i="5" s="1"/>
  <c r="T298" i="5"/>
  <c r="U298" i="5" s="1"/>
  <c r="X298" i="5"/>
  <c r="AF303" i="5"/>
  <c r="H302" i="5"/>
  <c r="K302" i="5" s="1"/>
  <c r="O301" i="5"/>
  <c r="R301" i="5" s="1"/>
  <c r="P301" i="5" l="1"/>
  <c r="C308" i="21"/>
  <c r="I309" i="21"/>
  <c r="L302" i="5"/>
  <c r="F307" i="21"/>
  <c r="E307" i="21"/>
  <c r="I302" i="5"/>
  <c r="V298" i="5"/>
  <c r="Y298" i="5" s="1"/>
  <c r="AJ309" i="5"/>
  <c r="AK309" i="5"/>
  <c r="AM309" i="5"/>
  <c r="AE304" i="5"/>
  <c r="AA304" i="5"/>
  <c r="AB304" i="5" s="1"/>
  <c r="W298" i="5" l="1"/>
  <c r="G304" i="21"/>
  <c r="S299" i="5"/>
  <c r="H304" i="21"/>
  <c r="E303" i="5"/>
  <c r="D308" i="21"/>
  <c r="AC304" i="5"/>
  <c r="AF304" i="5" s="1"/>
  <c r="M302" i="5"/>
  <c r="N302" i="5" s="1"/>
  <c r="Q302" i="5"/>
  <c r="K315" i="21"/>
  <c r="AG310" i="5"/>
  <c r="L315" i="21"/>
  <c r="I310" i="21" l="1"/>
  <c r="O302" i="5"/>
  <c r="R302" i="5" s="1"/>
  <c r="AH310" i="5"/>
  <c r="AI310" i="5" s="1"/>
  <c r="AL310" i="5"/>
  <c r="AD304" i="5"/>
  <c r="F303" i="5"/>
  <c r="G303" i="5" s="1"/>
  <c r="J303" i="5"/>
  <c r="T299" i="5"/>
  <c r="U299" i="5" s="1"/>
  <c r="X299" i="5"/>
  <c r="E308" i="21" l="1"/>
  <c r="H303" i="5"/>
  <c r="K303" i="5" s="1"/>
  <c r="I303" i="5"/>
  <c r="V299" i="5"/>
  <c r="Y299" i="5" s="1"/>
  <c r="Z305" i="5"/>
  <c r="J310" i="21"/>
  <c r="AJ310" i="5"/>
  <c r="AM310" i="5" s="1"/>
  <c r="AK310" i="5"/>
  <c r="P302" i="5"/>
  <c r="W299" i="5" l="1"/>
  <c r="G305" i="21"/>
  <c r="C309" i="21"/>
  <c r="AG311" i="5"/>
  <c r="L316" i="21"/>
  <c r="K316" i="21"/>
  <c r="AE305" i="5"/>
  <c r="AA305" i="5"/>
  <c r="AB305" i="5" s="1"/>
  <c r="S300" i="5"/>
  <c r="H305" i="21"/>
  <c r="E304" i="5"/>
  <c r="D309" i="21"/>
  <c r="L303" i="5"/>
  <c r="F308" i="21"/>
  <c r="T300" i="5" l="1"/>
  <c r="U300" i="5" s="1"/>
  <c r="X300" i="5"/>
  <c r="AC305" i="5"/>
  <c r="AF305" i="5" s="1"/>
  <c r="AH311" i="5"/>
  <c r="AI311" i="5" s="1"/>
  <c r="AL311" i="5"/>
  <c r="M303" i="5"/>
  <c r="N303" i="5" s="1"/>
  <c r="Q303" i="5"/>
  <c r="F304" i="5"/>
  <c r="G304" i="5" s="1"/>
  <c r="J304" i="5"/>
  <c r="I311" i="21" l="1"/>
  <c r="AJ311" i="5"/>
  <c r="AM311" i="5" s="1"/>
  <c r="AK311" i="5"/>
  <c r="AD305" i="5"/>
  <c r="H304" i="5"/>
  <c r="K304" i="5" s="1"/>
  <c r="I304" i="5"/>
  <c r="O303" i="5"/>
  <c r="R303" i="5" s="1"/>
  <c r="P303" i="5"/>
  <c r="V300" i="5"/>
  <c r="Y300" i="5" s="1"/>
  <c r="W300" i="5"/>
  <c r="E309" i="21" l="1"/>
  <c r="C310" i="21"/>
  <c r="Z306" i="5"/>
  <c r="J311" i="21"/>
  <c r="G306" i="21"/>
  <c r="L304" i="5"/>
  <c r="F309" i="21"/>
  <c r="E305" i="5"/>
  <c r="D310" i="21"/>
  <c r="AG312" i="5"/>
  <c r="L317" i="21"/>
  <c r="K317" i="21"/>
  <c r="H306" i="21"/>
  <c r="S301" i="5"/>
  <c r="F305" i="5" l="1"/>
  <c r="G305" i="5" s="1"/>
  <c r="J305" i="5"/>
  <c r="M304" i="5"/>
  <c r="N304" i="5" s="1"/>
  <c r="Q304" i="5"/>
  <c r="AE306" i="5"/>
  <c r="AA306" i="5"/>
  <c r="AB306" i="5" s="1"/>
  <c r="T301" i="5"/>
  <c r="U301" i="5" s="1"/>
  <c r="X301" i="5"/>
  <c r="AL312" i="5"/>
  <c r="AH312" i="5"/>
  <c r="AI312" i="5" s="1"/>
  <c r="AJ312" i="5" s="1"/>
  <c r="AK312" i="5" s="1"/>
  <c r="AG313" i="5" l="1"/>
  <c r="L318" i="21"/>
  <c r="AM312" i="5"/>
  <c r="V301" i="5"/>
  <c r="W301" i="5" s="1"/>
  <c r="AC306" i="5"/>
  <c r="AD306" i="5" s="1"/>
  <c r="O304" i="5"/>
  <c r="R304" i="5" s="1"/>
  <c r="H305" i="5"/>
  <c r="K305" i="5" s="1"/>
  <c r="C311" i="21" l="1"/>
  <c r="E310" i="21"/>
  <c r="Z307" i="5"/>
  <c r="J312" i="21"/>
  <c r="S302" i="5"/>
  <c r="H307" i="21"/>
  <c r="AF306" i="5"/>
  <c r="Y301" i="5"/>
  <c r="I305" i="5"/>
  <c r="P304" i="5"/>
  <c r="K318" i="21"/>
  <c r="AL313" i="5"/>
  <c r="AH313" i="5"/>
  <c r="AI313" i="5" s="1"/>
  <c r="I312" i="21" l="1"/>
  <c r="E306" i="5"/>
  <c r="D311" i="21"/>
  <c r="T302" i="5"/>
  <c r="U302" i="5" s="1"/>
  <c r="X302" i="5"/>
  <c r="AE307" i="5"/>
  <c r="AA307" i="5"/>
  <c r="AB307" i="5" s="1"/>
  <c r="L305" i="5"/>
  <c r="F310" i="21"/>
  <c r="G307" i="21"/>
  <c r="AJ313" i="5"/>
  <c r="AM313" i="5" s="1"/>
  <c r="AK313" i="5"/>
  <c r="AC307" i="5" l="1"/>
  <c r="AD307" i="5"/>
  <c r="AF307" i="5"/>
  <c r="K319" i="21"/>
  <c r="F306" i="5"/>
  <c r="G306" i="5" s="1"/>
  <c r="J306" i="5"/>
  <c r="M305" i="5"/>
  <c r="N305" i="5" s="1"/>
  <c r="Q305" i="5"/>
  <c r="V302" i="5"/>
  <c r="Y302" i="5" s="1"/>
  <c r="AG314" i="5"/>
  <c r="L319" i="21"/>
  <c r="G308" i="21" l="1"/>
  <c r="W302" i="5"/>
  <c r="O305" i="5"/>
  <c r="P305" i="5" s="1"/>
  <c r="H306" i="5"/>
  <c r="I306" i="5" s="1"/>
  <c r="Z308" i="5"/>
  <c r="J313" i="21"/>
  <c r="I313" i="21"/>
  <c r="AL314" i="5"/>
  <c r="AH314" i="5"/>
  <c r="AI314" i="5" s="1"/>
  <c r="AJ314" i="5" s="1"/>
  <c r="AK314" i="5" s="1"/>
  <c r="AM314" i="5" l="1"/>
  <c r="R305" i="5"/>
  <c r="E307" i="5"/>
  <c r="D312" i="21"/>
  <c r="L306" i="5"/>
  <c r="F311" i="21"/>
  <c r="K320" i="21"/>
  <c r="AA308" i="5"/>
  <c r="AB308" i="5" s="1"/>
  <c r="AE308" i="5"/>
  <c r="K306" i="5"/>
  <c r="E311" i="21"/>
  <c r="AG315" i="5"/>
  <c r="L320" i="21"/>
  <c r="S303" i="5"/>
  <c r="H308" i="21"/>
  <c r="AL315" i="5" l="1"/>
  <c r="AH315" i="5"/>
  <c r="AI315" i="5" s="1"/>
  <c r="C312" i="21"/>
  <c r="AC308" i="5"/>
  <c r="AF308" i="5" s="1"/>
  <c r="AD308" i="5"/>
  <c r="M306" i="5"/>
  <c r="N306" i="5" s="1"/>
  <c r="Q306" i="5"/>
  <c r="T303" i="5"/>
  <c r="U303" i="5" s="1"/>
  <c r="X303" i="5"/>
  <c r="F307" i="5"/>
  <c r="G307" i="5" s="1"/>
  <c r="J307" i="5"/>
  <c r="I314" i="21" l="1"/>
  <c r="H307" i="5"/>
  <c r="I307" i="5"/>
  <c r="V303" i="5"/>
  <c r="Y303" i="5" s="1"/>
  <c r="O306" i="5"/>
  <c r="R306" i="5" s="1"/>
  <c r="P306" i="5"/>
  <c r="Z309" i="5"/>
  <c r="J314" i="21"/>
  <c r="AJ315" i="5"/>
  <c r="AM315" i="5" s="1"/>
  <c r="AK315" i="5"/>
  <c r="K307" i="5"/>
  <c r="W303" i="5" l="1"/>
  <c r="E312" i="21"/>
  <c r="G309" i="21"/>
  <c r="AE309" i="5"/>
  <c r="AA309" i="5"/>
  <c r="AB309" i="5" s="1"/>
  <c r="L307" i="5"/>
  <c r="F312" i="21"/>
  <c r="S304" i="5"/>
  <c r="H309" i="21"/>
  <c r="K321" i="21"/>
  <c r="E308" i="5"/>
  <c r="D313" i="21"/>
  <c r="C313" i="21"/>
  <c r="AG316" i="5"/>
  <c r="L321" i="21"/>
  <c r="T304" i="5" l="1"/>
  <c r="U304" i="5" s="1"/>
  <c r="X304" i="5"/>
  <c r="M307" i="5"/>
  <c r="N307" i="5" s="1"/>
  <c r="Q307" i="5"/>
  <c r="AC309" i="5"/>
  <c r="AD309" i="5"/>
  <c r="AL316" i="5"/>
  <c r="AH316" i="5"/>
  <c r="AI316" i="5" s="1"/>
  <c r="AF309" i="5"/>
  <c r="F308" i="5"/>
  <c r="G308" i="5" s="1"/>
  <c r="J308" i="5"/>
  <c r="AJ316" i="5" l="1"/>
  <c r="AK316" i="5"/>
  <c r="H308" i="5"/>
  <c r="K308" i="5" s="1"/>
  <c r="I308" i="5"/>
  <c r="I315" i="21"/>
  <c r="AM316" i="5"/>
  <c r="Z310" i="5"/>
  <c r="J315" i="21"/>
  <c r="O307" i="5"/>
  <c r="P307" i="5" s="1"/>
  <c r="V304" i="5"/>
  <c r="Y304" i="5" s="1"/>
  <c r="G310" i="21" l="1"/>
  <c r="L308" i="5"/>
  <c r="F313" i="21"/>
  <c r="C314" i="21"/>
  <c r="R307" i="5"/>
  <c r="W304" i="5"/>
  <c r="AE310" i="5"/>
  <c r="AA310" i="5"/>
  <c r="AB310" i="5" s="1"/>
  <c r="K322" i="21"/>
  <c r="AG317" i="5"/>
  <c r="L322" i="21"/>
  <c r="E309" i="5"/>
  <c r="D314" i="21"/>
  <c r="S305" i="5" l="1"/>
  <c r="H310" i="21"/>
  <c r="E313" i="21"/>
  <c r="AC310" i="5"/>
  <c r="AF310" i="5" s="1"/>
  <c r="M308" i="5"/>
  <c r="N308" i="5" s="1"/>
  <c r="Q308" i="5"/>
  <c r="F309" i="5"/>
  <c r="G309" i="5" s="1"/>
  <c r="J309" i="5"/>
  <c r="AL317" i="5"/>
  <c r="AH317" i="5"/>
  <c r="AI317" i="5" s="1"/>
  <c r="AJ317" i="5" s="1"/>
  <c r="AK317" i="5" s="1"/>
  <c r="AM317" i="5" l="1"/>
  <c r="I316" i="21"/>
  <c r="K323" i="21"/>
  <c r="H309" i="5"/>
  <c r="I309" i="5" s="1"/>
  <c r="T305" i="5"/>
  <c r="U305" i="5" s="1"/>
  <c r="X305" i="5"/>
  <c r="O308" i="5"/>
  <c r="R308" i="5" s="1"/>
  <c r="P308" i="5"/>
  <c r="AD310" i="5"/>
  <c r="AG318" i="5"/>
  <c r="L323" i="21"/>
  <c r="K309" i="5" l="1"/>
  <c r="E314" i="21"/>
  <c r="E310" i="5"/>
  <c r="D315" i="21"/>
  <c r="L309" i="5"/>
  <c r="F314" i="21"/>
  <c r="C315" i="21"/>
  <c r="V305" i="5"/>
  <c r="Y305" i="5" s="1"/>
  <c r="AL318" i="5"/>
  <c r="AH318" i="5"/>
  <c r="AI318" i="5" s="1"/>
  <c r="AJ318" i="5" s="1"/>
  <c r="AK318" i="5" s="1"/>
  <c r="Z311" i="5"/>
  <c r="J316" i="21"/>
  <c r="AM318" i="5" l="1"/>
  <c r="G311" i="21"/>
  <c r="K324" i="21"/>
  <c r="W305" i="5"/>
  <c r="M309" i="5"/>
  <c r="N309" i="5" s="1"/>
  <c r="Q309" i="5"/>
  <c r="F310" i="5"/>
  <c r="G310" i="5" s="1"/>
  <c r="J310" i="5"/>
  <c r="AE311" i="5"/>
  <c r="AA311" i="5"/>
  <c r="AB311" i="5" s="1"/>
  <c r="AG319" i="5"/>
  <c r="L324" i="21"/>
  <c r="AL319" i="5" l="1"/>
  <c r="AH319" i="5"/>
  <c r="AI319" i="5" s="1"/>
  <c r="O309" i="5"/>
  <c r="R309" i="5" s="1"/>
  <c r="AC311" i="5"/>
  <c r="AF311" i="5" s="1"/>
  <c r="H310" i="5"/>
  <c r="K310" i="5" s="1"/>
  <c r="I310" i="5"/>
  <c r="H311" i="21"/>
  <c r="S306" i="5"/>
  <c r="C316" i="21" l="1"/>
  <c r="I317" i="21"/>
  <c r="E315" i="21"/>
  <c r="E311" i="5"/>
  <c r="D316" i="21"/>
  <c r="AD311" i="5"/>
  <c r="P309" i="5"/>
  <c r="AJ319" i="5"/>
  <c r="AM319" i="5" s="1"/>
  <c r="T306" i="5"/>
  <c r="U306" i="5" s="1"/>
  <c r="X306" i="5"/>
  <c r="K325" i="21" l="1"/>
  <c r="AK319" i="5"/>
  <c r="F315" i="21"/>
  <c r="L310" i="5"/>
  <c r="Z312" i="5"/>
  <c r="J317" i="21"/>
  <c r="F311" i="5"/>
  <c r="G311" i="5" s="1"/>
  <c r="J311" i="5"/>
  <c r="V306" i="5"/>
  <c r="Y306" i="5" s="1"/>
  <c r="G312" i="21" l="1"/>
  <c r="W306" i="5"/>
  <c r="AE312" i="5"/>
  <c r="AA312" i="5"/>
  <c r="AB312" i="5" s="1"/>
  <c r="H311" i="5"/>
  <c r="I311" i="5" s="1"/>
  <c r="M310" i="5"/>
  <c r="N310" i="5" s="1"/>
  <c r="Q310" i="5"/>
  <c r="AG320" i="5"/>
  <c r="L325" i="21"/>
  <c r="E312" i="5" l="1"/>
  <c r="D317" i="21"/>
  <c r="K311" i="5"/>
  <c r="AH320" i="5"/>
  <c r="AI320" i="5" s="1"/>
  <c r="AL320" i="5"/>
  <c r="O310" i="5"/>
  <c r="R310" i="5" s="1"/>
  <c r="P310" i="5"/>
  <c r="AC312" i="5"/>
  <c r="AF312" i="5" s="1"/>
  <c r="AD312" i="5"/>
  <c r="S307" i="5"/>
  <c r="H312" i="21"/>
  <c r="I318" i="21" l="1"/>
  <c r="E316" i="21"/>
  <c r="T307" i="5"/>
  <c r="U307" i="5" s="1"/>
  <c r="X307" i="5"/>
  <c r="Z313" i="5"/>
  <c r="J318" i="21"/>
  <c r="L311" i="5"/>
  <c r="F316" i="21"/>
  <c r="AJ320" i="5"/>
  <c r="AM320" i="5" s="1"/>
  <c r="C317" i="21"/>
  <c r="F312" i="5"/>
  <c r="G312" i="5" s="1"/>
  <c r="J312" i="5"/>
  <c r="AK320" i="5" l="1"/>
  <c r="M311" i="5"/>
  <c r="N311" i="5" s="1"/>
  <c r="Q311" i="5"/>
  <c r="AE313" i="5"/>
  <c r="AA313" i="5"/>
  <c r="AB313" i="5" s="1"/>
  <c r="V307" i="5"/>
  <c r="Y307" i="5" s="1"/>
  <c r="W307" i="5"/>
  <c r="K326" i="21"/>
  <c r="H312" i="5"/>
  <c r="I312" i="5" s="1"/>
  <c r="E313" i="5" l="1"/>
  <c r="D318" i="21"/>
  <c r="G313" i="21"/>
  <c r="K312" i="5"/>
  <c r="H313" i="21"/>
  <c r="S308" i="5"/>
  <c r="AC313" i="5"/>
  <c r="AD313" i="5" s="1"/>
  <c r="O311" i="5"/>
  <c r="R311" i="5" s="1"/>
  <c r="AG321" i="5"/>
  <c r="L326" i="21"/>
  <c r="P311" i="5" l="1"/>
  <c r="Z314" i="5"/>
  <c r="J319" i="21"/>
  <c r="L312" i="5"/>
  <c r="F317" i="21"/>
  <c r="AF313" i="5"/>
  <c r="C318" i="21"/>
  <c r="E317" i="21"/>
  <c r="T308" i="5"/>
  <c r="U308" i="5" s="1"/>
  <c r="X308" i="5"/>
  <c r="AL321" i="5"/>
  <c r="AH321" i="5"/>
  <c r="AI321" i="5" s="1"/>
  <c r="F313" i="5"/>
  <c r="G313" i="5" s="1"/>
  <c r="J313" i="5"/>
  <c r="V308" i="5" l="1"/>
  <c r="Y308" i="5" s="1"/>
  <c r="I319" i="21"/>
  <c r="M312" i="5"/>
  <c r="N312" i="5" s="1"/>
  <c r="Q312" i="5"/>
  <c r="H313" i="5"/>
  <c r="K313" i="5" s="1"/>
  <c r="I313" i="5"/>
  <c r="AJ321" i="5"/>
  <c r="AM321" i="5" s="1"/>
  <c r="AE314" i="5"/>
  <c r="AA314" i="5"/>
  <c r="AB314" i="5" s="1"/>
  <c r="K327" i="21" l="1"/>
  <c r="C319" i="21"/>
  <c r="G314" i="21"/>
  <c r="E314" i="5"/>
  <c r="D319" i="21"/>
  <c r="O312" i="5"/>
  <c r="R312" i="5" s="1"/>
  <c r="P312" i="5"/>
  <c r="AC314" i="5"/>
  <c r="AD314" i="5" s="1"/>
  <c r="W308" i="5"/>
  <c r="AK321" i="5"/>
  <c r="Z315" i="5" l="1"/>
  <c r="J320" i="21"/>
  <c r="E318" i="21"/>
  <c r="L313" i="5"/>
  <c r="F318" i="21"/>
  <c r="AG322" i="5"/>
  <c r="L327" i="21"/>
  <c r="AF314" i="5"/>
  <c r="F314" i="5"/>
  <c r="G314" i="5" s="1"/>
  <c r="J314" i="5"/>
  <c r="S309" i="5"/>
  <c r="H314" i="21"/>
  <c r="T309" i="5" l="1"/>
  <c r="U309" i="5" s="1"/>
  <c r="X309" i="5"/>
  <c r="I320" i="21"/>
  <c r="AH322" i="5"/>
  <c r="AI322" i="5" s="1"/>
  <c r="AL322" i="5"/>
  <c r="M313" i="5"/>
  <c r="N313" i="5" s="1"/>
  <c r="Q313" i="5"/>
  <c r="H314" i="5"/>
  <c r="K314" i="5" s="1"/>
  <c r="AE315" i="5"/>
  <c r="AA315" i="5"/>
  <c r="AB315" i="5" s="1"/>
  <c r="C320" i="21" l="1"/>
  <c r="I314" i="5"/>
  <c r="AJ322" i="5"/>
  <c r="AM322" i="5" s="1"/>
  <c r="AK322" i="5"/>
  <c r="O313" i="5"/>
  <c r="P313" i="5"/>
  <c r="R313" i="5"/>
  <c r="AC315" i="5"/>
  <c r="AF315" i="5" s="1"/>
  <c r="V309" i="5"/>
  <c r="Y309" i="5" s="1"/>
  <c r="W309" i="5"/>
  <c r="I321" i="21" l="1"/>
  <c r="AD315" i="5"/>
  <c r="G315" i="21"/>
  <c r="E319" i="21"/>
  <c r="L314" i="5"/>
  <c r="F319" i="21"/>
  <c r="L328" i="21"/>
  <c r="AG323" i="5"/>
  <c r="K328" i="21"/>
  <c r="E315" i="5"/>
  <c r="D320" i="21"/>
  <c r="S310" i="5"/>
  <c r="H315" i="21"/>
  <c r="AH323" i="5" l="1"/>
  <c r="AI323" i="5" s="1"/>
  <c r="AL323" i="5"/>
  <c r="F315" i="5"/>
  <c r="G315" i="5" s="1"/>
  <c r="J315" i="5"/>
  <c r="M314" i="5"/>
  <c r="N314" i="5" s="1"/>
  <c r="Q314" i="5"/>
  <c r="T310" i="5"/>
  <c r="U310" i="5" s="1"/>
  <c r="X310" i="5"/>
  <c r="Z316" i="5"/>
  <c r="J321" i="21"/>
  <c r="AE316" i="5" l="1"/>
  <c r="AA316" i="5"/>
  <c r="AB316" i="5" s="1"/>
  <c r="V310" i="5"/>
  <c r="Y310" i="5" s="1"/>
  <c r="W310" i="5"/>
  <c r="O314" i="5"/>
  <c r="R314" i="5" s="1"/>
  <c r="P314" i="5"/>
  <c r="H315" i="5"/>
  <c r="K315" i="5" s="1"/>
  <c r="I315" i="5"/>
  <c r="AJ323" i="5"/>
  <c r="AM323" i="5" s="1"/>
  <c r="C321" i="21" l="1"/>
  <c r="E320" i="21"/>
  <c r="G316" i="21"/>
  <c r="K329" i="21"/>
  <c r="S311" i="5"/>
  <c r="H316" i="21"/>
  <c r="E316" i="5"/>
  <c r="D321" i="21"/>
  <c r="L315" i="5"/>
  <c r="F320" i="21"/>
  <c r="AC316" i="5"/>
  <c r="AF316" i="5" s="1"/>
  <c r="AK323" i="5"/>
  <c r="AD316" i="5" l="1"/>
  <c r="F316" i="5"/>
  <c r="G316" i="5" s="1"/>
  <c r="J316" i="5"/>
  <c r="T311" i="5"/>
  <c r="U311" i="5" s="1"/>
  <c r="X311" i="5"/>
  <c r="I322" i="21"/>
  <c r="AG324" i="5"/>
  <c r="L329" i="21"/>
  <c r="Z317" i="5"/>
  <c r="J322" i="21"/>
  <c r="M315" i="5"/>
  <c r="N315" i="5" s="1"/>
  <c r="Q315" i="5"/>
  <c r="AH324" i="5" l="1"/>
  <c r="AI324" i="5" s="1"/>
  <c r="AL324" i="5"/>
  <c r="O315" i="5"/>
  <c r="P315" i="5" s="1"/>
  <c r="AE317" i="5"/>
  <c r="AA317" i="5"/>
  <c r="AB317" i="5" s="1"/>
  <c r="R315" i="5"/>
  <c r="V311" i="5"/>
  <c r="Y311" i="5" s="1"/>
  <c r="W311" i="5"/>
  <c r="H316" i="5"/>
  <c r="I316" i="5" s="1"/>
  <c r="D322" i="21" l="1"/>
  <c r="E317" i="5"/>
  <c r="G317" i="21"/>
  <c r="F321" i="21"/>
  <c r="L316" i="5"/>
  <c r="E321" i="21"/>
  <c r="K316" i="5"/>
  <c r="S312" i="5"/>
  <c r="H317" i="21"/>
  <c r="AC317" i="5"/>
  <c r="AD317" i="5" s="1"/>
  <c r="AJ324" i="5"/>
  <c r="AM324" i="5" s="1"/>
  <c r="AK324" i="5"/>
  <c r="K330" i="21" l="1"/>
  <c r="Z318" i="5"/>
  <c r="J323" i="21"/>
  <c r="T312" i="5"/>
  <c r="U312" i="5" s="1"/>
  <c r="X312" i="5"/>
  <c r="C322" i="21"/>
  <c r="M316" i="5"/>
  <c r="N316" i="5" s="1"/>
  <c r="Q316" i="5"/>
  <c r="AG325" i="5"/>
  <c r="L330" i="21"/>
  <c r="AF317" i="5"/>
  <c r="F317" i="5"/>
  <c r="G317" i="5" s="1"/>
  <c r="J317" i="5"/>
  <c r="AL325" i="5" l="1"/>
  <c r="AH325" i="5"/>
  <c r="AI325" i="5" s="1"/>
  <c r="O316" i="5"/>
  <c r="R316" i="5" s="1"/>
  <c r="P316" i="5"/>
  <c r="V312" i="5"/>
  <c r="Y312" i="5" s="1"/>
  <c r="W312" i="5"/>
  <c r="AE318" i="5"/>
  <c r="AA318" i="5"/>
  <c r="AB318" i="5" s="1"/>
  <c r="H317" i="5"/>
  <c r="I317" i="5" s="1"/>
  <c r="I323" i="21"/>
  <c r="E318" i="5" l="1"/>
  <c r="D323" i="21"/>
  <c r="G318" i="21"/>
  <c r="E322" i="21"/>
  <c r="AC318" i="5"/>
  <c r="AD318" i="5" s="1"/>
  <c r="K317" i="5"/>
  <c r="S313" i="5"/>
  <c r="H318" i="21"/>
  <c r="L317" i="5"/>
  <c r="F322" i="21"/>
  <c r="AJ325" i="5"/>
  <c r="AM325" i="5" s="1"/>
  <c r="AK325" i="5"/>
  <c r="Z319" i="5" l="1"/>
  <c r="J324" i="21"/>
  <c r="T313" i="5"/>
  <c r="U313" i="5" s="1"/>
  <c r="X313" i="5"/>
  <c r="C323" i="21"/>
  <c r="AF318" i="5"/>
  <c r="K331" i="21"/>
  <c r="AG326" i="5"/>
  <c r="L331" i="21"/>
  <c r="M317" i="5"/>
  <c r="N317" i="5" s="1"/>
  <c r="Q317" i="5"/>
  <c r="F318" i="5"/>
  <c r="G318" i="5" s="1"/>
  <c r="J318" i="5"/>
  <c r="AL326" i="5" l="1"/>
  <c r="AH326" i="5"/>
  <c r="AI326" i="5" s="1"/>
  <c r="O317" i="5"/>
  <c r="R317" i="5" s="1"/>
  <c r="P317" i="5"/>
  <c r="I324" i="21"/>
  <c r="V313" i="5"/>
  <c r="W313" i="5" s="1"/>
  <c r="H318" i="5"/>
  <c r="I318" i="5" s="1"/>
  <c r="AA319" i="5"/>
  <c r="AB319" i="5" s="1"/>
  <c r="AE319" i="5"/>
  <c r="E319" i="5" l="1"/>
  <c r="D324" i="21"/>
  <c r="S314" i="5"/>
  <c r="H319" i="21"/>
  <c r="E323" i="21"/>
  <c r="Y313" i="5"/>
  <c r="K318" i="5"/>
  <c r="L318" i="5"/>
  <c r="F323" i="21"/>
  <c r="AC319" i="5"/>
  <c r="AD319" i="5" s="1"/>
  <c r="AJ326" i="5"/>
  <c r="AK326" i="5" s="1"/>
  <c r="AF319" i="5" l="1"/>
  <c r="AM326" i="5"/>
  <c r="Z320" i="5"/>
  <c r="J325" i="21"/>
  <c r="M318" i="5"/>
  <c r="N318" i="5" s="1"/>
  <c r="Q318" i="5"/>
  <c r="C324" i="21"/>
  <c r="I325" i="21"/>
  <c r="G319" i="21"/>
  <c r="K332" i="21"/>
  <c r="AG327" i="5"/>
  <c r="L332" i="21"/>
  <c r="T314" i="5"/>
  <c r="U314" i="5" s="1"/>
  <c r="X314" i="5"/>
  <c r="F319" i="5"/>
  <c r="G319" i="5" s="1"/>
  <c r="J319" i="5"/>
  <c r="H319" i="5" l="1"/>
  <c r="K319" i="5" s="1"/>
  <c r="I319" i="5"/>
  <c r="V314" i="5"/>
  <c r="Y314" i="5" s="1"/>
  <c r="W314" i="5"/>
  <c r="O318" i="5"/>
  <c r="R318" i="5" s="1"/>
  <c r="AL327" i="5"/>
  <c r="AH327" i="5"/>
  <c r="AI327" i="5" s="1"/>
  <c r="AJ327" i="5" s="1"/>
  <c r="AK327" i="5" s="1"/>
  <c r="AE320" i="5"/>
  <c r="AA320" i="5"/>
  <c r="AB320" i="5" s="1"/>
  <c r="E324" i="21" l="1"/>
  <c r="G320" i="21"/>
  <c r="C325" i="21"/>
  <c r="AF320" i="5"/>
  <c r="AG328" i="5"/>
  <c r="L333" i="21"/>
  <c r="AM327" i="5"/>
  <c r="P318" i="5"/>
  <c r="S315" i="5"/>
  <c r="H320" i="21"/>
  <c r="E320" i="5"/>
  <c r="D325" i="21"/>
  <c r="AC320" i="5"/>
  <c r="AD320" i="5" s="1"/>
  <c r="Z321" i="5" l="1"/>
  <c r="J326" i="21"/>
  <c r="L319" i="5"/>
  <c r="F324" i="21"/>
  <c r="AL328" i="5"/>
  <c r="AH328" i="5"/>
  <c r="AI328" i="5" s="1"/>
  <c r="T315" i="5"/>
  <c r="U315" i="5" s="1"/>
  <c r="X315" i="5"/>
  <c r="K333" i="21"/>
  <c r="I326" i="21"/>
  <c r="F320" i="5"/>
  <c r="G320" i="5" s="1"/>
  <c r="J320" i="5"/>
  <c r="V315" i="5" l="1"/>
  <c r="Y315" i="5" s="1"/>
  <c r="W315" i="5"/>
  <c r="AJ328" i="5"/>
  <c r="AM328" i="5" s="1"/>
  <c r="AK328" i="5"/>
  <c r="M319" i="5"/>
  <c r="N319" i="5" s="1"/>
  <c r="Q319" i="5"/>
  <c r="H320" i="5"/>
  <c r="K320" i="5" s="1"/>
  <c r="I320" i="5"/>
  <c r="AE321" i="5"/>
  <c r="AA321" i="5"/>
  <c r="AB321" i="5" s="1"/>
  <c r="C326" i="21" l="1"/>
  <c r="K334" i="21"/>
  <c r="G321" i="21"/>
  <c r="AF321" i="5"/>
  <c r="E321" i="5"/>
  <c r="D326" i="21"/>
  <c r="O319" i="5"/>
  <c r="R319" i="5" s="1"/>
  <c r="AG329" i="5"/>
  <c r="L334" i="21"/>
  <c r="S316" i="5"/>
  <c r="H321" i="21"/>
  <c r="AC321" i="5"/>
  <c r="AD321" i="5"/>
  <c r="P319" i="5" l="1"/>
  <c r="E325" i="21"/>
  <c r="L320" i="5"/>
  <c r="F325" i="21"/>
  <c r="F321" i="5"/>
  <c r="G321" i="5" s="1"/>
  <c r="J321" i="5"/>
  <c r="I327" i="21"/>
  <c r="T316" i="5"/>
  <c r="U316" i="5" s="1"/>
  <c r="X316" i="5"/>
  <c r="Z322" i="5"/>
  <c r="J327" i="21"/>
  <c r="AL329" i="5"/>
  <c r="AH329" i="5"/>
  <c r="AI329" i="5" s="1"/>
  <c r="AJ329" i="5" s="1"/>
  <c r="AK329" i="5" s="1"/>
  <c r="AE322" i="5" l="1"/>
  <c r="AA322" i="5"/>
  <c r="AB322" i="5" s="1"/>
  <c r="V316" i="5"/>
  <c r="Y316" i="5" s="1"/>
  <c r="W316" i="5"/>
  <c r="H321" i="5"/>
  <c r="K321" i="5" s="1"/>
  <c r="I321" i="5"/>
  <c r="M320" i="5"/>
  <c r="N320" i="5" s="1"/>
  <c r="Q320" i="5"/>
  <c r="AG330" i="5"/>
  <c r="L335" i="21"/>
  <c r="AM329" i="5"/>
  <c r="C327" i="21" l="1"/>
  <c r="G322" i="21"/>
  <c r="AL330" i="5"/>
  <c r="AH330" i="5"/>
  <c r="AI330" i="5" s="1"/>
  <c r="AJ330" i="5" s="1"/>
  <c r="AK330" i="5" s="1"/>
  <c r="O320" i="5"/>
  <c r="R320" i="5" s="1"/>
  <c r="P320" i="5"/>
  <c r="E322" i="5"/>
  <c r="D327" i="21"/>
  <c r="S317" i="5"/>
  <c r="H322" i="21"/>
  <c r="AC322" i="5"/>
  <c r="AD322" i="5" s="1"/>
  <c r="K335" i="21"/>
  <c r="AF322" i="5" l="1"/>
  <c r="Z323" i="5"/>
  <c r="J328" i="21"/>
  <c r="F322" i="5"/>
  <c r="G322" i="5" s="1"/>
  <c r="J322" i="5"/>
  <c r="L321" i="5"/>
  <c r="F326" i="21"/>
  <c r="E326" i="21"/>
  <c r="AG331" i="5"/>
  <c r="L336" i="21"/>
  <c r="AM330" i="5"/>
  <c r="T317" i="5"/>
  <c r="U317" i="5" s="1"/>
  <c r="X317" i="5"/>
  <c r="I328" i="21"/>
  <c r="V317" i="5" l="1"/>
  <c r="W317" i="5" s="1"/>
  <c r="K336" i="21"/>
  <c r="M321" i="5"/>
  <c r="N321" i="5" s="1"/>
  <c r="Q321" i="5"/>
  <c r="AH331" i="5"/>
  <c r="AI331" i="5" s="1"/>
  <c r="AL331" i="5"/>
  <c r="H322" i="5"/>
  <c r="K322" i="5" s="1"/>
  <c r="Y317" i="5"/>
  <c r="AE323" i="5"/>
  <c r="AA323" i="5"/>
  <c r="AB323" i="5" s="1"/>
  <c r="C328" i="21" l="1"/>
  <c r="S318" i="5"/>
  <c r="H323" i="21"/>
  <c r="G323" i="21"/>
  <c r="I322" i="5"/>
  <c r="AJ331" i="5"/>
  <c r="AM331" i="5" s="1"/>
  <c r="O321" i="5"/>
  <c r="P321" i="5" s="1"/>
  <c r="AC323" i="5"/>
  <c r="AD323" i="5"/>
  <c r="AF323" i="5"/>
  <c r="L322" i="5" l="1"/>
  <c r="F327" i="21"/>
  <c r="K337" i="21"/>
  <c r="E323" i="5"/>
  <c r="D328" i="21"/>
  <c r="I329" i="21"/>
  <c r="R321" i="5"/>
  <c r="AK331" i="5"/>
  <c r="Z324" i="5"/>
  <c r="J329" i="21"/>
  <c r="T318" i="5"/>
  <c r="U318" i="5" s="1"/>
  <c r="X318" i="5"/>
  <c r="F323" i="5" l="1"/>
  <c r="G323" i="5" s="1"/>
  <c r="J323" i="5"/>
  <c r="AE324" i="5"/>
  <c r="AA324" i="5"/>
  <c r="AB324" i="5" s="1"/>
  <c r="AG332" i="5"/>
  <c r="L337" i="21"/>
  <c r="E327" i="21"/>
  <c r="V318" i="5"/>
  <c r="W318" i="5" s="1"/>
  <c r="M322" i="5"/>
  <c r="N322" i="5" s="1"/>
  <c r="Q322" i="5"/>
  <c r="S319" i="5" l="1"/>
  <c r="H324" i="21"/>
  <c r="O322" i="5"/>
  <c r="P322" i="5" s="1"/>
  <c r="Y318" i="5"/>
  <c r="AL332" i="5"/>
  <c r="AH332" i="5"/>
  <c r="AI332" i="5" s="1"/>
  <c r="AC324" i="5"/>
  <c r="AF324" i="5" s="1"/>
  <c r="R322" i="5"/>
  <c r="H323" i="5"/>
  <c r="K323" i="5" s="1"/>
  <c r="I323" i="5"/>
  <c r="I330" i="21" l="1"/>
  <c r="F328" i="21"/>
  <c r="L323" i="5"/>
  <c r="AD324" i="5"/>
  <c r="AJ332" i="5"/>
  <c r="AM332" i="5" s="1"/>
  <c r="AK332" i="5"/>
  <c r="G324" i="21"/>
  <c r="E324" i="5"/>
  <c r="D329" i="21"/>
  <c r="E328" i="21"/>
  <c r="C329" i="21"/>
  <c r="T319" i="5"/>
  <c r="U319" i="5" s="1"/>
  <c r="X319" i="5"/>
  <c r="K338" i="21" l="1"/>
  <c r="F324" i="5"/>
  <c r="G324" i="5" s="1"/>
  <c r="J324" i="5"/>
  <c r="L338" i="21"/>
  <c r="AG333" i="5"/>
  <c r="V319" i="5"/>
  <c r="Y319" i="5" s="1"/>
  <c r="W319" i="5"/>
  <c r="Z325" i="5"/>
  <c r="J330" i="21"/>
  <c r="M323" i="5"/>
  <c r="N323" i="5" s="1"/>
  <c r="Q323" i="5"/>
  <c r="O323" i="5" l="1"/>
  <c r="P323" i="5"/>
  <c r="AL333" i="5"/>
  <c r="AH333" i="5"/>
  <c r="AI333" i="5" s="1"/>
  <c r="H325" i="21"/>
  <c r="S320" i="5"/>
  <c r="G325" i="21"/>
  <c r="H324" i="5"/>
  <c r="K324" i="5" s="1"/>
  <c r="AE325" i="5"/>
  <c r="AA325" i="5"/>
  <c r="AB325" i="5" s="1"/>
  <c r="R323" i="5"/>
  <c r="C330" i="21" l="1"/>
  <c r="I324" i="5"/>
  <c r="AC325" i="5"/>
  <c r="AF325" i="5" s="1"/>
  <c r="AD325" i="5"/>
  <c r="T320" i="5"/>
  <c r="U320" i="5" s="1"/>
  <c r="X320" i="5"/>
  <c r="E329" i="21"/>
  <c r="AJ333" i="5"/>
  <c r="AK333" i="5" s="1"/>
  <c r="L324" i="5"/>
  <c r="F329" i="21"/>
  <c r="AM333" i="5" l="1"/>
  <c r="I331" i="21"/>
  <c r="M324" i="5"/>
  <c r="N324" i="5" s="1"/>
  <c r="Q324" i="5"/>
  <c r="AG334" i="5"/>
  <c r="L339" i="21"/>
  <c r="V320" i="5"/>
  <c r="W320" i="5"/>
  <c r="Y320" i="5"/>
  <c r="Z326" i="5"/>
  <c r="J331" i="21"/>
  <c r="D330" i="21"/>
  <c r="E325" i="5"/>
  <c r="K339" i="21"/>
  <c r="AE326" i="5" l="1"/>
  <c r="AA326" i="5"/>
  <c r="AB326" i="5" s="1"/>
  <c r="H326" i="21"/>
  <c r="S321" i="5"/>
  <c r="AH334" i="5"/>
  <c r="AI334" i="5" s="1"/>
  <c r="AL334" i="5"/>
  <c r="O324" i="5"/>
  <c r="P324" i="5" s="1"/>
  <c r="G326" i="21"/>
  <c r="R324" i="5"/>
  <c r="F325" i="5"/>
  <c r="G325" i="5" s="1"/>
  <c r="J325" i="5"/>
  <c r="L325" i="5" l="1"/>
  <c r="F330" i="21"/>
  <c r="H325" i="5"/>
  <c r="K325" i="5" s="1"/>
  <c r="AJ334" i="5"/>
  <c r="AM334" i="5" s="1"/>
  <c r="E330" i="21"/>
  <c r="T321" i="5"/>
  <c r="U321" i="5" s="1"/>
  <c r="X321" i="5"/>
  <c r="AC326" i="5"/>
  <c r="AF326" i="5" s="1"/>
  <c r="I332" i="21" l="1"/>
  <c r="C331" i="21"/>
  <c r="V321" i="5"/>
  <c r="Y321" i="5" s="1"/>
  <c r="W321" i="5"/>
  <c r="AD326" i="5"/>
  <c r="AK334" i="5"/>
  <c r="K340" i="21"/>
  <c r="I325" i="5"/>
  <c r="M325" i="5"/>
  <c r="N325" i="5" s="1"/>
  <c r="Q325" i="5"/>
  <c r="G327" i="21" l="1"/>
  <c r="E326" i="5"/>
  <c r="D331" i="21"/>
  <c r="S322" i="5"/>
  <c r="H327" i="21"/>
  <c r="L340" i="21"/>
  <c r="AG335" i="5"/>
  <c r="Z327" i="5"/>
  <c r="J332" i="21"/>
  <c r="O325" i="5"/>
  <c r="R325" i="5" s="1"/>
  <c r="P325" i="5" l="1"/>
  <c r="L326" i="5" s="1"/>
  <c r="AH335" i="5"/>
  <c r="AI335" i="5" s="1"/>
  <c r="AL335" i="5"/>
  <c r="T322" i="5"/>
  <c r="U322" i="5" s="1"/>
  <c r="X322" i="5"/>
  <c r="E331" i="21"/>
  <c r="AE327" i="5"/>
  <c r="AA327" i="5"/>
  <c r="AB327" i="5" s="1"/>
  <c r="F326" i="5"/>
  <c r="G326" i="5" s="1"/>
  <c r="J326" i="5"/>
  <c r="F331" i="21" l="1"/>
  <c r="H326" i="5"/>
  <c r="K326" i="5" s="1"/>
  <c r="I326" i="5"/>
  <c r="AC327" i="5"/>
  <c r="AF327" i="5" s="1"/>
  <c r="V322" i="5"/>
  <c r="Y322" i="5" s="1"/>
  <c r="W322" i="5"/>
  <c r="M326" i="5"/>
  <c r="N326" i="5" s="1"/>
  <c r="Q326" i="5"/>
  <c r="AJ335" i="5"/>
  <c r="AM335" i="5" s="1"/>
  <c r="G328" i="21" l="1"/>
  <c r="I333" i="21"/>
  <c r="O326" i="5"/>
  <c r="R326" i="5" s="1"/>
  <c r="S323" i="5"/>
  <c r="H328" i="21"/>
  <c r="AD327" i="5"/>
  <c r="E327" i="5"/>
  <c r="D332" i="21"/>
  <c r="C332" i="21"/>
  <c r="K341" i="21"/>
  <c r="AK335" i="5"/>
  <c r="E332" i="21" l="1"/>
  <c r="T323" i="5"/>
  <c r="U323" i="5" s="1"/>
  <c r="X323" i="5"/>
  <c r="P326" i="5"/>
  <c r="F327" i="5"/>
  <c r="G327" i="5" s="1"/>
  <c r="J327" i="5"/>
  <c r="Z328" i="5"/>
  <c r="J333" i="21"/>
  <c r="L341" i="21"/>
  <c r="AG336" i="5"/>
  <c r="AE328" i="5" l="1"/>
  <c r="AA328" i="5"/>
  <c r="AB328" i="5" s="1"/>
  <c r="AL336" i="5"/>
  <c r="AH336" i="5"/>
  <c r="AI336" i="5" s="1"/>
  <c r="V323" i="5"/>
  <c r="W323" i="5" s="1"/>
  <c r="H327" i="5"/>
  <c r="K327" i="5" s="1"/>
  <c r="L327" i="5"/>
  <c r="F332" i="21"/>
  <c r="Y323" i="5"/>
  <c r="S324" i="5" l="1"/>
  <c r="H329" i="21"/>
  <c r="C333" i="21"/>
  <c r="M327" i="5"/>
  <c r="N327" i="5" s="1"/>
  <c r="Q327" i="5"/>
  <c r="I327" i="5"/>
  <c r="G329" i="21"/>
  <c r="AC328" i="5"/>
  <c r="AF328" i="5" s="1"/>
  <c r="AJ336" i="5"/>
  <c r="AM336" i="5" s="1"/>
  <c r="AK336" i="5"/>
  <c r="AD328" i="5" l="1"/>
  <c r="I334" i="21"/>
  <c r="Z329" i="5"/>
  <c r="J334" i="21"/>
  <c r="K342" i="21"/>
  <c r="E328" i="5"/>
  <c r="D333" i="21"/>
  <c r="AG337" i="5"/>
  <c r="L342" i="21"/>
  <c r="O327" i="5"/>
  <c r="P327" i="5" s="1"/>
  <c r="T324" i="5"/>
  <c r="U324" i="5" s="1"/>
  <c r="X324" i="5"/>
  <c r="L328" i="5" l="1"/>
  <c r="F333" i="21"/>
  <c r="R327" i="5"/>
  <c r="AL337" i="5"/>
  <c r="AH337" i="5"/>
  <c r="AI337" i="5" s="1"/>
  <c r="F328" i="5"/>
  <c r="G328" i="5" s="1"/>
  <c r="J328" i="5"/>
  <c r="AE329" i="5"/>
  <c r="AA329" i="5"/>
  <c r="AB329" i="5" s="1"/>
  <c r="V324" i="5"/>
  <c r="Y324" i="5" s="1"/>
  <c r="G330" i="21" l="1"/>
  <c r="W324" i="5"/>
  <c r="H328" i="5"/>
  <c r="K328" i="5" s="1"/>
  <c r="I328" i="5"/>
  <c r="AJ337" i="5"/>
  <c r="AK337" i="5"/>
  <c r="AM337" i="5"/>
  <c r="E333" i="21"/>
  <c r="AC329" i="5"/>
  <c r="AF329" i="5" s="1"/>
  <c r="M328" i="5"/>
  <c r="N328" i="5" s="1"/>
  <c r="Q328" i="5"/>
  <c r="AD329" i="5" l="1"/>
  <c r="C334" i="21"/>
  <c r="AG338" i="5"/>
  <c r="L343" i="21"/>
  <c r="K343" i="21"/>
  <c r="S325" i="5"/>
  <c r="H330" i="21"/>
  <c r="E329" i="5"/>
  <c r="D334" i="21"/>
  <c r="I335" i="21"/>
  <c r="O328" i="5"/>
  <c r="P328" i="5" s="1"/>
  <c r="Z330" i="5"/>
  <c r="J335" i="21"/>
  <c r="L329" i="5" l="1"/>
  <c r="F334" i="21"/>
  <c r="R328" i="5"/>
  <c r="F329" i="5"/>
  <c r="G329" i="5" s="1"/>
  <c r="J329" i="5"/>
  <c r="T325" i="5"/>
  <c r="U325" i="5" s="1"/>
  <c r="X325" i="5"/>
  <c r="AE330" i="5"/>
  <c r="AA330" i="5"/>
  <c r="AB330" i="5" s="1"/>
  <c r="AH338" i="5"/>
  <c r="AI338" i="5" s="1"/>
  <c r="AL338" i="5"/>
  <c r="AC330" i="5" l="1"/>
  <c r="AD330" i="5"/>
  <c r="E334" i="21"/>
  <c r="AJ338" i="5"/>
  <c r="AM338" i="5" s="1"/>
  <c r="AK338" i="5"/>
  <c r="AF330" i="5"/>
  <c r="V325" i="5"/>
  <c r="Y325" i="5" s="1"/>
  <c r="W325" i="5"/>
  <c r="H329" i="5"/>
  <c r="I329" i="5" s="1"/>
  <c r="M329" i="5"/>
  <c r="N329" i="5" s="1"/>
  <c r="Q329" i="5"/>
  <c r="E330" i="5" l="1"/>
  <c r="D335" i="21"/>
  <c r="G331" i="21"/>
  <c r="S326" i="5"/>
  <c r="H331" i="21"/>
  <c r="I336" i="21"/>
  <c r="AG339" i="5"/>
  <c r="L344" i="21"/>
  <c r="K344" i="21"/>
  <c r="K329" i="5"/>
  <c r="O329" i="5"/>
  <c r="R329" i="5" s="1"/>
  <c r="Z331" i="5"/>
  <c r="J336" i="21"/>
  <c r="E335" i="21" l="1"/>
  <c r="AH339" i="5"/>
  <c r="AI339" i="5" s="1"/>
  <c r="AL339" i="5"/>
  <c r="AA331" i="5"/>
  <c r="AB331" i="5" s="1"/>
  <c r="AE331" i="5"/>
  <c r="T326" i="5"/>
  <c r="U326" i="5" s="1"/>
  <c r="X326" i="5"/>
  <c r="C335" i="21"/>
  <c r="P329" i="5"/>
  <c r="F330" i="5"/>
  <c r="G330" i="5" s="1"/>
  <c r="J330" i="5"/>
  <c r="F335" i="21" l="1"/>
  <c r="L330" i="5"/>
  <c r="AC331" i="5"/>
  <c r="AD331" i="5" s="1"/>
  <c r="V326" i="5"/>
  <c r="Y326" i="5" s="1"/>
  <c r="AF331" i="5"/>
  <c r="H330" i="5"/>
  <c r="K330" i="5" s="1"/>
  <c r="AJ339" i="5"/>
  <c r="AK339" i="5" s="1"/>
  <c r="AG340" i="5" l="1"/>
  <c r="L345" i="21"/>
  <c r="G332" i="21"/>
  <c r="C336" i="21"/>
  <c r="Z332" i="5"/>
  <c r="J337" i="21"/>
  <c r="I330" i="5"/>
  <c r="I337" i="21"/>
  <c r="W326" i="5"/>
  <c r="AM339" i="5"/>
  <c r="M330" i="5"/>
  <c r="N330" i="5" s="1"/>
  <c r="Q330" i="5"/>
  <c r="H332" i="21" l="1"/>
  <c r="S327" i="5"/>
  <c r="E331" i="5"/>
  <c r="D336" i="21"/>
  <c r="AE332" i="5"/>
  <c r="AA332" i="5"/>
  <c r="AB332" i="5" s="1"/>
  <c r="O330" i="5"/>
  <c r="R330" i="5" s="1"/>
  <c r="P330" i="5"/>
  <c r="K345" i="21"/>
  <c r="AL340" i="5"/>
  <c r="AH340" i="5"/>
  <c r="AI340" i="5" s="1"/>
  <c r="AJ340" i="5" s="1"/>
  <c r="AK340" i="5" s="1"/>
  <c r="AM340" i="5" l="1"/>
  <c r="K346" i="21" s="1"/>
  <c r="E336" i="21"/>
  <c r="AC332" i="5"/>
  <c r="AF332" i="5" s="1"/>
  <c r="L331" i="5"/>
  <c r="F336" i="21"/>
  <c r="F331" i="5"/>
  <c r="G331" i="5" s="1"/>
  <c r="J331" i="5"/>
  <c r="T327" i="5"/>
  <c r="U327" i="5" s="1"/>
  <c r="X327" i="5"/>
  <c r="AG341" i="5"/>
  <c r="L346" i="21"/>
  <c r="I338" i="21" l="1"/>
  <c r="AD332" i="5"/>
  <c r="AH341" i="5"/>
  <c r="AI341" i="5" s="1"/>
  <c r="AL341" i="5"/>
  <c r="V327" i="5"/>
  <c r="Y327" i="5" s="1"/>
  <c r="W327" i="5"/>
  <c r="H331" i="5"/>
  <c r="I331" i="5" s="1"/>
  <c r="M331" i="5"/>
  <c r="N331" i="5" s="1"/>
  <c r="Q331" i="5"/>
  <c r="D337" i="21" l="1"/>
  <c r="E332" i="5"/>
  <c r="G333" i="21"/>
  <c r="K331" i="5"/>
  <c r="O331" i="5"/>
  <c r="R331" i="5" s="1"/>
  <c r="S328" i="5"/>
  <c r="H333" i="21"/>
  <c r="AJ341" i="5"/>
  <c r="AM341" i="5" s="1"/>
  <c r="Z333" i="5"/>
  <c r="J338" i="21"/>
  <c r="K347" i="21" l="1"/>
  <c r="E337" i="21"/>
  <c r="AK341" i="5"/>
  <c r="X328" i="5"/>
  <c r="T328" i="5"/>
  <c r="U328" i="5" s="1"/>
  <c r="P331" i="5"/>
  <c r="C337" i="21"/>
  <c r="F332" i="5"/>
  <c r="G332" i="5" s="1"/>
  <c r="J332" i="5"/>
  <c r="AE333" i="5"/>
  <c r="AA333" i="5"/>
  <c r="AB333" i="5" s="1"/>
  <c r="H332" i="5" l="1"/>
  <c r="K332" i="5" s="1"/>
  <c r="I332" i="5"/>
  <c r="AG342" i="5"/>
  <c r="L347" i="21"/>
  <c r="L332" i="5"/>
  <c r="F337" i="21"/>
  <c r="V328" i="5"/>
  <c r="Y328" i="5" s="1"/>
  <c r="AC333" i="5"/>
  <c r="AF333" i="5" s="1"/>
  <c r="AD333" i="5"/>
  <c r="W328" i="5" l="1"/>
  <c r="I339" i="21"/>
  <c r="G334" i="21"/>
  <c r="C338" i="21"/>
  <c r="AL342" i="5"/>
  <c r="AH342" i="5"/>
  <c r="AI342" i="5" s="1"/>
  <c r="AJ342" i="5" s="1"/>
  <c r="AK342" i="5" s="1"/>
  <c r="S329" i="5"/>
  <c r="H334" i="21"/>
  <c r="Z334" i="5"/>
  <c r="J339" i="21"/>
  <c r="M332" i="5"/>
  <c r="N332" i="5" s="1"/>
  <c r="Q332" i="5"/>
  <c r="E333" i="5"/>
  <c r="D338" i="21"/>
  <c r="T329" i="5" l="1"/>
  <c r="U329" i="5" s="1"/>
  <c r="X329" i="5"/>
  <c r="AG343" i="5"/>
  <c r="L348" i="21"/>
  <c r="AE334" i="5"/>
  <c r="AA334" i="5"/>
  <c r="AB334" i="5" s="1"/>
  <c r="F333" i="5"/>
  <c r="G333" i="5" s="1"/>
  <c r="J333" i="5"/>
  <c r="AM342" i="5"/>
  <c r="O332" i="5"/>
  <c r="P332" i="5" s="1"/>
  <c r="L333" i="5" l="1"/>
  <c r="F338" i="21"/>
  <c r="R332" i="5"/>
  <c r="H333" i="5"/>
  <c r="I333" i="5"/>
  <c r="K348" i="21"/>
  <c r="K333" i="5"/>
  <c r="AC334" i="5"/>
  <c r="AF334" i="5" s="1"/>
  <c r="AL343" i="5"/>
  <c r="AH343" i="5"/>
  <c r="AI343" i="5" s="1"/>
  <c r="V329" i="5"/>
  <c r="W329" i="5" s="1"/>
  <c r="Y329" i="5" l="1"/>
  <c r="I340" i="21"/>
  <c r="G335" i="21"/>
  <c r="AD334" i="5"/>
  <c r="C339" i="21"/>
  <c r="E338" i="21"/>
  <c r="E334" i="5"/>
  <c r="D339" i="21"/>
  <c r="S330" i="5"/>
  <c r="H335" i="21"/>
  <c r="AJ343" i="5"/>
  <c r="AM343" i="5" s="1"/>
  <c r="M333" i="5"/>
  <c r="N333" i="5" s="1"/>
  <c r="Q333" i="5"/>
  <c r="AK343" i="5" l="1"/>
  <c r="O333" i="5"/>
  <c r="P333" i="5"/>
  <c r="Z335" i="5"/>
  <c r="J340" i="21"/>
  <c r="T330" i="5"/>
  <c r="U330" i="5" s="1"/>
  <c r="X330" i="5"/>
  <c r="F334" i="5"/>
  <c r="G334" i="5" s="1"/>
  <c r="J334" i="5"/>
  <c r="AG344" i="5"/>
  <c r="L349" i="21"/>
  <c r="R333" i="5"/>
  <c r="K349" i="21"/>
  <c r="E339" i="21" l="1"/>
  <c r="AL344" i="5"/>
  <c r="AH344" i="5"/>
  <c r="AI344" i="5" s="1"/>
  <c r="H334" i="5"/>
  <c r="I334" i="5" s="1"/>
  <c r="V330" i="5"/>
  <c r="Y330" i="5" s="1"/>
  <c r="AE335" i="5"/>
  <c r="AA335" i="5"/>
  <c r="AB335" i="5" s="1"/>
  <c r="L334" i="5"/>
  <c r="F339" i="21"/>
  <c r="G336" i="21" l="1"/>
  <c r="E335" i="5"/>
  <c r="D340" i="21"/>
  <c r="AC335" i="5"/>
  <c r="AD335" i="5" s="1"/>
  <c r="K334" i="5"/>
  <c r="AF335" i="5"/>
  <c r="W330" i="5"/>
  <c r="AJ344" i="5"/>
  <c r="AM344" i="5" s="1"/>
  <c r="AK344" i="5"/>
  <c r="M334" i="5"/>
  <c r="N334" i="5" s="1"/>
  <c r="Q334" i="5"/>
  <c r="K350" i="21" l="1"/>
  <c r="Z336" i="5"/>
  <c r="J341" i="21"/>
  <c r="C340" i="21"/>
  <c r="S331" i="5"/>
  <c r="H336" i="21"/>
  <c r="F335" i="5"/>
  <c r="G335" i="5" s="1"/>
  <c r="J335" i="5"/>
  <c r="AG345" i="5"/>
  <c r="L350" i="21"/>
  <c r="I341" i="21"/>
  <c r="O334" i="5"/>
  <c r="R334" i="5" s="1"/>
  <c r="P334" i="5" l="1"/>
  <c r="E340" i="21"/>
  <c r="H335" i="5"/>
  <c r="I335" i="5"/>
  <c r="AL345" i="5"/>
  <c r="AH345" i="5"/>
  <c r="AI345" i="5" s="1"/>
  <c r="AJ345" i="5" s="1"/>
  <c r="AK345" i="5" s="1"/>
  <c r="T331" i="5"/>
  <c r="U331" i="5" s="1"/>
  <c r="X331" i="5"/>
  <c r="L335" i="5"/>
  <c r="F340" i="21"/>
  <c r="K335" i="5"/>
  <c r="AE336" i="5"/>
  <c r="AA336" i="5"/>
  <c r="AB336" i="5" s="1"/>
  <c r="V331" i="5" l="1"/>
  <c r="W331" i="5" s="1"/>
  <c r="E336" i="5"/>
  <c r="D341" i="21"/>
  <c r="C341" i="21"/>
  <c r="Y331" i="5"/>
  <c r="AM345" i="5"/>
  <c r="M335" i="5"/>
  <c r="N335" i="5" s="1"/>
  <c r="Q335" i="5"/>
  <c r="AG346" i="5"/>
  <c r="L351" i="21"/>
  <c r="AC336" i="5"/>
  <c r="AF336" i="5" s="1"/>
  <c r="AD336" i="5" l="1"/>
  <c r="I342" i="21"/>
  <c r="S332" i="5"/>
  <c r="H337" i="21"/>
  <c r="AH346" i="5"/>
  <c r="AI346" i="5" s="1"/>
  <c r="AL346" i="5"/>
  <c r="O335" i="5"/>
  <c r="R335" i="5" s="1"/>
  <c r="K351" i="21"/>
  <c r="G337" i="21"/>
  <c r="F336" i="5"/>
  <c r="G336" i="5" s="1"/>
  <c r="J336" i="5"/>
  <c r="Z337" i="5"/>
  <c r="J342" i="21"/>
  <c r="E341" i="21" l="1"/>
  <c r="H336" i="5"/>
  <c r="I336" i="5" s="1"/>
  <c r="P335" i="5"/>
  <c r="AJ346" i="5"/>
  <c r="AM346" i="5" s="1"/>
  <c r="AE337" i="5"/>
  <c r="AA337" i="5"/>
  <c r="AB337" i="5" s="1"/>
  <c r="K336" i="5"/>
  <c r="T332" i="5"/>
  <c r="U332" i="5" s="1"/>
  <c r="X332" i="5"/>
  <c r="E337" i="5" l="1"/>
  <c r="D342" i="21"/>
  <c r="AC337" i="5"/>
  <c r="AD337" i="5"/>
  <c r="K352" i="21"/>
  <c r="C342" i="21"/>
  <c r="V332" i="5"/>
  <c r="Y332" i="5" s="1"/>
  <c r="AF337" i="5"/>
  <c r="AK346" i="5"/>
  <c r="L336" i="5"/>
  <c r="F341" i="21"/>
  <c r="G338" i="21" l="1"/>
  <c r="M336" i="5"/>
  <c r="N336" i="5" s="1"/>
  <c r="Q336" i="5"/>
  <c r="I343" i="21"/>
  <c r="W332" i="5"/>
  <c r="Z338" i="5"/>
  <c r="J343" i="21"/>
  <c r="AG347" i="5"/>
  <c r="L352" i="21"/>
  <c r="F337" i="5"/>
  <c r="G337" i="5" s="1"/>
  <c r="J337" i="5"/>
  <c r="H337" i="5" l="1"/>
  <c r="I337" i="5" s="1"/>
  <c r="AL347" i="5"/>
  <c r="AH347" i="5"/>
  <c r="AI347" i="5" s="1"/>
  <c r="AE338" i="5"/>
  <c r="AA338" i="5"/>
  <c r="AB338" i="5" s="1"/>
  <c r="S333" i="5"/>
  <c r="H338" i="21"/>
  <c r="O336" i="5"/>
  <c r="P336" i="5" s="1"/>
  <c r="K337" i="5"/>
  <c r="R336" i="5" l="1"/>
  <c r="L337" i="5"/>
  <c r="F342" i="21"/>
  <c r="E338" i="5"/>
  <c r="D343" i="21"/>
  <c r="C343" i="21"/>
  <c r="E342" i="21"/>
  <c r="T333" i="5"/>
  <c r="U333" i="5" s="1"/>
  <c r="X333" i="5"/>
  <c r="AC338" i="5"/>
  <c r="AF338" i="5" s="1"/>
  <c r="AJ347" i="5"/>
  <c r="AM347" i="5" s="1"/>
  <c r="AK347" i="5"/>
  <c r="I344" i="21" l="1"/>
  <c r="AD338" i="5"/>
  <c r="V333" i="5"/>
  <c r="W333" i="5" s="1"/>
  <c r="L353" i="21"/>
  <c r="AG348" i="5"/>
  <c r="K353" i="21"/>
  <c r="F338" i="5"/>
  <c r="G338" i="5" s="1"/>
  <c r="J338" i="5"/>
  <c r="M337" i="5"/>
  <c r="N337" i="5" s="1"/>
  <c r="Q337" i="5"/>
  <c r="H339" i="21" l="1"/>
  <c r="S334" i="5"/>
  <c r="H338" i="5"/>
  <c r="K338" i="5" s="1"/>
  <c r="I338" i="5"/>
  <c r="AL348" i="5"/>
  <c r="AH348" i="5"/>
  <c r="AI348" i="5" s="1"/>
  <c r="Z339" i="5"/>
  <c r="J344" i="21"/>
  <c r="Y333" i="5"/>
  <c r="O337" i="5"/>
  <c r="P337" i="5" s="1"/>
  <c r="L338" i="5" l="1"/>
  <c r="F343" i="21"/>
  <c r="C344" i="21"/>
  <c r="R337" i="5"/>
  <c r="AJ348" i="5"/>
  <c r="AM348" i="5" s="1"/>
  <c r="AK348" i="5"/>
  <c r="T334" i="5"/>
  <c r="U334" i="5" s="1"/>
  <c r="X334" i="5"/>
  <c r="G339" i="21"/>
  <c r="AE339" i="5"/>
  <c r="AA339" i="5"/>
  <c r="AB339" i="5" s="1"/>
  <c r="E339" i="5"/>
  <c r="D344" i="21"/>
  <c r="K354" i="21" l="1"/>
  <c r="L354" i="21"/>
  <c r="AG349" i="5"/>
  <c r="V334" i="5"/>
  <c r="Y334" i="5" s="1"/>
  <c r="W334" i="5"/>
  <c r="E343" i="21"/>
  <c r="F339" i="5"/>
  <c r="G339" i="5" s="1"/>
  <c r="J339" i="5"/>
  <c r="AC339" i="5"/>
  <c r="AD339" i="5" s="1"/>
  <c r="M338" i="5"/>
  <c r="N338" i="5" s="1"/>
  <c r="Q338" i="5"/>
  <c r="AF339" i="5" l="1"/>
  <c r="J345" i="21"/>
  <c r="Z340" i="5"/>
  <c r="G340" i="21"/>
  <c r="H339" i="5"/>
  <c r="K339" i="5" s="1"/>
  <c r="S335" i="5"/>
  <c r="H340" i="21"/>
  <c r="AL349" i="5"/>
  <c r="AH349" i="5"/>
  <c r="AI349" i="5" s="1"/>
  <c r="I345" i="21"/>
  <c r="O338" i="5"/>
  <c r="R338" i="5" s="1"/>
  <c r="I339" i="5" l="1"/>
  <c r="P338" i="5"/>
  <c r="E344" i="21"/>
  <c r="C345" i="21"/>
  <c r="L339" i="5"/>
  <c r="F344" i="21"/>
  <c r="T335" i="5"/>
  <c r="U335" i="5" s="1"/>
  <c r="X335" i="5"/>
  <c r="E340" i="5"/>
  <c r="D345" i="21"/>
  <c r="AJ349" i="5"/>
  <c r="AK349" i="5" s="1"/>
  <c r="AE340" i="5"/>
  <c r="AA340" i="5"/>
  <c r="AB340" i="5" s="1"/>
  <c r="AG350" i="5" l="1"/>
  <c r="L355" i="21"/>
  <c r="F340" i="5"/>
  <c r="G340" i="5" s="1"/>
  <c r="J340" i="5"/>
  <c r="M339" i="5"/>
  <c r="N339" i="5" s="1"/>
  <c r="Q339" i="5"/>
  <c r="AM349" i="5"/>
  <c r="V335" i="5"/>
  <c r="Y335" i="5" s="1"/>
  <c r="W335" i="5"/>
  <c r="AC340" i="5"/>
  <c r="AF340" i="5" s="1"/>
  <c r="AD340" i="5" l="1"/>
  <c r="I346" i="21"/>
  <c r="G341" i="21"/>
  <c r="S336" i="5"/>
  <c r="H341" i="21"/>
  <c r="Z341" i="5"/>
  <c r="J346" i="21"/>
  <c r="K355" i="21"/>
  <c r="R339" i="5"/>
  <c r="O339" i="5"/>
  <c r="P339" i="5"/>
  <c r="I340" i="5"/>
  <c r="H340" i="5"/>
  <c r="K340" i="5" s="1"/>
  <c r="AH350" i="5"/>
  <c r="AI350" i="5" s="1"/>
  <c r="AL350" i="5"/>
  <c r="C346" i="21" l="1"/>
  <c r="AE341" i="5"/>
  <c r="AA341" i="5"/>
  <c r="AB341" i="5" s="1"/>
  <c r="AJ350" i="5"/>
  <c r="AM350" i="5" s="1"/>
  <c r="AK350" i="5"/>
  <c r="T336" i="5"/>
  <c r="U336" i="5" s="1"/>
  <c r="X336" i="5"/>
  <c r="E341" i="5"/>
  <c r="D346" i="21"/>
  <c r="E345" i="21"/>
  <c r="L340" i="5"/>
  <c r="F345" i="21"/>
  <c r="F341" i="5" l="1"/>
  <c r="G341" i="5" s="1"/>
  <c r="J341" i="5"/>
  <c r="V336" i="5"/>
  <c r="Y336" i="5" s="1"/>
  <c r="AG351" i="5"/>
  <c r="L356" i="21"/>
  <c r="K356" i="21"/>
  <c r="AC341" i="5"/>
  <c r="AD341" i="5" s="1"/>
  <c r="M340" i="5"/>
  <c r="N340" i="5" s="1"/>
  <c r="Q340" i="5"/>
  <c r="AF341" i="5" l="1"/>
  <c r="G342" i="21"/>
  <c r="Z342" i="5"/>
  <c r="J347" i="21"/>
  <c r="I347" i="21"/>
  <c r="AH351" i="5"/>
  <c r="AI351" i="5" s="1"/>
  <c r="AL351" i="5"/>
  <c r="W336" i="5"/>
  <c r="O340" i="5"/>
  <c r="P340" i="5" s="1"/>
  <c r="H341" i="5"/>
  <c r="I341" i="5" s="1"/>
  <c r="K341" i="5" l="1"/>
  <c r="E342" i="5"/>
  <c r="D347" i="21"/>
  <c r="L341" i="5"/>
  <c r="F346" i="21"/>
  <c r="S337" i="5"/>
  <c r="H342" i="21"/>
  <c r="AE342" i="5"/>
  <c r="AA342" i="5"/>
  <c r="AB342" i="5" s="1"/>
  <c r="C347" i="21"/>
  <c r="R340" i="5"/>
  <c r="AJ351" i="5"/>
  <c r="AM351" i="5" s="1"/>
  <c r="K357" i="21" l="1"/>
  <c r="AC342" i="5"/>
  <c r="AD342" i="5" s="1"/>
  <c r="T337" i="5"/>
  <c r="U337" i="5" s="1"/>
  <c r="X337" i="5"/>
  <c r="E346" i="21"/>
  <c r="AF342" i="5"/>
  <c r="M341" i="5"/>
  <c r="N341" i="5" s="1"/>
  <c r="Q341" i="5"/>
  <c r="AK351" i="5"/>
  <c r="F342" i="5"/>
  <c r="G342" i="5" s="1"/>
  <c r="J342" i="5"/>
  <c r="Z343" i="5" l="1"/>
  <c r="J348" i="21"/>
  <c r="V337" i="5"/>
  <c r="W337" i="5"/>
  <c r="I348" i="21"/>
  <c r="Y337" i="5"/>
  <c r="AG352" i="5"/>
  <c r="L357" i="21"/>
  <c r="O341" i="5"/>
  <c r="R341" i="5" s="1"/>
  <c r="P341" i="5"/>
  <c r="H342" i="5"/>
  <c r="K342" i="5" s="1"/>
  <c r="C348" i="21" l="1"/>
  <c r="E347" i="21"/>
  <c r="F347" i="21"/>
  <c r="L342" i="5"/>
  <c r="G343" i="21"/>
  <c r="AL352" i="5"/>
  <c r="AH352" i="5"/>
  <c r="AI352" i="5" s="1"/>
  <c r="S338" i="5"/>
  <c r="H343" i="21"/>
  <c r="I342" i="5"/>
  <c r="AA343" i="5"/>
  <c r="AB343" i="5" s="1"/>
  <c r="AE343" i="5"/>
  <c r="X338" i="5" l="1"/>
  <c r="T338" i="5"/>
  <c r="U338" i="5" s="1"/>
  <c r="AJ352" i="5"/>
  <c r="AK352" i="5"/>
  <c r="AM352" i="5"/>
  <c r="M342" i="5"/>
  <c r="N342" i="5" s="1"/>
  <c r="Q342" i="5"/>
  <c r="AC343" i="5"/>
  <c r="AF343" i="5" s="1"/>
  <c r="AD343" i="5"/>
  <c r="D348" i="21"/>
  <c r="E343" i="5"/>
  <c r="I349" i="21" l="1"/>
  <c r="F343" i="5"/>
  <c r="G343" i="5" s="1"/>
  <c r="J343" i="5"/>
  <c r="Z344" i="5"/>
  <c r="J349" i="21"/>
  <c r="O342" i="5"/>
  <c r="R342" i="5" s="1"/>
  <c r="K358" i="21"/>
  <c r="AG353" i="5"/>
  <c r="L358" i="21"/>
  <c r="V338" i="5"/>
  <c r="W338" i="5" s="1"/>
  <c r="P342" i="5" l="1"/>
  <c r="Y338" i="5"/>
  <c r="L343" i="5"/>
  <c r="F348" i="21"/>
  <c r="E348" i="21"/>
  <c r="AL353" i="5"/>
  <c r="AH353" i="5"/>
  <c r="AI353" i="5" s="1"/>
  <c r="H343" i="5"/>
  <c r="K343" i="5" s="1"/>
  <c r="I343" i="5"/>
  <c r="AE344" i="5"/>
  <c r="AA344" i="5"/>
  <c r="AB344" i="5" s="1"/>
  <c r="G344" i="21"/>
  <c r="S339" i="5"/>
  <c r="H344" i="21"/>
  <c r="C349" i="21" l="1"/>
  <c r="AC344" i="5"/>
  <c r="AF344" i="5" s="1"/>
  <c r="AD344" i="5"/>
  <c r="AJ353" i="5"/>
  <c r="AK353" i="5" s="1"/>
  <c r="D349" i="21"/>
  <c r="E344" i="5"/>
  <c r="T339" i="5"/>
  <c r="U339" i="5" s="1"/>
  <c r="X339" i="5"/>
  <c r="M343" i="5"/>
  <c r="N343" i="5" s="1"/>
  <c r="Q343" i="5"/>
  <c r="AM353" i="5" l="1"/>
  <c r="I350" i="21"/>
  <c r="V339" i="5"/>
  <c r="W339" i="5" s="1"/>
  <c r="F344" i="5"/>
  <c r="G344" i="5" s="1"/>
  <c r="J344" i="5"/>
  <c r="AG354" i="5"/>
  <c r="L359" i="21"/>
  <c r="K359" i="21"/>
  <c r="Z345" i="5"/>
  <c r="J350" i="21"/>
  <c r="O343" i="5"/>
  <c r="R343" i="5" s="1"/>
  <c r="Y339" i="5" l="1"/>
  <c r="E349" i="21"/>
  <c r="AE345" i="5"/>
  <c r="AA345" i="5"/>
  <c r="AB345" i="5" s="1"/>
  <c r="AL354" i="5"/>
  <c r="AH354" i="5"/>
  <c r="AI354" i="5" s="1"/>
  <c r="AJ354" i="5" s="1"/>
  <c r="AK354" i="5" s="1"/>
  <c r="H344" i="5"/>
  <c r="K344" i="5" s="1"/>
  <c r="I344" i="5"/>
  <c r="G345" i="21"/>
  <c r="S340" i="5"/>
  <c r="H345" i="21"/>
  <c r="P343" i="5"/>
  <c r="C350" i="21" l="1"/>
  <c r="T340" i="5"/>
  <c r="U340" i="5" s="1"/>
  <c r="X340" i="5"/>
  <c r="D350" i="21"/>
  <c r="E345" i="5"/>
  <c r="AM354" i="5"/>
  <c r="AC345" i="5"/>
  <c r="AD345" i="5"/>
  <c r="AG355" i="5"/>
  <c r="L360" i="21"/>
  <c r="AF345" i="5"/>
  <c r="L344" i="5"/>
  <c r="F349" i="21"/>
  <c r="AL355" i="5" l="1"/>
  <c r="AH355" i="5"/>
  <c r="AI355" i="5" s="1"/>
  <c r="AJ355" i="5" s="1"/>
  <c r="AK355" i="5" s="1"/>
  <c r="I351" i="21"/>
  <c r="Z346" i="5"/>
  <c r="J351" i="21"/>
  <c r="K360" i="21"/>
  <c r="F345" i="5"/>
  <c r="G345" i="5" s="1"/>
  <c r="J345" i="5"/>
  <c r="V340" i="5"/>
  <c r="W340" i="5" s="1"/>
  <c r="M344" i="5"/>
  <c r="N344" i="5" s="1"/>
  <c r="Q344" i="5"/>
  <c r="Y340" i="5" l="1"/>
  <c r="AE346" i="5"/>
  <c r="AA346" i="5"/>
  <c r="AB346" i="5" s="1"/>
  <c r="S341" i="5"/>
  <c r="H346" i="21"/>
  <c r="G346" i="21"/>
  <c r="H345" i="5"/>
  <c r="K345" i="5" s="1"/>
  <c r="O344" i="5"/>
  <c r="P344" i="5" s="1"/>
  <c r="AG356" i="5"/>
  <c r="L361" i="21"/>
  <c r="AM355" i="5"/>
  <c r="L345" i="5" l="1"/>
  <c r="F350" i="21"/>
  <c r="C351" i="21"/>
  <c r="I345" i="5"/>
  <c r="R344" i="5"/>
  <c r="AC346" i="5"/>
  <c r="AF346" i="5" s="1"/>
  <c r="T341" i="5"/>
  <c r="U341" i="5" s="1"/>
  <c r="X341" i="5"/>
  <c r="K361" i="21"/>
  <c r="AL356" i="5"/>
  <c r="AH356" i="5"/>
  <c r="AI356" i="5" s="1"/>
  <c r="I352" i="21" l="1"/>
  <c r="V341" i="5"/>
  <c r="Y341" i="5" s="1"/>
  <c r="W341" i="5"/>
  <c r="AD346" i="5"/>
  <c r="E350" i="21"/>
  <c r="E346" i="5"/>
  <c r="D351" i="21"/>
  <c r="AJ356" i="5"/>
  <c r="AK356" i="5" s="1"/>
  <c r="M345" i="5"/>
  <c r="N345" i="5" s="1"/>
  <c r="Q345" i="5"/>
  <c r="L362" i="21" l="1"/>
  <c r="AG357" i="5"/>
  <c r="G347" i="21"/>
  <c r="F346" i="5"/>
  <c r="G346" i="5" s="1"/>
  <c r="J346" i="5"/>
  <c r="Z347" i="5"/>
  <c r="J352" i="21"/>
  <c r="S342" i="5"/>
  <c r="H347" i="21"/>
  <c r="R345" i="5"/>
  <c r="AM356" i="5"/>
  <c r="P345" i="5"/>
  <c r="O345" i="5"/>
  <c r="K362" i="21" l="1"/>
  <c r="AE347" i="5"/>
  <c r="AA347" i="5"/>
  <c r="AB347" i="5" s="1"/>
  <c r="H346" i="5"/>
  <c r="I346" i="5" s="1"/>
  <c r="E351" i="21"/>
  <c r="T342" i="5"/>
  <c r="U342" i="5" s="1"/>
  <c r="X342" i="5"/>
  <c r="AL357" i="5"/>
  <c r="AH357" i="5"/>
  <c r="AI357" i="5" s="1"/>
  <c r="AJ357" i="5" s="1"/>
  <c r="AK357" i="5" s="1"/>
  <c r="F351" i="21"/>
  <c r="L346" i="5"/>
  <c r="AM357" i="5" l="1"/>
  <c r="K363" i="21" s="1"/>
  <c r="E347" i="5"/>
  <c r="D352" i="21"/>
  <c r="V342" i="5"/>
  <c r="Y342" i="5" s="1"/>
  <c r="K346" i="5"/>
  <c r="AC347" i="5"/>
  <c r="AD347" i="5"/>
  <c r="AF347" i="5"/>
  <c r="M346" i="5"/>
  <c r="N346" i="5" s="1"/>
  <c r="Q346" i="5"/>
  <c r="AG358" i="5"/>
  <c r="L363" i="21"/>
  <c r="G348" i="21" l="1"/>
  <c r="O346" i="5"/>
  <c r="R346" i="5" s="1"/>
  <c r="P346" i="5"/>
  <c r="C352" i="21"/>
  <c r="W342" i="5"/>
  <c r="AH358" i="5"/>
  <c r="AI358" i="5" s="1"/>
  <c r="AL358" i="5"/>
  <c r="I353" i="21"/>
  <c r="Z348" i="5"/>
  <c r="J353" i="21"/>
  <c r="F347" i="5"/>
  <c r="G347" i="5" s="1"/>
  <c r="J347" i="5"/>
  <c r="E352" i="21" l="1"/>
  <c r="AJ358" i="5"/>
  <c r="AM358" i="5" s="1"/>
  <c r="AK358" i="5"/>
  <c r="L347" i="5"/>
  <c r="F352" i="21"/>
  <c r="H347" i="5"/>
  <c r="K347" i="5" s="1"/>
  <c r="S343" i="5"/>
  <c r="H348" i="21"/>
  <c r="AE348" i="5"/>
  <c r="AA348" i="5"/>
  <c r="AB348" i="5" s="1"/>
  <c r="C353" i="21" l="1"/>
  <c r="T343" i="5"/>
  <c r="U343" i="5" s="1"/>
  <c r="X343" i="5"/>
  <c r="I347" i="5"/>
  <c r="M347" i="5"/>
  <c r="N347" i="5" s="1"/>
  <c r="Q347" i="5"/>
  <c r="K364" i="21"/>
  <c r="AG359" i="5"/>
  <c r="L364" i="21"/>
  <c r="AC348" i="5"/>
  <c r="AF348" i="5" s="1"/>
  <c r="AD348" i="5"/>
  <c r="O347" i="5" l="1"/>
  <c r="P347" i="5" s="1"/>
  <c r="AL359" i="5"/>
  <c r="AH359" i="5"/>
  <c r="AI359" i="5" s="1"/>
  <c r="R347" i="5"/>
  <c r="E348" i="5"/>
  <c r="D353" i="21"/>
  <c r="I354" i="21"/>
  <c r="V343" i="5"/>
  <c r="Y343" i="5" s="1"/>
  <c r="W343" i="5"/>
  <c r="Z349" i="5"/>
  <c r="J354" i="21"/>
  <c r="G349" i="21" l="1"/>
  <c r="L348" i="5"/>
  <c r="F353" i="21"/>
  <c r="S344" i="5"/>
  <c r="H349" i="21"/>
  <c r="F348" i="5"/>
  <c r="G348" i="5" s="1"/>
  <c r="J348" i="5"/>
  <c r="AJ359" i="5"/>
  <c r="AK359" i="5" s="1"/>
  <c r="E353" i="21"/>
  <c r="AE349" i="5"/>
  <c r="AA349" i="5"/>
  <c r="AB349" i="5" s="1"/>
  <c r="AG360" i="5" l="1"/>
  <c r="L365" i="21"/>
  <c r="AM359" i="5"/>
  <c r="H348" i="5"/>
  <c r="K348" i="5" s="1"/>
  <c r="T344" i="5"/>
  <c r="U344" i="5" s="1"/>
  <c r="X344" i="5"/>
  <c r="AC349" i="5"/>
  <c r="AF349" i="5" s="1"/>
  <c r="AD349" i="5"/>
  <c r="M348" i="5"/>
  <c r="N348" i="5" s="1"/>
  <c r="Q348" i="5"/>
  <c r="I355" i="21" l="1"/>
  <c r="C354" i="21"/>
  <c r="O348" i="5"/>
  <c r="R348" i="5" s="1"/>
  <c r="V344" i="5"/>
  <c r="W344" i="5" s="1"/>
  <c r="I348" i="5"/>
  <c r="K365" i="21"/>
  <c r="Z350" i="5"/>
  <c r="J355" i="21"/>
  <c r="AL360" i="5"/>
  <c r="AH360" i="5"/>
  <c r="AI360" i="5" s="1"/>
  <c r="AJ360" i="5" s="1"/>
  <c r="AK360" i="5" s="1"/>
  <c r="S345" i="5" l="1"/>
  <c r="H350" i="21"/>
  <c r="E354" i="21"/>
  <c r="E349" i="5"/>
  <c r="D354" i="21"/>
  <c r="AG361" i="5"/>
  <c r="L366" i="21"/>
  <c r="Y344" i="5"/>
  <c r="AM360" i="5"/>
  <c r="P348" i="5"/>
  <c r="AE350" i="5"/>
  <c r="AA350" i="5"/>
  <c r="AB350" i="5" s="1"/>
  <c r="K366" i="21" l="1"/>
  <c r="AL361" i="5"/>
  <c r="AH361" i="5"/>
  <c r="AI361" i="5" s="1"/>
  <c r="F354" i="21"/>
  <c r="L349" i="5"/>
  <c r="G350" i="21"/>
  <c r="F349" i="5"/>
  <c r="G349" i="5" s="1"/>
  <c r="J349" i="5"/>
  <c r="AC350" i="5"/>
  <c r="AD350" i="5" s="1"/>
  <c r="T345" i="5"/>
  <c r="U345" i="5" s="1"/>
  <c r="X345" i="5"/>
  <c r="Z351" i="5" l="1"/>
  <c r="J356" i="21"/>
  <c r="H349" i="5"/>
  <c r="K349" i="5" s="1"/>
  <c r="I349" i="5"/>
  <c r="M349" i="5"/>
  <c r="N349" i="5" s="1"/>
  <c r="Q349" i="5"/>
  <c r="AF350" i="5"/>
  <c r="AJ361" i="5"/>
  <c r="AM361" i="5" s="1"/>
  <c r="V345" i="5"/>
  <c r="Y345" i="5" s="1"/>
  <c r="W345" i="5"/>
  <c r="AK361" i="5" l="1"/>
  <c r="K367" i="21"/>
  <c r="C355" i="21"/>
  <c r="I356" i="21"/>
  <c r="O349" i="5"/>
  <c r="R349" i="5" s="1"/>
  <c r="AG362" i="5"/>
  <c r="L367" i="21"/>
  <c r="G351" i="21"/>
  <c r="E350" i="5"/>
  <c r="D355" i="21"/>
  <c r="H351" i="21"/>
  <c r="S346" i="5"/>
  <c r="AE351" i="5"/>
  <c r="AA351" i="5"/>
  <c r="AB351" i="5" s="1"/>
  <c r="P349" i="5" l="1"/>
  <c r="E355" i="21"/>
  <c r="F350" i="5"/>
  <c r="G350" i="5" s="1"/>
  <c r="J350" i="5"/>
  <c r="AL362" i="5"/>
  <c r="AH362" i="5"/>
  <c r="AI362" i="5" s="1"/>
  <c r="L350" i="5"/>
  <c r="F355" i="21"/>
  <c r="AC351" i="5"/>
  <c r="AF351" i="5" s="1"/>
  <c r="T346" i="5"/>
  <c r="U346" i="5" s="1"/>
  <c r="X346" i="5"/>
  <c r="I357" i="21" l="1"/>
  <c r="AJ362" i="5"/>
  <c r="AM362" i="5" s="1"/>
  <c r="AK362" i="5"/>
  <c r="V346" i="5"/>
  <c r="Y346" i="5" s="1"/>
  <c r="AD351" i="5"/>
  <c r="H350" i="5"/>
  <c r="K350" i="5" s="1"/>
  <c r="M350" i="5"/>
  <c r="N350" i="5" s="1"/>
  <c r="Q350" i="5"/>
  <c r="C356" i="21" l="1"/>
  <c r="G352" i="21"/>
  <c r="K368" i="21"/>
  <c r="O350" i="5"/>
  <c r="P350" i="5" s="1"/>
  <c r="I350" i="5"/>
  <c r="W346" i="5"/>
  <c r="R350" i="5"/>
  <c r="Z352" i="5"/>
  <c r="J357" i="21"/>
  <c r="AG363" i="5"/>
  <c r="L368" i="21"/>
  <c r="L351" i="5" l="1"/>
  <c r="F356" i="21"/>
  <c r="AE352" i="5"/>
  <c r="AA352" i="5"/>
  <c r="AB352" i="5" s="1"/>
  <c r="D356" i="21"/>
  <c r="E351" i="5"/>
  <c r="E356" i="21"/>
  <c r="S347" i="5"/>
  <c r="H352" i="21"/>
  <c r="AH363" i="5"/>
  <c r="AI363" i="5" s="1"/>
  <c r="AL363" i="5"/>
  <c r="AJ363" i="5" l="1"/>
  <c r="AM363" i="5" s="1"/>
  <c r="AK363" i="5"/>
  <c r="T347" i="5"/>
  <c r="U347" i="5" s="1"/>
  <c r="X347" i="5"/>
  <c r="F351" i="5"/>
  <c r="G351" i="5" s="1"/>
  <c r="J351" i="5"/>
  <c r="AC352" i="5"/>
  <c r="AD352" i="5"/>
  <c r="AF352" i="5"/>
  <c r="M351" i="5"/>
  <c r="N351" i="5" s="1"/>
  <c r="Q351" i="5"/>
  <c r="I358" i="21" l="1"/>
  <c r="O351" i="5"/>
  <c r="R351" i="5" s="1"/>
  <c r="Z353" i="5"/>
  <c r="J358" i="21"/>
  <c r="H351" i="5"/>
  <c r="K351" i="5" s="1"/>
  <c r="I351" i="5"/>
  <c r="W347" i="5"/>
  <c r="V347" i="5"/>
  <c r="Y347" i="5" s="1"/>
  <c r="AG364" i="5"/>
  <c r="L369" i="21"/>
  <c r="K369" i="21"/>
  <c r="P351" i="5" l="1"/>
  <c r="C357" i="21"/>
  <c r="E357" i="21"/>
  <c r="D357" i="21"/>
  <c r="E352" i="5"/>
  <c r="G353" i="21"/>
  <c r="AE353" i="5"/>
  <c r="AA353" i="5"/>
  <c r="AB353" i="5" s="1"/>
  <c r="S348" i="5"/>
  <c r="H353" i="21"/>
  <c r="L352" i="5"/>
  <c r="F357" i="21"/>
  <c r="AL364" i="5"/>
  <c r="AH364" i="5"/>
  <c r="AI364" i="5" s="1"/>
  <c r="T348" i="5" l="1"/>
  <c r="U348" i="5" s="1"/>
  <c r="X348" i="5"/>
  <c r="AC353" i="5"/>
  <c r="AF353" i="5" s="1"/>
  <c r="AD353" i="5"/>
  <c r="F352" i="5"/>
  <c r="G352" i="5" s="1"/>
  <c r="J352" i="5"/>
  <c r="AJ364" i="5"/>
  <c r="AK364" i="5"/>
  <c r="AM364" i="5"/>
  <c r="M352" i="5"/>
  <c r="N352" i="5" s="1"/>
  <c r="Q352" i="5"/>
  <c r="I359" i="21" l="1"/>
  <c r="O352" i="5"/>
  <c r="R352" i="5" s="1"/>
  <c r="P352" i="5"/>
  <c r="K370" i="21"/>
  <c r="AG365" i="5"/>
  <c r="L370" i="21"/>
  <c r="H352" i="5"/>
  <c r="K352" i="5" s="1"/>
  <c r="Z354" i="5"/>
  <c r="J359" i="21"/>
  <c r="V348" i="5"/>
  <c r="Y348" i="5" s="1"/>
  <c r="G354" i="21" l="1"/>
  <c r="C358" i="21"/>
  <c r="E358" i="21"/>
  <c r="I352" i="5"/>
  <c r="L353" i="5"/>
  <c r="F358" i="21"/>
  <c r="W348" i="5"/>
  <c r="AL365" i="5"/>
  <c r="AH365" i="5"/>
  <c r="AI365" i="5" s="1"/>
  <c r="AE354" i="5"/>
  <c r="AA354" i="5"/>
  <c r="AB354" i="5" s="1"/>
  <c r="S349" i="5" l="1"/>
  <c r="H354" i="21"/>
  <c r="M353" i="5"/>
  <c r="N353" i="5" s="1"/>
  <c r="Q353" i="5"/>
  <c r="E353" i="5"/>
  <c r="D358" i="21"/>
  <c r="AJ365" i="5"/>
  <c r="AM365" i="5" s="1"/>
  <c r="AK365" i="5"/>
  <c r="AC354" i="5"/>
  <c r="AD354" i="5" s="1"/>
  <c r="Z355" i="5" l="1"/>
  <c r="J360" i="21"/>
  <c r="K371" i="21"/>
  <c r="AF354" i="5"/>
  <c r="AG366" i="5"/>
  <c r="L371" i="21"/>
  <c r="F353" i="5"/>
  <c r="G353" i="5" s="1"/>
  <c r="J353" i="5"/>
  <c r="O353" i="5"/>
  <c r="R353" i="5" s="1"/>
  <c r="T349" i="5"/>
  <c r="U349" i="5" s="1"/>
  <c r="X349" i="5"/>
  <c r="E359" i="21" l="1"/>
  <c r="P353" i="5"/>
  <c r="H353" i="5"/>
  <c r="K353" i="5" s="1"/>
  <c r="I353" i="5"/>
  <c r="AH366" i="5"/>
  <c r="AI366" i="5" s="1"/>
  <c r="AL366" i="5"/>
  <c r="I360" i="21"/>
  <c r="V349" i="5"/>
  <c r="W349" i="5" s="1"/>
  <c r="AA355" i="5"/>
  <c r="AB355" i="5" s="1"/>
  <c r="AE355" i="5"/>
  <c r="H355" i="21" l="1"/>
  <c r="S350" i="5"/>
  <c r="C359" i="21"/>
  <c r="E354" i="5"/>
  <c r="D359" i="21"/>
  <c r="Y349" i="5"/>
  <c r="AJ366" i="5"/>
  <c r="AM366" i="5" s="1"/>
  <c r="AK366" i="5"/>
  <c r="L354" i="5"/>
  <c r="F359" i="21"/>
  <c r="AC355" i="5"/>
  <c r="AD355" i="5" s="1"/>
  <c r="AF355" i="5" l="1"/>
  <c r="AG367" i="5"/>
  <c r="L372" i="21"/>
  <c r="Z356" i="5"/>
  <c r="J361" i="21"/>
  <c r="T350" i="5"/>
  <c r="U350" i="5" s="1"/>
  <c r="X350" i="5"/>
  <c r="M354" i="5"/>
  <c r="N354" i="5" s="1"/>
  <c r="Q354" i="5"/>
  <c r="I361" i="21"/>
  <c r="K372" i="21"/>
  <c r="G355" i="21"/>
  <c r="F354" i="5"/>
  <c r="G354" i="5" s="1"/>
  <c r="J354" i="5"/>
  <c r="O354" i="5" l="1"/>
  <c r="R354" i="5" s="1"/>
  <c r="P354" i="5"/>
  <c r="V350" i="5"/>
  <c r="Y350" i="5" s="1"/>
  <c r="W350" i="5"/>
  <c r="H354" i="5"/>
  <c r="K354" i="5" s="1"/>
  <c r="AE356" i="5"/>
  <c r="AA356" i="5"/>
  <c r="AB356" i="5" s="1"/>
  <c r="AL367" i="5"/>
  <c r="AH367" i="5"/>
  <c r="AI367" i="5" s="1"/>
  <c r="C360" i="21" l="1"/>
  <c r="G356" i="21"/>
  <c r="E360" i="21"/>
  <c r="AC356" i="5"/>
  <c r="AF356" i="5" s="1"/>
  <c r="I354" i="5"/>
  <c r="S351" i="5"/>
  <c r="H356" i="21"/>
  <c r="L355" i="5"/>
  <c r="F360" i="21"/>
  <c r="AJ367" i="5"/>
  <c r="AM367" i="5" s="1"/>
  <c r="AK367" i="5"/>
  <c r="I362" i="21" l="1"/>
  <c r="T351" i="5"/>
  <c r="U351" i="5" s="1"/>
  <c r="X351" i="5"/>
  <c r="AD356" i="5"/>
  <c r="K373" i="21"/>
  <c r="E355" i="5"/>
  <c r="D360" i="21"/>
  <c r="AG368" i="5"/>
  <c r="L373" i="21"/>
  <c r="M355" i="5"/>
  <c r="N355" i="5" s="1"/>
  <c r="Q355" i="5"/>
  <c r="O355" i="5" l="1"/>
  <c r="P355" i="5"/>
  <c r="AL368" i="5"/>
  <c r="AH368" i="5"/>
  <c r="AI368" i="5" s="1"/>
  <c r="F355" i="5"/>
  <c r="G355" i="5" s="1"/>
  <c r="J355" i="5"/>
  <c r="Z357" i="5"/>
  <c r="J362" i="21"/>
  <c r="V351" i="5"/>
  <c r="Y351" i="5" s="1"/>
  <c r="W351" i="5"/>
  <c r="R355" i="5"/>
  <c r="G357" i="21" l="1"/>
  <c r="S352" i="5"/>
  <c r="H357" i="21"/>
  <c r="E361" i="21"/>
  <c r="AE357" i="5"/>
  <c r="AA357" i="5"/>
  <c r="AB357" i="5" s="1"/>
  <c r="H355" i="5"/>
  <c r="K355" i="5" s="1"/>
  <c r="AJ368" i="5"/>
  <c r="AK368" i="5" s="1"/>
  <c r="L356" i="5"/>
  <c r="F361" i="21"/>
  <c r="L374" i="21" l="1"/>
  <c r="AG369" i="5"/>
  <c r="C361" i="21"/>
  <c r="AC357" i="5"/>
  <c r="AD357" i="5"/>
  <c r="I355" i="5"/>
  <c r="AF357" i="5"/>
  <c r="T352" i="5"/>
  <c r="U352" i="5" s="1"/>
  <c r="X352" i="5"/>
  <c r="M356" i="5"/>
  <c r="N356" i="5" s="1"/>
  <c r="Q356" i="5"/>
  <c r="AM368" i="5"/>
  <c r="V352" i="5" l="1"/>
  <c r="W352" i="5"/>
  <c r="O356" i="5"/>
  <c r="R356" i="5" s="1"/>
  <c r="P356" i="5"/>
  <c r="Y352" i="5"/>
  <c r="I363" i="21"/>
  <c r="E356" i="5"/>
  <c r="D361" i="21"/>
  <c r="Z358" i="5"/>
  <c r="J363" i="21"/>
  <c r="AL369" i="5"/>
  <c r="AH369" i="5"/>
  <c r="AI369" i="5" s="1"/>
  <c r="K374" i="21"/>
  <c r="E362" i="21" l="1"/>
  <c r="AE358" i="5"/>
  <c r="AA358" i="5"/>
  <c r="AB358" i="5" s="1"/>
  <c r="F356" i="5"/>
  <c r="G356" i="5" s="1"/>
  <c r="J356" i="5"/>
  <c r="G358" i="21"/>
  <c r="L357" i="5"/>
  <c r="F362" i="21"/>
  <c r="AJ369" i="5"/>
  <c r="AM369" i="5" s="1"/>
  <c r="H358" i="21"/>
  <c r="S353" i="5"/>
  <c r="K375" i="21" l="1"/>
  <c r="AK369" i="5"/>
  <c r="M357" i="5"/>
  <c r="N357" i="5" s="1"/>
  <c r="Q357" i="5"/>
  <c r="H356" i="5"/>
  <c r="K356" i="5" s="1"/>
  <c r="AC358" i="5"/>
  <c r="AF358" i="5" s="1"/>
  <c r="T353" i="5"/>
  <c r="U353" i="5" s="1"/>
  <c r="X353" i="5"/>
  <c r="I364" i="21" l="1"/>
  <c r="C362" i="21"/>
  <c r="V353" i="5"/>
  <c r="Y353" i="5" s="1"/>
  <c r="I356" i="5"/>
  <c r="AD358" i="5"/>
  <c r="O357" i="5"/>
  <c r="R357" i="5" s="1"/>
  <c r="AG370" i="5"/>
  <c r="L375" i="21"/>
  <c r="E363" i="21" l="1"/>
  <c r="G359" i="21"/>
  <c r="D362" i="21"/>
  <c r="E357" i="5"/>
  <c r="W353" i="5"/>
  <c r="AH370" i="5"/>
  <c r="AI370" i="5" s="1"/>
  <c r="AL370" i="5"/>
  <c r="P357" i="5"/>
  <c r="Z359" i="5"/>
  <c r="J364" i="21"/>
  <c r="L358" i="5" l="1"/>
  <c r="F363" i="21"/>
  <c r="AE359" i="5"/>
  <c r="AA359" i="5"/>
  <c r="AB359" i="5" s="1"/>
  <c r="S354" i="5"/>
  <c r="H359" i="21"/>
  <c r="F357" i="5"/>
  <c r="G357" i="5" s="1"/>
  <c r="J357" i="5"/>
  <c r="AJ370" i="5"/>
  <c r="AM370" i="5" s="1"/>
  <c r="AK370" i="5"/>
  <c r="T354" i="5" l="1"/>
  <c r="U354" i="5" s="1"/>
  <c r="X354" i="5"/>
  <c r="AC359" i="5"/>
  <c r="AD359" i="5"/>
  <c r="AG371" i="5"/>
  <c r="L376" i="21"/>
  <c r="K376" i="21"/>
  <c r="H357" i="5"/>
  <c r="K357" i="5" s="1"/>
  <c r="I357" i="5"/>
  <c r="AF359" i="5"/>
  <c r="M358" i="5"/>
  <c r="N358" i="5" s="1"/>
  <c r="Q358" i="5"/>
  <c r="C363" i="21" l="1"/>
  <c r="AL371" i="5"/>
  <c r="AH371" i="5"/>
  <c r="AI371" i="5" s="1"/>
  <c r="I365" i="21"/>
  <c r="D363" i="21"/>
  <c r="E358" i="5"/>
  <c r="Z360" i="5"/>
  <c r="J365" i="21"/>
  <c r="Y354" i="5"/>
  <c r="O358" i="5"/>
  <c r="R358" i="5" s="1"/>
  <c r="P358" i="5"/>
  <c r="V354" i="5"/>
  <c r="W354" i="5" s="1"/>
  <c r="S355" i="5" l="1"/>
  <c r="H360" i="21"/>
  <c r="G360" i="21"/>
  <c r="AE360" i="5"/>
  <c r="AA360" i="5"/>
  <c r="AB360" i="5" s="1"/>
  <c r="AJ371" i="5"/>
  <c r="AM371" i="5" s="1"/>
  <c r="AK371" i="5"/>
  <c r="E364" i="21"/>
  <c r="F358" i="5"/>
  <c r="G358" i="5" s="1"/>
  <c r="J358" i="5"/>
  <c r="L359" i="5"/>
  <c r="F364" i="21"/>
  <c r="K377" i="21" l="1"/>
  <c r="H358" i="5"/>
  <c r="K358" i="5" s="1"/>
  <c r="I358" i="5"/>
  <c r="AC360" i="5"/>
  <c r="AD360" i="5"/>
  <c r="AF360" i="5"/>
  <c r="AG372" i="5"/>
  <c r="L377" i="21"/>
  <c r="M359" i="5"/>
  <c r="N359" i="5" s="1"/>
  <c r="Q359" i="5"/>
  <c r="T355" i="5"/>
  <c r="U355" i="5" s="1"/>
  <c r="X355" i="5"/>
  <c r="O359" i="5" l="1"/>
  <c r="P359" i="5" s="1"/>
  <c r="R359" i="5"/>
  <c r="C364" i="21"/>
  <c r="AL372" i="5"/>
  <c r="AH372" i="5"/>
  <c r="AI372" i="5" s="1"/>
  <c r="AJ372" i="5" s="1"/>
  <c r="AK372" i="5" s="1"/>
  <c r="I366" i="21"/>
  <c r="Z361" i="5"/>
  <c r="J366" i="21"/>
  <c r="D364" i="21"/>
  <c r="E359" i="5"/>
  <c r="V355" i="5"/>
  <c r="Y355" i="5" s="1"/>
  <c r="W355" i="5"/>
  <c r="G361" i="21" l="1"/>
  <c r="L360" i="5"/>
  <c r="F365" i="21"/>
  <c r="AE361" i="5"/>
  <c r="AA361" i="5"/>
  <c r="AB361" i="5" s="1"/>
  <c r="S356" i="5"/>
  <c r="H361" i="21"/>
  <c r="AG373" i="5"/>
  <c r="L378" i="21"/>
  <c r="AM372" i="5"/>
  <c r="E365" i="21"/>
  <c r="F359" i="5"/>
  <c r="G359" i="5" s="1"/>
  <c r="J359" i="5"/>
  <c r="H359" i="5" l="1"/>
  <c r="I359" i="5"/>
  <c r="K378" i="21"/>
  <c r="AL373" i="5"/>
  <c r="AH373" i="5"/>
  <c r="AI373" i="5" s="1"/>
  <c r="AJ373" i="5" s="1"/>
  <c r="AK373" i="5" s="1"/>
  <c r="T356" i="5"/>
  <c r="U356" i="5" s="1"/>
  <c r="X356" i="5"/>
  <c r="AC361" i="5"/>
  <c r="AF361" i="5" s="1"/>
  <c r="AD361" i="5"/>
  <c r="K359" i="5"/>
  <c r="M360" i="5"/>
  <c r="N360" i="5" s="1"/>
  <c r="Q360" i="5"/>
  <c r="I367" i="21" l="1"/>
  <c r="C365" i="21"/>
  <c r="AG374" i="5"/>
  <c r="L379" i="21"/>
  <c r="Z362" i="5"/>
  <c r="J367" i="21"/>
  <c r="V356" i="5"/>
  <c r="Y356" i="5" s="1"/>
  <c r="AM373" i="5"/>
  <c r="E360" i="5"/>
  <c r="D365" i="21"/>
  <c r="O360" i="5"/>
  <c r="R360" i="5" s="1"/>
  <c r="E366" i="21" l="1"/>
  <c r="G362" i="21"/>
  <c r="P360" i="5"/>
  <c r="K379" i="21"/>
  <c r="W356" i="5"/>
  <c r="AE362" i="5"/>
  <c r="AA362" i="5"/>
  <c r="AB362" i="5" s="1"/>
  <c r="AL374" i="5"/>
  <c r="AH374" i="5"/>
  <c r="AI374" i="5" s="1"/>
  <c r="F360" i="5"/>
  <c r="G360" i="5" s="1"/>
  <c r="J360" i="5"/>
  <c r="AJ374" i="5" l="1"/>
  <c r="AK374" i="5"/>
  <c r="AM374" i="5"/>
  <c r="AC362" i="5"/>
  <c r="AF362" i="5" s="1"/>
  <c r="AD362" i="5"/>
  <c r="H362" i="21"/>
  <c r="S357" i="5"/>
  <c r="L361" i="5"/>
  <c r="F366" i="21"/>
  <c r="H360" i="5"/>
  <c r="I360" i="5" s="1"/>
  <c r="E361" i="5" l="1"/>
  <c r="D366" i="21"/>
  <c r="I368" i="21"/>
  <c r="M361" i="5"/>
  <c r="N361" i="5" s="1"/>
  <c r="Q361" i="5"/>
  <c r="T357" i="5"/>
  <c r="U357" i="5" s="1"/>
  <c r="X357" i="5"/>
  <c r="K360" i="5"/>
  <c r="Z363" i="5"/>
  <c r="J368" i="21"/>
  <c r="K380" i="21"/>
  <c r="AG375" i="5"/>
  <c r="L380" i="21"/>
  <c r="AE363" i="5" l="1"/>
  <c r="AA363" i="5"/>
  <c r="AB363" i="5" s="1"/>
  <c r="V357" i="5"/>
  <c r="Y357" i="5" s="1"/>
  <c r="W357" i="5"/>
  <c r="O361" i="5"/>
  <c r="R361" i="5" s="1"/>
  <c r="P361" i="5"/>
  <c r="C366" i="21"/>
  <c r="AL375" i="5"/>
  <c r="AH375" i="5"/>
  <c r="F361" i="5"/>
  <c r="G361" i="5" s="1"/>
  <c r="J361" i="5"/>
  <c r="E367" i="21" l="1"/>
  <c r="G363" i="21"/>
  <c r="AI375" i="5"/>
  <c r="AI9" i="5"/>
  <c r="K17" i="21" s="1"/>
  <c r="K18" i="21" s="1"/>
  <c r="L362" i="5"/>
  <c r="F367" i="21"/>
  <c r="S358" i="5"/>
  <c r="H363" i="21"/>
  <c r="AC363" i="5"/>
  <c r="AF363" i="5" s="1"/>
  <c r="H361" i="5"/>
  <c r="K361" i="5" s="1"/>
  <c r="C367" i="21" l="1"/>
  <c r="I369" i="21"/>
  <c r="AD363" i="5"/>
  <c r="T358" i="5"/>
  <c r="U358" i="5" s="1"/>
  <c r="X358" i="5"/>
  <c r="M362" i="5"/>
  <c r="N362" i="5" s="1"/>
  <c r="Q362" i="5"/>
  <c r="AJ375" i="5"/>
  <c r="AM375" i="5" s="1"/>
  <c r="AK375" i="5"/>
  <c r="L381" i="21" s="1"/>
  <c r="I361" i="5"/>
  <c r="E362" i="5" l="1"/>
  <c r="D367" i="21"/>
  <c r="O362" i="5"/>
  <c r="R362" i="5" s="1"/>
  <c r="K381" i="21"/>
  <c r="K19" i="21" s="1"/>
  <c r="AI10" i="5"/>
  <c r="C23" i="10" s="1" a="1"/>
  <c r="C23" i="10" s="1"/>
  <c r="AI11" i="5" a="1"/>
  <c r="AI11" i="5" s="1"/>
  <c r="E23" i="10" s="1" a="1"/>
  <c r="E23" i="10" s="1"/>
  <c r="V358" i="5"/>
  <c r="Y358" i="5" s="1"/>
  <c r="W358" i="5"/>
  <c r="Z364" i="5"/>
  <c r="J369" i="21"/>
  <c r="G364" i="21" l="1"/>
  <c r="E368" i="21"/>
  <c r="AE364" i="5"/>
  <c r="AA364" i="5"/>
  <c r="AB364" i="5" s="1"/>
  <c r="S359" i="5"/>
  <c r="H364" i="21"/>
  <c r="P362" i="5"/>
  <c r="F362" i="5"/>
  <c r="G362" i="5" s="1"/>
  <c r="J362" i="5"/>
  <c r="L363" i="5" l="1"/>
  <c r="F368" i="21"/>
  <c r="AC364" i="5"/>
  <c r="AD364" i="5"/>
  <c r="H362" i="5"/>
  <c r="K362" i="5" s="1"/>
  <c r="T359" i="5"/>
  <c r="U359" i="5" s="1"/>
  <c r="X359" i="5"/>
  <c r="AF364" i="5"/>
  <c r="C368" i="21" l="1"/>
  <c r="V359" i="5"/>
  <c r="W359" i="5" s="1"/>
  <c r="I370" i="21"/>
  <c r="Y359" i="5"/>
  <c r="I362" i="5"/>
  <c r="Z365" i="5"/>
  <c r="J370" i="21"/>
  <c r="M363" i="5"/>
  <c r="N363" i="5" s="1"/>
  <c r="Q363" i="5"/>
  <c r="H365" i="21" l="1"/>
  <c r="S360" i="5"/>
  <c r="O363" i="5"/>
  <c r="R363" i="5" s="1"/>
  <c r="P363" i="5"/>
  <c r="AE365" i="5"/>
  <c r="AA365" i="5"/>
  <c r="AB365" i="5" s="1"/>
  <c r="D368" i="21"/>
  <c r="E363" i="5"/>
  <c r="G365" i="21"/>
  <c r="E369" i="21" l="1"/>
  <c r="AC365" i="5"/>
  <c r="AD365" i="5" s="1"/>
  <c r="F363" i="5"/>
  <c r="G363" i="5" s="1"/>
  <c r="J363" i="5"/>
  <c r="L364" i="5"/>
  <c r="F369" i="21"/>
  <c r="T360" i="5"/>
  <c r="U360" i="5" s="1"/>
  <c r="X360" i="5"/>
  <c r="Z366" i="5" l="1"/>
  <c r="J371" i="21"/>
  <c r="M364" i="5"/>
  <c r="N364" i="5" s="1"/>
  <c r="Q364" i="5"/>
  <c r="AF365" i="5"/>
  <c r="H363" i="5"/>
  <c r="K363" i="5" s="1"/>
  <c r="I363" i="5"/>
  <c r="V360" i="5"/>
  <c r="W360" i="5" s="1"/>
  <c r="S361" i="5" l="1"/>
  <c r="H366" i="21"/>
  <c r="C369" i="21"/>
  <c r="E364" i="5"/>
  <c r="D369" i="21"/>
  <c r="O364" i="5"/>
  <c r="P364" i="5"/>
  <c r="Y360" i="5"/>
  <c r="I371" i="21"/>
  <c r="R364" i="5"/>
  <c r="AE366" i="5"/>
  <c r="AA366" i="5"/>
  <c r="AB366" i="5" s="1"/>
  <c r="E370" i="21" l="1"/>
  <c r="G366" i="21"/>
  <c r="L365" i="5"/>
  <c r="F370" i="21"/>
  <c r="F364" i="5"/>
  <c r="G364" i="5" s="1"/>
  <c r="J364" i="5"/>
  <c r="AC366" i="5"/>
  <c r="AD366" i="5" s="1"/>
  <c r="AF366" i="5"/>
  <c r="T361" i="5"/>
  <c r="U361" i="5" s="1"/>
  <c r="X361" i="5"/>
  <c r="Z367" i="5" l="1"/>
  <c r="J372" i="21"/>
  <c r="V361" i="5"/>
  <c r="W361" i="5" s="1"/>
  <c r="I372" i="21"/>
  <c r="H364" i="5"/>
  <c r="I364" i="5" s="1"/>
  <c r="M365" i="5"/>
  <c r="N365" i="5" s="1"/>
  <c r="Q365" i="5"/>
  <c r="Y361" i="5"/>
  <c r="E365" i="5" l="1"/>
  <c r="D370" i="21"/>
  <c r="S362" i="5"/>
  <c r="H367" i="21"/>
  <c r="O365" i="5"/>
  <c r="R365" i="5" s="1"/>
  <c r="K364" i="5"/>
  <c r="G367" i="21"/>
  <c r="AA367" i="5"/>
  <c r="AB367" i="5" s="1"/>
  <c r="AE367" i="5"/>
  <c r="E371" i="21" l="1"/>
  <c r="C370" i="21"/>
  <c r="P365" i="5"/>
  <c r="AC367" i="5"/>
  <c r="AF367" i="5" s="1"/>
  <c r="AD367" i="5"/>
  <c r="T362" i="5"/>
  <c r="U362" i="5" s="1"/>
  <c r="X362" i="5"/>
  <c r="F365" i="5"/>
  <c r="G365" i="5" s="1"/>
  <c r="J365" i="5"/>
  <c r="I373" i="21" l="1"/>
  <c r="L366" i="5"/>
  <c r="F371" i="21"/>
  <c r="H365" i="5"/>
  <c r="K365" i="5" s="1"/>
  <c r="V362" i="5"/>
  <c r="Y362" i="5" s="1"/>
  <c r="Z368" i="5"/>
  <c r="J373" i="21"/>
  <c r="G368" i="21" l="1"/>
  <c r="C371" i="21"/>
  <c r="AE368" i="5"/>
  <c r="AA368" i="5"/>
  <c r="AB368" i="5" s="1"/>
  <c r="I365" i="5"/>
  <c r="W362" i="5"/>
  <c r="M366" i="5"/>
  <c r="N366" i="5" s="1"/>
  <c r="Q366" i="5"/>
  <c r="O366" i="5" l="1"/>
  <c r="P366" i="5"/>
  <c r="D371" i="21"/>
  <c r="E366" i="5"/>
  <c r="R366" i="5"/>
  <c r="S363" i="5"/>
  <c r="H368" i="21"/>
  <c r="AC368" i="5"/>
  <c r="AF368" i="5" s="1"/>
  <c r="I374" i="21" l="1"/>
  <c r="AD368" i="5"/>
  <c r="T363" i="5"/>
  <c r="U363" i="5" s="1"/>
  <c r="X363" i="5"/>
  <c r="E372" i="21"/>
  <c r="F366" i="5"/>
  <c r="G366" i="5" s="1"/>
  <c r="J366" i="5"/>
  <c r="L367" i="5"/>
  <c r="F372" i="21"/>
  <c r="M367" i="5" l="1"/>
  <c r="N367" i="5" s="1"/>
  <c r="Q367" i="5"/>
  <c r="H366" i="5"/>
  <c r="K366" i="5" s="1"/>
  <c r="I366" i="5"/>
  <c r="V363" i="5"/>
  <c r="Y363" i="5" s="1"/>
  <c r="W363" i="5"/>
  <c r="Z369" i="5"/>
  <c r="J374" i="21"/>
  <c r="G369" i="21" l="1"/>
  <c r="C372" i="21"/>
  <c r="AE369" i="5"/>
  <c r="AA369" i="5"/>
  <c r="AB369" i="5" s="1"/>
  <c r="S364" i="5"/>
  <c r="H369" i="21"/>
  <c r="D372" i="21"/>
  <c r="E367" i="5"/>
  <c r="O367" i="5"/>
  <c r="P367" i="5" s="1"/>
  <c r="F373" i="21" l="1"/>
  <c r="L368" i="5"/>
  <c r="R367" i="5"/>
  <c r="F367" i="5"/>
  <c r="G367" i="5" s="1"/>
  <c r="J367" i="5"/>
  <c r="T364" i="5"/>
  <c r="U364" i="5" s="1"/>
  <c r="X364" i="5"/>
  <c r="AC369" i="5"/>
  <c r="AD369" i="5"/>
  <c r="AF369" i="5"/>
  <c r="Z370" i="5" l="1"/>
  <c r="J375" i="21"/>
  <c r="V364" i="5"/>
  <c r="Y364" i="5" s="1"/>
  <c r="W364" i="5"/>
  <c r="H367" i="5"/>
  <c r="K367" i="5" s="1"/>
  <c r="E373" i="21"/>
  <c r="M368" i="5"/>
  <c r="N368" i="5" s="1"/>
  <c r="Q368" i="5"/>
  <c r="I375" i="21"/>
  <c r="C373" i="21" l="1"/>
  <c r="G370" i="21"/>
  <c r="S365" i="5"/>
  <c r="H370" i="21"/>
  <c r="I367" i="5"/>
  <c r="O368" i="5"/>
  <c r="R368" i="5" s="1"/>
  <c r="P368" i="5"/>
  <c r="AE370" i="5"/>
  <c r="AA370" i="5"/>
  <c r="AB370" i="5" s="1"/>
  <c r="E374" i="21" l="1"/>
  <c r="L369" i="5"/>
  <c r="F374" i="21"/>
  <c r="AC370" i="5"/>
  <c r="AD370" i="5" s="1"/>
  <c r="E368" i="5"/>
  <c r="D373" i="21"/>
  <c r="T365" i="5"/>
  <c r="U365" i="5" s="1"/>
  <c r="X365" i="5"/>
  <c r="AF370" i="5"/>
  <c r="Z371" i="5" l="1"/>
  <c r="J376" i="21"/>
  <c r="I376" i="21"/>
  <c r="V365" i="5"/>
  <c r="Y365" i="5" s="1"/>
  <c r="F368" i="5"/>
  <c r="G368" i="5" s="1"/>
  <c r="J368" i="5"/>
  <c r="M369" i="5"/>
  <c r="N369" i="5" s="1"/>
  <c r="Q369" i="5"/>
  <c r="W365" i="5" l="1"/>
  <c r="G371" i="21"/>
  <c r="O369" i="5"/>
  <c r="P369" i="5"/>
  <c r="R369" i="5"/>
  <c r="H368" i="5"/>
  <c r="K368" i="5" s="1"/>
  <c r="S366" i="5"/>
  <c r="H371" i="21"/>
  <c r="AE371" i="5"/>
  <c r="AA371" i="5"/>
  <c r="AB371" i="5" s="1"/>
  <c r="I368" i="5" l="1"/>
  <c r="C374" i="21"/>
  <c r="AC371" i="5"/>
  <c r="AF371" i="5" s="1"/>
  <c r="AD371" i="5"/>
  <c r="T366" i="5"/>
  <c r="U366" i="5" s="1"/>
  <c r="X366" i="5"/>
  <c r="D374" i="21"/>
  <c r="E369" i="5"/>
  <c r="E375" i="21"/>
  <c r="L370" i="5"/>
  <c r="F375" i="21"/>
  <c r="I377" i="21" l="1"/>
  <c r="M370" i="5"/>
  <c r="N370" i="5" s="1"/>
  <c r="Q370" i="5"/>
  <c r="F369" i="5"/>
  <c r="G369" i="5" s="1"/>
  <c r="J369" i="5"/>
  <c r="V366" i="5"/>
  <c r="Y366" i="5" s="1"/>
  <c r="Z372" i="5"/>
  <c r="J377" i="21"/>
  <c r="G372" i="21" l="1"/>
  <c r="AE372" i="5"/>
  <c r="AA372" i="5"/>
  <c r="AB372" i="5" s="1"/>
  <c r="W366" i="5"/>
  <c r="O370" i="5"/>
  <c r="P370" i="5" s="1"/>
  <c r="H369" i="5"/>
  <c r="K369" i="5" s="1"/>
  <c r="C375" i="21" l="1"/>
  <c r="L371" i="5"/>
  <c r="F376" i="21"/>
  <c r="H372" i="21"/>
  <c r="S367" i="5"/>
  <c r="I369" i="5"/>
  <c r="R370" i="5"/>
  <c r="AC372" i="5"/>
  <c r="AD372" i="5"/>
  <c r="AF372" i="5"/>
  <c r="Z373" i="5" l="1"/>
  <c r="J378" i="21"/>
  <c r="I378" i="21"/>
  <c r="E376" i="21"/>
  <c r="E370" i="5"/>
  <c r="D375" i="21"/>
  <c r="T367" i="5"/>
  <c r="U367" i="5" s="1"/>
  <c r="X367" i="5"/>
  <c r="M371" i="5"/>
  <c r="N371" i="5" s="1"/>
  <c r="Q371" i="5"/>
  <c r="O371" i="5" l="1"/>
  <c r="R371" i="5" s="1"/>
  <c r="F370" i="5"/>
  <c r="G370" i="5" s="1"/>
  <c r="J370" i="5"/>
  <c r="V367" i="5"/>
  <c r="Y367" i="5" s="1"/>
  <c r="W367" i="5"/>
  <c r="AE373" i="5"/>
  <c r="AA373" i="5"/>
  <c r="AB373" i="5" s="1"/>
  <c r="G373" i="21" l="1"/>
  <c r="E377" i="21"/>
  <c r="AC373" i="5"/>
  <c r="AD373" i="5" s="1"/>
  <c r="H373" i="21"/>
  <c r="S368" i="5"/>
  <c r="H370" i="5"/>
  <c r="I370" i="5" s="1"/>
  <c r="P371" i="5"/>
  <c r="K370" i="5" l="1"/>
  <c r="E371" i="5"/>
  <c r="D376" i="21"/>
  <c r="Z374" i="5"/>
  <c r="J379" i="21"/>
  <c r="T368" i="5"/>
  <c r="U368" i="5" s="1"/>
  <c r="X368" i="5"/>
  <c r="AF373" i="5"/>
  <c r="C376" i="21"/>
  <c r="L372" i="5"/>
  <c r="F377" i="21"/>
  <c r="M372" i="5" l="1"/>
  <c r="N372" i="5" s="1"/>
  <c r="Q372" i="5"/>
  <c r="I379" i="21"/>
  <c r="V368" i="5"/>
  <c r="Y368" i="5" s="1"/>
  <c r="AE374" i="5"/>
  <c r="AA374" i="5"/>
  <c r="AB374" i="5" s="1"/>
  <c r="F371" i="5"/>
  <c r="G371" i="5" s="1"/>
  <c r="J371" i="5"/>
  <c r="G374" i="21" l="1"/>
  <c r="W368" i="5"/>
  <c r="H371" i="5"/>
  <c r="K371" i="5" s="1"/>
  <c r="AC374" i="5"/>
  <c r="AF374" i="5" s="1"/>
  <c r="AD374" i="5"/>
  <c r="O372" i="5"/>
  <c r="R372" i="5" s="1"/>
  <c r="E378" i="21" l="1"/>
  <c r="I380" i="21"/>
  <c r="C377" i="21"/>
  <c r="P372" i="5"/>
  <c r="Z375" i="5"/>
  <c r="J380" i="21"/>
  <c r="I371" i="5"/>
  <c r="S369" i="5"/>
  <c r="H374" i="21"/>
  <c r="E372" i="5" l="1"/>
  <c r="D377" i="21"/>
  <c r="AE375" i="5"/>
  <c r="AA375" i="5"/>
  <c r="X369" i="5"/>
  <c r="T369" i="5"/>
  <c r="U369" i="5" s="1"/>
  <c r="L373" i="5"/>
  <c r="F378" i="21"/>
  <c r="M373" i="5" l="1"/>
  <c r="N373" i="5" s="1"/>
  <c r="Q373" i="5"/>
  <c r="V369" i="5"/>
  <c r="Y369" i="5" s="1"/>
  <c r="AB375" i="5"/>
  <c r="AB9" i="5"/>
  <c r="I17" i="21" s="1"/>
  <c r="I18" i="21" s="1"/>
  <c r="F372" i="5"/>
  <c r="G372" i="5" s="1"/>
  <c r="J372" i="5"/>
  <c r="G375" i="21" l="1"/>
  <c r="H372" i="5"/>
  <c r="K372" i="5" s="1"/>
  <c r="AC375" i="5"/>
  <c r="AF375" i="5" s="1"/>
  <c r="AD375" i="5"/>
  <c r="J381" i="21" s="1"/>
  <c r="W369" i="5"/>
  <c r="O373" i="5"/>
  <c r="R373" i="5" s="1"/>
  <c r="P373" i="5"/>
  <c r="C378" i="21" l="1"/>
  <c r="E379" i="21"/>
  <c r="L374" i="5"/>
  <c r="F379" i="21"/>
  <c r="S370" i="5"/>
  <c r="H375" i="21"/>
  <c r="I381" i="21"/>
  <c r="I19" i="21" s="1"/>
  <c r="AB10" i="5"/>
  <c r="C22" i="10" s="1" a="1"/>
  <c r="C22" i="10" s="1"/>
  <c r="AB11" i="5" a="1"/>
  <c r="AB11" i="5" s="1"/>
  <c r="E22" i="10" s="1" a="1"/>
  <c r="E22" i="10" s="1"/>
  <c r="I372" i="5"/>
  <c r="T370" i="5" l="1"/>
  <c r="U370" i="5" s="1"/>
  <c r="X370" i="5"/>
  <c r="E373" i="5"/>
  <c r="D378" i="21"/>
  <c r="Q374" i="5"/>
  <c r="M374" i="5"/>
  <c r="N374" i="5" s="1"/>
  <c r="O374" i="5" l="1"/>
  <c r="R374" i="5" s="1"/>
  <c r="F373" i="5"/>
  <c r="G373" i="5" s="1"/>
  <c r="J373" i="5"/>
  <c r="V370" i="5"/>
  <c r="Y370" i="5" s="1"/>
  <c r="G376" i="21" l="1"/>
  <c r="E380" i="21"/>
  <c r="W370" i="5"/>
  <c r="H373" i="5"/>
  <c r="I373" i="5" s="1"/>
  <c r="P374" i="5"/>
  <c r="D379" i="21" l="1"/>
  <c r="E374" i="5"/>
  <c r="K373" i="5"/>
  <c r="F380" i="21"/>
  <c r="L375" i="5"/>
  <c r="S371" i="5"/>
  <c r="H376" i="21"/>
  <c r="T371" i="5" l="1"/>
  <c r="U371" i="5" s="1"/>
  <c r="X371" i="5"/>
  <c r="Q375" i="5"/>
  <c r="M375" i="5"/>
  <c r="C379" i="21"/>
  <c r="F374" i="5"/>
  <c r="G374" i="5" s="1"/>
  <c r="J374" i="5"/>
  <c r="H374" i="5" l="1"/>
  <c r="K374" i="5" s="1"/>
  <c r="I374" i="5"/>
  <c r="N375" i="5"/>
  <c r="N9" i="5"/>
  <c r="E17" i="21" s="1"/>
  <c r="E18" i="21" s="1"/>
  <c r="V371" i="5"/>
  <c r="W371" i="5" s="1"/>
  <c r="S372" i="5" l="1"/>
  <c r="H377" i="21"/>
  <c r="C380" i="21"/>
  <c r="Y371" i="5"/>
  <c r="O375" i="5"/>
  <c r="R375" i="5" s="1"/>
  <c r="E375" i="5"/>
  <c r="D380" i="21"/>
  <c r="G377" i="21" l="1"/>
  <c r="E381" i="21"/>
  <c r="E19" i="21" s="1"/>
  <c r="N10" i="5"/>
  <c r="C20" i="10" s="1" a="1"/>
  <c r="C20" i="10" s="1"/>
  <c r="N11" i="5" a="1"/>
  <c r="N11" i="5" s="1"/>
  <c r="E20" i="10" s="1" a="1"/>
  <c r="E20" i="10" s="1"/>
  <c r="F375" i="5"/>
  <c r="J375" i="5"/>
  <c r="P375" i="5"/>
  <c r="F381" i="21" s="1"/>
  <c r="X372" i="5"/>
  <c r="T372" i="5"/>
  <c r="U372" i="5" s="1"/>
  <c r="V372" i="5" l="1"/>
  <c r="W372" i="5" s="1"/>
  <c r="G375" i="5"/>
  <c r="G9" i="5"/>
  <c r="C17" i="21" s="1"/>
  <c r="S373" i="5" l="1"/>
  <c r="H378" i="21"/>
  <c r="C18" i="21"/>
  <c r="Y372" i="5"/>
  <c r="H375" i="5"/>
  <c r="K375" i="5" s="1"/>
  <c r="I375" i="5"/>
  <c r="D381" i="21" s="1"/>
  <c r="G378" i="21" l="1"/>
  <c r="C381" i="21"/>
  <c r="C19" i="21" s="1"/>
  <c r="G10" i="5"/>
  <c r="C19" i="10" s="1" a="1"/>
  <c r="C19" i="10" s="1"/>
  <c r="G11" i="5" a="1"/>
  <c r="G11" i="5" s="1"/>
  <c r="E19" i="10" s="1" a="1"/>
  <c r="E19" i="10" s="1"/>
  <c r="X373" i="5"/>
  <c r="T373" i="5"/>
  <c r="U373" i="5" s="1"/>
  <c r="F18" i="10" l="1"/>
  <c r="F19" i="10" a="1"/>
  <c r="F19" i="10" s="1"/>
  <c r="V373" i="5"/>
  <c r="W373" i="5" s="1"/>
  <c r="S374" i="5" l="1"/>
  <c r="H379" i="21"/>
  <c r="Y373" i="5"/>
  <c r="G15" i="10" a="1"/>
  <c r="G15" i="10" s="1"/>
  <c r="F23" i="10" a="1"/>
  <c r="F23" i="10" s="1"/>
  <c r="F22" i="10" a="1"/>
  <c r="F22" i="10" s="1"/>
  <c r="F20" i="10" a="1"/>
  <c r="F20" i="10" s="1"/>
  <c r="G33" i="10" l="1" a="1"/>
  <c r="G33" i="10" s="1"/>
  <c r="G32" i="10" a="1"/>
  <c r="G32" i="10" s="1"/>
  <c r="G30" i="10" a="1"/>
  <c r="G30" i="10" s="1"/>
  <c r="G18" i="10"/>
  <c r="G34" i="10" a="1"/>
  <c r="G34" i="10" s="1"/>
  <c r="G36" i="10" a="1"/>
  <c r="G36" i="10" s="1"/>
  <c r="G37" i="10" a="1"/>
  <c r="G37" i="10" s="1"/>
  <c r="G31" i="10" a="1"/>
  <c r="G31" i="10" s="1"/>
  <c r="G24" i="10" a="1"/>
  <c r="G24" i="10" s="1"/>
  <c r="G23" i="10" a="1"/>
  <c r="G23" i="10" s="1"/>
  <c r="G27" i="10" a="1"/>
  <c r="G27" i="10" s="1"/>
  <c r="G38" i="10" a="1"/>
  <c r="G38" i="10" s="1"/>
  <c r="G26" i="10" a="1"/>
  <c r="G26" i="10" s="1"/>
  <c r="G25" i="10" a="1"/>
  <c r="G25" i="10" s="1"/>
  <c r="G29" i="10" a="1"/>
  <c r="G29" i="10" s="1"/>
  <c r="G16" i="10"/>
  <c r="G22" i="10" s="1" a="1"/>
  <c r="G22" i="10" s="1"/>
  <c r="G28" i="10" a="1"/>
  <c r="G28" i="10" s="1"/>
  <c r="G35" i="10" a="1"/>
  <c r="G35" i="10" s="1"/>
  <c r="G379" i="21"/>
  <c r="X374" i="5"/>
  <c r="T374" i="5"/>
  <c r="U374" i="5" s="1"/>
  <c r="G20" i="10" l="1" a="1"/>
  <c r="G20" i="10" s="1"/>
  <c r="G19" i="10" a="1"/>
  <c r="G19" i="10" s="1"/>
  <c r="V374" i="5"/>
  <c r="W374" i="5" s="1"/>
  <c r="S375" i="5" l="1"/>
  <c r="H380" i="21"/>
  <c r="Y374" i="5"/>
  <c r="G380" i="21" l="1"/>
  <c r="X375" i="5"/>
  <c r="T375" i="5"/>
  <c r="U375" i="5" l="1"/>
  <c r="U9" i="5"/>
  <c r="G17" i="21" s="1"/>
  <c r="G18" i="21" l="1"/>
  <c r="E10" i="21"/>
  <c r="E11" i="21" s="1"/>
  <c r="E12" i="21" s="1"/>
  <c r="V375" i="5"/>
  <c r="Y375" i="5" s="1"/>
  <c r="W375" i="5" l="1"/>
  <c r="H381" i="21" s="1"/>
  <c r="G381" i="21"/>
  <c r="G19" i="21" s="1"/>
  <c r="U10" i="5"/>
  <c r="C21" i="10" s="1" a="1"/>
  <c r="C21" i="10" s="1"/>
  <c r="G10" i="10" s="1"/>
  <c r="K10" i="10" s="1"/>
  <c r="U11" i="5" a="1"/>
  <c r="U11" i="5" s="1"/>
  <c r="E21" i="10" s="1" a="1"/>
  <c r="E21" i="10" s="1"/>
  <c r="F21" i="10" l="1" a="1"/>
  <c r="F21" i="10" s="1"/>
  <c r="G21" i="10" a="1"/>
  <c r="G21" i="10" s="1"/>
  <c r="H15" i="10" a="1"/>
  <c r="H15" i="10" s="1"/>
  <c r="H27" i="10" l="1" a="1"/>
  <c r="H27" i="10" s="1"/>
  <c r="H29" i="10" a="1"/>
  <c r="H29" i="10" s="1"/>
  <c r="H25" i="10" a="1"/>
  <c r="H25" i="10" s="1"/>
  <c r="H37" i="10" a="1"/>
  <c r="H37" i="10" s="1"/>
  <c r="H26" i="10" a="1"/>
  <c r="H26" i="10" s="1"/>
  <c r="H30" i="10" a="1"/>
  <c r="H30" i="10" s="1"/>
  <c r="H28" i="10" a="1"/>
  <c r="H28" i="10" s="1"/>
  <c r="H31" i="10" a="1"/>
  <c r="H31" i="10" s="1"/>
  <c r="H24" i="10" a="1"/>
  <c r="H24" i="10" s="1"/>
  <c r="H16" i="10"/>
  <c r="H21" i="10" s="1" a="1"/>
  <c r="H21" i="10" s="1"/>
  <c r="H32" i="10" a="1"/>
  <c r="H32" i="10" s="1"/>
  <c r="H33" i="10" a="1"/>
  <c r="H33" i="10" s="1"/>
  <c r="H35" i="10" a="1"/>
  <c r="H35" i="10" s="1"/>
  <c r="H18" i="10"/>
  <c r="H38" i="10" a="1"/>
  <c r="H38" i="10" s="1"/>
  <c r="H36" i="10" a="1"/>
  <c r="H36" i="10" s="1"/>
  <c r="H34" i="10" a="1"/>
  <c r="H34" i="10" s="1"/>
  <c r="I15" i="10" l="1" a="1"/>
  <c r="I15" i="10" s="1"/>
  <c r="H20" i="10" a="1"/>
  <c r="H20" i="10" s="1"/>
  <c r="H23" i="10" a="1"/>
  <c r="H23" i="10" s="1"/>
  <c r="H19" i="10" a="1"/>
  <c r="H19" i="10" s="1"/>
  <c r="H22" i="10" a="1"/>
  <c r="H22" i="10" s="1"/>
  <c r="I34" i="10" l="1" a="1"/>
  <c r="I34" i="10" s="1"/>
  <c r="I38" i="10" a="1"/>
  <c r="I38" i="10" s="1"/>
  <c r="I36" i="10" a="1"/>
  <c r="I36" i="10" s="1"/>
  <c r="I25" i="10" a="1"/>
  <c r="I25" i="10" s="1"/>
  <c r="I33" i="10" a="1"/>
  <c r="I33" i="10" s="1"/>
  <c r="I18" i="10"/>
  <c r="I19" i="10" s="1" a="1"/>
  <c r="I19" i="10" s="1"/>
  <c r="I27" i="10" a="1"/>
  <c r="I27" i="10" s="1"/>
  <c r="I37" i="10" a="1"/>
  <c r="I37" i="10" s="1"/>
  <c r="I16" i="10"/>
  <c r="I28" i="10" a="1"/>
  <c r="I28" i="10" s="1"/>
  <c r="I30" i="10" a="1"/>
  <c r="I30" i="10" s="1"/>
  <c r="I24" i="10" a="1"/>
  <c r="I24" i="10" s="1"/>
  <c r="I32" i="10" a="1"/>
  <c r="I32" i="10" s="1"/>
  <c r="I29" i="10" a="1"/>
  <c r="I29" i="10" s="1"/>
  <c r="I31" i="10" a="1"/>
  <c r="I31" i="10" s="1"/>
  <c r="I35" i="10" a="1"/>
  <c r="I35" i="10" s="1"/>
  <c r="I26" i="10" a="1"/>
  <c r="I26" i="10" s="1"/>
  <c r="I21" i="10" l="1" a="1"/>
  <c r="I21" i="10" s="1"/>
  <c r="J15" i="10" a="1"/>
  <c r="J15" i="10" s="1"/>
  <c r="I22" i="10" a="1"/>
  <c r="I22" i="10" s="1"/>
  <c r="I20" i="10" a="1"/>
  <c r="I20" i="10" s="1"/>
  <c r="I23" i="10" a="1"/>
  <c r="I23" i="10" s="1"/>
  <c r="J24" i="10" l="1" a="1"/>
  <c r="J24" i="10" s="1"/>
  <c r="J36" i="10" a="1"/>
  <c r="J36" i="10" s="1"/>
  <c r="J33" i="10" a="1"/>
  <c r="J33" i="10" s="1"/>
  <c r="J25" i="10" a="1"/>
  <c r="J25" i="10" s="1"/>
  <c r="J27" i="10" a="1"/>
  <c r="J27" i="10" s="1"/>
  <c r="J18" i="10"/>
  <c r="J38" i="10" a="1"/>
  <c r="J38" i="10" s="1"/>
  <c r="J21" i="10" a="1"/>
  <c r="J21" i="10" s="1"/>
  <c r="J31" i="10" a="1"/>
  <c r="J31" i="10" s="1"/>
  <c r="J30" i="10" a="1"/>
  <c r="J30" i="10" s="1"/>
  <c r="J26" i="10" a="1"/>
  <c r="J26" i="10" s="1"/>
  <c r="J34" i="10" a="1"/>
  <c r="J34" i="10" s="1"/>
  <c r="J35" i="10" a="1"/>
  <c r="J35" i="10" s="1"/>
  <c r="J28" i="10" a="1"/>
  <c r="J28" i="10" s="1"/>
  <c r="J37" i="10" a="1"/>
  <c r="J37" i="10" s="1"/>
  <c r="J32" i="10" a="1"/>
  <c r="J32" i="10" s="1"/>
  <c r="J29" i="10" a="1"/>
  <c r="J29" i="10" s="1"/>
  <c r="J16" i="10"/>
  <c r="J20" i="10" s="1" a="1"/>
  <c r="J20" i="10" s="1"/>
  <c r="K15" i="10" l="1" a="1"/>
  <c r="K15" i="10" s="1"/>
  <c r="J19" i="10" a="1"/>
  <c r="J19" i="10" s="1"/>
  <c r="J22" i="10" a="1"/>
  <c r="J22" i="10" s="1"/>
  <c r="J23" i="10" a="1"/>
  <c r="J23" i="10" s="1"/>
  <c r="K36" i="10" l="1" a="1"/>
  <c r="K36" i="10" s="1"/>
  <c r="K23" i="10" a="1"/>
  <c r="K23" i="10" s="1"/>
  <c r="K19" i="10" a="1"/>
  <c r="K19" i="10" s="1"/>
  <c r="K34" i="10" a="1"/>
  <c r="K34" i="10" s="1"/>
  <c r="K18" i="10"/>
  <c r="L15" i="10" s="1" a="1"/>
  <c r="L15" i="10" s="1"/>
  <c r="K22" i="10" a="1"/>
  <c r="K22" i="10" s="1"/>
  <c r="K33" i="10" a="1"/>
  <c r="K33" i="10" s="1"/>
  <c r="K35" i="10" a="1"/>
  <c r="K35" i="10" s="1"/>
  <c r="K21" i="10" a="1"/>
  <c r="K21" i="10" s="1"/>
  <c r="K32" i="10" a="1"/>
  <c r="K32" i="10" s="1"/>
  <c r="K16" i="10"/>
  <c r="K27" i="10" a="1"/>
  <c r="K27" i="10" s="1"/>
  <c r="K37" i="10" a="1"/>
  <c r="K37" i="10" s="1"/>
  <c r="K26" i="10" a="1"/>
  <c r="K26" i="10" s="1"/>
  <c r="K29" i="10" a="1"/>
  <c r="K29" i="10" s="1"/>
  <c r="K20" i="10" a="1"/>
  <c r="K20" i="10" s="1"/>
  <c r="K28" i="10" a="1"/>
  <c r="K28" i="10" s="1"/>
  <c r="K38" i="10" a="1"/>
  <c r="K38" i="10" s="1"/>
  <c r="K31" i="10" a="1"/>
  <c r="K31" i="10" s="1"/>
  <c r="K25" i="10" a="1"/>
  <c r="K25" i="10" s="1"/>
  <c r="K24" i="10" a="1"/>
  <c r="K24" i="10" s="1"/>
  <c r="K30" i="10" a="1"/>
  <c r="K30" i="10" s="1"/>
  <c r="L28" i="10" l="1" a="1"/>
  <c r="L28" i="10" s="1"/>
  <c r="L37" i="10" a="1"/>
  <c r="L37" i="10" s="1"/>
  <c r="L16" i="10"/>
  <c r="L29" i="10" a="1"/>
  <c r="L29" i="10" s="1"/>
  <c r="L24" i="10" a="1"/>
  <c r="L24" i="10" s="1"/>
  <c r="L22" i="10" a="1"/>
  <c r="L22" i="10" s="1"/>
  <c r="L25" i="10" a="1"/>
  <c r="L25" i="10" s="1"/>
  <c r="L26" i="10" a="1"/>
  <c r="L26" i="10" s="1"/>
  <c r="L31" i="10" a="1"/>
  <c r="L31" i="10" s="1"/>
  <c r="L20" i="10" a="1"/>
  <c r="L20" i="10" s="1"/>
  <c r="L32" i="10" a="1"/>
  <c r="L32" i="10" s="1"/>
  <c r="L18" i="10"/>
  <c r="M15" i="10" s="1" a="1"/>
  <c r="M15" i="10" s="1"/>
  <c r="L19" i="10" a="1"/>
  <c r="L19" i="10" s="1"/>
  <c r="L30" i="10" a="1"/>
  <c r="L30" i="10" s="1"/>
  <c r="L34" i="10" a="1"/>
  <c r="L34" i="10" s="1"/>
  <c r="L21" i="10" a="1"/>
  <c r="L21" i="10" s="1"/>
  <c r="L38" i="10" a="1"/>
  <c r="L38" i="10" s="1"/>
  <c r="L36" i="10" a="1"/>
  <c r="L36" i="10" s="1"/>
  <c r="L23" i="10" a="1"/>
  <c r="L23" i="10" s="1"/>
  <c r="L35" i="10" a="1"/>
  <c r="L35" i="10" s="1"/>
  <c r="L27" i="10" a="1"/>
  <c r="L27" i="10" s="1"/>
  <c r="L33" i="10" a="1"/>
  <c r="L33" i="10" s="1"/>
  <c r="M27" i="10" l="1" a="1"/>
  <c r="M27" i="10" s="1"/>
  <c r="M34" i="10" a="1"/>
  <c r="M34" i="10" s="1"/>
  <c r="M19" i="10" a="1"/>
  <c r="M19" i="10" s="1"/>
  <c r="M31" i="10" a="1"/>
  <c r="M31" i="10" s="1"/>
  <c r="M23" i="10" a="1"/>
  <c r="M23" i="10" s="1"/>
  <c r="M28" i="10" a="1"/>
  <c r="M28" i="10" s="1"/>
  <c r="M26" i="10" a="1"/>
  <c r="M26" i="10" s="1"/>
  <c r="M30" i="10" a="1"/>
  <c r="M30" i="10" s="1"/>
  <c r="M38" i="10" a="1"/>
  <c r="M38" i="10" s="1"/>
  <c r="M35" i="10" a="1"/>
  <c r="M35" i="10" s="1"/>
  <c r="M32" i="10" a="1"/>
  <c r="M32" i="10" s="1"/>
  <c r="M36" i="10" a="1"/>
  <c r="M36" i="10" s="1"/>
  <c r="M29" i="10" a="1"/>
  <c r="M29" i="10" s="1"/>
  <c r="M22" i="10" a="1"/>
  <c r="M22" i="10" s="1"/>
  <c r="M37" i="10" a="1"/>
  <c r="M37" i="10" s="1"/>
  <c r="M20" i="10" a="1"/>
  <c r="M20" i="10" s="1"/>
  <c r="M33" i="10" a="1"/>
  <c r="M33" i="10" s="1"/>
  <c r="M18" i="10"/>
  <c r="N15" i="10" s="1" a="1"/>
  <c r="N15" i="10" s="1"/>
  <c r="M24" i="10" a="1"/>
  <c r="M24" i="10" s="1"/>
  <c r="M25" i="10" a="1"/>
  <c r="M25" i="10" s="1"/>
  <c r="M16" i="10"/>
  <c r="M21" i="10" a="1"/>
  <c r="M21" i="10" s="1"/>
  <c r="N19" i="10" l="1" a="1"/>
  <c r="N19" i="10" s="1"/>
  <c r="N26" i="10" a="1"/>
  <c r="N26" i="10" s="1"/>
  <c r="N32" i="10" a="1"/>
  <c r="N32" i="10" s="1"/>
  <c r="N25" i="10" a="1"/>
  <c r="N25" i="10" s="1"/>
  <c r="N27" i="10" a="1"/>
  <c r="N27" i="10" s="1"/>
  <c r="N23" i="10" a="1"/>
  <c r="N23" i="10" s="1"/>
  <c r="N37" i="10" a="1"/>
  <c r="N37" i="10" s="1"/>
  <c r="N18" i="10"/>
  <c r="O15" i="10" s="1" a="1"/>
  <c r="O15" i="10" s="1"/>
  <c r="N34" i="10" a="1"/>
  <c r="N34" i="10" s="1"/>
  <c r="N29" i="10" a="1"/>
  <c r="N29" i="10" s="1"/>
  <c r="N21" i="10" a="1"/>
  <c r="N21" i="10" s="1"/>
  <c r="N30" i="10" a="1"/>
  <c r="N30" i="10" s="1"/>
  <c r="N36" i="10" a="1"/>
  <c r="N36" i="10" s="1"/>
  <c r="N38" i="10" a="1"/>
  <c r="N38" i="10" s="1"/>
  <c r="N24" i="10" a="1"/>
  <c r="N24" i="10" s="1"/>
  <c r="N16" i="10"/>
  <c r="N22" i="10" a="1"/>
  <c r="N22" i="10" s="1"/>
  <c r="N20" i="10" a="1"/>
  <c r="N20" i="10" s="1"/>
  <c r="N31" i="10" a="1"/>
  <c r="N31" i="10" s="1"/>
  <c r="N33" i="10" a="1"/>
  <c r="N33" i="10" s="1"/>
  <c r="N35" i="10" a="1"/>
  <c r="N35" i="10" s="1"/>
  <c r="N28" i="10" a="1"/>
  <c r="N28" i="10" s="1"/>
  <c r="O22" i="10" l="1" a="1"/>
  <c r="O22" i="10" s="1"/>
  <c r="O25" i="10" a="1"/>
  <c r="O25" i="10" s="1"/>
  <c r="O33" i="10" a="1"/>
  <c r="O33" i="10" s="1"/>
  <c r="O34" i="10" a="1"/>
  <c r="O34" i="10" s="1"/>
  <c r="O18" i="10"/>
  <c r="P15" i="10" s="1" a="1"/>
  <c r="P15" i="10" s="1"/>
  <c r="O35" i="10" a="1"/>
  <c r="O35" i="10" s="1"/>
  <c r="O24" i="10" a="1"/>
  <c r="O24" i="10" s="1"/>
  <c r="O20" i="10" a="1"/>
  <c r="O20" i="10" s="1"/>
  <c r="O37" i="10" a="1"/>
  <c r="O37" i="10" s="1"/>
  <c r="O21" i="10" a="1"/>
  <c r="O21" i="10" s="1"/>
  <c r="O30" i="10" a="1"/>
  <c r="O30" i="10" s="1"/>
  <c r="O28" i="10" a="1"/>
  <c r="O28" i="10" s="1"/>
  <c r="O19" i="10" a="1"/>
  <c r="O19" i="10" s="1"/>
  <c r="O29" i="10" a="1"/>
  <c r="O29" i="10" s="1"/>
  <c r="O27" i="10" a="1"/>
  <c r="O27" i="10" s="1"/>
  <c r="O36" i="10" a="1"/>
  <c r="O36" i="10" s="1"/>
  <c r="O31" i="10" a="1"/>
  <c r="O31" i="10" s="1"/>
  <c r="O26" i="10" a="1"/>
  <c r="O26" i="10" s="1"/>
  <c r="O23" i="10" a="1"/>
  <c r="O23" i="10" s="1"/>
  <c r="O32" i="10" a="1"/>
  <c r="O32" i="10" s="1"/>
  <c r="O38" i="10" a="1"/>
  <c r="O38" i="10" s="1"/>
  <c r="O16" i="10"/>
  <c r="P30" i="10" l="1" a="1"/>
  <c r="P30" i="10" s="1"/>
  <c r="P28" i="10" a="1"/>
  <c r="P28" i="10" s="1"/>
  <c r="P29" i="10" a="1"/>
  <c r="P29" i="10" s="1"/>
  <c r="P31" i="10" a="1"/>
  <c r="P31" i="10" s="1"/>
  <c r="P23" i="10" a="1"/>
  <c r="P23" i="10" s="1"/>
  <c r="P33" i="10" a="1"/>
  <c r="P33" i="10" s="1"/>
  <c r="P20" i="10" a="1"/>
  <c r="P20" i="10" s="1"/>
  <c r="P27" i="10" a="1"/>
  <c r="P27" i="10" s="1"/>
  <c r="P18" i="10"/>
  <c r="Q15" i="10" s="1" a="1"/>
  <c r="Q15" i="10" s="1"/>
  <c r="P21" i="10" a="1"/>
  <c r="P21" i="10" s="1"/>
  <c r="P36" i="10" a="1"/>
  <c r="P36" i="10" s="1"/>
  <c r="P35" i="10" a="1"/>
  <c r="P35" i="10" s="1"/>
  <c r="P38" i="10" a="1"/>
  <c r="P38" i="10" s="1"/>
  <c r="P22" i="10" a="1"/>
  <c r="P22" i="10" s="1"/>
  <c r="P34" i="10" a="1"/>
  <c r="P34" i="10" s="1"/>
  <c r="P26" i="10" a="1"/>
  <c r="P26" i="10" s="1"/>
  <c r="P24" i="10" a="1"/>
  <c r="P24" i="10" s="1"/>
  <c r="P37" i="10" a="1"/>
  <c r="P37" i="10" s="1"/>
  <c r="P16" i="10"/>
  <c r="P19" i="10" a="1"/>
  <c r="P19" i="10" s="1"/>
  <c r="P32" i="10" a="1"/>
  <c r="P32" i="10" s="1"/>
  <c r="P25" i="10" a="1"/>
  <c r="P25" i="10" s="1"/>
  <c r="Q20" i="10" l="1" a="1"/>
  <c r="Q20" i="10" s="1"/>
  <c r="Q23" i="10" a="1"/>
  <c r="Q23" i="10" s="1"/>
  <c r="Q28" i="10" a="1"/>
  <c r="Q28" i="10" s="1"/>
  <c r="Q19" i="10" a="1"/>
  <c r="Q19" i="10" s="1"/>
  <c r="Q34" i="10" a="1"/>
  <c r="Q34" i="10" s="1"/>
  <c r="Q35" i="10" a="1"/>
  <c r="Q35" i="10" s="1"/>
  <c r="Q36" i="10" a="1"/>
  <c r="Q36" i="10" s="1"/>
  <c r="Q32" i="10" a="1"/>
  <c r="Q32" i="10" s="1"/>
  <c r="Q16" i="10"/>
  <c r="Q21" i="10" a="1"/>
  <c r="Q21" i="10" s="1"/>
  <c r="Q37" i="10" a="1"/>
  <c r="Q37" i="10" s="1"/>
  <c r="Q22" i="10" a="1"/>
  <c r="Q22" i="10" s="1"/>
  <c r="Q18" i="10"/>
  <c r="R15" i="10" s="1" a="1"/>
  <c r="R15" i="10" s="1"/>
  <c r="Q25" i="10" a="1"/>
  <c r="Q25" i="10" s="1"/>
  <c r="Q26" i="10" a="1"/>
  <c r="Q26" i="10" s="1"/>
  <c r="Q27" i="10" a="1"/>
  <c r="Q27" i="10" s="1"/>
  <c r="Q29" i="10" a="1"/>
  <c r="Q29" i="10" s="1"/>
  <c r="Q30" i="10" a="1"/>
  <c r="Q30" i="10" s="1"/>
  <c r="Q24" i="10" a="1"/>
  <c r="Q24" i="10" s="1"/>
  <c r="Q38" i="10" a="1"/>
  <c r="Q38" i="10" s="1"/>
  <c r="Q31" i="10" a="1"/>
  <c r="Q31" i="10" s="1"/>
  <c r="Q33" i="10" a="1"/>
  <c r="Q33" i="10" s="1"/>
  <c r="R16" i="10" l="1"/>
  <c r="R36" i="10" a="1"/>
  <c r="R36" i="10" s="1"/>
  <c r="R28" i="10" a="1"/>
  <c r="R28" i="10" s="1"/>
  <c r="R33" i="10" a="1"/>
  <c r="R33" i="10" s="1"/>
  <c r="R27" i="10" a="1"/>
  <c r="R27" i="10" s="1"/>
  <c r="R29" i="10" a="1"/>
  <c r="R29" i="10" s="1"/>
  <c r="R38" i="10" a="1"/>
  <c r="R38" i="10" s="1"/>
  <c r="R18" i="10"/>
  <c r="S15" i="10" s="1" a="1"/>
  <c r="S15" i="10" s="1"/>
  <c r="R21" i="10" a="1"/>
  <c r="R21" i="10" s="1"/>
  <c r="R24" i="10" a="1"/>
  <c r="R24" i="10" s="1"/>
  <c r="R19" i="10" a="1"/>
  <c r="R19" i="10" s="1"/>
  <c r="R31" i="10" a="1"/>
  <c r="R31" i="10" s="1"/>
  <c r="R34" i="10" a="1"/>
  <c r="R34" i="10" s="1"/>
  <c r="R20" i="10" a="1"/>
  <c r="R20" i="10" s="1"/>
  <c r="R25" i="10" a="1"/>
  <c r="R25" i="10" s="1"/>
  <c r="R35" i="10" a="1"/>
  <c r="R35" i="10" s="1"/>
  <c r="R22" i="10" a="1"/>
  <c r="R22" i="10" s="1"/>
  <c r="R37" i="10" a="1"/>
  <c r="R37" i="10" s="1"/>
  <c r="R23" i="10" a="1"/>
  <c r="R23" i="10" s="1"/>
  <c r="R32" i="10" a="1"/>
  <c r="R32" i="10" s="1"/>
  <c r="R26" i="10" a="1"/>
  <c r="R26" i="10" s="1"/>
  <c r="R30" i="10" a="1"/>
  <c r="R30" i="10" s="1"/>
  <c r="S21" i="10" l="1" a="1"/>
  <c r="S21" i="10" s="1"/>
  <c r="S20" i="10" a="1"/>
  <c r="S20" i="10" s="1"/>
  <c r="S31" i="10" a="1"/>
  <c r="S31" i="10" s="1"/>
  <c r="S26" i="10" a="1"/>
  <c r="S26" i="10" s="1"/>
  <c r="S34" i="10" a="1"/>
  <c r="S34" i="10" s="1"/>
  <c r="S30" i="10" a="1"/>
  <c r="S30" i="10" s="1"/>
  <c r="S27" i="10" a="1"/>
  <c r="S27" i="10" s="1"/>
  <c r="S36" i="10" a="1"/>
  <c r="S36" i="10" s="1"/>
  <c r="S35" i="10" a="1"/>
  <c r="S35" i="10" s="1"/>
  <c r="S32" i="10" a="1"/>
  <c r="S32" i="10" s="1"/>
  <c r="S38" i="10" a="1"/>
  <c r="S38" i="10" s="1"/>
  <c r="S24" i="10" a="1"/>
  <c r="S24" i="10" s="1"/>
  <c r="S33" i="10" a="1"/>
  <c r="S33" i="10" s="1"/>
  <c r="S37" i="10" a="1"/>
  <c r="S37" i="10" s="1"/>
  <c r="S19" i="10" a="1"/>
  <c r="S19" i="10" s="1"/>
  <c r="S16" i="10"/>
  <c r="S23" i="10" a="1"/>
  <c r="S23" i="10" s="1"/>
  <c r="S29" i="10" a="1"/>
  <c r="S29" i="10" s="1"/>
  <c r="S18" i="10"/>
  <c r="T15" i="10" s="1" a="1"/>
  <c r="T15" i="10" s="1"/>
  <c r="S28" i="10" a="1"/>
  <c r="S28" i="10" s="1"/>
  <c r="S22" i="10" a="1"/>
  <c r="S22" i="10" s="1"/>
  <c r="S25" i="10" a="1"/>
  <c r="S25" i="10" s="1"/>
  <c r="T29" i="10" l="1" a="1"/>
  <c r="T29" i="10" s="1"/>
  <c r="T16" i="10"/>
  <c r="T18" i="10"/>
  <c r="U15" i="10" s="1" a="1"/>
  <c r="U15" i="10" s="1"/>
  <c r="T34" i="10" a="1"/>
  <c r="T34" i="10" s="1"/>
  <c r="T33" i="10" a="1"/>
  <c r="T33" i="10" s="1"/>
  <c r="T27" i="10" a="1"/>
  <c r="T27" i="10" s="1"/>
  <c r="T20" i="10" a="1"/>
  <c r="T20" i="10" s="1"/>
  <c r="T19" i="10" a="1"/>
  <c r="T19" i="10" s="1"/>
  <c r="T32" i="10" a="1"/>
  <c r="T32" i="10" s="1"/>
  <c r="T36" i="10" a="1"/>
  <c r="T36" i="10" s="1"/>
  <c r="T31" i="10" a="1"/>
  <c r="T31" i="10" s="1"/>
  <c r="T24" i="10" a="1"/>
  <c r="T24" i="10" s="1"/>
  <c r="T21" i="10" a="1"/>
  <c r="T21" i="10" s="1"/>
  <c r="T28" i="10" a="1"/>
  <c r="T28" i="10" s="1"/>
  <c r="T35" i="10" a="1"/>
  <c r="T35" i="10" s="1"/>
  <c r="T22" i="10" a="1"/>
  <c r="T22" i="10" s="1"/>
  <c r="T26" i="10" a="1"/>
  <c r="T26" i="10" s="1"/>
  <c r="T38" i="10" a="1"/>
  <c r="T38" i="10" s="1"/>
  <c r="T25" i="10" a="1"/>
  <c r="T25" i="10" s="1"/>
  <c r="T37" i="10" a="1"/>
  <c r="T37" i="10" s="1"/>
  <c r="T30" i="10" a="1"/>
  <c r="T30" i="10" s="1"/>
  <c r="T23" i="10" a="1"/>
  <c r="T23" i="10" s="1"/>
  <c r="U37" i="10" l="1" a="1"/>
  <c r="U37" i="10" s="1"/>
  <c r="U29" i="10" a="1"/>
  <c r="U29" i="10" s="1"/>
  <c r="U33" i="10" a="1"/>
  <c r="U33" i="10" s="1"/>
  <c r="U36" i="10" a="1"/>
  <c r="U36" i="10" s="1"/>
  <c r="U31" i="10" a="1"/>
  <c r="U31" i="10" s="1"/>
  <c r="U24" i="10" a="1"/>
  <c r="U24" i="10" s="1"/>
  <c r="U20" i="10" a="1"/>
  <c r="U20" i="10" s="1"/>
  <c r="U19" i="10" a="1"/>
  <c r="U19" i="10" s="1"/>
  <c r="U18" i="10"/>
  <c r="V15" i="10" s="1" a="1"/>
  <c r="V15" i="10" s="1"/>
  <c r="U26" i="10" a="1"/>
  <c r="U26" i="10" s="1"/>
  <c r="U27" i="10" a="1"/>
  <c r="U27" i="10" s="1"/>
  <c r="U23" i="10" a="1"/>
  <c r="U23" i="10" s="1"/>
  <c r="U38" i="10" a="1"/>
  <c r="U38" i="10" s="1"/>
  <c r="U34" i="10" a="1"/>
  <c r="U34" i="10" s="1"/>
  <c r="U35" i="10" a="1"/>
  <c r="U35" i="10" s="1"/>
  <c r="U22" i="10" a="1"/>
  <c r="U22" i="10" s="1"/>
  <c r="U30" i="10" a="1"/>
  <c r="U30" i="10" s="1"/>
  <c r="U21" i="10" a="1"/>
  <c r="U21" i="10" s="1"/>
  <c r="U32" i="10" a="1"/>
  <c r="U32" i="10" s="1"/>
  <c r="U28" i="10" a="1"/>
  <c r="U28" i="10" s="1"/>
  <c r="U16" i="10"/>
  <c r="U25" i="10" a="1"/>
  <c r="U25" i="10" s="1"/>
  <c r="V25" i="10" l="1" a="1"/>
  <c r="V25" i="10" s="1"/>
  <c r="V31" i="10" a="1"/>
  <c r="V31" i="10" s="1"/>
  <c r="V33" i="10" a="1"/>
  <c r="V33" i="10" s="1"/>
  <c r="V38" i="10" a="1"/>
  <c r="V38" i="10" s="1"/>
  <c r="V36" i="10" a="1"/>
  <c r="V36" i="10" s="1"/>
  <c r="V26" i="10" a="1"/>
  <c r="V26" i="10" s="1"/>
  <c r="V30" i="10" a="1"/>
  <c r="V30" i="10" s="1"/>
  <c r="V34" i="10" a="1"/>
  <c r="V34" i="10" s="1"/>
  <c r="V35" i="10" a="1"/>
  <c r="V35" i="10" s="1"/>
  <c r="V20" i="10" a="1"/>
  <c r="V20" i="10" s="1"/>
  <c r="V23" i="10" a="1"/>
  <c r="V23" i="10" s="1"/>
  <c r="V37" i="10" a="1"/>
  <c r="V37" i="10" s="1"/>
  <c r="V18" i="10"/>
  <c r="W15" i="10" s="1" a="1"/>
  <c r="W15" i="10" s="1"/>
  <c r="V27" i="10" a="1"/>
  <c r="V27" i="10" s="1"/>
  <c r="V29" i="10" a="1"/>
  <c r="V29" i="10" s="1"/>
  <c r="V21" i="10" a="1"/>
  <c r="V21" i="10" s="1"/>
  <c r="V16" i="10"/>
  <c r="V19" i="10" a="1"/>
  <c r="V19" i="10" s="1"/>
  <c r="V22" i="10" a="1"/>
  <c r="V22" i="10" s="1"/>
  <c r="V24" i="10" a="1"/>
  <c r="V24" i="10" s="1"/>
  <c r="V32" i="10" a="1"/>
  <c r="V32" i="10" s="1"/>
  <c r="V28" i="10" a="1"/>
  <c r="V28" i="10" s="1"/>
  <c r="W20" i="10" l="1" a="1"/>
  <c r="W20" i="10" s="1"/>
  <c r="W19" i="10" a="1"/>
  <c r="W19" i="10" s="1"/>
  <c r="W29" i="10" a="1"/>
  <c r="W29" i="10" s="1"/>
  <c r="W21" i="10" a="1"/>
  <c r="W21" i="10" s="1"/>
  <c r="W27" i="10" a="1"/>
  <c r="W27" i="10" s="1"/>
  <c r="W38" i="10" a="1"/>
  <c r="W38" i="10" s="1"/>
  <c r="W33" i="10" a="1"/>
  <c r="W33" i="10" s="1"/>
  <c r="W37" i="10" a="1"/>
  <c r="W37" i="10" s="1"/>
  <c r="W35" i="10" a="1"/>
  <c r="W35" i="10" s="1"/>
  <c r="W32" i="10" a="1"/>
  <c r="W32" i="10" s="1"/>
  <c r="W25" i="10" a="1"/>
  <c r="W25" i="10" s="1"/>
  <c r="W24" i="10" a="1"/>
  <c r="W24" i="10" s="1"/>
  <c r="W30" i="10" a="1"/>
  <c r="W30" i="10" s="1"/>
  <c r="W23" i="10" a="1"/>
  <c r="W23" i="10" s="1"/>
  <c r="W28" i="10" a="1"/>
  <c r="W28" i="10" s="1"/>
  <c r="W22" i="10" a="1"/>
  <c r="W22" i="10" s="1"/>
  <c r="W34" i="10" a="1"/>
  <c r="W34" i="10" s="1"/>
  <c r="W18" i="10"/>
  <c r="X15" i="10" s="1" a="1"/>
  <c r="X15" i="10" s="1"/>
  <c r="W26" i="10" a="1"/>
  <c r="W26" i="10" s="1"/>
  <c r="W36" i="10" a="1"/>
  <c r="W36" i="10" s="1"/>
  <c r="W31" i="10" a="1"/>
  <c r="W31" i="10" s="1"/>
  <c r="W16" i="10"/>
  <c r="X26" i="10" l="1" a="1"/>
  <c r="X26" i="10" s="1"/>
  <c r="X16" i="10"/>
  <c r="X27" i="10" a="1"/>
  <c r="X27" i="10" s="1"/>
  <c r="X28" i="10" a="1"/>
  <c r="X28" i="10" s="1"/>
  <c r="X33" i="10" a="1"/>
  <c r="X33" i="10" s="1"/>
  <c r="X30" i="10" a="1"/>
  <c r="X30" i="10" s="1"/>
  <c r="X32" i="10" a="1"/>
  <c r="X32" i="10" s="1"/>
  <c r="X37" i="10" a="1"/>
  <c r="X37" i="10" s="1"/>
  <c r="X22" i="10" a="1"/>
  <c r="X22" i="10" s="1"/>
  <c r="X34" i="10" a="1"/>
  <c r="X34" i="10" s="1"/>
  <c r="X36" i="10" a="1"/>
  <c r="X36" i="10" s="1"/>
  <c r="X29" i="10" a="1"/>
  <c r="X29" i="10" s="1"/>
  <c r="X25" i="10" a="1"/>
  <c r="X25" i="10" s="1"/>
  <c r="X24" i="10" a="1"/>
  <c r="X24" i="10" s="1"/>
  <c r="X31" i="10" a="1"/>
  <c r="X31" i="10" s="1"/>
  <c r="X35" i="10" a="1"/>
  <c r="X35" i="10" s="1"/>
  <c r="X38" i="10" a="1"/>
  <c r="X38" i="10" s="1"/>
  <c r="X19" i="10" a="1"/>
  <c r="X19" i="10" s="1"/>
  <c r="X18" i="10"/>
  <c r="Y15" i="10" s="1" a="1"/>
  <c r="Y15" i="10" s="1"/>
  <c r="X20" i="10" a="1"/>
  <c r="X20" i="10" s="1"/>
  <c r="X23" i="10" a="1"/>
  <c r="X23" i="10" s="1"/>
  <c r="X21" i="10" a="1"/>
  <c r="X21" i="10" s="1"/>
  <c r="Y20" i="10" l="1" a="1"/>
  <c r="Y20" i="10" s="1"/>
  <c r="Y16" i="10"/>
  <c r="Y33" i="10" a="1"/>
  <c r="Y33" i="10" s="1"/>
  <c r="Y31" i="10" a="1"/>
  <c r="Y31" i="10" s="1"/>
  <c r="Y35" i="10" a="1"/>
  <c r="Y35" i="10" s="1"/>
  <c r="Y30" i="10" a="1"/>
  <c r="Y30" i="10" s="1"/>
  <c r="Y25" i="10" a="1"/>
  <c r="Y25" i="10" s="1"/>
  <c r="Y23" i="10" a="1"/>
  <c r="Y23" i="10" s="1"/>
  <c r="Y26" i="10" a="1"/>
  <c r="Y26" i="10" s="1"/>
  <c r="Y24" i="10" a="1"/>
  <c r="Y24" i="10" s="1"/>
  <c r="Y32" i="10" a="1"/>
  <c r="Y32" i="10" s="1"/>
  <c r="Y27" i="10" a="1"/>
  <c r="Y27" i="10" s="1"/>
  <c r="Y18" i="10"/>
  <c r="Y22" i="10" a="1"/>
  <c r="Y22" i="10" s="1"/>
  <c r="Y21" i="10" a="1"/>
  <c r="Y21" i="10" s="1"/>
  <c r="Y38" i="10" a="1"/>
  <c r="Y38" i="10" s="1"/>
  <c r="Y37" i="10" a="1"/>
  <c r="Y37" i="10" s="1"/>
  <c r="Y28" i="10" a="1"/>
  <c r="Y28" i="10" s="1"/>
  <c r="Y19" i="10" a="1"/>
  <c r="Y19" i="10" s="1"/>
  <c r="Y29" i="10" a="1"/>
  <c r="Y29" i="10" s="1"/>
  <c r="Y34" i="10" a="1"/>
  <c r="Y34" i="10" s="1"/>
  <c r="Y36" i="10" a="1"/>
  <c r="Y3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4" authorId="0" shapeId="0" xr:uid="{3F009AA7-8897-4CA2-A134-E4847526865F}">
      <text>
        <r>
          <rPr>
            <b/>
            <sz val="9"/>
            <color indexed="81"/>
            <rFont val="Tahoma"/>
            <family val="2"/>
          </rPr>
          <t>Author:</t>
        </r>
        <r>
          <rPr>
            <sz val="9"/>
            <color indexed="81"/>
            <rFont val="Tahoma"/>
            <charset val="1"/>
          </rPr>
          <t xml:space="preserve">
Total original debt</t>
        </r>
      </text>
    </comment>
    <comment ref="D14" authorId="0" shapeId="0" xr:uid="{67AEB6D9-52FE-417E-9C65-A48E7CFBF354}">
      <text>
        <r>
          <rPr>
            <b/>
            <sz val="9"/>
            <color indexed="81"/>
            <rFont val="Tahoma"/>
            <family val="2"/>
          </rPr>
          <t>Author:</t>
        </r>
        <r>
          <rPr>
            <sz val="9"/>
            <color indexed="81"/>
            <rFont val="Tahoma"/>
            <charset val="1"/>
          </rPr>
          <t xml:space="preserve">
Total remaining due based on bottom number in each balance column</t>
        </r>
      </text>
    </comment>
    <comment ref="E14" authorId="0" shapeId="0" xr:uid="{E96C573C-642C-4842-AAFE-2E9A8F52E24E}">
      <text>
        <r>
          <rPr>
            <b/>
            <sz val="9"/>
            <color indexed="81"/>
            <rFont val="Tahoma"/>
            <family val="2"/>
          </rPr>
          <t>Author:</t>
        </r>
        <r>
          <rPr>
            <sz val="9"/>
            <color indexed="81"/>
            <rFont val="Tahoma"/>
            <charset val="1"/>
          </rPr>
          <t xml:space="preserve">
Remaining due * Interest rate for each debt, then add it up to get a weighted average</t>
        </r>
      </text>
    </comment>
    <comment ref="F14" authorId="0" shapeId="0" xr:uid="{E9641187-546C-4842-97D5-60FB2B0B3836}">
      <text>
        <r>
          <rPr>
            <b/>
            <sz val="9"/>
            <color indexed="81"/>
            <rFont val="Tahoma"/>
            <family val="2"/>
          </rPr>
          <t>Author:</t>
        </r>
        <r>
          <rPr>
            <sz val="9"/>
            <color indexed="81"/>
            <rFont val="Tahoma"/>
            <charset val="1"/>
          </rPr>
          <t xml:space="preserve">
Average interest rate for the remaining due</t>
        </r>
      </text>
    </comment>
    <comment ref="G14" authorId="0" shapeId="0" xr:uid="{4804C387-AEF2-4D0C-B69C-F977CAC0C7B9}">
      <text>
        <r>
          <rPr>
            <b/>
            <sz val="9"/>
            <color indexed="81"/>
            <rFont val="Tahoma"/>
            <family val="2"/>
          </rPr>
          <t>Author:</t>
        </r>
        <r>
          <rPr>
            <sz val="9"/>
            <color indexed="81"/>
            <rFont val="Tahoma"/>
            <charset val="1"/>
          </rPr>
          <t xml:space="preserve">
Total per month the user said they would pay. This makes sure to match the date the user had in the plan tab</t>
        </r>
      </text>
    </comment>
    <comment ref="H14" authorId="0" shapeId="0" xr:uid="{6B1610E5-16DE-46D6-B816-191E79992607}">
      <text>
        <r>
          <rPr>
            <b/>
            <sz val="9"/>
            <color indexed="81"/>
            <rFont val="Tahoma"/>
            <family val="2"/>
          </rPr>
          <t>Author:</t>
        </r>
        <r>
          <rPr>
            <sz val="9"/>
            <color indexed="81"/>
            <rFont val="Tahoma"/>
            <charset val="1"/>
          </rPr>
          <t xml:space="preserve">
How many months it will take to pay off the debt using the expected payments, total balance remaining and average interest rate.</t>
        </r>
      </text>
    </comment>
    <comment ref="J14" authorId="0" shapeId="0" xr:uid="{6CD4BEE7-7AF9-4ABD-8E8C-E766C698A75F}">
      <text>
        <r>
          <rPr>
            <b/>
            <sz val="9"/>
            <color indexed="81"/>
            <rFont val="Tahoma"/>
            <family val="2"/>
          </rPr>
          <t>Author:</t>
        </r>
        <r>
          <rPr>
            <sz val="9"/>
            <color indexed="81"/>
            <rFont val="Tahoma"/>
            <charset val="1"/>
          </rPr>
          <t xml:space="preserve">
How many months has the user been entering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4" authorId="0" shapeId="0" xr:uid="{58D9EFA2-9399-4044-8E99-6C17C9422384}">
      <text>
        <r>
          <rPr>
            <b/>
            <sz val="9"/>
            <color indexed="81"/>
            <rFont val="Tahoma"/>
            <family val="2"/>
          </rPr>
          <t>Author:</t>
        </r>
        <r>
          <rPr>
            <sz val="9"/>
            <color indexed="81"/>
            <rFont val="Tahoma"/>
            <charset val="1"/>
          </rPr>
          <t xml:space="preserve">
Count of total payments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<sst xmlns="http://schemas.openxmlformats.org/spreadsheetml/2006/main" count="979" uniqueCount="542">
  <si>
    <t>Name</t>
  </si>
  <si>
    <t>Balance</t>
  </si>
  <si>
    <t>Rate</t>
  </si>
  <si>
    <t>Due date</t>
  </si>
  <si>
    <t>Date</t>
  </si>
  <si>
    <t>Month1</t>
  </si>
  <si>
    <t>Month2</t>
  </si>
  <si>
    <t>Month3</t>
  </si>
  <si>
    <t>Month4</t>
  </si>
  <si>
    <t>Month5</t>
  </si>
  <si>
    <t>Step</t>
  </si>
  <si>
    <t>Months</t>
  </si>
  <si>
    <t>The Payoff Plan</t>
  </si>
  <si>
    <t>Amount</t>
  </si>
  <si>
    <t>Interest</t>
  </si>
  <si>
    <t>Lowest Balance First</t>
  </si>
  <si>
    <t>Month6</t>
  </si>
  <si>
    <t>Month7</t>
  </si>
  <si>
    <t>Month8</t>
  </si>
  <si>
    <t>Month9</t>
  </si>
  <si>
    <t>Month10</t>
  </si>
  <si>
    <t>Month11</t>
  </si>
  <si>
    <t>Month12</t>
  </si>
  <si>
    <t>Month13</t>
  </si>
  <si>
    <t>Month14</t>
  </si>
  <si>
    <t>Month15</t>
  </si>
  <si>
    <t>Month16</t>
  </si>
  <si>
    <t>Month17</t>
  </si>
  <si>
    <t>Month18</t>
  </si>
  <si>
    <t>Month19</t>
  </si>
  <si>
    <t>Month20</t>
  </si>
  <si>
    <t>Month21</t>
  </si>
  <si>
    <t>Month22</t>
  </si>
  <si>
    <t>Month23</t>
  </si>
  <si>
    <t>Month24</t>
  </si>
  <si>
    <t>Month25</t>
  </si>
  <si>
    <t>Month26</t>
  </si>
  <si>
    <t>Month27</t>
  </si>
  <si>
    <t>Month28</t>
  </si>
  <si>
    <t>Month29</t>
  </si>
  <si>
    <t>Month30</t>
  </si>
  <si>
    <t>Month31</t>
  </si>
  <si>
    <t>Month32</t>
  </si>
  <si>
    <t>Month33</t>
  </si>
  <si>
    <t>Month34</t>
  </si>
  <si>
    <t>Month35</t>
  </si>
  <si>
    <t>Month36</t>
  </si>
  <si>
    <t>Total Debt Payment</t>
  </si>
  <si>
    <t>Payment</t>
  </si>
  <si>
    <t>New Balance</t>
  </si>
  <si>
    <t>Add Interest</t>
  </si>
  <si>
    <t>Snowball</t>
  </si>
  <si>
    <t>Month37</t>
  </si>
  <si>
    <t>Month38</t>
  </si>
  <si>
    <t>Month39</t>
  </si>
  <si>
    <t>Month40</t>
  </si>
  <si>
    <t>Month41</t>
  </si>
  <si>
    <t>Month42</t>
  </si>
  <si>
    <t>Month43</t>
  </si>
  <si>
    <t>Month44</t>
  </si>
  <si>
    <t>Month45</t>
  </si>
  <si>
    <t>Month46</t>
  </si>
  <si>
    <t>Month47</t>
  </si>
  <si>
    <t>Month48</t>
  </si>
  <si>
    <t>Month49</t>
  </si>
  <si>
    <t>Month50</t>
  </si>
  <si>
    <t>Month51</t>
  </si>
  <si>
    <t>Month52</t>
  </si>
  <si>
    <t>Month53</t>
  </si>
  <si>
    <t>Month54</t>
  </si>
  <si>
    <t>Month55</t>
  </si>
  <si>
    <t>Month56</t>
  </si>
  <si>
    <t>Month57</t>
  </si>
  <si>
    <t>Month58</t>
  </si>
  <si>
    <t>Month59</t>
  </si>
  <si>
    <t>Month60</t>
  </si>
  <si>
    <t>Month61</t>
  </si>
  <si>
    <t>Month62</t>
  </si>
  <si>
    <t>Month63</t>
  </si>
  <si>
    <t>Month64</t>
  </si>
  <si>
    <t>Month65</t>
  </si>
  <si>
    <t>Month66</t>
  </si>
  <si>
    <t>Month67</t>
  </si>
  <si>
    <t>Month68</t>
  </si>
  <si>
    <t>Month69</t>
  </si>
  <si>
    <t>Month70</t>
  </si>
  <si>
    <t>Month71</t>
  </si>
  <si>
    <t>Month72</t>
  </si>
  <si>
    <t>Month73</t>
  </si>
  <si>
    <t>Month74</t>
  </si>
  <si>
    <t>Month75</t>
  </si>
  <si>
    <t>Month76</t>
  </si>
  <si>
    <t>Month77</t>
  </si>
  <si>
    <t>Month78</t>
  </si>
  <si>
    <t>Month79</t>
  </si>
  <si>
    <t>Month80</t>
  </si>
  <si>
    <t>Month81</t>
  </si>
  <si>
    <t>Month82</t>
  </si>
  <si>
    <t>Month83</t>
  </si>
  <si>
    <t>Month84</t>
  </si>
  <si>
    <t>Month85</t>
  </si>
  <si>
    <t>Month86</t>
  </si>
  <si>
    <t>Month87</t>
  </si>
  <si>
    <t>Month88</t>
  </si>
  <si>
    <t>Month89</t>
  </si>
  <si>
    <t>Month90</t>
  </si>
  <si>
    <t>Month91</t>
  </si>
  <si>
    <t>Month92</t>
  </si>
  <si>
    <t>Month93</t>
  </si>
  <si>
    <t>Month94</t>
  </si>
  <si>
    <t>Month95</t>
  </si>
  <si>
    <t>Month96</t>
  </si>
  <si>
    <t>Month97</t>
  </si>
  <si>
    <t>Month98</t>
  </si>
  <si>
    <t>Month99</t>
  </si>
  <si>
    <t>Month100</t>
  </si>
  <si>
    <t>Month101</t>
  </si>
  <si>
    <t>Month102</t>
  </si>
  <si>
    <t>Month103</t>
  </si>
  <si>
    <t>Month104</t>
  </si>
  <si>
    <t>Month105</t>
  </si>
  <si>
    <t>Month106</t>
  </si>
  <si>
    <t>Month107</t>
  </si>
  <si>
    <t>Month108</t>
  </si>
  <si>
    <t>Month109</t>
  </si>
  <si>
    <t>Month110</t>
  </si>
  <si>
    <t>Month111</t>
  </si>
  <si>
    <t>Month112</t>
  </si>
  <si>
    <t>Month113</t>
  </si>
  <si>
    <t>Month114</t>
  </si>
  <si>
    <t>Month115</t>
  </si>
  <si>
    <t>Month116</t>
  </si>
  <si>
    <t>Month117</t>
  </si>
  <si>
    <t>Month118</t>
  </si>
  <si>
    <t>Month119</t>
  </si>
  <si>
    <t>Month120</t>
  </si>
  <si>
    <t>Month121</t>
  </si>
  <si>
    <t>Month122</t>
  </si>
  <si>
    <t>Month123</t>
  </si>
  <si>
    <t>Month124</t>
  </si>
  <si>
    <t>Month125</t>
  </si>
  <si>
    <t>Month126</t>
  </si>
  <si>
    <t>Month127</t>
  </si>
  <si>
    <t>Month128</t>
  </si>
  <si>
    <t>Month129</t>
  </si>
  <si>
    <t>Month130</t>
  </si>
  <si>
    <t>Month131</t>
  </si>
  <si>
    <t>Month132</t>
  </si>
  <si>
    <t>Month133</t>
  </si>
  <si>
    <t>Month134</t>
  </si>
  <si>
    <t>Month135</t>
  </si>
  <si>
    <t>Month136</t>
  </si>
  <si>
    <t>Month137</t>
  </si>
  <si>
    <t>Month138</t>
  </si>
  <si>
    <t>Month139</t>
  </si>
  <si>
    <t>Month140</t>
  </si>
  <si>
    <t>Month141</t>
  </si>
  <si>
    <t>Month142</t>
  </si>
  <si>
    <t>Month143</t>
  </si>
  <si>
    <t>Month144</t>
  </si>
  <si>
    <t>Month145</t>
  </si>
  <si>
    <t>Month146</t>
  </si>
  <si>
    <t>Month147</t>
  </si>
  <si>
    <t>Month148</t>
  </si>
  <si>
    <t>Month149</t>
  </si>
  <si>
    <t>Month150</t>
  </si>
  <si>
    <t>Month151</t>
  </si>
  <si>
    <t>Month152</t>
  </si>
  <si>
    <t>Month153</t>
  </si>
  <si>
    <t>Month154</t>
  </si>
  <si>
    <t>Month155</t>
  </si>
  <si>
    <t>Month156</t>
  </si>
  <si>
    <t>Month157</t>
  </si>
  <si>
    <t>Month158</t>
  </si>
  <si>
    <t>Month159</t>
  </si>
  <si>
    <t>Month160</t>
  </si>
  <si>
    <t>Month161</t>
  </si>
  <si>
    <t>Month162</t>
  </si>
  <si>
    <t>Month163</t>
  </si>
  <si>
    <t>Month164</t>
  </si>
  <si>
    <t>Month165</t>
  </si>
  <si>
    <t>Month166</t>
  </si>
  <si>
    <t>Month167</t>
  </si>
  <si>
    <t>Month168</t>
  </si>
  <si>
    <t>Month169</t>
  </si>
  <si>
    <t>Month170</t>
  </si>
  <si>
    <t>Month171</t>
  </si>
  <si>
    <t>Month172</t>
  </si>
  <si>
    <t>Month173</t>
  </si>
  <si>
    <t>Month174</t>
  </si>
  <si>
    <t>Month175</t>
  </si>
  <si>
    <t>Month176</t>
  </si>
  <si>
    <t>Month177</t>
  </si>
  <si>
    <t>Month178</t>
  </si>
  <si>
    <t>Month179</t>
  </si>
  <si>
    <t>Month180</t>
  </si>
  <si>
    <t>Month181</t>
  </si>
  <si>
    <t>Month182</t>
  </si>
  <si>
    <t>Month183</t>
  </si>
  <si>
    <t>Month184</t>
  </si>
  <si>
    <t>Month185</t>
  </si>
  <si>
    <t>Month186</t>
  </si>
  <si>
    <t>Month187</t>
  </si>
  <si>
    <t>Month188</t>
  </si>
  <si>
    <t>Month189</t>
  </si>
  <si>
    <t>Month190</t>
  </si>
  <si>
    <t>Month191</t>
  </si>
  <si>
    <t>Month192</t>
  </si>
  <si>
    <t>Month193</t>
  </si>
  <si>
    <t>Month194</t>
  </si>
  <si>
    <t>Month195</t>
  </si>
  <si>
    <t>Month196</t>
  </si>
  <si>
    <t>Month197</t>
  </si>
  <si>
    <t>Month198</t>
  </si>
  <si>
    <t>Month199</t>
  </si>
  <si>
    <t>Month200</t>
  </si>
  <si>
    <t>Month201</t>
  </si>
  <si>
    <t>Month202</t>
  </si>
  <si>
    <t>Month203</t>
  </si>
  <si>
    <t>Month204</t>
  </si>
  <si>
    <t>Month205</t>
  </si>
  <si>
    <t>Month206</t>
  </si>
  <si>
    <t>Month207</t>
  </si>
  <si>
    <t>Month208</t>
  </si>
  <si>
    <t>Month209</t>
  </si>
  <si>
    <t>Month210</t>
  </si>
  <si>
    <t>Month211</t>
  </si>
  <si>
    <t>Month212</t>
  </si>
  <si>
    <t>Month213</t>
  </si>
  <si>
    <t>Month214</t>
  </si>
  <si>
    <t>Month215</t>
  </si>
  <si>
    <t>Month216</t>
  </si>
  <si>
    <t>Month217</t>
  </si>
  <si>
    <t>Month218</t>
  </si>
  <si>
    <t>Month219</t>
  </si>
  <si>
    <t>Month220</t>
  </si>
  <si>
    <t>Month221</t>
  </si>
  <si>
    <t>Month222</t>
  </si>
  <si>
    <t>Month223</t>
  </si>
  <si>
    <t>Month224</t>
  </si>
  <si>
    <t>Month225</t>
  </si>
  <si>
    <t>Month226</t>
  </si>
  <si>
    <t>Month227</t>
  </si>
  <si>
    <t>Month228</t>
  </si>
  <si>
    <t>Month229</t>
  </si>
  <si>
    <t>Month230</t>
  </si>
  <si>
    <t>Month231</t>
  </si>
  <si>
    <t>Month232</t>
  </si>
  <si>
    <t>Month233</t>
  </si>
  <si>
    <t>Month234</t>
  </si>
  <si>
    <t>Month235</t>
  </si>
  <si>
    <t>Month236</t>
  </si>
  <si>
    <t>Month237</t>
  </si>
  <si>
    <t>Month238</t>
  </si>
  <si>
    <t>Month239</t>
  </si>
  <si>
    <t>Month240</t>
  </si>
  <si>
    <t>Month241</t>
  </si>
  <si>
    <t>Month242</t>
  </si>
  <si>
    <t>Month243</t>
  </si>
  <si>
    <t>Month244</t>
  </si>
  <si>
    <t>Month245</t>
  </si>
  <si>
    <t>Month246</t>
  </si>
  <si>
    <t>Month247</t>
  </si>
  <si>
    <t>Month248</t>
  </si>
  <si>
    <t>Month249</t>
  </si>
  <si>
    <t>Month250</t>
  </si>
  <si>
    <t>Month251</t>
  </si>
  <si>
    <t>Month252</t>
  </si>
  <si>
    <t>Month253</t>
  </si>
  <si>
    <t>Month254</t>
  </si>
  <si>
    <t>Month255</t>
  </si>
  <si>
    <t>Month256</t>
  </si>
  <si>
    <t>Month257</t>
  </si>
  <si>
    <t>Month258</t>
  </si>
  <si>
    <t>Month259</t>
  </si>
  <si>
    <t>Month260</t>
  </si>
  <si>
    <t>Month261</t>
  </si>
  <si>
    <t>Month262</t>
  </si>
  <si>
    <t>Month263</t>
  </si>
  <si>
    <t>Month264</t>
  </si>
  <si>
    <t>Month265</t>
  </si>
  <si>
    <t>Month266</t>
  </si>
  <si>
    <t>Month267</t>
  </si>
  <si>
    <t>Month268</t>
  </si>
  <si>
    <t>Month269</t>
  </si>
  <si>
    <t>Month270</t>
  </si>
  <si>
    <t>Month271</t>
  </si>
  <si>
    <t>Month272</t>
  </si>
  <si>
    <t>Month273</t>
  </si>
  <si>
    <t>Month274</t>
  </si>
  <si>
    <t>Month275</t>
  </si>
  <si>
    <t>Month276</t>
  </si>
  <si>
    <t>Month277</t>
  </si>
  <si>
    <t>Month278</t>
  </si>
  <si>
    <t>Month279</t>
  </si>
  <si>
    <t>Month280</t>
  </si>
  <si>
    <t>Month281</t>
  </si>
  <si>
    <t>Month282</t>
  </si>
  <si>
    <t>Month283</t>
  </si>
  <si>
    <t>Month284</t>
  </si>
  <si>
    <t>Month285</t>
  </si>
  <si>
    <t>Month286</t>
  </si>
  <si>
    <t>Month287</t>
  </si>
  <si>
    <t>Month288</t>
  </si>
  <si>
    <t>Month289</t>
  </si>
  <si>
    <t>Month290</t>
  </si>
  <si>
    <t>Month291</t>
  </si>
  <si>
    <t>Month292</t>
  </si>
  <si>
    <t>Month293</t>
  </si>
  <si>
    <t>Month294</t>
  </si>
  <si>
    <t>Month295</t>
  </si>
  <si>
    <t>Month296</t>
  </si>
  <si>
    <t>Month297</t>
  </si>
  <si>
    <t>Month298</t>
  </si>
  <si>
    <t>Month299</t>
  </si>
  <si>
    <t>Month300</t>
  </si>
  <si>
    <t>Month301</t>
  </si>
  <si>
    <t>Month302</t>
  </si>
  <si>
    <t>Month303</t>
  </si>
  <si>
    <t>Month304</t>
  </si>
  <si>
    <t>Month305</t>
  </si>
  <si>
    <t>Month306</t>
  </si>
  <si>
    <t>Month307</t>
  </si>
  <si>
    <t>Month308</t>
  </si>
  <si>
    <t>Month309</t>
  </si>
  <si>
    <t>Month310</t>
  </si>
  <si>
    <t>Month311</t>
  </si>
  <si>
    <t>Month312</t>
  </si>
  <si>
    <t>Month313</t>
  </si>
  <si>
    <t>Month314</t>
  </si>
  <si>
    <t>Month315</t>
  </si>
  <si>
    <t>Month316</t>
  </si>
  <si>
    <t>Month317</t>
  </si>
  <si>
    <t>Month318</t>
  </si>
  <si>
    <t>Month319</t>
  </si>
  <si>
    <t>Month320</t>
  </si>
  <si>
    <t>Month321</t>
  </si>
  <si>
    <t>Month322</t>
  </si>
  <si>
    <t>Month323</t>
  </si>
  <si>
    <t>Month324</t>
  </si>
  <si>
    <t>Month325</t>
  </si>
  <si>
    <t>Month326</t>
  </si>
  <si>
    <t>Month327</t>
  </si>
  <si>
    <t>Month328</t>
  </si>
  <si>
    <t>Month329</t>
  </si>
  <si>
    <t>Month330</t>
  </si>
  <si>
    <t>Month331</t>
  </si>
  <si>
    <t>Month332</t>
  </si>
  <si>
    <t>Month333</t>
  </si>
  <si>
    <t>Month334</t>
  </si>
  <si>
    <t>Month335</t>
  </si>
  <si>
    <t>Month336</t>
  </si>
  <si>
    <t>Month337</t>
  </si>
  <si>
    <t>Month338</t>
  </si>
  <si>
    <t>Month339</t>
  </si>
  <si>
    <t>Month340</t>
  </si>
  <si>
    <t>Month341</t>
  </si>
  <si>
    <t>Month342</t>
  </si>
  <si>
    <t>Month343</t>
  </si>
  <si>
    <t>Month344</t>
  </si>
  <si>
    <t>Month345</t>
  </si>
  <si>
    <t>Month346</t>
  </si>
  <si>
    <t>Month347</t>
  </si>
  <si>
    <t>Month348</t>
  </si>
  <si>
    <t>Month349</t>
  </si>
  <si>
    <t>Month350</t>
  </si>
  <si>
    <t>Month351</t>
  </si>
  <si>
    <t>Month352</t>
  </si>
  <si>
    <t>Month353</t>
  </si>
  <si>
    <t>Month354</t>
  </si>
  <si>
    <t>Month355</t>
  </si>
  <si>
    <t>Month356</t>
  </si>
  <si>
    <t>Month357</t>
  </si>
  <si>
    <t>Month358</t>
  </si>
  <si>
    <t>Month359</t>
  </si>
  <si>
    <t>Month360</t>
  </si>
  <si>
    <t>Debt Free Date</t>
  </si>
  <si>
    <t>Total Cost</t>
  </si>
  <si>
    <t>Total Progress</t>
  </si>
  <si>
    <t>Payoff Method</t>
  </si>
  <si>
    <t>+ Extra I Can Pay</t>
  </si>
  <si>
    <t>Total Payments</t>
  </si>
  <si>
    <t>Payments</t>
  </si>
  <si>
    <t>Minimum Payments</t>
  </si>
  <si>
    <t>Min Pmt</t>
  </si>
  <si>
    <t>Thank you for using our spreadsheet! We are excited to help you on your journey to being debt free! We will guide you through the steps below:</t>
  </si>
  <si>
    <t>1) State Your Situation</t>
  </si>
  <si>
    <t>On the next tab you will list each of your debts along with some important information about each one.</t>
  </si>
  <si>
    <t>2) The Plan</t>
  </si>
  <si>
    <t>Choose a payoff method and we will show you the plan for how to get everything paid off. We'll also tell you when you can expect to be debt free.</t>
  </si>
  <si>
    <t>3) Tracking</t>
  </si>
  <si>
    <t>A plan is nice, but you need a place to write down what is really happening and see your progress as it happens.</t>
  </si>
  <si>
    <r>
      <t xml:space="preserve">Tell it like it is! </t>
    </r>
    <r>
      <rPr>
        <sz val="11"/>
        <color theme="1"/>
        <rFont val="Calibri"/>
        <family val="2"/>
        <scheme val="minor"/>
      </rPr>
      <t>This step isn't fun, but it's important to see it all laid out.</t>
    </r>
  </si>
  <si>
    <t>List Your Debts</t>
  </si>
  <si>
    <r>
      <rPr>
        <b/>
        <sz val="11"/>
        <color rgb="FFF1943F"/>
        <rFont val="Calibri"/>
        <family val="2"/>
        <scheme val="minor"/>
      </rPr>
      <t xml:space="preserve">The Extra I Can Pay </t>
    </r>
    <r>
      <rPr>
        <sz val="11"/>
        <color theme="1"/>
        <rFont val="Calibri"/>
        <family val="2"/>
        <scheme val="minor"/>
      </rPr>
      <t>is how much can you add every month to get this all paid off.</t>
    </r>
  </si>
  <si>
    <t>You'll see the total cost to pay everything off and the date you will be done.</t>
  </si>
  <si>
    <r>
      <t xml:space="preserve">Use the dropdown to select a </t>
    </r>
    <r>
      <rPr>
        <b/>
        <sz val="11"/>
        <color rgb="FFF1943F"/>
        <rFont val="Calibri"/>
        <family val="2"/>
        <scheme val="minor"/>
      </rPr>
      <t>Payoff Method</t>
    </r>
    <r>
      <rPr>
        <sz val="11"/>
        <rFont val="Calibri"/>
        <family val="2"/>
        <scheme val="minor"/>
      </rPr>
      <t>.</t>
    </r>
  </si>
  <si>
    <r>
      <rPr>
        <b/>
        <sz val="11"/>
        <color rgb="FFF1943F"/>
        <rFont val="Calibri"/>
        <family val="2"/>
        <scheme val="minor"/>
      </rPr>
      <t>The Payoff Plan</t>
    </r>
    <r>
      <rPr>
        <sz val="11"/>
        <rFont val="Calibri"/>
        <family val="2"/>
        <scheme val="minor"/>
      </rPr>
      <t xml:space="preserve"> shows you each step to take and how many months it will take.</t>
    </r>
  </si>
  <si>
    <r>
      <t xml:space="preserve">You're going to focus all your money on </t>
    </r>
    <r>
      <rPr>
        <u/>
        <sz val="11"/>
        <rFont val="Calibri"/>
        <family val="2"/>
        <scheme val="minor"/>
      </rPr>
      <t>one debt at a time</t>
    </r>
    <r>
      <rPr>
        <sz val="11"/>
        <rFont val="Calibri"/>
        <family val="2"/>
        <scheme val="minor"/>
      </rPr>
      <t xml:space="preserve"> while making only the minimum payment on everything else.</t>
    </r>
  </si>
  <si>
    <t>We'll show your progress and estimate a new date for you to be debt free.</t>
  </si>
  <si>
    <t>Expected Debt Free Date</t>
  </si>
  <si>
    <t>Original Debt Free Date</t>
  </si>
  <si>
    <t>*(lowest balance first gives you some quick wins!)</t>
  </si>
  <si>
    <t>A plan is great, but it's OK if life turns out a little different. Just track what really happens here.</t>
  </si>
  <si>
    <t>Debt Payoff: Nerdy Plan Facts</t>
  </si>
  <si>
    <t>On "The Plan" tab we simplified things. You aren't going to follow the plan exactly anyway,</t>
  </si>
  <si>
    <t>Some people like to see all the details, so here you go. Nerd away.</t>
  </si>
  <si>
    <t xml:space="preserve">          so you just need enough to get started and know things are going to be OK.</t>
  </si>
  <si>
    <t>Total</t>
  </si>
  <si>
    <t>Total Beginning Balance</t>
  </si>
  <si>
    <t>Total Interest Paid</t>
  </si>
  <si>
    <t>Total Amount Paid</t>
  </si>
  <si>
    <t>Payoff Plan Chosen</t>
  </si>
  <si>
    <t>Total Months Of Payments</t>
  </si>
  <si>
    <t>Copyright 2022 The Happy Giraffe Company. All rights reserved.</t>
  </si>
  <si>
    <t xml:space="preserve">          *We even left the gridlines on and let you see formulas so you feel more comfortable.</t>
  </si>
  <si>
    <t>Starting Debt Balance</t>
  </si>
  <si>
    <t>Current Debt Balance</t>
  </si>
  <si>
    <t>Amount Paid Off</t>
  </si>
  <si>
    <t>Months Ahead Or Behind</t>
  </si>
  <si>
    <t>Debt Payoff And Tracking Spreadsheet</t>
  </si>
  <si>
    <t>We are a nonprofit. Any donation helps!</t>
  </si>
  <si>
    <r>
      <t xml:space="preserve">Please email us with any questions. </t>
    </r>
    <r>
      <rPr>
        <b/>
        <sz val="11"/>
        <color theme="1"/>
        <rFont val="Calibri"/>
        <family val="2"/>
        <scheme val="minor"/>
      </rPr>
      <t>Help is always free!</t>
    </r>
  </si>
  <si>
    <t>Hello@HappyGiraffe.org</t>
  </si>
  <si>
    <t>Our website has video tutorials and other resources.</t>
  </si>
  <si>
    <t>Our book is also available on Amazon!</t>
  </si>
  <si>
    <t>Buy Our Book</t>
  </si>
  <si>
    <t>* Donate</t>
  </si>
  <si>
    <t>* More Help</t>
  </si>
  <si>
    <t>1) Debt Payoff: State My Situation</t>
  </si>
  <si>
    <t>2) Debt Payoff: The Plan</t>
  </si>
  <si>
    <t>3) Debt Payoff: Tracking</t>
  </si>
  <si>
    <t>4) Next Steps:</t>
  </si>
  <si>
    <t>* Patience</t>
  </si>
  <si>
    <t>It's ok if it takes a long time to get out of debt. In fact, that is normal. The key is to stick with it. Don't give up! This is definitely worth your time and effort!</t>
  </si>
  <si>
    <t>* Budgeting</t>
  </si>
  <si>
    <t>www.HappyGiraffe.org</t>
  </si>
  <si>
    <r>
      <t xml:space="preserve">          *Once you start using this tab, </t>
    </r>
    <r>
      <rPr>
        <u/>
        <sz val="11"/>
        <color theme="1" tint="0.34998626667073579"/>
        <rFont val="Calibri"/>
        <family val="2"/>
        <scheme val="minor"/>
      </rPr>
      <t>don't make changes to the previous tabs</t>
    </r>
    <r>
      <rPr>
        <sz val="11"/>
        <color theme="1" tint="0.34998626667073579"/>
        <rFont val="Calibri"/>
        <family val="2"/>
        <scheme val="minor"/>
      </rPr>
      <t>.</t>
    </r>
  </si>
  <si>
    <t>Total Months</t>
  </si>
  <si>
    <t>Low to high balance, highest interest first if a tie)</t>
  </si>
  <si>
    <t>Highest Interest First</t>
  </si>
  <si>
    <t>High to low interest, lowest balance first if tie</t>
  </si>
  <si>
    <t>Min Payment</t>
  </si>
  <si>
    <t>If this says 360, you aren't actually paying everything off.</t>
  </si>
  <si>
    <t>The spreadsheet only goes to 360 months.</t>
  </si>
  <si>
    <t>Add more to the "Extra I Can Pay" on the previous tab.</t>
  </si>
  <si>
    <t>Number</t>
  </si>
  <si>
    <t>Congratulations on starting yor debt payoff journey!</t>
  </si>
  <si>
    <t>Notes</t>
  </si>
  <si>
    <t>Made the plan match the nerdy plan facts. This helped with the situation where you might payoff several debts in one month.</t>
  </si>
  <si>
    <t>The plan now shows more accurate payment amounts and doesn't have skips anymore. It just shows every step as is.</t>
  </si>
  <si>
    <t>Added in the starting amount and a $0 payment to all of the tracking.</t>
  </si>
  <si>
    <t>Helps to see initial amount due</t>
  </si>
  <si>
    <t>Changed lookup formula to search for 0 instead of ""</t>
  </si>
  <si>
    <t>Changed work it out order selected to be based off what is stated in the plan tab</t>
  </si>
  <si>
    <t>Stops circular references from happening.</t>
  </si>
  <si>
    <t>Added in the min payment view to the plan tab</t>
  </si>
  <si>
    <t>Helps users see what would happen if they only made minimum payments</t>
  </si>
  <si>
    <t>What if you only make minimum payments?</t>
  </si>
  <si>
    <t>Min. Pmt.</t>
  </si>
  <si>
    <t>Your plan saves you</t>
  </si>
  <si>
    <t>Stop assuming a large one time payment will be repeated every month on the tracking tab</t>
  </si>
  <si>
    <t>Handle $0 payments</t>
  </si>
  <si>
    <t>Handle Payments lower than payoff minimum.</t>
  </si>
  <si>
    <t>Fix the plan tab steps for lowest balance first showing paid off on all steps</t>
  </si>
  <si>
    <t xml:space="preserve">Added new formula in I15 that uses user entered total monthly payments. </t>
  </si>
  <si>
    <t>This is more accurate than trying to predict how much per month the user will pay based on the most recent payment amount</t>
  </si>
  <si>
    <t>Fix min payment compare on the plan tab, 1 payment of $1,000 will not likely be repeated</t>
  </si>
  <si>
    <t>Min Interest Payment</t>
  </si>
  <si>
    <t>Difference</t>
  </si>
  <si>
    <t>Added columns O and P to state my situation</t>
  </si>
  <si>
    <t>Min payment will turn red if it is below interest amount. Red description will appear</t>
  </si>
  <si>
    <t>Zero interest and 0 payment debts can end up extending past the longest debt in months.</t>
  </si>
  <si>
    <t>Total Payment Plus Snowball</t>
  </si>
  <si>
    <t>added column c in work it out to handle total possible payments</t>
  </si>
  <si>
    <t>Added count to top of that row to show how many months in total it will take</t>
  </si>
  <si>
    <t>Total Pmt</t>
  </si>
  <si>
    <t>Snowball payments</t>
  </si>
  <si>
    <t>Added a new total payment column to each debt in work it out</t>
  </si>
  <si>
    <t xml:space="preserve">Changed count of payments in work it out to look at the new total payment instead of the payment column. </t>
  </si>
  <si>
    <t>Changed the "Paid off" option to 1. This seemed to fix the main issue.</t>
  </si>
  <si>
    <t>Add a * for items paid off during 2 or later month in a step. Some $0 payment items get paid off in 2nd month and look like they never get paid</t>
  </si>
  <si>
    <t>Month row</t>
  </si>
  <si>
    <t>Payoff Month</t>
  </si>
  <si>
    <t>Added month payoff column</t>
  </si>
  <si>
    <t>Redesigned formulas for the name in row 15, month row and number of months to payoff that item.</t>
  </si>
  <si>
    <t>New formulas use the payoff month column to avoid circular references.</t>
  </si>
  <si>
    <t>Added if statement to main block of formulas to check for $0 monthly payment items that will get paid off during a step</t>
  </si>
  <si>
    <t>CLICK HERE for a free video showing how to use the spreadsheet!</t>
  </si>
  <si>
    <t>Calculate?</t>
  </si>
  <si>
    <t xml:space="preserve">One of your minimum payments on the last tab is less than the interest on the loan, so I can't calculate this comparison because it would never be paid off. </t>
  </si>
  <si>
    <r>
      <rPr>
        <b/>
        <sz val="12"/>
        <color theme="0"/>
        <rFont val="Calibri"/>
        <family val="2"/>
        <scheme val="minor"/>
      </rPr>
      <t>Please double check the highlighted payment.</t>
    </r>
    <r>
      <rPr>
        <sz val="12"/>
        <color theme="0"/>
        <rFont val="Calibri"/>
        <family val="2"/>
        <scheme val="minor"/>
      </rPr>
      <t xml:space="preserve"> 
You might have typed it in wrong. It's smaller than the interest due on that loan. This means that if you only made the minimum payment, you would never pay it off. 
It's OK if you leave it that way. We'll still show you how to pay it off in the next tab.</t>
    </r>
  </si>
  <si>
    <t>Total Interest</t>
  </si>
  <si>
    <t>Row for Total Pmt index</t>
  </si>
  <si>
    <t>Debt Order Number</t>
  </si>
  <si>
    <t>Starting Amount Due</t>
  </si>
  <si>
    <t>Minimum Payment</t>
  </si>
  <si>
    <t>Month of Last payment</t>
  </si>
  <si>
    <t>Monthly Interest Rate</t>
  </si>
  <si>
    <t>Debt remaining</t>
  </si>
  <si>
    <t># of payments to be debt free</t>
  </si>
  <si>
    <t>You Did It! All Paid Off!</t>
  </si>
  <si>
    <t>Paid Off</t>
  </si>
  <si>
    <t>Interest Paid</t>
  </si>
  <si>
    <t>Beginning Balance</t>
  </si>
  <si>
    <t>Current Balance</t>
  </si>
  <si>
    <t>months!</t>
  </si>
  <si>
    <t>in interest!</t>
  </si>
  <si>
    <t>Fix expected payoff date</t>
  </si>
  <si>
    <t>if your total debt has increased, it used the formulas from before, but also considers how many months the user has been paying</t>
  </si>
  <si>
    <t>If the total debt has decreased, the total amount due and the current month is compared to the expected month</t>
  </si>
  <si>
    <t>This results in a more accurate and more understandable comparison</t>
  </si>
  <si>
    <t>More info for each debt on the tracking sheet</t>
  </si>
  <si>
    <t>Added more information about each debt and it's status.</t>
  </si>
  <si>
    <t>The only issue is that interest will increase if the user increases this debt.</t>
  </si>
  <si>
    <t>If a user spends more, there is no way to know exactly how much of each payment is due to adding more debt or to the interest charges.</t>
  </si>
  <si>
    <t>The spreadsheet assumes These debts are only being paid off, not increased. Although everything else on the tracking sheet will work if a user is spending more</t>
  </si>
  <si>
    <t>Start Month</t>
  </si>
  <si>
    <t>This ended up not working as well as the original formula. I reverted back to it.</t>
  </si>
  <si>
    <r>
      <rPr>
        <b/>
        <sz val="11"/>
        <color rgb="FFF1943F"/>
        <rFont val="Calibri"/>
        <family val="2"/>
        <scheme val="minor"/>
      </rPr>
      <t>List Your Debts</t>
    </r>
    <r>
      <rPr>
        <sz val="11"/>
        <color theme="1"/>
        <rFont val="Calibri"/>
        <family val="2"/>
        <scheme val="minor"/>
      </rPr>
      <t xml:space="preserve"> below (</t>
    </r>
    <r>
      <rPr>
        <u/>
        <sz val="11"/>
        <color theme="1"/>
        <rFont val="Calibri"/>
        <family val="2"/>
        <scheme val="minor"/>
      </rPr>
      <t>Don't repeat names</t>
    </r>
    <r>
      <rPr>
        <sz val="11"/>
        <color theme="1"/>
        <rFont val="Calibri"/>
        <family val="2"/>
        <scheme val="minor"/>
      </rPr>
      <t>).</t>
    </r>
  </si>
  <si>
    <t>Debt1</t>
  </si>
  <si>
    <r>
      <rPr>
        <b/>
        <sz val="11"/>
        <color rgb="FFF1943F"/>
        <rFont val="Calibri"/>
        <family val="2"/>
        <scheme val="minor"/>
      </rPr>
      <t>Every month</t>
    </r>
    <r>
      <rPr>
        <sz val="11"/>
        <color theme="1"/>
        <rFont val="Calibri"/>
        <family val="2"/>
        <scheme val="minor"/>
      </rPr>
      <t xml:space="preserve"> enter what you paid and what the new balance is for each debt.</t>
    </r>
  </si>
  <si>
    <t xml:space="preserve">Changed work it out formulas to add in if cell=0 then 0 before many formulas. </t>
  </si>
  <si>
    <t>Hopefully this speeds thing sup a little bit.</t>
  </si>
  <si>
    <t>xDebt Name</t>
  </si>
  <si>
    <t>Debt2</t>
  </si>
  <si>
    <t>Debt3</t>
  </si>
  <si>
    <t>Debt4</t>
  </si>
  <si>
    <t>Added in way to format currency as anything other than a dollar</t>
  </si>
  <si>
    <t>Dollar</t>
  </si>
  <si>
    <t>Euro</t>
  </si>
  <si>
    <t>Philippine Peso</t>
  </si>
  <si>
    <t>Pound</t>
  </si>
  <si>
    <t>Real</t>
  </si>
  <si>
    <t>Rupee</t>
  </si>
  <si>
    <t>ZAR</t>
  </si>
  <si>
    <t>Currency</t>
  </si>
  <si>
    <t>Shilling</t>
  </si>
  <si>
    <t>None</t>
  </si>
  <si>
    <t>Paying off debt is part of the process. Budgeting will help you get there and help you stay out of debt in the future. Lucky for you, we have an easy, simple budgeting</t>
  </si>
  <si>
    <t>method. It's free to use and easy to stick to.</t>
  </si>
  <si>
    <t>Download Our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</si>
</sst>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quot;$&quot;#,##0.00"/>
    <numFmt numFmtId="165" formatCode="[$-409]mmm\-yyyy;@"/>
    <numFmt numFmtId="166" formatCode="[$-409]mmm\-yy;@"/>
    <numFmt numFmtId="167" formatCode="&quot;$&quot;#,##0.00_);\(&quot;$&quot;#,##0.00\);&quot;-&quot;"/>
    <numFmt numFmtId="168" formatCode="&quot;$&quot;#,##0.000000000"/>
    <numFmt numFmtId="169" formatCode="0.00000000000"/>
    <numFmt numFmtId="170" formatCode="0.00000000000000000"/>
  </numFmts>
  <fonts count="37" x14ac:knownFonts="1">
    <font>
      <sz val="11"/>
      <color theme="1"/>
      <name val="Calibri"/>
      <family val="2"/>
      <scheme val="minor"/>
    </font>
    <font>
      <sz val="12"/>
      <color theme="1"/>
      <name val="Calibri"/>
      <family val="2"/>
      <scheme val="minor"/>
    </font>
    <font>
      <sz val="11"/>
      <color theme="1"/>
      <name val="Calibri"/>
      <family val="2"/>
      <scheme val="minor"/>
    </font>
    <font>
      <sz val="8"/>
      <name val="Calibri"/>
      <family val="2"/>
      <scheme val="minor"/>
    </font>
    <font>
      <b/>
      <sz val="20"/>
      <color rgb="FFF1943F"/>
      <name val="Arial Black"/>
      <family val="2"/>
    </font>
    <font>
      <b/>
      <sz val="11"/>
      <color rgb="FFF1943F"/>
      <name val="Calibri"/>
      <family val="2"/>
      <scheme val="minor"/>
    </font>
    <font>
      <sz val="12"/>
      <color theme="1"/>
      <name val="Calibri"/>
      <family val="2"/>
      <scheme val="minor"/>
    </font>
    <font>
      <b/>
      <sz val="12"/>
      <color theme="1"/>
      <name val="Calibri"/>
      <family val="2"/>
      <scheme val="minor"/>
    </font>
    <font>
      <b/>
      <sz val="16"/>
      <color rgb="FFF1943F"/>
      <name val="Calibri"/>
      <family val="2"/>
      <scheme val="minor"/>
    </font>
    <font>
      <b/>
      <sz val="12"/>
      <name val="Calibri"/>
      <family val="2"/>
      <scheme val="minor"/>
    </font>
    <font>
      <b/>
      <sz val="13"/>
      <color rgb="FFF1943F"/>
      <name val="Calibri"/>
      <family val="2"/>
      <scheme val="minor"/>
    </font>
    <font>
      <sz val="12"/>
      <color theme="1" tint="0.499984740745262"/>
      <name val="Calibri"/>
      <family val="2"/>
      <scheme val="minor"/>
    </font>
    <font>
      <b/>
      <sz val="14"/>
      <color rgb="FFF1943F"/>
      <name val="Calibri"/>
      <family val="2"/>
      <scheme val="minor"/>
    </font>
    <font>
      <sz val="8"/>
      <color theme="1"/>
      <name val="Calibri"/>
      <family val="2"/>
      <scheme val="minor"/>
    </font>
    <font>
      <sz val="11"/>
      <name val="Calibri"/>
      <family val="2"/>
      <scheme val="minor"/>
    </font>
    <font>
      <u/>
      <sz val="11"/>
      <name val="Calibri"/>
      <family val="2"/>
      <scheme val="minor"/>
    </font>
    <font>
      <sz val="11"/>
      <color theme="1" tint="0.34998626667073579"/>
      <name val="Calibri"/>
      <family val="2"/>
      <scheme val="minor"/>
    </font>
    <font>
      <sz val="10"/>
      <color theme="1" tint="0.34998626667073579"/>
      <name val="Calibri"/>
      <family val="2"/>
      <scheme val="minor"/>
    </font>
    <font>
      <b/>
      <sz val="12"/>
      <color theme="0"/>
      <name val="Calibri"/>
      <family val="2"/>
      <scheme val="minor"/>
    </font>
    <font>
      <sz val="12"/>
      <color theme="1" tint="0.34998626667073579"/>
      <name val="Calibri"/>
      <family val="2"/>
      <scheme val="minor"/>
    </font>
    <font>
      <b/>
      <sz val="16"/>
      <color rgb="FFF1943F"/>
      <name val="Arial Black"/>
      <family val="2"/>
    </font>
    <font>
      <b/>
      <sz val="11"/>
      <color theme="1"/>
      <name val="Calibri"/>
      <family val="2"/>
      <scheme val="minor"/>
    </font>
    <font>
      <u/>
      <sz val="11"/>
      <color theme="10"/>
      <name val="Calibri"/>
      <family val="2"/>
      <scheme val="minor"/>
    </font>
    <font>
      <b/>
      <sz val="18"/>
      <color rgb="FFF1943F"/>
      <name val="Arial Black"/>
      <family val="2"/>
    </font>
    <font>
      <u/>
      <sz val="11"/>
      <color theme="1"/>
      <name val="Calibri"/>
      <family val="2"/>
      <scheme val="minor"/>
    </font>
    <font>
      <b/>
      <u/>
      <sz val="11"/>
      <color rgb="FFF1943F"/>
      <name val="Calibri"/>
      <family val="2"/>
      <scheme val="minor"/>
    </font>
    <font>
      <b/>
      <u/>
      <sz val="14"/>
      <color rgb="FFF1943F"/>
      <name val="Calibri"/>
      <family val="2"/>
      <scheme val="minor"/>
    </font>
    <font>
      <u/>
      <sz val="11"/>
      <color theme="1" tint="0.34998626667073579"/>
      <name val="Calibri"/>
      <family val="2"/>
      <scheme val="minor"/>
    </font>
    <font>
      <u/>
      <sz val="11"/>
      <color rgb="FFF1943F"/>
      <name val="Calibri"/>
      <family val="2"/>
      <scheme val="minor"/>
    </font>
    <font>
      <sz val="12"/>
      <color theme="0"/>
      <name val="Calibri"/>
      <family val="2"/>
      <scheme val="minor"/>
    </font>
    <font>
      <sz val="12"/>
      <color theme="0" tint="-0.14999847407452621"/>
      <name val="Calibri"/>
      <family val="2"/>
      <scheme val="minor"/>
    </font>
    <font>
      <sz val="9"/>
      <color indexed="81"/>
      <name val="Tahoma"/>
      <charset val="1"/>
    </font>
    <font>
      <b/>
      <u/>
      <sz val="11"/>
      <color theme="10"/>
      <name val="Calibri"/>
      <family val="2"/>
      <scheme val="minor"/>
    </font>
    <font>
      <b/>
      <sz val="36"/>
      <color theme="0"/>
      <name val="Calibri"/>
      <family val="2"/>
      <scheme val="minor"/>
    </font>
    <font>
      <sz val="9"/>
      <color theme="1" tint="0.34998626667073579"/>
      <name val="Calibri"/>
      <family val="2"/>
      <scheme val="minor"/>
    </font>
    <font>
      <b/>
      <sz val="9"/>
      <color indexed="81"/>
      <name val="Tahoma"/>
      <family val="2"/>
    </font>
    <font>
      <sz val="12"/>
      <color rgb="FF9C0006"/>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rgb="FFFFCCCC"/>
        <bgColor indexed="64"/>
      </patternFill>
    </fill>
  </fills>
  <borders count="20">
    <border>
      <left/>
      <right/>
      <top/>
      <bottom/>
      <diagonal/>
    </border>
    <border>
      <left/>
      <right/>
      <top style="thin">
        <color indexed="64"/>
      </top>
      <bottom/>
      <diagonal/>
    </border>
    <border>
      <left/>
      <right/>
      <top/>
      <bottom style="thin">
        <color auto="1"/>
      </bottom>
      <diagonal/>
    </border>
    <border>
      <left/>
      <right/>
      <top/>
      <bottom style="thin">
        <color rgb="FFF1943F"/>
      </bottom>
      <diagonal/>
    </border>
    <border>
      <left/>
      <right/>
      <top style="thin">
        <color rgb="FFF1943F"/>
      </top>
      <bottom style="thin">
        <color rgb="FFF1943F"/>
      </bottom>
      <diagonal/>
    </border>
    <border>
      <left style="medium">
        <color rgb="FFF1943F"/>
      </left>
      <right/>
      <top style="medium">
        <color rgb="FFF1943F"/>
      </top>
      <bottom style="medium">
        <color rgb="FFF1943F"/>
      </bottom>
      <diagonal/>
    </border>
    <border>
      <left/>
      <right/>
      <top style="medium">
        <color rgb="FFF1943F"/>
      </top>
      <bottom style="medium">
        <color rgb="FFF1943F"/>
      </bottom>
      <diagonal/>
    </border>
    <border>
      <left/>
      <right style="medium">
        <color rgb="FFF1943F"/>
      </right>
      <top style="medium">
        <color rgb="FFF1943F"/>
      </top>
      <bottom style="medium">
        <color rgb="FFF1943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medium">
        <color rgb="FFF1943F"/>
      </top>
      <bottom/>
      <diagonal/>
    </border>
    <border>
      <left/>
      <right style="thick">
        <color rgb="FFF1943F"/>
      </right>
      <top style="medium">
        <color rgb="FFF1943F"/>
      </top>
      <bottom/>
      <diagonal/>
    </border>
    <border>
      <left/>
      <right style="thick">
        <color rgb="FFF1943F"/>
      </right>
      <top/>
      <bottom/>
      <diagonal/>
    </border>
    <border>
      <left style="thin">
        <color theme="0" tint="-0.24994659260841701"/>
      </left>
      <right style="thick">
        <color rgb="FFF1943F"/>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ck">
        <color rgb="FFF1943F"/>
      </left>
      <right style="thin">
        <color theme="0" tint="-0.24994659260841701"/>
      </right>
      <top style="thin">
        <color theme="0" tint="-0.24994659260841701"/>
      </top>
      <bottom style="thin">
        <color theme="0" tint="-0.24994659260841701"/>
      </bottom>
      <diagonal/>
    </border>
    <border>
      <left style="mediumDashed">
        <color rgb="FFF1943F"/>
      </left>
      <right/>
      <top/>
      <bottom/>
      <diagonal/>
    </border>
    <border>
      <left style="mediumDashed">
        <color rgb="FFF1943F"/>
      </left>
      <right/>
      <top/>
      <bottom style="thin">
        <color auto="1"/>
      </bottom>
      <diagonal/>
    </border>
    <border>
      <left style="mediumDashed">
        <color rgb="FFF1943F"/>
      </left>
      <right/>
      <top style="thin">
        <color auto="1"/>
      </top>
      <bottom/>
      <diagonal/>
    </border>
    <border>
      <left style="thin">
        <color indexed="64"/>
      </left>
      <right/>
      <top/>
      <bottom/>
      <diagonal/>
    </border>
    <border>
      <left/>
      <right/>
      <top/>
      <bottom style="medium">
        <color rgb="FFF1943F"/>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0" fontId="22" fillId="0" borderId="0" applyNumberFormat="0" applyFill="0" applyBorder="0" applyAlignment="0" applyProtection="0"/>
  </cellStyleXfs>
  <cellXfs count="173">
    <xf numFmtId="0" fontId="0" fillId="0" borderId="0" xfId="0"/>
    <xf numFmtId="0" fontId="0" fillId="0" borderId="0" xfId="0" applyAlignment="1">
      <alignment horizontal="right"/>
    </xf>
    <xf numFmtId="9" fontId="0" fillId="0" borderId="0" xfId="2" applyFont="1"/>
    <xf numFmtId="164" fontId="0" fillId="0" borderId="0" xfId="0" applyNumberFormat="1"/>
    <xf numFmtId="0" fontId="4" fillId="0" borderId="0" xfId="0" applyFont="1" applyAlignment="1">
      <alignment vertical="center"/>
    </xf>
    <xf numFmtId="0" fontId="6" fillId="0" borderId="0" xfId="0" applyFont="1"/>
    <xf numFmtId="164" fontId="6" fillId="0" borderId="0" xfId="0" applyNumberFormat="1" applyFont="1"/>
    <xf numFmtId="0" fontId="7" fillId="0" borderId="0" xfId="0" applyFont="1"/>
    <xf numFmtId="14" fontId="6" fillId="0" borderId="0" xfId="0" applyNumberFormat="1" applyFont="1"/>
    <xf numFmtId="14" fontId="6" fillId="0" borderId="0" xfId="0" applyNumberFormat="1" applyFont="1" applyAlignment="1">
      <alignment horizontal="left"/>
    </xf>
    <xf numFmtId="0" fontId="6" fillId="0" borderId="0" xfId="0" applyFont="1" applyAlignment="1">
      <alignment vertical="center"/>
    </xf>
    <xf numFmtId="0" fontId="6" fillId="0" borderId="0" xfId="0" applyFont="1" applyAlignment="1">
      <alignment horizontal="left" vertical="center"/>
    </xf>
    <xf numFmtId="164" fontId="6" fillId="0" borderId="0" xfId="0" applyNumberFormat="1" applyFont="1" applyAlignment="1">
      <alignment vertical="center"/>
    </xf>
    <xf numFmtId="0" fontId="8" fillId="0" borderId="0" xfId="0" applyFont="1" applyAlignment="1">
      <alignment vertical="center"/>
    </xf>
    <xf numFmtId="0" fontId="8" fillId="0" borderId="0" xfId="0" applyFont="1" applyAlignment="1">
      <alignment horizontal="left" vertical="center"/>
    </xf>
    <xf numFmtId="0" fontId="7" fillId="0" borderId="2" xfId="0" quotePrefix="1" applyFont="1" applyBorder="1" applyAlignment="1">
      <alignment horizontal="left" vertical="center"/>
    </xf>
    <xf numFmtId="0" fontId="10" fillId="0" borderId="0" xfId="0" applyFont="1" applyAlignment="1">
      <alignment horizontal="left"/>
    </xf>
    <xf numFmtId="0" fontId="10" fillId="0" borderId="0" xfId="0" applyFont="1" applyAlignment="1">
      <alignment horizontal="right"/>
    </xf>
    <xf numFmtId="0" fontId="10" fillId="0" borderId="0" xfId="0" applyFont="1" applyAlignment="1">
      <alignment horizontal="center"/>
    </xf>
    <xf numFmtId="164" fontId="10" fillId="0" borderId="0" xfId="0" applyNumberFormat="1" applyFont="1" applyAlignment="1">
      <alignment horizontal="right"/>
    </xf>
    <xf numFmtId="0" fontId="9" fillId="0" borderId="4" xfId="0" applyFont="1" applyBorder="1" applyAlignment="1">
      <alignment horizontal="center" vertical="center"/>
    </xf>
    <xf numFmtId="0" fontId="11" fillId="0" borderId="3" xfId="0" applyFont="1" applyBorder="1" applyAlignment="1">
      <alignment horizontal="center"/>
    </xf>
    <xf numFmtId="0" fontId="11" fillId="0" borderId="3" xfId="0" applyFont="1" applyBorder="1" applyAlignment="1">
      <alignment horizontal="right"/>
    </xf>
    <xf numFmtId="0" fontId="8" fillId="0" borderId="0" xfId="0" applyFont="1" applyAlignment="1">
      <alignment vertical="top"/>
    </xf>
    <xf numFmtId="14" fontId="0" fillId="0" borderId="0" xfId="0" applyNumberFormat="1"/>
    <xf numFmtId="0" fontId="14" fillId="0" borderId="0" xfId="0" applyFont="1"/>
    <xf numFmtId="0" fontId="14" fillId="0" borderId="0" xfId="0" applyFont="1" applyAlignment="1">
      <alignment vertical="center"/>
    </xf>
    <xf numFmtId="165" fontId="6" fillId="0" borderId="0" xfId="0" applyNumberFormat="1" applyFont="1"/>
    <xf numFmtId="165" fontId="0" fillId="0" borderId="0" xfId="0" applyNumberFormat="1"/>
    <xf numFmtId="165" fontId="16" fillId="0" borderId="0" xfId="0" applyNumberFormat="1" applyFont="1"/>
    <xf numFmtId="0" fontId="17" fillId="0" borderId="0" xfId="0" applyFont="1"/>
    <xf numFmtId="166" fontId="6" fillId="0" borderId="0" xfId="0" applyNumberFormat="1" applyFont="1"/>
    <xf numFmtId="44" fontId="6" fillId="0" borderId="0" xfId="0" applyNumberFormat="1" applyFont="1"/>
    <xf numFmtId="9" fontId="6" fillId="0" borderId="0" xfId="2" applyFont="1"/>
    <xf numFmtId="0" fontId="7" fillId="0" borderId="1" xfId="0" applyFont="1" applyBorder="1"/>
    <xf numFmtId="44" fontId="7" fillId="0" borderId="1" xfId="0" applyNumberFormat="1" applyFont="1" applyBorder="1"/>
    <xf numFmtId="1" fontId="6" fillId="0" borderId="0" xfId="0" applyNumberFormat="1" applyFont="1"/>
    <xf numFmtId="1" fontId="6" fillId="0" borderId="0" xfId="0" applyNumberFormat="1" applyFont="1" applyAlignment="1">
      <alignment horizontal="right"/>
    </xf>
    <xf numFmtId="164" fontId="6" fillId="0" borderId="4" xfId="1" applyNumberFormat="1" applyFont="1" applyFill="1" applyBorder="1" applyProtection="1">
      <protection locked="0"/>
    </xf>
    <xf numFmtId="164" fontId="6" fillId="0" borderId="4" xfId="0" applyNumberFormat="1" applyFont="1" applyBorder="1" applyProtection="1">
      <protection locked="0"/>
    </xf>
    <xf numFmtId="14" fontId="6" fillId="0" borderId="4" xfId="0" applyNumberFormat="1" applyFont="1" applyBorder="1" applyProtection="1">
      <protection locked="0"/>
    </xf>
    <xf numFmtId="164" fontId="7" fillId="0" borderId="2" xfId="0" applyNumberFormat="1" applyFont="1" applyBorder="1" applyAlignment="1" applyProtection="1">
      <alignment vertical="center"/>
      <protection locked="0"/>
    </xf>
    <xf numFmtId="165" fontId="7" fillId="0" borderId="0" xfId="0" applyNumberFormat="1" applyFont="1" applyAlignment="1">
      <alignment horizontal="center"/>
    </xf>
    <xf numFmtId="0" fontId="12" fillId="0" borderId="0" xfId="0" applyFont="1"/>
    <xf numFmtId="0" fontId="0" fillId="0" borderId="0" xfId="0" applyAlignment="1">
      <alignment horizontal="left" vertical="top" wrapText="1"/>
    </xf>
    <xf numFmtId="0" fontId="13" fillId="0" borderId="0" xfId="0" applyFont="1"/>
    <xf numFmtId="164" fontId="6" fillId="2" borderId="8" xfId="0" applyNumberFormat="1" applyFont="1" applyFill="1" applyBorder="1" applyProtection="1">
      <protection locked="0"/>
    </xf>
    <xf numFmtId="164" fontId="6" fillId="2" borderId="12" xfId="0" applyNumberFormat="1" applyFont="1" applyFill="1" applyBorder="1" applyProtection="1">
      <protection locked="0"/>
    </xf>
    <xf numFmtId="164" fontId="6" fillId="0" borderId="8" xfId="0" applyNumberFormat="1" applyFont="1" applyBorder="1" applyProtection="1">
      <protection locked="0"/>
    </xf>
    <xf numFmtId="164" fontId="6" fillId="0" borderId="12" xfId="0" applyNumberFormat="1" applyFont="1" applyBorder="1" applyProtection="1">
      <protection locked="0"/>
    </xf>
    <xf numFmtId="0" fontId="20" fillId="0" borderId="0" xfId="0" applyFont="1" applyAlignment="1">
      <alignment wrapText="1"/>
    </xf>
    <xf numFmtId="0" fontId="21" fillId="0" borderId="0" xfId="0" applyFont="1"/>
    <xf numFmtId="0" fontId="23" fillId="0" borderId="0" xfId="0" applyFont="1" applyAlignment="1">
      <alignment horizontal="left" wrapText="1"/>
    </xf>
    <xf numFmtId="0" fontId="12" fillId="0" borderId="0" xfId="0" applyFont="1" applyAlignment="1">
      <alignment horizontal="left" vertical="top"/>
    </xf>
    <xf numFmtId="0" fontId="8" fillId="0" borderId="0" xfId="0" applyFont="1" applyAlignment="1">
      <alignment horizontal="left" vertical="top" wrapText="1"/>
    </xf>
    <xf numFmtId="0" fontId="25" fillId="0" borderId="0" xfId="3" applyFont="1" applyProtection="1">
      <protection locked="0"/>
    </xf>
    <xf numFmtId="0" fontId="25" fillId="0" borderId="0" xfId="3" applyFont="1" applyAlignment="1" applyProtection="1">
      <protection locked="0"/>
    </xf>
    <xf numFmtId="0" fontId="26" fillId="0" borderId="0" xfId="3" applyFont="1" applyAlignment="1" applyProtection="1">
      <protection locked="0"/>
    </xf>
    <xf numFmtId="0" fontId="4" fillId="0" borderId="0" xfId="0" applyFont="1" applyAlignment="1">
      <alignment horizontal="left" vertical="top"/>
    </xf>
    <xf numFmtId="0" fontId="0" fillId="0" borderId="0" xfId="0" applyAlignment="1">
      <alignment horizontal="left" vertical="top"/>
    </xf>
    <xf numFmtId="44" fontId="7" fillId="0" borderId="0" xfId="0" applyNumberFormat="1" applyFont="1"/>
    <xf numFmtId="0" fontId="7" fillId="0" borderId="2" xfId="0" applyFont="1" applyBorder="1" applyAlignment="1">
      <alignment horizontal="center"/>
    </xf>
    <xf numFmtId="0" fontId="0" fillId="0" borderId="0" xfId="0" applyAlignment="1">
      <alignment vertical="top" wrapText="1"/>
    </xf>
    <xf numFmtId="0" fontId="0" fillId="0" borderId="0" xfId="0" applyAlignment="1">
      <alignment vertical="top"/>
    </xf>
    <xf numFmtId="10" fontId="6" fillId="0" borderId="4" xfId="2" applyNumberFormat="1" applyFont="1" applyFill="1" applyBorder="1" applyAlignment="1" applyProtection="1">
      <alignment horizontal="center"/>
      <protection locked="0"/>
    </xf>
    <xf numFmtId="10" fontId="16" fillId="0" borderId="11" xfId="2" applyNumberFormat="1" applyFont="1" applyBorder="1" applyAlignment="1" applyProtection="1">
      <alignment horizontal="left"/>
      <protection locked="0"/>
    </xf>
    <xf numFmtId="10" fontId="6" fillId="0" borderId="0" xfId="2" applyNumberFormat="1" applyFont="1"/>
    <xf numFmtId="0" fontId="6" fillId="0" borderId="0" xfId="0" applyFont="1" applyAlignment="1">
      <alignment horizontal="left"/>
    </xf>
    <xf numFmtId="164" fontId="6" fillId="0" borderId="0" xfId="0" applyNumberFormat="1" applyFont="1" applyAlignment="1">
      <alignment horizontal="right"/>
    </xf>
    <xf numFmtId="1" fontId="0" fillId="0" borderId="0" xfId="0" applyNumberFormat="1" applyAlignment="1">
      <alignment horizontal="right"/>
    </xf>
    <xf numFmtId="1" fontId="0" fillId="0" borderId="0" xfId="0" applyNumberFormat="1"/>
    <xf numFmtId="10" fontId="0" fillId="0" borderId="0" xfId="2" applyNumberFormat="1" applyFont="1"/>
    <xf numFmtId="10" fontId="0" fillId="0" borderId="0" xfId="0" applyNumberFormat="1"/>
    <xf numFmtId="44" fontId="0" fillId="0" borderId="0" xfId="1" applyFont="1"/>
    <xf numFmtId="2" fontId="0" fillId="0" borderId="0" xfId="0" applyNumberFormat="1"/>
    <xf numFmtId="0" fontId="0" fillId="0" borderId="0" xfId="0" applyAlignment="1">
      <alignment horizontal="left"/>
    </xf>
    <xf numFmtId="44" fontId="0" fillId="0" borderId="0" xfId="1" applyFont="1" applyAlignment="1">
      <alignment horizontal="right"/>
    </xf>
    <xf numFmtId="167" fontId="6" fillId="0" borderId="4" xfId="0" applyNumberFormat="1" applyFont="1" applyBorder="1" applyAlignment="1">
      <alignment vertical="center"/>
    </xf>
    <xf numFmtId="164" fontId="6" fillId="2" borderId="13" xfId="0" applyNumberFormat="1" applyFont="1" applyFill="1" applyBorder="1" applyProtection="1">
      <protection locked="0"/>
    </xf>
    <xf numFmtId="164" fontId="6" fillId="0" borderId="13" xfId="0" applyNumberFormat="1" applyFont="1" applyBorder="1" applyProtection="1">
      <protection locked="0"/>
    </xf>
    <xf numFmtId="164" fontId="6" fillId="2" borderId="14" xfId="0" applyNumberFormat="1" applyFont="1" applyFill="1" applyBorder="1" applyProtection="1">
      <protection locked="0"/>
    </xf>
    <xf numFmtId="164" fontId="6" fillId="0" borderId="14" xfId="0" applyNumberFormat="1" applyFont="1" applyBorder="1" applyProtection="1">
      <protection locked="0"/>
    </xf>
    <xf numFmtId="0" fontId="18" fillId="3" borderId="0" xfId="0" applyFont="1" applyFill="1" applyAlignment="1">
      <alignment horizontal="center"/>
    </xf>
    <xf numFmtId="0" fontId="18" fillId="3" borderId="11" xfId="0" applyFont="1" applyFill="1" applyBorder="1" applyAlignment="1">
      <alignment horizontal="center"/>
    </xf>
    <xf numFmtId="0" fontId="29" fillId="0" borderId="0" xfId="0" applyFont="1"/>
    <xf numFmtId="168" fontId="0" fillId="0" borderId="0" xfId="0" applyNumberFormat="1"/>
    <xf numFmtId="169" fontId="0" fillId="0" borderId="0" xfId="0" applyNumberFormat="1"/>
    <xf numFmtId="170" fontId="0" fillId="0" borderId="0" xfId="0" applyNumberFormat="1"/>
    <xf numFmtId="164" fontId="7" fillId="0" borderId="0" xfId="0" applyNumberFormat="1" applyFont="1"/>
    <xf numFmtId="1" fontId="7" fillId="0" borderId="0" xfId="0" applyNumberFormat="1" applyFont="1"/>
    <xf numFmtId="0" fontId="6" fillId="2" borderId="0" xfId="0" applyFont="1" applyFill="1"/>
    <xf numFmtId="0" fontId="30" fillId="2" borderId="0" xfId="0" applyFont="1" applyFill="1"/>
    <xf numFmtId="0" fontId="0" fillId="0" borderId="16" xfId="0" applyBorder="1" applyAlignment="1">
      <alignment horizontal="right"/>
    </xf>
    <xf numFmtId="164" fontId="6" fillId="2" borderId="17" xfId="0" applyNumberFormat="1" applyFont="1" applyFill="1" applyBorder="1"/>
    <xf numFmtId="0" fontId="6" fillId="0" borderId="15" xfId="0" applyFont="1" applyBorder="1"/>
    <xf numFmtId="165" fontId="6" fillId="2" borderId="15" xfId="0" applyNumberFormat="1" applyFont="1" applyFill="1" applyBorder="1"/>
    <xf numFmtId="0" fontId="12" fillId="0" borderId="15" xfId="0" applyFont="1" applyBorder="1" applyAlignment="1">
      <alignment vertical="center"/>
    </xf>
    <xf numFmtId="0" fontId="0" fillId="0" borderId="0" xfId="0" applyAlignment="1">
      <alignment horizontal="center" wrapText="1"/>
    </xf>
    <xf numFmtId="0" fontId="1" fillId="0" borderId="3" xfId="0" applyFont="1" applyBorder="1" applyProtection="1">
      <protection locked="0"/>
    </xf>
    <xf numFmtId="0" fontId="1" fillId="0" borderId="4" xfId="0" applyFont="1" applyBorder="1" applyProtection="1">
      <protection locked="0"/>
    </xf>
    <xf numFmtId="0" fontId="1" fillId="0" borderId="0" xfId="0" applyFont="1"/>
    <xf numFmtId="164" fontId="0" fillId="0" borderId="0" xfId="0" applyNumberFormat="1" applyAlignment="1">
      <alignment horizontal="right"/>
    </xf>
    <xf numFmtId="1" fontId="0" fillId="0" borderId="18" xfId="0" applyNumberFormat="1" applyBorder="1"/>
    <xf numFmtId="0" fontId="0" fillId="0" borderId="18" xfId="0" applyBorder="1"/>
    <xf numFmtId="164" fontId="0" fillId="0" borderId="18" xfId="0" applyNumberFormat="1" applyBorder="1"/>
    <xf numFmtId="164" fontId="1" fillId="0" borderId="3" xfId="1" applyNumberFormat="1" applyFont="1" applyFill="1" applyBorder="1" applyProtection="1">
      <protection locked="0"/>
    </xf>
    <xf numFmtId="10" fontId="1" fillId="0" borderId="3" xfId="2" applyNumberFormat="1" applyFont="1" applyFill="1" applyBorder="1" applyAlignment="1" applyProtection="1">
      <alignment horizontal="center"/>
      <protection locked="0"/>
    </xf>
    <xf numFmtId="164" fontId="1" fillId="0" borderId="3" xfId="0" applyNumberFormat="1" applyFont="1" applyBorder="1" applyProtection="1">
      <protection locked="0"/>
    </xf>
    <xf numFmtId="14" fontId="1" fillId="0" borderId="3" xfId="0" applyNumberFormat="1" applyFont="1" applyBorder="1" applyProtection="1">
      <protection locked="0"/>
    </xf>
    <xf numFmtId="164" fontId="1" fillId="0" borderId="4" xfId="1" applyNumberFormat="1" applyFont="1" applyFill="1" applyBorder="1" applyProtection="1">
      <protection locked="0"/>
    </xf>
    <xf numFmtId="10" fontId="1" fillId="0" borderId="4" xfId="2" applyNumberFormat="1" applyFont="1" applyFill="1" applyBorder="1" applyAlignment="1" applyProtection="1">
      <alignment horizontal="center"/>
      <protection locked="0"/>
    </xf>
    <xf numFmtId="164" fontId="1" fillId="0" borderId="4" xfId="0" applyNumberFormat="1" applyFont="1" applyBorder="1" applyProtection="1">
      <protection locked="0"/>
    </xf>
    <xf numFmtId="14" fontId="1" fillId="0" borderId="4" xfId="0" applyNumberFormat="1" applyFont="1" applyBorder="1" applyProtection="1">
      <protection locked="0"/>
    </xf>
    <xf numFmtId="0" fontId="7" fillId="0" borderId="0" xfId="0" applyFont="1" applyAlignment="1">
      <alignment horizontal="right" vertical="center"/>
    </xf>
    <xf numFmtId="164" fontId="9" fillId="0" borderId="4" xfId="0" applyNumberFormat="1" applyFont="1" applyBorder="1" applyAlignment="1">
      <alignment horizontal="center" vertical="center"/>
    </xf>
    <xf numFmtId="10" fontId="0" fillId="0" borderId="18" xfId="2" applyNumberFormat="1" applyFont="1" applyBorder="1"/>
    <xf numFmtId="14" fontId="7" fillId="0" borderId="0" xfId="0" applyNumberFormat="1" applyFont="1" applyAlignment="1">
      <alignment vertical="center"/>
    </xf>
    <xf numFmtId="165" fontId="6" fillId="0" borderId="0" xfId="0" applyNumberFormat="1" applyFont="1" applyAlignment="1">
      <alignment vertical="center"/>
    </xf>
    <xf numFmtId="165" fontId="1" fillId="0" borderId="0" xfId="0" applyNumberFormat="1" applyFont="1" applyAlignment="1">
      <alignment horizontal="center"/>
    </xf>
    <xf numFmtId="0" fontId="17" fillId="0" borderId="0" xfId="0" applyFont="1" applyAlignment="1">
      <alignment horizontal="center"/>
    </xf>
    <xf numFmtId="0" fontId="17" fillId="0" borderId="11" xfId="0" applyFont="1" applyBorder="1" applyAlignment="1">
      <alignment horizontal="center"/>
    </xf>
    <xf numFmtId="0" fontId="1" fillId="0" borderId="0" xfId="0" applyFont="1" applyAlignment="1">
      <alignment horizontal="center"/>
    </xf>
    <xf numFmtId="165" fontId="6" fillId="0" borderId="0" xfId="0" applyNumberFormat="1" applyFont="1" applyAlignment="1">
      <alignment horizontal="center" vertical="top"/>
    </xf>
    <xf numFmtId="164" fontId="16" fillId="0" borderId="0" xfId="0" applyNumberFormat="1" applyFont="1" applyAlignment="1">
      <alignment horizontal="center" vertical="top"/>
    </xf>
    <xf numFmtId="164" fontId="16" fillId="0" borderId="11" xfId="0" applyNumberFormat="1" applyFont="1" applyBorder="1" applyAlignment="1">
      <alignment horizontal="center" vertical="top"/>
    </xf>
    <xf numFmtId="0" fontId="6" fillId="0" borderId="0" xfId="0" applyFont="1" applyAlignment="1">
      <alignment horizontal="center" vertical="top"/>
    </xf>
    <xf numFmtId="165" fontId="6" fillId="0" borderId="0" xfId="0" applyNumberFormat="1" applyFont="1" applyAlignment="1">
      <alignment horizontal="center"/>
    </xf>
    <xf numFmtId="164" fontId="34" fillId="0" borderId="0" xfId="0" applyNumberFormat="1" applyFont="1" applyAlignment="1">
      <alignment horizontal="center"/>
    </xf>
    <xf numFmtId="164" fontId="34" fillId="0" borderId="11" xfId="0" applyNumberFormat="1" applyFont="1" applyBorder="1" applyAlignment="1">
      <alignment horizontal="center"/>
    </xf>
    <xf numFmtId="0" fontId="6" fillId="0" borderId="0" xfId="0" applyFont="1" applyAlignment="1">
      <alignment horizontal="center"/>
    </xf>
    <xf numFmtId="164" fontId="19" fillId="0" borderId="0" xfId="0" applyNumberFormat="1" applyFont="1" applyAlignment="1">
      <alignment horizontal="center" vertical="top"/>
    </xf>
    <xf numFmtId="0" fontId="16" fillId="0" borderId="0" xfId="0" applyFont="1" applyAlignment="1">
      <alignment horizontal="right"/>
    </xf>
    <xf numFmtId="0" fontId="6" fillId="0" borderId="1" xfId="0" applyFont="1" applyBorder="1"/>
    <xf numFmtId="1" fontId="36" fillId="4" borderId="1" xfId="0" applyNumberFormat="1" applyFont="1" applyFill="1" applyBorder="1"/>
    <xf numFmtId="164" fontId="6" fillId="0" borderId="1" xfId="0" applyNumberFormat="1" applyFont="1" applyBorder="1"/>
    <xf numFmtId="164" fontId="6" fillId="0" borderId="0" xfId="2" applyNumberFormat="1" applyFont="1" applyFill="1" applyBorder="1" applyAlignment="1" applyProtection="1">
      <alignment horizontal="center"/>
    </xf>
    <xf numFmtId="2" fontId="6" fillId="0" borderId="0" xfId="2" applyNumberFormat="1" applyFont="1" applyFill="1" applyBorder="1" applyAlignment="1" applyProtection="1">
      <alignment horizontal="center"/>
    </xf>
    <xf numFmtId="10" fontId="6" fillId="0" borderId="0" xfId="2" applyNumberFormat="1" applyFont="1" applyFill="1" applyBorder="1" applyAlignment="1" applyProtection="1">
      <alignment horizontal="center"/>
    </xf>
    <xf numFmtId="10" fontId="7" fillId="0" borderId="0" xfId="2" applyNumberFormat="1" applyFont="1" applyFill="1" applyBorder="1" applyAlignment="1" applyProtection="1">
      <alignment horizontal="center"/>
    </xf>
    <xf numFmtId="165" fontId="6" fillId="0" borderId="0" xfId="0" applyNumberFormat="1" applyFont="1" applyAlignment="1">
      <alignment horizontal="right"/>
    </xf>
    <xf numFmtId="0" fontId="1" fillId="0" borderId="0" xfId="0" applyFont="1" applyAlignment="1">
      <alignment horizontal="center" vertical="center"/>
    </xf>
    <xf numFmtId="0" fontId="1" fillId="0" borderId="11" xfId="0" applyFont="1" applyBorder="1" applyAlignment="1">
      <alignment horizontal="center" vertical="center"/>
    </xf>
    <xf numFmtId="0" fontId="0" fillId="0" borderId="11" xfId="0" applyBorder="1"/>
    <xf numFmtId="0" fontId="7" fillId="0" borderId="11" xfId="0" applyFont="1" applyBorder="1" applyAlignment="1">
      <alignment horizontal="center" vertical="center"/>
    </xf>
    <xf numFmtId="14" fontId="6" fillId="0" borderId="0" xfId="2" applyNumberFormat="1" applyFont="1" applyFill="1" applyBorder="1" applyAlignment="1" applyProtection="1">
      <alignment horizontal="center"/>
    </xf>
    <xf numFmtId="164" fontId="0" fillId="0" borderId="0" xfId="2" applyNumberFormat="1" applyFont="1"/>
    <xf numFmtId="0" fontId="6" fillId="0" borderId="0" xfId="0" applyFont="1" applyProtection="1">
      <protection locked="0"/>
    </xf>
    <xf numFmtId="0" fontId="20" fillId="0" borderId="0" xfId="0" applyFont="1" applyAlignment="1">
      <alignment horizontal="center"/>
    </xf>
    <xf numFmtId="0" fontId="28" fillId="0" borderId="0" xfId="3" applyFont="1" applyAlignment="1" applyProtection="1">
      <alignment horizontal="center"/>
      <protection locked="0"/>
    </xf>
    <xf numFmtId="0" fontId="0" fillId="0" borderId="0" xfId="0" applyAlignment="1">
      <alignment horizontal="center" wrapText="1"/>
    </xf>
    <xf numFmtId="0" fontId="0" fillId="0" borderId="0" xfId="0" applyAlignment="1">
      <alignment horizontal="left" vertical="top" wrapText="1"/>
    </xf>
    <xf numFmtId="0" fontId="32" fillId="0" borderId="0" xfId="3" applyFont="1" applyAlignment="1" applyProtection="1">
      <alignment horizontal="center" wrapText="1"/>
      <protection locked="0"/>
    </xf>
    <xf numFmtId="0" fontId="29" fillId="0" borderId="0" xfId="0" applyFont="1" applyAlignment="1">
      <alignment horizontal="center" vertical="center" wrapText="1"/>
    </xf>
    <xf numFmtId="0" fontId="29" fillId="0" borderId="0" xfId="0" applyFont="1" applyAlignment="1">
      <alignment horizontal="center" wrapText="1"/>
    </xf>
    <xf numFmtId="0" fontId="14" fillId="0" borderId="0" xfId="0" applyFont="1" applyAlignment="1">
      <alignment horizontal="left" vertical="top" wrapText="1"/>
    </xf>
    <xf numFmtId="0" fontId="6" fillId="2" borderId="0" xfId="0" applyFont="1" applyFill="1" applyAlignment="1">
      <alignment horizontal="left"/>
    </xf>
    <xf numFmtId="0" fontId="0" fillId="0" borderId="2" xfId="0" applyBorder="1" applyAlignment="1">
      <alignment horizontal="center"/>
    </xf>
    <xf numFmtId="0" fontId="7" fillId="0" borderId="2" xfId="0" applyFont="1" applyBorder="1" applyAlignment="1">
      <alignment horizontal="left" vertical="center"/>
    </xf>
    <xf numFmtId="0" fontId="7" fillId="0" borderId="2" xfId="0" applyFont="1" applyBorder="1" applyAlignment="1" applyProtection="1">
      <alignment horizontal="right" vertical="top"/>
      <protection locked="0"/>
    </xf>
    <xf numFmtId="164" fontId="6" fillId="2" borderId="1" xfId="0" applyNumberFormat="1" applyFont="1" applyFill="1" applyBorder="1" applyAlignment="1">
      <alignment horizontal="right"/>
    </xf>
    <xf numFmtId="165" fontId="6" fillId="2" borderId="0" xfId="0" applyNumberFormat="1" applyFont="1" applyFill="1" applyAlignment="1">
      <alignment horizontal="right"/>
    </xf>
    <xf numFmtId="9" fontId="19" fillId="0" borderId="5" xfId="2" applyFont="1" applyFill="1" applyBorder="1" applyAlignment="1" applyProtection="1">
      <alignment horizontal="center"/>
    </xf>
    <xf numFmtId="9" fontId="19" fillId="0" borderId="7" xfId="2" applyFont="1" applyFill="1" applyBorder="1" applyAlignment="1" applyProtection="1">
      <alignment horizont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27" fillId="0" borderId="0" xfId="0" applyFont="1" applyAlignment="1">
      <alignment horizontal="center"/>
    </xf>
    <xf numFmtId="0" fontId="27" fillId="0" borderId="11" xfId="0" applyFont="1" applyBorder="1" applyAlignment="1">
      <alignment horizontal="center"/>
    </xf>
    <xf numFmtId="10" fontId="9" fillId="0" borderId="5" xfId="2" applyNumberFormat="1" applyFont="1" applyFill="1" applyBorder="1" applyAlignment="1" applyProtection="1">
      <alignment horizontal="center" vertical="center"/>
    </xf>
    <xf numFmtId="10" fontId="9" fillId="0" borderId="6" xfId="2" applyNumberFormat="1" applyFont="1" applyFill="1" applyBorder="1" applyAlignment="1" applyProtection="1">
      <alignment horizontal="center" vertical="center"/>
    </xf>
    <xf numFmtId="10" fontId="9" fillId="0" borderId="7" xfId="2" applyNumberFormat="1" applyFont="1" applyFill="1" applyBorder="1" applyAlignment="1" applyProtection="1">
      <alignment horizontal="center" vertical="center"/>
    </xf>
    <xf numFmtId="10" fontId="33" fillId="0" borderId="19" xfId="2" applyNumberFormat="1" applyFont="1" applyFill="1" applyBorder="1" applyAlignment="1" applyProtection="1">
      <alignment horizontal="center"/>
    </xf>
    <xf numFmtId="0" fontId="25" fillId="0" borderId="0" xfId="3" applyFont="1" applyAlignment="1" applyProtection="1">
      <alignment horizontal="left"/>
      <protection locked="0"/>
    </xf>
    <xf numFmtId="0" fontId="23" fillId="0" borderId="0" xfId="0" applyFont="1" applyAlignment="1">
      <alignment horizontal="center" wrapText="1"/>
    </xf>
  </cellXfs>
  <cellStyles count="4">
    <cellStyle name="Currency" xfId="1" builtinId="4"/>
    <cellStyle name="Hyperlink" xfId="3" builtinId="8"/>
    <cellStyle name="Normal" xfId="0" builtinId="0"/>
    <cellStyle name="Percent" xfId="2" builtinId="5"/>
  </cellStyles>
  <dxfs count="46">
    <dxf>
      <numFmt numFmtId="34" formatCode="_(&quot;$&quot;* #,##0.00_);_(&quot;$&quot;* \(#,##0.00\);_(&quot;$&quot;* &quot;-&quot;??_);_(@_)"/>
    </dxf>
    <dxf>
      <numFmt numFmtId="171" formatCode="_-[$R-1C09]* #,##0.00_-;\-[$R-1C09]* #,##0.00_-;_-[$R-1C09]* &quot;-&quot;??_-;_-@_-"/>
    </dxf>
    <dxf>
      <numFmt numFmtId="172" formatCode="_-[$₱-3409]* #,##0.00_-;\-[$₱-3409]* #,##0.00_-;_-[$₱-3409]* &quot;-&quot;??_-;_-@_-"/>
    </dxf>
    <dxf>
      <numFmt numFmtId="173" formatCode="_ [$₹-445]\ * #,##0.00_ ;_ [$₹-445]\ * \-#,##0.00_ ;_ [$₹-445]\ * &quot;-&quot;??_ ;_ @_ "/>
    </dxf>
    <dxf>
      <numFmt numFmtId="174" formatCode="_-[$R$-416]\ * #,##0.00_-;\-[$R$-416]\ * #,##0.00_-;_-[$R$-416]\ * &quot;-&quot;??_-;_-@_-"/>
    </dxf>
    <dxf>
      <numFmt numFmtId="175" formatCode="_-[$£-809]* #,##0.00_-;\-[$£-809]* #,##0.00_-;_-[$£-809]* &quot;-&quot;??_-;_-@_-"/>
    </dxf>
    <dxf>
      <numFmt numFmtId="176" formatCode="_([$€-2]\ * #,##0.00_);_([$€-2]\ * \(#,##0.00\);_([$€-2]\ * &quot;-&quot;??_);_(@_)"/>
    </dxf>
    <dxf>
      <numFmt numFmtId="177" formatCode="_([$KES]\ * #,##0.00_);_([$KES]\ * \(#,##0.00\);_([$KES]\ * &quot;-&quot;??_);_(@_)"/>
    </dxf>
    <dxf>
      <numFmt numFmtId="35" formatCode="_(* #,##0.00_);_(* \(#,##0.00\);_(* &quot;-&quot;??_);_(@_)"/>
    </dxf>
    <dxf>
      <font>
        <color theme="0"/>
      </font>
      <fill>
        <patternFill>
          <fgColor theme="0"/>
          <bgColor theme="0"/>
        </patternFill>
      </fill>
      <border>
        <right style="thin">
          <color theme="0"/>
        </right>
        <top/>
        <bottom style="thin">
          <color theme="0"/>
        </bottom>
        <vertical/>
        <horizontal/>
      </border>
    </dxf>
    <dxf>
      <numFmt numFmtId="164" formatCode="&quot;$&quot;#,##0.00"/>
    </dxf>
    <dxf>
      <numFmt numFmtId="178" formatCode="[$R-1C09]#,##0.00"/>
    </dxf>
    <dxf>
      <numFmt numFmtId="179" formatCode="[$₱-3409]#,##0.00"/>
    </dxf>
    <dxf>
      <numFmt numFmtId="180" formatCode="[$₹-445]\ #,##0.00"/>
    </dxf>
    <dxf>
      <numFmt numFmtId="181" formatCode="[$R$-416]\ #,##0.00"/>
    </dxf>
    <dxf>
      <numFmt numFmtId="182" formatCode="[$£-809]#,##0.00"/>
    </dxf>
    <dxf>
      <numFmt numFmtId="183" formatCode="[$€-2]\ #,##0.00"/>
    </dxf>
    <dxf>
      <numFmt numFmtId="184" formatCode="[$KES]\ #,##0.00"/>
    </dxf>
    <dxf>
      <numFmt numFmtId="4" formatCode="#,##0.00"/>
    </dxf>
    <dxf>
      <font>
        <color theme="9" tint="-0.499984740745262"/>
      </font>
      <fill>
        <patternFill>
          <bgColor theme="9" tint="0.79998168889431442"/>
        </patternFill>
      </fill>
    </dxf>
    <dxf>
      <font>
        <color theme="0"/>
      </font>
      <fill>
        <patternFill>
          <bgColor rgb="FFF1943F"/>
        </patternFill>
      </fill>
    </dxf>
    <dxf>
      <font>
        <color rgb="FF9C0006"/>
      </font>
      <fill>
        <patternFill>
          <bgColor rgb="FFFFCCCC"/>
        </patternFill>
      </fill>
    </dxf>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171" formatCode="_-[$R-1C09]* #,##0.00_-;\-[$R-1C09]* #,##0.00_-;_-[$R-1C09]* &quot;-&quot;??_-;_-@_-"/>
    </dxf>
    <dxf>
      <numFmt numFmtId="172" formatCode="_-[$₱-3409]* #,##0.00_-;\-[$₱-3409]* #,##0.00_-;_-[$₱-3409]* &quot;-&quot;??_-;_-@_-"/>
    </dxf>
    <dxf>
      <numFmt numFmtId="173" formatCode="_ [$₹-445]\ * #,##0.00_ ;_ [$₹-445]\ * \-#,##0.00_ ;_ [$₹-445]\ * &quot;-&quot;??_ ;_ @_ "/>
    </dxf>
    <dxf>
      <numFmt numFmtId="174" formatCode="_-[$R$-416]\ * #,##0.00_-;\-[$R$-416]\ * #,##0.00_-;_-[$R$-416]\ * &quot;-&quot;??_-;_-@_-"/>
    </dxf>
    <dxf>
      <numFmt numFmtId="175" formatCode="_-[$£-809]* #,##0.00_-;\-[$£-809]* #,##0.00_-;_-[$£-809]* &quot;-&quot;??_-;_-@_-"/>
    </dxf>
    <dxf>
      <numFmt numFmtId="176" formatCode="_([$€-2]\ * #,##0.00_);_([$€-2]\ * \(#,##0.00\);_([$€-2]\ * &quot;-&quot;??_);_(@_)"/>
    </dxf>
    <dxf>
      <numFmt numFmtId="177" formatCode="_([$KES]\ * #,##0.00_);_([$KES]\ * \(#,##0.00\);_([$KES]\ * &quot;-&quot;??_);_(@_)"/>
    </dxf>
    <dxf>
      <numFmt numFmtId="4" formatCode="#,##0.00"/>
    </dxf>
    <dxf>
      <font>
        <color theme="0"/>
      </font>
      <fill>
        <patternFill>
          <bgColor theme="0"/>
        </patternFill>
      </fill>
      <border>
        <left style="thin">
          <color theme="0"/>
        </left>
        <right style="thin">
          <color theme="0"/>
        </right>
        <top style="thin">
          <color theme="0"/>
        </top>
        <bottom style="thin">
          <color theme="0"/>
        </bottom>
        <vertical/>
        <horizontal/>
      </border>
    </dxf>
    <dxf>
      <font>
        <color theme="0"/>
      </font>
      <fill>
        <patternFill>
          <bgColor theme="0"/>
        </patternFill>
      </fill>
      <border>
        <left style="thin">
          <color theme="0"/>
        </left>
        <right style="thin">
          <color theme="0"/>
        </right>
        <top style="thin">
          <color theme="0"/>
        </top>
        <bottom style="thin">
          <color theme="0"/>
        </bottom>
        <vertical/>
        <horizontal/>
      </border>
    </dxf>
    <dxf>
      <numFmt numFmtId="164" formatCode="&quot;$&quot;#,##0.00"/>
    </dxf>
    <dxf>
      <numFmt numFmtId="178" formatCode="[$R-1C09]#,##0.00"/>
    </dxf>
    <dxf>
      <numFmt numFmtId="179" formatCode="[$₱-3409]#,##0.00"/>
    </dxf>
    <dxf>
      <numFmt numFmtId="180" formatCode="[$₹-445]\ #,##0.00"/>
    </dxf>
    <dxf>
      <numFmt numFmtId="181" formatCode="[$R$-416]\ #,##0.00"/>
    </dxf>
    <dxf>
      <numFmt numFmtId="182" formatCode="[$£-809]#,##0.00"/>
    </dxf>
    <dxf>
      <numFmt numFmtId="183" formatCode="[$€-2]\ #,##0.00"/>
    </dxf>
    <dxf>
      <numFmt numFmtId="184" formatCode="[$KES]\ #,##0.00"/>
    </dxf>
    <dxf>
      <numFmt numFmtId="4" formatCode="#,##0.00"/>
    </dxf>
    <dxf>
      <font>
        <color rgb="FF9C0006"/>
      </font>
      <fill>
        <patternFill>
          <bgColor rgb="FFFFCCCC"/>
        </patternFill>
      </fill>
    </dxf>
    <dxf>
      <font>
        <color rgb="FF9C0006"/>
      </font>
      <fill>
        <patternFill>
          <bgColor rgb="FFFFCCCC"/>
        </patternFill>
      </fill>
    </dxf>
  </dxfs>
  <tableStyles count="0" defaultTableStyle="TableStyleMedium2" defaultPivotStyle="PivotStyleLight16"/>
  <colors>
    <mruColors>
      <color rgb="FF9C0006"/>
      <color rgb="FFFFCCCC"/>
      <color rgb="FFF1943F"/>
      <color rgb="FFFF9999"/>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https://givebutter.com/budgethappy" TargetMode="External"/><Relationship Id="rId7" Type="http://schemas.openxmlformats.org/officeDocument/2006/relationships/hyperlink" Target="https://happygiraffe.org/budgeting-app/" TargetMode="External"/><Relationship Id="rId2" Type="http://schemas.openxmlformats.org/officeDocument/2006/relationships/image" Target="../media/image2.jpeg"/><Relationship Id="rId1" Type="http://schemas.openxmlformats.org/officeDocument/2006/relationships/hyperlink" Target="https://HappyGiraffe.org" TargetMode="External"/><Relationship Id="rId6" Type="http://schemas.openxmlformats.org/officeDocument/2006/relationships/image" Target="../media/image4.png"/><Relationship Id="rId5" Type="http://schemas.openxmlformats.org/officeDocument/2006/relationships/hyperlink" Target="https://www.amazon.com/Happy-Giraffe-Budget/dp/B09WYWVT66/" TargetMode="Externa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209550</xdr:colOff>
      <xdr:row>1</xdr:row>
      <xdr:rowOff>9525</xdr:rowOff>
    </xdr:from>
    <xdr:to>
      <xdr:col>7</xdr:col>
      <xdr:colOff>399169</xdr:colOff>
      <xdr:row>14</xdr:row>
      <xdr:rowOff>20955</xdr:rowOff>
    </xdr:to>
    <xdr:pic>
      <xdr:nvPicPr>
        <xdr:cNvPr id="2" name="Picture 1">
          <a:extLst>
            <a:ext uri="{FF2B5EF4-FFF2-40B4-BE49-F238E27FC236}">
              <a16:creationId xmlns:a16="http://schemas.microsoft.com/office/drawing/2014/main" id="{F21F6C32-3F75-4095-993B-8784D8E3E1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200025"/>
          <a:ext cx="3241429" cy="2495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xdr:row>
      <xdr:rowOff>9525</xdr:rowOff>
    </xdr:from>
    <xdr:to>
      <xdr:col>3</xdr:col>
      <xdr:colOff>364869</xdr:colOff>
      <xdr:row>6</xdr:row>
      <xdr:rowOff>0</xdr:rowOff>
    </xdr:to>
    <xdr:pic>
      <xdr:nvPicPr>
        <xdr:cNvPr id="2" name="Picture 1">
          <a:hlinkClick xmlns:r="http://schemas.openxmlformats.org/officeDocument/2006/relationships" r:id="rId1"/>
          <a:extLst>
            <a:ext uri="{FF2B5EF4-FFF2-40B4-BE49-F238E27FC236}">
              <a16:creationId xmlns:a16="http://schemas.microsoft.com/office/drawing/2014/main" id="{AC6474A2-3CDE-4172-A3F9-CF3231B2C3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1" y="192405"/>
          <a:ext cx="1904108" cy="1423035"/>
        </a:xfrm>
        <a:prstGeom prst="rect">
          <a:avLst/>
        </a:prstGeom>
      </xdr:spPr>
    </xdr:pic>
    <xdr:clientData/>
  </xdr:twoCellAnchor>
  <xdr:twoCellAnchor editAs="oneCell">
    <xdr:from>
      <xdr:col>2</xdr:col>
      <xdr:colOff>114300</xdr:colOff>
      <xdr:row>19</xdr:row>
      <xdr:rowOff>105093</xdr:rowOff>
    </xdr:from>
    <xdr:to>
      <xdr:col>6</xdr:col>
      <xdr:colOff>480412</xdr:colOff>
      <xdr:row>21</xdr:row>
      <xdr:rowOff>175317</xdr:rowOff>
    </xdr:to>
    <xdr:pic>
      <xdr:nvPicPr>
        <xdr:cNvPr id="3" name="Picture 2">
          <a:hlinkClick xmlns:r="http://schemas.openxmlformats.org/officeDocument/2006/relationships" r:id="rId3"/>
          <a:extLst>
            <a:ext uri="{FF2B5EF4-FFF2-40B4-BE49-F238E27FC236}">
              <a16:creationId xmlns:a16="http://schemas.microsoft.com/office/drawing/2014/main" id="{352763DB-203D-4B1E-98B6-7A6AAF7E67B0}"/>
            </a:ext>
          </a:extLst>
        </xdr:cNvPr>
        <xdr:cNvPicPr>
          <a:picLocks noChangeAspect="1"/>
        </xdr:cNvPicPr>
      </xdr:nvPicPr>
      <xdr:blipFill>
        <a:blip xmlns:r="http://schemas.openxmlformats.org/officeDocument/2006/relationships" r:embed="rId4"/>
        <a:stretch>
          <a:fillRect/>
        </a:stretch>
      </xdr:blipFill>
      <xdr:spPr>
        <a:xfrm>
          <a:off x="1379220" y="4974273"/>
          <a:ext cx="3231232" cy="527424"/>
        </a:xfrm>
        <a:prstGeom prst="rect">
          <a:avLst/>
        </a:prstGeom>
      </xdr:spPr>
    </xdr:pic>
    <xdr:clientData/>
  </xdr:twoCellAnchor>
  <xdr:twoCellAnchor editAs="oneCell">
    <xdr:from>
      <xdr:col>8</xdr:col>
      <xdr:colOff>22860</xdr:colOff>
      <xdr:row>22</xdr:row>
      <xdr:rowOff>33063</xdr:rowOff>
    </xdr:from>
    <xdr:to>
      <xdr:col>10</xdr:col>
      <xdr:colOff>106992</xdr:colOff>
      <xdr:row>31</xdr:row>
      <xdr:rowOff>168073</xdr:rowOff>
    </xdr:to>
    <xdr:pic>
      <xdr:nvPicPr>
        <xdr:cNvPr id="4" name="Picture 3">
          <a:hlinkClick xmlns:r="http://schemas.openxmlformats.org/officeDocument/2006/relationships" r:id="rId5"/>
          <a:extLst>
            <a:ext uri="{FF2B5EF4-FFF2-40B4-BE49-F238E27FC236}">
              <a16:creationId xmlns:a16="http://schemas.microsoft.com/office/drawing/2014/main" id="{82C536A9-4047-499C-8D43-3EFA449F1C00}"/>
            </a:ext>
          </a:extLst>
        </xdr:cNvPr>
        <xdr:cNvPicPr>
          <a:picLocks noChangeAspect="1"/>
        </xdr:cNvPicPr>
      </xdr:nvPicPr>
      <xdr:blipFill>
        <a:blip xmlns:r="http://schemas.openxmlformats.org/officeDocument/2006/relationships" r:embed="rId6"/>
        <a:stretch>
          <a:fillRect/>
        </a:stretch>
      </xdr:blipFill>
      <xdr:spPr>
        <a:xfrm>
          <a:off x="5783580" y="5588043"/>
          <a:ext cx="1303332" cy="1811410"/>
        </a:xfrm>
        <a:prstGeom prst="rect">
          <a:avLst/>
        </a:prstGeom>
        <a:ln>
          <a:solidFill>
            <a:sysClr val="windowText" lastClr="000000"/>
          </a:solidFill>
        </a:ln>
      </xdr:spPr>
    </xdr:pic>
    <xdr:clientData/>
  </xdr:twoCellAnchor>
  <xdr:twoCellAnchor editAs="oneCell">
    <xdr:from>
      <xdr:col>10</xdr:col>
      <xdr:colOff>314326</xdr:colOff>
      <xdr:row>21</xdr:row>
      <xdr:rowOff>228599</xdr:rowOff>
    </xdr:from>
    <xdr:to>
      <xdr:col>12</xdr:col>
      <xdr:colOff>169073</xdr:colOff>
      <xdr:row>32</xdr:row>
      <xdr:rowOff>66674</xdr:rowOff>
    </xdr:to>
    <xdr:pic>
      <xdr:nvPicPr>
        <xdr:cNvPr id="6" name="Picture 5">
          <a:hlinkClick xmlns:r="http://schemas.openxmlformats.org/officeDocument/2006/relationships" r:id="rId7"/>
          <a:extLst>
            <a:ext uri="{FF2B5EF4-FFF2-40B4-BE49-F238E27FC236}">
              <a16:creationId xmlns:a16="http://schemas.microsoft.com/office/drawing/2014/main" id="{8EE42099-BC0C-F15D-FA6F-2DE4774DC67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53276" y="5343524"/>
          <a:ext cx="1016797" cy="200977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jrDr2UpGoX4" TargetMode="External"/><Relationship Id="rId1" Type="http://schemas.openxmlformats.org/officeDocument/2006/relationships/hyperlink" Target="https://happygiraffe.org/eula-liability-limitatio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happygiraffe.org/budgeting-app/" TargetMode="External"/><Relationship Id="rId3" Type="http://schemas.openxmlformats.org/officeDocument/2006/relationships/hyperlink" Target="mailto:Hello@HappyGiraffe.org" TargetMode="External"/><Relationship Id="rId7" Type="http://schemas.openxmlformats.org/officeDocument/2006/relationships/hyperlink" Target="https://www.amazon.com/Happy-Giraffe-Budget/dp/B09WYWVT66/" TargetMode="External"/><Relationship Id="rId2" Type="http://schemas.openxmlformats.org/officeDocument/2006/relationships/hyperlink" Target="https://www.amazon.com/Happy-Giraffe-Budget/dp/B09WYWVT66/" TargetMode="External"/><Relationship Id="rId1" Type="http://schemas.openxmlformats.org/officeDocument/2006/relationships/hyperlink" Target="mailto:Hello@HappyGiraffe.org" TargetMode="External"/><Relationship Id="rId6" Type="http://schemas.openxmlformats.org/officeDocument/2006/relationships/hyperlink" Target="https://www.happygiraffe.org/" TargetMode="External"/><Relationship Id="rId5" Type="http://schemas.openxmlformats.org/officeDocument/2006/relationships/hyperlink" Target="mailto:Hello@HappyGiraffe.org" TargetMode="External"/><Relationship Id="rId10" Type="http://schemas.openxmlformats.org/officeDocument/2006/relationships/drawing" Target="../drawings/drawing2.xml"/><Relationship Id="rId4" Type="http://schemas.openxmlformats.org/officeDocument/2006/relationships/hyperlink" Target="https://www.happygiraffe.org/"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D39BA-8D55-41EC-8837-3F78AB8EBB72}">
  <dimension ref="B16:J34"/>
  <sheetViews>
    <sheetView showGridLines="0" showRowColHeaders="0" tabSelected="1" workbookViewId="0">
      <selection activeCell="B34" sqref="B34:J34"/>
    </sheetView>
  </sheetViews>
  <sheetFormatPr defaultColWidth="8.7109375" defaultRowHeight="15" x14ac:dyDescent="0.25"/>
  <sheetData>
    <row r="16" spans="2:10" ht="24.75" x14ac:dyDescent="0.5">
      <c r="B16" s="147" t="s">
        <v>420</v>
      </c>
      <c r="C16" s="147"/>
      <c r="D16" s="147"/>
      <c r="E16" s="147"/>
      <c r="F16" s="147"/>
      <c r="G16" s="147"/>
      <c r="H16" s="147"/>
      <c r="I16" s="147"/>
      <c r="J16" s="147"/>
    </row>
    <row r="17" spans="2:10" x14ac:dyDescent="0.25">
      <c r="B17" s="149" t="s">
        <v>385</v>
      </c>
      <c r="C17" s="149"/>
      <c r="D17" s="149"/>
      <c r="E17" s="149"/>
      <c r="F17" s="149"/>
      <c r="G17" s="149"/>
      <c r="H17" s="149"/>
      <c r="I17" s="149"/>
      <c r="J17" s="149"/>
    </row>
    <row r="18" spans="2:10" x14ac:dyDescent="0.25">
      <c r="B18" s="149"/>
      <c r="C18" s="149"/>
      <c r="D18" s="149"/>
      <c r="E18" s="149"/>
      <c r="F18" s="149"/>
      <c r="G18" s="149"/>
      <c r="H18" s="149"/>
      <c r="I18" s="149"/>
      <c r="J18" s="149"/>
    </row>
    <row r="19" spans="2:10" x14ac:dyDescent="0.25">
      <c r="B19" s="97"/>
      <c r="C19" s="151" t="s">
        <v>488</v>
      </c>
      <c r="D19" s="151"/>
      <c r="E19" s="151"/>
      <c r="F19" s="151"/>
      <c r="G19" s="151"/>
      <c r="H19" s="151"/>
      <c r="I19" s="151"/>
      <c r="J19" s="97"/>
    </row>
    <row r="21" spans="2:10" ht="18.75" x14ac:dyDescent="0.3">
      <c r="B21" s="43" t="s">
        <v>386</v>
      </c>
    </row>
    <row r="22" spans="2:10" x14ac:dyDescent="0.25">
      <c r="C22" s="150" t="s">
        <v>387</v>
      </c>
      <c r="D22" s="150"/>
      <c r="E22" s="150"/>
      <c r="F22" s="150"/>
      <c r="G22" s="150"/>
      <c r="H22" s="150"/>
      <c r="I22" s="150"/>
      <c r="J22" s="150"/>
    </row>
    <row r="23" spans="2:10" x14ac:dyDescent="0.25">
      <c r="C23" s="150"/>
      <c r="D23" s="150"/>
      <c r="E23" s="150"/>
      <c r="F23" s="150"/>
      <c r="G23" s="150"/>
      <c r="H23" s="150"/>
      <c r="I23" s="150"/>
      <c r="J23" s="150"/>
    </row>
    <row r="25" spans="2:10" ht="18.75" x14ac:dyDescent="0.3">
      <c r="B25" s="43" t="s">
        <v>388</v>
      </c>
    </row>
    <row r="26" spans="2:10" x14ac:dyDescent="0.25">
      <c r="C26" s="150" t="s">
        <v>389</v>
      </c>
      <c r="D26" s="150"/>
      <c r="E26" s="150"/>
      <c r="F26" s="150"/>
      <c r="G26" s="150"/>
      <c r="H26" s="150"/>
      <c r="I26" s="150"/>
      <c r="J26" s="150"/>
    </row>
    <row r="27" spans="2:10" x14ac:dyDescent="0.25">
      <c r="C27" s="150"/>
      <c r="D27" s="150"/>
      <c r="E27" s="150"/>
      <c r="F27" s="150"/>
      <c r="G27" s="150"/>
      <c r="H27" s="150"/>
      <c r="I27" s="150"/>
      <c r="J27" s="150"/>
    </row>
    <row r="29" spans="2:10" ht="18.75" x14ac:dyDescent="0.3">
      <c r="B29" s="43" t="s">
        <v>390</v>
      </c>
    </row>
    <row r="30" spans="2:10" x14ac:dyDescent="0.25">
      <c r="C30" s="150" t="s">
        <v>391</v>
      </c>
      <c r="D30" s="150"/>
      <c r="E30" s="150"/>
      <c r="F30" s="150"/>
      <c r="G30" s="150"/>
      <c r="H30" s="150"/>
      <c r="I30" s="150"/>
      <c r="J30" s="150"/>
    </row>
    <row r="31" spans="2:10" x14ac:dyDescent="0.25">
      <c r="C31" s="150"/>
      <c r="D31" s="150"/>
      <c r="E31" s="150"/>
      <c r="F31" s="150"/>
      <c r="G31" s="150"/>
      <c r="H31" s="150"/>
      <c r="I31" s="150"/>
      <c r="J31" s="150"/>
    </row>
    <row r="33" spans="2:10" x14ac:dyDescent="0.25">
      <c r="C33" s="45"/>
      <c r="D33" s="45"/>
      <c r="E33" s="45"/>
      <c r="F33" s="45"/>
      <c r="G33" s="45"/>
      <c r="H33" s="45"/>
      <c r="I33" s="45"/>
      <c r="J33" s="45"/>
    </row>
    <row r="34" spans="2:10" x14ac:dyDescent="0.25">
      <c r="B34" s="148" t="s">
        <v>414</v>
      </c>
      <c r="C34" s="148"/>
      <c r="D34" s="148"/>
      <c r="E34" s="148"/>
      <c r="F34" s="148"/>
      <c r="G34" s="148"/>
      <c r="H34" s="148"/>
      <c r="I34" s="148"/>
      <c r="J34" s="148"/>
    </row>
  </sheetData>
  <sheetProtection algorithmName="SHA-512" hashValue="CB2TAr3M9SRfUzpta2a2pWLt0giIzeVUhntUpspevQGts6ZNhA67XBIaKVDte8povX8J2b7GHiAuP6gd8pPelQ==" saltValue="Pif3u0AV6mvE/k8YslrBrQ==" spinCount="100000" sheet="1" objects="1" scenarios="1" selectLockedCells="1"/>
  <mergeCells count="7">
    <mergeCell ref="B16:J16"/>
    <mergeCell ref="B34:J34"/>
    <mergeCell ref="B17:J18"/>
    <mergeCell ref="C22:J23"/>
    <mergeCell ref="C26:J27"/>
    <mergeCell ref="C30:J31"/>
    <mergeCell ref="C19:I19"/>
  </mergeCells>
  <hyperlinks>
    <hyperlink ref="B34:J34" r:id="rId1" display="Copyright 2022 The Happy Giraffe Company. All rights reserved." xr:uid="{4D64D2F0-B623-48DA-8EBA-D95104D1C414}"/>
    <hyperlink ref="C19:I19" r:id="rId2" display="CLICK HERE for a free video showing how to use the spreadsheet!" xr:uid="{DBF11B81-B7D0-4284-B540-6FDFFB0D9284}"/>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3992B-04DB-4618-B2B7-4000C14C4C57}">
  <dimension ref="B1:Q29"/>
  <sheetViews>
    <sheetView showGridLines="0" showRowColHeaders="0" workbookViewId="0">
      <selection activeCell="F14" sqref="F14"/>
    </sheetView>
  </sheetViews>
  <sheetFormatPr defaultColWidth="9.140625" defaultRowHeight="15.75" x14ac:dyDescent="0.25"/>
  <cols>
    <col min="1" max="1" width="4.28515625" style="5" customWidth="1"/>
    <col min="2" max="2" width="30.7109375" style="5" customWidth="1"/>
    <col min="3" max="3" width="15.7109375" style="5" customWidth="1"/>
    <col min="4" max="4" width="10.7109375" style="5" customWidth="1"/>
    <col min="5" max="5" width="15.7109375" style="6" customWidth="1"/>
    <col min="6" max="6" width="14.42578125" style="5" customWidth="1"/>
    <col min="7" max="7" width="11.42578125" style="5" customWidth="1"/>
    <col min="8" max="8" width="19.140625" style="5" customWidth="1"/>
    <col min="9" max="9" width="9.7109375" style="5" hidden="1" customWidth="1"/>
    <col min="10" max="10" width="15.7109375" style="5" customWidth="1"/>
    <col min="11" max="12" width="9.140625" style="5"/>
    <col min="13" max="17" width="9.140625" style="5" hidden="1" customWidth="1"/>
    <col min="18" max="16384" width="9.140625" style="5"/>
  </cols>
  <sheetData>
    <row r="1" spans="2:17" ht="11.25" customHeight="1" x14ac:dyDescent="0.25"/>
    <row r="2" spans="2:17" ht="31.5" x14ac:dyDescent="0.25">
      <c r="B2" s="4" t="s">
        <v>429</v>
      </c>
    </row>
    <row r="3" spans="2:17" ht="21" x14ac:dyDescent="0.25">
      <c r="B3" s="5" t="s">
        <v>392</v>
      </c>
      <c r="H3" s="14" t="s">
        <v>536</v>
      </c>
    </row>
    <row r="4" spans="2:17" x14ac:dyDescent="0.25">
      <c r="B4" t="s">
        <v>519</v>
      </c>
      <c r="C4"/>
      <c r="D4"/>
      <c r="E4" s="3"/>
      <c r="F4"/>
      <c r="H4" s="146" t="s">
        <v>529</v>
      </c>
    </row>
    <row r="5" spans="2:17" x14ac:dyDescent="0.25">
      <c r="B5" t="s">
        <v>394</v>
      </c>
      <c r="C5"/>
      <c r="D5"/>
      <c r="E5" s="3"/>
      <c r="F5"/>
    </row>
    <row r="6" spans="2:17" x14ac:dyDescent="0.25">
      <c r="B6"/>
      <c r="C6"/>
      <c r="D6"/>
      <c r="E6" s="3"/>
      <c r="F6"/>
    </row>
    <row r="7" spans="2:17" hidden="1" x14ac:dyDescent="0.25">
      <c r="B7"/>
      <c r="C7" s="24"/>
      <c r="D7"/>
      <c r="E7" s="113" t="s">
        <v>517</v>
      </c>
      <c r="F7" s="116">
        <f ca="1">IFERROR(MIN(UserListedDebtDueDates),TODAY())</f>
        <v>45689</v>
      </c>
    </row>
    <row r="8" spans="2:17" ht="19.899999999999999" customHeight="1" x14ac:dyDescent="0.25">
      <c r="B8" s="13" t="s">
        <v>393</v>
      </c>
      <c r="C8" s="10"/>
      <c r="D8" s="10"/>
      <c r="E8" s="5"/>
      <c r="H8" s="14" t="s">
        <v>382</v>
      </c>
    </row>
    <row r="9" spans="2:17" ht="19.899999999999999" customHeight="1" x14ac:dyDescent="0.3">
      <c r="B9" s="16" t="s">
        <v>0</v>
      </c>
      <c r="C9" s="17" t="s">
        <v>1</v>
      </c>
      <c r="D9" s="18" t="s">
        <v>2</v>
      </c>
      <c r="E9" s="19" t="s">
        <v>384</v>
      </c>
      <c r="F9" s="17" t="s">
        <v>3</v>
      </c>
      <c r="H9" s="11" t="s">
        <v>383</v>
      </c>
      <c r="I9" s="11"/>
      <c r="J9" s="12">
        <f>SUM(E10:E29)</f>
        <v>140</v>
      </c>
      <c r="M9" s="100" t="s">
        <v>489</v>
      </c>
      <c r="N9" s="5" t="s">
        <v>11</v>
      </c>
      <c r="O9" s="5" t="s">
        <v>13</v>
      </c>
      <c r="P9" s="100" t="s">
        <v>468</v>
      </c>
      <c r="Q9" s="100" t="s">
        <v>469</v>
      </c>
    </row>
    <row r="10" spans="2:17" ht="19.899999999999999" customHeight="1" x14ac:dyDescent="0.25">
      <c r="B10" s="98" t="s">
        <v>520</v>
      </c>
      <c r="C10" s="105">
        <v>450</v>
      </c>
      <c r="D10" s="106">
        <v>0</v>
      </c>
      <c r="E10" s="107">
        <v>35</v>
      </c>
      <c r="F10" s="108">
        <v>45689</v>
      </c>
      <c r="G10" s="8"/>
      <c r="H10" s="15" t="s">
        <v>380</v>
      </c>
      <c r="I10" s="15"/>
      <c r="J10" s="41">
        <v>60</v>
      </c>
      <c r="M10" s="5">
        <f>IF(OR(C10="",D10="",E10=""),0,1)</f>
        <v>1</v>
      </c>
      <c r="N10" s="5">
        <f>IF(M10=0,0,IF(E10&lt;P10,NA(),IF(AND(E10=0,D10=0,C10&gt;0),1,NPER(D10/12,-E10,C10))))</f>
        <v>12.857142857142858</v>
      </c>
      <c r="O10" s="5">
        <f>IF(M10=0,0,IF(E10&lt;P10,NA(),IF(AND(E10=0,D10=0,C10&gt;0),C10,E10*N10)))</f>
        <v>450</v>
      </c>
      <c r="P10" s="6">
        <f>IF(M10=0,0,(C10*D10)/12)</f>
        <v>0</v>
      </c>
      <c r="Q10" s="5">
        <f>IF(M10=0,0,E10-P10)</f>
        <v>35</v>
      </c>
    </row>
    <row r="11" spans="2:17" ht="19.899999999999999" customHeight="1" x14ac:dyDescent="0.25">
      <c r="B11" s="99" t="s">
        <v>525</v>
      </c>
      <c r="C11" s="109">
        <v>1400</v>
      </c>
      <c r="D11" s="110">
        <v>0.08</v>
      </c>
      <c r="E11" s="111">
        <v>35</v>
      </c>
      <c r="F11" s="112">
        <v>45690</v>
      </c>
      <c r="G11" s="8"/>
      <c r="H11" s="11" t="s">
        <v>381</v>
      </c>
      <c r="I11" s="11"/>
      <c r="J11" s="12">
        <f>J9+J10</f>
        <v>200</v>
      </c>
      <c r="M11" s="5">
        <f t="shared" ref="M11:M29" si="0">IF(OR(C11="",D11="",E11=""),0,1)</f>
        <v>1</v>
      </c>
      <c r="N11" s="5">
        <f t="shared" ref="N11:N29" si="1">IF(M11=0,0,IF(E11&lt;P11,NA(),IF(AND(E11=0,D11=0,C11&gt;0),1,NPER(D11/12,-E11,C11))))</f>
        <v>46.678144973382167</v>
      </c>
      <c r="O11" s="5">
        <f t="shared" ref="O11:O29" si="2">IF(M11=0,0,IF(E11&lt;P11,NA(),IF(AND(E11=0,D11=0,C11&gt;0),C11,E11*N11)))</f>
        <v>1633.7350740683758</v>
      </c>
      <c r="P11" s="6">
        <f t="shared" ref="P11:P29" si="3">IF(M11=0,0,(C11*D11)/12)</f>
        <v>9.3333333333333339</v>
      </c>
      <c r="Q11" s="5">
        <f t="shared" ref="Q11:Q29" si="4">IF(M11=0,0,E11-P11)</f>
        <v>25.666666666666664</v>
      </c>
    </row>
    <row r="12" spans="2:17" ht="19.899999999999999" customHeight="1" x14ac:dyDescent="0.25">
      <c r="B12" s="99" t="s">
        <v>526</v>
      </c>
      <c r="C12" s="109">
        <v>1000</v>
      </c>
      <c r="D12" s="110">
        <v>0.15</v>
      </c>
      <c r="E12" s="111">
        <v>35</v>
      </c>
      <c r="F12" s="112">
        <v>45691</v>
      </c>
      <c r="G12" s="8"/>
      <c r="M12" s="5">
        <f t="shared" si="0"/>
        <v>1</v>
      </c>
      <c r="N12" s="5">
        <f t="shared" si="1"/>
        <v>35.56707916995574</v>
      </c>
      <c r="O12" s="5">
        <f t="shared" si="2"/>
        <v>1244.8477709484509</v>
      </c>
      <c r="P12" s="6">
        <f t="shared" si="3"/>
        <v>12.5</v>
      </c>
      <c r="Q12" s="5">
        <f t="shared" si="4"/>
        <v>22.5</v>
      </c>
    </row>
    <row r="13" spans="2:17" ht="19.899999999999999" customHeight="1" x14ac:dyDescent="0.25">
      <c r="B13" s="99" t="s">
        <v>527</v>
      </c>
      <c r="C13" s="109">
        <v>1500</v>
      </c>
      <c r="D13" s="110">
        <v>0.15</v>
      </c>
      <c r="E13" s="111">
        <v>35</v>
      </c>
      <c r="F13" s="112">
        <v>45692</v>
      </c>
      <c r="G13" s="8"/>
      <c r="H13" s="152" t="s">
        <v>491</v>
      </c>
      <c r="I13" s="152"/>
      <c r="J13" s="152"/>
      <c r="M13" s="5">
        <f t="shared" si="0"/>
        <v>1</v>
      </c>
      <c r="N13" s="5">
        <f t="shared" si="1"/>
        <v>61.763245525286713</v>
      </c>
      <c r="O13" s="5">
        <f t="shared" si="2"/>
        <v>2161.713593385035</v>
      </c>
      <c r="P13" s="6">
        <f t="shared" si="3"/>
        <v>18.75</v>
      </c>
      <c r="Q13" s="5">
        <f t="shared" si="4"/>
        <v>16.25</v>
      </c>
    </row>
    <row r="14" spans="2:17" ht="19.899999999999999" customHeight="1" x14ac:dyDescent="0.25">
      <c r="B14" s="98"/>
      <c r="C14" s="38"/>
      <c r="D14" s="64"/>
      <c r="E14" s="39"/>
      <c r="F14" s="40"/>
      <c r="G14" s="8"/>
      <c r="H14" s="152"/>
      <c r="I14" s="152"/>
      <c r="J14" s="152"/>
      <c r="M14" s="5">
        <f t="shared" si="0"/>
        <v>0</v>
      </c>
      <c r="N14" s="5">
        <f t="shared" si="1"/>
        <v>0</v>
      </c>
      <c r="O14" s="5">
        <f t="shared" si="2"/>
        <v>0</v>
      </c>
      <c r="P14" s="6">
        <f t="shared" si="3"/>
        <v>0</v>
      </c>
      <c r="Q14" s="5">
        <f t="shared" si="4"/>
        <v>0</v>
      </c>
    </row>
    <row r="15" spans="2:17" ht="19.899999999999999" customHeight="1" x14ac:dyDescent="0.25">
      <c r="B15" s="99"/>
      <c r="C15" s="38"/>
      <c r="D15" s="64"/>
      <c r="E15" s="39"/>
      <c r="F15" s="40"/>
      <c r="G15" s="8"/>
      <c r="H15" s="152"/>
      <c r="I15" s="152"/>
      <c r="J15" s="152"/>
      <c r="M15" s="5">
        <f t="shared" si="0"/>
        <v>0</v>
      </c>
      <c r="N15" s="5">
        <f t="shared" si="1"/>
        <v>0</v>
      </c>
      <c r="O15" s="5">
        <f t="shared" si="2"/>
        <v>0</v>
      </c>
      <c r="P15" s="6">
        <f t="shared" si="3"/>
        <v>0</v>
      </c>
      <c r="Q15" s="5">
        <f t="shared" si="4"/>
        <v>0</v>
      </c>
    </row>
    <row r="16" spans="2:17" ht="19.899999999999999" customHeight="1" x14ac:dyDescent="0.25">
      <c r="B16" s="99"/>
      <c r="C16" s="38"/>
      <c r="D16" s="64"/>
      <c r="E16" s="39"/>
      <c r="F16" s="40"/>
      <c r="G16" s="8"/>
      <c r="H16" s="152"/>
      <c r="I16" s="152"/>
      <c r="J16" s="152"/>
      <c r="M16" s="5">
        <f t="shared" si="0"/>
        <v>0</v>
      </c>
      <c r="N16" s="5">
        <f t="shared" si="1"/>
        <v>0</v>
      </c>
      <c r="O16" s="5">
        <f t="shared" si="2"/>
        <v>0</v>
      </c>
      <c r="P16" s="6">
        <f t="shared" si="3"/>
        <v>0</v>
      </c>
      <c r="Q16" s="5">
        <f t="shared" si="4"/>
        <v>0</v>
      </c>
    </row>
    <row r="17" spans="2:17" ht="19.899999999999999" customHeight="1" x14ac:dyDescent="0.25">
      <c r="B17" s="99"/>
      <c r="C17" s="38"/>
      <c r="D17" s="64"/>
      <c r="E17" s="39"/>
      <c r="F17" s="40"/>
      <c r="G17" s="8"/>
      <c r="H17" s="152"/>
      <c r="I17" s="152"/>
      <c r="J17" s="152"/>
      <c r="M17" s="5">
        <f t="shared" si="0"/>
        <v>0</v>
      </c>
      <c r="N17" s="5">
        <f t="shared" si="1"/>
        <v>0</v>
      </c>
      <c r="O17" s="5">
        <f t="shared" si="2"/>
        <v>0</v>
      </c>
      <c r="P17" s="6">
        <f t="shared" si="3"/>
        <v>0</v>
      </c>
      <c r="Q17" s="5">
        <f t="shared" si="4"/>
        <v>0</v>
      </c>
    </row>
    <row r="18" spans="2:17" ht="19.899999999999999" customHeight="1" x14ac:dyDescent="0.25">
      <c r="B18" s="98"/>
      <c r="C18" s="38"/>
      <c r="D18" s="64"/>
      <c r="E18" s="39"/>
      <c r="F18" s="40"/>
      <c r="G18" s="8"/>
      <c r="H18" s="152"/>
      <c r="I18" s="152"/>
      <c r="J18" s="152"/>
      <c r="M18" s="5">
        <f t="shared" si="0"/>
        <v>0</v>
      </c>
      <c r="N18" s="5">
        <f t="shared" si="1"/>
        <v>0</v>
      </c>
      <c r="O18" s="5">
        <f t="shared" si="2"/>
        <v>0</v>
      </c>
      <c r="P18" s="6">
        <f t="shared" si="3"/>
        <v>0</v>
      </c>
      <c r="Q18" s="5">
        <f t="shared" si="4"/>
        <v>0</v>
      </c>
    </row>
    <row r="19" spans="2:17" ht="19.899999999999999" customHeight="1" x14ac:dyDescent="0.25">
      <c r="B19" s="99"/>
      <c r="C19" s="38"/>
      <c r="D19" s="64"/>
      <c r="E19" s="39"/>
      <c r="F19" s="40"/>
      <c r="G19" s="8"/>
      <c r="H19" s="152"/>
      <c r="I19" s="152"/>
      <c r="J19" s="152"/>
      <c r="M19" s="5">
        <f t="shared" si="0"/>
        <v>0</v>
      </c>
      <c r="N19" s="5">
        <f t="shared" si="1"/>
        <v>0</v>
      </c>
      <c r="O19" s="5">
        <f t="shared" si="2"/>
        <v>0</v>
      </c>
      <c r="P19" s="6">
        <f t="shared" si="3"/>
        <v>0</v>
      </c>
      <c r="Q19" s="5">
        <f t="shared" si="4"/>
        <v>0</v>
      </c>
    </row>
    <row r="20" spans="2:17" ht="19.899999999999999" customHeight="1" x14ac:dyDescent="0.25">
      <c r="B20" s="99"/>
      <c r="C20" s="38"/>
      <c r="D20" s="64"/>
      <c r="E20" s="39"/>
      <c r="F20" s="40"/>
      <c r="G20" s="8"/>
      <c r="H20" s="152"/>
      <c r="I20" s="152"/>
      <c r="J20" s="152"/>
      <c r="M20" s="5">
        <f t="shared" si="0"/>
        <v>0</v>
      </c>
      <c r="N20" s="5">
        <f t="shared" si="1"/>
        <v>0</v>
      </c>
      <c r="O20" s="5">
        <f t="shared" si="2"/>
        <v>0</v>
      </c>
      <c r="P20" s="6">
        <f t="shared" si="3"/>
        <v>0</v>
      </c>
      <c r="Q20" s="5">
        <f t="shared" si="4"/>
        <v>0</v>
      </c>
    </row>
    <row r="21" spans="2:17" ht="19.899999999999999" customHeight="1" x14ac:dyDescent="0.25">
      <c r="B21" s="99"/>
      <c r="C21" s="38"/>
      <c r="D21" s="64"/>
      <c r="E21" s="39"/>
      <c r="F21" s="40"/>
      <c r="G21" s="8"/>
      <c r="H21" s="152"/>
      <c r="I21" s="152"/>
      <c r="J21" s="152"/>
      <c r="M21" s="5">
        <f t="shared" si="0"/>
        <v>0</v>
      </c>
      <c r="N21" s="5">
        <f t="shared" si="1"/>
        <v>0</v>
      </c>
      <c r="O21" s="5">
        <f t="shared" si="2"/>
        <v>0</v>
      </c>
      <c r="P21" s="6">
        <f t="shared" si="3"/>
        <v>0</v>
      </c>
      <c r="Q21" s="5">
        <f t="shared" si="4"/>
        <v>0</v>
      </c>
    </row>
    <row r="22" spans="2:17" ht="19.899999999999999" customHeight="1" x14ac:dyDescent="0.25">
      <c r="B22" s="98"/>
      <c r="C22" s="38"/>
      <c r="D22" s="64"/>
      <c r="E22" s="39"/>
      <c r="F22" s="40"/>
      <c r="G22" s="8"/>
      <c r="H22" s="152"/>
      <c r="I22" s="152"/>
      <c r="J22" s="152"/>
      <c r="M22" s="5">
        <f t="shared" si="0"/>
        <v>0</v>
      </c>
      <c r="N22" s="5">
        <f t="shared" si="1"/>
        <v>0</v>
      </c>
      <c r="O22" s="5">
        <f t="shared" si="2"/>
        <v>0</v>
      </c>
      <c r="P22" s="6">
        <f t="shared" si="3"/>
        <v>0</v>
      </c>
      <c r="Q22" s="5">
        <f t="shared" si="4"/>
        <v>0</v>
      </c>
    </row>
    <row r="23" spans="2:17" ht="19.899999999999999" customHeight="1" x14ac:dyDescent="0.25">
      <c r="B23" s="99"/>
      <c r="C23" s="38"/>
      <c r="D23" s="64"/>
      <c r="E23" s="39"/>
      <c r="F23" s="40"/>
      <c r="G23" s="8"/>
      <c r="H23" s="152"/>
      <c r="I23" s="152"/>
      <c r="J23" s="152"/>
      <c r="M23" s="5">
        <f t="shared" si="0"/>
        <v>0</v>
      </c>
      <c r="N23" s="5">
        <f t="shared" si="1"/>
        <v>0</v>
      </c>
      <c r="O23" s="5">
        <f t="shared" si="2"/>
        <v>0</v>
      </c>
      <c r="P23" s="6">
        <f t="shared" si="3"/>
        <v>0</v>
      </c>
      <c r="Q23" s="5">
        <f t="shared" si="4"/>
        <v>0</v>
      </c>
    </row>
    <row r="24" spans="2:17" ht="19.899999999999999" customHeight="1" x14ac:dyDescent="0.25">
      <c r="B24" s="99"/>
      <c r="C24" s="38"/>
      <c r="D24" s="64"/>
      <c r="E24" s="39"/>
      <c r="F24" s="40"/>
      <c r="G24" s="8"/>
      <c r="M24" s="5">
        <f t="shared" si="0"/>
        <v>0</v>
      </c>
      <c r="N24" s="5">
        <f t="shared" si="1"/>
        <v>0</v>
      </c>
      <c r="O24" s="5">
        <f t="shared" si="2"/>
        <v>0</v>
      </c>
      <c r="P24" s="6">
        <f t="shared" si="3"/>
        <v>0</v>
      </c>
      <c r="Q24" s="5">
        <f t="shared" si="4"/>
        <v>0</v>
      </c>
    </row>
    <row r="25" spans="2:17" ht="19.899999999999999" customHeight="1" x14ac:dyDescent="0.25">
      <c r="B25" s="99"/>
      <c r="C25" s="38"/>
      <c r="D25" s="64"/>
      <c r="E25" s="39"/>
      <c r="F25" s="40"/>
      <c r="G25" s="8"/>
      <c r="M25" s="5">
        <f t="shared" si="0"/>
        <v>0</v>
      </c>
      <c r="N25" s="5">
        <f t="shared" si="1"/>
        <v>0</v>
      </c>
      <c r="O25" s="5">
        <f t="shared" si="2"/>
        <v>0</v>
      </c>
      <c r="P25" s="6">
        <f t="shared" si="3"/>
        <v>0</v>
      </c>
      <c r="Q25" s="5">
        <f t="shared" si="4"/>
        <v>0</v>
      </c>
    </row>
    <row r="26" spans="2:17" ht="19.899999999999999" customHeight="1" x14ac:dyDescent="0.25">
      <c r="B26" s="98"/>
      <c r="C26" s="38"/>
      <c r="D26" s="64"/>
      <c r="E26" s="39"/>
      <c r="F26" s="40"/>
      <c r="G26" s="8"/>
      <c r="M26" s="5">
        <f t="shared" si="0"/>
        <v>0</v>
      </c>
      <c r="N26" s="5">
        <f t="shared" si="1"/>
        <v>0</v>
      </c>
      <c r="O26" s="5">
        <f t="shared" si="2"/>
        <v>0</v>
      </c>
      <c r="P26" s="6">
        <f t="shared" si="3"/>
        <v>0</v>
      </c>
      <c r="Q26" s="5">
        <f t="shared" si="4"/>
        <v>0</v>
      </c>
    </row>
    <row r="27" spans="2:17" ht="19.899999999999999" customHeight="1" x14ac:dyDescent="0.25">
      <c r="B27" s="99"/>
      <c r="C27" s="38"/>
      <c r="D27" s="64"/>
      <c r="E27" s="39"/>
      <c r="F27" s="40"/>
      <c r="G27" s="8"/>
      <c r="M27" s="5">
        <f t="shared" si="0"/>
        <v>0</v>
      </c>
      <c r="N27" s="5">
        <f t="shared" si="1"/>
        <v>0</v>
      </c>
      <c r="O27" s="5">
        <f t="shared" si="2"/>
        <v>0</v>
      </c>
      <c r="P27" s="6">
        <f t="shared" si="3"/>
        <v>0</v>
      </c>
      <c r="Q27" s="5">
        <f t="shared" si="4"/>
        <v>0</v>
      </c>
    </row>
    <row r="28" spans="2:17" ht="19.899999999999999" customHeight="1" x14ac:dyDescent="0.25">
      <c r="B28" s="99"/>
      <c r="C28" s="38"/>
      <c r="D28" s="64"/>
      <c r="E28" s="39"/>
      <c r="F28" s="40"/>
      <c r="G28" s="8"/>
      <c r="M28" s="5">
        <f t="shared" si="0"/>
        <v>0</v>
      </c>
      <c r="N28" s="5">
        <f t="shared" si="1"/>
        <v>0</v>
      </c>
      <c r="O28" s="5">
        <f t="shared" si="2"/>
        <v>0</v>
      </c>
      <c r="P28" s="6">
        <f t="shared" si="3"/>
        <v>0</v>
      </c>
      <c r="Q28" s="5">
        <f t="shared" si="4"/>
        <v>0</v>
      </c>
    </row>
    <row r="29" spans="2:17" ht="19.899999999999999" customHeight="1" x14ac:dyDescent="0.25">
      <c r="B29" s="99"/>
      <c r="C29" s="38"/>
      <c r="D29" s="64"/>
      <c r="E29" s="39"/>
      <c r="F29" s="40"/>
      <c r="G29" s="8"/>
      <c r="M29" s="5">
        <f t="shared" si="0"/>
        <v>0</v>
      </c>
      <c r="N29" s="5">
        <f t="shared" si="1"/>
        <v>0</v>
      </c>
      <c r="O29" s="5">
        <f t="shared" si="2"/>
        <v>0</v>
      </c>
      <c r="P29" s="6">
        <f t="shared" si="3"/>
        <v>0</v>
      </c>
      <c r="Q29" s="5">
        <f t="shared" si="4"/>
        <v>0</v>
      </c>
    </row>
  </sheetData>
  <sheetProtection algorithmName="SHA-512" hashValue="ffnBfpDX3JCWVt2UePCCmJCOV1DX0FvJb00/U4IxWLbxbZWWQMxCqpNBSFS+8ocvof2q55J3eDo66LG1Vl/YeQ==" saltValue="7GxLbHSWnBqrFp6KXf4KTw==" spinCount="100000" sheet="1" objects="1" scenarios="1" selectLockedCells="1"/>
  <mergeCells count="1">
    <mergeCell ref="H13:J23"/>
  </mergeCells>
  <phoneticPr fontId="3" type="noConversion"/>
  <conditionalFormatting sqref="E10:E29">
    <cfRule type="expression" dxfId="45" priority="12">
      <formula>$Q10&lt;0</formula>
    </cfRule>
  </conditionalFormatting>
  <conditionalFormatting sqref="H13">
    <cfRule type="expression" dxfId="44" priority="11">
      <formula>MIN($Q10:$Q29)&lt;0</formula>
    </cfRule>
  </conditionalFormatting>
  <conditionalFormatting sqref="J9:J11 C10:C29 E10:E29">
    <cfRule type="expression" dxfId="43" priority="1">
      <formula>$H$4="None"</formula>
    </cfRule>
    <cfRule type="expression" dxfId="42" priority="2">
      <formula>$H$4="Shilling"</formula>
    </cfRule>
    <cfRule type="expression" dxfId="41" priority="3">
      <formula>$H$4="Euro"</formula>
    </cfRule>
    <cfRule type="expression" dxfId="40" priority="4">
      <formula>$H$4="Pound"</formula>
    </cfRule>
    <cfRule type="expression" dxfId="39" priority="5">
      <formula>$H$4="Real"</formula>
    </cfRule>
    <cfRule type="expression" dxfId="38" priority="6">
      <formula>$H$4="Rupee"</formula>
    </cfRule>
    <cfRule type="expression" dxfId="37" priority="7">
      <formula>$H$4="Philippine Peso"</formula>
    </cfRule>
    <cfRule type="expression" dxfId="36" priority="8">
      <formula>$H$4="ZAR"</formula>
    </cfRule>
    <cfRule type="expression" dxfId="35" priority="10">
      <formula>$H$4="Dollar"</formula>
    </cfRule>
  </conditionalFormatting>
  <dataValidations count="5">
    <dataValidation type="decimal" showErrorMessage="1" errorTitle="That Doesn't Look Right" error="This should be a number. Not something less than zero, and probably not like over a hundred million either." sqref="J10" xr:uid="{4916A86F-4C23-480A-8D82-9034873CCD2F}">
      <formula1>0</formula1>
      <formula2>100000000</formula2>
    </dataValidation>
    <dataValidation type="decimal" allowBlank="1" showErrorMessage="1" errorTitle="That Doesn't Look Right" error="This should be a number. Not something less than zero, and probably not bigger than your balance due either." sqref="E10:E29" xr:uid="{F8B1B171-B9AB-4ADE-8DD9-0803108549D6}">
      <formula1>0</formula1>
      <formula2>C10</formula2>
    </dataValidation>
    <dataValidation type="decimal" allowBlank="1" showErrorMessage="1" errorTitle="That Doesn't Look Right" error="This should be a percentage from 0% to 100%." sqref="D10:D29" xr:uid="{F8DF6859-E846-498F-A91A-C79D77D286ED}">
      <formula1>0</formula1>
      <formula2>1</formula2>
    </dataValidation>
    <dataValidation type="date" operator="greaterThanOrEqual" allowBlank="1" showErrorMessage="1" errorTitle="That Doesn't Look Right" error="This should be a date, and probably not too far in the past." sqref="F10:F29" xr:uid="{CF44F345-E598-4323-9AA7-7EFA4BBEB06A}">
      <formula1>43831</formula1>
    </dataValidation>
    <dataValidation type="decimal" allowBlank="1" showErrorMessage="1" errorTitle="That Doesn't Look Right" error="This should be a number. Not something less than zero, and probably not like a hundred million either." sqref="C10:C29" xr:uid="{07DC60B4-6A6B-4019-9CA9-18970A157ED1}">
      <formula1>0</formula1>
      <formula2>100000000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itle="That Doesn't Look Right" error="Pick something from the list." prompt="Change the currency symbol if you want to. Does not affect any calculaitons." xr:uid="{9D20BBCB-4FAB-4326-9834-C14783A5CD71}">
          <x14:formula1>
            <xm:f>Lists!$A$1:$A$9</xm:f>
          </x14:formula1>
          <xm:sqref>H4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B01B5-8FD5-459E-A686-3014AD947CC3}">
  <dimension ref="B1:Y38"/>
  <sheetViews>
    <sheetView showGridLines="0" showRowColHeaders="0" workbookViewId="0">
      <selection activeCell="G9" sqref="G9:H9"/>
    </sheetView>
  </sheetViews>
  <sheetFormatPr defaultColWidth="9.140625" defaultRowHeight="15.75" x14ac:dyDescent="0.25"/>
  <cols>
    <col min="1" max="1" width="4.28515625" style="5" customWidth="1"/>
    <col min="2" max="2" width="30.7109375" style="5" customWidth="1"/>
    <col min="3" max="4" width="13.28515625" style="5" hidden="1" customWidth="1"/>
    <col min="5" max="5" width="13.7109375" style="5" hidden="1" customWidth="1"/>
    <col min="6" max="25" width="15.7109375" style="5" customWidth="1"/>
    <col min="26" max="16384" width="9.140625" style="5"/>
  </cols>
  <sheetData>
    <row r="1" spans="2:25" ht="11.25" customHeight="1" x14ac:dyDescent="0.25"/>
    <row r="2" spans="2:25" ht="31.5" x14ac:dyDescent="0.25">
      <c r="B2" s="4" t="s">
        <v>430</v>
      </c>
      <c r="C2" s="4"/>
      <c r="D2" s="4"/>
      <c r="E2" s="4"/>
    </row>
    <row r="3" spans="2:25" ht="15.75" customHeight="1" x14ac:dyDescent="0.25">
      <c r="B3" s="26" t="s">
        <v>396</v>
      </c>
      <c r="C3" s="26"/>
      <c r="D3" s="26"/>
      <c r="E3" s="26"/>
      <c r="F3" s="25"/>
      <c r="G3" s="30" t="s">
        <v>402</v>
      </c>
      <c r="I3" s="25"/>
      <c r="J3" s="25"/>
      <c r="K3" s="25"/>
      <c r="Y3" s="25"/>
    </row>
    <row r="4" spans="2:25" ht="15.75" customHeight="1" x14ac:dyDescent="0.25">
      <c r="B4" s="26" t="s">
        <v>395</v>
      </c>
      <c r="C4" s="26"/>
      <c r="D4" s="26"/>
      <c r="E4" s="26"/>
      <c r="F4" s="25"/>
      <c r="G4" s="25"/>
      <c r="H4" s="25"/>
      <c r="I4" s="25"/>
      <c r="J4" s="25"/>
      <c r="K4" s="25"/>
      <c r="Y4" s="25"/>
    </row>
    <row r="5" spans="2:25" x14ac:dyDescent="0.25">
      <c r="B5" s="25" t="s">
        <v>397</v>
      </c>
      <c r="C5" s="25"/>
      <c r="D5" s="25"/>
      <c r="E5" s="25"/>
      <c r="F5" s="25"/>
      <c r="G5" s="25"/>
      <c r="H5" s="25"/>
      <c r="I5" s="25"/>
      <c r="J5" s="25"/>
      <c r="K5" s="25"/>
      <c r="Y5" s="25"/>
    </row>
    <row r="6" spans="2:25" x14ac:dyDescent="0.25">
      <c r="B6" s="154" t="s">
        <v>398</v>
      </c>
      <c r="C6" s="154"/>
      <c r="D6" s="154"/>
      <c r="E6" s="154"/>
      <c r="F6" s="154"/>
      <c r="G6" s="154"/>
      <c r="H6" s="154"/>
      <c r="I6" s="154"/>
      <c r="J6" s="154"/>
      <c r="K6" s="25"/>
      <c r="Y6" s="25"/>
    </row>
    <row r="7" spans="2:25" x14ac:dyDescent="0.25">
      <c r="B7" s="154"/>
      <c r="C7" s="154"/>
      <c r="D7" s="154"/>
      <c r="E7" s="154"/>
      <c r="F7" s="154"/>
      <c r="G7" s="154"/>
      <c r="H7" s="154"/>
      <c r="I7" s="154"/>
      <c r="J7" s="154"/>
      <c r="K7" s="25"/>
      <c r="Y7" s="25"/>
    </row>
    <row r="8" spans="2:25" ht="18.75" x14ac:dyDescent="0.25">
      <c r="B8" s="25"/>
      <c r="C8" s="25"/>
      <c r="D8" s="25"/>
      <c r="E8" s="25"/>
      <c r="F8" s="25"/>
      <c r="G8" s="25"/>
      <c r="H8" s="25"/>
      <c r="I8" s="25"/>
      <c r="J8" s="96" t="s">
        <v>458</v>
      </c>
      <c r="K8" s="25"/>
      <c r="Y8" s="25"/>
    </row>
    <row r="9" spans="2:25" x14ac:dyDescent="0.25">
      <c r="B9" s="157" t="s">
        <v>379</v>
      </c>
      <c r="C9" s="157"/>
      <c r="D9" s="157"/>
      <c r="E9" s="157"/>
      <c r="F9" s="157"/>
      <c r="G9" s="158" t="s">
        <v>15</v>
      </c>
      <c r="H9" s="158"/>
      <c r="J9" s="92" t="s">
        <v>459</v>
      </c>
      <c r="K9" s="156" t="s">
        <v>460</v>
      </c>
      <c r="L9" s="156"/>
    </row>
    <row r="10" spans="2:25" x14ac:dyDescent="0.25">
      <c r="B10" s="155" t="s">
        <v>377</v>
      </c>
      <c r="C10" s="155"/>
      <c r="D10" s="155"/>
      <c r="E10" s="155"/>
      <c r="F10" s="155"/>
      <c r="G10" s="159">
        <f>SUM(PlanDebtTotalCost)</f>
        <v>4947.0300000000007</v>
      </c>
      <c r="H10" s="159"/>
      <c r="I10" s="90"/>
      <c r="J10" s="93">
        <f>SUM(SituationAmountToPayoff)</f>
        <v>5490.2964384018615</v>
      </c>
      <c r="K10" s="88">
        <f>J10-G10</f>
        <v>543.2664384018608</v>
      </c>
      <c r="L10" t="s">
        <v>507</v>
      </c>
      <c r="M10" s="153" t="s">
        <v>490</v>
      </c>
      <c r="N10" s="153"/>
      <c r="O10" s="153"/>
      <c r="P10" s="153"/>
    </row>
    <row r="11" spans="2:25" x14ac:dyDescent="0.25">
      <c r="B11" s="67" t="s">
        <v>438</v>
      </c>
      <c r="C11" s="67"/>
      <c r="D11" s="67"/>
      <c r="E11" s="67"/>
      <c r="F11" s="67"/>
      <c r="G11" s="68"/>
      <c r="H11" s="37">
        <f>'Work It Out'!D14</f>
        <v>25</v>
      </c>
      <c r="I11" s="84" t="s">
        <v>444</v>
      </c>
      <c r="J11" s="94">
        <f>ROUNDUP(MAX(SituationMonthsToPayoff),0)</f>
        <v>62</v>
      </c>
      <c r="K11" s="89">
        <f>J11-H11</f>
        <v>37</v>
      </c>
      <c r="L11" t="s">
        <v>506</v>
      </c>
      <c r="M11" s="153"/>
      <c r="N11" s="153"/>
      <c r="O11" s="153"/>
      <c r="P11" s="153"/>
    </row>
    <row r="12" spans="2:25" x14ac:dyDescent="0.25">
      <c r="B12" s="155" t="s">
        <v>376</v>
      </c>
      <c r="C12" s="155"/>
      <c r="D12" s="155"/>
      <c r="E12" s="155"/>
      <c r="F12" s="155"/>
      <c r="G12" s="160">
        <f ca="1">EDATE('1) State My Situation'!F7,H11-1)</f>
        <v>46419</v>
      </c>
      <c r="H12" s="160"/>
      <c r="I12" s="91" t="s">
        <v>443</v>
      </c>
      <c r="J12" s="95">
        <f ca="1">EDATE('1) State My Situation'!F7,J11)</f>
        <v>47574</v>
      </c>
      <c r="K12" s="27"/>
      <c r="M12" s="153"/>
      <c r="N12" s="153"/>
      <c r="O12" s="153"/>
      <c r="P12" s="153"/>
    </row>
    <row r="13" spans="2:25" x14ac:dyDescent="0.25">
      <c r="B13" s="9"/>
      <c r="C13" s="9"/>
      <c r="D13" s="9"/>
      <c r="E13" s="9"/>
      <c r="F13" s="9"/>
      <c r="G13" s="8"/>
      <c r="I13" s="84" t="s">
        <v>445</v>
      </c>
    </row>
    <row r="14" spans="2:25" ht="26.25" customHeight="1" x14ac:dyDescent="0.25">
      <c r="B14" s="23" t="s">
        <v>12</v>
      </c>
      <c r="C14" s="23"/>
      <c r="D14" s="23"/>
      <c r="E14" s="23"/>
    </row>
    <row r="15" spans="2:25" ht="15" hidden="1" customHeight="1" x14ac:dyDescent="0.3">
      <c r="B15" s="18"/>
      <c r="C15" s="18"/>
      <c r="D15" s="18"/>
      <c r="E15" s="18"/>
      <c r="F15" s="17" t="str">
        <f>B19</f>
        <v>Debt1</v>
      </c>
      <c r="G15" s="17" t="str" cm="1">
        <f t="array" ref="G15">IFERROR(INDEX(PlanOrderDebtNames,MATCH(TRUE,INDEX((PlanPayoffMonth&gt;SUM($F$18:F18)),0),0)),"")</f>
        <v>Debt3</v>
      </c>
      <c r="H15" s="17" t="str" cm="1">
        <f t="array" ref="H15">IFERROR(INDEX(PlanOrderDebtNames,MATCH(TRUE,INDEX((PlanPayoffMonth&gt;SUM($F$18:G18)),0),0)),"")</f>
        <v>Debt2</v>
      </c>
      <c r="I15" s="17" t="str" cm="1">
        <f t="array" ref="I15">IFERROR(INDEX(PlanOrderDebtNames,MATCH(TRUE,INDEX((PlanPayoffMonth&gt;SUM($F$18:H18)),0),0)),"")</f>
        <v>Debt4</v>
      </c>
      <c r="J15" s="17" t="str" cm="1">
        <f t="array" ref="J15">IFERROR(INDEX(PlanOrderDebtNames,MATCH(TRUE,INDEX((PlanPayoffMonth&gt;SUM($F$18:I18)),0),0)),"")</f>
        <v/>
      </c>
      <c r="K15" s="17" t="str" cm="1">
        <f t="array" ref="K15">IFERROR(INDEX(PlanOrderDebtNames,MATCH(TRUE,INDEX((PlanPayoffMonth&gt;SUM($F$18:J18)),0),0)),"")</f>
        <v/>
      </c>
      <c r="L15" s="17" t="str" cm="1">
        <f t="array" ref="L15">IFERROR(INDEX(PlanOrderDebtNames,MATCH(TRUE,INDEX((PlanPayoffMonth&gt;SUM($F$18:K18)),0),0)),"")</f>
        <v/>
      </c>
      <c r="M15" s="17" t="str" cm="1">
        <f t="array" ref="M15">IFERROR(INDEX(PlanOrderDebtNames,MATCH(TRUE,INDEX((PlanPayoffMonth&gt;SUM($F$18:L18)),0),0)),"")</f>
        <v/>
      </c>
      <c r="N15" s="17" t="str" cm="1">
        <f t="array" ref="N15">IFERROR(INDEX(PlanOrderDebtNames,MATCH(TRUE,INDEX((PlanPayoffMonth&gt;SUM($F$18:M18)),0),0)),"")</f>
        <v/>
      </c>
      <c r="O15" s="17" t="str" cm="1">
        <f t="array" ref="O15">IFERROR(INDEX(PlanOrderDebtNames,MATCH(TRUE,INDEX((PlanPayoffMonth&gt;SUM($F$18:N18)),0),0)),"")</f>
        <v/>
      </c>
      <c r="P15" s="17" t="str" cm="1">
        <f t="array" ref="P15">IFERROR(INDEX(PlanOrderDebtNames,MATCH(TRUE,INDEX((PlanPayoffMonth&gt;SUM($F$18:O18)),0),0)),"")</f>
        <v/>
      </c>
      <c r="Q15" s="17" t="str" cm="1">
        <f t="array" ref="Q15">IFERROR(INDEX(PlanOrderDebtNames,MATCH(TRUE,INDEX((PlanPayoffMonth&gt;SUM($F$18:P18)),0),0)),"")</f>
        <v/>
      </c>
      <c r="R15" s="17" t="str" cm="1">
        <f t="array" ref="R15">IFERROR(INDEX(PlanOrderDebtNames,MATCH(TRUE,INDEX((PlanPayoffMonth&gt;SUM($F$18:Q18)),0),0)),"")</f>
        <v/>
      </c>
      <c r="S15" s="17" t="str" cm="1">
        <f t="array" ref="S15">IFERROR(INDEX(PlanOrderDebtNames,MATCH(TRUE,INDEX((PlanPayoffMonth&gt;SUM($F$18:R18)),0),0)),"")</f>
        <v/>
      </c>
      <c r="T15" s="17" t="str" cm="1">
        <f t="array" ref="T15">IFERROR(INDEX(PlanOrderDebtNames,MATCH(TRUE,INDEX((PlanPayoffMonth&gt;SUM($F$18:S18)),0),0)),"")</f>
        <v/>
      </c>
      <c r="U15" s="17" t="str" cm="1">
        <f t="array" ref="U15">IFERROR(INDEX(PlanOrderDebtNames,MATCH(TRUE,INDEX((PlanPayoffMonth&gt;SUM($F$18:T18)),0),0)),"")</f>
        <v/>
      </c>
      <c r="V15" s="17" t="str" cm="1">
        <f t="array" ref="V15">IFERROR(INDEX(PlanOrderDebtNames,MATCH(TRUE,INDEX((PlanPayoffMonth&gt;SUM($F$18:U18)),0),0)),"")</f>
        <v/>
      </c>
      <c r="W15" s="17" t="str" cm="1">
        <f t="array" ref="W15">IFERROR(INDEX(PlanOrderDebtNames,MATCH(TRUE,INDEX((PlanPayoffMonth&gt;SUM($F$18:V18)),0),0)),"")</f>
        <v/>
      </c>
      <c r="X15" s="17" t="str" cm="1">
        <f t="array" ref="X15">IFERROR(INDEX(PlanOrderDebtNames,MATCH(TRUE,INDEX((PlanPayoffMonth&gt;SUM($F$18:W18)),0),0)),"")</f>
        <v/>
      </c>
      <c r="Y15" s="17" t="str" cm="1">
        <f t="array" ref="Y15">IFERROR(INDEX(PlanOrderDebtNames,MATCH(TRUE,INDEX((PlanPayoffMonth&gt;SUM($F$18:X18)),0),0)),"")</f>
        <v/>
      </c>
    </row>
    <row r="16" spans="2:25" ht="15" hidden="1" customHeight="1" x14ac:dyDescent="0.25">
      <c r="B16" s="21" t="s">
        <v>482</v>
      </c>
      <c r="C16" s="21"/>
      <c r="D16" s="21"/>
      <c r="E16" s="21"/>
      <c r="F16" s="22">
        <v>1</v>
      </c>
      <c r="G16" s="22">
        <f t="shared" ref="G16:I16" si="0">IF(G15="","",F16+F18)</f>
        <v>6</v>
      </c>
      <c r="H16" s="22">
        <f t="shared" si="0"/>
        <v>13</v>
      </c>
      <c r="I16" s="22">
        <f t="shared" si="0"/>
        <v>20</v>
      </c>
      <c r="J16" s="22" t="str">
        <f>IF(J15="","",I16+I18)</f>
        <v/>
      </c>
      <c r="K16" s="22" t="str">
        <f t="shared" ref="K16:Y16" si="1">IF(K15="","",J16+J18)</f>
        <v/>
      </c>
      <c r="L16" s="22" t="str">
        <f t="shared" si="1"/>
        <v/>
      </c>
      <c r="M16" s="22" t="str">
        <f t="shared" si="1"/>
        <v/>
      </c>
      <c r="N16" s="22" t="str">
        <f t="shared" si="1"/>
        <v/>
      </c>
      <c r="O16" s="22" t="str">
        <f t="shared" si="1"/>
        <v/>
      </c>
      <c r="P16" s="22" t="str">
        <f t="shared" si="1"/>
        <v/>
      </c>
      <c r="Q16" s="22" t="str">
        <f t="shared" si="1"/>
        <v/>
      </c>
      <c r="R16" s="22" t="str">
        <f t="shared" si="1"/>
        <v/>
      </c>
      <c r="S16" s="22" t="str">
        <f t="shared" si="1"/>
        <v/>
      </c>
      <c r="T16" s="22" t="str">
        <f t="shared" si="1"/>
        <v/>
      </c>
      <c r="U16" s="22" t="str">
        <f t="shared" si="1"/>
        <v/>
      </c>
      <c r="V16" s="22" t="str">
        <f t="shared" si="1"/>
        <v/>
      </c>
      <c r="W16" s="22" t="str">
        <f t="shared" si="1"/>
        <v/>
      </c>
      <c r="X16" s="22" t="str">
        <f t="shared" si="1"/>
        <v/>
      </c>
      <c r="Y16" s="22" t="str">
        <f t="shared" si="1"/>
        <v/>
      </c>
    </row>
    <row r="17" spans="2:25" ht="15" customHeight="1" x14ac:dyDescent="0.3">
      <c r="B17" s="18" t="s">
        <v>10</v>
      </c>
      <c r="C17" s="18"/>
      <c r="D17" s="18"/>
      <c r="E17" s="18"/>
      <c r="F17" s="17">
        <v>1</v>
      </c>
      <c r="G17" s="17">
        <v>2</v>
      </c>
      <c r="H17" s="17">
        <v>3</v>
      </c>
      <c r="I17" s="17">
        <v>4</v>
      </c>
      <c r="J17" s="17">
        <v>5</v>
      </c>
      <c r="K17" s="17">
        <v>6</v>
      </c>
      <c r="L17" s="17">
        <v>7</v>
      </c>
      <c r="M17" s="17">
        <v>8</v>
      </c>
      <c r="N17" s="17">
        <v>9</v>
      </c>
      <c r="O17" s="17">
        <v>10</v>
      </c>
      <c r="P17" s="17">
        <v>11</v>
      </c>
      <c r="Q17" s="17">
        <v>12</v>
      </c>
      <c r="R17" s="17">
        <v>13</v>
      </c>
      <c r="S17" s="17">
        <v>14</v>
      </c>
      <c r="T17" s="17">
        <v>15</v>
      </c>
      <c r="U17" s="17">
        <v>16</v>
      </c>
      <c r="V17" s="17">
        <v>17</v>
      </c>
      <c r="W17" s="17">
        <v>18</v>
      </c>
      <c r="X17" s="17">
        <v>19</v>
      </c>
      <c r="Y17" s="17">
        <v>20</v>
      </c>
    </row>
    <row r="18" spans="2:25" ht="15" customHeight="1" x14ac:dyDescent="0.25">
      <c r="B18" s="21" t="s">
        <v>11</v>
      </c>
      <c r="C18" s="21" t="s">
        <v>377</v>
      </c>
      <c r="D18" s="21" t="s">
        <v>442</v>
      </c>
      <c r="E18" s="21" t="s">
        <v>483</v>
      </c>
      <c r="F18" s="22">
        <f>E19</f>
        <v>5</v>
      </c>
      <c r="G18" s="22">
        <f>IF(G15="","",INDEX(PlanPayoffMonth,MATCH(G15,PlanOrderDebtNames,0))-SUM($F$18:F18))</f>
        <v>7</v>
      </c>
      <c r="H18" s="22">
        <f>IF(H15="","",INDEX(PlanPayoffMonth,MATCH(H15,PlanOrderDebtNames,0))-SUM($F$18:G18))</f>
        <v>7</v>
      </c>
      <c r="I18" s="22">
        <f>IF(I15="","",INDEX(PlanPayoffMonth,MATCH(I15,PlanOrderDebtNames,0))-SUM($F$18:H18))</f>
        <v>6</v>
      </c>
      <c r="J18" s="22" t="str">
        <f>IF(J15="","",INDEX(PlanPayoffMonth,MATCH(J15,PlanOrderDebtNames,0))-SUM($F$18:I18))</f>
        <v/>
      </c>
      <c r="K18" s="22" t="str">
        <f>IF(K15="","",INDEX(PlanPayoffMonth,MATCH(K15,PlanOrderDebtNames,0))-SUM($F$18:J18))</f>
        <v/>
      </c>
      <c r="L18" s="22" t="str">
        <f>IF(L15="","",INDEX(PlanPayoffMonth,MATCH(L15,PlanOrderDebtNames,0))-SUM($F$18:K18))</f>
        <v/>
      </c>
      <c r="M18" s="22" t="str">
        <f>IF(M15="","",INDEX(PlanPayoffMonth,MATCH(M15,PlanOrderDebtNames,0))-SUM($F$18:L18))</f>
        <v/>
      </c>
      <c r="N18" s="22" t="str">
        <f>IF(N15="","",INDEX(PlanPayoffMonth,MATCH(N15,PlanOrderDebtNames,0))-SUM($F$18:M18))</f>
        <v/>
      </c>
      <c r="O18" s="22" t="str">
        <f>IF(O15="","",INDEX(PlanPayoffMonth,MATCH(O15,PlanOrderDebtNames,0))-SUM($F$18:N18))</f>
        <v/>
      </c>
      <c r="P18" s="22" t="str">
        <f>IF(P15="","",INDEX(PlanPayoffMonth,MATCH(P15,PlanOrderDebtNames,0))-SUM($F$18:O18))</f>
        <v/>
      </c>
      <c r="Q18" s="22" t="str">
        <f>IF(Q15="","",INDEX(PlanPayoffMonth,MATCH(Q15,PlanOrderDebtNames,0))-SUM($F$18:P18))</f>
        <v/>
      </c>
      <c r="R18" s="22" t="str">
        <f>IF(R15="","",INDEX(PlanPayoffMonth,MATCH(R15,PlanOrderDebtNames,0))-SUM($F$18:Q18))</f>
        <v/>
      </c>
      <c r="S18" s="22" t="str">
        <f>IF(S15="","",INDEX(PlanPayoffMonth,MATCH(S15,PlanOrderDebtNames,0))-SUM($F$18:R18))</f>
        <v/>
      </c>
      <c r="T18" s="22" t="str">
        <f>IF(T15="","",INDEX(PlanPayoffMonth,MATCH(T15,PlanOrderDebtNames,0))-SUM($F$18:S18))</f>
        <v/>
      </c>
      <c r="U18" s="22" t="str">
        <f>IF(U15="","",INDEX(PlanPayoffMonth,MATCH(U15,PlanOrderDebtNames,0))-SUM($F$18:T18))</f>
        <v/>
      </c>
      <c r="V18" s="22" t="str">
        <f>IF(V15="","",INDEX(PlanPayoffMonth,MATCH(V15,PlanOrderDebtNames,0))-SUM($F$18:U18))</f>
        <v/>
      </c>
      <c r="W18" s="22" t="str">
        <f>IF(W15="","",INDEX(PlanPayoffMonth,MATCH(W15,PlanOrderDebtNames,0))-SUM($F$18:V18))</f>
        <v/>
      </c>
      <c r="X18" s="22" t="str">
        <f>IF(X15="","",INDEX(PlanPayoffMonth,MATCH(X15,PlanOrderDebtNames,0))-SUM($F$18:W18))</f>
        <v/>
      </c>
      <c r="Y18" s="22" t="str">
        <f>IF(Y15="","",INDEX(PlanPayoffMonth,MATCH(Y15,PlanOrderDebtNames,0))-SUM($F$18:X18))</f>
        <v/>
      </c>
    </row>
    <row r="19" spans="2:25" ht="19.899999999999999" customHeight="1" x14ac:dyDescent="0.25">
      <c r="B19" s="20" t="str">
        <f>IF($G$9="Highest Interest First",'Create The Order'!K2,'Create The Order'!H2)</f>
        <v>Debt1</v>
      </c>
      <c r="C19" s="114" cm="1">
        <f t="array" ref="C19">IF(B19="","",INDEX(WorkTotalPayments,, MATCH(B19, WorkDebtName, 0)))</f>
        <v>450</v>
      </c>
      <c r="D19" s="114">
        <f t="shared" ref="D19:D38" si="2">IF(B19="","",INDEX(UserListedDebtMinPayments,MATCH($B19,UserListedDebtNames,0)))</f>
        <v>35</v>
      </c>
      <c r="E19" s="20" cm="1">
        <f t="array" ref="E19">IF(B19="","",INDEX(WorkMonthOfLastPayment,, MATCH(B19, WorkDebtName, 0)))</f>
        <v>5</v>
      </c>
      <c r="F19" s="77" cm="1">
        <f t="array" ref="F19">IF(B19="","",IF(AND($D19=0,$E19&gt;F$16,$E19&lt;(F$16+F$18),$B19&lt;&gt;F$15),"         *",INDEX('Nerdy Plan Facts'!$C$22:$AP$381,1,INT((ROWS($A$1:A1)-1)*2+1))))</f>
        <v>95</v>
      </c>
      <c r="G19" s="77" cm="1">
        <f t="array" ref="G19">IF(OR(G$15="",$B19=""),"",IF(AND($D19=0,$E19&gt;G$16,$E19&lt;(G$16+G$18),$B19&lt;&gt;G$15),"         *",INDEX('Nerdy Plan Facts'!$C$22:$AP$381,1+SUM($F$18:F$18),INT((ROWS($A$1:A1)-1)*2+1))))</f>
        <v>0</v>
      </c>
      <c r="H19" s="77" cm="1">
        <f t="array" ref="H19">IF(OR(H$15="",$B19=""),"",IF(AND($D19=0,$E19&gt;H$16,$E19&lt;(H$16+H$18),$B19&lt;&gt;H$15),"         *",INDEX('Nerdy Plan Facts'!$C$22:$AP$381,1+SUM($F$18:G$18),INT((ROWS($A$1:B1)-1)*2+1))))</f>
        <v>0</v>
      </c>
      <c r="I19" s="77" cm="1">
        <f t="array" ref="I19">IF(OR(I$15="",$B19=""),"",IF(AND($D19=0,$E19&gt;I$16,$E19&lt;(I$16+I$18),$B19&lt;&gt;I$15),"         *",INDEX('Nerdy Plan Facts'!$C$22:$AP$381,1+SUM($F$18:H$18),INT((ROWS($A$1:C1)-1)*2+1))))</f>
        <v>0</v>
      </c>
      <c r="J19" s="77" t="str" cm="1">
        <f t="array" ref="J19">IF(OR(J$15="",$B19=""),"",IF(AND($D19=0,$E19&gt;J$16,$E19&lt;(J$16+J$18),$B19&lt;&gt;J$15),"         *",INDEX('Nerdy Plan Facts'!$C$22:$AP$381,1+SUM($F$18:I$18),INT((ROWS($A$1:D1)-1)*2+1))))</f>
        <v/>
      </c>
      <c r="K19" s="77" t="str" cm="1">
        <f t="array" ref="K19">IF(OR(K$15="",$B19=""),"",IF(AND($D19=0,$E19&gt;K$16,$E19&lt;(K$16+K$18),$B19&lt;&gt;K$15),"         *",INDEX('Nerdy Plan Facts'!$C$22:$AP$381,1+SUM($F$18:J$18),INT((ROWS($A$1:E1)-1)*2+1))))</f>
        <v/>
      </c>
      <c r="L19" s="77" t="str" cm="1">
        <f t="array" ref="L19">IF(OR(L$15="",$B19=""),"",IF(AND($D19=0,$E19&gt;L$16,$E19&lt;(L$16+L$18),$B19&lt;&gt;L$15),"         *",INDEX('Nerdy Plan Facts'!$C$22:$AP$381,1+SUM($F$18:K$18),INT((ROWS($A$1:F1)-1)*2+1))))</f>
        <v/>
      </c>
      <c r="M19" s="77" t="str" cm="1">
        <f t="array" ref="M19">IF(OR(M$15="",$B19=""),"",IF(AND($D19=0,$E19&gt;M$16,$E19&lt;(M$16+M$18),$B19&lt;&gt;M$15),"         *",INDEX('Nerdy Plan Facts'!$C$22:$AP$381,1+SUM($F$18:L$18),INT((ROWS($A$1:G1)-1)*2+1))))</f>
        <v/>
      </c>
      <c r="N19" s="77" t="str" cm="1">
        <f t="array" ref="N19">IF(OR(N$15="",$B19=""),"",IF(AND($D19=0,$E19&gt;N$16,$E19&lt;(N$16+N$18),$B19&lt;&gt;N$15),"         *",INDEX('Nerdy Plan Facts'!$C$22:$AP$381,1+SUM($F$18:M$18),INT((ROWS($A$1:H1)-1)*2+1))))</f>
        <v/>
      </c>
      <c r="O19" s="77" t="str" cm="1">
        <f t="array" ref="O19">IF(OR(O$15="",$B19=""),"",IF(AND($D19=0,$E19&gt;O$16,$E19&lt;(O$16+O$18),$B19&lt;&gt;O$15),"         *",INDEX('Nerdy Plan Facts'!$C$22:$AP$381,1+SUM($F$18:N$18),INT((ROWS($A$1:I1)-1)*2+1))))</f>
        <v/>
      </c>
      <c r="P19" s="77" t="str" cm="1">
        <f t="array" ref="P19">IF(OR(P$15="",$B19=""),"",IF(AND($D19=0,$E19&gt;P$16,$E19&lt;(P$16+P$18),$B19&lt;&gt;P$15),"         *",INDEX('Nerdy Plan Facts'!$C$22:$AP$381,1+SUM($F$18:O$18),INT((ROWS($A$1:J1)-1)*2+1))))</f>
        <v/>
      </c>
      <c r="Q19" s="77" t="str" cm="1">
        <f t="array" ref="Q19">IF(OR(Q$15="",$B19=""),"",IF(AND($D19=0,$E19&gt;Q$16,$E19&lt;(Q$16+Q$18),$B19&lt;&gt;Q$15),"         *",INDEX('Nerdy Plan Facts'!$C$22:$AP$381,1+SUM($F$18:P$18),INT((ROWS($A$1:K1)-1)*2+1))))</f>
        <v/>
      </c>
      <c r="R19" s="77" t="str" cm="1">
        <f t="array" ref="R19">IF(OR(R$15="",$B19=""),"",IF(AND($D19=0,$E19&gt;R$16,$E19&lt;(R$16+R$18),$B19&lt;&gt;R$15),"         *",INDEX('Nerdy Plan Facts'!$C$22:$AP$381,1+SUM($F$18:Q$18),INT((ROWS($A$1:L1)-1)*2+1))))</f>
        <v/>
      </c>
      <c r="S19" s="77" t="str" cm="1">
        <f t="array" ref="S19">IF(OR(S$15="",$B19=""),"",IF(AND($D19=0,$E19&gt;S$16,$E19&lt;(S$16+S$18),$B19&lt;&gt;S$15),"         *",INDEX('Nerdy Plan Facts'!$C$22:$AP$381,1+SUM($F$18:R$18),INT((ROWS($A$1:M1)-1)*2+1))))</f>
        <v/>
      </c>
      <c r="T19" s="77" t="str" cm="1">
        <f t="array" ref="T19">IF(OR(T$15="",$B19=""),"",IF(AND($D19=0,$E19&gt;T$16,$E19&lt;(T$16+T$18),$B19&lt;&gt;T$15),"         *",INDEX('Nerdy Plan Facts'!$C$22:$AP$381,1+SUM($F$18:S$18),INT((ROWS($A$1:N1)-1)*2+1))))</f>
        <v/>
      </c>
      <c r="U19" s="77" t="str" cm="1">
        <f t="array" ref="U19">IF(OR(U$15="",$B19=""),"",IF(AND($D19=0,$E19&gt;U$16,$E19&lt;(U$16+U$18),$B19&lt;&gt;U$15),"         *",INDEX('Nerdy Plan Facts'!$C$22:$AP$381,1+SUM($F$18:T$18),INT((ROWS($A$1:O1)-1)*2+1))))</f>
        <v/>
      </c>
      <c r="V19" s="77" t="str" cm="1">
        <f t="array" ref="V19">IF(OR(V$15="",$B19=""),"",IF(AND($D19=0,$E19&gt;V$16,$E19&lt;(V$16+V$18),$B19&lt;&gt;V$15),"         *",INDEX('Nerdy Plan Facts'!$C$22:$AP$381,1+SUM($F$18:U$18),INT((ROWS($A$1:P1)-1)*2+1))))</f>
        <v/>
      </c>
      <c r="W19" s="77" t="str" cm="1">
        <f t="array" ref="W19">IF(OR(W$15="",$B19=""),"",IF(AND($D19=0,$E19&gt;W$16,$E19&lt;(W$16+W$18),$B19&lt;&gt;W$15),"         *",INDEX('Nerdy Plan Facts'!$C$22:$AP$381,1+SUM($F$18:V$18),INT((ROWS($A$1:Q1)-1)*2+1))))</f>
        <v/>
      </c>
      <c r="X19" s="77" t="str" cm="1">
        <f t="array" ref="X19">IF(OR(X$15="",$B19=""),"",IF(AND($D19=0,$E19&gt;X$16,$E19&lt;(X$16+X$18),$B19&lt;&gt;X$15),"         *",INDEX('Nerdy Plan Facts'!$C$22:$AP$381,1+SUM($F$18:W$18),INT((ROWS($A$1:R1)-1)*2+1))))</f>
        <v/>
      </c>
      <c r="Y19" s="77" t="str" cm="1">
        <f t="array" ref="Y19">IF(OR(Y$15="",$B19=""),"",IF(AND($D19=0,$E19&gt;Y$16,$E19&lt;(Y$16+Y$18),$B19&lt;&gt;Y$15),"         *",INDEX('Nerdy Plan Facts'!$C$22:$AP$381,1+SUM($F$18:X$18),INT((ROWS($A$1:S1)-1)*2+1))))</f>
        <v/>
      </c>
    </row>
    <row r="20" spans="2:25" ht="19.899999999999999" customHeight="1" x14ac:dyDescent="0.25">
      <c r="B20" s="20" t="str">
        <f>IF($G$9="Highest Interest First",'Create The Order'!K3,'Create The Order'!H3)</f>
        <v>Debt3</v>
      </c>
      <c r="C20" s="114" cm="1">
        <f t="array" ref="C20">IF(B20="","",INDEX(WorkTotalPayments,, MATCH(B20, WorkDebtName, 0)))</f>
        <v>1102.92</v>
      </c>
      <c r="D20" s="114">
        <f t="shared" si="2"/>
        <v>35</v>
      </c>
      <c r="E20" s="20" cm="1">
        <f t="array" ref="E20">IF(B20="","",INDEX(WorkMonthOfLastPayment,, MATCH(B20, WorkDebtName, 0)))</f>
        <v>12</v>
      </c>
      <c r="F20" s="77" cm="1">
        <f t="array" ref="F20">IF(B20="","",IF(AND($D20=0,$E20&gt;F$16,$E20&lt;(F$16+F$18),$B20&lt;&gt;F$15),"         *",INDEX('Nerdy Plan Facts'!$C$22:$AP$381,1,INT((ROWS($A$1:A2)-1)*2+1))))</f>
        <v>35</v>
      </c>
      <c r="G20" s="77" cm="1">
        <f t="array" ref="G20">IF(OR(G$15="",$B20=""),"",IF(AND($D20=0,$E20&gt;G$16,$E20&lt;(G$16+G$18),$B20&lt;&gt;G$15),"         *",INDEX('Nerdy Plan Facts'!$C$22:$AP$381,1+SUM($F$18:F$18),INT((ROWS($A$1:A2)-1)*2+1))))</f>
        <v>130</v>
      </c>
      <c r="H20" s="77" cm="1">
        <f t="array" ref="H20">IF(OR(H$15="",$B20=""),"",IF(AND($D20=0,$E20&gt;H$16,$E20&lt;(H$16+H$18),$B20&lt;&gt;H$15),"         *",INDEX('Nerdy Plan Facts'!$C$22:$AP$381,1+SUM($F$18:G$18),INT((ROWS($A$1:B2)-1)*2+1))))</f>
        <v>0</v>
      </c>
      <c r="I20" s="77" cm="1">
        <f t="array" ref="I20">IF(OR(I$15="",$B20=""),"",IF(AND($D20=0,$E20&gt;I$16,$E20&lt;(I$16+I$18),$B20&lt;&gt;I$15),"         *",INDEX('Nerdy Plan Facts'!$C$22:$AP$381,1+SUM($F$18:H$18),INT((ROWS($A$1:C2)-1)*2+1))))</f>
        <v>0</v>
      </c>
      <c r="J20" s="77" t="str" cm="1">
        <f t="array" ref="J20">IF(OR(J$15="",$B20=""),"",IF(AND($D20=0,$E20&gt;J$16,$E20&lt;(J$16+J$18),$B20&lt;&gt;J$15),"         *",INDEX('Nerdy Plan Facts'!$C$22:$AP$381,1+SUM($F$18:I$18),INT((ROWS($A$1:D2)-1)*2+1))))</f>
        <v/>
      </c>
      <c r="K20" s="77" t="str" cm="1">
        <f t="array" ref="K20">IF(OR(K$15="",$B20=""),"",IF(AND($D20=0,$E20&gt;K$16,$E20&lt;(K$16+K$18),$B20&lt;&gt;K$15),"         *",INDEX('Nerdy Plan Facts'!$C$22:$AP$381,1+SUM($F$18:J$18),INT((ROWS($A$1:E2)-1)*2+1))))</f>
        <v/>
      </c>
      <c r="L20" s="77" t="str" cm="1">
        <f t="array" ref="L20">IF(OR(L$15="",$B20=""),"",IF(AND($D20=0,$E20&gt;L$16,$E20&lt;(L$16+L$18),$B20&lt;&gt;L$15),"         *",INDEX('Nerdy Plan Facts'!$C$22:$AP$381,1+SUM($F$18:K$18),INT((ROWS($A$1:F2)-1)*2+1))))</f>
        <v/>
      </c>
      <c r="M20" s="77" t="str" cm="1">
        <f t="array" ref="M20">IF(OR(M$15="",$B20=""),"",IF(AND($D20=0,$E20&gt;M$16,$E20&lt;(M$16+M$18),$B20&lt;&gt;M$15),"         *",INDEX('Nerdy Plan Facts'!$C$22:$AP$381,1+SUM($F$18:L$18),INT((ROWS($A$1:G2)-1)*2+1))))</f>
        <v/>
      </c>
      <c r="N20" s="77" t="str" cm="1">
        <f t="array" ref="N20">IF(OR(N$15="",$B20=""),"",IF(AND($D20=0,$E20&gt;N$16,$E20&lt;(N$16+N$18),$B20&lt;&gt;N$15),"         *",INDEX('Nerdy Plan Facts'!$C$22:$AP$381,1+SUM($F$18:M$18),INT((ROWS($A$1:H2)-1)*2+1))))</f>
        <v/>
      </c>
      <c r="O20" s="77" t="str" cm="1">
        <f t="array" ref="O20">IF(OR(O$15="",$B20=""),"",IF(AND($D20=0,$E20&gt;O$16,$E20&lt;(O$16+O$18),$B20&lt;&gt;O$15),"         *",INDEX('Nerdy Plan Facts'!$C$22:$AP$381,1+SUM($F$18:N$18),INT((ROWS($A$1:I2)-1)*2+1))))</f>
        <v/>
      </c>
      <c r="P20" s="77" t="str" cm="1">
        <f t="array" ref="P20">IF(OR(P$15="",$B20=""),"",IF(AND($D20=0,$E20&gt;P$16,$E20&lt;(P$16+P$18),$B20&lt;&gt;P$15),"         *",INDEX('Nerdy Plan Facts'!$C$22:$AP$381,1+SUM($F$18:O$18),INT((ROWS($A$1:J2)-1)*2+1))))</f>
        <v/>
      </c>
      <c r="Q20" s="77" t="str" cm="1">
        <f t="array" ref="Q20">IF(OR(Q$15="",$B20=""),"",IF(AND($D20=0,$E20&gt;Q$16,$E20&lt;(Q$16+Q$18),$B20&lt;&gt;Q$15),"         *",INDEX('Nerdy Plan Facts'!$C$22:$AP$381,1+SUM($F$18:P$18),INT((ROWS($A$1:K2)-1)*2+1))))</f>
        <v/>
      </c>
      <c r="R20" s="77" t="str" cm="1">
        <f t="array" ref="R20">IF(OR(R$15="",$B20=""),"",IF(AND($D20=0,$E20&gt;R$16,$E20&lt;(R$16+R$18),$B20&lt;&gt;R$15),"         *",INDEX('Nerdy Plan Facts'!$C$22:$AP$381,1+SUM($F$18:Q$18),INT((ROWS($A$1:L2)-1)*2+1))))</f>
        <v/>
      </c>
      <c r="S20" s="77" t="str" cm="1">
        <f t="array" ref="S20">IF(OR(S$15="",$B20=""),"",IF(AND($D20=0,$E20&gt;S$16,$E20&lt;(S$16+S$18),$B20&lt;&gt;S$15),"         *",INDEX('Nerdy Plan Facts'!$C$22:$AP$381,1+SUM($F$18:R$18),INT((ROWS($A$1:M2)-1)*2+1))))</f>
        <v/>
      </c>
      <c r="T20" s="77" t="str" cm="1">
        <f t="array" ref="T20">IF(OR(T$15="",$B20=""),"",IF(AND($D20=0,$E20&gt;T$16,$E20&lt;(T$16+T$18),$B20&lt;&gt;T$15),"         *",INDEX('Nerdy Plan Facts'!$C$22:$AP$381,1+SUM($F$18:S$18),INT((ROWS($A$1:N2)-1)*2+1))))</f>
        <v/>
      </c>
      <c r="U20" s="77" t="str" cm="1">
        <f t="array" ref="U20">IF(OR(U$15="",$B20=""),"",IF(AND($D20=0,$E20&gt;U$16,$E20&lt;(U$16+U$18),$B20&lt;&gt;U$15),"         *",INDEX('Nerdy Plan Facts'!$C$22:$AP$381,1+SUM($F$18:T$18),INT((ROWS($A$1:O2)-1)*2+1))))</f>
        <v/>
      </c>
      <c r="V20" s="77" t="str" cm="1">
        <f t="array" ref="V20">IF(OR(V$15="",$B20=""),"",IF(AND($D20=0,$E20&gt;V$16,$E20&lt;(V$16+V$18),$B20&lt;&gt;V$15),"         *",INDEX('Nerdy Plan Facts'!$C$22:$AP$381,1+SUM($F$18:U$18),INT((ROWS($A$1:P2)-1)*2+1))))</f>
        <v/>
      </c>
      <c r="W20" s="77" t="str" cm="1">
        <f t="array" ref="W20">IF(OR(W$15="",$B20=""),"",IF(AND($D20=0,$E20&gt;W$16,$E20&lt;(W$16+W$18),$B20&lt;&gt;W$15),"         *",INDEX('Nerdy Plan Facts'!$C$22:$AP$381,1+SUM($F$18:V$18),INT((ROWS($A$1:Q2)-1)*2+1))))</f>
        <v/>
      </c>
      <c r="X20" s="77" t="str" cm="1">
        <f t="array" ref="X20">IF(OR(X$15="",$B20=""),"",IF(AND($D20=0,$E20&gt;X$16,$E20&lt;(X$16+X$18),$B20&lt;&gt;X$15),"         *",INDEX('Nerdy Plan Facts'!$C$22:$AP$381,1+SUM($F$18:W$18),INT((ROWS($A$1:R2)-1)*2+1))))</f>
        <v/>
      </c>
      <c r="Y20" s="77" t="str" cm="1">
        <f t="array" ref="Y20">IF(OR(Y$15="",$B20=""),"",IF(AND($D20=0,$E20&gt;Y$16,$E20&lt;(Y$16+Y$18),$B20&lt;&gt;Y$15),"         *",INDEX('Nerdy Plan Facts'!$C$22:$AP$381,1+SUM($F$18:X$18),INT((ROWS($A$1:S2)-1)*2+1))))</f>
        <v/>
      </c>
    </row>
    <row r="21" spans="2:25" ht="19.899999999999999" customHeight="1" x14ac:dyDescent="0.25">
      <c r="B21" s="20" t="str">
        <f>IF($G$9="Highest Interest First",'Create The Order'!K4,'Create The Order'!H4)</f>
        <v>Debt2</v>
      </c>
      <c r="C21" s="114" cm="1">
        <f t="array" ref="C21">IF(B21="","",INDEX(WorkTotalPayments,, MATCH(B21, WorkDebtName, 0)))</f>
        <v>1528.19</v>
      </c>
      <c r="D21" s="114">
        <f t="shared" si="2"/>
        <v>35</v>
      </c>
      <c r="E21" s="20" cm="1">
        <f t="array" ref="E21">IF(B21="","",INDEX(WorkMonthOfLastPayment,, MATCH(B21, WorkDebtName, 0)))</f>
        <v>19</v>
      </c>
      <c r="F21" s="77" cm="1">
        <f t="array" ref="F21">IF(B21="","",IF(AND($D21=0,$E21&gt;F$16,$E21&lt;(F$16+F$18),$B21&lt;&gt;F$15),"         *",INDEX('Nerdy Plan Facts'!$C$22:$AP$381,1,INT((ROWS($A$1:A3)-1)*2+1))))</f>
        <v>35</v>
      </c>
      <c r="G21" s="77" cm="1">
        <f t="array" ref="G21">IF(OR(G$15="",$B21=""),"",IF(AND($D21=0,$E21&gt;G$16,$E21&lt;(G$16+G$18),$B21&lt;&gt;G$15),"         *",INDEX('Nerdy Plan Facts'!$C$22:$AP$381,1+SUM($F$18:F$18),INT((ROWS($A$1:A3)-1)*2+1))))</f>
        <v>35</v>
      </c>
      <c r="H21" s="77" cm="1">
        <f t="array" ref="H21">IF(OR(H$15="",$B21=""),"",IF(AND($D21=0,$E21&gt;H$16,$E21&lt;(H$16+H$18),$B21&lt;&gt;H$15),"         *",INDEX('Nerdy Plan Facts'!$C$22:$AP$381,1+SUM($F$18:G$18),INT((ROWS($A$1:B3)-1)*2+1))))</f>
        <v>165</v>
      </c>
      <c r="I21" s="77" cm="1">
        <f t="array" ref="I21">IF(OR(I$15="",$B21=""),"",IF(AND($D21=0,$E21&gt;I$16,$E21&lt;(I$16+I$18),$B21&lt;&gt;I$15),"         *",INDEX('Nerdy Plan Facts'!$C$22:$AP$381,1+SUM($F$18:H$18),INT((ROWS($A$1:C3)-1)*2+1))))</f>
        <v>0</v>
      </c>
      <c r="J21" s="77" t="str" cm="1">
        <f t="array" ref="J21">IF(OR(J$15="",$B21=""),"",IF(AND($D21=0,$E21&gt;J$16,$E21&lt;(J$16+J$18),$B21&lt;&gt;J$15),"         *",INDEX('Nerdy Plan Facts'!$C$22:$AP$381,1+SUM($F$18:I$18),INT((ROWS($A$1:D3)-1)*2+1))))</f>
        <v/>
      </c>
      <c r="K21" s="77" t="str" cm="1">
        <f t="array" ref="K21">IF(OR(K$15="",$B21=""),"",IF(AND($D21=0,$E21&gt;K$16,$E21&lt;(K$16+K$18),$B21&lt;&gt;K$15),"         *",INDEX('Nerdy Plan Facts'!$C$22:$AP$381,1+SUM($F$18:J$18),INT((ROWS($A$1:E3)-1)*2+1))))</f>
        <v/>
      </c>
      <c r="L21" s="77" t="str" cm="1">
        <f t="array" ref="L21">IF(OR(L$15="",$B21=""),"",IF(AND($D21=0,$E21&gt;L$16,$E21&lt;(L$16+L$18),$B21&lt;&gt;L$15),"         *",INDEX('Nerdy Plan Facts'!$C$22:$AP$381,1+SUM($F$18:K$18),INT((ROWS($A$1:F3)-1)*2+1))))</f>
        <v/>
      </c>
      <c r="M21" s="77" t="str" cm="1">
        <f t="array" ref="M21">IF(OR(M$15="",$B21=""),"",IF(AND($D21=0,$E21&gt;M$16,$E21&lt;(M$16+M$18),$B21&lt;&gt;M$15),"         *",INDEX('Nerdy Plan Facts'!$C$22:$AP$381,1+SUM($F$18:L$18),INT((ROWS($A$1:G3)-1)*2+1))))</f>
        <v/>
      </c>
      <c r="N21" s="77" t="str" cm="1">
        <f t="array" ref="N21">IF(OR(N$15="",$B21=""),"",IF(AND($D21=0,$E21&gt;N$16,$E21&lt;(N$16+N$18),$B21&lt;&gt;N$15),"         *",INDEX('Nerdy Plan Facts'!$C$22:$AP$381,1+SUM($F$18:M$18),INT((ROWS($A$1:H3)-1)*2+1))))</f>
        <v/>
      </c>
      <c r="O21" s="77" t="str" cm="1">
        <f t="array" ref="O21">IF(OR(O$15="",$B21=""),"",IF(AND($D21=0,$E21&gt;O$16,$E21&lt;(O$16+O$18),$B21&lt;&gt;O$15),"         *",INDEX('Nerdy Plan Facts'!$C$22:$AP$381,1+SUM($F$18:N$18),INT((ROWS($A$1:I3)-1)*2+1))))</f>
        <v/>
      </c>
      <c r="P21" s="77" t="str" cm="1">
        <f t="array" ref="P21">IF(OR(P$15="",$B21=""),"",IF(AND($D21=0,$E21&gt;P$16,$E21&lt;(P$16+P$18),$B21&lt;&gt;P$15),"         *",INDEX('Nerdy Plan Facts'!$C$22:$AP$381,1+SUM($F$18:O$18),INT((ROWS($A$1:J3)-1)*2+1))))</f>
        <v/>
      </c>
      <c r="Q21" s="77" t="str" cm="1">
        <f t="array" ref="Q21">IF(OR(Q$15="",$B21=""),"",IF(AND($D21=0,$E21&gt;Q$16,$E21&lt;(Q$16+Q$18),$B21&lt;&gt;Q$15),"         *",INDEX('Nerdy Plan Facts'!$C$22:$AP$381,1+SUM($F$18:P$18),INT((ROWS($A$1:K3)-1)*2+1))))</f>
        <v/>
      </c>
      <c r="R21" s="77" t="str" cm="1">
        <f t="array" ref="R21">IF(OR(R$15="",$B21=""),"",IF(AND($D21=0,$E21&gt;R$16,$E21&lt;(R$16+R$18),$B21&lt;&gt;R$15),"         *",INDEX('Nerdy Plan Facts'!$C$22:$AP$381,1+SUM($F$18:Q$18),INT((ROWS($A$1:L3)-1)*2+1))))</f>
        <v/>
      </c>
      <c r="S21" s="77" t="str" cm="1">
        <f t="array" ref="S21">IF(OR(S$15="",$B21=""),"",IF(AND($D21=0,$E21&gt;S$16,$E21&lt;(S$16+S$18),$B21&lt;&gt;S$15),"         *",INDEX('Nerdy Plan Facts'!$C$22:$AP$381,1+SUM($F$18:R$18),INT((ROWS($A$1:M3)-1)*2+1))))</f>
        <v/>
      </c>
      <c r="T21" s="77" t="str" cm="1">
        <f t="array" ref="T21">IF(OR(T$15="",$B21=""),"",IF(AND($D21=0,$E21&gt;T$16,$E21&lt;(T$16+T$18),$B21&lt;&gt;T$15),"         *",INDEX('Nerdy Plan Facts'!$C$22:$AP$381,1+SUM($F$18:S$18),INT((ROWS($A$1:N3)-1)*2+1))))</f>
        <v/>
      </c>
      <c r="U21" s="77" t="str" cm="1">
        <f t="array" ref="U21">IF(OR(U$15="",$B21=""),"",IF(AND($D21=0,$E21&gt;U$16,$E21&lt;(U$16+U$18),$B21&lt;&gt;U$15),"         *",INDEX('Nerdy Plan Facts'!$C$22:$AP$381,1+SUM($F$18:T$18),INT((ROWS($A$1:O3)-1)*2+1))))</f>
        <v/>
      </c>
      <c r="V21" s="77" t="str" cm="1">
        <f t="array" ref="V21">IF(OR(V$15="",$B21=""),"",IF(AND($D21=0,$E21&gt;V$16,$E21&lt;(V$16+V$18),$B21&lt;&gt;V$15),"         *",INDEX('Nerdy Plan Facts'!$C$22:$AP$381,1+SUM($F$18:U$18),INT((ROWS($A$1:P3)-1)*2+1))))</f>
        <v/>
      </c>
      <c r="W21" s="77" t="str" cm="1">
        <f t="array" ref="W21">IF(OR(W$15="",$B21=""),"",IF(AND($D21=0,$E21&gt;W$16,$E21&lt;(W$16+W$18),$B21&lt;&gt;W$15),"         *",INDEX('Nerdy Plan Facts'!$C$22:$AP$381,1+SUM($F$18:V$18),INT((ROWS($A$1:Q3)-1)*2+1))))</f>
        <v/>
      </c>
      <c r="X21" s="77" t="str" cm="1">
        <f t="array" ref="X21">IF(OR(X$15="",$B21=""),"",IF(AND($D21=0,$E21&gt;X$16,$E21&lt;(X$16+X$18),$B21&lt;&gt;X$15),"         *",INDEX('Nerdy Plan Facts'!$C$22:$AP$381,1+SUM($F$18:W$18),INT((ROWS($A$1:R3)-1)*2+1))))</f>
        <v/>
      </c>
      <c r="Y21" s="77" t="str" cm="1">
        <f t="array" ref="Y21">IF(OR(Y$15="",$B21=""),"",IF(AND($D21=0,$E21&gt;Y$16,$E21&lt;(Y$16+Y$18),$B21&lt;&gt;Y$15),"         *",INDEX('Nerdy Plan Facts'!$C$22:$AP$381,1+SUM($F$18:X$18),INT((ROWS($A$1:S3)-1)*2+1))))</f>
        <v/>
      </c>
    </row>
    <row r="22" spans="2:25" ht="19.899999999999999" customHeight="1" x14ac:dyDescent="0.25">
      <c r="B22" s="20" t="str">
        <f>IF($G$9="Highest Interest First",'Create The Order'!K5,'Create The Order'!H5)</f>
        <v>Debt4</v>
      </c>
      <c r="C22" s="114" cm="1">
        <f t="array" ref="C22">IF(B22="","",INDEX(WorkTotalPayments,, MATCH(B22, WorkDebtName, 0)))</f>
        <v>1865.9200000000003</v>
      </c>
      <c r="D22" s="114">
        <f t="shared" si="2"/>
        <v>35</v>
      </c>
      <c r="E22" s="20" cm="1">
        <f t="array" ref="E22">IF(B22="","",INDEX(WorkMonthOfLastPayment,, MATCH(B22, WorkDebtName, 0)))</f>
        <v>25</v>
      </c>
      <c r="F22" s="77" cm="1">
        <f t="array" ref="F22">IF(B22="","",IF(AND($D22=0,$E22&gt;F$16,$E22&lt;(F$16+F$18),$B22&lt;&gt;F$15),"         *",INDEX('Nerdy Plan Facts'!$C$22:$AP$381,1,INT((ROWS($A$1:A4)-1)*2+1))))</f>
        <v>35</v>
      </c>
      <c r="G22" s="77" cm="1">
        <f t="array" ref="G22">IF(OR(G$15="",$B22=""),"",IF(AND($D22=0,$E22&gt;G$16,$E22&lt;(G$16+G$18),$B22&lt;&gt;G$15),"         *",INDEX('Nerdy Plan Facts'!$C$22:$AP$381,1+SUM($F$18:F$18),INT((ROWS($A$1:A4)-1)*2+1))))</f>
        <v>35</v>
      </c>
      <c r="H22" s="77" cm="1">
        <f t="array" ref="H22">IF(OR(H$15="",$B22=""),"",IF(AND($D22=0,$E22&gt;H$16,$E22&lt;(H$16+H$18),$B22&lt;&gt;H$15),"         *",INDEX('Nerdy Plan Facts'!$C$22:$AP$381,1+SUM($F$18:G$18),INT((ROWS($A$1:B4)-1)*2+1))))</f>
        <v>35</v>
      </c>
      <c r="I22" s="77" cm="1">
        <f t="array" ref="I22">IF(OR(I$15="",$B22=""),"",IF(AND($D22=0,$E22&gt;I$16,$E22&lt;(I$16+I$18),$B22&lt;&gt;I$15),"         *",INDEX('Nerdy Plan Facts'!$C$22:$AP$381,1+SUM($F$18:H$18),INT((ROWS($A$1:C4)-1)*2+1))))</f>
        <v>200</v>
      </c>
      <c r="J22" s="77" t="str" cm="1">
        <f t="array" ref="J22">IF(OR(J$15="",$B22=""),"",IF(AND($D22=0,$E22&gt;J$16,$E22&lt;(J$16+J$18),$B22&lt;&gt;J$15),"         *",INDEX('Nerdy Plan Facts'!$C$22:$AP$381,1+SUM($F$18:I$18),INT((ROWS($A$1:D4)-1)*2+1))))</f>
        <v/>
      </c>
      <c r="K22" s="77" t="str" cm="1">
        <f t="array" ref="K22">IF(OR(K$15="",$B22=""),"",IF(AND($D22=0,$E22&gt;K$16,$E22&lt;(K$16+K$18),$B22&lt;&gt;K$15),"         *",INDEX('Nerdy Plan Facts'!$C$22:$AP$381,1+SUM($F$18:J$18),INT((ROWS($A$1:E4)-1)*2+1))))</f>
        <v/>
      </c>
      <c r="L22" s="77" t="str" cm="1">
        <f t="array" ref="L22">IF(OR(L$15="",$B22=""),"",IF(AND($D22=0,$E22&gt;L$16,$E22&lt;(L$16+L$18),$B22&lt;&gt;L$15),"         *",INDEX('Nerdy Plan Facts'!$C$22:$AP$381,1+SUM($F$18:K$18),INT((ROWS($A$1:F4)-1)*2+1))))</f>
        <v/>
      </c>
      <c r="M22" s="77" t="str" cm="1">
        <f t="array" ref="M22">IF(OR(M$15="",$B22=""),"",IF(AND($D22=0,$E22&gt;M$16,$E22&lt;(M$16+M$18),$B22&lt;&gt;M$15),"         *",INDEX('Nerdy Plan Facts'!$C$22:$AP$381,1+SUM($F$18:L$18),INT((ROWS($A$1:G4)-1)*2+1))))</f>
        <v/>
      </c>
      <c r="N22" s="77" t="str" cm="1">
        <f t="array" ref="N22">IF(OR(N$15="",$B22=""),"",IF(AND($D22=0,$E22&gt;N$16,$E22&lt;(N$16+N$18),$B22&lt;&gt;N$15),"         *",INDEX('Nerdy Plan Facts'!$C$22:$AP$381,1+SUM($F$18:M$18),INT((ROWS($A$1:H4)-1)*2+1))))</f>
        <v/>
      </c>
      <c r="O22" s="77" t="str" cm="1">
        <f t="array" ref="O22">IF(OR(O$15="",$B22=""),"",IF(AND($D22=0,$E22&gt;O$16,$E22&lt;(O$16+O$18),$B22&lt;&gt;O$15),"         *",INDEX('Nerdy Plan Facts'!$C$22:$AP$381,1+SUM($F$18:N$18),INT((ROWS($A$1:I4)-1)*2+1))))</f>
        <v/>
      </c>
      <c r="P22" s="77" t="str" cm="1">
        <f t="array" ref="P22">IF(OR(P$15="",$B22=""),"",IF(AND($D22=0,$E22&gt;P$16,$E22&lt;(P$16+P$18),$B22&lt;&gt;P$15),"         *",INDEX('Nerdy Plan Facts'!$C$22:$AP$381,1+SUM($F$18:O$18),INT((ROWS($A$1:J4)-1)*2+1))))</f>
        <v/>
      </c>
      <c r="Q22" s="77" t="str" cm="1">
        <f t="array" ref="Q22">IF(OR(Q$15="",$B22=""),"",IF(AND($D22=0,$E22&gt;Q$16,$E22&lt;(Q$16+Q$18),$B22&lt;&gt;Q$15),"         *",INDEX('Nerdy Plan Facts'!$C$22:$AP$381,1+SUM($F$18:P$18),INT((ROWS($A$1:K4)-1)*2+1))))</f>
        <v/>
      </c>
      <c r="R22" s="77" t="str" cm="1">
        <f t="array" ref="R22">IF(OR(R$15="",$B22=""),"",IF(AND($D22=0,$E22&gt;R$16,$E22&lt;(R$16+R$18),$B22&lt;&gt;R$15),"         *",INDEX('Nerdy Plan Facts'!$C$22:$AP$381,1+SUM($F$18:Q$18),INT((ROWS($A$1:L4)-1)*2+1))))</f>
        <v/>
      </c>
      <c r="S22" s="77" t="str" cm="1">
        <f t="array" ref="S22">IF(OR(S$15="",$B22=""),"",IF(AND($D22=0,$E22&gt;S$16,$E22&lt;(S$16+S$18),$B22&lt;&gt;S$15),"         *",INDEX('Nerdy Plan Facts'!$C$22:$AP$381,1+SUM($F$18:R$18),INT((ROWS($A$1:M4)-1)*2+1))))</f>
        <v/>
      </c>
      <c r="T22" s="77" t="str" cm="1">
        <f t="array" ref="T22">IF(OR(T$15="",$B22=""),"",IF(AND($D22=0,$E22&gt;T$16,$E22&lt;(T$16+T$18),$B22&lt;&gt;T$15),"         *",INDEX('Nerdy Plan Facts'!$C$22:$AP$381,1+SUM($F$18:S$18),INT((ROWS($A$1:N4)-1)*2+1))))</f>
        <v/>
      </c>
      <c r="U22" s="77" t="str" cm="1">
        <f t="array" ref="U22">IF(OR(U$15="",$B22=""),"",IF(AND($D22=0,$E22&gt;U$16,$E22&lt;(U$16+U$18),$B22&lt;&gt;U$15),"         *",INDEX('Nerdy Plan Facts'!$C$22:$AP$381,1+SUM($F$18:T$18),INT((ROWS($A$1:O4)-1)*2+1))))</f>
        <v/>
      </c>
      <c r="V22" s="77" t="str" cm="1">
        <f t="array" ref="V22">IF(OR(V$15="",$B22=""),"",IF(AND($D22=0,$E22&gt;V$16,$E22&lt;(V$16+V$18),$B22&lt;&gt;V$15),"         *",INDEX('Nerdy Plan Facts'!$C$22:$AP$381,1+SUM($F$18:U$18),INT((ROWS($A$1:P4)-1)*2+1))))</f>
        <v/>
      </c>
      <c r="W22" s="77" t="str" cm="1">
        <f t="array" ref="W22">IF(OR(W$15="",$B22=""),"",IF(AND($D22=0,$E22&gt;W$16,$E22&lt;(W$16+W$18),$B22&lt;&gt;W$15),"         *",INDEX('Nerdy Plan Facts'!$C$22:$AP$381,1+SUM($F$18:V$18),INT((ROWS($A$1:Q4)-1)*2+1))))</f>
        <v/>
      </c>
      <c r="X22" s="77" t="str" cm="1">
        <f t="array" ref="X22">IF(OR(X$15="",$B22=""),"",IF(AND($D22=0,$E22&gt;X$16,$E22&lt;(X$16+X$18),$B22&lt;&gt;X$15),"         *",INDEX('Nerdy Plan Facts'!$C$22:$AP$381,1+SUM($F$18:W$18),INT((ROWS($A$1:R4)-1)*2+1))))</f>
        <v/>
      </c>
      <c r="Y22" s="77" t="str" cm="1">
        <f t="array" ref="Y22">IF(OR(Y$15="",$B22=""),"",IF(AND($D22=0,$E22&gt;Y$16,$E22&lt;(Y$16+Y$18),$B22&lt;&gt;Y$15),"         *",INDEX('Nerdy Plan Facts'!$C$22:$AP$381,1+SUM($F$18:X$18),INT((ROWS($A$1:S4)-1)*2+1))))</f>
        <v/>
      </c>
    </row>
    <row r="23" spans="2:25" ht="19.899999999999999" customHeight="1" x14ac:dyDescent="0.25">
      <c r="B23" s="20" t="str">
        <f>IF($G$9="Highest Interest First",'Create The Order'!K6,'Create The Order'!H6)</f>
        <v/>
      </c>
      <c r="C23" s="114" t="str" cm="1">
        <f t="array" ref="C23">IF(B23="","",INDEX(WorkTotalPayments,, MATCH(B23, WorkDebtName, 0)))</f>
        <v/>
      </c>
      <c r="D23" s="114" t="str">
        <f t="shared" si="2"/>
        <v/>
      </c>
      <c r="E23" s="20" t="str" cm="1">
        <f t="array" ref="E23">IF(B23="","",INDEX(WorkMonthOfLastPayment,, MATCH(B23, WorkDebtName, 0)))</f>
        <v/>
      </c>
      <c r="F23" s="77" t="str" cm="1">
        <f t="array" ref="F23">IF(B23="","",IF(AND($D23=0,$E23&gt;F$16,$E23&lt;(F$16+F$18),$B23&lt;&gt;F$15),"         *",INDEX('Nerdy Plan Facts'!$C$22:$AP$381,1,INT((ROWS($A$1:A5)-1)*2+1))))</f>
        <v/>
      </c>
      <c r="G23" s="77" t="str" cm="1">
        <f t="array" ref="G23">IF(OR(G$15="",$B23=""),"",IF(AND($D23=0,$E23&gt;G$16,$E23&lt;(G$16+G$18),$B23&lt;&gt;G$15),"         *",INDEX('Nerdy Plan Facts'!$C$22:$AP$381,1+SUM($F$18:F$18),INT((ROWS($A$1:A5)-1)*2+1))))</f>
        <v/>
      </c>
      <c r="H23" s="77" t="str" cm="1">
        <f t="array" ref="H23">IF(OR(H$15="",$B23=""),"",IF(AND($D23=0,$E23&gt;H$16,$E23&lt;(H$16+H$18),$B23&lt;&gt;H$15),"         *",INDEX('Nerdy Plan Facts'!$C$22:$AP$381,1+SUM($F$18:G$18),INT((ROWS($A$1:B5)-1)*2+1))))</f>
        <v/>
      </c>
      <c r="I23" s="77" t="str" cm="1">
        <f t="array" ref="I23">IF(OR(I$15="",$B23=""),"",IF(AND($D23=0,$E23&gt;I$16,$E23&lt;(I$16+I$18),$B23&lt;&gt;I$15),"         *",INDEX('Nerdy Plan Facts'!$C$22:$AP$381,1+SUM($F$18:H$18),INT((ROWS($A$1:C5)-1)*2+1))))</f>
        <v/>
      </c>
      <c r="J23" s="77" t="str" cm="1">
        <f t="array" ref="J23">IF(OR(J$15="",$B23=""),"",IF(AND($D23=0,$E23&gt;J$16,$E23&lt;(J$16+J$18),$B23&lt;&gt;J$15),"         *",INDEX('Nerdy Plan Facts'!$C$22:$AP$381,1+SUM($F$18:I$18),INT((ROWS($A$1:D5)-1)*2+1))))</f>
        <v/>
      </c>
      <c r="K23" s="77" t="str" cm="1">
        <f t="array" ref="K23">IF(OR(K$15="",$B23=""),"",IF(AND($D23=0,$E23&gt;K$16,$E23&lt;(K$16+K$18),$B23&lt;&gt;K$15),"         *",INDEX('Nerdy Plan Facts'!$C$22:$AP$381,1+SUM($F$18:J$18),INT((ROWS($A$1:E5)-1)*2+1))))</f>
        <v/>
      </c>
      <c r="L23" s="77" t="str" cm="1">
        <f t="array" ref="L23">IF(OR(L$15="",$B23=""),"",IF(AND($D23=0,$E23&gt;L$16,$E23&lt;(L$16+L$18),$B23&lt;&gt;L$15),"         *",INDEX('Nerdy Plan Facts'!$C$22:$AP$381,1+SUM($F$18:K$18),INT((ROWS($A$1:F5)-1)*2+1))))</f>
        <v/>
      </c>
      <c r="M23" s="77" t="str" cm="1">
        <f t="array" ref="M23">IF(OR(M$15="",$B23=""),"",IF(AND($D23=0,$E23&gt;M$16,$E23&lt;(M$16+M$18),$B23&lt;&gt;M$15),"         *",INDEX('Nerdy Plan Facts'!$C$22:$AP$381,1+SUM($F$18:L$18),INT((ROWS($A$1:G5)-1)*2+1))))</f>
        <v/>
      </c>
      <c r="N23" s="77" t="str" cm="1">
        <f t="array" ref="N23">IF(OR(N$15="",$B23=""),"",IF(AND($D23=0,$E23&gt;N$16,$E23&lt;(N$16+N$18),$B23&lt;&gt;N$15),"         *",INDEX('Nerdy Plan Facts'!$C$22:$AP$381,1+SUM($F$18:M$18),INT((ROWS($A$1:H5)-1)*2+1))))</f>
        <v/>
      </c>
      <c r="O23" s="77" t="str" cm="1">
        <f t="array" ref="O23">IF(OR(O$15="",$B23=""),"",IF(AND($D23=0,$E23&gt;O$16,$E23&lt;(O$16+O$18),$B23&lt;&gt;O$15),"         *",INDEX('Nerdy Plan Facts'!$C$22:$AP$381,1+SUM($F$18:N$18),INT((ROWS($A$1:I5)-1)*2+1))))</f>
        <v/>
      </c>
      <c r="P23" s="77" t="str" cm="1">
        <f t="array" ref="P23">IF(OR(P$15="",$B23=""),"",IF(AND($D23=0,$E23&gt;P$16,$E23&lt;(P$16+P$18),$B23&lt;&gt;P$15),"         *",INDEX('Nerdy Plan Facts'!$C$22:$AP$381,1+SUM($F$18:O$18),INT((ROWS($A$1:J5)-1)*2+1))))</f>
        <v/>
      </c>
      <c r="Q23" s="77" t="str" cm="1">
        <f t="array" ref="Q23">IF(OR(Q$15="",$B23=""),"",IF(AND($D23=0,$E23&gt;Q$16,$E23&lt;(Q$16+Q$18),$B23&lt;&gt;Q$15),"         *",INDEX('Nerdy Plan Facts'!$C$22:$AP$381,1+SUM($F$18:P$18),INT((ROWS($A$1:K5)-1)*2+1))))</f>
        <v/>
      </c>
      <c r="R23" s="77" t="str" cm="1">
        <f t="array" ref="R23">IF(OR(R$15="",$B23=""),"",IF(AND($D23=0,$E23&gt;R$16,$E23&lt;(R$16+R$18),$B23&lt;&gt;R$15),"         *",INDEX('Nerdy Plan Facts'!$C$22:$AP$381,1+SUM($F$18:Q$18),INT((ROWS($A$1:L5)-1)*2+1))))</f>
        <v/>
      </c>
      <c r="S23" s="77" t="str" cm="1">
        <f t="array" ref="S23">IF(OR(S$15="",$B23=""),"",IF(AND($D23=0,$E23&gt;S$16,$E23&lt;(S$16+S$18),$B23&lt;&gt;S$15),"         *",INDEX('Nerdy Plan Facts'!$C$22:$AP$381,1+SUM($F$18:R$18),INT((ROWS($A$1:M5)-1)*2+1))))</f>
        <v/>
      </c>
      <c r="T23" s="77" t="str" cm="1">
        <f t="array" ref="T23">IF(OR(T$15="",$B23=""),"",IF(AND($D23=0,$E23&gt;T$16,$E23&lt;(T$16+T$18),$B23&lt;&gt;T$15),"         *",INDEX('Nerdy Plan Facts'!$C$22:$AP$381,1+SUM($F$18:S$18),INT((ROWS($A$1:N5)-1)*2+1))))</f>
        <v/>
      </c>
      <c r="U23" s="77" t="str" cm="1">
        <f t="array" ref="U23">IF(OR(U$15="",$B23=""),"",IF(AND($D23=0,$E23&gt;U$16,$E23&lt;(U$16+U$18),$B23&lt;&gt;U$15),"         *",INDEX('Nerdy Plan Facts'!$C$22:$AP$381,1+SUM($F$18:T$18),INT((ROWS($A$1:O5)-1)*2+1))))</f>
        <v/>
      </c>
      <c r="V23" s="77" t="str" cm="1">
        <f t="array" ref="V23">IF(OR(V$15="",$B23=""),"",IF(AND($D23=0,$E23&gt;V$16,$E23&lt;(V$16+V$18),$B23&lt;&gt;V$15),"         *",INDEX('Nerdy Plan Facts'!$C$22:$AP$381,1+SUM($F$18:U$18),INT((ROWS($A$1:P5)-1)*2+1))))</f>
        <v/>
      </c>
      <c r="W23" s="77" t="str" cm="1">
        <f t="array" ref="W23">IF(OR(W$15="",$B23=""),"",IF(AND($D23=0,$E23&gt;W$16,$E23&lt;(W$16+W$18),$B23&lt;&gt;W$15),"         *",INDEX('Nerdy Plan Facts'!$C$22:$AP$381,1+SUM($F$18:V$18),INT((ROWS($A$1:Q5)-1)*2+1))))</f>
        <v/>
      </c>
      <c r="X23" s="77" t="str" cm="1">
        <f t="array" ref="X23">IF(OR(X$15="",$B23=""),"",IF(AND($D23=0,$E23&gt;X$16,$E23&lt;(X$16+X$18),$B23&lt;&gt;X$15),"         *",INDEX('Nerdy Plan Facts'!$C$22:$AP$381,1+SUM($F$18:W$18),INT((ROWS($A$1:R5)-1)*2+1))))</f>
        <v/>
      </c>
      <c r="Y23" s="77" t="str" cm="1">
        <f t="array" ref="Y23">IF(OR(Y$15="",$B23=""),"",IF(AND($D23=0,$E23&gt;Y$16,$E23&lt;(Y$16+Y$18),$B23&lt;&gt;Y$15),"         *",INDEX('Nerdy Plan Facts'!$C$22:$AP$381,1+SUM($F$18:X$18),INT((ROWS($A$1:S5)-1)*2+1))))</f>
        <v/>
      </c>
    </row>
    <row r="24" spans="2:25" ht="19.899999999999999" customHeight="1" x14ac:dyDescent="0.25">
      <c r="B24" s="20" t="str">
        <f>IF($G$9="Highest Interest First",'Create The Order'!K7,'Create The Order'!H7)</f>
        <v/>
      </c>
      <c r="C24" s="114" t="str" cm="1">
        <f t="array" ref="C24">IF(B24="","",INDEX(WorkTotalPayments,, MATCH(B24, WorkDebtName, 0)))</f>
        <v/>
      </c>
      <c r="D24" s="114" t="str">
        <f t="shared" si="2"/>
        <v/>
      </c>
      <c r="E24" s="20" t="str" cm="1">
        <f t="array" ref="E24">IF(B24="","",INDEX(WorkMonthOfLastPayment,, MATCH(B24, WorkDebtName, 0)))</f>
        <v/>
      </c>
      <c r="F24" s="77" t="str" cm="1">
        <f t="array" ref="F24">IF(B24="","",IF(AND($D24=0,$E24&gt;F$16,$E24&lt;(F$16+F$18),$B24&lt;&gt;F$15),"         *",INDEX('Nerdy Plan Facts'!$C$22:$AP$381,1,INT((ROWS($A$1:A6)-1)*2+1))))</f>
        <v/>
      </c>
      <c r="G24" s="77" t="str" cm="1">
        <f t="array" ref="G24">IF(OR(G$15="",$B24=""),"",IF(AND($D24=0,$E24&gt;G$16,$E24&lt;(G$16+G$18),$B24&lt;&gt;G$15),"         *",INDEX('Nerdy Plan Facts'!$C$22:$AP$381,1+SUM($F$18:F$18),INT((ROWS($A$1:A6)-1)*2+1))))</f>
        <v/>
      </c>
      <c r="H24" s="77" t="str" cm="1">
        <f t="array" ref="H24">IF(OR(H$15="",$B24=""),"",IF(AND($D24=0,$E24&gt;H$16,$E24&lt;(H$16+H$18),$B24&lt;&gt;H$15),"         *",INDEX('Nerdy Plan Facts'!$C$22:$AP$381,1+SUM($F$18:G$18),INT((ROWS($A$1:B6)-1)*2+1))))</f>
        <v/>
      </c>
      <c r="I24" s="77" t="str" cm="1">
        <f t="array" ref="I24">IF(OR(I$15="",$B24=""),"",IF(AND($D24=0,$E24&gt;I$16,$E24&lt;(I$16+I$18),$B24&lt;&gt;I$15),"         *",INDEX('Nerdy Plan Facts'!$C$22:$AP$381,1+SUM($F$18:H$18),INT((ROWS($A$1:C6)-1)*2+1))))</f>
        <v/>
      </c>
      <c r="J24" s="77" t="str" cm="1">
        <f t="array" ref="J24">IF(OR(J$15="",$B24=""),"",IF(AND($D24=0,$E24&gt;J$16,$E24&lt;(J$16+J$18),$B24&lt;&gt;J$15),"         *",INDEX('Nerdy Plan Facts'!$C$22:$AP$381,1+SUM($F$18:I$18),INT((ROWS($A$1:D6)-1)*2+1))))</f>
        <v/>
      </c>
      <c r="K24" s="77" t="str" cm="1">
        <f t="array" ref="K24">IF(OR(K$15="",$B24=""),"",IF(AND($D24=0,$E24&gt;K$16,$E24&lt;(K$16+K$18),$B24&lt;&gt;K$15),"         *",INDEX('Nerdy Plan Facts'!$C$22:$AP$381,1+SUM($F$18:J$18),INT((ROWS($A$1:E6)-1)*2+1))))</f>
        <v/>
      </c>
      <c r="L24" s="77" t="str" cm="1">
        <f t="array" ref="L24">IF(OR(L$15="",$B24=""),"",IF(AND($D24=0,$E24&gt;L$16,$E24&lt;(L$16+L$18),$B24&lt;&gt;L$15),"         *",INDEX('Nerdy Plan Facts'!$C$22:$AP$381,1+SUM($F$18:K$18),INT((ROWS($A$1:F6)-1)*2+1))))</f>
        <v/>
      </c>
      <c r="M24" s="77" t="str" cm="1">
        <f t="array" ref="M24">IF(OR(M$15="",$B24=""),"",IF(AND($D24=0,$E24&gt;M$16,$E24&lt;(M$16+M$18),$B24&lt;&gt;M$15),"         *",INDEX('Nerdy Plan Facts'!$C$22:$AP$381,1+SUM($F$18:L$18),INT((ROWS($A$1:G6)-1)*2+1))))</f>
        <v/>
      </c>
      <c r="N24" s="77" t="str" cm="1">
        <f t="array" ref="N24">IF(OR(N$15="",$B24=""),"",IF(AND($D24=0,$E24&gt;N$16,$E24&lt;(N$16+N$18),$B24&lt;&gt;N$15),"         *",INDEX('Nerdy Plan Facts'!$C$22:$AP$381,1+SUM($F$18:M$18),INT((ROWS($A$1:H6)-1)*2+1))))</f>
        <v/>
      </c>
      <c r="O24" s="77" t="str" cm="1">
        <f t="array" ref="O24">IF(OR(O$15="",$B24=""),"",IF(AND($D24=0,$E24&gt;O$16,$E24&lt;(O$16+O$18),$B24&lt;&gt;O$15),"         *",INDEX('Nerdy Plan Facts'!$C$22:$AP$381,1+SUM($F$18:N$18),INT((ROWS($A$1:I6)-1)*2+1))))</f>
        <v/>
      </c>
      <c r="P24" s="77" t="str" cm="1">
        <f t="array" ref="P24">IF(OR(P$15="",$B24=""),"",IF(AND($D24=0,$E24&gt;P$16,$E24&lt;(P$16+P$18),$B24&lt;&gt;P$15),"         *",INDEX('Nerdy Plan Facts'!$C$22:$AP$381,1+SUM($F$18:O$18),INT((ROWS($A$1:J6)-1)*2+1))))</f>
        <v/>
      </c>
      <c r="Q24" s="77" t="str" cm="1">
        <f t="array" ref="Q24">IF(OR(Q$15="",$B24=""),"",IF(AND($D24=0,$E24&gt;Q$16,$E24&lt;(Q$16+Q$18),$B24&lt;&gt;Q$15),"         *",INDEX('Nerdy Plan Facts'!$C$22:$AP$381,1+SUM($F$18:P$18),INT((ROWS($A$1:K6)-1)*2+1))))</f>
        <v/>
      </c>
      <c r="R24" s="77" t="str" cm="1">
        <f t="array" ref="R24">IF(OR(R$15="",$B24=""),"",IF(AND($D24=0,$E24&gt;R$16,$E24&lt;(R$16+R$18),$B24&lt;&gt;R$15),"         *",INDEX('Nerdy Plan Facts'!$C$22:$AP$381,1+SUM($F$18:Q$18),INT((ROWS($A$1:L6)-1)*2+1))))</f>
        <v/>
      </c>
      <c r="S24" s="77" t="str" cm="1">
        <f t="array" ref="S24">IF(OR(S$15="",$B24=""),"",IF(AND($D24=0,$E24&gt;S$16,$E24&lt;(S$16+S$18),$B24&lt;&gt;S$15),"         *",INDEX('Nerdy Plan Facts'!$C$22:$AP$381,1+SUM($F$18:R$18),INT((ROWS($A$1:M6)-1)*2+1))))</f>
        <v/>
      </c>
      <c r="T24" s="77" t="str" cm="1">
        <f t="array" ref="T24">IF(OR(T$15="",$B24=""),"",IF(AND($D24=0,$E24&gt;T$16,$E24&lt;(T$16+T$18),$B24&lt;&gt;T$15),"         *",INDEX('Nerdy Plan Facts'!$C$22:$AP$381,1+SUM($F$18:S$18),INT((ROWS($A$1:N6)-1)*2+1))))</f>
        <v/>
      </c>
      <c r="U24" s="77" t="str" cm="1">
        <f t="array" ref="U24">IF(OR(U$15="",$B24=""),"",IF(AND($D24=0,$E24&gt;U$16,$E24&lt;(U$16+U$18),$B24&lt;&gt;U$15),"         *",INDEX('Nerdy Plan Facts'!$C$22:$AP$381,1+SUM($F$18:T$18),INT((ROWS($A$1:O6)-1)*2+1))))</f>
        <v/>
      </c>
      <c r="V24" s="77" t="str" cm="1">
        <f t="array" ref="V24">IF(OR(V$15="",$B24=""),"",IF(AND($D24=0,$E24&gt;V$16,$E24&lt;(V$16+V$18),$B24&lt;&gt;V$15),"         *",INDEX('Nerdy Plan Facts'!$C$22:$AP$381,1+SUM($F$18:U$18),INT((ROWS($A$1:P6)-1)*2+1))))</f>
        <v/>
      </c>
      <c r="W24" s="77" t="str" cm="1">
        <f t="array" ref="W24">IF(OR(W$15="",$B24=""),"",IF(AND($D24=0,$E24&gt;W$16,$E24&lt;(W$16+W$18),$B24&lt;&gt;W$15),"         *",INDEX('Nerdy Plan Facts'!$C$22:$AP$381,1+SUM($F$18:V$18),INT((ROWS($A$1:Q6)-1)*2+1))))</f>
        <v/>
      </c>
      <c r="X24" s="77" t="str" cm="1">
        <f t="array" ref="X24">IF(OR(X$15="",$B24=""),"",IF(AND($D24=0,$E24&gt;X$16,$E24&lt;(X$16+X$18),$B24&lt;&gt;X$15),"         *",INDEX('Nerdy Plan Facts'!$C$22:$AP$381,1+SUM($F$18:W$18),INT((ROWS($A$1:R6)-1)*2+1))))</f>
        <v/>
      </c>
      <c r="Y24" s="77" t="str" cm="1">
        <f t="array" ref="Y24">IF(OR(Y$15="",$B24=""),"",IF(AND($D24=0,$E24&gt;Y$16,$E24&lt;(Y$16+Y$18),$B24&lt;&gt;Y$15),"         *",INDEX('Nerdy Plan Facts'!$C$22:$AP$381,1+SUM($F$18:X$18),INT((ROWS($A$1:S6)-1)*2+1))))</f>
        <v/>
      </c>
    </row>
    <row r="25" spans="2:25" ht="19.899999999999999" customHeight="1" x14ac:dyDescent="0.25">
      <c r="B25" s="20" t="str">
        <f>IF($G$9="Highest Interest First",'Create The Order'!K8,'Create The Order'!H8)</f>
        <v/>
      </c>
      <c r="C25" s="114" t="str" cm="1">
        <f t="array" ref="C25">IF(B25="","",INDEX(WorkTotalPayments,, MATCH(B25, WorkDebtName, 0)))</f>
        <v/>
      </c>
      <c r="D25" s="114" t="str">
        <f t="shared" si="2"/>
        <v/>
      </c>
      <c r="E25" s="20" t="str" cm="1">
        <f t="array" ref="E25">IF(B25="","",INDEX(WorkMonthOfLastPayment,, MATCH(B25, WorkDebtName, 0)))</f>
        <v/>
      </c>
      <c r="F25" s="77" t="str" cm="1">
        <f t="array" ref="F25">IF(B25="","",IF(AND($D25=0,$E25&gt;F$16,$E25&lt;(F$16+F$18),$B25&lt;&gt;F$15),"         *",INDEX('Nerdy Plan Facts'!$C$22:$AP$381,1,INT((ROWS($A$1:A7)-1)*2+1))))</f>
        <v/>
      </c>
      <c r="G25" s="77" t="str" cm="1">
        <f t="array" ref="G25">IF(OR(G$15="",$B25=""),"",IF(AND($D25=0,$E25&gt;G$16,$E25&lt;(G$16+G$18),$B25&lt;&gt;G$15),"         *",INDEX('Nerdy Plan Facts'!$C$22:$AP$381,1+SUM($F$18:F$18),INT((ROWS($A$1:A7)-1)*2+1))))</f>
        <v/>
      </c>
      <c r="H25" s="77" t="str" cm="1">
        <f t="array" ref="H25">IF(OR(H$15="",$B25=""),"",IF(AND($D25=0,$E25&gt;H$16,$E25&lt;(H$16+H$18),$B25&lt;&gt;H$15),"         *",INDEX('Nerdy Plan Facts'!$C$22:$AP$381,1+SUM($F$18:G$18),INT((ROWS($A$1:B7)-1)*2+1))))</f>
        <v/>
      </c>
      <c r="I25" s="77" t="str" cm="1">
        <f t="array" ref="I25">IF(OR(I$15="",$B25=""),"",IF(AND($D25=0,$E25&gt;I$16,$E25&lt;(I$16+I$18),$B25&lt;&gt;I$15),"         *",INDEX('Nerdy Plan Facts'!$C$22:$AP$381,1+SUM($F$18:H$18),INT((ROWS($A$1:C7)-1)*2+1))))</f>
        <v/>
      </c>
      <c r="J25" s="77" t="str" cm="1">
        <f t="array" ref="J25">IF(OR(J$15="",$B25=""),"",IF(AND($D25=0,$E25&gt;J$16,$E25&lt;(J$16+J$18),$B25&lt;&gt;J$15),"         *",INDEX('Nerdy Plan Facts'!$C$22:$AP$381,1+SUM($F$18:I$18),INT((ROWS($A$1:D7)-1)*2+1))))</f>
        <v/>
      </c>
      <c r="K25" s="77" t="str" cm="1">
        <f t="array" ref="K25">IF(OR(K$15="",$B25=""),"",IF(AND($D25=0,$E25&gt;K$16,$E25&lt;(K$16+K$18),$B25&lt;&gt;K$15),"         *",INDEX('Nerdy Plan Facts'!$C$22:$AP$381,1+SUM($F$18:J$18),INT((ROWS($A$1:E7)-1)*2+1))))</f>
        <v/>
      </c>
      <c r="L25" s="77" t="str" cm="1">
        <f t="array" ref="L25">IF(OR(L$15="",$B25=""),"",IF(AND($D25=0,$E25&gt;L$16,$E25&lt;(L$16+L$18),$B25&lt;&gt;L$15),"         *",INDEX('Nerdy Plan Facts'!$C$22:$AP$381,1+SUM($F$18:K$18),INT((ROWS($A$1:F7)-1)*2+1))))</f>
        <v/>
      </c>
      <c r="M25" s="77" t="str" cm="1">
        <f t="array" ref="M25">IF(OR(M$15="",$B25=""),"",IF(AND($D25=0,$E25&gt;M$16,$E25&lt;(M$16+M$18),$B25&lt;&gt;M$15),"         *",INDEX('Nerdy Plan Facts'!$C$22:$AP$381,1+SUM($F$18:L$18),INT((ROWS($A$1:G7)-1)*2+1))))</f>
        <v/>
      </c>
      <c r="N25" s="77" t="str" cm="1">
        <f t="array" ref="N25">IF(OR(N$15="",$B25=""),"",IF(AND($D25=0,$E25&gt;N$16,$E25&lt;(N$16+N$18),$B25&lt;&gt;N$15),"         *",INDEX('Nerdy Plan Facts'!$C$22:$AP$381,1+SUM($F$18:M$18),INT((ROWS($A$1:H7)-1)*2+1))))</f>
        <v/>
      </c>
      <c r="O25" s="77" t="str" cm="1">
        <f t="array" ref="O25">IF(OR(O$15="",$B25=""),"",IF(AND($D25=0,$E25&gt;O$16,$E25&lt;(O$16+O$18),$B25&lt;&gt;O$15),"         *",INDEX('Nerdy Plan Facts'!$C$22:$AP$381,1+SUM($F$18:N$18),INT((ROWS($A$1:I7)-1)*2+1))))</f>
        <v/>
      </c>
      <c r="P25" s="77" t="str" cm="1">
        <f t="array" ref="P25">IF(OR(P$15="",$B25=""),"",IF(AND($D25=0,$E25&gt;P$16,$E25&lt;(P$16+P$18),$B25&lt;&gt;P$15),"         *",INDEX('Nerdy Plan Facts'!$C$22:$AP$381,1+SUM($F$18:O$18),INT((ROWS($A$1:J7)-1)*2+1))))</f>
        <v/>
      </c>
      <c r="Q25" s="77" t="str" cm="1">
        <f t="array" ref="Q25">IF(OR(Q$15="",$B25=""),"",IF(AND($D25=0,$E25&gt;Q$16,$E25&lt;(Q$16+Q$18),$B25&lt;&gt;Q$15),"         *",INDEX('Nerdy Plan Facts'!$C$22:$AP$381,1+SUM($F$18:P$18),INT((ROWS($A$1:K7)-1)*2+1))))</f>
        <v/>
      </c>
      <c r="R25" s="77" t="str" cm="1">
        <f t="array" ref="R25">IF(OR(R$15="",$B25=""),"",IF(AND($D25=0,$E25&gt;R$16,$E25&lt;(R$16+R$18),$B25&lt;&gt;R$15),"         *",INDEX('Nerdy Plan Facts'!$C$22:$AP$381,1+SUM($F$18:Q$18),INT((ROWS($A$1:L7)-1)*2+1))))</f>
        <v/>
      </c>
      <c r="S25" s="77" t="str" cm="1">
        <f t="array" ref="S25">IF(OR(S$15="",$B25=""),"",IF(AND($D25=0,$E25&gt;S$16,$E25&lt;(S$16+S$18),$B25&lt;&gt;S$15),"         *",INDEX('Nerdy Plan Facts'!$C$22:$AP$381,1+SUM($F$18:R$18),INT((ROWS($A$1:M7)-1)*2+1))))</f>
        <v/>
      </c>
      <c r="T25" s="77" t="str" cm="1">
        <f t="array" ref="T25">IF(OR(T$15="",$B25=""),"",IF(AND($D25=0,$E25&gt;T$16,$E25&lt;(T$16+T$18),$B25&lt;&gt;T$15),"         *",INDEX('Nerdy Plan Facts'!$C$22:$AP$381,1+SUM($F$18:S$18),INT((ROWS($A$1:N7)-1)*2+1))))</f>
        <v/>
      </c>
      <c r="U25" s="77" t="str" cm="1">
        <f t="array" ref="U25">IF(OR(U$15="",$B25=""),"",IF(AND($D25=0,$E25&gt;U$16,$E25&lt;(U$16+U$18),$B25&lt;&gt;U$15),"         *",INDEX('Nerdy Plan Facts'!$C$22:$AP$381,1+SUM($F$18:T$18),INT((ROWS($A$1:O7)-1)*2+1))))</f>
        <v/>
      </c>
      <c r="V25" s="77" t="str" cm="1">
        <f t="array" ref="V25">IF(OR(V$15="",$B25=""),"",IF(AND($D25=0,$E25&gt;V$16,$E25&lt;(V$16+V$18),$B25&lt;&gt;V$15),"         *",INDEX('Nerdy Plan Facts'!$C$22:$AP$381,1+SUM($F$18:U$18),INT((ROWS($A$1:P7)-1)*2+1))))</f>
        <v/>
      </c>
      <c r="W25" s="77" t="str" cm="1">
        <f t="array" ref="W25">IF(OR(W$15="",$B25=""),"",IF(AND($D25=0,$E25&gt;W$16,$E25&lt;(W$16+W$18),$B25&lt;&gt;W$15),"         *",INDEX('Nerdy Plan Facts'!$C$22:$AP$381,1+SUM($F$18:V$18),INT((ROWS($A$1:Q7)-1)*2+1))))</f>
        <v/>
      </c>
      <c r="X25" s="77" t="str" cm="1">
        <f t="array" ref="X25">IF(OR(X$15="",$B25=""),"",IF(AND($D25=0,$E25&gt;X$16,$E25&lt;(X$16+X$18),$B25&lt;&gt;X$15),"         *",INDEX('Nerdy Plan Facts'!$C$22:$AP$381,1+SUM($F$18:W$18),INT((ROWS($A$1:R7)-1)*2+1))))</f>
        <v/>
      </c>
      <c r="Y25" s="77" t="str" cm="1">
        <f t="array" ref="Y25">IF(OR(Y$15="",$B25=""),"",IF(AND($D25=0,$E25&gt;Y$16,$E25&lt;(Y$16+Y$18),$B25&lt;&gt;Y$15),"         *",INDEX('Nerdy Plan Facts'!$C$22:$AP$381,1+SUM($F$18:X$18),INT((ROWS($A$1:S7)-1)*2+1))))</f>
        <v/>
      </c>
    </row>
    <row r="26" spans="2:25" ht="19.899999999999999" customHeight="1" x14ac:dyDescent="0.25">
      <c r="B26" s="20" t="str">
        <f>IF($G$9="Highest Interest First",'Create The Order'!K9,'Create The Order'!H9)</f>
        <v/>
      </c>
      <c r="C26" s="114" t="str" cm="1">
        <f t="array" ref="C26">IF(B26="","",INDEX(WorkTotalPayments,, MATCH(B26, WorkDebtName, 0)))</f>
        <v/>
      </c>
      <c r="D26" s="114" t="str">
        <f t="shared" si="2"/>
        <v/>
      </c>
      <c r="E26" s="20" t="str" cm="1">
        <f t="array" ref="E26">IF(B26="","",INDEX(WorkMonthOfLastPayment,, MATCH(B26, WorkDebtName, 0)))</f>
        <v/>
      </c>
      <c r="F26" s="77" t="str" cm="1">
        <f t="array" ref="F26">IF(B26="","",IF(AND($D26=0,$E26&gt;F$16,$E26&lt;(F$16+F$18),$B26&lt;&gt;F$15),"         *",INDEX('Nerdy Plan Facts'!$C$22:$AP$381,1,INT((ROWS($A$1:A8)-1)*2+1))))</f>
        <v/>
      </c>
      <c r="G26" s="77" t="str" cm="1">
        <f t="array" ref="G26">IF(OR(G$15="",$B26=""),"",IF(AND($D26=0,$E26&gt;G$16,$E26&lt;(G$16+G$18),$B26&lt;&gt;G$15),"         *",INDEX('Nerdy Plan Facts'!$C$22:$AP$381,1+SUM($F$18:F$18),INT((ROWS($A$1:A8)-1)*2+1))))</f>
        <v/>
      </c>
      <c r="H26" s="77" t="str" cm="1">
        <f t="array" ref="H26">IF(OR(H$15="",$B26=""),"",IF(AND($D26=0,$E26&gt;H$16,$E26&lt;(H$16+H$18),$B26&lt;&gt;H$15),"         *",INDEX('Nerdy Plan Facts'!$C$22:$AP$381,1+SUM($F$18:G$18),INT((ROWS($A$1:B8)-1)*2+1))))</f>
        <v/>
      </c>
      <c r="I26" s="77" t="str" cm="1">
        <f t="array" ref="I26">IF(OR(I$15="",$B26=""),"",IF(AND($D26=0,$E26&gt;I$16,$E26&lt;(I$16+I$18),$B26&lt;&gt;I$15),"         *",INDEX('Nerdy Plan Facts'!$C$22:$AP$381,1+SUM($F$18:H$18),INT((ROWS($A$1:C8)-1)*2+1))))</f>
        <v/>
      </c>
      <c r="J26" s="77" t="str" cm="1">
        <f t="array" ref="J26">IF(OR(J$15="",$B26=""),"",IF(AND($D26=0,$E26&gt;J$16,$E26&lt;(J$16+J$18),$B26&lt;&gt;J$15),"         *",INDEX('Nerdy Plan Facts'!$C$22:$AP$381,1+SUM($F$18:I$18),INT((ROWS($A$1:D8)-1)*2+1))))</f>
        <v/>
      </c>
      <c r="K26" s="77" t="str" cm="1">
        <f t="array" ref="K26">IF(OR(K$15="",$B26=""),"",IF(AND($D26=0,$E26&gt;K$16,$E26&lt;(K$16+K$18),$B26&lt;&gt;K$15),"         *",INDEX('Nerdy Plan Facts'!$C$22:$AP$381,1+SUM($F$18:J$18),INT((ROWS($A$1:E8)-1)*2+1))))</f>
        <v/>
      </c>
      <c r="L26" s="77" t="str" cm="1">
        <f t="array" ref="L26">IF(OR(L$15="",$B26=""),"",IF(AND($D26=0,$E26&gt;L$16,$E26&lt;(L$16+L$18),$B26&lt;&gt;L$15),"         *",INDEX('Nerdy Plan Facts'!$C$22:$AP$381,1+SUM($F$18:K$18),INT((ROWS($A$1:F8)-1)*2+1))))</f>
        <v/>
      </c>
      <c r="M26" s="77" t="str" cm="1">
        <f t="array" ref="M26">IF(OR(M$15="",$B26=""),"",IF(AND($D26=0,$E26&gt;M$16,$E26&lt;(M$16+M$18),$B26&lt;&gt;M$15),"         *",INDEX('Nerdy Plan Facts'!$C$22:$AP$381,1+SUM($F$18:L$18),INT((ROWS($A$1:G8)-1)*2+1))))</f>
        <v/>
      </c>
      <c r="N26" s="77" t="str" cm="1">
        <f t="array" ref="N26">IF(OR(N$15="",$B26=""),"",IF(AND($D26=0,$E26&gt;N$16,$E26&lt;(N$16+N$18),$B26&lt;&gt;N$15),"         *",INDEX('Nerdy Plan Facts'!$C$22:$AP$381,1+SUM($F$18:M$18),INT((ROWS($A$1:H8)-1)*2+1))))</f>
        <v/>
      </c>
      <c r="O26" s="77" t="str" cm="1">
        <f t="array" ref="O26">IF(OR(O$15="",$B26=""),"",IF(AND($D26=0,$E26&gt;O$16,$E26&lt;(O$16+O$18),$B26&lt;&gt;O$15),"         *",INDEX('Nerdy Plan Facts'!$C$22:$AP$381,1+SUM($F$18:N$18),INT((ROWS($A$1:I8)-1)*2+1))))</f>
        <v/>
      </c>
      <c r="P26" s="77" t="str" cm="1">
        <f t="array" ref="P26">IF(OR(P$15="",$B26=""),"",IF(AND($D26=0,$E26&gt;P$16,$E26&lt;(P$16+P$18),$B26&lt;&gt;P$15),"         *",INDEX('Nerdy Plan Facts'!$C$22:$AP$381,1+SUM($F$18:O$18),INT((ROWS($A$1:J8)-1)*2+1))))</f>
        <v/>
      </c>
      <c r="Q26" s="77" t="str" cm="1">
        <f t="array" ref="Q26">IF(OR(Q$15="",$B26=""),"",IF(AND($D26=0,$E26&gt;Q$16,$E26&lt;(Q$16+Q$18),$B26&lt;&gt;Q$15),"         *",INDEX('Nerdy Plan Facts'!$C$22:$AP$381,1+SUM($F$18:P$18),INT((ROWS($A$1:K8)-1)*2+1))))</f>
        <v/>
      </c>
      <c r="R26" s="77" t="str" cm="1">
        <f t="array" ref="R26">IF(OR(R$15="",$B26=""),"",IF(AND($D26=0,$E26&gt;R$16,$E26&lt;(R$16+R$18),$B26&lt;&gt;R$15),"         *",INDEX('Nerdy Plan Facts'!$C$22:$AP$381,1+SUM($F$18:Q$18),INT((ROWS($A$1:L8)-1)*2+1))))</f>
        <v/>
      </c>
      <c r="S26" s="77" t="str" cm="1">
        <f t="array" ref="S26">IF(OR(S$15="",$B26=""),"",IF(AND($D26=0,$E26&gt;S$16,$E26&lt;(S$16+S$18),$B26&lt;&gt;S$15),"         *",INDEX('Nerdy Plan Facts'!$C$22:$AP$381,1+SUM($F$18:R$18),INT((ROWS($A$1:M8)-1)*2+1))))</f>
        <v/>
      </c>
      <c r="T26" s="77" t="str" cm="1">
        <f t="array" ref="T26">IF(OR(T$15="",$B26=""),"",IF(AND($D26=0,$E26&gt;T$16,$E26&lt;(T$16+T$18),$B26&lt;&gt;T$15),"         *",INDEX('Nerdy Plan Facts'!$C$22:$AP$381,1+SUM($F$18:S$18),INT((ROWS($A$1:N8)-1)*2+1))))</f>
        <v/>
      </c>
      <c r="U26" s="77" t="str" cm="1">
        <f t="array" ref="U26">IF(OR(U$15="",$B26=""),"",IF(AND($D26=0,$E26&gt;U$16,$E26&lt;(U$16+U$18),$B26&lt;&gt;U$15),"         *",INDEX('Nerdy Plan Facts'!$C$22:$AP$381,1+SUM($F$18:T$18),INT((ROWS($A$1:O8)-1)*2+1))))</f>
        <v/>
      </c>
      <c r="V26" s="77" t="str" cm="1">
        <f t="array" ref="V26">IF(OR(V$15="",$B26=""),"",IF(AND($D26=0,$E26&gt;V$16,$E26&lt;(V$16+V$18),$B26&lt;&gt;V$15),"         *",INDEX('Nerdy Plan Facts'!$C$22:$AP$381,1+SUM($F$18:U$18),INT((ROWS($A$1:P8)-1)*2+1))))</f>
        <v/>
      </c>
      <c r="W26" s="77" t="str" cm="1">
        <f t="array" ref="W26">IF(OR(W$15="",$B26=""),"",IF(AND($D26=0,$E26&gt;W$16,$E26&lt;(W$16+W$18),$B26&lt;&gt;W$15),"         *",INDEX('Nerdy Plan Facts'!$C$22:$AP$381,1+SUM($F$18:V$18),INT((ROWS($A$1:Q8)-1)*2+1))))</f>
        <v/>
      </c>
      <c r="X26" s="77" t="str" cm="1">
        <f t="array" ref="X26">IF(OR(X$15="",$B26=""),"",IF(AND($D26=0,$E26&gt;X$16,$E26&lt;(X$16+X$18),$B26&lt;&gt;X$15),"         *",INDEX('Nerdy Plan Facts'!$C$22:$AP$381,1+SUM($F$18:W$18),INT((ROWS($A$1:R8)-1)*2+1))))</f>
        <v/>
      </c>
      <c r="Y26" s="77" t="str" cm="1">
        <f t="array" ref="Y26">IF(OR(Y$15="",$B26=""),"",IF(AND($D26=0,$E26&gt;Y$16,$E26&lt;(Y$16+Y$18),$B26&lt;&gt;Y$15),"         *",INDEX('Nerdy Plan Facts'!$C$22:$AP$381,1+SUM($F$18:X$18),INT((ROWS($A$1:S8)-1)*2+1))))</f>
        <v/>
      </c>
    </row>
    <row r="27" spans="2:25" ht="19.899999999999999" customHeight="1" x14ac:dyDescent="0.25">
      <c r="B27" s="20" t="str">
        <f>IF($G$9="Highest Interest First",'Create The Order'!K10,'Create The Order'!H10)</f>
        <v/>
      </c>
      <c r="C27" s="114" t="str" cm="1">
        <f t="array" ref="C27">IF(B27="","",INDEX(WorkTotalPayments,, MATCH(B27, WorkDebtName, 0)))</f>
        <v/>
      </c>
      <c r="D27" s="114" t="str">
        <f t="shared" si="2"/>
        <v/>
      </c>
      <c r="E27" s="20" t="str" cm="1">
        <f t="array" ref="E27">IF(B27="","",INDEX(WorkMonthOfLastPayment,, MATCH(B27, WorkDebtName, 0)))</f>
        <v/>
      </c>
      <c r="F27" s="77" t="str" cm="1">
        <f t="array" ref="F27">IF(B27="","",IF(AND($D27=0,$E27&gt;F$16,$E27&lt;(F$16+F$18),$B27&lt;&gt;F$15),"         *",INDEX('Nerdy Plan Facts'!$C$22:$AP$381,1,INT((ROWS($A$1:A9)-1)*2+1))))</f>
        <v/>
      </c>
      <c r="G27" s="77" t="str" cm="1">
        <f t="array" ref="G27">IF(OR(G$15="",$B27=""),"",IF(AND($D27=0,$E27&gt;G$16,$E27&lt;(G$16+G$18),$B27&lt;&gt;G$15),"         *",INDEX('Nerdy Plan Facts'!$C$22:$AP$381,1+SUM($F$18:F$18),INT((ROWS($A$1:A9)-1)*2+1))))</f>
        <v/>
      </c>
      <c r="H27" s="77" t="str" cm="1">
        <f t="array" ref="H27">IF(OR(H$15="",$B27=""),"",IF(AND($D27=0,$E27&gt;H$16,$E27&lt;(H$16+H$18),$B27&lt;&gt;H$15),"         *",INDEX('Nerdy Plan Facts'!$C$22:$AP$381,1+SUM($F$18:G$18),INT((ROWS($A$1:B9)-1)*2+1))))</f>
        <v/>
      </c>
      <c r="I27" s="77" t="str" cm="1">
        <f t="array" ref="I27">IF(OR(I$15="",$B27=""),"",IF(AND($D27=0,$E27&gt;I$16,$E27&lt;(I$16+I$18),$B27&lt;&gt;I$15),"         *",INDEX('Nerdy Plan Facts'!$C$22:$AP$381,1+SUM($F$18:H$18),INT((ROWS($A$1:C9)-1)*2+1))))</f>
        <v/>
      </c>
      <c r="J27" s="77" t="str" cm="1">
        <f t="array" ref="J27">IF(OR(J$15="",$B27=""),"",IF(AND($D27=0,$E27&gt;J$16,$E27&lt;(J$16+J$18),$B27&lt;&gt;J$15),"         *",INDEX('Nerdy Plan Facts'!$C$22:$AP$381,1+SUM($F$18:I$18),INT((ROWS($A$1:D9)-1)*2+1))))</f>
        <v/>
      </c>
      <c r="K27" s="77" t="str" cm="1">
        <f t="array" ref="K27">IF(OR(K$15="",$B27=""),"",IF(AND($D27=0,$E27&gt;K$16,$E27&lt;(K$16+K$18),$B27&lt;&gt;K$15),"         *",INDEX('Nerdy Plan Facts'!$C$22:$AP$381,1+SUM($F$18:J$18),INT((ROWS($A$1:E9)-1)*2+1))))</f>
        <v/>
      </c>
      <c r="L27" s="77" t="str" cm="1">
        <f t="array" ref="L27">IF(OR(L$15="",$B27=""),"",IF(AND($D27=0,$E27&gt;L$16,$E27&lt;(L$16+L$18),$B27&lt;&gt;L$15),"         *",INDEX('Nerdy Plan Facts'!$C$22:$AP$381,1+SUM($F$18:K$18),INT((ROWS($A$1:F9)-1)*2+1))))</f>
        <v/>
      </c>
      <c r="M27" s="77" t="str" cm="1">
        <f t="array" ref="M27">IF(OR(M$15="",$B27=""),"",IF(AND($D27=0,$E27&gt;M$16,$E27&lt;(M$16+M$18),$B27&lt;&gt;M$15),"         *",INDEX('Nerdy Plan Facts'!$C$22:$AP$381,1+SUM($F$18:L$18),INT((ROWS($A$1:G9)-1)*2+1))))</f>
        <v/>
      </c>
      <c r="N27" s="77" t="str" cm="1">
        <f t="array" ref="N27">IF(OR(N$15="",$B27=""),"",IF(AND($D27=0,$E27&gt;N$16,$E27&lt;(N$16+N$18),$B27&lt;&gt;N$15),"         *",INDEX('Nerdy Plan Facts'!$C$22:$AP$381,1+SUM($F$18:M$18),INT((ROWS($A$1:H9)-1)*2+1))))</f>
        <v/>
      </c>
      <c r="O27" s="77" t="str" cm="1">
        <f t="array" ref="O27">IF(OR(O$15="",$B27=""),"",IF(AND($D27=0,$E27&gt;O$16,$E27&lt;(O$16+O$18),$B27&lt;&gt;O$15),"         *",INDEX('Nerdy Plan Facts'!$C$22:$AP$381,1+SUM($F$18:N$18),INT((ROWS($A$1:I9)-1)*2+1))))</f>
        <v/>
      </c>
      <c r="P27" s="77" t="str" cm="1">
        <f t="array" ref="P27">IF(OR(P$15="",$B27=""),"",IF(AND($D27=0,$E27&gt;P$16,$E27&lt;(P$16+P$18),$B27&lt;&gt;P$15),"         *",INDEX('Nerdy Plan Facts'!$C$22:$AP$381,1+SUM($F$18:O$18),INT((ROWS($A$1:J9)-1)*2+1))))</f>
        <v/>
      </c>
      <c r="Q27" s="77" t="str" cm="1">
        <f t="array" ref="Q27">IF(OR(Q$15="",$B27=""),"",IF(AND($D27=0,$E27&gt;Q$16,$E27&lt;(Q$16+Q$18),$B27&lt;&gt;Q$15),"         *",INDEX('Nerdy Plan Facts'!$C$22:$AP$381,1+SUM($F$18:P$18),INT((ROWS($A$1:K9)-1)*2+1))))</f>
        <v/>
      </c>
      <c r="R27" s="77" t="str" cm="1">
        <f t="array" ref="R27">IF(OR(R$15="",$B27=""),"",IF(AND($D27=0,$E27&gt;R$16,$E27&lt;(R$16+R$18),$B27&lt;&gt;R$15),"         *",INDEX('Nerdy Plan Facts'!$C$22:$AP$381,1+SUM($F$18:Q$18),INT((ROWS($A$1:L9)-1)*2+1))))</f>
        <v/>
      </c>
      <c r="S27" s="77" t="str" cm="1">
        <f t="array" ref="S27">IF(OR(S$15="",$B27=""),"",IF(AND($D27=0,$E27&gt;S$16,$E27&lt;(S$16+S$18),$B27&lt;&gt;S$15),"         *",INDEX('Nerdy Plan Facts'!$C$22:$AP$381,1+SUM($F$18:R$18),INT((ROWS($A$1:M9)-1)*2+1))))</f>
        <v/>
      </c>
      <c r="T27" s="77" t="str" cm="1">
        <f t="array" ref="T27">IF(OR(T$15="",$B27=""),"",IF(AND($D27=0,$E27&gt;T$16,$E27&lt;(T$16+T$18),$B27&lt;&gt;T$15),"         *",INDEX('Nerdy Plan Facts'!$C$22:$AP$381,1+SUM($F$18:S$18),INT((ROWS($A$1:N9)-1)*2+1))))</f>
        <v/>
      </c>
      <c r="U27" s="77" t="str" cm="1">
        <f t="array" ref="U27">IF(OR(U$15="",$B27=""),"",IF(AND($D27=0,$E27&gt;U$16,$E27&lt;(U$16+U$18),$B27&lt;&gt;U$15),"         *",INDEX('Nerdy Plan Facts'!$C$22:$AP$381,1+SUM($F$18:T$18),INT((ROWS($A$1:O9)-1)*2+1))))</f>
        <v/>
      </c>
      <c r="V27" s="77" t="str" cm="1">
        <f t="array" ref="V27">IF(OR(V$15="",$B27=""),"",IF(AND($D27=0,$E27&gt;V$16,$E27&lt;(V$16+V$18),$B27&lt;&gt;V$15),"         *",INDEX('Nerdy Plan Facts'!$C$22:$AP$381,1+SUM($F$18:U$18),INT((ROWS($A$1:P9)-1)*2+1))))</f>
        <v/>
      </c>
      <c r="W27" s="77" t="str" cm="1">
        <f t="array" ref="W27">IF(OR(W$15="",$B27=""),"",IF(AND($D27=0,$E27&gt;W$16,$E27&lt;(W$16+W$18),$B27&lt;&gt;W$15),"         *",INDEX('Nerdy Plan Facts'!$C$22:$AP$381,1+SUM($F$18:V$18),INT((ROWS($A$1:Q9)-1)*2+1))))</f>
        <v/>
      </c>
      <c r="X27" s="77" t="str" cm="1">
        <f t="array" ref="X27">IF(OR(X$15="",$B27=""),"",IF(AND($D27=0,$E27&gt;X$16,$E27&lt;(X$16+X$18),$B27&lt;&gt;X$15),"         *",INDEX('Nerdy Plan Facts'!$C$22:$AP$381,1+SUM($F$18:W$18),INT((ROWS($A$1:R9)-1)*2+1))))</f>
        <v/>
      </c>
      <c r="Y27" s="77" t="str" cm="1">
        <f t="array" ref="Y27">IF(OR(Y$15="",$B27=""),"",IF(AND($D27=0,$E27&gt;Y$16,$E27&lt;(Y$16+Y$18),$B27&lt;&gt;Y$15),"         *",INDEX('Nerdy Plan Facts'!$C$22:$AP$381,1+SUM($F$18:X$18),INT((ROWS($A$1:S9)-1)*2+1))))</f>
        <v/>
      </c>
    </row>
    <row r="28" spans="2:25" ht="19.899999999999999" customHeight="1" x14ac:dyDescent="0.25">
      <c r="B28" s="20" t="str">
        <f>IF($G$9="Highest Interest First",'Create The Order'!K11,'Create The Order'!H11)</f>
        <v/>
      </c>
      <c r="C28" s="114" t="str" cm="1">
        <f t="array" ref="C28">IF(B28="","",INDEX(WorkTotalPayments,, MATCH(B28, WorkDebtName, 0)))</f>
        <v/>
      </c>
      <c r="D28" s="114" t="str">
        <f t="shared" si="2"/>
        <v/>
      </c>
      <c r="E28" s="20" t="str" cm="1">
        <f t="array" ref="E28">IF(B28="","",INDEX(WorkMonthOfLastPayment,, MATCH(B28, WorkDebtName, 0)))</f>
        <v/>
      </c>
      <c r="F28" s="77" t="str" cm="1">
        <f t="array" ref="F28">IF(B28="","",IF(AND($D28=0,$E28&gt;F$16,$E28&lt;(F$16+F$18),$B28&lt;&gt;F$15),"         *",INDEX('Nerdy Plan Facts'!$C$22:$AP$381,1,INT((ROWS($A$1:A10)-1)*2+1))))</f>
        <v/>
      </c>
      <c r="G28" s="77" t="str" cm="1">
        <f t="array" ref="G28">IF(OR(G$15="",$B28=""),"",IF(AND($D28=0,$E28&gt;G$16,$E28&lt;(G$16+G$18),$B28&lt;&gt;G$15),"         *",INDEX('Nerdy Plan Facts'!$C$22:$AP$381,1+SUM($F$18:F$18),INT((ROWS($A$1:A10)-1)*2+1))))</f>
        <v/>
      </c>
      <c r="H28" s="77" t="str" cm="1">
        <f t="array" ref="H28">IF(OR(H$15="",$B28=""),"",IF(AND($D28=0,$E28&gt;H$16,$E28&lt;(H$16+H$18),$B28&lt;&gt;H$15),"         *",INDEX('Nerdy Plan Facts'!$C$22:$AP$381,1+SUM($F$18:G$18),INT((ROWS($A$1:B10)-1)*2+1))))</f>
        <v/>
      </c>
      <c r="I28" s="77" t="str" cm="1">
        <f t="array" ref="I28">IF(OR(I$15="",$B28=""),"",IF(AND($D28=0,$E28&gt;I$16,$E28&lt;(I$16+I$18),$B28&lt;&gt;I$15),"         *",INDEX('Nerdy Plan Facts'!$C$22:$AP$381,1+SUM($F$18:H$18),INT((ROWS($A$1:C10)-1)*2+1))))</f>
        <v/>
      </c>
      <c r="J28" s="77" t="str" cm="1">
        <f t="array" ref="J28">IF(OR(J$15="",$B28=""),"",IF(AND($D28=0,$E28&gt;J$16,$E28&lt;(J$16+J$18),$B28&lt;&gt;J$15),"         *",INDEX('Nerdy Plan Facts'!$C$22:$AP$381,1+SUM($F$18:I$18),INT((ROWS($A$1:D10)-1)*2+1))))</f>
        <v/>
      </c>
      <c r="K28" s="77" t="str" cm="1">
        <f t="array" ref="K28">IF(OR(K$15="",$B28=""),"",IF(AND($D28=0,$E28&gt;K$16,$E28&lt;(K$16+K$18),$B28&lt;&gt;K$15),"         *",INDEX('Nerdy Plan Facts'!$C$22:$AP$381,1+SUM($F$18:J$18),INT((ROWS($A$1:E10)-1)*2+1))))</f>
        <v/>
      </c>
      <c r="L28" s="77" t="str" cm="1">
        <f t="array" ref="L28">IF(OR(L$15="",$B28=""),"",IF(AND($D28=0,$E28&gt;L$16,$E28&lt;(L$16+L$18),$B28&lt;&gt;L$15),"         *",INDEX('Nerdy Plan Facts'!$C$22:$AP$381,1+SUM($F$18:K$18),INT((ROWS($A$1:F10)-1)*2+1))))</f>
        <v/>
      </c>
      <c r="M28" s="77" t="str" cm="1">
        <f t="array" ref="M28">IF(OR(M$15="",$B28=""),"",IF(AND($D28=0,$E28&gt;M$16,$E28&lt;(M$16+M$18),$B28&lt;&gt;M$15),"         *",INDEX('Nerdy Plan Facts'!$C$22:$AP$381,1+SUM($F$18:L$18),INT((ROWS($A$1:G10)-1)*2+1))))</f>
        <v/>
      </c>
      <c r="N28" s="77" t="str" cm="1">
        <f t="array" ref="N28">IF(OR(N$15="",$B28=""),"",IF(AND($D28=0,$E28&gt;N$16,$E28&lt;(N$16+N$18),$B28&lt;&gt;N$15),"         *",INDEX('Nerdy Plan Facts'!$C$22:$AP$381,1+SUM($F$18:M$18),INT((ROWS($A$1:H10)-1)*2+1))))</f>
        <v/>
      </c>
      <c r="O28" s="77" t="str" cm="1">
        <f t="array" ref="O28">IF(OR(O$15="",$B28=""),"",IF(AND($D28=0,$E28&gt;O$16,$E28&lt;(O$16+O$18),$B28&lt;&gt;O$15),"         *",INDEX('Nerdy Plan Facts'!$C$22:$AP$381,1+SUM($F$18:N$18),INT((ROWS($A$1:I10)-1)*2+1))))</f>
        <v/>
      </c>
      <c r="P28" s="77" t="str" cm="1">
        <f t="array" ref="P28">IF(OR(P$15="",$B28=""),"",IF(AND($D28=0,$E28&gt;P$16,$E28&lt;(P$16+P$18),$B28&lt;&gt;P$15),"         *",INDEX('Nerdy Plan Facts'!$C$22:$AP$381,1+SUM($F$18:O$18),INT((ROWS($A$1:J10)-1)*2+1))))</f>
        <v/>
      </c>
      <c r="Q28" s="77" t="str" cm="1">
        <f t="array" ref="Q28">IF(OR(Q$15="",$B28=""),"",IF(AND($D28=0,$E28&gt;Q$16,$E28&lt;(Q$16+Q$18),$B28&lt;&gt;Q$15),"         *",INDEX('Nerdy Plan Facts'!$C$22:$AP$381,1+SUM($F$18:P$18),INT((ROWS($A$1:K10)-1)*2+1))))</f>
        <v/>
      </c>
      <c r="R28" s="77" t="str" cm="1">
        <f t="array" ref="R28">IF(OR(R$15="",$B28=""),"",IF(AND($D28=0,$E28&gt;R$16,$E28&lt;(R$16+R$18),$B28&lt;&gt;R$15),"         *",INDEX('Nerdy Plan Facts'!$C$22:$AP$381,1+SUM($F$18:Q$18),INT((ROWS($A$1:L10)-1)*2+1))))</f>
        <v/>
      </c>
      <c r="S28" s="77" t="str" cm="1">
        <f t="array" ref="S28">IF(OR(S$15="",$B28=""),"",IF(AND($D28=0,$E28&gt;S$16,$E28&lt;(S$16+S$18),$B28&lt;&gt;S$15),"         *",INDEX('Nerdy Plan Facts'!$C$22:$AP$381,1+SUM($F$18:R$18),INT((ROWS($A$1:M10)-1)*2+1))))</f>
        <v/>
      </c>
      <c r="T28" s="77" t="str" cm="1">
        <f t="array" ref="T28">IF(OR(T$15="",$B28=""),"",IF(AND($D28=0,$E28&gt;T$16,$E28&lt;(T$16+T$18),$B28&lt;&gt;T$15),"         *",INDEX('Nerdy Plan Facts'!$C$22:$AP$381,1+SUM($F$18:S$18),INT((ROWS($A$1:N10)-1)*2+1))))</f>
        <v/>
      </c>
      <c r="U28" s="77" t="str" cm="1">
        <f t="array" ref="U28">IF(OR(U$15="",$B28=""),"",IF(AND($D28=0,$E28&gt;U$16,$E28&lt;(U$16+U$18),$B28&lt;&gt;U$15),"         *",INDEX('Nerdy Plan Facts'!$C$22:$AP$381,1+SUM($F$18:T$18),INT((ROWS($A$1:O10)-1)*2+1))))</f>
        <v/>
      </c>
      <c r="V28" s="77" t="str" cm="1">
        <f t="array" ref="V28">IF(OR(V$15="",$B28=""),"",IF(AND($D28=0,$E28&gt;V$16,$E28&lt;(V$16+V$18),$B28&lt;&gt;V$15),"         *",INDEX('Nerdy Plan Facts'!$C$22:$AP$381,1+SUM($F$18:U$18),INT((ROWS($A$1:P10)-1)*2+1))))</f>
        <v/>
      </c>
      <c r="W28" s="77" t="str" cm="1">
        <f t="array" ref="W28">IF(OR(W$15="",$B28=""),"",IF(AND($D28=0,$E28&gt;W$16,$E28&lt;(W$16+W$18),$B28&lt;&gt;W$15),"         *",INDEX('Nerdy Plan Facts'!$C$22:$AP$381,1+SUM($F$18:V$18),INT((ROWS($A$1:Q10)-1)*2+1))))</f>
        <v/>
      </c>
      <c r="X28" s="77" t="str" cm="1">
        <f t="array" ref="X28">IF(OR(X$15="",$B28=""),"",IF(AND($D28=0,$E28&gt;X$16,$E28&lt;(X$16+X$18),$B28&lt;&gt;X$15),"         *",INDEX('Nerdy Plan Facts'!$C$22:$AP$381,1+SUM($F$18:W$18),INT((ROWS($A$1:R10)-1)*2+1))))</f>
        <v/>
      </c>
      <c r="Y28" s="77" t="str" cm="1">
        <f t="array" ref="Y28">IF(OR(Y$15="",$B28=""),"",IF(AND($D28=0,$E28&gt;Y$16,$E28&lt;(Y$16+Y$18),$B28&lt;&gt;Y$15),"         *",INDEX('Nerdy Plan Facts'!$C$22:$AP$381,1+SUM($F$18:X$18),INT((ROWS($A$1:S10)-1)*2+1))))</f>
        <v/>
      </c>
    </row>
    <row r="29" spans="2:25" ht="19.899999999999999" customHeight="1" x14ac:dyDescent="0.25">
      <c r="B29" s="20" t="str">
        <f>IF($G$9="Highest Interest First",'Create The Order'!K12,'Create The Order'!H12)</f>
        <v/>
      </c>
      <c r="C29" s="114" t="str" cm="1">
        <f t="array" ref="C29">IF(B29="","",INDEX(WorkTotalPayments,, MATCH(B29, WorkDebtName, 0)))</f>
        <v/>
      </c>
      <c r="D29" s="114" t="str">
        <f t="shared" si="2"/>
        <v/>
      </c>
      <c r="E29" s="20" t="str" cm="1">
        <f t="array" ref="E29">IF(B29="","",INDEX(WorkMonthOfLastPayment,, MATCH(B29, WorkDebtName, 0)))</f>
        <v/>
      </c>
      <c r="F29" s="77" t="str" cm="1">
        <f t="array" ref="F29">IF(B29="","",IF(AND($D29=0,$E29&gt;F$16,$E29&lt;(F$16+F$18),$B29&lt;&gt;F$15),"         *",INDEX('Nerdy Plan Facts'!$C$22:$AP$381,1,INT((ROWS($A$1:A11)-1)*2+1))))</f>
        <v/>
      </c>
      <c r="G29" s="77" t="str" cm="1">
        <f t="array" ref="G29">IF(OR(G$15="",$B29=""),"",IF(AND($D29=0,$E29&gt;G$16,$E29&lt;(G$16+G$18),$B29&lt;&gt;G$15),"         *",INDEX('Nerdy Plan Facts'!$C$22:$AP$381,1+SUM($F$18:F$18),INT((ROWS($A$1:A11)-1)*2+1))))</f>
        <v/>
      </c>
      <c r="H29" s="77" t="str" cm="1">
        <f t="array" ref="H29">IF(OR(H$15="",$B29=""),"",IF(AND($D29=0,$E29&gt;H$16,$E29&lt;(H$16+H$18),$B29&lt;&gt;H$15),"         *",INDEX('Nerdy Plan Facts'!$C$22:$AP$381,1+SUM($F$18:G$18),INT((ROWS($A$1:B11)-1)*2+1))))</f>
        <v/>
      </c>
      <c r="I29" s="77" t="str" cm="1">
        <f t="array" ref="I29">IF(OR(I$15="",$B29=""),"",IF(AND($D29=0,$E29&gt;I$16,$E29&lt;(I$16+I$18),$B29&lt;&gt;I$15),"         *",INDEX('Nerdy Plan Facts'!$C$22:$AP$381,1+SUM($F$18:H$18),INT((ROWS($A$1:C11)-1)*2+1))))</f>
        <v/>
      </c>
      <c r="J29" s="77" t="str" cm="1">
        <f t="array" ref="J29">IF(OR(J$15="",$B29=""),"",IF(AND($D29=0,$E29&gt;J$16,$E29&lt;(J$16+J$18),$B29&lt;&gt;J$15),"         *",INDEX('Nerdy Plan Facts'!$C$22:$AP$381,1+SUM($F$18:I$18),INT((ROWS($A$1:D11)-1)*2+1))))</f>
        <v/>
      </c>
      <c r="K29" s="77" t="str" cm="1">
        <f t="array" ref="K29">IF(OR(K$15="",$B29=""),"",IF(AND($D29=0,$E29&gt;K$16,$E29&lt;(K$16+K$18),$B29&lt;&gt;K$15),"         *",INDEX('Nerdy Plan Facts'!$C$22:$AP$381,1+SUM($F$18:J$18),INT((ROWS($A$1:E11)-1)*2+1))))</f>
        <v/>
      </c>
      <c r="L29" s="77" t="str" cm="1">
        <f t="array" ref="L29">IF(OR(L$15="",$B29=""),"",IF(AND($D29=0,$E29&gt;L$16,$E29&lt;(L$16+L$18),$B29&lt;&gt;L$15),"         *",INDEX('Nerdy Plan Facts'!$C$22:$AP$381,1+SUM($F$18:K$18),INT((ROWS($A$1:F11)-1)*2+1))))</f>
        <v/>
      </c>
      <c r="M29" s="77" t="str" cm="1">
        <f t="array" ref="M29">IF(OR(M$15="",$B29=""),"",IF(AND($D29=0,$E29&gt;M$16,$E29&lt;(M$16+M$18),$B29&lt;&gt;M$15),"         *",INDEX('Nerdy Plan Facts'!$C$22:$AP$381,1+SUM($F$18:L$18),INT((ROWS($A$1:G11)-1)*2+1))))</f>
        <v/>
      </c>
      <c r="N29" s="77" t="str" cm="1">
        <f t="array" ref="N29">IF(OR(N$15="",$B29=""),"",IF(AND($D29=0,$E29&gt;N$16,$E29&lt;(N$16+N$18),$B29&lt;&gt;N$15),"         *",INDEX('Nerdy Plan Facts'!$C$22:$AP$381,1+SUM($F$18:M$18),INT((ROWS($A$1:H11)-1)*2+1))))</f>
        <v/>
      </c>
      <c r="O29" s="77" t="str" cm="1">
        <f t="array" ref="O29">IF(OR(O$15="",$B29=""),"",IF(AND($D29=0,$E29&gt;O$16,$E29&lt;(O$16+O$18),$B29&lt;&gt;O$15),"         *",INDEX('Nerdy Plan Facts'!$C$22:$AP$381,1+SUM($F$18:N$18),INT((ROWS($A$1:I11)-1)*2+1))))</f>
        <v/>
      </c>
      <c r="P29" s="77" t="str" cm="1">
        <f t="array" ref="P29">IF(OR(P$15="",$B29=""),"",IF(AND($D29=0,$E29&gt;P$16,$E29&lt;(P$16+P$18),$B29&lt;&gt;P$15),"         *",INDEX('Nerdy Plan Facts'!$C$22:$AP$381,1+SUM($F$18:O$18),INT((ROWS($A$1:J11)-1)*2+1))))</f>
        <v/>
      </c>
      <c r="Q29" s="77" t="str" cm="1">
        <f t="array" ref="Q29">IF(OR(Q$15="",$B29=""),"",IF(AND($D29=0,$E29&gt;Q$16,$E29&lt;(Q$16+Q$18),$B29&lt;&gt;Q$15),"         *",INDEX('Nerdy Plan Facts'!$C$22:$AP$381,1+SUM($F$18:P$18),INT((ROWS($A$1:K11)-1)*2+1))))</f>
        <v/>
      </c>
      <c r="R29" s="77" t="str" cm="1">
        <f t="array" ref="R29">IF(OR(R$15="",$B29=""),"",IF(AND($D29=0,$E29&gt;R$16,$E29&lt;(R$16+R$18),$B29&lt;&gt;R$15),"         *",INDEX('Nerdy Plan Facts'!$C$22:$AP$381,1+SUM($F$18:Q$18),INT((ROWS($A$1:L11)-1)*2+1))))</f>
        <v/>
      </c>
      <c r="S29" s="77" t="str" cm="1">
        <f t="array" ref="S29">IF(OR(S$15="",$B29=""),"",IF(AND($D29=0,$E29&gt;S$16,$E29&lt;(S$16+S$18),$B29&lt;&gt;S$15),"         *",INDEX('Nerdy Plan Facts'!$C$22:$AP$381,1+SUM($F$18:R$18),INT((ROWS($A$1:M11)-1)*2+1))))</f>
        <v/>
      </c>
      <c r="T29" s="77" t="str" cm="1">
        <f t="array" ref="T29">IF(OR(T$15="",$B29=""),"",IF(AND($D29=0,$E29&gt;T$16,$E29&lt;(T$16+T$18),$B29&lt;&gt;T$15),"         *",INDEX('Nerdy Plan Facts'!$C$22:$AP$381,1+SUM($F$18:S$18),INT((ROWS($A$1:N11)-1)*2+1))))</f>
        <v/>
      </c>
      <c r="U29" s="77" t="str" cm="1">
        <f t="array" ref="U29">IF(OR(U$15="",$B29=""),"",IF(AND($D29=0,$E29&gt;U$16,$E29&lt;(U$16+U$18),$B29&lt;&gt;U$15),"         *",INDEX('Nerdy Plan Facts'!$C$22:$AP$381,1+SUM($F$18:T$18),INT((ROWS($A$1:O11)-1)*2+1))))</f>
        <v/>
      </c>
      <c r="V29" s="77" t="str" cm="1">
        <f t="array" ref="V29">IF(OR(V$15="",$B29=""),"",IF(AND($D29=0,$E29&gt;V$16,$E29&lt;(V$16+V$18),$B29&lt;&gt;V$15),"         *",INDEX('Nerdy Plan Facts'!$C$22:$AP$381,1+SUM($F$18:U$18),INT((ROWS($A$1:P11)-1)*2+1))))</f>
        <v/>
      </c>
      <c r="W29" s="77" t="str" cm="1">
        <f t="array" ref="W29">IF(OR(W$15="",$B29=""),"",IF(AND($D29=0,$E29&gt;W$16,$E29&lt;(W$16+W$18),$B29&lt;&gt;W$15),"         *",INDEX('Nerdy Plan Facts'!$C$22:$AP$381,1+SUM($F$18:V$18),INT((ROWS($A$1:Q11)-1)*2+1))))</f>
        <v/>
      </c>
      <c r="X29" s="77" t="str" cm="1">
        <f t="array" ref="X29">IF(OR(X$15="",$B29=""),"",IF(AND($D29=0,$E29&gt;X$16,$E29&lt;(X$16+X$18),$B29&lt;&gt;X$15),"         *",INDEX('Nerdy Plan Facts'!$C$22:$AP$381,1+SUM($F$18:W$18),INT((ROWS($A$1:R11)-1)*2+1))))</f>
        <v/>
      </c>
      <c r="Y29" s="77" t="str" cm="1">
        <f t="array" ref="Y29">IF(OR(Y$15="",$B29=""),"",IF(AND($D29=0,$E29&gt;Y$16,$E29&lt;(Y$16+Y$18),$B29&lt;&gt;Y$15),"         *",INDEX('Nerdy Plan Facts'!$C$22:$AP$381,1+SUM($F$18:X$18),INT((ROWS($A$1:S11)-1)*2+1))))</f>
        <v/>
      </c>
    </row>
    <row r="30" spans="2:25" ht="19.899999999999999" customHeight="1" x14ac:dyDescent="0.25">
      <c r="B30" s="20" t="str">
        <f>IF($G$9="Highest Interest First",'Create The Order'!K13,'Create The Order'!H13)</f>
        <v/>
      </c>
      <c r="C30" s="114" t="str" cm="1">
        <f t="array" ref="C30">IF(B30="","",INDEX(WorkTotalPayments,, MATCH(B30, WorkDebtName, 0)))</f>
        <v/>
      </c>
      <c r="D30" s="114" t="str">
        <f t="shared" si="2"/>
        <v/>
      </c>
      <c r="E30" s="20" t="str" cm="1">
        <f t="array" ref="E30">IF(B30="","",INDEX(WorkMonthOfLastPayment,, MATCH(B30, WorkDebtName, 0)))</f>
        <v/>
      </c>
      <c r="F30" s="77" t="str" cm="1">
        <f t="array" ref="F30">IF(B30="","",IF(AND($D30=0,$E30&gt;F$16,$E30&lt;(F$16+F$18),$B30&lt;&gt;F$15),"         *",INDEX('Nerdy Plan Facts'!$C$22:$AP$381,1,INT((ROWS($A$1:A12)-1)*2+1))))</f>
        <v/>
      </c>
      <c r="G30" s="77" t="str" cm="1">
        <f t="array" ref="G30">IF(OR(G$15="",$B30=""),"",IF(AND($D30=0,$E30&gt;G$16,$E30&lt;(G$16+G$18),$B30&lt;&gt;G$15),"         *",INDEX('Nerdy Plan Facts'!$C$22:$AP$381,1+SUM($F$18:F$18),INT((ROWS($A$1:A12)-1)*2+1))))</f>
        <v/>
      </c>
      <c r="H30" s="77" t="str" cm="1">
        <f t="array" ref="H30">IF(OR(H$15="",$B30=""),"",IF(AND($D30=0,$E30&gt;H$16,$E30&lt;(H$16+H$18),$B30&lt;&gt;H$15),"         *",INDEX('Nerdy Plan Facts'!$C$22:$AP$381,1+SUM($F$18:G$18),INT((ROWS($A$1:B12)-1)*2+1))))</f>
        <v/>
      </c>
      <c r="I30" s="77" t="str" cm="1">
        <f t="array" ref="I30">IF(OR(I$15="",$B30=""),"",IF(AND($D30=0,$E30&gt;I$16,$E30&lt;(I$16+I$18),$B30&lt;&gt;I$15),"         *",INDEX('Nerdy Plan Facts'!$C$22:$AP$381,1+SUM($F$18:H$18),INT((ROWS($A$1:C12)-1)*2+1))))</f>
        <v/>
      </c>
      <c r="J30" s="77" t="str" cm="1">
        <f t="array" ref="J30">IF(OR(J$15="",$B30=""),"",IF(AND($D30=0,$E30&gt;J$16,$E30&lt;(J$16+J$18),$B30&lt;&gt;J$15),"         *",INDEX('Nerdy Plan Facts'!$C$22:$AP$381,1+SUM($F$18:I$18),INT((ROWS($A$1:D12)-1)*2+1))))</f>
        <v/>
      </c>
      <c r="K30" s="77" t="str" cm="1">
        <f t="array" ref="K30">IF(OR(K$15="",$B30=""),"",IF(AND($D30=0,$E30&gt;K$16,$E30&lt;(K$16+K$18),$B30&lt;&gt;K$15),"         *",INDEX('Nerdy Plan Facts'!$C$22:$AP$381,1+SUM($F$18:J$18),INT((ROWS($A$1:E12)-1)*2+1))))</f>
        <v/>
      </c>
      <c r="L30" s="77" t="str" cm="1">
        <f t="array" ref="L30">IF(OR(L$15="",$B30=""),"",IF(AND($D30=0,$E30&gt;L$16,$E30&lt;(L$16+L$18),$B30&lt;&gt;L$15),"         *",INDEX('Nerdy Plan Facts'!$C$22:$AP$381,1+SUM($F$18:K$18),INT((ROWS($A$1:F12)-1)*2+1))))</f>
        <v/>
      </c>
      <c r="M30" s="77" t="str" cm="1">
        <f t="array" ref="M30">IF(OR(M$15="",$B30=""),"",IF(AND($D30=0,$E30&gt;M$16,$E30&lt;(M$16+M$18),$B30&lt;&gt;M$15),"         *",INDEX('Nerdy Plan Facts'!$C$22:$AP$381,1+SUM($F$18:L$18),INT((ROWS($A$1:G12)-1)*2+1))))</f>
        <v/>
      </c>
      <c r="N30" s="77" t="str" cm="1">
        <f t="array" ref="N30">IF(OR(N$15="",$B30=""),"",IF(AND($D30=0,$E30&gt;N$16,$E30&lt;(N$16+N$18),$B30&lt;&gt;N$15),"         *",INDEX('Nerdy Plan Facts'!$C$22:$AP$381,1+SUM($F$18:M$18),INT((ROWS($A$1:H12)-1)*2+1))))</f>
        <v/>
      </c>
      <c r="O30" s="77" t="str" cm="1">
        <f t="array" ref="O30">IF(OR(O$15="",$B30=""),"",IF(AND($D30=0,$E30&gt;O$16,$E30&lt;(O$16+O$18),$B30&lt;&gt;O$15),"         *",INDEX('Nerdy Plan Facts'!$C$22:$AP$381,1+SUM($F$18:N$18),INT((ROWS($A$1:I12)-1)*2+1))))</f>
        <v/>
      </c>
      <c r="P30" s="77" t="str" cm="1">
        <f t="array" ref="P30">IF(OR(P$15="",$B30=""),"",IF(AND($D30=0,$E30&gt;P$16,$E30&lt;(P$16+P$18),$B30&lt;&gt;P$15),"         *",INDEX('Nerdy Plan Facts'!$C$22:$AP$381,1+SUM($F$18:O$18),INT((ROWS($A$1:J12)-1)*2+1))))</f>
        <v/>
      </c>
      <c r="Q30" s="77" t="str" cm="1">
        <f t="array" ref="Q30">IF(OR(Q$15="",$B30=""),"",IF(AND($D30=0,$E30&gt;Q$16,$E30&lt;(Q$16+Q$18),$B30&lt;&gt;Q$15),"         *",INDEX('Nerdy Plan Facts'!$C$22:$AP$381,1+SUM($F$18:P$18),INT((ROWS($A$1:K12)-1)*2+1))))</f>
        <v/>
      </c>
      <c r="R30" s="77" t="str" cm="1">
        <f t="array" ref="R30">IF(OR(R$15="",$B30=""),"",IF(AND($D30=0,$E30&gt;R$16,$E30&lt;(R$16+R$18),$B30&lt;&gt;R$15),"         *",INDEX('Nerdy Plan Facts'!$C$22:$AP$381,1+SUM($F$18:Q$18),INT((ROWS($A$1:L12)-1)*2+1))))</f>
        <v/>
      </c>
      <c r="S30" s="77" t="str" cm="1">
        <f t="array" ref="S30">IF(OR(S$15="",$B30=""),"",IF(AND($D30=0,$E30&gt;S$16,$E30&lt;(S$16+S$18),$B30&lt;&gt;S$15),"         *",INDEX('Nerdy Plan Facts'!$C$22:$AP$381,1+SUM($F$18:R$18),INT((ROWS($A$1:M12)-1)*2+1))))</f>
        <v/>
      </c>
      <c r="T30" s="77" t="str" cm="1">
        <f t="array" ref="T30">IF(OR(T$15="",$B30=""),"",IF(AND($D30=0,$E30&gt;T$16,$E30&lt;(T$16+T$18),$B30&lt;&gt;T$15),"         *",INDEX('Nerdy Plan Facts'!$C$22:$AP$381,1+SUM($F$18:S$18),INT((ROWS($A$1:N12)-1)*2+1))))</f>
        <v/>
      </c>
      <c r="U30" s="77" t="str" cm="1">
        <f t="array" ref="U30">IF(OR(U$15="",$B30=""),"",IF(AND($D30=0,$E30&gt;U$16,$E30&lt;(U$16+U$18),$B30&lt;&gt;U$15),"         *",INDEX('Nerdy Plan Facts'!$C$22:$AP$381,1+SUM($F$18:T$18),INT((ROWS($A$1:O12)-1)*2+1))))</f>
        <v/>
      </c>
      <c r="V30" s="77" t="str" cm="1">
        <f t="array" ref="V30">IF(OR(V$15="",$B30=""),"",IF(AND($D30=0,$E30&gt;V$16,$E30&lt;(V$16+V$18),$B30&lt;&gt;V$15),"         *",INDEX('Nerdy Plan Facts'!$C$22:$AP$381,1+SUM($F$18:U$18),INT((ROWS($A$1:P12)-1)*2+1))))</f>
        <v/>
      </c>
      <c r="W30" s="77" t="str" cm="1">
        <f t="array" ref="W30">IF(OR(W$15="",$B30=""),"",IF(AND($D30=0,$E30&gt;W$16,$E30&lt;(W$16+W$18),$B30&lt;&gt;W$15),"         *",INDEX('Nerdy Plan Facts'!$C$22:$AP$381,1+SUM($F$18:V$18),INT((ROWS($A$1:Q12)-1)*2+1))))</f>
        <v/>
      </c>
      <c r="X30" s="77" t="str" cm="1">
        <f t="array" ref="X30">IF(OR(X$15="",$B30=""),"",IF(AND($D30=0,$E30&gt;X$16,$E30&lt;(X$16+X$18),$B30&lt;&gt;X$15),"         *",INDEX('Nerdy Plan Facts'!$C$22:$AP$381,1+SUM($F$18:W$18),INT((ROWS($A$1:R12)-1)*2+1))))</f>
        <v/>
      </c>
      <c r="Y30" s="77" t="str" cm="1">
        <f t="array" ref="Y30">IF(OR(Y$15="",$B30=""),"",IF(AND($D30=0,$E30&gt;Y$16,$E30&lt;(Y$16+Y$18),$B30&lt;&gt;Y$15),"         *",INDEX('Nerdy Plan Facts'!$C$22:$AP$381,1+SUM($F$18:X$18),INT((ROWS($A$1:S12)-1)*2+1))))</f>
        <v/>
      </c>
    </row>
    <row r="31" spans="2:25" ht="19.899999999999999" customHeight="1" x14ac:dyDescent="0.25">
      <c r="B31" s="20" t="str">
        <f>IF($G$9="Highest Interest First",'Create The Order'!K14,'Create The Order'!H14)</f>
        <v/>
      </c>
      <c r="C31" s="114" t="str" cm="1">
        <f t="array" ref="C31">IF(B31="","",INDEX(WorkTotalPayments,, MATCH(B31, WorkDebtName, 0)))</f>
        <v/>
      </c>
      <c r="D31" s="114" t="str">
        <f t="shared" si="2"/>
        <v/>
      </c>
      <c r="E31" s="20" t="str" cm="1">
        <f t="array" ref="E31">IF(B31="","",INDEX(WorkMonthOfLastPayment,, MATCH(B31, WorkDebtName, 0)))</f>
        <v/>
      </c>
      <c r="F31" s="77" t="str" cm="1">
        <f t="array" ref="F31">IF(B31="","",IF(AND($D31=0,$E31&gt;F$16,$E31&lt;(F$16+F$18),$B31&lt;&gt;F$15),"         *",INDEX('Nerdy Plan Facts'!$C$22:$AP$381,1,INT((ROWS($A$1:A13)-1)*2+1))))</f>
        <v/>
      </c>
      <c r="G31" s="77" t="str" cm="1">
        <f t="array" ref="G31">IF(OR(G$15="",$B31=""),"",IF(AND($D31=0,$E31&gt;G$16,$E31&lt;(G$16+G$18),$B31&lt;&gt;G$15),"         *",INDEX('Nerdy Plan Facts'!$C$22:$AP$381,1+SUM($F$18:F$18),INT((ROWS($A$1:A13)-1)*2+1))))</f>
        <v/>
      </c>
      <c r="H31" s="77" t="str" cm="1">
        <f t="array" ref="H31">IF(OR(H$15="",$B31=""),"",IF(AND($D31=0,$E31&gt;H$16,$E31&lt;(H$16+H$18),$B31&lt;&gt;H$15),"         *",INDEX('Nerdy Plan Facts'!$C$22:$AP$381,1+SUM($F$18:G$18),INT((ROWS($A$1:B13)-1)*2+1))))</f>
        <v/>
      </c>
      <c r="I31" s="77" t="str" cm="1">
        <f t="array" ref="I31">IF(OR(I$15="",$B31=""),"",IF(AND($D31=0,$E31&gt;I$16,$E31&lt;(I$16+I$18),$B31&lt;&gt;I$15),"         *",INDEX('Nerdy Plan Facts'!$C$22:$AP$381,1+SUM($F$18:H$18),INT((ROWS($A$1:C13)-1)*2+1))))</f>
        <v/>
      </c>
      <c r="J31" s="77" t="str" cm="1">
        <f t="array" ref="J31">IF(OR(J$15="",$B31=""),"",IF(AND($D31=0,$E31&gt;J$16,$E31&lt;(J$16+J$18),$B31&lt;&gt;J$15),"         *",INDEX('Nerdy Plan Facts'!$C$22:$AP$381,1+SUM($F$18:I$18),INT((ROWS($A$1:D13)-1)*2+1))))</f>
        <v/>
      </c>
      <c r="K31" s="77" t="str" cm="1">
        <f t="array" ref="K31">IF(OR(K$15="",$B31=""),"",IF(AND($D31=0,$E31&gt;K$16,$E31&lt;(K$16+K$18),$B31&lt;&gt;K$15),"         *",INDEX('Nerdy Plan Facts'!$C$22:$AP$381,1+SUM($F$18:J$18),INT((ROWS($A$1:E13)-1)*2+1))))</f>
        <v/>
      </c>
      <c r="L31" s="77" t="str" cm="1">
        <f t="array" ref="L31">IF(OR(L$15="",$B31=""),"",IF(AND($D31=0,$E31&gt;L$16,$E31&lt;(L$16+L$18),$B31&lt;&gt;L$15),"         *",INDEX('Nerdy Plan Facts'!$C$22:$AP$381,1+SUM($F$18:K$18),INT((ROWS($A$1:F13)-1)*2+1))))</f>
        <v/>
      </c>
      <c r="M31" s="77" t="str" cm="1">
        <f t="array" ref="M31">IF(OR(M$15="",$B31=""),"",IF(AND($D31=0,$E31&gt;M$16,$E31&lt;(M$16+M$18),$B31&lt;&gt;M$15),"         *",INDEX('Nerdy Plan Facts'!$C$22:$AP$381,1+SUM($F$18:L$18),INT((ROWS($A$1:G13)-1)*2+1))))</f>
        <v/>
      </c>
      <c r="N31" s="77" t="str" cm="1">
        <f t="array" ref="N31">IF(OR(N$15="",$B31=""),"",IF(AND($D31=0,$E31&gt;N$16,$E31&lt;(N$16+N$18),$B31&lt;&gt;N$15),"         *",INDEX('Nerdy Plan Facts'!$C$22:$AP$381,1+SUM($F$18:M$18),INT((ROWS($A$1:H13)-1)*2+1))))</f>
        <v/>
      </c>
      <c r="O31" s="77" t="str" cm="1">
        <f t="array" ref="O31">IF(OR(O$15="",$B31=""),"",IF(AND($D31=0,$E31&gt;O$16,$E31&lt;(O$16+O$18),$B31&lt;&gt;O$15),"         *",INDEX('Nerdy Plan Facts'!$C$22:$AP$381,1+SUM($F$18:N$18),INT((ROWS($A$1:I13)-1)*2+1))))</f>
        <v/>
      </c>
      <c r="P31" s="77" t="str" cm="1">
        <f t="array" ref="P31">IF(OR(P$15="",$B31=""),"",IF(AND($D31=0,$E31&gt;P$16,$E31&lt;(P$16+P$18),$B31&lt;&gt;P$15),"         *",INDEX('Nerdy Plan Facts'!$C$22:$AP$381,1+SUM($F$18:O$18),INT((ROWS($A$1:J13)-1)*2+1))))</f>
        <v/>
      </c>
      <c r="Q31" s="77" t="str" cm="1">
        <f t="array" ref="Q31">IF(OR(Q$15="",$B31=""),"",IF(AND($D31=0,$E31&gt;Q$16,$E31&lt;(Q$16+Q$18),$B31&lt;&gt;Q$15),"         *",INDEX('Nerdy Plan Facts'!$C$22:$AP$381,1+SUM($F$18:P$18),INT((ROWS($A$1:K13)-1)*2+1))))</f>
        <v/>
      </c>
      <c r="R31" s="77" t="str" cm="1">
        <f t="array" ref="R31">IF(OR(R$15="",$B31=""),"",IF(AND($D31=0,$E31&gt;R$16,$E31&lt;(R$16+R$18),$B31&lt;&gt;R$15),"         *",INDEX('Nerdy Plan Facts'!$C$22:$AP$381,1+SUM($F$18:Q$18),INT((ROWS($A$1:L13)-1)*2+1))))</f>
        <v/>
      </c>
      <c r="S31" s="77" t="str" cm="1">
        <f t="array" ref="S31">IF(OR(S$15="",$B31=""),"",IF(AND($D31=0,$E31&gt;S$16,$E31&lt;(S$16+S$18),$B31&lt;&gt;S$15),"         *",INDEX('Nerdy Plan Facts'!$C$22:$AP$381,1+SUM($F$18:R$18),INT((ROWS($A$1:M13)-1)*2+1))))</f>
        <v/>
      </c>
      <c r="T31" s="77" t="str" cm="1">
        <f t="array" ref="T31">IF(OR(T$15="",$B31=""),"",IF(AND($D31=0,$E31&gt;T$16,$E31&lt;(T$16+T$18),$B31&lt;&gt;T$15),"         *",INDEX('Nerdy Plan Facts'!$C$22:$AP$381,1+SUM($F$18:S$18),INT((ROWS($A$1:N13)-1)*2+1))))</f>
        <v/>
      </c>
      <c r="U31" s="77" t="str" cm="1">
        <f t="array" ref="U31">IF(OR(U$15="",$B31=""),"",IF(AND($D31=0,$E31&gt;U$16,$E31&lt;(U$16+U$18),$B31&lt;&gt;U$15),"         *",INDEX('Nerdy Plan Facts'!$C$22:$AP$381,1+SUM($F$18:T$18),INT((ROWS($A$1:O13)-1)*2+1))))</f>
        <v/>
      </c>
      <c r="V31" s="77" t="str" cm="1">
        <f t="array" ref="V31">IF(OR(V$15="",$B31=""),"",IF(AND($D31=0,$E31&gt;V$16,$E31&lt;(V$16+V$18),$B31&lt;&gt;V$15),"         *",INDEX('Nerdy Plan Facts'!$C$22:$AP$381,1+SUM($F$18:U$18),INT((ROWS($A$1:P13)-1)*2+1))))</f>
        <v/>
      </c>
      <c r="W31" s="77" t="str" cm="1">
        <f t="array" ref="W31">IF(OR(W$15="",$B31=""),"",IF(AND($D31=0,$E31&gt;W$16,$E31&lt;(W$16+W$18),$B31&lt;&gt;W$15),"         *",INDEX('Nerdy Plan Facts'!$C$22:$AP$381,1+SUM($F$18:V$18),INT((ROWS($A$1:Q13)-1)*2+1))))</f>
        <v/>
      </c>
      <c r="X31" s="77" t="str" cm="1">
        <f t="array" ref="X31">IF(OR(X$15="",$B31=""),"",IF(AND($D31=0,$E31&gt;X$16,$E31&lt;(X$16+X$18),$B31&lt;&gt;X$15),"         *",INDEX('Nerdy Plan Facts'!$C$22:$AP$381,1+SUM($F$18:W$18),INT((ROWS($A$1:R13)-1)*2+1))))</f>
        <v/>
      </c>
      <c r="Y31" s="77" t="str" cm="1">
        <f t="array" ref="Y31">IF(OR(Y$15="",$B31=""),"",IF(AND($D31=0,$E31&gt;Y$16,$E31&lt;(Y$16+Y$18),$B31&lt;&gt;Y$15),"         *",INDEX('Nerdy Plan Facts'!$C$22:$AP$381,1+SUM($F$18:X$18),INT((ROWS($A$1:S13)-1)*2+1))))</f>
        <v/>
      </c>
    </row>
    <row r="32" spans="2:25" ht="19.899999999999999" customHeight="1" x14ac:dyDescent="0.25">
      <c r="B32" s="20" t="str">
        <f>IF($G$9="Highest Interest First",'Create The Order'!K15,'Create The Order'!H15)</f>
        <v/>
      </c>
      <c r="C32" s="114" t="str" cm="1">
        <f t="array" ref="C32">IF(B32="","",INDEX(WorkTotalPayments,, MATCH(B32, WorkDebtName, 0)))</f>
        <v/>
      </c>
      <c r="D32" s="114" t="str">
        <f t="shared" si="2"/>
        <v/>
      </c>
      <c r="E32" s="20" t="str" cm="1">
        <f t="array" ref="E32">IF(B32="","",INDEX(WorkMonthOfLastPayment,, MATCH(B32, WorkDebtName, 0)))</f>
        <v/>
      </c>
      <c r="F32" s="77" t="str" cm="1">
        <f t="array" ref="F32">IF(B32="","",IF(AND($D32=0,$E32&gt;F$16,$E32&lt;(F$16+F$18),$B32&lt;&gt;F$15),"         *",INDEX('Nerdy Plan Facts'!$C$22:$AP$381,1,INT((ROWS($A$1:A14)-1)*2+1))))</f>
        <v/>
      </c>
      <c r="G32" s="77" t="str" cm="1">
        <f t="array" ref="G32">IF(OR(G$15="",$B32=""),"",IF(AND($D32=0,$E32&gt;G$16,$E32&lt;(G$16+G$18),$B32&lt;&gt;G$15),"         *",INDEX('Nerdy Plan Facts'!$C$22:$AP$381,1+SUM($F$18:F$18),INT((ROWS($A$1:A14)-1)*2+1))))</f>
        <v/>
      </c>
      <c r="H32" s="77" t="str" cm="1">
        <f t="array" ref="H32">IF(OR(H$15="",$B32=""),"",IF(AND($D32=0,$E32&gt;H$16,$E32&lt;(H$16+H$18),$B32&lt;&gt;H$15),"         *",INDEX('Nerdy Plan Facts'!$C$22:$AP$381,1+SUM($F$18:G$18),INT((ROWS($A$1:B14)-1)*2+1))))</f>
        <v/>
      </c>
      <c r="I32" s="77" t="str" cm="1">
        <f t="array" ref="I32">IF(OR(I$15="",$B32=""),"",IF(AND($D32=0,$E32&gt;I$16,$E32&lt;(I$16+I$18),$B32&lt;&gt;I$15),"         *",INDEX('Nerdy Plan Facts'!$C$22:$AP$381,1+SUM($F$18:H$18),INT((ROWS($A$1:C14)-1)*2+1))))</f>
        <v/>
      </c>
      <c r="J32" s="77" t="str" cm="1">
        <f t="array" ref="J32">IF(OR(J$15="",$B32=""),"",IF(AND($D32=0,$E32&gt;J$16,$E32&lt;(J$16+J$18),$B32&lt;&gt;J$15),"         *",INDEX('Nerdy Plan Facts'!$C$22:$AP$381,1+SUM($F$18:I$18),INT((ROWS($A$1:D14)-1)*2+1))))</f>
        <v/>
      </c>
      <c r="K32" s="77" t="str" cm="1">
        <f t="array" ref="K32">IF(OR(K$15="",$B32=""),"",IF(AND($D32=0,$E32&gt;K$16,$E32&lt;(K$16+K$18),$B32&lt;&gt;K$15),"         *",INDEX('Nerdy Plan Facts'!$C$22:$AP$381,1+SUM($F$18:J$18),INT((ROWS($A$1:E14)-1)*2+1))))</f>
        <v/>
      </c>
      <c r="L32" s="77" t="str" cm="1">
        <f t="array" ref="L32">IF(OR(L$15="",$B32=""),"",IF(AND($D32=0,$E32&gt;L$16,$E32&lt;(L$16+L$18),$B32&lt;&gt;L$15),"         *",INDEX('Nerdy Plan Facts'!$C$22:$AP$381,1+SUM($F$18:K$18),INT((ROWS($A$1:F14)-1)*2+1))))</f>
        <v/>
      </c>
      <c r="M32" s="77" t="str" cm="1">
        <f t="array" ref="M32">IF(OR(M$15="",$B32=""),"",IF(AND($D32=0,$E32&gt;M$16,$E32&lt;(M$16+M$18),$B32&lt;&gt;M$15),"         *",INDEX('Nerdy Plan Facts'!$C$22:$AP$381,1+SUM($F$18:L$18),INT((ROWS($A$1:G14)-1)*2+1))))</f>
        <v/>
      </c>
      <c r="N32" s="77" t="str" cm="1">
        <f t="array" ref="N32">IF(OR(N$15="",$B32=""),"",IF(AND($D32=0,$E32&gt;N$16,$E32&lt;(N$16+N$18),$B32&lt;&gt;N$15),"         *",INDEX('Nerdy Plan Facts'!$C$22:$AP$381,1+SUM($F$18:M$18),INT((ROWS($A$1:H14)-1)*2+1))))</f>
        <v/>
      </c>
      <c r="O32" s="77" t="str" cm="1">
        <f t="array" ref="O32">IF(OR(O$15="",$B32=""),"",IF(AND($D32=0,$E32&gt;O$16,$E32&lt;(O$16+O$18),$B32&lt;&gt;O$15),"         *",INDEX('Nerdy Plan Facts'!$C$22:$AP$381,1+SUM($F$18:N$18),INT((ROWS($A$1:I14)-1)*2+1))))</f>
        <v/>
      </c>
      <c r="P32" s="77" t="str" cm="1">
        <f t="array" ref="P32">IF(OR(P$15="",$B32=""),"",IF(AND($D32=0,$E32&gt;P$16,$E32&lt;(P$16+P$18),$B32&lt;&gt;P$15),"         *",INDEX('Nerdy Plan Facts'!$C$22:$AP$381,1+SUM($F$18:O$18),INT((ROWS($A$1:J14)-1)*2+1))))</f>
        <v/>
      </c>
      <c r="Q32" s="77" t="str" cm="1">
        <f t="array" ref="Q32">IF(OR(Q$15="",$B32=""),"",IF(AND($D32=0,$E32&gt;Q$16,$E32&lt;(Q$16+Q$18),$B32&lt;&gt;Q$15),"         *",INDEX('Nerdy Plan Facts'!$C$22:$AP$381,1+SUM($F$18:P$18),INT((ROWS($A$1:K14)-1)*2+1))))</f>
        <v/>
      </c>
      <c r="R32" s="77" t="str" cm="1">
        <f t="array" ref="R32">IF(OR(R$15="",$B32=""),"",IF(AND($D32=0,$E32&gt;R$16,$E32&lt;(R$16+R$18),$B32&lt;&gt;R$15),"         *",INDEX('Nerdy Plan Facts'!$C$22:$AP$381,1+SUM($F$18:Q$18),INT((ROWS($A$1:L14)-1)*2+1))))</f>
        <v/>
      </c>
      <c r="S32" s="77" t="str" cm="1">
        <f t="array" ref="S32">IF(OR(S$15="",$B32=""),"",IF(AND($D32=0,$E32&gt;S$16,$E32&lt;(S$16+S$18),$B32&lt;&gt;S$15),"         *",INDEX('Nerdy Plan Facts'!$C$22:$AP$381,1+SUM($F$18:R$18),INT((ROWS($A$1:M14)-1)*2+1))))</f>
        <v/>
      </c>
      <c r="T32" s="77" t="str" cm="1">
        <f t="array" ref="T32">IF(OR(T$15="",$B32=""),"",IF(AND($D32=0,$E32&gt;T$16,$E32&lt;(T$16+T$18),$B32&lt;&gt;T$15),"         *",INDEX('Nerdy Plan Facts'!$C$22:$AP$381,1+SUM($F$18:S$18),INT((ROWS($A$1:N14)-1)*2+1))))</f>
        <v/>
      </c>
      <c r="U32" s="77" t="str" cm="1">
        <f t="array" ref="U32">IF(OR(U$15="",$B32=""),"",IF(AND($D32=0,$E32&gt;U$16,$E32&lt;(U$16+U$18),$B32&lt;&gt;U$15),"         *",INDEX('Nerdy Plan Facts'!$C$22:$AP$381,1+SUM($F$18:T$18),INT((ROWS($A$1:O14)-1)*2+1))))</f>
        <v/>
      </c>
      <c r="V32" s="77" t="str" cm="1">
        <f t="array" ref="V32">IF(OR(V$15="",$B32=""),"",IF(AND($D32=0,$E32&gt;V$16,$E32&lt;(V$16+V$18),$B32&lt;&gt;V$15),"         *",INDEX('Nerdy Plan Facts'!$C$22:$AP$381,1+SUM($F$18:U$18),INT((ROWS($A$1:P14)-1)*2+1))))</f>
        <v/>
      </c>
      <c r="W32" s="77" t="str" cm="1">
        <f t="array" ref="W32">IF(OR(W$15="",$B32=""),"",IF(AND($D32=0,$E32&gt;W$16,$E32&lt;(W$16+W$18),$B32&lt;&gt;W$15),"         *",INDEX('Nerdy Plan Facts'!$C$22:$AP$381,1+SUM($F$18:V$18),INT((ROWS($A$1:Q14)-1)*2+1))))</f>
        <v/>
      </c>
      <c r="X32" s="77" t="str" cm="1">
        <f t="array" ref="X32">IF(OR(X$15="",$B32=""),"",IF(AND($D32=0,$E32&gt;X$16,$E32&lt;(X$16+X$18),$B32&lt;&gt;X$15),"         *",INDEX('Nerdy Plan Facts'!$C$22:$AP$381,1+SUM($F$18:W$18),INT((ROWS($A$1:R14)-1)*2+1))))</f>
        <v/>
      </c>
      <c r="Y32" s="77" t="str" cm="1">
        <f t="array" ref="Y32">IF(OR(Y$15="",$B32=""),"",IF(AND($D32=0,$E32&gt;Y$16,$E32&lt;(Y$16+Y$18),$B32&lt;&gt;Y$15),"         *",INDEX('Nerdy Plan Facts'!$C$22:$AP$381,1+SUM($F$18:X$18),INT((ROWS($A$1:S14)-1)*2+1))))</f>
        <v/>
      </c>
    </row>
    <row r="33" spans="2:25" ht="19.899999999999999" customHeight="1" x14ac:dyDescent="0.25">
      <c r="B33" s="20" t="str">
        <f>IF($G$9="Highest Interest First",'Create The Order'!K16,'Create The Order'!H16)</f>
        <v/>
      </c>
      <c r="C33" s="114" t="str" cm="1">
        <f t="array" ref="C33">IF(B33="","",INDEX(WorkTotalPayments,, MATCH(B33, WorkDebtName, 0)))</f>
        <v/>
      </c>
      <c r="D33" s="114" t="str">
        <f t="shared" si="2"/>
        <v/>
      </c>
      <c r="E33" s="20" t="str" cm="1">
        <f t="array" ref="E33">IF(B33="","",INDEX(WorkMonthOfLastPayment,, MATCH(B33, WorkDebtName, 0)))</f>
        <v/>
      </c>
      <c r="F33" s="77" t="str" cm="1">
        <f t="array" ref="F33">IF(B33="","",IF(AND($D33=0,$E33&gt;F$16,$E33&lt;(F$16+F$18),$B33&lt;&gt;F$15),"         *",INDEX('Nerdy Plan Facts'!$C$22:$AP$381,1,INT((ROWS($A$1:A15)-1)*2+1))))</f>
        <v/>
      </c>
      <c r="G33" s="77" t="str" cm="1">
        <f t="array" ref="G33">IF(OR(G$15="",$B33=""),"",IF(AND($D33=0,$E33&gt;G$16,$E33&lt;(G$16+G$18),$B33&lt;&gt;G$15),"         *",INDEX('Nerdy Plan Facts'!$C$22:$AP$381,1+SUM($F$18:F$18),INT((ROWS($A$1:A15)-1)*2+1))))</f>
        <v/>
      </c>
      <c r="H33" s="77" t="str" cm="1">
        <f t="array" ref="H33">IF(OR(H$15="",$B33=""),"",IF(AND($D33=0,$E33&gt;H$16,$E33&lt;(H$16+H$18),$B33&lt;&gt;H$15),"         *",INDEX('Nerdy Plan Facts'!$C$22:$AP$381,1+SUM($F$18:G$18),INT((ROWS($A$1:B15)-1)*2+1))))</f>
        <v/>
      </c>
      <c r="I33" s="77" t="str" cm="1">
        <f t="array" ref="I33">IF(OR(I$15="",$B33=""),"",IF(AND($D33=0,$E33&gt;I$16,$E33&lt;(I$16+I$18),$B33&lt;&gt;I$15),"         *",INDEX('Nerdy Plan Facts'!$C$22:$AP$381,1+SUM($F$18:H$18),INT((ROWS($A$1:C15)-1)*2+1))))</f>
        <v/>
      </c>
      <c r="J33" s="77" t="str" cm="1">
        <f t="array" ref="J33">IF(OR(J$15="",$B33=""),"",IF(AND($D33=0,$E33&gt;J$16,$E33&lt;(J$16+J$18),$B33&lt;&gt;J$15),"         *",INDEX('Nerdy Plan Facts'!$C$22:$AP$381,1+SUM($F$18:I$18),INT((ROWS($A$1:D15)-1)*2+1))))</f>
        <v/>
      </c>
      <c r="K33" s="77" t="str" cm="1">
        <f t="array" ref="K33">IF(OR(K$15="",$B33=""),"",IF(AND($D33=0,$E33&gt;K$16,$E33&lt;(K$16+K$18),$B33&lt;&gt;K$15),"         *",INDEX('Nerdy Plan Facts'!$C$22:$AP$381,1+SUM($F$18:J$18),INT((ROWS($A$1:E15)-1)*2+1))))</f>
        <v/>
      </c>
      <c r="L33" s="77" t="str" cm="1">
        <f t="array" ref="L33">IF(OR(L$15="",$B33=""),"",IF(AND($D33=0,$E33&gt;L$16,$E33&lt;(L$16+L$18),$B33&lt;&gt;L$15),"         *",INDEX('Nerdy Plan Facts'!$C$22:$AP$381,1+SUM($F$18:K$18),INT((ROWS($A$1:F15)-1)*2+1))))</f>
        <v/>
      </c>
      <c r="M33" s="77" t="str" cm="1">
        <f t="array" ref="M33">IF(OR(M$15="",$B33=""),"",IF(AND($D33=0,$E33&gt;M$16,$E33&lt;(M$16+M$18),$B33&lt;&gt;M$15),"         *",INDEX('Nerdy Plan Facts'!$C$22:$AP$381,1+SUM($F$18:L$18),INT((ROWS($A$1:G15)-1)*2+1))))</f>
        <v/>
      </c>
      <c r="N33" s="77" t="str" cm="1">
        <f t="array" ref="N33">IF(OR(N$15="",$B33=""),"",IF(AND($D33=0,$E33&gt;N$16,$E33&lt;(N$16+N$18),$B33&lt;&gt;N$15),"         *",INDEX('Nerdy Plan Facts'!$C$22:$AP$381,1+SUM($F$18:M$18),INT((ROWS($A$1:H15)-1)*2+1))))</f>
        <v/>
      </c>
      <c r="O33" s="77" t="str" cm="1">
        <f t="array" ref="O33">IF(OR(O$15="",$B33=""),"",IF(AND($D33=0,$E33&gt;O$16,$E33&lt;(O$16+O$18),$B33&lt;&gt;O$15),"         *",INDEX('Nerdy Plan Facts'!$C$22:$AP$381,1+SUM($F$18:N$18),INT((ROWS($A$1:I15)-1)*2+1))))</f>
        <v/>
      </c>
      <c r="P33" s="77" t="str" cm="1">
        <f t="array" ref="P33">IF(OR(P$15="",$B33=""),"",IF(AND($D33=0,$E33&gt;P$16,$E33&lt;(P$16+P$18),$B33&lt;&gt;P$15),"         *",INDEX('Nerdy Plan Facts'!$C$22:$AP$381,1+SUM($F$18:O$18),INT((ROWS($A$1:J15)-1)*2+1))))</f>
        <v/>
      </c>
      <c r="Q33" s="77" t="str" cm="1">
        <f t="array" ref="Q33">IF(OR(Q$15="",$B33=""),"",IF(AND($D33=0,$E33&gt;Q$16,$E33&lt;(Q$16+Q$18),$B33&lt;&gt;Q$15),"         *",INDEX('Nerdy Plan Facts'!$C$22:$AP$381,1+SUM($F$18:P$18),INT((ROWS($A$1:K15)-1)*2+1))))</f>
        <v/>
      </c>
      <c r="R33" s="77" t="str" cm="1">
        <f t="array" ref="R33">IF(OR(R$15="",$B33=""),"",IF(AND($D33=0,$E33&gt;R$16,$E33&lt;(R$16+R$18),$B33&lt;&gt;R$15),"         *",INDEX('Nerdy Plan Facts'!$C$22:$AP$381,1+SUM($F$18:Q$18),INT((ROWS($A$1:L15)-1)*2+1))))</f>
        <v/>
      </c>
      <c r="S33" s="77" t="str" cm="1">
        <f t="array" ref="S33">IF(OR(S$15="",$B33=""),"",IF(AND($D33=0,$E33&gt;S$16,$E33&lt;(S$16+S$18),$B33&lt;&gt;S$15),"         *",INDEX('Nerdy Plan Facts'!$C$22:$AP$381,1+SUM($F$18:R$18),INT((ROWS($A$1:M15)-1)*2+1))))</f>
        <v/>
      </c>
      <c r="T33" s="77" t="str" cm="1">
        <f t="array" ref="T33">IF(OR(T$15="",$B33=""),"",IF(AND($D33=0,$E33&gt;T$16,$E33&lt;(T$16+T$18),$B33&lt;&gt;T$15),"         *",INDEX('Nerdy Plan Facts'!$C$22:$AP$381,1+SUM($F$18:S$18),INT((ROWS($A$1:N15)-1)*2+1))))</f>
        <v/>
      </c>
      <c r="U33" s="77" t="str" cm="1">
        <f t="array" ref="U33">IF(OR(U$15="",$B33=""),"",IF(AND($D33=0,$E33&gt;U$16,$E33&lt;(U$16+U$18),$B33&lt;&gt;U$15),"         *",INDEX('Nerdy Plan Facts'!$C$22:$AP$381,1+SUM($F$18:T$18),INT((ROWS($A$1:O15)-1)*2+1))))</f>
        <v/>
      </c>
      <c r="V33" s="77" t="str" cm="1">
        <f t="array" ref="V33">IF(OR(V$15="",$B33=""),"",IF(AND($D33=0,$E33&gt;V$16,$E33&lt;(V$16+V$18),$B33&lt;&gt;V$15),"         *",INDEX('Nerdy Plan Facts'!$C$22:$AP$381,1+SUM($F$18:U$18),INT((ROWS($A$1:P15)-1)*2+1))))</f>
        <v/>
      </c>
      <c r="W33" s="77" t="str" cm="1">
        <f t="array" ref="W33">IF(OR(W$15="",$B33=""),"",IF(AND($D33=0,$E33&gt;W$16,$E33&lt;(W$16+W$18),$B33&lt;&gt;W$15),"         *",INDEX('Nerdy Plan Facts'!$C$22:$AP$381,1+SUM($F$18:V$18),INT((ROWS($A$1:Q15)-1)*2+1))))</f>
        <v/>
      </c>
      <c r="X33" s="77" t="str" cm="1">
        <f t="array" ref="X33">IF(OR(X$15="",$B33=""),"",IF(AND($D33=0,$E33&gt;X$16,$E33&lt;(X$16+X$18),$B33&lt;&gt;X$15),"         *",INDEX('Nerdy Plan Facts'!$C$22:$AP$381,1+SUM($F$18:W$18),INT((ROWS($A$1:R15)-1)*2+1))))</f>
        <v/>
      </c>
      <c r="Y33" s="77" t="str" cm="1">
        <f t="array" ref="Y33">IF(OR(Y$15="",$B33=""),"",IF(AND($D33=0,$E33&gt;Y$16,$E33&lt;(Y$16+Y$18),$B33&lt;&gt;Y$15),"         *",INDEX('Nerdy Plan Facts'!$C$22:$AP$381,1+SUM($F$18:X$18),INT((ROWS($A$1:S15)-1)*2+1))))</f>
        <v/>
      </c>
    </row>
    <row r="34" spans="2:25" ht="19.899999999999999" customHeight="1" x14ac:dyDescent="0.25">
      <c r="B34" s="20" t="str">
        <f>IF($G$9="Highest Interest First",'Create The Order'!K17,'Create The Order'!H17)</f>
        <v/>
      </c>
      <c r="C34" s="114" t="str" cm="1">
        <f t="array" ref="C34">IF(B34="","",INDEX(WorkTotalPayments,, MATCH(B34, WorkDebtName, 0)))</f>
        <v/>
      </c>
      <c r="D34" s="114" t="str">
        <f t="shared" si="2"/>
        <v/>
      </c>
      <c r="E34" s="20" t="str" cm="1">
        <f t="array" ref="E34">IF(B34="","",INDEX(WorkMonthOfLastPayment,, MATCH(B34, WorkDebtName, 0)))</f>
        <v/>
      </c>
      <c r="F34" s="77" t="str" cm="1">
        <f t="array" ref="F34">IF(B34="","",IF(AND($D34=0,$E34&gt;F$16,$E34&lt;(F$16+F$18),$B34&lt;&gt;F$15),"         *",INDEX('Nerdy Plan Facts'!$C$22:$AP$381,1,INT((ROWS($A$1:A16)-1)*2+1))))</f>
        <v/>
      </c>
      <c r="G34" s="77" t="str" cm="1">
        <f t="array" ref="G34">IF(OR(G$15="",$B34=""),"",IF(AND($D34=0,$E34&gt;G$16,$E34&lt;(G$16+G$18),$B34&lt;&gt;G$15),"         *",INDEX('Nerdy Plan Facts'!$C$22:$AP$381,1+SUM($F$18:F$18),INT((ROWS($A$1:A16)-1)*2+1))))</f>
        <v/>
      </c>
      <c r="H34" s="77" t="str" cm="1">
        <f t="array" ref="H34">IF(OR(H$15="",$B34=""),"",IF(AND($D34=0,$E34&gt;H$16,$E34&lt;(H$16+H$18),$B34&lt;&gt;H$15),"         *",INDEX('Nerdy Plan Facts'!$C$22:$AP$381,1+SUM($F$18:G$18),INT((ROWS($A$1:B16)-1)*2+1))))</f>
        <v/>
      </c>
      <c r="I34" s="77" t="str" cm="1">
        <f t="array" ref="I34">IF(OR(I$15="",$B34=""),"",IF(AND($D34=0,$E34&gt;I$16,$E34&lt;(I$16+I$18),$B34&lt;&gt;I$15),"         *",INDEX('Nerdy Plan Facts'!$C$22:$AP$381,1+SUM($F$18:H$18),INT((ROWS($A$1:C16)-1)*2+1))))</f>
        <v/>
      </c>
      <c r="J34" s="77" t="str" cm="1">
        <f t="array" ref="J34">IF(OR(J$15="",$B34=""),"",IF(AND($D34=0,$E34&gt;J$16,$E34&lt;(J$16+J$18),$B34&lt;&gt;J$15),"         *",INDEX('Nerdy Plan Facts'!$C$22:$AP$381,1+SUM($F$18:I$18),INT((ROWS($A$1:D16)-1)*2+1))))</f>
        <v/>
      </c>
      <c r="K34" s="77" t="str" cm="1">
        <f t="array" ref="K34">IF(OR(K$15="",$B34=""),"",IF(AND($D34=0,$E34&gt;K$16,$E34&lt;(K$16+K$18),$B34&lt;&gt;K$15),"         *",INDEX('Nerdy Plan Facts'!$C$22:$AP$381,1+SUM($F$18:J$18),INT((ROWS($A$1:E16)-1)*2+1))))</f>
        <v/>
      </c>
      <c r="L34" s="77" t="str" cm="1">
        <f t="array" ref="L34">IF(OR(L$15="",$B34=""),"",IF(AND($D34=0,$E34&gt;L$16,$E34&lt;(L$16+L$18),$B34&lt;&gt;L$15),"         *",INDEX('Nerdy Plan Facts'!$C$22:$AP$381,1+SUM($F$18:K$18),INT((ROWS($A$1:F16)-1)*2+1))))</f>
        <v/>
      </c>
      <c r="M34" s="77" t="str" cm="1">
        <f t="array" ref="M34">IF(OR(M$15="",$B34=""),"",IF(AND($D34=0,$E34&gt;M$16,$E34&lt;(M$16+M$18),$B34&lt;&gt;M$15),"         *",INDEX('Nerdy Plan Facts'!$C$22:$AP$381,1+SUM($F$18:L$18),INT((ROWS($A$1:G16)-1)*2+1))))</f>
        <v/>
      </c>
      <c r="N34" s="77" t="str" cm="1">
        <f t="array" ref="N34">IF(OR(N$15="",$B34=""),"",IF(AND($D34=0,$E34&gt;N$16,$E34&lt;(N$16+N$18),$B34&lt;&gt;N$15),"         *",INDEX('Nerdy Plan Facts'!$C$22:$AP$381,1+SUM($F$18:M$18),INT((ROWS($A$1:H16)-1)*2+1))))</f>
        <v/>
      </c>
      <c r="O34" s="77" t="str" cm="1">
        <f t="array" ref="O34">IF(OR(O$15="",$B34=""),"",IF(AND($D34=0,$E34&gt;O$16,$E34&lt;(O$16+O$18),$B34&lt;&gt;O$15),"         *",INDEX('Nerdy Plan Facts'!$C$22:$AP$381,1+SUM($F$18:N$18),INT((ROWS($A$1:I16)-1)*2+1))))</f>
        <v/>
      </c>
      <c r="P34" s="77" t="str" cm="1">
        <f t="array" ref="P34">IF(OR(P$15="",$B34=""),"",IF(AND($D34=0,$E34&gt;P$16,$E34&lt;(P$16+P$18),$B34&lt;&gt;P$15),"         *",INDEX('Nerdy Plan Facts'!$C$22:$AP$381,1+SUM($F$18:O$18),INT((ROWS($A$1:J16)-1)*2+1))))</f>
        <v/>
      </c>
      <c r="Q34" s="77" t="str" cm="1">
        <f t="array" ref="Q34">IF(OR(Q$15="",$B34=""),"",IF(AND($D34=0,$E34&gt;Q$16,$E34&lt;(Q$16+Q$18),$B34&lt;&gt;Q$15),"         *",INDEX('Nerdy Plan Facts'!$C$22:$AP$381,1+SUM($F$18:P$18),INT((ROWS($A$1:K16)-1)*2+1))))</f>
        <v/>
      </c>
      <c r="R34" s="77" t="str" cm="1">
        <f t="array" ref="R34">IF(OR(R$15="",$B34=""),"",IF(AND($D34=0,$E34&gt;R$16,$E34&lt;(R$16+R$18),$B34&lt;&gt;R$15),"         *",INDEX('Nerdy Plan Facts'!$C$22:$AP$381,1+SUM($F$18:Q$18),INT((ROWS($A$1:L16)-1)*2+1))))</f>
        <v/>
      </c>
      <c r="S34" s="77" t="str" cm="1">
        <f t="array" ref="S34">IF(OR(S$15="",$B34=""),"",IF(AND($D34=0,$E34&gt;S$16,$E34&lt;(S$16+S$18),$B34&lt;&gt;S$15),"         *",INDEX('Nerdy Plan Facts'!$C$22:$AP$381,1+SUM($F$18:R$18),INT((ROWS($A$1:M16)-1)*2+1))))</f>
        <v/>
      </c>
      <c r="T34" s="77" t="str" cm="1">
        <f t="array" ref="T34">IF(OR(T$15="",$B34=""),"",IF(AND($D34=0,$E34&gt;T$16,$E34&lt;(T$16+T$18),$B34&lt;&gt;T$15),"         *",INDEX('Nerdy Plan Facts'!$C$22:$AP$381,1+SUM($F$18:S$18),INT((ROWS($A$1:N16)-1)*2+1))))</f>
        <v/>
      </c>
      <c r="U34" s="77" t="str" cm="1">
        <f t="array" ref="U34">IF(OR(U$15="",$B34=""),"",IF(AND($D34=0,$E34&gt;U$16,$E34&lt;(U$16+U$18),$B34&lt;&gt;U$15),"         *",INDEX('Nerdy Plan Facts'!$C$22:$AP$381,1+SUM($F$18:T$18),INT((ROWS($A$1:O16)-1)*2+1))))</f>
        <v/>
      </c>
      <c r="V34" s="77" t="str" cm="1">
        <f t="array" ref="V34">IF(OR(V$15="",$B34=""),"",IF(AND($D34=0,$E34&gt;V$16,$E34&lt;(V$16+V$18),$B34&lt;&gt;V$15),"         *",INDEX('Nerdy Plan Facts'!$C$22:$AP$381,1+SUM($F$18:U$18),INT((ROWS($A$1:P16)-1)*2+1))))</f>
        <v/>
      </c>
      <c r="W34" s="77" t="str" cm="1">
        <f t="array" ref="W34">IF(OR(W$15="",$B34=""),"",IF(AND($D34=0,$E34&gt;W$16,$E34&lt;(W$16+W$18),$B34&lt;&gt;W$15),"         *",INDEX('Nerdy Plan Facts'!$C$22:$AP$381,1+SUM($F$18:V$18),INT((ROWS($A$1:Q16)-1)*2+1))))</f>
        <v/>
      </c>
      <c r="X34" s="77" t="str" cm="1">
        <f t="array" ref="X34">IF(OR(X$15="",$B34=""),"",IF(AND($D34=0,$E34&gt;X$16,$E34&lt;(X$16+X$18),$B34&lt;&gt;X$15),"         *",INDEX('Nerdy Plan Facts'!$C$22:$AP$381,1+SUM($F$18:W$18),INT((ROWS($A$1:R16)-1)*2+1))))</f>
        <v/>
      </c>
      <c r="Y34" s="77" t="str" cm="1">
        <f t="array" ref="Y34">IF(OR(Y$15="",$B34=""),"",IF(AND($D34=0,$E34&gt;Y$16,$E34&lt;(Y$16+Y$18),$B34&lt;&gt;Y$15),"         *",INDEX('Nerdy Plan Facts'!$C$22:$AP$381,1+SUM($F$18:X$18),INT((ROWS($A$1:S16)-1)*2+1))))</f>
        <v/>
      </c>
    </row>
    <row r="35" spans="2:25" ht="19.899999999999999" customHeight="1" x14ac:dyDescent="0.25">
      <c r="B35" s="20" t="str">
        <f>IF($G$9="Highest Interest First",'Create The Order'!K18,'Create The Order'!H18)</f>
        <v/>
      </c>
      <c r="C35" s="114" t="str" cm="1">
        <f t="array" ref="C35">IF(B35="","",INDEX(WorkTotalPayments,, MATCH(B35, WorkDebtName, 0)))</f>
        <v/>
      </c>
      <c r="D35" s="114" t="str">
        <f t="shared" si="2"/>
        <v/>
      </c>
      <c r="E35" s="20" t="str" cm="1">
        <f t="array" ref="E35">IF(B35="","",INDEX(WorkMonthOfLastPayment,, MATCH(B35, WorkDebtName, 0)))</f>
        <v/>
      </c>
      <c r="F35" s="77" t="str" cm="1">
        <f t="array" ref="F35">IF(B35="","",IF(AND($D35=0,$E35&gt;F$16,$E35&lt;(F$16+F$18),$B35&lt;&gt;F$15),"         *",INDEX('Nerdy Plan Facts'!$C$22:$AP$381,1,INT((ROWS($A$1:A17)-1)*2+1))))</f>
        <v/>
      </c>
      <c r="G35" s="77" t="str" cm="1">
        <f t="array" ref="G35">IF(OR(G$15="",$B35=""),"",IF(AND($D35=0,$E35&gt;G$16,$E35&lt;(G$16+G$18),$B35&lt;&gt;G$15),"         *",INDEX('Nerdy Plan Facts'!$C$22:$AP$381,1+SUM($F$18:F$18),INT((ROWS($A$1:A17)-1)*2+1))))</f>
        <v/>
      </c>
      <c r="H35" s="77" t="str" cm="1">
        <f t="array" ref="H35">IF(OR(H$15="",$B35=""),"",IF(AND($D35=0,$E35&gt;H$16,$E35&lt;(H$16+H$18),$B35&lt;&gt;H$15),"         *",INDEX('Nerdy Plan Facts'!$C$22:$AP$381,1+SUM($F$18:G$18),INT((ROWS($A$1:B17)-1)*2+1))))</f>
        <v/>
      </c>
      <c r="I35" s="77" t="str" cm="1">
        <f t="array" ref="I35">IF(OR(I$15="",$B35=""),"",IF(AND($D35=0,$E35&gt;I$16,$E35&lt;(I$16+I$18),$B35&lt;&gt;I$15),"         *",INDEX('Nerdy Plan Facts'!$C$22:$AP$381,1+SUM($F$18:H$18),INT((ROWS($A$1:C17)-1)*2+1))))</f>
        <v/>
      </c>
      <c r="J35" s="77" t="str" cm="1">
        <f t="array" ref="J35">IF(OR(J$15="",$B35=""),"",IF(AND($D35=0,$E35&gt;J$16,$E35&lt;(J$16+J$18),$B35&lt;&gt;J$15),"         *",INDEX('Nerdy Plan Facts'!$C$22:$AP$381,1+SUM($F$18:I$18),INT((ROWS($A$1:D17)-1)*2+1))))</f>
        <v/>
      </c>
      <c r="K35" s="77" t="str" cm="1">
        <f t="array" ref="K35">IF(OR(K$15="",$B35=""),"",IF(AND($D35=0,$E35&gt;K$16,$E35&lt;(K$16+K$18),$B35&lt;&gt;K$15),"         *",INDEX('Nerdy Plan Facts'!$C$22:$AP$381,1+SUM($F$18:J$18),INT((ROWS($A$1:E17)-1)*2+1))))</f>
        <v/>
      </c>
      <c r="L35" s="77" t="str" cm="1">
        <f t="array" ref="L35">IF(OR(L$15="",$B35=""),"",IF(AND($D35=0,$E35&gt;L$16,$E35&lt;(L$16+L$18),$B35&lt;&gt;L$15),"         *",INDEX('Nerdy Plan Facts'!$C$22:$AP$381,1+SUM($F$18:K$18),INT((ROWS($A$1:F17)-1)*2+1))))</f>
        <v/>
      </c>
      <c r="M35" s="77" t="str" cm="1">
        <f t="array" ref="M35">IF(OR(M$15="",$B35=""),"",IF(AND($D35=0,$E35&gt;M$16,$E35&lt;(M$16+M$18),$B35&lt;&gt;M$15),"         *",INDEX('Nerdy Plan Facts'!$C$22:$AP$381,1+SUM($F$18:L$18),INT((ROWS($A$1:G17)-1)*2+1))))</f>
        <v/>
      </c>
      <c r="N35" s="77" t="str" cm="1">
        <f t="array" ref="N35">IF(OR(N$15="",$B35=""),"",IF(AND($D35=0,$E35&gt;N$16,$E35&lt;(N$16+N$18),$B35&lt;&gt;N$15),"         *",INDEX('Nerdy Plan Facts'!$C$22:$AP$381,1+SUM($F$18:M$18),INT((ROWS($A$1:H17)-1)*2+1))))</f>
        <v/>
      </c>
      <c r="O35" s="77" t="str" cm="1">
        <f t="array" ref="O35">IF(OR(O$15="",$B35=""),"",IF(AND($D35=0,$E35&gt;O$16,$E35&lt;(O$16+O$18),$B35&lt;&gt;O$15),"         *",INDEX('Nerdy Plan Facts'!$C$22:$AP$381,1+SUM($F$18:N$18),INT((ROWS($A$1:I17)-1)*2+1))))</f>
        <v/>
      </c>
      <c r="P35" s="77" t="str" cm="1">
        <f t="array" ref="P35">IF(OR(P$15="",$B35=""),"",IF(AND($D35=0,$E35&gt;P$16,$E35&lt;(P$16+P$18),$B35&lt;&gt;P$15),"         *",INDEX('Nerdy Plan Facts'!$C$22:$AP$381,1+SUM($F$18:O$18),INT((ROWS($A$1:J17)-1)*2+1))))</f>
        <v/>
      </c>
      <c r="Q35" s="77" t="str" cm="1">
        <f t="array" ref="Q35">IF(OR(Q$15="",$B35=""),"",IF(AND($D35=0,$E35&gt;Q$16,$E35&lt;(Q$16+Q$18),$B35&lt;&gt;Q$15),"         *",INDEX('Nerdy Plan Facts'!$C$22:$AP$381,1+SUM($F$18:P$18),INT((ROWS($A$1:K17)-1)*2+1))))</f>
        <v/>
      </c>
      <c r="R35" s="77" t="str" cm="1">
        <f t="array" ref="R35">IF(OR(R$15="",$B35=""),"",IF(AND($D35=0,$E35&gt;R$16,$E35&lt;(R$16+R$18),$B35&lt;&gt;R$15),"         *",INDEX('Nerdy Plan Facts'!$C$22:$AP$381,1+SUM($F$18:Q$18),INT((ROWS($A$1:L17)-1)*2+1))))</f>
        <v/>
      </c>
      <c r="S35" s="77" t="str" cm="1">
        <f t="array" ref="S35">IF(OR(S$15="",$B35=""),"",IF(AND($D35=0,$E35&gt;S$16,$E35&lt;(S$16+S$18),$B35&lt;&gt;S$15),"         *",INDEX('Nerdy Plan Facts'!$C$22:$AP$381,1+SUM($F$18:R$18),INT((ROWS($A$1:M17)-1)*2+1))))</f>
        <v/>
      </c>
      <c r="T35" s="77" t="str" cm="1">
        <f t="array" ref="T35">IF(OR(T$15="",$B35=""),"",IF(AND($D35=0,$E35&gt;T$16,$E35&lt;(T$16+T$18),$B35&lt;&gt;T$15),"         *",INDEX('Nerdy Plan Facts'!$C$22:$AP$381,1+SUM($F$18:S$18),INT((ROWS($A$1:N17)-1)*2+1))))</f>
        <v/>
      </c>
      <c r="U35" s="77" t="str" cm="1">
        <f t="array" ref="U35">IF(OR(U$15="",$B35=""),"",IF(AND($D35=0,$E35&gt;U$16,$E35&lt;(U$16+U$18),$B35&lt;&gt;U$15),"         *",INDEX('Nerdy Plan Facts'!$C$22:$AP$381,1+SUM($F$18:T$18),INT((ROWS($A$1:O17)-1)*2+1))))</f>
        <v/>
      </c>
      <c r="V35" s="77" t="str" cm="1">
        <f t="array" ref="V35">IF(OR(V$15="",$B35=""),"",IF(AND($D35=0,$E35&gt;V$16,$E35&lt;(V$16+V$18),$B35&lt;&gt;V$15),"         *",INDEX('Nerdy Plan Facts'!$C$22:$AP$381,1+SUM($F$18:U$18),INT((ROWS($A$1:P17)-1)*2+1))))</f>
        <v/>
      </c>
      <c r="W35" s="77" t="str" cm="1">
        <f t="array" ref="W35">IF(OR(W$15="",$B35=""),"",IF(AND($D35=0,$E35&gt;W$16,$E35&lt;(W$16+W$18),$B35&lt;&gt;W$15),"         *",INDEX('Nerdy Plan Facts'!$C$22:$AP$381,1+SUM($F$18:V$18),INT((ROWS($A$1:Q17)-1)*2+1))))</f>
        <v/>
      </c>
      <c r="X35" s="77" t="str" cm="1">
        <f t="array" ref="X35">IF(OR(X$15="",$B35=""),"",IF(AND($D35=0,$E35&gt;X$16,$E35&lt;(X$16+X$18),$B35&lt;&gt;X$15),"         *",INDEX('Nerdy Plan Facts'!$C$22:$AP$381,1+SUM($F$18:W$18),INT((ROWS($A$1:R17)-1)*2+1))))</f>
        <v/>
      </c>
      <c r="Y35" s="77" t="str" cm="1">
        <f t="array" ref="Y35">IF(OR(Y$15="",$B35=""),"",IF(AND($D35=0,$E35&gt;Y$16,$E35&lt;(Y$16+Y$18),$B35&lt;&gt;Y$15),"         *",INDEX('Nerdy Plan Facts'!$C$22:$AP$381,1+SUM($F$18:X$18),INT((ROWS($A$1:S17)-1)*2+1))))</f>
        <v/>
      </c>
    </row>
    <row r="36" spans="2:25" ht="19.899999999999999" customHeight="1" x14ac:dyDescent="0.25">
      <c r="B36" s="20" t="str">
        <f>IF($G$9="Highest Interest First",'Create The Order'!K19,'Create The Order'!H19)</f>
        <v/>
      </c>
      <c r="C36" s="114" t="str" cm="1">
        <f t="array" ref="C36">IF(B36="","",INDEX(WorkTotalPayments,, MATCH(B36, WorkDebtName, 0)))</f>
        <v/>
      </c>
      <c r="D36" s="114" t="str">
        <f t="shared" si="2"/>
        <v/>
      </c>
      <c r="E36" s="20" t="str" cm="1">
        <f t="array" ref="E36">IF(B36="","",INDEX(WorkMonthOfLastPayment,, MATCH(B36, WorkDebtName, 0)))</f>
        <v/>
      </c>
      <c r="F36" s="77" t="str" cm="1">
        <f t="array" ref="F36">IF(B36="","",IF(AND($D36=0,$E36&gt;F$16,$E36&lt;(F$16+F$18),$B36&lt;&gt;F$15),"         *",INDEX('Nerdy Plan Facts'!$C$22:$AP$381,1,INT((ROWS($A$1:A18)-1)*2+1))))</f>
        <v/>
      </c>
      <c r="G36" s="77" t="str" cm="1">
        <f t="array" ref="G36">IF(OR(G$15="",$B36=""),"",IF(AND($D36=0,$E36&gt;G$16,$E36&lt;(G$16+G$18),$B36&lt;&gt;G$15),"         *",INDEX('Nerdy Plan Facts'!$C$22:$AP$381,1+SUM($F$18:F$18),INT((ROWS($A$1:A18)-1)*2+1))))</f>
        <v/>
      </c>
      <c r="H36" s="77" t="str" cm="1">
        <f t="array" ref="H36">IF(OR(H$15="",$B36=""),"",IF(AND($D36=0,$E36&gt;H$16,$E36&lt;(H$16+H$18),$B36&lt;&gt;H$15),"         *",INDEX('Nerdy Plan Facts'!$C$22:$AP$381,1+SUM($F$18:G$18),INT((ROWS($A$1:B18)-1)*2+1))))</f>
        <v/>
      </c>
      <c r="I36" s="77" t="str" cm="1">
        <f t="array" ref="I36">IF(OR(I$15="",$B36=""),"",IF(AND($D36=0,$E36&gt;I$16,$E36&lt;(I$16+I$18),$B36&lt;&gt;I$15),"         *",INDEX('Nerdy Plan Facts'!$C$22:$AP$381,1+SUM($F$18:H$18),INT((ROWS($A$1:C18)-1)*2+1))))</f>
        <v/>
      </c>
      <c r="J36" s="77" t="str" cm="1">
        <f t="array" ref="J36">IF(OR(J$15="",$B36=""),"",IF(AND($D36=0,$E36&gt;J$16,$E36&lt;(J$16+J$18),$B36&lt;&gt;J$15),"         *",INDEX('Nerdy Plan Facts'!$C$22:$AP$381,1+SUM($F$18:I$18),INT((ROWS($A$1:D18)-1)*2+1))))</f>
        <v/>
      </c>
      <c r="K36" s="77" t="str" cm="1">
        <f t="array" ref="K36">IF(OR(K$15="",$B36=""),"",IF(AND($D36=0,$E36&gt;K$16,$E36&lt;(K$16+K$18),$B36&lt;&gt;K$15),"         *",INDEX('Nerdy Plan Facts'!$C$22:$AP$381,1+SUM($F$18:J$18),INT((ROWS($A$1:E18)-1)*2+1))))</f>
        <v/>
      </c>
      <c r="L36" s="77" t="str" cm="1">
        <f t="array" ref="L36">IF(OR(L$15="",$B36=""),"",IF(AND($D36=0,$E36&gt;L$16,$E36&lt;(L$16+L$18),$B36&lt;&gt;L$15),"         *",INDEX('Nerdy Plan Facts'!$C$22:$AP$381,1+SUM($F$18:K$18),INT((ROWS($A$1:F18)-1)*2+1))))</f>
        <v/>
      </c>
      <c r="M36" s="77" t="str" cm="1">
        <f t="array" ref="M36">IF(OR(M$15="",$B36=""),"",IF(AND($D36=0,$E36&gt;M$16,$E36&lt;(M$16+M$18),$B36&lt;&gt;M$15),"         *",INDEX('Nerdy Plan Facts'!$C$22:$AP$381,1+SUM($F$18:L$18),INT((ROWS($A$1:G18)-1)*2+1))))</f>
        <v/>
      </c>
      <c r="N36" s="77" t="str" cm="1">
        <f t="array" ref="N36">IF(OR(N$15="",$B36=""),"",IF(AND($D36=0,$E36&gt;N$16,$E36&lt;(N$16+N$18),$B36&lt;&gt;N$15),"         *",INDEX('Nerdy Plan Facts'!$C$22:$AP$381,1+SUM($F$18:M$18),INT((ROWS($A$1:H18)-1)*2+1))))</f>
        <v/>
      </c>
      <c r="O36" s="77" t="str" cm="1">
        <f t="array" ref="O36">IF(OR(O$15="",$B36=""),"",IF(AND($D36=0,$E36&gt;O$16,$E36&lt;(O$16+O$18),$B36&lt;&gt;O$15),"         *",INDEX('Nerdy Plan Facts'!$C$22:$AP$381,1+SUM($F$18:N$18),INT((ROWS($A$1:I18)-1)*2+1))))</f>
        <v/>
      </c>
      <c r="P36" s="77" t="str" cm="1">
        <f t="array" ref="P36">IF(OR(P$15="",$B36=""),"",IF(AND($D36=0,$E36&gt;P$16,$E36&lt;(P$16+P$18),$B36&lt;&gt;P$15),"         *",INDEX('Nerdy Plan Facts'!$C$22:$AP$381,1+SUM($F$18:O$18),INT((ROWS($A$1:J18)-1)*2+1))))</f>
        <v/>
      </c>
      <c r="Q36" s="77" t="str" cm="1">
        <f t="array" ref="Q36">IF(OR(Q$15="",$B36=""),"",IF(AND($D36=0,$E36&gt;Q$16,$E36&lt;(Q$16+Q$18),$B36&lt;&gt;Q$15),"         *",INDEX('Nerdy Plan Facts'!$C$22:$AP$381,1+SUM($F$18:P$18),INT((ROWS($A$1:K18)-1)*2+1))))</f>
        <v/>
      </c>
      <c r="R36" s="77" t="str" cm="1">
        <f t="array" ref="R36">IF(OR(R$15="",$B36=""),"",IF(AND($D36=0,$E36&gt;R$16,$E36&lt;(R$16+R$18),$B36&lt;&gt;R$15),"         *",INDEX('Nerdy Plan Facts'!$C$22:$AP$381,1+SUM($F$18:Q$18),INT((ROWS($A$1:L18)-1)*2+1))))</f>
        <v/>
      </c>
      <c r="S36" s="77" t="str" cm="1">
        <f t="array" ref="S36">IF(OR(S$15="",$B36=""),"",IF(AND($D36=0,$E36&gt;S$16,$E36&lt;(S$16+S$18),$B36&lt;&gt;S$15),"         *",INDEX('Nerdy Plan Facts'!$C$22:$AP$381,1+SUM($F$18:R$18),INT((ROWS($A$1:M18)-1)*2+1))))</f>
        <v/>
      </c>
      <c r="T36" s="77" t="str" cm="1">
        <f t="array" ref="T36">IF(OR(T$15="",$B36=""),"",IF(AND($D36=0,$E36&gt;T$16,$E36&lt;(T$16+T$18),$B36&lt;&gt;T$15),"         *",INDEX('Nerdy Plan Facts'!$C$22:$AP$381,1+SUM($F$18:S$18),INT((ROWS($A$1:N18)-1)*2+1))))</f>
        <v/>
      </c>
      <c r="U36" s="77" t="str" cm="1">
        <f t="array" ref="U36">IF(OR(U$15="",$B36=""),"",IF(AND($D36=0,$E36&gt;U$16,$E36&lt;(U$16+U$18),$B36&lt;&gt;U$15),"         *",INDEX('Nerdy Plan Facts'!$C$22:$AP$381,1+SUM($F$18:T$18),INT((ROWS($A$1:O18)-1)*2+1))))</f>
        <v/>
      </c>
      <c r="V36" s="77" t="str" cm="1">
        <f t="array" ref="V36">IF(OR(V$15="",$B36=""),"",IF(AND($D36=0,$E36&gt;V$16,$E36&lt;(V$16+V$18),$B36&lt;&gt;V$15),"         *",INDEX('Nerdy Plan Facts'!$C$22:$AP$381,1+SUM($F$18:U$18),INT((ROWS($A$1:P18)-1)*2+1))))</f>
        <v/>
      </c>
      <c r="W36" s="77" t="str" cm="1">
        <f t="array" ref="W36">IF(OR(W$15="",$B36=""),"",IF(AND($D36=0,$E36&gt;W$16,$E36&lt;(W$16+W$18),$B36&lt;&gt;W$15),"         *",INDEX('Nerdy Plan Facts'!$C$22:$AP$381,1+SUM($F$18:V$18),INT((ROWS($A$1:Q18)-1)*2+1))))</f>
        <v/>
      </c>
      <c r="X36" s="77" t="str" cm="1">
        <f t="array" ref="X36">IF(OR(X$15="",$B36=""),"",IF(AND($D36=0,$E36&gt;X$16,$E36&lt;(X$16+X$18),$B36&lt;&gt;X$15),"         *",INDEX('Nerdy Plan Facts'!$C$22:$AP$381,1+SUM($F$18:W$18),INT((ROWS($A$1:R18)-1)*2+1))))</f>
        <v/>
      </c>
      <c r="Y36" s="77" t="str" cm="1">
        <f t="array" ref="Y36">IF(OR(Y$15="",$B36=""),"",IF(AND($D36=0,$E36&gt;Y$16,$E36&lt;(Y$16+Y$18),$B36&lt;&gt;Y$15),"         *",INDEX('Nerdy Plan Facts'!$C$22:$AP$381,1+SUM($F$18:X$18),INT((ROWS($A$1:S18)-1)*2+1))))</f>
        <v/>
      </c>
    </row>
    <row r="37" spans="2:25" ht="19.899999999999999" customHeight="1" x14ac:dyDescent="0.25">
      <c r="B37" s="20" t="str">
        <f>IF($G$9="Highest Interest First",'Create The Order'!K20,'Create The Order'!H20)</f>
        <v/>
      </c>
      <c r="C37" s="114" t="str" cm="1">
        <f t="array" ref="C37">IF(B37="","",INDEX(WorkTotalPayments,, MATCH(B37, WorkDebtName, 0)))</f>
        <v/>
      </c>
      <c r="D37" s="114" t="str">
        <f t="shared" si="2"/>
        <v/>
      </c>
      <c r="E37" s="20" t="str" cm="1">
        <f t="array" ref="E37">IF(B37="","",INDEX(WorkMonthOfLastPayment,, MATCH(B37, WorkDebtName, 0)))</f>
        <v/>
      </c>
      <c r="F37" s="77" t="str" cm="1">
        <f t="array" ref="F37">IF(B37="","",IF(AND($D37=0,$E37&gt;F$16,$E37&lt;(F$16+F$18),$B37&lt;&gt;F$15),"         *",INDEX('Nerdy Plan Facts'!$C$22:$AP$381,1,INT((ROWS($A$1:A19)-1)*2+1))))</f>
        <v/>
      </c>
      <c r="G37" s="77" t="str" cm="1">
        <f t="array" ref="G37">IF(OR(G$15="",$B37=""),"",IF(AND($D37=0,$E37&gt;G$16,$E37&lt;(G$16+G$18),$B37&lt;&gt;G$15),"         *",INDEX('Nerdy Plan Facts'!$C$22:$AP$381,1+SUM($F$18:F$18),INT((ROWS($A$1:A19)-1)*2+1))))</f>
        <v/>
      </c>
      <c r="H37" s="77" t="str" cm="1">
        <f t="array" ref="H37">IF(OR(H$15="",$B37=""),"",IF(AND($D37=0,$E37&gt;H$16,$E37&lt;(H$16+H$18),$B37&lt;&gt;H$15),"         *",INDEX('Nerdy Plan Facts'!$C$22:$AP$381,1+SUM($F$18:G$18),INT((ROWS($A$1:B19)-1)*2+1))))</f>
        <v/>
      </c>
      <c r="I37" s="77" t="str" cm="1">
        <f t="array" ref="I37">IF(OR(I$15="",$B37=""),"",IF(AND($D37=0,$E37&gt;I$16,$E37&lt;(I$16+I$18),$B37&lt;&gt;I$15),"         *",INDEX('Nerdy Plan Facts'!$C$22:$AP$381,1+SUM($F$18:H$18),INT((ROWS($A$1:C19)-1)*2+1))))</f>
        <v/>
      </c>
      <c r="J37" s="77" t="str" cm="1">
        <f t="array" ref="J37">IF(OR(J$15="",$B37=""),"",IF(AND($D37=0,$E37&gt;J$16,$E37&lt;(J$16+J$18),$B37&lt;&gt;J$15),"         *",INDEX('Nerdy Plan Facts'!$C$22:$AP$381,1+SUM($F$18:I$18),INT((ROWS($A$1:D19)-1)*2+1))))</f>
        <v/>
      </c>
      <c r="K37" s="77" t="str" cm="1">
        <f t="array" ref="K37">IF(OR(K$15="",$B37=""),"",IF(AND($D37=0,$E37&gt;K$16,$E37&lt;(K$16+K$18),$B37&lt;&gt;K$15),"         *",INDEX('Nerdy Plan Facts'!$C$22:$AP$381,1+SUM($F$18:J$18),INT((ROWS($A$1:E19)-1)*2+1))))</f>
        <v/>
      </c>
      <c r="L37" s="77" t="str" cm="1">
        <f t="array" ref="L37">IF(OR(L$15="",$B37=""),"",IF(AND($D37=0,$E37&gt;L$16,$E37&lt;(L$16+L$18),$B37&lt;&gt;L$15),"         *",INDEX('Nerdy Plan Facts'!$C$22:$AP$381,1+SUM($F$18:K$18),INT((ROWS($A$1:F19)-1)*2+1))))</f>
        <v/>
      </c>
      <c r="M37" s="77" t="str" cm="1">
        <f t="array" ref="M37">IF(OR(M$15="",$B37=""),"",IF(AND($D37=0,$E37&gt;M$16,$E37&lt;(M$16+M$18),$B37&lt;&gt;M$15),"         *",INDEX('Nerdy Plan Facts'!$C$22:$AP$381,1+SUM($F$18:L$18),INT((ROWS($A$1:G19)-1)*2+1))))</f>
        <v/>
      </c>
      <c r="N37" s="77" t="str" cm="1">
        <f t="array" ref="N37">IF(OR(N$15="",$B37=""),"",IF(AND($D37=0,$E37&gt;N$16,$E37&lt;(N$16+N$18),$B37&lt;&gt;N$15),"         *",INDEX('Nerdy Plan Facts'!$C$22:$AP$381,1+SUM($F$18:M$18),INT((ROWS($A$1:H19)-1)*2+1))))</f>
        <v/>
      </c>
      <c r="O37" s="77" t="str" cm="1">
        <f t="array" ref="O37">IF(OR(O$15="",$B37=""),"",IF(AND($D37=0,$E37&gt;O$16,$E37&lt;(O$16+O$18),$B37&lt;&gt;O$15),"         *",INDEX('Nerdy Plan Facts'!$C$22:$AP$381,1+SUM($F$18:N$18),INT((ROWS($A$1:I19)-1)*2+1))))</f>
        <v/>
      </c>
      <c r="P37" s="77" t="str" cm="1">
        <f t="array" ref="P37">IF(OR(P$15="",$B37=""),"",IF(AND($D37=0,$E37&gt;P$16,$E37&lt;(P$16+P$18),$B37&lt;&gt;P$15),"         *",INDEX('Nerdy Plan Facts'!$C$22:$AP$381,1+SUM($F$18:O$18),INT((ROWS($A$1:J19)-1)*2+1))))</f>
        <v/>
      </c>
      <c r="Q37" s="77" t="str" cm="1">
        <f t="array" ref="Q37">IF(OR(Q$15="",$B37=""),"",IF(AND($D37=0,$E37&gt;Q$16,$E37&lt;(Q$16+Q$18),$B37&lt;&gt;Q$15),"         *",INDEX('Nerdy Plan Facts'!$C$22:$AP$381,1+SUM($F$18:P$18),INT((ROWS($A$1:K19)-1)*2+1))))</f>
        <v/>
      </c>
      <c r="R37" s="77" t="str" cm="1">
        <f t="array" ref="R37">IF(OR(R$15="",$B37=""),"",IF(AND($D37=0,$E37&gt;R$16,$E37&lt;(R$16+R$18),$B37&lt;&gt;R$15),"         *",INDEX('Nerdy Plan Facts'!$C$22:$AP$381,1+SUM($F$18:Q$18),INT((ROWS($A$1:L19)-1)*2+1))))</f>
        <v/>
      </c>
      <c r="S37" s="77" t="str" cm="1">
        <f t="array" ref="S37">IF(OR(S$15="",$B37=""),"",IF(AND($D37=0,$E37&gt;S$16,$E37&lt;(S$16+S$18),$B37&lt;&gt;S$15),"         *",INDEX('Nerdy Plan Facts'!$C$22:$AP$381,1+SUM($F$18:R$18),INT((ROWS($A$1:M19)-1)*2+1))))</f>
        <v/>
      </c>
      <c r="T37" s="77" t="str" cm="1">
        <f t="array" ref="T37">IF(OR(T$15="",$B37=""),"",IF(AND($D37=0,$E37&gt;T$16,$E37&lt;(T$16+T$18),$B37&lt;&gt;T$15),"         *",INDEX('Nerdy Plan Facts'!$C$22:$AP$381,1+SUM($F$18:S$18),INT((ROWS($A$1:N19)-1)*2+1))))</f>
        <v/>
      </c>
      <c r="U37" s="77" t="str" cm="1">
        <f t="array" ref="U37">IF(OR(U$15="",$B37=""),"",IF(AND($D37=0,$E37&gt;U$16,$E37&lt;(U$16+U$18),$B37&lt;&gt;U$15),"         *",INDEX('Nerdy Plan Facts'!$C$22:$AP$381,1+SUM($F$18:T$18),INT((ROWS($A$1:O19)-1)*2+1))))</f>
        <v/>
      </c>
      <c r="V37" s="77" t="str" cm="1">
        <f t="array" ref="V37">IF(OR(V$15="",$B37=""),"",IF(AND($D37=0,$E37&gt;V$16,$E37&lt;(V$16+V$18),$B37&lt;&gt;V$15),"         *",INDEX('Nerdy Plan Facts'!$C$22:$AP$381,1+SUM($F$18:U$18),INT((ROWS($A$1:P19)-1)*2+1))))</f>
        <v/>
      </c>
      <c r="W37" s="77" t="str" cm="1">
        <f t="array" ref="W37">IF(OR(W$15="",$B37=""),"",IF(AND($D37=0,$E37&gt;W$16,$E37&lt;(W$16+W$18),$B37&lt;&gt;W$15),"         *",INDEX('Nerdy Plan Facts'!$C$22:$AP$381,1+SUM($F$18:V$18),INT((ROWS($A$1:Q19)-1)*2+1))))</f>
        <v/>
      </c>
      <c r="X37" s="77" t="str" cm="1">
        <f t="array" ref="X37">IF(OR(X$15="",$B37=""),"",IF(AND($D37=0,$E37&gt;X$16,$E37&lt;(X$16+X$18),$B37&lt;&gt;X$15),"         *",INDEX('Nerdy Plan Facts'!$C$22:$AP$381,1+SUM($F$18:W$18),INT((ROWS($A$1:R19)-1)*2+1))))</f>
        <v/>
      </c>
      <c r="Y37" s="77" t="str" cm="1">
        <f t="array" ref="Y37">IF(OR(Y$15="",$B37=""),"",IF(AND($D37=0,$E37&gt;Y$16,$E37&lt;(Y$16+Y$18),$B37&lt;&gt;Y$15),"         *",INDEX('Nerdy Plan Facts'!$C$22:$AP$381,1+SUM($F$18:X$18),INT((ROWS($A$1:S19)-1)*2+1))))</f>
        <v/>
      </c>
    </row>
    <row r="38" spans="2:25" ht="19.899999999999999" customHeight="1" x14ac:dyDescent="0.25">
      <c r="B38" s="20" t="str">
        <f>IF($G$9="Highest Interest First",'Create The Order'!K21,'Create The Order'!H21)</f>
        <v/>
      </c>
      <c r="C38" s="114" t="str" cm="1">
        <f t="array" ref="C38">IF(B38="","",INDEX(WorkTotalPayments,, MATCH(B38, WorkDebtName, 0)))</f>
        <v/>
      </c>
      <c r="D38" s="114" t="str">
        <f t="shared" si="2"/>
        <v/>
      </c>
      <c r="E38" s="20" t="str" cm="1">
        <f t="array" ref="E38">IF(B38="","",INDEX(WorkMonthOfLastPayment,, MATCH(B38, WorkDebtName, 0)))</f>
        <v/>
      </c>
      <c r="F38" s="77" t="str" cm="1">
        <f t="array" ref="F38">IF(B38="","",IF(AND($D38=0,$E38&gt;F$16,$E38&lt;(F$16+F$18),$B38&lt;&gt;F$15),"         *",INDEX('Nerdy Plan Facts'!$C$22:$AP$381,1,INT((ROWS($A$1:A20)-1)*2+1))))</f>
        <v/>
      </c>
      <c r="G38" s="77" t="str" cm="1">
        <f t="array" ref="G38">IF(OR(G$15="",$B38=""),"",IF(AND($D38=0,$E38&gt;G$16,$E38&lt;(G$16+G$18),$B38&lt;&gt;G$15),"         *",INDEX('Nerdy Plan Facts'!$C$22:$AP$381,1+SUM($F$18:F$18),INT((ROWS($A$1:A20)-1)*2+1))))</f>
        <v/>
      </c>
      <c r="H38" s="77" t="str" cm="1">
        <f t="array" ref="H38">IF(OR(H$15="",$B38=""),"",IF(AND($D38=0,$E38&gt;H$16,$E38&lt;(H$16+H$18),$B38&lt;&gt;H$15),"         *",INDEX('Nerdy Plan Facts'!$C$22:$AP$381,1+SUM($F$18:G$18),INT((ROWS($A$1:B20)-1)*2+1))))</f>
        <v/>
      </c>
      <c r="I38" s="77" t="str" cm="1">
        <f t="array" ref="I38">IF(OR(I$15="",$B38=""),"",IF(AND($D38=0,$E38&gt;I$16,$E38&lt;(I$16+I$18),$B38&lt;&gt;I$15),"         *",INDEX('Nerdy Plan Facts'!$C$22:$AP$381,1+SUM($F$18:H$18),INT((ROWS($A$1:C20)-1)*2+1))))</f>
        <v/>
      </c>
      <c r="J38" s="77" t="str" cm="1">
        <f t="array" ref="J38">IF(OR(J$15="",$B38=""),"",IF(AND($D38=0,$E38&gt;J$16,$E38&lt;(J$16+J$18),$B38&lt;&gt;J$15),"         *",INDEX('Nerdy Plan Facts'!$C$22:$AP$381,1+SUM($F$18:I$18),INT((ROWS($A$1:D20)-1)*2+1))))</f>
        <v/>
      </c>
      <c r="K38" s="77" t="str" cm="1">
        <f t="array" ref="K38">IF(OR(K$15="",$B38=""),"",IF(AND($D38=0,$E38&gt;K$16,$E38&lt;(K$16+K$18),$B38&lt;&gt;K$15),"         *",INDEX('Nerdy Plan Facts'!$C$22:$AP$381,1+SUM($F$18:J$18),INT((ROWS($A$1:E20)-1)*2+1))))</f>
        <v/>
      </c>
      <c r="L38" s="77" t="str" cm="1">
        <f t="array" ref="L38">IF(OR(L$15="",$B38=""),"",IF(AND($D38=0,$E38&gt;L$16,$E38&lt;(L$16+L$18),$B38&lt;&gt;L$15),"         *",INDEX('Nerdy Plan Facts'!$C$22:$AP$381,1+SUM($F$18:K$18),INT((ROWS($A$1:F20)-1)*2+1))))</f>
        <v/>
      </c>
      <c r="M38" s="77" t="str" cm="1">
        <f t="array" ref="M38">IF(OR(M$15="",$B38=""),"",IF(AND($D38=0,$E38&gt;M$16,$E38&lt;(M$16+M$18),$B38&lt;&gt;M$15),"         *",INDEX('Nerdy Plan Facts'!$C$22:$AP$381,1+SUM($F$18:L$18),INT((ROWS($A$1:G20)-1)*2+1))))</f>
        <v/>
      </c>
      <c r="N38" s="77" t="str" cm="1">
        <f t="array" ref="N38">IF(OR(N$15="",$B38=""),"",IF(AND($D38=0,$E38&gt;N$16,$E38&lt;(N$16+N$18),$B38&lt;&gt;N$15),"         *",INDEX('Nerdy Plan Facts'!$C$22:$AP$381,1+SUM($F$18:M$18),INT((ROWS($A$1:H20)-1)*2+1))))</f>
        <v/>
      </c>
      <c r="O38" s="77" t="str" cm="1">
        <f t="array" ref="O38">IF(OR(O$15="",$B38=""),"",IF(AND($D38=0,$E38&gt;O$16,$E38&lt;(O$16+O$18),$B38&lt;&gt;O$15),"         *",INDEX('Nerdy Plan Facts'!$C$22:$AP$381,1+SUM($F$18:N$18),INT((ROWS($A$1:I20)-1)*2+1))))</f>
        <v/>
      </c>
      <c r="P38" s="77" t="str" cm="1">
        <f t="array" ref="P38">IF(OR(P$15="",$B38=""),"",IF(AND($D38=0,$E38&gt;P$16,$E38&lt;(P$16+P$18),$B38&lt;&gt;P$15),"         *",INDEX('Nerdy Plan Facts'!$C$22:$AP$381,1+SUM($F$18:O$18),INT((ROWS($A$1:J20)-1)*2+1))))</f>
        <v/>
      </c>
      <c r="Q38" s="77" t="str" cm="1">
        <f t="array" ref="Q38">IF(OR(Q$15="",$B38=""),"",IF(AND($D38=0,$E38&gt;Q$16,$E38&lt;(Q$16+Q$18),$B38&lt;&gt;Q$15),"         *",INDEX('Nerdy Plan Facts'!$C$22:$AP$381,1+SUM($F$18:P$18),INT((ROWS($A$1:K20)-1)*2+1))))</f>
        <v/>
      </c>
      <c r="R38" s="77" t="str" cm="1">
        <f t="array" ref="R38">IF(OR(R$15="",$B38=""),"",IF(AND($D38=0,$E38&gt;R$16,$E38&lt;(R$16+R$18),$B38&lt;&gt;R$15),"         *",INDEX('Nerdy Plan Facts'!$C$22:$AP$381,1+SUM($F$18:Q$18),INT((ROWS($A$1:L20)-1)*2+1))))</f>
        <v/>
      </c>
      <c r="S38" s="77" t="str" cm="1">
        <f t="array" ref="S38">IF(OR(S$15="",$B38=""),"",IF(AND($D38=0,$E38&gt;S$16,$E38&lt;(S$16+S$18),$B38&lt;&gt;S$15),"         *",INDEX('Nerdy Plan Facts'!$C$22:$AP$381,1+SUM($F$18:R$18),INT((ROWS($A$1:M20)-1)*2+1))))</f>
        <v/>
      </c>
      <c r="T38" s="77" t="str" cm="1">
        <f t="array" ref="T38">IF(OR(T$15="",$B38=""),"",IF(AND($D38=0,$E38&gt;T$16,$E38&lt;(T$16+T$18),$B38&lt;&gt;T$15),"         *",INDEX('Nerdy Plan Facts'!$C$22:$AP$381,1+SUM($F$18:S$18),INT((ROWS($A$1:N20)-1)*2+1))))</f>
        <v/>
      </c>
      <c r="U38" s="77" t="str" cm="1">
        <f t="array" ref="U38">IF(OR(U$15="",$B38=""),"",IF(AND($D38=0,$E38&gt;U$16,$E38&lt;(U$16+U$18),$B38&lt;&gt;U$15),"         *",INDEX('Nerdy Plan Facts'!$C$22:$AP$381,1+SUM($F$18:T$18),INT((ROWS($A$1:O20)-1)*2+1))))</f>
        <v/>
      </c>
      <c r="V38" s="77" t="str" cm="1">
        <f t="array" ref="V38">IF(OR(V$15="",$B38=""),"",IF(AND($D38=0,$E38&gt;V$16,$E38&lt;(V$16+V$18),$B38&lt;&gt;V$15),"         *",INDEX('Nerdy Plan Facts'!$C$22:$AP$381,1+SUM($F$18:U$18),INT((ROWS($A$1:P20)-1)*2+1))))</f>
        <v/>
      </c>
      <c r="W38" s="77" t="str" cm="1">
        <f t="array" ref="W38">IF(OR(W$15="",$B38=""),"",IF(AND($D38=0,$E38&gt;W$16,$E38&lt;(W$16+W$18),$B38&lt;&gt;W$15),"         *",INDEX('Nerdy Plan Facts'!$C$22:$AP$381,1+SUM($F$18:V$18),INT((ROWS($A$1:Q20)-1)*2+1))))</f>
        <v/>
      </c>
      <c r="X38" s="77" t="str" cm="1">
        <f t="array" ref="X38">IF(OR(X$15="",$B38=""),"",IF(AND($D38=0,$E38&gt;X$16,$E38&lt;(X$16+X$18),$B38&lt;&gt;X$15),"         *",INDEX('Nerdy Plan Facts'!$C$22:$AP$381,1+SUM($F$18:W$18),INT((ROWS($A$1:R20)-1)*2+1))))</f>
        <v/>
      </c>
      <c r="Y38" s="77" t="str" cm="1">
        <f t="array" ref="Y38">IF(OR(Y$15="",$B38=""),"",IF(AND($D38=0,$E38&gt;Y$16,$E38&lt;(Y$16+Y$18),$B38&lt;&gt;Y$15),"         *",INDEX('Nerdy Plan Facts'!$C$22:$AP$381,1+SUM($F$18:X$18),INT((ROWS($A$1:S20)-1)*2+1))))</f>
        <v/>
      </c>
    </row>
  </sheetData>
  <sheetProtection algorithmName="SHA-512" hashValue="LDzo8TDjDfuUcl/kBUf5EeAo9sEUBpqPApTbm+23U5crGPBucKs1j9/XPM3oy2NFxOHL4viiB+1HxmTt1kbU3w==" saltValue="gjOgQSgxvECTMNb4KT0r1w==" spinCount="100000" sheet="1" objects="1" scenarios="1" selectLockedCells="1"/>
  <mergeCells count="9">
    <mergeCell ref="M10:P12"/>
    <mergeCell ref="B6:J7"/>
    <mergeCell ref="B10:F10"/>
    <mergeCell ref="B12:F12"/>
    <mergeCell ref="K9:L9"/>
    <mergeCell ref="B9:F9"/>
    <mergeCell ref="G9:H9"/>
    <mergeCell ref="G10:H10"/>
    <mergeCell ref="G12:H12"/>
  </mergeCells>
  <conditionalFormatting sqref="B19:Y38">
    <cfRule type="expression" dxfId="34" priority="18">
      <formula>$B19=""</formula>
    </cfRule>
  </conditionalFormatting>
  <conditionalFormatting sqref="F17:Y38">
    <cfRule type="expression" dxfId="33" priority="17">
      <formula>F$15=""</formula>
    </cfRule>
  </conditionalFormatting>
  <conditionalFormatting sqref="H11">
    <cfRule type="cellIs" dxfId="23" priority="16" operator="equal">
      <formula>360</formula>
    </cfRule>
  </conditionalFormatting>
  <conditionalFormatting sqref="I11:I12 I13:M13">
    <cfRule type="expression" dxfId="22" priority="15">
      <formula>$H$11=360</formula>
    </cfRule>
  </conditionalFormatting>
  <conditionalFormatting sqref="M10:P12">
    <cfRule type="expression" dxfId="21" priority="10">
      <formula>OR(ISERROR($J$10),ISERROR($J$11),ISERROR($J$12),ISERROR($K$10),ISERROR($K$11))</formula>
    </cfRule>
  </conditionalFormatting>
  <dataValidations count="2">
    <dataValidation type="list" showInputMessage="1" showErrorMessage="1" sqref="G9" xr:uid="{3E56431E-ABAC-42B3-B97A-7B42DBB60AAB}">
      <formula1>"Highest Interest First, Lowest Balance First"</formula1>
    </dataValidation>
    <dataValidation sqref="G9 B9:E9" xr:uid="{698473AE-B0DC-499F-B6AB-7ED151B24CD0}"/>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F60FABA6-6230-4ED6-978B-83F62D5E0A72}">
            <xm:f>'1) State My Situation'!$H$4="None"</xm:f>
            <x14:dxf>
              <numFmt numFmtId="4" formatCode="#,##0.00"/>
            </x14:dxf>
          </x14:cfRule>
          <x14:cfRule type="expression" priority="2" id="{DF63D172-A511-4E3E-97F1-6F3CD0AD526A}">
            <xm:f>'1) State My Situation'!$H$4="Shilling"</xm:f>
            <x14:dxf>
              <numFmt numFmtId="177" formatCode="_([$KES]\ * #,##0.00_);_([$KES]\ * \(#,##0.00\);_([$KES]\ * &quot;-&quot;??_);_(@_)"/>
            </x14:dxf>
          </x14:cfRule>
          <x14:cfRule type="expression" priority="3" id="{B952E364-4FDD-45C3-B54B-2984A380483F}">
            <xm:f>'1) State My Situation'!$H$4="Euro"</xm:f>
            <x14:dxf>
              <numFmt numFmtId="176" formatCode="_([$€-2]\ * #,##0.00_);_([$€-2]\ * \(#,##0.00\);_([$€-2]\ * &quot;-&quot;??_);_(@_)"/>
            </x14:dxf>
          </x14:cfRule>
          <x14:cfRule type="expression" priority="4" id="{B37F0C4E-17CB-41F1-B1EC-921CFAE4E112}">
            <xm:f>'1) State My Situation'!$H$4="Pound"</xm:f>
            <x14:dxf>
              <numFmt numFmtId="175" formatCode="_-[$£-809]* #,##0.00_-;\-[$£-809]* #,##0.00_-;_-[$£-809]* &quot;-&quot;??_-;_-@_-"/>
            </x14:dxf>
          </x14:cfRule>
          <x14:cfRule type="expression" priority="5" id="{BD8F1BC1-6A24-4F55-BB45-95CE53E0839A}">
            <xm:f>'1) State My Situation'!$H$4="Real"</xm:f>
            <x14:dxf>
              <numFmt numFmtId="174" formatCode="_-[$R$-416]\ * #,##0.00_-;\-[$R$-416]\ * #,##0.00_-;_-[$R$-416]\ * &quot;-&quot;??_-;_-@_-"/>
            </x14:dxf>
          </x14:cfRule>
          <x14:cfRule type="expression" priority="6" id="{930EB8FC-D3CD-48E8-BA25-620D34EAD697}">
            <xm:f>'1) State My Situation'!$H$4="Rupee"</xm:f>
            <x14:dxf>
              <numFmt numFmtId="173" formatCode="_ [$₹-445]\ * #,##0.00_ ;_ [$₹-445]\ * \-#,##0.00_ ;_ [$₹-445]\ * &quot;-&quot;??_ ;_ @_ "/>
            </x14:dxf>
          </x14:cfRule>
          <x14:cfRule type="expression" priority="7" id="{F95AE3AC-820D-4B1F-B448-78FD074058F4}">
            <xm:f>'1) State My Situation'!$H$4="Philippine Peso"</xm:f>
            <x14:dxf>
              <numFmt numFmtId="172" formatCode="_-[$₱-3409]* #,##0.00_-;\-[$₱-3409]* #,##0.00_-;_-[$₱-3409]* &quot;-&quot;??_-;_-@_-"/>
            </x14:dxf>
          </x14:cfRule>
          <x14:cfRule type="expression" priority="8" id="{2E6CCCE5-62C0-4DF3-BA97-21DFE8C290A2}">
            <xm:f>'1) State My Situation'!$H$4="ZAR"</xm:f>
            <x14:dxf>
              <numFmt numFmtId="171" formatCode="_-[$R-1C09]* #,##0.00_-;\-[$R-1C09]* #,##0.00_-;_-[$R-1C09]* &quot;-&quot;??_-;_-@_-"/>
            </x14:dxf>
          </x14:cfRule>
          <x14:cfRule type="expression" priority="9" id="{99A66027-2CDF-499C-A0D2-9870DD409ACB}">
            <xm:f>'1) State My Situation'!$H$4="Dollar"</xm:f>
            <x14:dxf>
              <numFmt numFmtId="34" formatCode="_(&quot;$&quot;* #,##0.00_);_(&quot;$&quot;* \(#,##0.00\);_(&quot;$&quot;* &quot;-&quot;??_);_(@_)"/>
            </x14:dxf>
          </x14:cfRule>
          <xm:sqref>G10 J10:K10 F19:Y38</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78F27-21BA-461E-A96B-786997178546}">
  <dimension ref="B1:AP389"/>
  <sheetViews>
    <sheetView showGridLines="0" showRowColHeaders="0" workbookViewId="0">
      <pane xSplit="2" topLeftCell="C1" activePane="topRight" state="frozen"/>
      <selection pane="topRight" activeCell="C29" sqref="C29"/>
    </sheetView>
  </sheetViews>
  <sheetFormatPr defaultColWidth="9.140625" defaultRowHeight="15.75" x14ac:dyDescent="0.25"/>
  <cols>
    <col min="1" max="1" width="4.28515625" style="5" customWidth="1"/>
    <col min="2" max="2" width="10.28515625" style="5" bestFit="1" customWidth="1"/>
    <col min="3" max="42" width="15.7109375" style="5" customWidth="1"/>
    <col min="43" max="16384" width="9.140625" style="5"/>
  </cols>
  <sheetData>
    <row r="1" spans="2:10" ht="11.25" customHeight="1" x14ac:dyDescent="0.25"/>
    <row r="2" spans="2:10" ht="31.5" x14ac:dyDescent="0.25">
      <c r="C2" s="4" t="s">
        <v>431</v>
      </c>
    </row>
    <row r="3" spans="2:10" x14ac:dyDescent="0.25">
      <c r="C3" s="28" t="s">
        <v>403</v>
      </c>
      <c r="D3"/>
      <c r="E3"/>
      <c r="F3"/>
      <c r="G3"/>
      <c r="H3"/>
      <c r="I3"/>
      <c r="J3"/>
    </row>
    <row r="4" spans="2:10" x14ac:dyDescent="0.25">
      <c r="C4" s="28" t="s">
        <v>521</v>
      </c>
      <c r="D4"/>
      <c r="E4"/>
      <c r="F4"/>
      <c r="G4"/>
      <c r="H4"/>
      <c r="I4"/>
      <c r="J4"/>
    </row>
    <row r="5" spans="2:10" x14ac:dyDescent="0.25">
      <c r="C5" s="28" t="s">
        <v>399</v>
      </c>
      <c r="D5"/>
      <c r="E5"/>
      <c r="F5"/>
      <c r="G5"/>
      <c r="H5"/>
      <c r="I5"/>
      <c r="J5"/>
    </row>
    <row r="6" spans="2:10" x14ac:dyDescent="0.25">
      <c r="C6" s="29" t="s">
        <v>437</v>
      </c>
      <c r="D6"/>
      <c r="E6"/>
      <c r="F6"/>
      <c r="G6"/>
      <c r="H6"/>
      <c r="I6"/>
      <c r="J6"/>
    </row>
    <row r="7" spans="2:10" x14ac:dyDescent="0.25">
      <c r="B7" s="28"/>
      <c r="C7"/>
      <c r="D7"/>
      <c r="E7"/>
      <c r="F7"/>
      <c r="G7"/>
      <c r="H7"/>
      <c r="I7"/>
      <c r="J7"/>
    </row>
    <row r="8" spans="2:10" x14ac:dyDescent="0.25">
      <c r="C8" s="5" t="s">
        <v>401</v>
      </c>
      <c r="E8" s="27">
        <f ca="1">'2) The Plan'!G12</f>
        <v>46419</v>
      </c>
      <c r="G8" s="5" t="s">
        <v>416</v>
      </c>
      <c r="I8" s="6">
        <f>C14</f>
        <v>4350</v>
      </c>
    </row>
    <row r="9" spans="2:10" x14ac:dyDescent="0.25">
      <c r="C9" s="5" t="s">
        <v>400</v>
      </c>
      <c r="E9" s="27">
        <f ca="1">IFERROR(IF(I10=0,E8,I14),E8)</f>
        <v>46419</v>
      </c>
      <c r="G9" s="5" t="s">
        <v>417</v>
      </c>
      <c r="I9" s="6">
        <f>D14</f>
        <v>4350</v>
      </c>
    </row>
    <row r="10" spans="2:10" x14ac:dyDescent="0.25">
      <c r="C10" s="132" t="s">
        <v>419</v>
      </c>
      <c r="D10" s="132"/>
      <c r="E10" s="133">
        <f>IF(I10=0,0,IF(E8&gt;E9,YEARFRAC(E9,E8)*12,-YEARFRAC(E9,E8)*12))</f>
        <v>0</v>
      </c>
      <c r="G10" s="132" t="s">
        <v>418</v>
      </c>
      <c r="H10" s="132"/>
      <c r="I10" s="134">
        <f>I8-I9</f>
        <v>0</v>
      </c>
    </row>
    <row r="11" spans="2:10" x14ac:dyDescent="0.25">
      <c r="B11" s="27"/>
      <c r="H11" s="6"/>
    </row>
    <row r="12" spans="2:10" ht="21.75" thickBot="1" x14ac:dyDescent="0.3">
      <c r="C12" s="23" t="s">
        <v>378</v>
      </c>
    </row>
    <row r="13" spans="2:10" s="10" customFormat="1" ht="19.899999999999999" customHeight="1" thickBot="1" x14ac:dyDescent="0.3">
      <c r="C13" s="167">
        <f>IFERROR((C14-D14)/C14,0)</f>
        <v>0</v>
      </c>
      <c r="D13" s="168"/>
      <c r="E13" s="168"/>
      <c r="F13" s="168"/>
      <c r="G13" s="168"/>
      <c r="H13" s="168"/>
      <c r="I13" s="168"/>
      <c r="J13" s="169"/>
    </row>
    <row r="14" spans="2:10" ht="15.75" hidden="1" customHeight="1" x14ac:dyDescent="0.25">
      <c r="B14" s="27"/>
      <c r="C14" s="135" cm="1">
        <f t="array" ref="C14">SUMPRODUCT((MOD(COLUMN(C24:AP24)-COLUMN(C24),2)=0)*(C24:AP24))</f>
        <v>4350</v>
      </c>
      <c r="D14" s="135" cm="1">
        <f t="array" ref="D14">SUMPRODUCT((MOD(COLUMN(D24:AP24)-COLUMN(D24),2)=0)*(D24:AP24))</f>
        <v>4350</v>
      </c>
      <c r="E14" s="136" cm="1">
        <f t="array" ref="E14">SUMPRODUCT(IFERROR((D27:AP27)*(MOD(COLUMN(D27:AP27)-COLUMN(D27),2)=0),0)*((D24:AP24)*(MOD(COLUMN(D24:AP24)-COLUMN(D24),2)=0)))</f>
        <v>487</v>
      </c>
      <c r="F14" s="137">
        <f>E14/D14</f>
        <v>0.11195402298850575</v>
      </c>
      <c r="G14" s="135">
        <f>'1) State My Situation'!J11</f>
        <v>200</v>
      </c>
      <c r="H14" s="136">
        <f>IFERROR(ROUNDUP(NPER(F14/12,-G14,D14),0),0)</f>
        <v>25</v>
      </c>
      <c r="I14" s="8">
        <f ca="1">EDATE('1) State My Situation'!F7,H14+J14-1)</f>
        <v>46419</v>
      </c>
      <c r="J14" s="135">
        <f>MAX(C20:AP20)</f>
        <v>0</v>
      </c>
    </row>
    <row r="15" spans="2:10" hidden="1" x14ac:dyDescent="0.25">
      <c r="B15" s="27"/>
      <c r="C15" s="135"/>
      <c r="D15" s="136"/>
      <c r="E15" s="136"/>
      <c r="G15" s="135"/>
      <c r="H15" s="136"/>
      <c r="I15" s="144"/>
      <c r="J15" s="137"/>
    </row>
    <row r="16" spans="2:10" ht="47.25" thickBot="1" x14ac:dyDescent="0.75">
      <c r="B16" s="27"/>
      <c r="C16" s="138"/>
      <c r="D16" s="170" t="s">
        <v>501</v>
      </c>
      <c r="E16" s="170"/>
      <c r="F16" s="170"/>
      <c r="G16" s="170"/>
      <c r="H16" s="170"/>
      <c r="I16" s="170"/>
      <c r="J16" s="138"/>
    </row>
    <row r="17" spans="2:42" ht="16.5" thickBot="1" x14ac:dyDescent="0.3">
      <c r="B17" s="139"/>
      <c r="C17" s="161">
        <f>IFERROR((C24-D24)/C24,0)</f>
        <v>0</v>
      </c>
      <c r="D17" s="162"/>
      <c r="E17" s="161">
        <f>IFERROR((E24-F24)/E24,0)</f>
        <v>0</v>
      </c>
      <c r="F17" s="162"/>
      <c r="G17" s="161">
        <f>IFERROR((G24-H24)/G24,0)</f>
        <v>0</v>
      </c>
      <c r="H17" s="162"/>
      <c r="I17" s="161">
        <f>IFERROR((I24-J24)/I24,0)</f>
        <v>0</v>
      </c>
      <c r="J17" s="162"/>
      <c r="K17" s="161">
        <f>IFERROR((K24-L24)/K24,0)</f>
        <v>0</v>
      </c>
      <c r="L17" s="162"/>
      <c r="M17" s="161">
        <f>IFERROR((M24-N24)/M24,0)</f>
        <v>0</v>
      </c>
      <c r="N17" s="162"/>
      <c r="O17" s="161">
        <f>IFERROR((O24-P24)/O24,0)</f>
        <v>0</v>
      </c>
      <c r="P17" s="162"/>
      <c r="Q17" s="161">
        <f>IFERROR((Q24-R24)/Q24,0)</f>
        <v>0</v>
      </c>
      <c r="R17" s="162"/>
      <c r="S17" s="161">
        <f>IFERROR((S24-T24)/S24,0)</f>
        <v>0</v>
      </c>
      <c r="T17" s="162"/>
      <c r="U17" s="161">
        <f>IFERROR((U24-V24)/U24,0)</f>
        <v>0</v>
      </c>
      <c r="V17" s="162"/>
      <c r="W17" s="161">
        <f>IFERROR((W24-X24)/W24,0)</f>
        <v>0</v>
      </c>
      <c r="X17" s="162"/>
      <c r="Y17" s="161">
        <f>IFERROR((Y24-Z24)/Y24,0)</f>
        <v>0</v>
      </c>
      <c r="Z17" s="162"/>
      <c r="AA17" s="161">
        <f>IFERROR((AA24-AB24)/AA24,0)</f>
        <v>0</v>
      </c>
      <c r="AB17" s="162"/>
      <c r="AC17" s="161">
        <f>IFERROR((AC24-AD24)/AC24,0)</f>
        <v>0</v>
      </c>
      <c r="AD17" s="162"/>
      <c r="AE17" s="161">
        <f>IFERROR((AE24-AF24)/AE24,0)</f>
        <v>0</v>
      </c>
      <c r="AF17" s="162"/>
      <c r="AG17" s="161">
        <f>IFERROR((AG24-AH24)/AG24,0)</f>
        <v>0</v>
      </c>
      <c r="AH17" s="162"/>
      <c r="AI17" s="161">
        <f>IFERROR((AI24-AJ24)/AI24,0)</f>
        <v>0</v>
      </c>
      <c r="AJ17" s="162"/>
      <c r="AK17" s="161">
        <f>IFERROR((AK24-AL24)/AK24,0)</f>
        <v>0</v>
      </c>
      <c r="AL17" s="162"/>
      <c r="AM17" s="161">
        <f>IFERROR((AM24-AN24)/AM24,0)</f>
        <v>0</v>
      </c>
      <c r="AN17" s="162"/>
      <c r="AO17" s="161">
        <f>IFERROR((AO24-AP24)/AO24,0)</f>
        <v>0</v>
      </c>
      <c r="AP17" s="162"/>
    </row>
    <row r="18" spans="2:42" s="10" customFormat="1" ht="19.899999999999999" customHeight="1" x14ac:dyDescent="0.25">
      <c r="B18" s="117"/>
      <c r="C18" s="163" t="str">
        <f>C19</f>
        <v>Debt1</v>
      </c>
      <c r="D18" s="164"/>
      <c r="E18" s="163" t="str">
        <f>E19</f>
        <v>Debt3</v>
      </c>
      <c r="F18" s="164"/>
      <c r="G18" s="163" t="str">
        <f>G19</f>
        <v>Debt2</v>
      </c>
      <c r="H18" s="164"/>
      <c r="I18" s="163" t="str">
        <f>I19</f>
        <v>Debt4</v>
      </c>
      <c r="J18" s="164"/>
      <c r="K18" s="163" t="str">
        <f>K19</f>
        <v/>
      </c>
      <c r="L18" s="164"/>
      <c r="M18" s="163" t="str">
        <f>M19</f>
        <v/>
      </c>
      <c r="N18" s="164"/>
      <c r="O18" s="163" t="str">
        <f>O19</f>
        <v/>
      </c>
      <c r="P18" s="164"/>
      <c r="Q18" s="163" t="str">
        <f>Q19</f>
        <v/>
      </c>
      <c r="R18" s="164"/>
      <c r="S18" s="163" t="str">
        <f>S19</f>
        <v/>
      </c>
      <c r="T18" s="164"/>
      <c r="U18" s="163" t="str">
        <f>U19</f>
        <v/>
      </c>
      <c r="V18" s="164"/>
      <c r="W18" s="163" t="str">
        <f>W19</f>
        <v/>
      </c>
      <c r="X18" s="164"/>
      <c r="Y18" s="163" t="str">
        <f>Y19</f>
        <v/>
      </c>
      <c r="Z18" s="164"/>
      <c r="AA18" s="163" t="str">
        <f>AA19</f>
        <v/>
      </c>
      <c r="AB18" s="164"/>
      <c r="AC18" s="163" t="str">
        <f>AC19</f>
        <v/>
      </c>
      <c r="AD18" s="164"/>
      <c r="AE18" s="163" t="str">
        <f>AE19</f>
        <v/>
      </c>
      <c r="AF18" s="164"/>
      <c r="AG18" s="163" t="str">
        <f>AG19</f>
        <v/>
      </c>
      <c r="AH18" s="164"/>
      <c r="AI18" s="163" t="str">
        <f>AI19</f>
        <v/>
      </c>
      <c r="AJ18" s="164"/>
      <c r="AK18" s="163" t="str">
        <f>AK19</f>
        <v/>
      </c>
      <c r="AL18" s="164"/>
      <c r="AM18" s="163" t="str">
        <f>AM19</f>
        <v/>
      </c>
      <c r="AN18" s="164"/>
      <c r="AO18" s="163" t="str">
        <f>AO19</f>
        <v/>
      </c>
      <c r="AP18" s="164"/>
    </row>
    <row r="19" spans="2:42" s="10" customFormat="1" ht="19.899999999999999" hidden="1" customHeight="1" x14ac:dyDescent="0.25">
      <c r="B19" s="117"/>
      <c r="C19" s="140" t="str" cm="1">
        <f t="array" ref="C19">INDEX(PlanOrderDebtNames,INT((COLUMN(A1)+1)/2))</f>
        <v>Debt1</v>
      </c>
      <c r="D19" s="141" t="str" cm="1">
        <f t="array" ref="D19">INDEX(PlanOrderDebtNames,INT((COLUMN(B1)+1)/2))</f>
        <v>Debt1</v>
      </c>
      <c r="E19" s="140" t="str" cm="1">
        <f t="array" ref="E19">INDEX(PlanOrderDebtNames,INT((COLUMN(C1)+1)/2))</f>
        <v>Debt3</v>
      </c>
      <c r="F19" s="141" t="str" cm="1">
        <f t="array" ref="F19">INDEX(PlanOrderDebtNames,INT((COLUMN(D1)+1)/2))</f>
        <v>Debt3</v>
      </c>
      <c r="G19" s="140" t="str" cm="1">
        <f t="array" ref="G19">INDEX(PlanOrderDebtNames,INT((COLUMN(E1)+1)/2))</f>
        <v>Debt2</v>
      </c>
      <c r="H19" s="141" t="str" cm="1">
        <f t="array" ref="H19">INDEX(PlanOrderDebtNames,INT((COLUMN(F1)+1)/2))</f>
        <v>Debt2</v>
      </c>
      <c r="I19" s="140" t="str" cm="1">
        <f t="array" ref="I19">INDEX(PlanOrderDebtNames,INT((COLUMN(G1)+1)/2))</f>
        <v>Debt4</v>
      </c>
      <c r="J19" s="141" t="str" cm="1">
        <f t="array" ref="J19">INDEX(PlanOrderDebtNames,INT((COLUMN(H1)+1)/2))</f>
        <v>Debt4</v>
      </c>
      <c r="K19" s="140" t="str" cm="1">
        <f t="array" ref="K19">INDEX(PlanOrderDebtNames,INT((COLUMN(I1)+1)/2))</f>
        <v/>
      </c>
      <c r="L19" s="141" t="str" cm="1">
        <f t="array" ref="L19">INDEX(PlanOrderDebtNames,INT((COLUMN(J1)+1)/2))</f>
        <v/>
      </c>
      <c r="M19" s="140" t="str" cm="1">
        <f t="array" ref="M19">INDEX(PlanOrderDebtNames,INT((COLUMN(K1)+1)/2))</f>
        <v/>
      </c>
      <c r="N19" s="141" t="str" cm="1">
        <f t="array" ref="N19">INDEX(PlanOrderDebtNames,INT((COLUMN(L1)+1)/2))</f>
        <v/>
      </c>
      <c r="O19" s="140" t="str" cm="1">
        <f t="array" ref="O19">INDEX(PlanOrderDebtNames,INT((COLUMN(M1)+1)/2))</f>
        <v/>
      </c>
      <c r="P19" s="141" t="str" cm="1">
        <f t="array" ref="P19">INDEX(PlanOrderDebtNames,INT((COLUMN(N1)+1)/2))</f>
        <v/>
      </c>
      <c r="Q19" s="140" t="str" cm="1">
        <f t="array" ref="Q19">INDEX(PlanOrderDebtNames,INT((COLUMN(O1)+1)/2))</f>
        <v/>
      </c>
      <c r="R19" s="141" t="str" cm="1">
        <f t="array" ref="R19">INDEX(PlanOrderDebtNames,INT((COLUMN(P1)+1)/2))</f>
        <v/>
      </c>
      <c r="S19" s="140" t="str" cm="1">
        <f t="array" ref="S19">INDEX(PlanOrderDebtNames,INT((COLUMN(Q1)+1)/2))</f>
        <v/>
      </c>
      <c r="T19" s="141" t="str" cm="1">
        <f t="array" ref="T19">INDEX(PlanOrderDebtNames,INT((COLUMN(R1)+1)/2))</f>
        <v/>
      </c>
      <c r="U19" s="140" t="str" cm="1">
        <f t="array" ref="U19">INDEX(PlanOrderDebtNames,INT((COLUMN(S1)+1)/2))</f>
        <v/>
      </c>
      <c r="V19" s="141" t="str" cm="1">
        <f t="array" ref="V19">INDEX(PlanOrderDebtNames,INT((COLUMN(T1)+1)/2))</f>
        <v/>
      </c>
      <c r="W19" s="140" t="str" cm="1">
        <f t="array" ref="W19">INDEX(PlanOrderDebtNames,INT((COLUMN(U1)+1)/2))</f>
        <v/>
      </c>
      <c r="X19" s="141" t="str" cm="1">
        <f t="array" ref="X19">INDEX(PlanOrderDebtNames,INT((COLUMN(V1)+1)/2))</f>
        <v/>
      </c>
      <c r="Y19" s="140" t="str" cm="1">
        <f t="array" ref="Y19">INDEX(PlanOrderDebtNames,INT((COLUMN(W1)+1)/2))</f>
        <v/>
      </c>
      <c r="Z19" s="141" t="str" cm="1">
        <f t="array" ref="Z19">INDEX(PlanOrderDebtNames,INT((COLUMN(X1)+1)/2))</f>
        <v/>
      </c>
      <c r="AA19" s="140" t="str" cm="1">
        <f t="array" ref="AA19">INDEX(PlanOrderDebtNames,INT((COLUMN(Y1)+1)/2))</f>
        <v/>
      </c>
      <c r="AB19" s="141" t="str" cm="1">
        <f t="array" ref="AB19">INDEX(PlanOrderDebtNames,INT((COLUMN(Z1)+1)/2))</f>
        <v/>
      </c>
      <c r="AC19" s="140" t="str" cm="1">
        <f t="array" ref="AC19">INDEX(PlanOrderDebtNames,INT((COLUMN(AA1)+1)/2))</f>
        <v/>
      </c>
      <c r="AD19" s="141" t="str" cm="1">
        <f t="array" ref="AD19">INDEX(PlanOrderDebtNames,INT((COLUMN(AB1)+1)/2))</f>
        <v/>
      </c>
      <c r="AE19" s="140" t="str" cm="1">
        <f t="array" ref="AE19">INDEX(PlanOrderDebtNames,INT((COLUMN(AC1)+1)/2))</f>
        <v/>
      </c>
      <c r="AF19" s="141" t="str" cm="1">
        <f t="array" ref="AF19">INDEX(PlanOrderDebtNames,INT((COLUMN(AD1)+1)/2))</f>
        <v/>
      </c>
      <c r="AG19" s="140" t="str" cm="1">
        <f t="array" ref="AG19">INDEX(PlanOrderDebtNames,INT((COLUMN(AE1)+1)/2))</f>
        <v/>
      </c>
      <c r="AH19" s="141" t="str" cm="1">
        <f t="array" ref="AH19">INDEX(PlanOrderDebtNames,INT((COLUMN(AF1)+1)/2))</f>
        <v/>
      </c>
      <c r="AI19" s="140" t="str" cm="1">
        <f t="array" ref="AI19">INDEX(PlanOrderDebtNames,INT((COLUMN(AG1)+1)/2))</f>
        <v/>
      </c>
      <c r="AJ19" s="141" t="str" cm="1">
        <f t="array" ref="AJ19">INDEX(PlanOrderDebtNames,INT((COLUMN(AH1)+1)/2))</f>
        <v/>
      </c>
      <c r="AK19" s="140" t="str" cm="1">
        <f t="array" ref="AK19">INDEX(PlanOrderDebtNames,INT((COLUMN(AI1)+1)/2))</f>
        <v/>
      </c>
      <c r="AL19" s="141" t="str" cm="1">
        <f t="array" ref="AL19">INDEX(PlanOrderDebtNames,INT((COLUMN(AJ1)+1)/2))</f>
        <v/>
      </c>
      <c r="AM19" s="140" t="str" cm="1">
        <f t="array" ref="AM19">INDEX(PlanOrderDebtNames,INT((COLUMN(AK1)+1)/2))</f>
        <v/>
      </c>
      <c r="AN19" s="141" t="str" cm="1">
        <f t="array" ref="AN19">INDEX(PlanOrderDebtNames,INT((COLUMN(AL1)+1)/2))</f>
        <v/>
      </c>
      <c r="AO19" s="140" t="str" cm="1">
        <f t="array" ref="AO19">INDEX(PlanOrderDebtNames,INT((COLUMN(AM1)+1)/2))</f>
        <v/>
      </c>
      <c r="AP19" s="141" t="str" cm="1">
        <f t="array" ref="AP19">INDEX(PlanOrderDebtNames,INT((COLUMN(AN1)+1)/2))</f>
        <v/>
      </c>
    </row>
    <row r="20" spans="2:42" s="10" customFormat="1" ht="19.899999999999999" hidden="1" customHeight="1" x14ac:dyDescent="0.25">
      <c r="B20" s="117"/>
      <c r="C20" s="140"/>
      <c r="D20" s="142">
        <f>COUNT(D29:D388)</f>
        <v>0</v>
      </c>
      <c r="E20" s="140"/>
      <c r="F20" s="142">
        <f>COUNT(F29:F388)</f>
        <v>0</v>
      </c>
      <c r="G20" s="140"/>
      <c r="H20" s="142">
        <f>COUNT(H29:H388)</f>
        <v>0</v>
      </c>
      <c r="I20" s="140"/>
      <c r="J20" s="142">
        <f>COUNT(J29:J388)</f>
        <v>0</v>
      </c>
      <c r="K20" s="140"/>
      <c r="L20" s="142">
        <f>COUNT(L29:L388)</f>
        <v>0</v>
      </c>
      <c r="M20" s="140"/>
      <c r="N20" s="142">
        <f>COUNT(N29:N388)</f>
        <v>0</v>
      </c>
      <c r="O20" s="140"/>
      <c r="P20" s="142">
        <f>COUNT(P29:P388)</f>
        <v>0</v>
      </c>
      <c r="Q20" s="140"/>
      <c r="R20" s="142">
        <f>COUNT(R29:R388)</f>
        <v>0</v>
      </c>
      <c r="S20" s="140"/>
      <c r="T20" s="142">
        <f>COUNT(T29:T388)</f>
        <v>0</v>
      </c>
      <c r="U20" s="140"/>
      <c r="V20" s="142">
        <f>COUNT(V29:V388)</f>
        <v>0</v>
      </c>
      <c r="W20" s="140"/>
      <c r="X20" s="142">
        <f>COUNT(X29:X388)</f>
        <v>0</v>
      </c>
      <c r="Y20" s="140"/>
      <c r="Z20" s="142">
        <f>COUNT(Z29:Z388)</f>
        <v>0</v>
      </c>
      <c r="AA20" s="140"/>
      <c r="AB20" s="142">
        <f>COUNT(AB29:AB388)</f>
        <v>0</v>
      </c>
      <c r="AC20" s="140"/>
      <c r="AD20" s="142">
        <f>COUNT(AD29:AD388)</f>
        <v>0</v>
      </c>
      <c r="AE20" s="140"/>
      <c r="AF20" s="142">
        <f>COUNT(AF29:AF388)</f>
        <v>0</v>
      </c>
      <c r="AG20" s="140"/>
      <c r="AH20" s="142">
        <f>COUNT(AH29:AH388)</f>
        <v>0</v>
      </c>
      <c r="AI20" s="140"/>
      <c r="AJ20" s="142">
        <f>COUNT(AJ29:AJ388)</f>
        <v>0</v>
      </c>
      <c r="AK20" s="140"/>
      <c r="AL20" s="142">
        <f>COUNT(AL29:AL388)</f>
        <v>0</v>
      </c>
      <c r="AM20" s="140"/>
      <c r="AN20" s="142">
        <f>COUNT(AN29:AN388)</f>
        <v>0</v>
      </c>
      <c r="AO20" s="140"/>
      <c r="AP20" s="142">
        <f>COUNT(AP29:AP388)</f>
        <v>0</v>
      </c>
    </row>
    <row r="21" spans="2:42" s="10" customFormat="1" ht="19.899999999999999" hidden="1" customHeight="1" x14ac:dyDescent="0.25">
      <c r="B21" s="117"/>
      <c r="C21" s="131">
        <f>IF(C19="","",DAY(INDEX(UserListedDebtDueDates,MATCH(C19,UserListedDebtNames,0))))</f>
        <v>1</v>
      </c>
      <c r="D21" s="143"/>
      <c r="E21" s="131">
        <f>IF(E19="","",DAY(INDEX(UserListedDebtDueDates,MATCH(E19,UserListedDebtNames,0))))</f>
        <v>3</v>
      </c>
      <c r="F21" s="143"/>
      <c r="G21" s="131">
        <f>IF(G19="","",DAY(INDEX(UserListedDebtDueDates,MATCH(G19,UserListedDebtNames,0))))</f>
        <v>2</v>
      </c>
      <c r="H21" s="143"/>
      <c r="I21" s="131">
        <f>IF(I19="","",DAY(INDEX(UserListedDebtDueDates,MATCH(I19,UserListedDebtNames,0))))</f>
        <v>4</v>
      </c>
      <c r="J21" s="143"/>
      <c r="K21" s="131" t="str">
        <f>IF(K19="","",DAY(INDEX(UserListedDebtDueDates,MATCH(K19,UserListedDebtNames,0))))</f>
        <v/>
      </c>
      <c r="L21" s="143"/>
      <c r="M21" s="131" t="str">
        <f>IF(M19="","",DAY(INDEX(UserListedDebtDueDates,MATCH(M19,UserListedDebtNames,0))))</f>
        <v/>
      </c>
      <c r="N21" s="143"/>
      <c r="O21" s="131" t="str">
        <f>IF(O19="","",DAY(INDEX(UserListedDebtDueDates,MATCH(O19,UserListedDebtNames,0))))</f>
        <v/>
      </c>
      <c r="P21" s="143"/>
      <c r="Q21" s="131" t="str">
        <f>IF(Q19="","",DAY(INDEX(UserListedDebtDueDates,MATCH(Q19,UserListedDebtNames,0))))</f>
        <v/>
      </c>
      <c r="R21" s="143"/>
      <c r="S21" s="131" t="str">
        <f>IF(S19="","",DAY(INDEX(UserListedDebtDueDates,MATCH(S19,UserListedDebtNames,0))))</f>
        <v/>
      </c>
      <c r="T21" s="143"/>
      <c r="U21" s="131" t="str">
        <f>IF(U19="","",DAY(INDEX(UserListedDebtDueDates,MATCH(U19,UserListedDebtNames,0))))</f>
        <v/>
      </c>
      <c r="V21" s="143"/>
      <c r="W21" s="131" t="str">
        <f>IF(W19="","",DAY(INDEX(UserListedDebtDueDates,MATCH(W19,UserListedDebtNames,0))))</f>
        <v/>
      </c>
      <c r="X21" s="143"/>
      <c r="Y21" s="131" t="str">
        <f>IF(Y19="","",DAY(INDEX(UserListedDebtDueDates,MATCH(Y19,UserListedDebtNames,0))))</f>
        <v/>
      </c>
      <c r="Z21" s="143"/>
      <c r="AA21" s="131" t="str">
        <f>IF(AA19="","",DAY(INDEX(UserListedDebtDueDates,MATCH(AA19,UserListedDebtNames,0))))</f>
        <v/>
      </c>
      <c r="AB21" s="143"/>
      <c r="AC21" s="131" t="str">
        <f>IF(AC19="","",DAY(INDEX(UserListedDebtDueDates,MATCH(AC19,UserListedDebtNames,0))))</f>
        <v/>
      </c>
      <c r="AD21" s="143"/>
      <c r="AE21" s="131" t="str">
        <f>IF(AE19="","",DAY(INDEX(UserListedDebtDueDates,MATCH(AE19,UserListedDebtNames,0))))</f>
        <v/>
      </c>
      <c r="AF21" s="143"/>
      <c r="AG21" s="131" t="str">
        <f>IF(AG19="","",DAY(INDEX(UserListedDebtDueDates,MATCH(AG19,UserListedDebtNames,0))))</f>
        <v/>
      </c>
      <c r="AH21" s="143"/>
      <c r="AI21" s="131" t="str">
        <f>IF(AI19="","",DAY(INDEX(UserListedDebtDueDates,MATCH(AI19,UserListedDebtNames,0))))</f>
        <v/>
      </c>
      <c r="AJ21" s="143"/>
      <c r="AK21" s="131" t="str">
        <f>IF(AK19="","",DAY(INDEX(UserListedDebtDueDates,MATCH(AK19,UserListedDebtNames,0))))</f>
        <v/>
      </c>
      <c r="AL21" s="143"/>
      <c r="AM21" s="131" t="str">
        <f>IF(AM19="","",DAY(INDEX(UserListedDebtDueDates,MATCH(AM19,UserListedDebtNames,0))))</f>
        <v/>
      </c>
      <c r="AN21" s="143"/>
      <c r="AO21" s="131" t="str">
        <f>IF(AO19="","",DAY(INDEX(UserListedDebtDueDates,MATCH(AO19,UserListedDebtNames,0))))</f>
        <v/>
      </c>
      <c r="AP21" s="143"/>
    </row>
    <row r="22" spans="2:42" s="10" customFormat="1" ht="19.899999999999999" customHeight="1" x14ac:dyDescent="0.25">
      <c r="B22" s="117"/>
      <c r="C22" s="165" t="str">
        <f>IF(C21="","",IF(C21=1,"Due On The "&amp;C21&amp;"st",IF(C21=2,"Due On The "&amp;C21&amp;"nd",IF(C21=3,"Due On The "&amp;C21&amp;"rd","Due On The "&amp;C21&amp;"th"))))</f>
        <v>Due On The 1st</v>
      </c>
      <c r="D22" s="166"/>
      <c r="E22" s="165" t="str">
        <f>IF(E21="","",IF(E21=1,"Due On The "&amp;E21&amp;"st",IF(E21=2,"Due On The "&amp;E21&amp;"nd",IF(E21=3,"Due On The "&amp;E21&amp;"rd","Due On The "&amp;E21&amp;"th"))))</f>
        <v>Due On The 3rd</v>
      </c>
      <c r="F22" s="166"/>
      <c r="G22" s="165" t="str">
        <f>IF(G21="","",IF(G21=1,"Due On The "&amp;G21&amp;"st",IF(G21=2,"Due On The "&amp;G21&amp;"nd",IF(G21=3,"Due On The "&amp;G21&amp;"rd","Due On The "&amp;G21&amp;"th"))))</f>
        <v>Due On The 2nd</v>
      </c>
      <c r="H22" s="166"/>
      <c r="I22" s="165" t="str">
        <f>IF(I21="","",IF(I21=1,"Due On The "&amp;I21&amp;"st",IF(I21=2,"Due On The "&amp;I21&amp;"nd",IF(I21=3,"Due On The "&amp;I21&amp;"rd","Due On The "&amp;I21&amp;"th"))))</f>
        <v>Due On The 4th</v>
      </c>
      <c r="J22" s="166"/>
      <c r="K22" s="165" t="str">
        <f>IF(K21="","",IF(K21=1,"Due On The "&amp;K21&amp;"st",IF(K21=2,"Due On The "&amp;K21&amp;"nd",IF(K21=3,"Due On The "&amp;K21&amp;"rd","Due On The "&amp;K21&amp;"th"))))</f>
        <v/>
      </c>
      <c r="L22" s="166"/>
      <c r="M22" s="165" t="str">
        <f>IF(M21="","",IF(M21=1,"Due On The "&amp;M21&amp;"st",IF(M21=2,"Due On The "&amp;M21&amp;"nd",IF(M21=3,"Due On The "&amp;M21&amp;"rd","Due On The "&amp;M21&amp;"th"))))</f>
        <v/>
      </c>
      <c r="N22" s="166"/>
      <c r="O22" s="165" t="str">
        <f>IF(O21="","",IF(O21=1,"Due On The "&amp;O21&amp;"st",IF(O21=2,"Due On The "&amp;O21&amp;"nd",IF(O21=3,"Due On The "&amp;O21&amp;"rd","Due On The "&amp;O21&amp;"th"))))</f>
        <v/>
      </c>
      <c r="P22" s="166"/>
      <c r="Q22" s="165" t="str">
        <f>IF(Q21="","",IF(Q21=1,"Due On The "&amp;Q21&amp;"st",IF(Q21=2,"Due On The "&amp;Q21&amp;"nd",IF(Q21=3,"Due On The "&amp;Q21&amp;"rd","Due On The "&amp;Q21&amp;"th"))))</f>
        <v/>
      </c>
      <c r="R22" s="166"/>
      <c r="S22" s="165" t="str">
        <f>IF(S21="","",IF(S21=1,"Due On The "&amp;S21&amp;"st",IF(S21=2,"Due On The "&amp;S21&amp;"nd",IF(S21=3,"Due On The "&amp;S21&amp;"rd","Due On The "&amp;S21&amp;"th"))))</f>
        <v/>
      </c>
      <c r="T22" s="166"/>
      <c r="U22" s="165" t="str">
        <f>IF(U21="","",IF(U21=1,"Due On The "&amp;U21&amp;"st",IF(U21=2,"Due On The "&amp;U21&amp;"nd",IF(U21=3,"Due On The "&amp;U21&amp;"rd","Due On The "&amp;U21&amp;"th"))))</f>
        <v/>
      </c>
      <c r="V22" s="166"/>
      <c r="W22" s="165" t="str">
        <f>IF(W21="","",IF(W21=1,"Due On The "&amp;W21&amp;"st",IF(W21=2,"Due On The "&amp;W21&amp;"nd",IF(W21=3,"Due On The "&amp;W21&amp;"rd","Due On The "&amp;W21&amp;"th"))))</f>
        <v/>
      </c>
      <c r="X22" s="166"/>
      <c r="Y22" s="165" t="str">
        <f>IF(Y21="","",IF(Y21=1,"Due On The "&amp;Y21&amp;"st",IF(Y21=2,"Due On The "&amp;Y21&amp;"nd",IF(Y21=3,"Due On The "&amp;Y21&amp;"rd","Due On The "&amp;Y21&amp;"th"))))</f>
        <v/>
      </c>
      <c r="Z22" s="166"/>
      <c r="AA22" s="165" t="str">
        <f>IF(AA21="","",IF(AA21=1,"Due On The "&amp;AA21&amp;"st",IF(AA21=2,"Due On The "&amp;AA21&amp;"nd",IF(AA21=3,"Due On The "&amp;AA21&amp;"rd","Due On The "&amp;AA21&amp;"th"))))</f>
        <v/>
      </c>
      <c r="AB22" s="166"/>
      <c r="AC22" s="165" t="str">
        <f>IF(AC21="","",IF(AC21=1,"Due On The "&amp;AC21&amp;"st",IF(AC21=2,"Due On The "&amp;AC21&amp;"nd",IF(AC21=3,"Due On The "&amp;AC21&amp;"rd","Due On The "&amp;AC21&amp;"th"))))</f>
        <v/>
      </c>
      <c r="AD22" s="166"/>
      <c r="AE22" s="165" t="str">
        <f>IF(AE21="","",IF(AE21=1,"Due On The "&amp;AE21&amp;"st",IF(AE21=2,"Due On The "&amp;AE21&amp;"nd",IF(AE21=3,"Due On The "&amp;AE21&amp;"rd","Due On The "&amp;AE21&amp;"th"))))</f>
        <v/>
      </c>
      <c r="AF22" s="166"/>
      <c r="AG22" s="165" t="str">
        <f>IF(AG21="","",IF(AG21=1,"Due On The "&amp;AG21&amp;"st",IF(AG21=2,"Due On The "&amp;AG21&amp;"nd",IF(AG21=3,"Due On The "&amp;AG21&amp;"rd","Due On The "&amp;AG21&amp;"th"))))</f>
        <v/>
      </c>
      <c r="AH22" s="166"/>
      <c r="AI22" s="165" t="str">
        <f>IF(AI21="","",IF(AI21=1,"Due On The "&amp;AI21&amp;"st",IF(AI21=2,"Due On The "&amp;AI21&amp;"nd",IF(AI21=3,"Due On The "&amp;AI21&amp;"rd","Due On The "&amp;AI21&amp;"th"))))</f>
        <v/>
      </c>
      <c r="AJ22" s="166"/>
      <c r="AK22" s="165" t="str">
        <f>IF(AK21="","",IF(AK21=1,"Due On The "&amp;AK21&amp;"st",IF(AK21=2,"Due On The "&amp;AK21&amp;"nd",IF(AK21=3,"Due On The "&amp;AK21&amp;"rd","Due On The "&amp;AK21&amp;"th"))))</f>
        <v/>
      </c>
      <c r="AL22" s="166"/>
      <c r="AM22" s="165" t="str">
        <f>IF(AM21="","",IF(AM21=1,"Due On The "&amp;AM21&amp;"st",IF(AM21=2,"Due On The "&amp;AM21&amp;"nd",IF(AM21=3,"Due On The "&amp;AM21&amp;"rd","Due On The "&amp;AM21&amp;"th"))))</f>
        <v/>
      </c>
      <c r="AN22" s="166"/>
      <c r="AO22" s="165" t="str">
        <f>IF(AO21="","",IF(AO21=1,"Due On The "&amp;AO21&amp;"st",IF(AO21=2,"Due On The "&amp;AO21&amp;"nd",IF(AO21=3,"Due On The "&amp;AO21&amp;"rd","Due On The "&amp;AO21&amp;"th"))))</f>
        <v/>
      </c>
      <c r="AP22" s="166"/>
    </row>
    <row r="23" spans="2:42" s="121" customFormat="1" ht="19.899999999999999" customHeight="1" x14ac:dyDescent="0.25">
      <c r="B23" s="118"/>
      <c r="C23" s="119" t="s">
        <v>504</v>
      </c>
      <c r="D23" s="120" t="s">
        <v>505</v>
      </c>
      <c r="E23" s="119" t="s">
        <v>504</v>
      </c>
      <c r="F23" s="120" t="s">
        <v>505</v>
      </c>
      <c r="G23" s="119" t="s">
        <v>504</v>
      </c>
      <c r="H23" s="120" t="s">
        <v>505</v>
      </c>
      <c r="I23" s="119" t="s">
        <v>504</v>
      </c>
      <c r="J23" s="120" t="s">
        <v>505</v>
      </c>
      <c r="K23" s="119" t="s">
        <v>504</v>
      </c>
      <c r="L23" s="120" t="s">
        <v>505</v>
      </c>
      <c r="M23" s="119" t="s">
        <v>504</v>
      </c>
      <c r="N23" s="120" t="s">
        <v>505</v>
      </c>
      <c r="O23" s="119" t="s">
        <v>504</v>
      </c>
      <c r="P23" s="120" t="s">
        <v>505</v>
      </c>
      <c r="Q23" s="119" t="s">
        <v>504</v>
      </c>
      <c r="R23" s="120" t="s">
        <v>505</v>
      </c>
      <c r="S23" s="119" t="s">
        <v>504</v>
      </c>
      <c r="T23" s="120" t="s">
        <v>505</v>
      </c>
      <c r="U23" s="119" t="s">
        <v>504</v>
      </c>
      <c r="V23" s="120" t="s">
        <v>505</v>
      </c>
      <c r="W23" s="119" t="s">
        <v>504</v>
      </c>
      <c r="X23" s="120" t="s">
        <v>505</v>
      </c>
      <c r="Y23" s="119" t="s">
        <v>504</v>
      </c>
      <c r="Z23" s="120" t="s">
        <v>505</v>
      </c>
      <c r="AA23" s="119" t="s">
        <v>504</v>
      </c>
      <c r="AB23" s="120" t="s">
        <v>505</v>
      </c>
      <c r="AC23" s="119" t="s">
        <v>504</v>
      </c>
      <c r="AD23" s="120" t="s">
        <v>505</v>
      </c>
      <c r="AE23" s="119" t="s">
        <v>504</v>
      </c>
      <c r="AF23" s="120" t="s">
        <v>505</v>
      </c>
      <c r="AG23" s="119" t="s">
        <v>504</v>
      </c>
      <c r="AH23" s="120" t="s">
        <v>505</v>
      </c>
      <c r="AI23" s="119" t="s">
        <v>504</v>
      </c>
      <c r="AJ23" s="120" t="s">
        <v>505</v>
      </c>
      <c r="AK23" s="119" t="s">
        <v>504</v>
      </c>
      <c r="AL23" s="120" t="s">
        <v>505</v>
      </c>
      <c r="AM23" s="119" t="s">
        <v>504</v>
      </c>
      <c r="AN23" s="120" t="s">
        <v>505</v>
      </c>
      <c r="AO23" s="119" t="s">
        <v>504</v>
      </c>
      <c r="AP23" s="120" t="s">
        <v>505</v>
      </c>
    </row>
    <row r="24" spans="2:42" s="125" customFormat="1" ht="15.75" customHeight="1" x14ac:dyDescent="0.25">
      <c r="B24" s="122"/>
      <c r="C24" s="123">
        <f>IF(C19="",0,INDEX(UserListedDebtBalances,MATCH(C19,UserListedDebtNames,0)))</f>
        <v>450</v>
      </c>
      <c r="D24" s="124" cm="1">
        <f t="array" ref="D24">IFERROR(LOOKUP(2,1/(D29:D388&lt;&gt;""),D29:D388),C24)</f>
        <v>450</v>
      </c>
      <c r="E24" s="123">
        <f>IF(E19="",0,INDEX(UserListedDebtBalances,MATCH(E19,UserListedDebtNames,0)))</f>
        <v>1000</v>
      </c>
      <c r="F24" s="124" cm="1">
        <f t="array" ref="F24">IFERROR(LOOKUP(2,1/(F29:F388&lt;&gt;""),F29:F388),E24)</f>
        <v>1000</v>
      </c>
      <c r="G24" s="123">
        <f>IF(G19="",0,INDEX(UserListedDebtBalances,MATCH(G19,UserListedDebtNames,0)))</f>
        <v>1400</v>
      </c>
      <c r="H24" s="124" cm="1">
        <f t="array" ref="H24">IFERROR(LOOKUP(2,1/(H29:H388&lt;&gt;""),H29:H388),G24)</f>
        <v>1400</v>
      </c>
      <c r="I24" s="123">
        <f>IF(I19="",0,INDEX(UserListedDebtBalances,MATCH(I19,UserListedDebtNames,0)))</f>
        <v>1500</v>
      </c>
      <c r="J24" s="124" cm="1">
        <f t="array" ref="J24">IFERROR(LOOKUP(2,1/(J29:J388&lt;&gt;""),J29:J388),I24)</f>
        <v>1500</v>
      </c>
      <c r="K24" s="123">
        <f>IF(K19="",0,INDEX(UserListedDebtBalances,MATCH(K19,UserListedDebtNames,0)))</f>
        <v>0</v>
      </c>
      <c r="L24" s="124" cm="1">
        <f t="array" ref="L24">IFERROR(LOOKUP(2,1/(L29:L388&lt;&gt;""),L29:L388),K24)</f>
        <v>0</v>
      </c>
      <c r="M24" s="123">
        <f>IF(M19="",0,INDEX(UserListedDebtBalances,MATCH(M19,UserListedDebtNames,0)))</f>
        <v>0</v>
      </c>
      <c r="N24" s="124" cm="1">
        <f t="array" ref="N24">IFERROR(LOOKUP(2,1/(N29:N388&lt;&gt;""),N29:N388),M24)</f>
        <v>0</v>
      </c>
      <c r="O24" s="123">
        <f>IF(O19="",0,INDEX(UserListedDebtBalances,MATCH(O19,UserListedDebtNames,0)))</f>
        <v>0</v>
      </c>
      <c r="P24" s="124" cm="1">
        <f t="array" ref="P24">IFERROR(LOOKUP(2,1/(P29:P388&lt;&gt;""),P29:P388),O24)</f>
        <v>0</v>
      </c>
      <c r="Q24" s="123">
        <f>IF(Q19="",0,INDEX(UserListedDebtBalances,MATCH(Q19,UserListedDebtNames,0)))</f>
        <v>0</v>
      </c>
      <c r="R24" s="124" cm="1">
        <f t="array" ref="R24">IFERROR(LOOKUP(2,1/(R29:R388&lt;&gt;""),R29:R388),Q24)</f>
        <v>0</v>
      </c>
      <c r="S24" s="123">
        <f>IF(S19="",0,INDEX(UserListedDebtBalances,MATCH(S19,UserListedDebtNames,0)))</f>
        <v>0</v>
      </c>
      <c r="T24" s="124" cm="1">
        <f t="array" ref="T24">IFERROR(LOOKUP(2,1/(T29:T388&lt;&gt;""),T29:T388),S24)</f>
        <v>0</v>
      </c>
      <c r="U24" s="123">
        <f>IF(U19="",0,INDEX(UserListedDebtBalances,MATCH(U19,UserListedDebtNames,0)))</f>
        <v>0</v>
      </c>
      <c r="V24" s="124" cm="1">
        <f t="array" ref="V24">IFERROR(LOOKUP(2,1/(V29:V388&lt;&gt;""),V29:V388),U24)</f>
        <v>0</v>
      </c>
      <c r="W24" s="123">
        <f>IF(W19="",0,INDEX(UserListedDebtBalances,MATCH(W19,UserListedDebtNames,0)))</f>
        <v>0</v>
      </c>
      <c r="X24" s="124" cm="1">
        <f t="array" ref="X24">IFERROR(LOOKUP(2,1/(X29:X388&lt;&gt;""),X29:X388),W24)</f>
        <v>0</v>
      </c>
      <c r="Y24" s="123">
        <f>IF(Y19="",0,INDEX(UserListedDebtBalances,MATCH(Y19,UserListedDebtNames,0)))</f>
        <v>0</v>
      </c>
      <c r="Z24" s="124" cm="1">
        <f t="array" ref="Z24">IFERROR(LOOKUP(2,1/(Z29:Z388&lt;&gt;""),Z29:Z388),Y24)</f>
        <v>0</v>
      </c>
      <c r="AA24" s="123">
        <f>IF(AA19="",0,INDEX(UserListedDebtBalances,MATCH(AA19,UserListedDebtNames,0)))</f>
        <v>0</v>
      </c>
      <c r="AB24" s="124" cm="1">
        <f t="array" ref="AB24">IFERROR(LOOKUP(2,1/(AB29:AB388&lt;&gt;""),AB29:AB388),AA24)</f>
        <v>0</v>
      </c>
      <c r="AC24" s="123">
        <f>IF(AC19="",0,INDEX(UserListedDebtBalances,MATCH(AC19,UserListedDebtNames,0)))</f>
        <v>0</v>
      </c>
      <c r="AD24" s="124" cm="1">
        <f t="array" ref="AD24">IFERROR(LOOKUP(2,1/(AD29:AD388&lt;&gt;""),AD29:AD388),AC24)</f>
        <v>0</v>
      </c>
      <c r="AE24" s="123">
        <f>IF(AE19="",0,INDEX(UserListedDebtBalances,MATCH(AE19,UserListedDebtNames,0)))</f>
        <v>0</v>
      </c>
      <c r="AF24" s="124" cm="1">
        <f t="array" ref="AF24">IFERROR(LOOKUP(2,1/(AF29:AF388&lt;&gt;""),AF29:AF388),AE24)</f>
        <v>0</v>
      </c>
      <c r="AG24" s="123">
        <f>IF(AG19="",0,INDEX(UserListedDebtBalances,MATCH(AG19,UserListedDebtNames,0)))</f>
        <v>0</v>
      </c>
      <c r="AH24" s="124" cm="1">
        <f t="array" ref="AH24">IFERROR(LOOKUP(2,1/(AH29:AH388&lt;&gt;""),AH29:AH388),AG24)</f>
        <v>0</v>
      </c>
      <c r="AI24" s="123">
        <f>IF(AI19="",0,INDEX(UserListedDebtBalances,MATCH(AI19,UserListedDebtNames,0)))</f>
        <v>0</v>
      </c>
      <c r="AJ24" s="124" cm="1">
        <f t="array" ref="AJ24">IFERROR(LOOKUP(2,1/(AJ29:AJ388&lt;&gt;""),AJ29:AJ388),AI24)</f>
        <v>0</v>
      </c>
      <c r="AK24" s="123">
        <f>IF(AK19="",0,INDEX(UserListedDebtBalances,MATCH(AK19,UserListedDebtNames,0)))</f>
        <v>0</v>
      </c>
      <c r="AL24" s="124" cm="1">
        <f t="array" ref="AL24">IFERROR(LOOKUP(2,1/(AL29:AL388&lt;&gt;""),AL29:AL388),AK24)</f>
        <v>0</v>
      </c>
      <c r="AM24" s="123">
        <f>IF(AM19="",0,INDEX(UserListedDebtBalances,MATCH(AM19,UserListedDebtNames,0)))</f>
        <v>0</v>
      </c>
      <c r="AN24" s="124" cm="1">
        <f t="array" ref="AN24">IFERROR(LOOKUP(2,1/(AN29:AN388&lt;&gt;""),AN29:AN388),AM24)</f>
        <v>0</v>
      </c>
      <c r="AO24" s="123">
        <f>IF(AO19="",0,INDEX(UserListedDebtBalances,MATCH(AO19,UserListedDebtNames,0)))</f>
        <v>0</v>
      </c>
      <c r="AP24" s="124" cm="1">
        <f t="array" ref="AP24">IFERROR(LOOKUP(2,1/(AP29:AP388&lt;&gt;""),AP29:AP388),AO24)</f>
        <v>0</v>
      </c>
    </row>
    <row r="25" spans="2:42" s="129" customFormat="1" ht="15.75" customHeight="1" x14ac:dyDescent="0.25">
      <c r="B25" s="126"/>
      <c r="C25" s="127" t="s">
        <v>502</v>
      </c>
      <c r="D25" s="128" t="s">
        <v>503</v>
      </c>
      <c r="E25" s="127" t="s">
        <v>502</v>
      </c>
      <c r="F25" s="128" t="s">
        <v>503</v>
      </c>
      <c r="G25" s="127" t="s">
        <v>502</v>
      </c>
      <c r="H25" s="128" t="s">
        <v>503</v>
      </c>
      <c r="I25" s="127" t="s">
        <v>502</v>
      </c>
      <c r="J25" s="128" t="s">
        <v>503</v>
      </c>
      <c r="K25" s="127" t="s">
        <v>502</v>
      </c>
      <c r="L25" s="128" t="s">
        <v>503</v>
      </c>
      <c r="M25" s="127" t="s">
        <v>502</v>
      </c>
      <c r="N25" s="128" t="s">
        <v>503</v>
      </c>
      <c r="O25" s="127" t="s">
        <v>502</v>
      </c>
      <c r="P25" s="128" t="s">
        <v>503</v>
      </c>
      <c r="Q25" s="127" t="s">
        <v>502</v>
      </c>
      <c r="R25" s="128" t="s">
        <v>503</v>
      </c>
      <c r="S25" s="127" t="s">
        <v>502</v>
      </c>
      <c r="T25" s="128" t="s">
        <v>503</v>
      </c>
      <c r="U25" s="127" t="s">
        <v>502</v>
      </c>
      <c r="V25" s="128" t="s">
        <v>503</v>
      </c>
      <c r="W25" s="127" t="s">
        <v>502</v>
      </c>
      <c r="X25" s="128" t="s">
        <v>503</v>
      </c>
      <c r="Y25" s="127" t="s">
        <v>502</v>
      </c>
      <c r="Z25" s="128" t="s">
        <v>503</v>
      </c>
      <c r="AA25" s="127" t="s">
        <v>502</v>
      </c>
      <c r="AB25" s="128" t="s">
        <v>503</v>
      </c>
      <c r="AC25" s="127" t="s">
        <v>502</v>
      </c>
      <c r="AD25" s="128" t="s">
        <v>503</v>
      </c>
      <c r="AE25" s="127" t="s">
        <v>502</v>
      </c>
      <c r="AF25" s="128" t="s">
        <v>503</v>
      </c>
      <c r="AG25" s="127" t="s">
        <v>502</v>
      </c>
      <c r="AH25" s="128" t="s">
        <v>503</v>
      </c>
      <c r="AI25" s="127" t="s">
        <v>502</v>
      </c>
      <c r="AJ25" s="128" t="s">
        <v>503</v>
      </c>
      <c r="AK25" s="127" t="s">
        <v>502</v>
      </c>
      <c r="AL25" s="128" t="s">
        <v>503</v>
      </c>
      <c r="AM25" s="127" t="s">
        <v>502</v>
      </c>
      <c r="AN25" s="128" t="s">
        <v>503</v>
      </c>
      <c r="AO25" s="127" t="s">
        <v>502</v>
      </c>
      <c r="AP25" s="128" t="s">
        <v>503</v>
      </c>
    </row>
    <row r="26" spans="2:42" s="125" customFormat="1" ht="15.75" customHeight="1" x14ac:dyDescent="0.25">
      <c r="B26" s="122"/>
      <c r="C26" s="130">
        <f>C24-D24</f>
        <v>0</v>
      </c>
      <c r="D26" s="124">
        <f>SUM(C29:C388)-C26</f>
        <v>0</v>
      </c>
      <c r="E26" s="130">
        <f>E24-F24</f>
        <v>0</v>
      </c>
      <c r="F26" s="124">
        <f>SUM(E29:E388)-E26</f>
        <v>0</v>
      </c>
      <c r="G26" s="130">
        <f>G24-H24</f>
        <v>0</v>
      </c>
      <c r="H26" s="124">
        <f>SUM(G29:G388)-G26</f>
        <v>0</v>
      </c>
      <c r="I26" s="130">
        <f>I24-J24</f>
        <v>0</v>
      </c>
      <c r="J26" s="124">
        <f>SUM(I29:I388)-I26</f>
        <v>0</v>
      </c>
      <c r="K26" s="130">
        <f>K24-L24</f>
        <v>0</v>
      </c>
      <c r="L26" s="124">
        <f>SUM(K29:K388)-K26</f>
        <v>0</v>
      </c>
      <c r="M26" s="130">
        <f>M24-N24</f>
        <v>0</v>
      </c>
      <c r="N26" s="124">
        <f>SUM(M29:M388)-M26</f>
        <v>0</v>
      </c>
      <c r="O26" s="130">
        <f>O24-P24</f>
        <v>0</v>
      </c>
      <c r="P26" s="124">
        <f>SUM(O29:O388)-O26</f>
        <v>0</v>
      </c>
      <c r="Q26" s="130">
        <f>Q24-R24</f>
        <v>0</v>
      </c>
      <c r="R26" s="124">
        <f>SUM(Q29:Q388)-Q26</f>
        <v>0</v>
      </c>
      <c r="S26" s="130">
        <f>S24-T24</f>
        <v>0</v>
      </c>
      <c r="T26" s="124">
        <f>SUM(S29:S388)-S26</f>
        <v>0</v>
      </c>
      <c r="U26" s="130">
        <f>U24-V24</f>
        <v>0</v>
      </c>
      <c r="V26" s="124">
        <f>SUM(U29:U388)-U26</f>
        <v>0</v>
      </c>
      <c r="W26" s="130">
        <f>W24-X24</f>
        <v>0</v>
      </c>
      <c r="X26" s="124">
        <f>SUM(W29:W388)-W26</f>
        <v>0</v>
      </c>
      <c r="Y26" s="130">
        <f>Y24-Z24</f>
        <v>0</v>
      </c>
      <c r="Z26" s="124">
        <f>SUM(Y29:Y388)-Y26</f>
        <v>0</v>
      </c>
      <c r="AA26" s="130">
        <f>AA24-AB24</f>
        <v>0</v>
      </c>
      <c r="AB26" s="124">
        <f>SUM(AA29:AA388)-AA26</f>
        <v>0</v>
      </c>
      <c r="AC26" s="130">
        <f>AC24-AD24</f>
        <v>0</v>
      </c>
      <c r="AD26" s="124">
        <f>SUM(AC29:AC388)-AC26</f>
        <v>0</v>
      </c>
      <c r="AE26" s="130">
        <f>AE24-AF24</f>
        <v>0</v>
      </c>
      <c r="AF26" s="124">
        <f>SUM(AE29:AE388)-AE26</f>
        <v>0</v>
      </c>
      <c r="AG26" s="130">
        <f>AG24-AH24</f>
        <v>0</v>
      </c>
      <c r="AH26" s="124">
        <f>SUM(AG29:AG388)-AG26</f>
        <v>0</v>
      </c>
      <c r="AI26" s="130">
        <f>AI24-AJ24</f>
        <v>0</v>
      </c>
      <c r="AJ26" s="124">
        <f>SUM(AI29:AI388)-AI26</f>
        <v>0</v>
      </c>
      <c r="AK26" s="130">
        <f>AK24-AL24</f>
        <v>0</v>
      </c>
      <c r="AL26" s="124">
        <f>SUM(AK29:AK388)-AK26</f>
        <v>0</v>
      </c>
      <c r="AM26" s="130">
        <f>AM24-AN24</f>
        <v>0</v>
      </c>
      <c r="AN26" s="124">
        <f>SUM(AM29:AM388)-AM26</f>
        <v>0</v>
      </c>
      <c r="AO26" s="130">
        <f>AO24-AP24</f>
        <v>0</v>
      </c>
      <c r="AP26" s="124">
        <f>SUM(AO29:AO388)-AO26</f>
        <v>0</v>
      </c>
    </row>
    <row r="27" spans="2:42" x14ac:dyDescent="0.25">
      <c r="B27" s="27"/>
      <c r="C27" s="131" t="s">
        <v>2</v>
      </c>
      <c r="D27" s="65">
        <f>IF(D19="",0,INDEX(UserListedDebtRates,MATCH(D19,UserListedDebtNames,0)))</f>
        <v>0</v>
      </c>
      <c r="E27" s="131" t="s">
        <v>2</v>
      </c>
      <c r="F27" s="65">
        <f>IF(F19="",0,INDEX(UserListedDebtRates,MATCH(F19,UserListedDebtNames,0)))</f>
        <v>0.15</v>
      </c>
      <c r="G27" s="131" t="s">
        <v>2</v>
      </c>
      <c r="H27" s="65">
        <f>IF(H19="",0,INDEX(UserListedDebtRates,MATCH(H19,UserListedDebtNames,0)))</f>
        <v>0.08</v>
      </c>
      <c r="I27" s="131" t="s">
        <v>2</v>
      </c>
      <c r="J27" s="65">
        <f>IF(J19="",0,INDEX(UserListedDebtRates,MATCH(J19,UserListedDebtNames,0)))</f>
        <v>0.15</v>
      </c>
      <c r="K27" s="131" t="s">
        <v>2</v>
      </c>
      <c r="L27" s="65">
        <f>IF(L19="",0,INDEX(UserListedDebtRates,MATCH(L19,UserListedDebtNames,0)))</f>
        <v>0</v>
      </c>
      <c r="M27" s="131" t="s">
        <v>2</v>
      </c>
      <c r="N27" s="65">
        <f>IF(N19="",0,INDEX(UserListedDebtRates,MATCH(N19,UserListedDebtNames,0)))</f>
        <v>0</v>
      </c>
      <c r="O27" s="131" t="s">
        <v>2</v>
      </c>
      <c r="P27" s="65">
        <f>IF(P19="",0,INDEX(UserListedDebtRates,MATCH(P19,UserListedDebtNames,0)))</f>
        <v>0</v>
      </c>
      <c r="Q27" s="131" t="s">
        <v>2</v>
      </c>
      <c r="R27" s="65">
        <f>IF(R19="",0,INDEX(UserListedDebtRates,MATCH(R19,UserListedDebtNames,0)))</f>
        <v>0</v>
      </c>
      <c r="S27" s="131" t="s">
        <v>2</v>
      </c>
      <c r="T27" s="65">
        <f>IF(T19="",0,INDEX(UserListedDebtRates,MATCH(T19,UserListedDebtNames,0)))</f>
        <v>0</v>
      </c>
      <c r="U27" s="131" t="s">
        <v>2</v>
      </c>
      <c r="V27" s="65">
        <f>IF(V19="",0,INDEX(UserListedDebtRates,MATCH(V19,UserListedDebtNames,0)))</f>
        <v>0</v>
      </c>
      <c r="W27" s="131" t="s">
        <v>2</v>
      </c>
      <c r="X27" s="65">
        <f>IF(X19="",0,INDEX(UserListedDebtRates,MATCH(X19,UserListedDebtNames,0)))</f>
        <v>0</v>
      </c>
      <c r="Y27" s="131" t="s">
        <v>2</v>
      </c>
      <c r="Z27" s="65">
        <f>IF(Z19="",0,INDEX(UserListedDebtRates,MATCH(Z19,UserListedDebtNames,0)))</f>
        <v>0</v>
      </c>
      <c r="AA27" s="131" t="s">
        <v>2</v>
      </c>
      <c r="AB27" s="65">
        <f>IF(AB19="",0,INDEX(UserListedDebtRates,MATCH(AB19,UserListedDebtNames,0)))</f>
        <v>0</v>
      </c>
      <c r="AC27" s="131" t="s">
        <v>2</v>
      </c>
      <c r="AD27" s="65">
        <f>IF(AD19="",0,INDEX(UserListedDebtRates,MATCH(AD19,UserListedDebtNames,0)))</f>
        <v>0</v>
      </c>
      <c r="AE27" s="131" t="s">
        <v>2</v>
      </c>
      <c r="AF27" s="65">
        <f>IF(AF19="",0,INDEX(UserListedDebtRates,MATCH(AF19,UserListedDebtNames,0)))</f>
        <v>0</v>
      </c>
      <c r="AG27" s="131" t="s">
        <v>2</v>
      </c>
      <c r="AH27" s="65">
        <f>IF(AH19="",0,INDEX(UserListedDebtRates,MATCH(AH19,UserListedDebtNames,0)))</f>
        <v>0</v>
      </c>
      <c r="AI27" s="131" t="s">
        <v>2</v>
      </c>
      <c r="AJ27" s="65">
        <f>IF(AJ19="",0,INDEX(UserListedDebtRates,MATCH(AJ19,UserListedDebtNames,0)))</f>
        <v>0</v>
      </c>
      <c r="AK27" s="131" t="s">
        <v>2</v>
      </c>
      <c r="AL27" s="65">
        <f>IF(AL19="",0,INDEX(UserListedDebtRates,MATCH(AL19,UserListedDebtNames,0)))</f>
        <v>0</v>
      </c>
      <c r="AM27" s="131" t="s">
        <v>2</v>
      </c>
      <c r="AN27" s="65">
        <f>IF(AN19="",0,INDEX(UserListedDebtRates,MATCH(AN19,UserListedDebtNames,0)))</f>
        <v>0</v>
      </c>
      <c r="AO27" s="131" t="s">
        <v>2</v>
      </c>
      <c r="AP27" s="65">
        <f>IF(AP19="",0,INDEX(UserListedDebtRates,MATCH(AP19,UserListedDebtNames,0)))</f>
        <v>0</v>
      </c>
    </row>
    <row r="28" spans="2:42" x14ac:dyDescent="0.25">
      <c r="B28" s="42" t="s">
        <v>4</v>
      </c>
      <c r="C28" s="82" t="s">
        <v>48</v>
      </c>
      <c r="D28" s="83" t="s">
        <v>1</v>
      </c>
      <c r="E28" s="82" t="s">
        <v>48</v>
      </c>
      <c r="F28" s="83" t="s">
        <v>1</v>
      </c>
      <c r="G28" s="82" t="s">
        <v>48</v>
      </c>
      <c r="H28" s="83" t="s">
        <v>1</v>
      </c>
      <c r="I28" s="82" t="s">
        <v>48</v>
      </c>
      <c r="J28" s="83" t="s">
        <v>1</v>
      </c>
      <c r="K28" s="82" t="s">
        <v>48</v>
      </c>
      <c r="L28" s="83" t="s">
        <v>1</v>
      </c>
      <c r="M28" s="82" t="s">
        <v>48</v>
      </c>
      <c r="N28" s="83" t="s">
        <v>1</v>
      </c>
      <c r="O28" s="82" t="s">
        <v>48</v>
      </c>
      <c r="P28" s="83" t="s">
        <v>1</v>
      </c>
      <c r="Q28" s="82" t="s">
        <v>48</v>
      </c>
      <c r="R28" s="83" t="s">
        <v>1</v>
      </c>
      <c r="S28" s="82" t="s">
        <v>48</v>
      </c>
      <c r="T28" s="83" t="s">
        <v>1</v>
      </c>
      <c r="U28" s="82" t="s">
        <v>48</v>
      </c>
      <c r="V28" s="83" t="s">
        <v>1</v>
      </c>
      <c r="W28" s="82" t="s">
        <v>48</v>
      </c>
      <c r="X28" s="83" t="s">
        <v>1</v>
      </c>
      <c r="Y28" s="82" t="s">
        <v>48</v>
      </c>
      <c r="Z28" s="83" t="s">
        <v>1</v>
      </c>
      <c r="AA28" s="82" t="s">
        <v>48</v>
      </c>
      <c r="AB28" s="83" t="s">
        <v>1</v>
      </c>
      <c r="AC28" s="82" t="s">
        <v>48</v>
      </c>
      <c r="AD28" s="83" t="s">
        <v>1</v>
      </c>
      <c r="AE28" s="82" t="s">
        <v>48</v>
      </c>
      <c r="AF28" s="83" t="s">
        <v>1</v>
      </c>
      <c r="AG28" s="82" t="s">
        <v>48</v>
      </c>
      <c r="AH28" s="83" t="s">
        <v>1</v>
      </c>
      <c r="AI28" s="82" t="s">
        <v>48</v>
      </c>
      <c r="AJ28" s="83" t="s">
        <v>1</v>
      </c>
      <c r="AK28" s="82" t="s">
        <v>48</v>
      </c>
      <c r="AL28" s="83" t="s">
        <v>1</v>
      </c>
      <c r="AM28" s="82" t="s">
        <v>48</v>
      </c>
      <c r="AN28" s="83" t="s">
        <v>1</v>
      </c>
      <c r="AO28" s="82" t="s">
        <v>48</v>
      </c>
      <c r="AP28" s="83" t="s">
        <v>1</v>
      </c>
    </row>
    <row r="29" spans="2:42" x14ac:dyDescent="0.25">
      <c r="B29" s="27">
        <f ca="1">EDATE('1) State My Situation'!F7,0)</f>
        <v>45689</v>
      </c>
      <c r="C29" s="46"/>
      <c r="D29" s="47"/>
      <c r="E29" s="46"/>
      <c r="F29" s="47"/>
      <c r="G29" s="46"/>
      <c r="H29" s="47"/>
      <c r="I29" s="46"/>
      <c r="J29" s="47"/>
      <c r="K29" s="46"/>
      <c r="L29" s="47"/>
      <c r="M29" s="46"/>
      <c r="N29" s="47"/>
      <c r="O29" s="46"/>
      <c r="P29" s="47"/>
      <c r="Q29" s="46"/>
      <c r="R29" s="47"/>
      <c r="S29" s="46"/>
      <c r="T29" s="47"/>
      <c r="U29" s="46"/>
      <c r="V29" s="47"/>
      <c r="W29" s="46"/>
      <c r="X29" s="47"/>
      <c r="Y29" s="46"/>
      <c r="Z29" s="47"/>
      <c r="AA29" s="46"/>
      <c r="AB29" s="47"/>
      <c r="AC29" s="46"/>
      <c r="AD29" s="47"/>
      <c r="AE29" s="46"/>
      <c r="AF29" s="47"/>
      <c r="AG29" s="46"/>
      <c r="AH29" s="47"/>
      <c r="AI29" s="46"/>
      <c r="AJ29" s="47"/>
      <c r="AK29" s="46"/>
      <c r="AL29" s="47"/>
      <c r="AM29" s="46"/>
      <c r="AN29" s="47"/>
      <c r="AO29" s="46"/>
      <c r="AP29" s="47"/>
    </row>
    <row r="30" spans="2:42" x14ac:dyDescent="0.25">
      <c r="B30" s="27">
        <f ca="1">EDATE(B29,1)</f>
        <v>45717</v>
      </c>
      <c r="C30" s="48"/>
      <c r="D30" s="49"/>
      <c r="E30" s="81"/>
      <c r="F30" s="49"/>
      <c r="G30" s="81"/>
      <c r="H30" s="49"/>
      <c r="I30" s="81"/>
      <c r="J30" s="49"/>
      <c r="K30" s="79"/>
      <c r="L30" s="49"/>
      <c r="M30" s="79"/>
      <c r="N30" s="49"/>
      <c r="O30" s="79"/>
      <c r="P30" s="49"/>
      <c r="Q30" s="79"/>
      <c r="R30" s="49"/>
      <c r="S30" s="79"/>
      <c r="T30" s="49"/>
      <c r="U30" s="79"/>
      <c r="V30" s="49"/>
      <c r="W30" s="79"/>
      <c r="X30" s="49"/>
      <c r="Y30" s="79"/>
      <c r="Z30" s="49"/>
      <c r="AA30" s="79"/>
      <c r="AB30" s="49"/>
      <c r="AC30" s="79"/>
      <c r="AD30" s="49"/>
      <c r="AE30" s="79"/>
      <c r="AF30" s="49"/>
      <c r="AG30" s="79"/>
      <c r="AH30" s="49"/>
      <c r="AI30" s="79"/>
      <c r="AJ30" s="49"/>
      <c r="AK30" s="79"/>
      <c r="AL30" s="49"/>
      <c r="AM30" s="79"/>
      <c r="AN30" s="49"/>
      <c r="AO30" s="79"/>
      <c r="AP30" s="49"/>
    </row>
    <row r="31" spans="2:42" x14ac:dyDescent="0.25">
      <c r="B31" s="27">
        <f t="shared" ref="B31:B94" ca="1" si="0">EDATE(B30,1)</f>
        <v>45748</v>
      </c>
      <c r="C31" s="46"/>
      <c r="D31" s="47"/>
      <c r="E31" s="78"/>
      <c r="F31" s="47"/>
      <c r="G31" s="80"/>
      <c r="H31" s="47"/>
      <c r="I31" s="80"/>
      <c r="J31" s="47"/>
      <c r="K31" s="78"/>
      <c r="L31" s="47"/>
      <c r="M31" s="78"/>
      <c r="N31" s="47"/>
      <c r="O31" s="78"/>
      <c r="P31" s="47"/>
      <c r="Q31" s="78"/>
      <c r="R31" s="47"/>
      <c r="S31" s="78"/>
      <c r="T31" s="47"/>
      <c r="U31" s="78"/>
      <c r="V31" s="47"/>
      <c r="W31" s="78"/>
      <c r="X31" s="47"/>
      <c r="Y31" s="78"/>
      <c r="Z31" s="47"/>
      <c r="AA31" s="78"/>
      <c r="AB31" s="47"/>
      <c r="AC31" s="78"/>
      <c r="AD31" s="47"/>
      <c r="AE31" s="78"/>
      <c r="AF31" s="47"/>
      <c r="AG31" s="78"/>
      <c r="AH31" s="47"/>
      <c r="AI31" s="78"/>
      <c r="AJ31" s="47"/>
      <c r="AK31" s="78"/>
      <c r="AL31" s="47"/>
      <c r="AM31" s="78"/>
      <c r="AN31" s="47"/>
      <c r="AO31" s="78"/>
      <c r="AP31" s="47"/>
    </row>
    <row r="32" spans="2:42" x14ac:dyDescent="0.25">
      <c r="B32" s="27">
        <f t="shared" ca="1" si="0"/>
        <v>45778</v>
      </c>
      <c r="C32" s="48"/>
      <c r="D32" s="49"/>
      <c r="E32" s="48"/>
      <c r="F32" s="49"/>
      <c r="G32" s="48"/>
      <c r="H32" s="49"/>
      <c r="I32" s="48"/>
      <c r="J32" s="49"/>
      <c r="K32" s="48"/>
      <c r="L32" s="49"/>
      <c r="M32" s="48"/>
      <c r="N32" s="49"/>
      <c r="O32" s="48"/>
      <c r="P32" s="49"/>
      <c r="Q32" s="48"/>
      <c r="R32" s="49"/>
      <c r="S32" s="48"/>
      <c r="T32" s="49"/>
      <c r="U32" s="48"/>
      <c r="V32" s="49"/>
      <c r="W32" s="48"/>
      <c r="X32" s="49"/>
      <c r="Y32" s="48"/>
      <c r="Z32" s="49"/>
      <c r="AA32" s="48"/>
      <c r="AB32" s="49"/>
      <c r="AC32" s="48"/>
      <c r="AD32" s="49"/>
      <c r="AE32" s="48"/>
      <c r="AF32" s="49"/>
      <c r="AG32" s="48"/>
      <c r="AH32" s="49"/>
      <c r="AI32" s="48"/>
      <c r="AJ32" s="49"/>
      <c r="AK32" s="48"/>
      <c r="AL32" s="49"/>
      <c r="AM32" s="48"/>
      <c r="AN32" s="49"/>
      <c r="AO32" s="48"/>
      <c r="AP32" s="49"/>
    </row>
    <row r="33" spans="2:42" x14ac:dyDescent="0.25">
      <c r="B33" s="27">
        <f t="shared" ca="1" si="0"/>
        <v>45809</v>
      </c>
      <c r="C33" s="46"/>
      <c r="D33" s="47"/>
      <c r="E33" s="46"/>
      <c r="F33" s="47"/>
      <c r="G33" s="46"/>
      <c r="H33" s="47"/>
      <c r="I33" s="46"/>
      <c r="J33" s="47"/>
      <c r="K33" s="46"/>
      <c r="L33" s="47"/>
      <c r="M33" s="46"/>
      <c r="N33" s="47"/>
      <c r="O33" s="46"/>
      <c r="P33" s="47"/>
      <c r="Q33" s="46"/>
      <c r="R33" s="47"/>
      <c r="S33" s="46"/>
      <c r="T33" s="47"/>
      <c r="U33" s="46"/>
      <c r="V33" s="47"/>
      <c r="W33" s="46"/>
      <c r="X33" s="47"/>
      <c r="Y33" s="46"/>
      <c r="Z33" s="47"/>
      <c r="AA33" s="46"/>
      <c r="AB33" s="47"/>
      <c r="AC33" s="46"/>
      <c r="AD33" s="47"/>
      <c r="AE33" s="46"/>
      <c r="AF33" s="47"/>
      <c r="AG33" s="46"/>
      <c r="AH33" s="47"/>
      <c r="AI33" s="46"/>
      <c r="AJ33" s="47"/>
      <c r="AK33" s="46"/>
      <c r="AL33" s="47"/>
      <c r="AM33" s="46"/>
      <c r="AN33" s="47"/>
      <c r="AO33" s="46"/>
      <c r="AP33" s="47"/>
    </row>
    <row r="34" spans="2:42" x14ac:dyDescent="0.25">
      <c r="B34" s="27">
        <f t="shared" ca="1" si="0"/>
        <v>45839</v>
      </c>
      <c r="C34" s="48"/>
      <c r="D34" s="49"/>
      <c r="E34" s="48"/>
      <c r="F34" s="49"/>
      <c r="G34" s="48"/>
      <c r="H34" s="49"/>
      <c r="I34" s="48"/>
      <c r="J34" s="49"/>
      <c r="K34" s="48"/>
      <c r="L34" s="49"/>
      <c r="M34" s="48"/>
      <c r="N34" s="49"/>
      <c r="O34" s="48"/>
      <c r="P34" s="49"/>
      <c r="Q34" s="48"/>
      <c r="R34" s="49"/>
      <c r="S34" s="48"/>
      <c r="T34" s="49"/>
      <c r="U34" s="48"/>
      <c r="V34" s="49"/>
      <c r="W34" s="48"/>
      <c r="X34" s="49"/>
      <c r="Y34" s="48"/>
      <c r="Z34" s="49"/>
      <c r="AA34" s="48"/>
      <c r="AB34" s="49"/>
      <c r="AC34" s="48"/>
      <c r="AD34" s="49"/>
      <c r="AE34" s="48"/>
      <c r="AF34" s="49"/>
      <c r="AG34" s="48"/>
      <c r="AH34" s="49"/>
      <c r="AI34" s="48"/>
      <c r="AJ34" s="49"/>
      <c r="AK34" s="48"/>
      <c r="AL34" s="49"/>
      <c r="AM34" s="48"/>
      <c r="AN34" s="49"/>
      <c r="AO34" s="48"/>
      <c r="AP34" s="49"/>
    </row>
    <row r="35" spans="2:42" x14ac:dyDescent="0.25">
      <c r="B35" s="27">
        <f t="shared" ca="1" si="0"/>
        <v>45870</v>
      </c>
      <c r="C35" s="46"/>
      <c r="D35" s="47"/>
      <c r="E35" s="46"/>
      <c r="F35" s="47"/>
      <c r="G35" s="46"/>
      <c r="H35" s="47"/>
      <c r="I35" s="46"/>
      <c r="J35" s="47"/>
      <c r="K35" s="46"/>
      <c r="L35" s="47"/>
      <c r="M35" s="46"/>
      <c r="N35" s="47"/>
      <c r="O35" s="46"/>
      <c r="P35" s="47"/>
      <c r="Q35" s="46"/>
      <c r="R35" s="47"/>
      <c r="S35" s="46"/>
      <c r="T35" s="47"/>
      <c r="U35" s="46"/>
      <c r="V35" s="47"/>
      <c r="W35" s="46"/>
      <c r="X35" s="47"/>
      <c r="Y35" s="46"/>
      <c r="Z35" s="47"/>
      <c r="AA35" s="46"/>
      <c r="AB35" s="47"/>
      <c r="AC35" s="46"/>
      <c r="AD35" s="47"/>
      <c r="AE35" s="46"/>
      <c r="AF35" s="47"/>
      <c r="AG35" s="46"/>
      <c r="AH35" s="47"/>
      <c r="AI35" s="46"/>
      <c r="AJ35" s="47"/>
      <c r="AK35" s="46"/>
      <c r="AL35" s="47"/>
      <c r="AM35" s="46"/>
      <c r="AN35" s="47"/>
      <c r="AO35" s="46"/>
      <c r="AP35" s="47"/>
    </row>
    <row r="36" spans="2:42" x14ac:dyDescent="0.25">
      <c r="B36" s="27">
        <f t="shared" ca="1" si="0"/>
        <v>45901</v>
      </c>
      <c r="C36" s="48"/>
      <c r="D36" s="49"/>
      <c r="E36" s="48"/>
      <c r="F36" s="49"/>
      <c r="G36" s="48"/>
      <c r="H36" s="49"/>
      <c r="I36" s="48"/>
      <c r="J36" s="49"/>
      <c r="K36" s="48"/>
      <c r="L36" s="49"/>
      <c r="M36" s="48"/>
      <c r="N36" s="49"/>
      <c r="O36" s="48"/>
      <c r="P36" s="49"/>
      <c r="Q36" s="48"/>
      <c r="R36" s="49"/>
      <c r="S36" s="48"/>
      <c r="T36" s="49"/>
      <c r="U36" s="48"/>
      <c r="V36" s="49"/>
      <c r="W36" s="48"/>
      <c r="X36" s="49"/>
      <c r="Y36" s="48"/>
      <c r="Z36" s="49"/>
      <c r="AA36" s="48"/>
      <c r="AB36" s="49"/>
      <c r="AC36" s="48"/>
      <c r="AD36" s="49"/>
      <c r="AE36" s="48"/>
      <c r="AF36" s="49"/>
      <c r="AG36" s="48"/>
      <c r="AH36" s="49"/>
      <c r="AI36" s="48"/>
      <c r="AJ36" s="49"/>
      <c r="AK36" s="48"/>
      <c r="AL36" s="49"/>
      <c r="AM36" s="48"/>
      <c r="AN36" s="49"/>
      <c r="AO36" s="48"/>
      <c r="AP36" s="49"/>
    </row>
    <row r="37" spans="2:42" x14ac:dyDescent="0.25">
      <c r="B37" s="27">
        <f t="shared" ca="1" si="0"/>
        <v>45931</v>
      </c>
      <c r="C37" s="46"/>
      <c r="D37" s="47"/>
      <c r="E37" s="46"/>
      <c r="F37" s="47"/>
      <c r="G37" s="46"/>
      <c r="H37" s="47"/>
      <c r="I37" s="46"/>
      <c r="J37" s="47"/>
      <c r="K37" s="46"/>
      <c r="L37" s="47"/>
      <c r="M37" s="46"/>
      <c r="N37" s="47"/>
      <c r="O37" s="46"/>
      <c r="P37" s="47"/>
      <c r="Q37" s="46"/>
      <c r="R37" s="47"/>
      <c r="S37" s="46"/>
      <c r="T37" s="47"/>
      <c r="U37" s="46"/>
      <c r="V37" s="47"/>
      <c r="W37" s="46"/>
      <c r="X37" s="47"/>
      <c r="Y37" s="46"/>
      <c r="Z37" s="47"/>
      <c r="AA37" s="46"/>
      <c r="AB37" s="47"/>
      <c r="AC37" s="46"/>
      <c r="AD37" s="47"/>
      <c r="AE37" s="46"/>
      <c r="AF37" s="47"/>
      <c r="AG37" s="46"/>
      <c r="AH37" s="47"/>
      <c r="AI37" s="46"/>
      <c r="AJ37" s="47"/>
      <c r="AK37" s="46"/>
      <c r="AL37" s="47"/>
      <c r="AM37" s="46"/>
      <c r="AN37" s="47"/>
      <c r="AO37" s="46"/>
      <c r="AP37" s="47"/>
    </row>
    <row r="38" spans="2:42" x14ac:dyDescent="0.25">
      <c r="B38" s="27">
        <f t="shared" ca="1" si="0"/>
        <v>45962</v>
      </c>
      <c r="C38" s="48"/>
      <c r="D38" s="49"/>
      <c r="E38" s="48"/>
      <c r="F38" s="49"/>
      <c r="G38" s="48"/>
      <c r="H38" s="49"/>
      <c r="I38" s="48"/>
      <c r="J38" s="49"/>
      <c r="K38" s="48"/>
      <c r="L38" s="49"/>
      <c r="M38" s="48"/>
      <c r="N38" s="49"/>
      <c r="O38" s="48"/>
      <c r="P38" s="49"/>
      <c r="Q38" s="48"/>
      <c r="R38" s="49"/>
      <c r="S38" s="48"/>
      <c r="T38" s="49"/>
      <c r="U38" s="48"/>
      <c r="V38" s="49"/>
      <c r="W38" s="48"/>
      <c r="X38" s="49"/>
      <c r="Y38" s="48"/>
      <c r="Z38" s="49"/>
      <c r="AA38" s="48"/>
      <c r="AB38" s="49"/>
      <c r="AC38" s="48"/>
      <c r="AD38" s="49"/>
      <c r="AE38" s="48"/>
      <c r="AF38" s="49"/>
      <c r="AG38" s="48"/>
      <c r="AH38" s="49"/>
      <c r="AI38" s="48"/>
      <c r="AJ38" s="49"/>
      <c r="AK38" s="48"/>
      <c r="AL38" s="49"/>
      <c r="AM38" s="48"/>
      <c r="AN38" s="49"/>
      <c r="AO38" s="48"/>
      <c r="AP38" s="49"/>
    </row>
    <row r="39" spans="2:42" x14ac:dyDescent="0.25">
      <c r="B39" s="27">
        <f t="shared" ca="1" si="0"/>
        <v>45992</v>
      </c>
      <c r="C39" s="46"/>
      <c r="D39" s="47"/>
      <c r="E39" s="46"/>
      <c r="F39" s="47"/>
      <c r="G39" s="46"/>
      <c r="H39" s="47"/>
      <c r="I39" s="46"/>
      <c r="J39" s="47"/>
      <c r="K39" s="46"/>
      <c r="L39" s="47"/>
      <c r="M39" s="46"/>
      <c r="N39" s="47"/>
      <c r="O39" s="46"/>
      <c r="P39" s="47"/>
      <c r="Q39" s="46"/>
      <c r="R39" s="47"/>
      <c r="S39" s="46"/>
      <c r="T39" s="47"/>
      <c r="U39" s="46"/>
      <c r="V39" s="47"/>
      <c r="W39" s="46"/>
      <c r="X39" s="47"/>
      <c r="Y39" s="46"/>
      <c r="Z39" s="47"/>
      <c r="AA39" s="46"/>
      <c r="AB39" s="47"/>
      <c r="AC39" s="46"/>
      <c r="AD39" s="47"/>
      <c r="AE39" s="46"/>
      <c r="AF39" s="47"/>
      <c r="AG39" s="46"/>
      <c r="AH39" s="47"/>
      <c r="AI39" s="46"/>
      <c r="AJ39" s="47"/>
      <c r="AK39" s="46"/>
      <c r="AL39" s="47"/>
      <c r="AM39" s="46"/>
      <c r="AN39" s="47"/>
      <c r="AO39" s="46"/>
      <c r="AP39" s="47"/>
    </row>
    <row r="40" spans="2:42" x14ac:dyDescent="0.25">
      <c r="B40" s="27">
        <f t="shared" ca="1" si="0"/>
        <v>46023</v>
      </c>
      <c r="C40" s="48"/>
      <c r="D40" s="49"/>
      <c r="E40" s="48"/>
      <c r="F40" s="49"/>
      <c r="G40" s="48"/>
      <c r="H40" s="49"/>
      <c r="I40" s="48"/>
      <c r="J40" s="49"/>
      <c r="K40" s="48"/>
      <c r="L40" s="49"/>
      <c r="M40" s="48"/>
      <c r="N40" s="49"/>
      <c r="O40" s="48"/>
      <c r="P40" s="49"/>
      <c r="Q40" s="48"/>
      <c r="R40" s="49"/>
      <c r="S40" s="48"/>
      <c r="T40" s="49"/>
      <c r="U40" s="48"/>
      <c r="V40" s="49"/>
      <c r="W40" s="48"/>
      <c r="X40" s="49"/>
      <c r="Y40" s="48"/>
      <c r="Z40" s="49"/>
      <c r="AA40" s="48"/>
      <c r="AB40" s="49"/>
      <c r="AC40" s="48"/>
      <c r="AD40" s="49"/>
      <c r="AE40" s="48"/>
      <c r="AF40" s="49"/>
      <c r="AG40" s="48"/>
      <c r="AH40" s="49"/>
      <c r="AI40" s="48"/>
      <c r="AJ40" s="49"/>
      <c r="AK40" s="48"/>
      <c r="AL40" s="49"/>
      <c r="AM40" s="48"/>
      <c r="AN40" s="49"/>
      <c r="AO40" s="48"/>
      <c r="AP40" s="49"/>
    </row>
    <row r="41" spans="2:42" x14ac:dyDescent="0.25">
      <c r="B41" s="27">
        <f t="shared" ca="1" si="0"/>
        <v>46054</v>
      </c>
      <c r="C41" s="46"/>
      <c r="D41" s="47"/>
      <c r="E41" s="46"/>
      <c r="F41" s="47"/>
      <c r="G41" s="46"/>
      <c r="H41" s="47"/>
      <c r="I41" s="46"/>
      <c r="J41" s="47"/>
      <c r="K41" s="46"/>
      <c r="L41" s="47"/>
      <c r="M41" s="46"/>
      <c r="N41" s="47"/>
      <c r="O41" s="46"/>
      <c r="P41" s="47"/>
      <c r="Q41" s="46"/>
      <c r="R41" s="47"/>
      <c r="S41" s="46"/>
      <c r="T41" s="47"/>
      <c r="U41" s="46"/>
      <c r="V41" s="47"/>
      <c r="W41" s="46"/>
      <c r="X41" s="47"/>
      <c r="Y41" s="46"/>
      <c r="Z41" s="47"/>
      <c r="AA41" s="46"/>
      <c r="AB41" s="47"/>
      <c r="AC41" s="46"/>
      <c r="AD41" s="47"/>
      <c r="AE41" s="46"/>
      <c r="AF41" s="47"/>
      <c r="AG41" s="46"/>
      <c r="AH41" s="47"/>
      <c r="AI41" s="46"/>
      <c r="AJ41" s="47"/>
      <c r="AK41" s="46"/>
      <c r="AL41" s="47"/>
      <c r="AM41" s="46"/>
      <c r="AN41" s="47"/>
      <c r="AO41" s="46"/>
      <c r="AP41" s="47"/>
    </row>
    <row r="42" spans="2:42" x14ac:dyDescent="0.25">
      <c r="B42" s="27">
        <f t="shared" ca="1" si="0"/>
        <v>46082</v>
      </c>
      <c r="C42" s="48"/>
      <c r="D42" s="49"/>
      <c r="E42" s="48"/>
      <c r="F42" s="49"/>
      <c r="G42" s="48"/>
      <c r="H42" s="49"/>
      <c r="I42" s="48"/>
      <c r="J42" s="49"/>
      <c r="K42" s="48"/>
      <c r="L42" s="49"/>
      <c r="M42" s="48"/>
      <c r="N42" s="49"/>
      <c r="O42" s="48"/>
      <c r="P42" s="49"/>
      <c r="Q42" s="48"/>
      <c r="R42" s="49"/>
      <c r="S42" s="48"/>
      <c r="T42" s="49"/>
      <c r="U42" s="48"/>
      <c r="V42" s="49"/>
      <c r="W42" s="48"/>
      <c r="X42" s="49"/>
      <c r="Y42" s="48"/>
      <c r="Z42" s="49"/>
      <c r="AA42" s="48"/>
      <c r="AB42" s="49"/>
      <c r="AC42" s="48"/>
      <c r="AD42" s="49"/>
      <c r="AE42" s="48"/>
      <c r="AF42" s="49"/>
      <c r="AG42" s="48"/>
      <c r="AH42" s="49"/>
      <c r="AI42" s="48"/>
      <c r="AJ42" s="49"/>
      <c r="AK42" s="48"/>
      <c r="AL42" s="49"/>
      <c r="AM42" s="48"/>
      <c r="AN42" s="49"/>
      <c r="AO42" s="48"/>
      <c r="AP42" s="49"/>
    </row>
    <row r="43" spans="2:42" x14ac:dyDescent="0.25">
      <c r="B43" s="27">
        <f t="shared" ca="1" si="0"/>
        <v>46113</v>
      </c>
      <c r="C43" s="46"/>
      <c r="D43" s="47"/>
      <c r="E43" s="46"/>
      <c r="F43" s="47"/>
      <c r="G43" s="46"/>
      <c r="H43" s="47"/>
      <c r="I43" s="46"/>
      <c r="J43" s="47"/>
      <c r="K43" s="46"/>
      <c r="L43" s="47"/>
      <c r="M43" s="46"/>
      <c r="N43" s="47"/>
      <c r="O43" s="46"/>
      <c r="P43" s="47"/>
      <c r="Q43" s="46"/>
      <c r="R43" s="47"/>
      <c r="S43" s="46"/>
      <c r="T43" s="47"/>
      <c r="U43" s="46"/>
      <c r="V43" s="47"/>
      <c r="W43" s="46"/>
      <c r="X43" s="47"/>
      <c r="Y43" s="46"/>
      <c r="Z43" s="47"/>
      <c r="AA43" s="46"/>
      <c r="AB43" s="47"/>
      <c r="AC43" s="46"/>
      <c r="AD43" s="47"/>
      <c r="AE43" s="46"/>
      <c r="AF43" s="47"/>
      <c r="AG43" s="46"/>
      <c r="AH43" s="47"/>
      <c r="AI43" s="46"/>
      <c r="AJ43" s="47"/>
      <c r="AK43" s="46"/>
      <c r="AL43" s="47"/>
      <c r="AM43" s="46"/>
      <c r="AN43" s="47"/>
      <c r="AO43" s="46"/>
      <c r="AP43" s="47"/>
    </row>
    <row r="44" spans="2:42" x14ac:dyDescent="0.25">
      <c r="B44" s="27">
        <f t="shared" ca="1" si="0"/>
        <v>46143</v>
      </c>
      <c r="C44" s="48"/>
      <c r="D44" s="49"/>
      <c r="E44" s="48"/>
      <c r="F44" s="49"/>
      <c r="G44" s="48"/>
      <c r="H44" s="49"/>
      <c r="I44" s="48"/>
      <c r="J44" s="49"/>
      <c r="K44" s="48"/>
      <c r="L44" s="49"/>
      <c r="M44" s="48"/>
      <c r="N44" s="49"/>
      <c r="O44" s="48"/>
      <c r="P44" s="49"/>
      <c r="Q44" s="48"/>
      <c r="R44" s="49"/>
      <c r="S44" s="48"/>
      <c r="T44" s="49"/>
      <c r="U44" s="48"/>
      <c r="V44" s="49"/>
      <c r="W44" s="48"/>
      <c r="X44" s="49"/>
      <c r="Y44" s="48"/>
      <c r="Z44" s="49"/>
      <c r="AA44" s="48"/>
      <c r="AB44" s="49"/>
      <c r="AC44" s="48"/>
      <c r="AD44" s="49"/>
      <c r="AE44" s="48"/>
      <c r="AF44" s="49"/>
      <c r="AG44" s="48"/>
      <c r="AH44" s="49"/>
      <c r="AI44" s="48"/>
      <c r="AJ44" s="49"/>
      <c r="AK44" s="48"/>
      <c r="AL44" s="49"/>
      <c r="AM44" s="48"/>
      <c r="AN44" s="49"/>
      <c r="AO44" s="48"/>
      <c r="AP44" s="49"/>
    </row>
    <row r="45" spans="2:42" x14ac:dyDescent="0.25">
      <c r="B45" s="27">
        <f t="shared" ca="1" si="0"/>
        <v>46174</v>
      </c>
      <c r="C45" s="46"/>
      <c r="D45" s="47"/>
      <c r="E45" s="46"/>
      <c r="F45" s="47"/>
      <c r="G45" s="46"/>
      <c r="H45" s="47"/>
      <c r="I45" s="46"/>
      <c r="J45" s="47"/>
      <c r="K45" s="46"/>
      <c r="L45" s="47"/>
      <c r="M45" s="46"/>
      <c r="N45" s="47"/>
      <c r="O45" s="46"/>
      <c r="P45" s="47"/>
      <c r="Q45" s="46"/>
      <c r="R45" s="47"/>
      <c r="S45" s="46"/>
      <c r="T45" s="47"/>
      <c r="U45" s="46"/>
      <c r="V45" s="47"/>
      <c r="W45" s="46"/>
      <c r="X45" s="47"/>
      <c r="Y45" s="46"/>
      <c r="Z45" s="47"/>
      <c r="AA45" s="46"/>
      <c r="AB45" s="47"/>
      <c r="AC45" s="46"/>
      <c r="AD45" s="47"/>
      <c r="AE45" s="46"/>
      <c r="AF45" s="47"/>
      <c r="AG45" s="46"/>
      <c r="AH45" s="47"/>
      <c r="AI45" s="46"/>
      <c r="AJ45" s="47"/>
      <c r="AK45" s="46"/>
      <c r="AL45" s="47"/>
      <c r="AM45" s="46"/>
      <c r="AN45" s="47"/>
      <c r="AO45" s="46"/>
      <c r="AP45" s="47"/>
    </row>
    <row r="46" spans="2:42" x14ac:dyDescent="0.25">
      <c r="B46" s="27">
        <f t="shared" ca="1" si="0"/>
        <v>46204</v>
      </c>
      <c r="C46" s="48"/>
      <c r="D46" s="49"/>
      <c r="E46" s="48"/>
      <c r="F46" s="49"/>
      <c r="G46" s="48"/>
      <c r="H46" s="49"/>
      <c r="I46" s="48"/>
      <c r="J46" s="49"/>
      <c r="K46" s="48"/>
      <c r="L46" s="49"/>
      <c r="M46" s="48"/>
      <c r="N46" s="49"/>
      <c r="O46" s="48"/>
      <c r="P46" s="49"/>
      <c r="Q46" s="48"/>
      <c r="R46" s="49"/>
      <c r="S46" s="48"/>
      <c r="T46" s="49"/>
      <c r="U46" s="48"/>
      <c r="V46" s="49"/>
      <c r="W46" s="48"/>
      <c r="X46" s="49"/>
      <c r="Y46" s="48"/>
      <c r="Z46" s="49"/>
      <c r="AA46" s="48"/>
      <c r="AB46" s="49"/>
      <c r="AC46" s="48"/>
      <c r="AD46" s="49"/>
      <c r="AE46" s="48"/>
      <c r="AF46" s="49"/>
      <c r="AG46" s="48"/>
      <c r="AH46" s="49"/>
      <c r="AI46" s="48"/>
      <c r="AJ46" s="49"/>
      <c r="AK46" s="48"/>
      <c r="AL46" s="49"/>
      <c r="AM46" s="48"/>
      <c r="AN46" s="49"/>
      <c r="AO46" s="48"/>
      <c r="AP46" s="49"/>
    </row>
    <row r="47" spans="2:42" x14ac:dyDescent="0.25">
      <c r="B47" s="27">
        <f t="shared" ca="1" si="0"/>
        <v>46235</v>
      </c>
      <c r="C47" s="46"/>
      <c r="D47" s="47"/>
      <c r="E47" s="46"/>
      <c r="F47" s="47"/>
      <c r="G47" s="46"/>
      <c r="H47" s="47"/>
      <c r="I47" s="46"/>
      <c r="J47" s="47"/>
      <c r="K47" s="46"/>
      <c r="L47" s="47"/>
      <c r="M47" s="46"/>
      <c r="N47" s="47"/>
      <c r="O47" s="46"/>
      <c r="P47" s="47"/>
      <c r="Q47" s="46"/>
      <c r="R47" s="47"/>
      <c r="S47" s="46"/>
      <c r="T47" s="47"/>
      <c r="U47" s="46"/>
      <c r="V47" s="47"/>
      <c r="W47" s="46"/>
      <c r="X47" s="47"/>
      <c r="Y47" s="46"/>
      <c r="Z47" s="47"/>
      <c r="AA47" s="46"/>
      <c r="AB47" s="47"/>
      <c r="AC47" s="46"/>
      <c r="AD47" s="47"/>
      <c r="AE47" s="46"/>
      <c r="AF47" s="47"/>
      <c r="AG47" s="46"/>
      <c r="AH47" s="47"/>
      <c r="AI47" s="46"/>
      <c r="AJ47" s="47"/>
      <c r="AK47" s="46"/>
      <c r="AL47" s="47"/>
      <c r="AM47" s="46"/>
      <c r="AN47" s="47"/>
      <c r="AO47" s="46"/>
      <c r="AP47" s="47"/>
    </row>
    <row r="48" spans="2:42" x14ac:dyDescent="0.25">
      <c r="B48" s="27">
        <f t="shared" ca="1" si="0"/>
        <v>46266</v>
      </c>
      <c r="C48" s="48"/>
      <c r="D48" s="49"/>
      <c r="E48" s="48"/>
      <c r="F48" s="49"/>
      <c r="G48" s="48"/>
      <c r="H48" s="49"/>
      <c r="I48" s="48"/>
      <c r="J48" s="49"/>
      <c r="K48" s="48"/>
      <c r="L48" s="49"/>
      <c r="M48" s="48"/>
      <c r="N48" s="49"/>
      <c r="O48" s="48"/>
      <c r="P48" s="49"/>
      <c r="Q48" s="48"/>
      <c r="R48" s="49"/>
      <c r="S48" s="48"/>
      <c r="T48" s="49"/>
      <c r="U48" s="48"/>
      <c r="V48" s="49"/>
      <c r="W48" s="48"/>
      <c r="X48" s="49"/>
      <c r="Y48" s="48"/>
      <c r="Z48" s="49"/>
      <c r="AA48" s="48"/>
      <c r="AB48" s="49"/>
      <c r="AC48" s="48"/>
      <c r="AD48" s="49"/>
      <c r="AE48" s="48"/>
      <c r="AF48" s="49"/>
      <c r="AG48" s="48"/>
      <c r="AH48" s="49"/>
      <c r="AI48" s="48"/>
      <c r="AJ48" s="49"/>
      <c r="AK48" s="48"/>
      <c r="AL48" s="49"/>
      <c r="AM48" s="48"/>
      <c r="AN48" s="49"/>
      <c r="AO48" s="48"/>
      <c r="AP48" s="49"/>
    </row>
    <row r="49" spans="2:42" x14ac:dyDescent="0.25">
      <c r="B49" s="27">
        <f t="shared" ca="1" si="0"/>
        <v>46296</v>
      </c>
      <c r="C49" s="46"/>
      <c r="D49" s="47"/>
      <c r="E49" s="46"/>
      <c r="F49" s="47"/>
      <c r="G49" s="46"/>
      <c r="H49" s="47"/>
      <c r="I49" s="46"/>
      <c r="J49" s="47"/>
      <c r="K49" s="46"/>
      <c r="L49" s="47"/>
      <c r="M49" s="46"/>
      <c r="N49" s="47"/>
      <c r="O49" s="46"/>
      <c r="P49" s="47"/>
      <c r="Q49" s="46"/>
      <c r="R49" s="47"/>
      <c r="S49" s="46"/>
      <c r="T49" s="47"/>
      <c r="U49" s="46"/>
      <c r="V49" s="47"/>
      <c r="W49" s="46"/>
      <c r="X49" s="47"/>
      <c r="Y49" s="46"/>
      <c r="Z49" s="47"/>
      <c r="AA49" s="46"/>
      <c r="AB49" s="47"/>
      <c r="AC49" s="46"/>
      <c r="AD49" s="47"/>
      <c r="AE49" s="46"/>
      <c r="AF49" s="47"/>
      <c r="AG49" s="46"/>
      <c r="AH49" s="47"/>
      <c r="AI49" s="46"/>
      <c r="AJ49" s="47"/>
      <c r="AK49" s="46"/>
      <c r="AL49" s="47"/>
      <c r="AM49" s="46"/>
      <c r="AN49" s="47"/>
      <c r="AO49" s="46"/>
      <c r="AP49" s="47"/>
    </row>
    <row r="50" spans="2:42" x14ac:dyDescent="0.25">
      <c r="B50" s="27">
        <f t="shared" ca="1" si="0"/>
        <v>46327</v>
      </c>
      <c r="C50" s="48"/>
      <c r="D50" s="49"/>
      <c r="E50" s="48"/>
      <c r="F50" s="49"/>
      <c r="G50" s="48"/>
      <c r="H50" s="49"/>
      <c r="I50" s="48"/>
      <c r="J50" s="49"/>
      <c r="K50" s="48"/>
      <c r="L50" s="49"/>
      <c r="M50" s="48"/>
      <c r="N50" s="49"/>
      <c r="O50" s="48"/>
      <c r="P50" s="49"/>
      <c r="Q50" s="48"/>
      <c r="R50" s="49"/>
      <c r="S50" s="48"/>
      <c r="T50" s="49"/>
      <c r="U50" s="48"/>
      <c r="V50" s="49"/>
      <c r="W50" s="48"/>
      <c r="X50" s="49"/>
      <c r="Y50" s="48"/>
      <c r="Z50" s="49"/>
      <c r="AA50" s="48"/>
      <c r="AB50" s="49"/>
      <c r="AC50" s="48"/>
      <c r="AD50" s="49"/>
      <c r="AE50" s="48"/>
      <c r="AF50" s="49"/>
      <c r="AG50" s="48"/>
      <c r="AH50" s="49"/>
      <c r="AI50" s="48"/>
      <c r="AJ50" s="49"/>
      <c r="AK50" s="48"/>
      <c r="AL50" s="49"/>
      <c r="AM50" s="48"/>
      <c r="AN50" s="49"/>
      <c r="AO50" s="48"/>
      <c r="AP50" s="49"/>
    </row>
    <row r="51" spans="2:42" x14ac:dyDescent="0.25">
      <c r="B51" s="27">
        <f t="shared" ca="1" si="0"/>
        <v>46357</v>
      </c>
      <c r="C51" s="46"/>
      <c r="D51" s="47"/>
      <c r="E51" s="46"/>
      <c r="F51" s="47"/>
      <c r="G51" s="46"/>
      <c r="H51" s="47"/>
      <c r="I51" s="46"/>
      <c r="J51" s="47"/>
      <c r="K51" s="46"/>
      <c r="L51" s="47"/>
      <c r="M51" s="46"/>
      <c r="N51" s="47"/>
      <c r="O51" s="46"/>
      <c r="P51" s="47"/>
      <c r="Q51" s="46"/>
      <c r="R51" s="47"/>
      <c r="S51" s="46"/>
      <c r="T51" s="47"/>
      <c r="U51" s="46"/>
      <c r="V51" s="47"/>
      <c r="W51" s="46"/>
      <c r="X51" s="47"/>
      <c r="Y51" s="46"/>
      <c r="Z51" s="47"/>
      <c r="AA51" s="46"/>
      <c r="AB51" s="47"/>
      <c r="AC51" s="46"/>
      <c r="AD51" s="47"/>
      <c r="AE51" s="46"/>
      <c r="AF51" s="47"/>
      <c r="AG51" s="46"/>
      <c r="AH51" s="47"/>
      <c r="AI51" s="46"/>
      <c r="AJ51" s="47"/>
      <c r="AK51" s="46"/>
      <c r="AL51" s="47"/>
      <c r="AM51" s="46"/>
      <c r="AN51" s="47"/>
      <c r="AO51" s="46"/>
      <c r="AP51" s="47"/>
    </row>
    <row r="52" spans="2:42" x14ac:dyDescent="0.25">
      <c r="B52" s="27">
        <f t="shared" ca="1" si="0"/>
        <v>46388</v>
      </c>
      <c r="C52" s="48"/>
      <c r="D52" s="49"/>
      <c r="E52" s="48"/>
      <c r="F52" s="49"/>
      <c r="G52" s="48"/>
      <c r="H52" s="49"/>
      <c r="I52" s="48"/>
      <c r="J52" s="49"/>
      <c r="K52" s="48"/>
      <c r="L52" s="49"/>
      <c r="M52" s="48"/>
      <c r="N52" s="49"/>
      <c r="O52" s="48"/>
      <c r="P52" s="49"/>
      <c r="Q52" s="48"/>
      <c r="R52" s="49"/>
      <c r="S52" s="48"/>
      <c r="T52" s="49"/>
      <c r="U52" s="48"/>
      <c r="V52" s="49"/>
      <c r="W52" s="48"/>
      <c r="X52" s="49"/>
      <c r="Y52" s="48"/>
      <c r="Z52" s="49"/>
      <c r="AA52" s="48"/>
      <c r="AB52" s="49"/>
      <c r="AC52" s="48"/>
      <c r="AD52" s="49"/>
      <c r="AE52" s="48"/>
      <c r="AF52" s="49"/>
      <c r="AG52" s="48"/>
      <c r="AH52" s="49"/>
      <c r="AI52" s="48"/>
      <c r="AJ52" s="49"/>
      <c r="AK52" s="48"/>
      <c r="AL52" s="49"/>
      <c r="AM52" s="48"/>
      <c r="AN52" s="49"/>
      <c r="AO52" s="48"/>
      <c r="AP52" s="49"/>
    </row>
    <row r="53" spans="2:42" x14ac:dyDescent="0.25">
      <c r="B53" s="27">
        <f t="shared" ca="1" si="0"/>
        <v>46419</v>
      </c>
      <c r="C53" s="46"/>
      <c r="D53" s="47"/>
      <c r="E53" s="46"/>
      <c r="F53" s="47"/>
      <c r="G53" s="46"/>
      <c r="H53" s="47"/>
      <c r="I53" s="46"/>
      <c r="J53" s="47"/>
      <c r="K53" s="46"/>
      <c r="L53" s="47"/>
      <c r="M53" s="46"/>
      <c r="N53" s="47"/>
      <c r="O53" s="46"/>
      <c r="P53" s="47"/>
      <c r="Q53" s="46"/>
      <c r="R53" s="47"/>
      <c r="S53" s="46"/>
      <c r="T53" s="47"/>
      <c r="U53" s="46"/>
      <c r="V53" s="47"/>
      <c r="W53" s="46"/>
      <c r="X53" s="47"/>
      <c r="Y53" s="46"/>
      <c r="Z53" s="47"/>
      <c r="AA53" s="46"/>
      <c r="AB53" s="47"/>
      <c r="AC53" s="46"/>
      <c r="AD53" s="47"/>
      <c r="AE53" s="46"/>
      <c r="AF53" s="47"/>
      <c r="AG53" s="46"/>
      <c r="AH53" s="47"/>
      <c r="AI53" s="46"/>
      <c r="AJ53" s="47"/>
      <c r="AK53" s="46"/>
      <c r="AL53" s="47"/>
      <c r="AM53" s="46"/>
      <c r="AN53" s="47"/>
      <c r="AO53" s="46"/>
      <c r="AP53" s="47"/>
    </row>
    <row r="54" spans="2:42" x14ac:dyDescent="0.25">
      <c r="B54" s="27">
        <f t="shared" ca="1" si="0"/>
        <v>46447</v>
      </c>
      <c r="C54" s="48"/>
      <c r="D54" s="49"/>
      <c r="E54" s="48"/>
      <c r="F54" s="49"/>
      <c r="G54" s="48"/>
      <c r="H54" s="49"/>
      <c r="I54" s="48"/>
      <c r="J54" s="49"/>
      <c r="K54" s="48"/>
      <c r="L54" s="49"/>
      <c r="M54" s="48"/>
      <c r="N54" s="49"/>
      <c r="O54" s="48"/>
      <c r="P54" s="49"/>
      <c r="Q54" s="48"/>
      <c r="R54" s="49"/>
      <c r="S54" s="48"/>
      <c r="T54" s="49"/>
      <c r="U54" s="48"/>
      <c r="V54" s="49"/>
      <c r="W54" s="48"/>
      <c r="X54" s="49"/>
      <c r="Y54" s="48"/>
      <c r="Z54" s="49"/>
      <c r="AA54" s="48"/>
      <c r="AB54" s="49"/>
      <c r="AC54" s="48"/>
      <c r="AD54" s="49"/>
      <c r="AE54" s="48"/>
      <c r="AF54" s="49"/>
      <c r="AG54" s="48"/>
      <c r="AH54" s="49"/>
      <c r="AI54" s="48"/>
      <c r="AJ54" s="49"/>
      <c r="AK54" s="48"/>
      <c r="AL54" s="49"/>
      <c r="AM54" s="48"/>
      <c r="AN54" s="49"/>
      <c r="AO54" s="48"/>
      <c r="AP54" s="49"/>
    </row>
    <row r="55" spans="2:42" x14ac:dyDescent="0.25">
      <c r="B55" s="27">
        <f t="shared" ca="1" si="0"/>
        <v>46478</v>
      </c>
      <c r="C55" s="46"/>
      <c r="D55" s="47"/>
      <c r="E55" s="46"/>
      <c r="F55" s="47"/>
      <c r="G55" s="46"/>
      <c r="H55" s="47"/>
      <c r="I55" s="46"/>
      <c r="J55" s="47"/>
      <c r="K55" s="46"/>
      <c r="L55" s="47"/>
      <c r="M55" s="46"/>
      <c r="N55" s="47"/>
      <c r="O55" s="46"/>
      <c r="P55" s="47"/>
      <c r="Q55" s="46"/>
      <c r="R55" s="47"/>
      <c r="S55" s="46"/>
      <c r="T55" s="47"/>
      <c r="U55" s="46"/>
      <c r="V55" s="47"/>
      <c r="W55" s="46"/>
      <c r="X55" s="47"/>
      <c r="Y55" s="46"/>
      <c r="Z55" s="47"/>
      <c r="AA55" s="46"/>
      <c r="AB55" s="47"/>
      <c r="AC55" s="46"/>
      <c r="AD55" s="47"/>
      <c r="AE55" s="46"/>
      <c r="AF55" s="47"/>
      <c r="AG55" s="46"/>
      <c r="AH55" s="47"/>
      <c r="AI55" s="46"/>
      <c r="AJ55" s="47"/>
      <c r="AK55" s="46"/>
      <c r="AL55" s="47"/>
      <c r="AM55" s="46"/>
      <c r="AN55" s="47"/>
      <c r="AO55" s="46"/>
      <c r="AP55" s="47"/>
    </row>
    <row r="56" spans="2:42" x14ac:dyDescent="0.25">
      <c r="B56" s="27">
        <f t="shared" ca="1" si="0"/>
        <v>46508</v>
      </c>
      <c r="C56" s="48"/>
      <c r="D56" s="49"/>
      <c r="E56" s="48"/>
      <c r="F56" s="49"/>
      <c r="G56" s="48"/>
      <c r="H56" s="49"/>
      <c r="I56" s="48"/>
      <c r="J56" s="49"/>
      <c r="K56" s="48"/>
      <c r="L56" s="49"/>
      <c r="M56" s="48"/>
      <c r="N56" s="49"/>
      <c r="O56" s="48"/>
      <c r="P56" s="49"/>
      <c r="Q56" s="48"/>
      <c r="R56" s="49"/>
      <c r="S56" s="48"/>
      <c r="T56" s="49"/>
      <c r="U56" s="48"/>
      <c r="V56" s="49"/>
      <c r="W56" s="48"/>
      <c r="X56" s="49"/>
      <c r="Y56" s="48"/>
      <c r="Z56" s="49"/>
      <c r="AA56" s="48"/>
      <c r="AB56" s="49"/>
      <c r="AC56" s="48"/>
      <c r="AD56" s="49"/>
      <c r="AE56" s="48"/>
      <c r="AF56" s="49"/>
      <c r="AG56" s="48"/>
      <c r="AH56" s="49"/>
      <c r="AI56" s="48"/>
      <c r="AJ56" s="49"/>
      <c r="AK56" s="48"/>
      <c r="AL56" s="49"/>
      <c r="AM56" s="48"/>
      <c r="AN56" s="49"/>
      <c r="AO56" s="48"/>
      <c r="AP56" s="49"/>
    </row>
    <row r="57" spans="2:42" x14ac:dyDescent="0.25">
      <c r="B57" s="27">
        <f t="shared" ca="1" si="0"/>
        <v>46539</v>
      </c>
      <c r="C57" s="46"/>
      <c r="D57" s="47"/>
      <c r="E57" s="46"/>
      <c r="F57" s="47"/>
      <c r="G57" s="46"/>
      <c r="H57" s="47"/>
      <c r="I57" s="46"/>
      <c r="J57" s="47"/>
      <c r="K57" s="46"/>
      <c r="L57" s="47"/>
      <c r="M57" s="46"/>
      <c r="N57" s="47"/>
      <c r="O57" s="46"/>
      <c r="P57" s="47"/>
      <c r="Q57" s="46"/>
      <c r="R57" s="47"/>
      <c r="S57" s="46"/>
      <c r="T57" s="47"/>
      <c r="U57" s="46"/>
      <c r="V57" s="47"/>
      <c r="W57" s="46"/>
      <c r="X57" s="47"/>
      <c r="Y57" s="46"/>
      <c r="Z57" s="47"/>
      <c r="AA57" s="46"/>
      <c r="AB57" s="47"/>
      <c r="AC57" s="46"/>
      <c r="AD57" s="47"/>
      <c r="AE57" s="46"/>
      <c r="AF57" s="47"/>
      <c r="AG57" s="46"/>
      <c r="AH57" s="47"/>
      <c r="AI57" s="46"/>
      <c r="AJ57" s="47"/>
      <c r="AK57" s="46"/>
      <c r="AL57" s="47"/>
      <c r="AM57" s="46"/>
      <c r="AN57" s="47"/>
      <c r="AO57" s="46"/>
      <c r="AP57" s="47"/>
    </row>
    <row r="58" spans="2:42" x14ac:dyDescent="0.25">
      <c r="B58" s="27">
        <f t="shared" ca="1" si="0"/>
        <v>46569</v>
      </c>
      <c r="C58" s="48"/>
      <c r="D58" s="49"/>
      <c r="E58" s="48"/>
      <c r="F58" s="49"/>
      <c r="G58" s="48"/>
      <c r="H58" s="49"/>
      <c r="I58" s="48"/>
      <c r="J58" s="49"/>
      <c r="K58" s="48"/>
      <c r="L58" s="49"/>
      <c r="M58" s="48"/>
      <c r="N58" s="49"/>
      <c r="O58" s="48"/>
      <c r="P58" s="49"/>
      <c r="Q58" s="48"/>
      <c r="R58" s="49"/>
      <c r="S58" s="48"/>
      <c r="T58" s="49"/>
      <c r="U58" s="48"/>
      <c r="V58" s="49"/>
      <c r="W58" s="48"/>
      <c r="X58" s="49"/>
      <c r="Y58" s="48"/>
      <c r="Z58" s="49"/>
      <c r="AA58" s="48"/>
      <c r="AB58" s="49"/>
      <c r="AC58" s="48"/>
      <c r="AD58" s="49"/>
      <c r="AE58" s="48"/>
      <c r="AF58" s="49"/>
      <c r="AG58" s="48"/>
      <c r="AH58" s="49"/>
      <c r="AI58" s="48"/>
      <c r="AJ58" s="49"/>
      <c r="AK58" s="48"/>
      <c r="AL58" s="49"/>
      <c r="AM58" s="48"/>
      <c r="AN58" s="49"/>
      <c r="AO58" s="48"/>
      <c r="AP58" s="49"/>
    </row>
    <row r="59" spans="2:42" x14ac:dyDescent="0.25">
      <c r="B59" s="27">
        <f t="shared" ca="1" si="0"/>
        <v>46600</v>
      </c>
      <c r="C59" s="46"/>
      <c r="D59" s="47"/>
      <c r="E59" s="46"/>
      <c r="F59" s="47"/>
      <c r="G59" s="46"/>
      <c r="H59" s="47"/>
      <c r="I59" s="46"/>
      <c r="J59" s="47"/>
      <c r="K59" s="46"/>
      <c r="L59" s="47"/>
      <c r="M59" s="46"/>
      <c r="N59" s="47"/>
      <c r="O59" s="46"/>
      <c r="P59" s="47"/>
      <c r="Q59" s="46"/>
      <c r="R59" s="47"/>
      <c r="S59" s="46"/>
      <c r="T59" s="47"/>
      <c r="U59" s="46"/>
      <c r="V59" s="47"/>
      <c r="W59" s="46"/>
      <c r="X59" s="47"/>
      <c r="Y59" s="46"/>
      <c r="Z59" s="47"/>
      <c r="AA59" s="46"/>
      <c r="AB59" s="47"/>
      <c r="AC59" s="46"/>
      <c r="AD59" s="47"/>
      <c r="AE59" s="46"/>
      <c r="AF59" s="47"/>
      <c r="AG59" s="46"/>
      <c r="AH59" s="47"/>
      <c r="AI59" s="46"/>
      <c r="AJ59" s="47"/>
      <c r="AK59" s="46"/>
      <c r="AL59" s="47"/>
      <c r="AM59" s="46"/>
      <c r="AN59" s="47"/>
      <c r="AO59" s="46"/>
      <c r="AP59" s="47"/>
    </row>
    <row r="60" spans="2:42" x14ac:dyDescent="0.25">
      <c r="B60" s="27">
        <f t="shared" ca="1" si="0"/>
        <v>46631</v>
      </c>
      <c r="C60" s="48"/>
      <c r="D60" s="49"/>
      <c r="E60" s="48"/>
      <c r="F60" s="49"/>
      <c r="G60" s="48"/>
      <c r="H60" s="49"/>
      <c r="I60" s="48"/>
      <c r="J60" s="49"/>
      <c r="K60" s="48"/>
      <c r="L60" s="49"/>
      <c r="M60" s="48"/>
      <c r="N60" s="49"/>
      <c r="O60" s="48"/>
      <c r="P60" s="49"/>
      <c r="Q60" s="48"/>
      <c r="R60" s="49"/>
      <c r="S60" s="48"/>
      <c r="T60" s="49"/>
      <c r="U60" s="48"/>
      <c r="V60" s="49"/>
      <c r="W60" s="48"/>
      <c r="X60" s="49"/>
      <c r="Y60" s="48"/>
      <c r="Z60" s="49"/>
      <c r="AA60" s="48"/>
      <c r="AB60" s="49"/>
      <c r="AC60" s="48"/>
      <c r="AD60" s="49"/>
      <c r="AE60" s="48"/>
      <c r="AF60" s="49"/>
      <c r="AG60" s="48"/>
      <c r="AH60" s="49"/>
      <c r="AI60" s="48"/>
      <c r="AJ60" s="49"/>
      <c r="AK60" s="48"/>
      <c r="AL60" s="49"/>
      <c r="AM60" s="48"/>
      <c r="AN60" s="49"/>
      <c r="AO60" s="48"/>
      <c r="AP60" s="49"/>
    </row>
    <row r="61" spans="2:42" x14ac:dyDescent="0.25">
      <c r="B61" s="27">
        <f t="shared" ca="1" si="0"/>
        <v>46661</v>
      </c>
      <c r="C61" s="46"/>
      <c r="D61" s="47"/>
      <c r="E61" s="46"/>
      <c r="F61" s="47"/>
      <c r="G61" s="46"/>
      <c r="H61" s="47"/>
      <c r="I61" s="46"/>
      <c r="J61" s="47"/>
      <c r="K61" s="46"/>
      <c r="L61" s="47"/>
      <c r="M61" s="46"/>
      <c r="N61" s="47"/>
      <c r="O61" s="46"/>
      <c r="P61" s="47"/>
      <c r="Q61" s="46"/>
      <c r="R61" s="47"/>
      <c r="S61" s="46"/>
      <c r="T61" s="47"/>
      <c r="U61" s="46"/>
      <c r="V61" s="47"/>
      <c r="W61" s="46"/>
      <c r="X61" s="47"/>
      <c r="Y61" s="46"/>
      <c r="Z61" s="47"/>
      <c r="AA61" s="46"/>
      <c r="AB61" s="47"/>
      <c r="AC61" s="46"/>
      <c r="AD61" s="47"/>
      <c r="AE61" s="46"/>
      <c r="AF61" s="47"/>
      <c r="AG61" s="46"/>
      <c r="AH61" s="47"/>
      <c r="AI61" s="46"/>
      <c r="AJ61" s="47"/>
      <c r="AK61" s="46"/>
      <c r="AL61" s="47"/>
      <c r="AM61" s="46"/>
      <c r="AN61" s="47"/>
      <c r="AO61" s="46"/>
      <c r="AP61" s="47"/>
    </row>
    <row r="62" spans="2:42" x14ac:dyDescent="0.25">
      <c r="B62" s="27">
        <f t="shared" ca="1" si="0"/>
        <v>46692</v>
      </c>
      <c r="C62" s="48"/>
      <c r="D62" s="49"/>
      <c r="E62" s="48"/>
      <c r="F62" s="49"/>
      <c r="G62" s="48"/>
      <c r="H62" s="49"/>
      <c r="I62" s="48"/>
      <c r="J62" s="49"/>
      <c r="K62" s="48"/>
      <c r="L62" s="49"/>
      <c r="M62" s="48"/>
      <c r="N62" s="49"/>
      <c r="O62" s="48"/>
      <c r="P62" s="49"/>
      <c r="Q62" s="48"/>
      <c r="R62" s="49"/>
      <c r="S62" s="48"/>
      <c r="T62" s="49"/>
      <c r="U62" s="48"/>
      <c r="V62" s="49"/>
      <c r="W62" s="48"/>
      <c r="X62" s="49"/>
      <c r="Y62" s="48"/>
      <c r="Z62" s="49"/>
      <c r="AA62" s="48"/>
      <c r="AB62" s="49"/>
      <c r="AC62" s="48"/>
      <c r="AD62" s="49"/>
      <c r="AE62" s="48"/>
      <c r="AF62" s="49"/>
      <c r="AG62" s="48"/>
      <c r="AH62" s="49"/>
      <c r="AI62" s="48"/>
      <c r="AJ62" s="49"/>
      <c r="AK62" s="48"/>
      <c r="AL62" s="49"/>
      <c r="AM62" s="48"/>
      <c r="AN62" s="49"/>
      <c r="AO62" s="48"/>
      <c r="AP62" s="49"/>
    </row>
    <row r="63" spans="2:42" x14ac:dyDescent="0.25">
      <c r="B63" s="27">
        <f t="shared" ca="1" si="0"/>
        <v>46722</v>
      </c>
      <c r="C63" s="46"/>
      <c r="D63" s="47"/>
      <c r="E63" s="46"/>
      <c r="F63" s="47"/>
      <c r="G63" s="46"/>
      <c r="H63" s="47"/>
      <c r="I63" s="46"/>
      <c r="J63" s="47"/>
      <c r="K63" s="46"/>
      <c r="L63" s="47"/>
      <c r="M63" s="46"/>
      <c r="N63" s="47"/>
      <c r="O63" s="46"/>
      <c r="P63" s="47"/>
      <c r="Q63" s="46"/>
      <c r="R63" s="47"/>
      <c r="S63" s="46"/>
      <c r="T63" s="47"/>
      <c r="U63" s="46"/>
      <c r="V63" s="47"/>
      <c r="W63" s="46"/>
      <c r="X63" s="47"/>
      <c r="Y63" s="46"/>
      <c r="Z63" s="47"/>
      <c r="AA63" s="46"/>
      <c r="AB63" s="47"/>
      <c r="AC63" s="46"/>
      <c r="AD63" s="47"/>
      <c r="AE63" s="46"/>
      <c r="AF63" s="47"/>
      <c r="AG63" s="46"/>
      <c r="AH63" s="47"/>
      <c r="AI63" s="46"/>
      <c r="AJ63" s="47"/>
      <c r="AK63" s="46"/>
      <c r="AL63" s="47"/>
      <c r="AM63" s="46"/>
      <c r="AN63" s="47"/>
      <c r="AO63" s="46"/>
      <c r="AP63" s="47"/>
    </row>
    <row r="64" spans="2:42" x14ac:dyDescent="0.25">
      <c r="B64" s="27">
        <f t="shared" ca="1" si="0"/>
        <v>46753</v>
      </c>
      <c r="C64" s="48"/>
      <c r="D64" s="49"/>
      <c r="E64" s="48"/>
      <c r="F64" s="49"/>
      <c r="G64" s="48"/>
      <c r="H64" s="49"/>
      <c r="I64" s="48"/>
      <c r="J64" s="49"/>
      <c r="K64" s="48"/>
      <c r="L64" s="49"/>
      <c r="M64" s="48"/>
      <c r="N64" s="49"/>
      <c r="O64" s="48"/>
      <c r="P64" s="49"/>
      <c r="Q64" s="48"/>
      <c r="R64" s="49"/>
      <c r="S64" s="48"/>
      <c r="T64" s="49"/>
      <c r="U64" s="48"/>
      <c r="V64" s="49"/>
      <c r="W64" s="48"/>
      <c r="X64" s="49"/>
      <c r="Y64" s="48"/>
      <c r="Z64" s="49"/>
      <c r="AA64" s="48"/>
      <c r="AB64" s="49"/>
      <c r="AC64" s="48"/>
      <c r="AD64" s="49"/>
      <c r="AE64" s="48"/>
      <c r="AF64" s="49"/>
      <c r="AG64" s="48"/>
      <c r="AH64" s="49"/>
      <c r="AI64" s="48"/>
      <c r="AJ64" s="49"/>
      <c r="AK64" s="48"/>
      <c r="AL64" s="49"/>
      <c r="AM64" s="48"/>
      <c r="AN64" s="49"/>
      <c r="AO64" s="48"/>
      <c r="AP64" s="49"/>
    </row>
    <row r="65" spans="2:42" x14ac:dyDescent="0.25">
      <c r="B65" s="27">
        <f t="shared" ca="1" si="0"/>
        <v>46784</v>
      </c>
      <c r="C65" s="46"/>
      <c r="D65" s="47"/>
      <c r="E65" s="46"/>
      <c r="F65" s="47"/>
      <c r="G65" s="46"/>
      <c r="H65" s="47"/>
      <c r="I65" s="46"/>
      <c r="J65" s="47"/>
      <c r="K65" s="46"/>
      <c r="L65" s="47"/>
      <c r="M65" s="46"/>
      <c r="N65" s="47"/>
      <c r="O65" s="46"/>
      <c r="P65" s="47"/>
      <c r="Q65" s="46"/>
      <c r="R65" s="47"/>
      <c r="S65" s="46"/>
      <c r="T65" s="47"/>
      <c r="U65" s="46"/>
      <c r="V65" s="47"/>
      <c r="W65" s="46"/>
      <c r="X65" s="47"/>
      <c r="Y65" s="46"/>
      <c r="Z65" s="47"/>
      <c r="AA65" s="46"/>
      <c r="AB65" s="47"/>
      <c r="AC65" s="46"/>
      <c r="AD65" s="47"/>
      <c r="AE65" s="46"/>
      <c r="AF65" s="47"/>
      <c r="AG65" s="46"/>
      <c r="AH65" s="47"/>
      <c r="AI65" s="46"/>
      <c r="AJ65" s="47"/>
      <c r="AK65" s="46"/>
      <c r="AL65" s="47"/>
      <c r="AM65" s="46"/>
      <c r="AN65" s="47"/>
      <c r="AO65" s="46"/>
      <c r="AP65" s="47"/>
    </row>
    <row r="66" spans="2:42" x14ac:dyDescent="0.25">
      <c r="B66" s="27">
        <f t="shared" ca="1" si="0"/>
        <v>46813</v>
      </c>
      <c r="C66" s="48"/>
      <c r="D66" s="49"/>
      <c r="E66" s="48"/>
      <c r="F66" s="49"/>
      <c r="G66" s="48"/>
      <c r="H66" s="49"/>
      <c r="I66" s="48"/>
      <c r="J66" s="49"/>
      <c r="K66" s="48"/>
      <c r="L66" s="49"/>
      <c r="M66" s="48"/>
      <c r="N66" s="49"/>
      <c r="O66" s="48"/>
      <c r="P66" s="49"/>
      <c r="Q66" s="48"/>
      <c r="R66" s="49"/>
      <c r="S66" s="48"/>
      <c r="T66" s="49"/>
      <c r="U66" s="48"/>
      <c r="V66" s="49"/>
      <c r="W66" s="48"/>
      <c r="X66" s="49"/>
      <c r="Y66" s="48"/>
      <c r="Z66" s="49"/>
      <c r="AA66" s="48"/>
      <c r="AB66" s="49"/>
      <c r="AC66" s="48"/>
      <c r="AD66" s="49"/>
      <c r="AE66" s="48"/>
      <c r="AF66" s="49"/>
      <c r="AG66" s="48"/>
      <c r="AH66" s="49"/>
      <c r="AI66" s="48"/>
      <c r="AJ66" s="49"/>
      <c r="AK66" s="48"/>
      <c r="AL66" s="49"/>
      <c r="AM66" s="48"/>
      <c r="AN66" s="49"/>
      <c r="AO66" s="48"/>
      <c r="AP66" s="49"/>
    </row>
    <row r="67" spans="2:42" x14ac:dyDescent="0.25">
      <c r="B67" s="27">
        <f t="shared" ca="1" si="0"/>
        <v>46844</v>
      </c>
      <c r="C67" s="46"/>
      <c r="D67" s="47"/>
      <c r="E67" s="46"/>
      <c r="F67" s="47"/>
      <c r="G67" s="46"/>
      <c r="H67" s="47"/>
      <c r="I67" s="46"/>
      <c r="J67" s="47"/>
      <c r="K67" s="46"/>
      <c r="L67" s="47"/>
      <c r="M67" s="46"/>
      <c r="N67" s="47"/>
      <c r="O67" s="46"/>
      <c r="P67" s="47"/>
      <c r="Q67" s="46"/>
      <c r="R67" s="47"/>
      <c r="S67" s="46"/>
      <c r="T67" s="47"/>
      <c r="U67" s="46"/>
      <c r="V67" s="47"/>
      <c r="W67" s="46"/>
      <c r="X67" s="47"/>
      <c r="Y67" s="46"/>
      <c r="Z67" s="47"/>
      <c r="AA67" s="46"/>
      <c r="AB67" s="47"/>
      <c r="AC67" s="46"/>
      <c r="AD67" s="47"/>
      <c r="AE67" s="46"/>
      <c r="AF67" s="47"/>
      <c r="AG67" s="46"/>
      <c r="AH67" s="47"/>
      <c r="AI67" s="46"/>
      <c r="AJ67" s="47"/>
      <c r="AK67" s="46"/>
      <c r="AL67" s="47"/>
      <c r="AM67" s="46"/>
      <c r="AN67" s="47"/>
      <c r="AO67" s="46"/>
      <c r="AP67" s="47"/>
    </row>
    <row r="68" spans="2:42" x14ac:dyDescent="0.25">
      <c r="B68" s="27">
        <f t="shared" ca="1" si="0"/>
        <v>46874</v>
      </c>
      <c r="C68" s="48"/>
      <c r="D68" s="49"/>
      <c r="E68" s="48"/>
      <c r="F68" s="49"/>
      <c r="G68" s="48"/>
      <c r="H68" s="49"/>
      <c r="I68" s="48"/>
      <c r="J68" s="49"/>
      <c r="K68" s="48"/>
      <c r="L68" s="49"/>
      <c r="M68" s="48"/>
      <c r="N68" s="49"/>
      <c r="O68" s="48"/>
      <c r="P68" s="49"/>
      <c r="Q68" s="48"/>
      <c r="R68" s="49"/>
      <c r="S68" s="48"/>
      <c r="T68" s="49"/>
      <c r="U68" s="48"/>
      <c r="V68" s="49"/>
      <c r="W68" s="48"/>
      <c r="X68" s="49"/>
      <c r="Y68" s="48"/>
      <c r="Z68" s="49"/>
      <c r="AA68" s="48"/>
      <c r="AB68" s="49"/>
      <c r="AC68" s="48"/>
      <c r="AD68" s="49"/>
      <c r="AE68" s="48"/>
      <c r="AF68" s="49"/>
      <c r="AG68" s="48"/>
      <c r="AH68" s="49"/>
      <c r="AI68" s="48"/>
      <c r="AJ68" s="49"/>
      <c r="AK68" s="48"/>
      <c r="AL68" s="49"/>
      <c r="AM68" s="48"/>
      <c r="AN68" s="49"/>
      <c r="AO68" s="48"/>
      <c r="AP68" s="49"/>
    </row>
    <row r="69" spans="2:42" x14ac:dyDescent="0.25">
      <c r="B69" s="27">
        <f t="shared" ca="1" si="0"/>
        <v>46905</v>
      </c>
      <c r="C69" s="46"/>
      <c r="D69" s="47"/>
      <c r="E69" s="46"/>
      <c r="F69" s="47"/>
      <c r="G69" s="46"/>
      <c r="H69" s="47"/>
      <c r="I69" s="46"/>
      <c r="J69" s="47"/>
      <c r="K69" s="46"/>
      <c r="L69" s="47"/>
      <c r="M69" s="46"/>
      <c r="N69" s="47"/>
      <c r="O69" s="46"/>
      <c r="P69" s="47"/>
      <c r="Q69" s="46"/>
      <c r="R69" s="47"/>
      <c r="S69" s="46"/>
      <c r="T69" s="47"/>
      <c r="U69" s="46"/>
      <c r="V69" s="47"/>
      <c r="W69" s="46"/>
      <c r="X69" s="47"/>
      <c r="Y69" s="46"/>
      <c r="Z69" s="47"/>
      <c r="AA69" s="46"/>
      <c r="AB69" s="47"/>
      <c r="AC69" s="46"/>
      <c r="AD69" s="47"/>
      <c r="AE69" s="46"/>
      <c r="AF69" s="47"/>
      <c r="AG69" s="46"/>
      <c r="AH69" s="47"/>
      <c r="AI69" s="46"/>
      <c r="AJ69" s="47"/>
      <c r="AK69" s="46"/>
      <c r="AL69" s="47"/>
      <c r="AM69" s="46"/>
      <c r="AN69" s="47"/>
      <c r="AO69" s="46"/>
      <c r="AP69" s="47"/>
    </row>
    <row r="70" spans="2:42" x14ac:dyDescent="0.25">
      <c r="B70" s="27">
        <f t="shared" ca="1" si="0"/>
        <v>46935</v>
      </c>
      <c r="C70" s="48"/>
      <c r="D70" s="49"/>
      <c r="E70" s="48"/>
      <c r="F70" s="49"/>
      <c r="G70" s="48"/>
      <c r="H70" s="49"/>
      <c r="I70" s="48"/>
      <c r="J70" s="49"/>
      <c r="K70" s="48"/>
      <c r="L70" s="49"/>
      <c r="M70" s="48"/>
      <c r="N70" s="49"/>
      <c r="O70" s="48"/>
      <c r="P70" s="49"/>
      <c r="Q70" s="48"/>
      <c r="R70" s="49"/>
      <c r="S70" s="48"/>
      <c r="T70" s="49"/>
      <c r="U70" s="48"/>
      <c r="V70" s="49"/>
      <c r="W70" s="48"/>
      <c r="X70" s="49"/>
      <c r="Y70" s="48"/>
      <c r="Z70" s="49"/>
      <c r="AA70" s="48"/>
      <c r="AB70" s="49"/>
      <c r="AC70" s="48"/>
      <c r="AD70" s="49"/>
      <c r="AE70" s="48"/>
      <c r="AF70" s="49"/>
      <c r="AG70" s="48"/>
      <c r="AH70" s="49"/>
      <c r="AI70" s="48"/>
      <c r="AJ70" s="49"/>
      <c r="AK70" s="48"/>
      <c r="AL70" s="49"/>
      <c r="AM70" s="48"/>
      <c r="AN70" s="49"/>
      <c r="AO70" s="48"/>
      <c r="AP70" s="49"/>
    </row>
    <row r="71" spans="2:42" x14ac:dyDescent="0.25">
      <c r="B71" s="27">
        <f t="shared" ca="1" si="0"/>
        <v>46966</v>
      </c>
      <c r="C71" s="46"/>
      <c r="D71" s="47"/>
      <c r="E71" s="46"/>
      <c r="F71" s="47"/>
      <c r="G71" s="46"/>
      <c r="H71" s="47"/>
      <c r="I71" s="46"/>
      <c r="J71" s="47"/>
      <c r="K71" s="46"/>
      <c r="L71" s="47"/>
      <c r="M71" s="46"/>
      <c r="N71" s="47"/>
      <c r="O71" s="46"/>
      <c r="P71" s="47"/>
      <c r="Q71" s="46"/>
      <c r="R71" s="47"/>
      <c r="S71" s="46"/>
      <c r="T71" s="47"/>
      <c r="U71" s="46"/>
      <c r="V71" s="47"/>
      <c r="W71" s="46"/>
      <c r="X71" s="47"/>
      <c r="Y71" s="46"/>
      <c r="Z71" s="47"/>
      <c r="AA71" s="46"/>
      <c r="AB71" s="47"/>
      <c r="AC71" s="46"/>
      <c r="AD71" s="47"/>
      <c r="AE71" s="46"/>
      <c r="AF71" s="47"/>
      <c r="AG71" s="46"/>
      <c r="AH71" s="47"/>
      <c r="AI71" s="46"/>
      <c r="AJ71" s="47"/>
      <c r="AK71" s="46"/>
      <c r="AL71" s="47"/>
      <c r="AM71" s="46"/>
      <c r="AN71" s="47"/>
      <c r="AO71" s="46"/>
      <c r="AP71" s="47"/>
    </row>
    <row r="72" spans="2:42" x14ac:dyDescent="0.25">
      <c r="B72" s="27">
        <f t="shared" ca="1" si="0"/>
        <v>46997</v>
      </c>
      <c r="C72" s="48"/>
      <c r="D72" s="49"/>
      <c r="E72" s="48"/>
      <c r="F72" s="49"/>
      <c r="G72" s="48"/>
      <c r="H72" s="49"/>
      <c r="I72" s="48"/>
      <c r="J72" s="49"/>
      <c r="K72" s="48"/>
      <c r="L72" s="49"/>
      <c r="M72" s="48"/>
      <c r="N72" s="49"/>
      <c r="O72" s="48"/>
      <c r="P72" s="49"/>
      <c r="Q72" s="48"/>
      <c r="R72" s="49"/>
      <c r="S72" s="48"/>
      <c r="T72" s="49"/>
      <c r="U72" s="48"/>
      <c r="V72" s="49"/>
      <c r="W72" s="48"/>
      <c r="X72" s="49"/>
      <c r="Y72" s="48"/>
      <c r="Z72" s="49"/>
      <c r="AA72" s="48"/>
      <c r="AB72" s="49"/>
      <c r="AC72" s="48"/>
      <c r="AD72" s="49"/>
      <c r="AE72" s="48"/>
      <c r="AF72" s="49"/>
      <c r="AG72" s="48"/>
      <c r="AH72" s="49"/>
      <c r="AI72" s="48"/>
      <c r="AJ72" s="49"/>
      <c r="AK72" s="48"/>
      <c r="AL72" s="49"/>
      <c r="AM72" s="48"/>
      <c r="AN72" s="49"/>
      <c r="AO72" s="48"/>
      <c r="AP72" s="49"/>
    </row>
    <row r="73" spans="2:42" x14ac:dyDescent="0.25">
      <c r="B73" s="27">
        <f t="shared" ca="1" si="0"/>
        <v>47027</v>
      </c>
      <c r="C73" s="46"/>
      <c r="D73" s="47"/>
      <c r="E73" s="46"/>
      <c r="F73" s="47"/>
      <c r="G73" s="46"/>
      <c r="H73" s="47"/>
      <c r="I73" s="46"/>
      <c r="J73" s="47"/>
      <c r="K73" s="46"/>
      <c r="L73" s="47"/>
      <c r="M73" s="46"/>
      <c r="N73" s="47"/>
      <c r="O73" s="46"/>
      <c r="P73" s="47"/>
      <c r="Q73" s="46"/>
      <c r="R73" s="47"/>
      <c r="S73" s="46"/>
      <c r="T73" s="47"/>
      <c r="U73" s="46"/>
      <c r="V73" s="47"/>
      <c r="W73" s="46"/>
      <c r="X73" s="47"/>
      <c r="Y73" s="46"/>
      <c r="Z73" s="47"/>
      <c r="AA73" s="46"/>
      <c r="AB73" s="47"/>
      <c r="AC73" s="46"/>
      <c r="AD73" s="47"/>
      <c r="AE73" s="46"/>
      <c r="AF73" s="47"/>
      <c r="AG73" s="46"/>
      <c r="AH73" s="47"/>
      <c r="AI73" s="46"/>
      <c r="AJ73" s="47"/>
      <c r="AK73" s="46"/>
      <c r="AL73" s="47"/>
      <c r="AM73" s="46"/>
      <c r="AN73" s="47"/>
      <c r="AO73" s="46"/>
      <c r="AP73" s="47"/>
    </row>
    <row r="74" spans="2:42" x14ac:dyDescent="0.25">
      <c r="B74" s="27">
        <f t="shared" ca="1" si="0"/>
        <v>47058</v>
      </c>
      <c r="C74" s="48"/>
      <c r="D74" s="49"/>
      <c r="E74" s="48"/>
      <c r="F74" s="49"/>
      <c r="G74" s="48"/>
      <c r="H74" s="49"/>
      <c r="I74" s="48"/>
      <c r="J74" s="49"/>
      <c r="K74" s="48"/>
      <c r="L74" s="49"/>
      <c r="M74" s="48"/>
      <c r="N74" s="49"/>
      <c r="O74" s="48"/>
      <c r="P74" s="49"/>
      <c r="Q74" s="48"/>
      <c r="R74" s="49"/>
      <c r="S74" s="48"/>
      <c r="T74" s="49"/>
      <c r="U74" s="48"/>
      <c r="V74" s="49"/>
      <c r="W74" s="48"/>
      <c r="X74" s="49"/>
      <c r="Y74" s="48"/>
      <c r="Z74" s="49"/>
      <c r="AA74" s="48"/>
      <c r="AB74" s="49"/>
      <c r="AC74" s="48"/>
      <c r="AD74" s="49"/>
      <c r="AE74" s="48"/>
      <c r="AF74" s="49"/>
      <c r="AG74" s="48"/>
      <c r="AH74" s="49"/>
      <c r="AI74" s="48"/>
      <c r="AJ74" s="49"/>
      <c r="AK74" s="48"/>
      <c r="AL74" s="49"/>
      <c r="AM74" s="48"/>
      <c r="AN74" s="49"/>
      <c r="AO74" s="48"/>
      <c r="AP74" s="49"/>
    </row>
    <row r="75" spans="2:42" x14ac:dyDescent="0.25">
      <c r="B75" s="27">
        <f t="shared" ca="1" si="0"/>
        <v>47088</v>
      </c>
      <c r="C75" s="46"/>
      <c r="D75" s="47"/>
      <c r="E75" s="46"/>
      <c r="F75" s="47"/>
      <c r="G75" s="46"/>
      <c r="H75" s="47"/>
      <c r="I75" s="46"/>
      <c r="J75" s="47"/>
      <c r="K75" s="46"/>
      <c r="L75" s="47"/>
      <c r="M75" s="46"/>
      <c r="N75" s="47"/>
      <c r="O75" s="46"/>
      <c r="P75" s="47"/>
      <c r="Q75" s="46"/>
      <c r="R75" s="47"/>
      <c r="S75" s="46"/>
      <c r="T75" s="47"/>
      <c r="U75" s="46"/>
      <c r="V75" s="47"/>
      <c r="W75" s="46"/>
      <c r="X75" s="47"/>
      <c r="Y75" s="46"/>
      <c r="Z75" s="47"/>
      <c r="AA75" s="46"/>
      <c r="AB75" s="47"/>
      <c r="AC75" s="46"/>
      <c r="AD75" s="47"/>
      <c r="AE75" s="46"/>
      <c r="AF75" s="47"/>
      <c r="AG75" s="46"/>
      <c r="AH75" s="47"/>
      <c r="AI75" s="46"/>
      <c r="AJ75" s="47"/>
      <c r="AK75" s="46"/>
      <c r="AL75" s="47"/>
      <c r="AM75" s="46"/>
      <c r="AN75" s="47"/>
      <c r="AO75" s="46"/>
      <c r="AP75" s="47"/>
    </row>
    <row r="76" spans="2:42" x14ac:dyDescent="0.25">
      <c r="B76" s="27">
        <f t="shared" ca="1" si="0"/>
        <v>47119</v>
      </c>
      <c r="C76" s="48"/>
      <c r="D76" s="49"/>
      <c r="E76" s="48"/>
      <c r="F76" s="49"/>
      <c r="G76" s="48"/>
      <c r="H76" s="49"/>
      <c r="I76" s="48"/>
      <c r="J76" s="49"/>
      <c r="K76" s="48"/>
      <c r="L76" s="49"/>
      <c r="M76" s="48"/>
      <c r="N76" s="49"/>
      <c r="O76" s="48"/>
      <c r="P76" s="49"/>
      <c r="Q76" s="48"/>
      <c r="R76" s="49"/>
      <c r="S76" s="48"/>
      <c r="T76" s="49"/>
      <c r="U76" s="48"/>
      <c r="V76" s="49"/>
      <c r="W76" s="48"/>
      <c r="X76" s="49"/>
      <c r="Y76" s="48"/>
      <c r="Z76" s="49"/>
      <c r="AA76" s="48"/>
      <c r="AB76" s="49"/>
      <c r="AC76" s="48"/>
      <c r="AD76" s="49"/>
      <c r="AE76" s="48"/>
      <c r="AF76" s="49"/>
      <c r="AG76" s="48"/>
      <c r="AH76" s="49"/>
      <c r="AI76" s="48"/>
      <c r="AJ76" s="49"/>
      <c r="AK76" s="48"/>
      <c r="AL76" s="49"/>
      <c r="AM76" s="48"/>
      <c r="AN76" s="49"/>
      <c r="AO76" s="48"/>
      <c r="AP76" s="49"/>
    </row>
    <row r="77" spans="2:42" x14ac:dyDescent="0.25">
      <c r="B77" s="27">
        <f t="shared" ca="1" si="0"/>
        <v>47150</v>
      </c>
      <c r="C77" s="46"/>
      <c r="D77" s="47"/>
      <c r="E77" s="46"/>
      <c r="F77" s="47"/>
      <c r="G77" s="46"/>
      <c r="H77" s="47"/>
      <c r="I77" s="46"/>
      <c r="J77" s="47"/>
      <c r="K77" s="46"/>
      <c r="L77" s="47"/>
      <c r="M77" s="46"/>
      <c r="N77" s="47"/>
      <c r="O77" s="46"/>
      <c r="P77" s="47"/>
      <c r="Q77" s="46"/>
      <c r="R77" s="47"/>
      <c r="S77" s="46"/>
      <c r="T77" s="47"/>
      <c r="U77" s="46"/>
      <c r="V77" s="47"/>
      <c r="W77" s="46"/>
      <c r="X77" s="47"/>
      <c r="Y77" s="46"/>
      <c r="Z77" s="47"/>
      <c r="AA77" s="46"/>
      <c r="AB77" s="47"/>
      <c r="AC77" s="46"/>
      <c r="AD77" s="47"/>
      <c r="AE77" s="46"/>
      <c r="AF77" s="47"/>
      <c r="AG77" s="46"/>
      <c r="AH77" s="47"/>
      <c r="AI77" s="46"/>
      <c r="AJ77" s="47"/>
      <c r="AK77" s="46"/>
      <c r="AL77" s="47"/>
      <c r="AM77" s="46"/>
      <c r="AN77" s="47"/>
      <c r="AO77" s="46"/>
      <c r="AP77" s="47"/>
    </row>
    <row r="78" spans="2:42" x14ac:dyDescent="0.25">
      <c r="B78" s="27">
        <f t="shared" ca="1" si="0"/>
        <v>47178</v>
      </c>
      <c r="C78" s="48"/>
      <c r="D78" s="49"/>
      <c r="E78" s="48"/>
      <c r="F78" s="49"/>
      <c r="G78" s="48"/>
      <c r="H78" s="49"/>
      <c r="I78" s="48"/>
      <c r="J78" s="49"/>
      <c r="K78" s="48"/>
      <c r="L78" s="49"/>
      <c r="M78" s="48"/>
      <c r="N78" s="49"/>
      <c r="O78" s="48"/>
      <c r="P78" s="49"/>
      <c r="Q78" s="48"/>
      <c r="R78" s="49"/>
      <c r="S78" s="48"/>
      <c r="T78" s="49"/>
      <c r="U78" s="48"/>
      <c r="V78" s="49"/>
      <c r="W78" s="48"/>
      <c r="X78" s="49"/>
      <c r="Y78" s="48"/>
      <c r="Z78" s="49"/>
      <c r="AA78" s="48"/>
      <c r="AB78" s="49"/>
      <c r="AC78" s="48"/>
      <c r="AD78" s="49"/>
      <c r="AE78" s="48"/>
      <c r="AF78" s="49"/>
      <c r="AG78" s="48"/>
      <c r="AH78" s="49"/>
      <c r="AI78" s="48"/>
      <c r="AJ78" s="49"/>
      <c r="AK78" s="48"/>
      <c r="AL78" s="49"/>
      <c r="AM78" s="48"/>
      <c r="AN78" s="49"/>
      <c r="AO78" s="48"/>
      <c r="AP78" s="49"/>
    </row>
    <row r="79" spans="2:42" x14ac:dyDescent="0.25">
      <c r="B79" s="27">
        <f t="shared" ca="1" si="0"/>
        <v>47209</v>
      </c>
      <c r="C79" s="46"/>
      <c r="D79" s="47"/>
      <c r="E79" s="46"/>
      <c r="F79" s="47"/>
      <c r="G79" s="46"/>
      <c r="H79" s="47"/>
      <c r="I79" s="46"/>
      <c r="J79" s="47"/>
      <c r="K79" s="46"/>
      <c r="L79" s="47"/>
      <c r="M79" s="46"/>
      <c r="N79" s="47"/>
      <c r="O79" s="46"/>
      <c r="P79" s="47"/>
      <c r="Q79" s="46"/>
      <c r="R79" s="47"/>
      <c r="S79" s="46"/>
      <c r="T79" s="47"/>
      <c r="U79" s="46"/>
      <c r="V79" s="47"/>
      <c r="W79" s="46"/>
      <c r="X79" s="47"/>
      <c r="Y79" s="46"/>
      <c r="Z79" s="47"/>
      <c r="AA79" s="46"/>
      <c r="AB79" s="47"/>
      <c r="AC79" s="46"/>
      <c r="AD79" s="47"/>
      <c r="AE79" s="46"/>
      <c r="AF79" s="47"/>
      <c r="AG79" s="46"/>
      <c r="AH79" s="47"/>
      <c r="AI79" s="46"/>
      <c r="AJ79" s="47"/>
      <c r="AK79" s="46"/>
      <c r="AL79" s="47"/>
      <c r="AM79" s="46"/>
      <c r="AN79" s="47"/>
      <c r="AO79" s="46"/>
      <c r="AP79" s="47"/>
    </row>
    <row r="80" spans="2:42" x14ac:dyDescent="0.25">
      <c r="B80" s="27">
        <f t="shared" ca="1" si="0"/>
        <v>47239</v>
      </c>
      <c r="C80" s="48"/>
      <c r="D80" s="49"/>
      <c r="E80" s="48"/>
      <c r="F80" s="49"/>
      <c r="G80" s="48"/>
      <c r="H80" s="49"/>
      <c r="I80" s="48"/>
      <c r="J80" s="49"/>
      <c r="K80" s="48"/>
      <c r="L80" s="49"/>
      <c r="M80" s="48"/>
      <c r="N80" s="49"/>
      <c r="O80" s="48"/>
      <c r="P80" s="49"/>
      <c r="Q80" s="48"/>
      <c r="R80" s="49"/>
      <c r="S80" s="48"/>
      <c r="T80" s="49"/>
      <c r="U80" s="48"/>
      <c r="V80" s="49"/>
      <c r="W80" s="48"/>
      <c r="X80" s="49"/>
      <c r="Y80" s="48"/>
      <c r="Z80" s="49"/>
      <c r="AA80" s="48"/>
      <c r="AB80" s="49"/>
      <c r="AC80" s="48"/>
      <c r="AD80" s="49"/>
      <c r="AE80" s="48"/>
      <c r="AF80" s="49"/>
      <c r="AG80" s="48"/>
      <c r="AH80" s="49"/>
      <c r="AI80" s="48"/>
      <c r="AJ80" s="49"/>
      <c r="AK80" s="48"/>
      <c r="AL80" s="49"/>
      <c r="AM80" s="48"/>
      <c r="AN80" s="49"/>
      <c r="AO80" s="48"/>
      <c r="AP80" s="49"/>
    </row>
    <row r="81" spans="2:42" x14ac:dyDescent="0.25">
      <c r="B81" s="27">
        <f t="shared" ca="1" si="0"/>
        <v>47270</v>
      </c>
      <c r="C81" s="46"/>
      <c r="D81" s="47"/>
      <c r="E81" s="46"/>
      <c r="F81" s="47"/>
      <c r="G81" s="46"/>
      <c r="H81" s="47"/>
      <c r="I81" s="46"/>
      <c r="J81" s="47"/>
      <c r="K81" s="46"/>
      <c r="L81" s="47"/>
      <c r="M81" s="46"/>
      <c r="N81" s="47"/>
      <c r="O81" s="46"/>
      <c r="P81" s="47"/>
      <c r="Q81" s="46"/>
      <c r="R81" s="47"/>
      <c r="S81" s="46"/>
      <c r="T81" s="47"/>
      <c r="U81" s="46"/>
      <c r="V81" s="47"/>
      <c r="W81" s="46"/>
      <c r="X81" s="47"/>
      <c r="Y81" s="46"/>
      <c r="Z81" s="47"/>
      <c r="AA81" s="46"/>
      <c r="AB81" s="47"/>
      <c r="AC81" s="46"/>
      <c r="AD81" s="47"/>
      <c r="AE81" s="46"/>
      <c r="AF81" s="47"/>
      <c r="AG81" s="46"/>
      <c r="AH81" s="47"/>
      <c r="AI81" s="46"/>
      <c r="AJ81" s="47"/>
      <c r="AK81" s="46"/>
      <c r="AL81" s="47"/>
      <c r="AM81" s="46"/>
      <c r="AN81" s="47"/>
      <c r="AO81" s="46"/>
      <c r="AP81" s="47"/>
    </row>
    <row r="82" spans="2:42" x14ac:dyDescent="0.25">
      <c r="B82" s="27">
        <f t="shared" ca="1" si="0"/>
        <v>47300</v>
      </c>
      <c r="C82" s="48"/>
      <c r="D82" s="49"/>
      <c r="E82" s="48"/>
      <c r="F82" s="49"/>
      <c r="G82" s="48"/>
      <c r="H82" s="49"/>
      <c r="I82" s="48"/>
      <c r="J82" s="49"/>
      <c r="K82" s="48"/>
      <c r="L82" s="49"/>
      <c r="M82" s="48"/>
      <c r="N82" s="49"/>
      <c r="O82" s="48"/>
      <c r="P82" s="49"/>
      <c r="Q82" s="48"/>
      <c r="R82" s="49"/>
      <c r="S82" s="48"/>
      <c r="T82" s="49"/>
      <c r="U82" s="48"/>
      <c r="V82" s="49"/>
      <c r="W82" s="48"/>
      <c r="X82" s="49"/>
      <c r="Y82" s="48"/>
      <c r="Z82" s="49"/>
      <c r="AA82" s="48"/>
      <c r="AB82" s="49"/>
      <c r="AC82" s="48"/>
      <c r="AD82" s="49"/>
      <c r="AE82" s="48"/>
      <c r="AF82" s="49"/>
      <c r="AG82" s="48"/>
      <c r="AH82" s="49"/>
      <c r="AI82" s="48"/>
      <c r="AJ82" s="49"/>
      <c r="AK82" s="48"/>
      <c r="AL82" s="49"/>
      <c r="AM82" s="48"/>
      <c r="AN82" s="49"/>
      <c r="AO82" s="48"/>
      <c r="AP82" s="49"/>
    </row>
    <row r="83" spans="2:42" x14ac:dyDescent="0.25">
      <c r="B83" s="27">
        <f t="shared" ca="1" si="0"/>
        <v>47331</v>
      </c>
      <c r="C83" s="46"/>
      <c r="D83" s="47"/>
      <c r="E83" s="46"/>
      <c r="F83" s="47"/>
      <c r="G83" s="46"/>
      <c r="H83" s="47"/>
      <c r="I83" s="46"/>
      <c r="J83" s="47"/>
      <c r="K83" s="46"/>
      <c r="L83" s="47"/>
      <c r="M83" s="46"/>
      <c r="N83" s="47"/>
      <c r="O83" s="46"/>
      <c r="P83" s="47"/>
      <c r="Q83" s="46"/>
      <c r="R83" s="47"/>
      <c r="S83" s="46"/>
      <c r="T83" s="47"/>
      <c r="U83" s="46"/>
      <c r="V83" s="47"/>
      <c r="W83" s="46"/>
      <c r="X83" s="47"/>
      <c r="Y83" s="46"/>
      <c r="Z83" s="47"/>
      <c r="AA83" s="46"/>
      <c r="AB83" s="47"/>
      <c r="AC83" s="46"/>
      <c r="AD83" s="47"/>
      <c r="AE83" s="46"/>
      <c r="AF83" s="47"/>
      <c r="AG83" s="46"/>
      <c r="AH83" s="47"/>
      <c r="AI83" s="46"/>
      <c r="AJ83" s="47"/>
      <c r="AK83" s="46"/>
      <c r="AL83" s="47"/>
      <c r="AM83" s="46"/>
      <c r="AN83" s="47"/>
      <c r="AO83" s="46"/>
      <c r="AP83" s="47"/>
    </row>
    <row r="84" spans="2:42" x14ac:dyDescent="0.25">
      <c r="B84" s="27">
        <f t="shared" ca="1" si="0"/>
        <v>47362</v>
      </c>
      <c r="C84" s="48"/>
      <c r="D84" s="49"/>
      <c r="E84" s="48"/>
      <c r="F84" s="49"/>
      <c r="G84" s="48"/>
      <c r="H84" s="49"/>
      <c r="I84" s="48"/>
      <c r="J84" s="49"/>
      <c r="K84" s="48"/>
      <c r="L84" s="49"/>
      <c r="M84" s="48"/>
      <c r="N84" s="49"/>
      <c r="O84" s="48"/>
      <c r="P84" s="49"/>
      <c r="Q84" s="48"/>
      <c r="R84" s="49"/>
      <c r="S84" s="48"/>
      <c r="T84" s="49"/>
      <c r="U84" s="48"/>
      <c r="V84" s="49"/>
      <c r="W84" s="48"/>
      <c r="X84" s="49"/>
      <c r="Y84" s="48"/>
      <c r="Z84" s="49"/>
      <c r="AA84" s="48"/>
      <c r="AB84" s="49"/>
      <c r="AC84" s="48"/>
      <c r="AD84" s="49"/>
      <c r="AE84" s="48"/>
      <c r="AF84" s="49"/>
      <c r="AG84" s="48"/>
      <c r="AH84" s="49"/>
      <c r="AI84" s="48"/>
      <c r="AJ84" s="49"/>
      <c r="AK84" s="48"/>
      <c r="AL84" s="49"/>
      <c r="AM84" s="48"/>
      <c r="AN84" s="49"/>
      <c r="AO84" s="48"/>
      <c r="AP84" s="49"/>
    </row>
    <row r="85" spans="2:42" x14ac:dyDescent="0.25">
      <c r="B85" s="27">
        <f t="shared" ca="1" si="0"/>
        <v>47392</v>
      </c>
      <c r="C85" s="46"/>
      <c r="D85" s="47"/>
      <c r="E85" s="46"/>
      <c r="F85" s="47"/>
      <c r="G85" s="46"/>
      <c r="H85" s="47"/>
      <c r="I85" s="46"/>
      <c r="J85" s="47"/>
      <c r="K85" s="46"/>
      <c r="L85" s="47"/>
      <c r="M85" s="46"/>
      <c r="N85" s="47"/>
      <c r="O85" s="46"/>
      <c r="P85" s="47"/>
      <c r="Q85" s="46"/>
      <c r="R85" s="47"/>
      <c r="S85" s="46"/>
      <c r="T85" s="47"/>
      <c r="U85" s="46"/>
      <c r="V85" s="47"/>
      <c r="W85" s="46"/>
      <c r="X85" s="47"/>
      <c r="Y85" s="46"/>
      <c r="Z85" s="47"/>
      <c r="AA85" s="46"/>
      <c r="AB85" s="47"/>
      <c r="AC85" s="46"/>
      <c r="AD85" s="47"/>
      <c r="AE85" s="46"/>
      <c r="AF85" s="47"/>
      <c r="AG85" s="46"/>
      <c r="AH85" s="47"/>
      <c r="AI85" s="46"/>
      <c r="AJ85" s="47"/>
      <c r="AK85" s="46"/>
      <c r="AL85" s="47"/>
      <c r="AM85" s="46"/>
      <c r="AN85" s="47"/>
      <c r="AO85" s="46"/>
      <c r="AP85" s="47"/>
    </row>
    <row r="86" spans="2:42" x14ac:dyDescent="0.25">
      <c r="B86" s="27">
        <f t="shared" ca="1" si="0"/>
        <v>47423</v>
      </c>
      <c r="C86" s="48"/>
      <c r="D86" s="49"/>
      <c r="E86" s="48"/>
      <c r="F86" s="49"/>
      <c r="G86" s="48"/>
      <c r="H86" s="49"/>
      <c r="I86" s="48"/>
      <c r="J86" s="49"/>
      <c r="K86" s="48"/>
      <c r="L86" s="49"/>
      <c r="M86" s="48"/>
      <c r="N86" s="49"/>
      <c r="O86" s="48"/>
      <c r="P86" s="49"/>
      <c r="Q86" s="48"/>
      <c r="R86" s="49"/>
      <c r="S86" s="48"/>
      <c r="T86" s="49"/>
      <c r="U86" s="48"/>
      <c r="V86" s="49"/>
      <c r="W86" s="48"/>
      <c r="X86" s="49"/>
      <c r="Y86" s="48"/>
      <c r="Z86" s="49"/>
      <c r="AA86" s="48"/>
      <c r="AB86" s="49"/>
      <c r="AC86" s="48"/>
      <c r="AD86" s="49"/>
      <c r="AE86" s="48"/>
      <c r="AF86" s="49"/>
      <c r="AG86" s="48"/>
      <c r="AH86" s="49"/>
      <c r="AI86" s="48"/>
      <c r="AJ86" s="49"/>
      <c r="AK86" s="48"/>
      <c r="AL86" s="49"/>
      <c r="AM86" s="48"/>
      <c r="AN86" s="49"/>
      <c r="AO86" s="48"/>
      <c r="AP86" s="49"/>
    </row>
    <row r="87" spans="2:42" x14ac:dyDescent="0.25">
      <c r="B87" s="27">
        <f t="shared" ca="1" si="0"/>
        <v>47453</v>
      </c>
      <c r="C87" s="46"/>
      <c r="D87" s="47"/>
      <c r="E87" s="46"/>
      <c r="F87" s="47"/>
      <c r="G87" s="46"/>
      <c r="H87" s="47"/>
      <c r="I87" s="46"/>
      <c r="J87" s="47"/>
      <c r="K87" s="46"/>
      <c r="L87" s="47"/>
      <c r="M87" s="46"/>
      <c r="N87" s="47"/>
      <c r="O87" s="46"/>
      <c r="P87" s="47"/>
      <c r="Q87" s="46"/>
      <c r="R87" s="47"/>
      <c r="S87" s="46"/>
      <c r="T87" s="47"/>
      <c r="U87" s="46"/>
      <c r="V87" s="47"/>
      <c r="W87" s="46"/>
      <c r="X87" s="47"/>
      <c r="Y87" s="46"/>
      <c r="Z87" s="47"/>
      <c r="AA87" s="46"/>
      <c r="AB87" s="47"/>
      <c r="AC87" s="46"/>
      <c r="AD87" s="47"/>
      <c r="AE87" s="46"/>
      <c r="AF87" s="47"/>
      <c r="AG87" s="46"/>
      <c r="AH87" s="47"/>
      <c r="AI87" s="46"/>
      <c r="AJ87" s="47"/>
      <c r="AK87" s="46"/>
      <c r="AL87" s="47"/>
      <c r="AM87" s="46"/>
      <c r="AN87" s="47"/>
      <c r="AO87" s="46"/>
      <c r="AP87" s="47"/>
    </row>
    <row r="88" spans="2:42" x14ac:dyDescent="0.25">
      <c r="B88" s="27">
        <f t="shared" ca="1" si="0"/>
        <v>47484</v>
      </c>
      <c r="C88" s="48"/>
      <c r="D88" s="49"/>
      <c r="E88" s="48"/>
      <c r="F88" s="49"/>
      <c r="G88" s="48"/>
      <c r="H88" s="49"/>
      <c r="I88" s="48"/>
      <c r="J88" s="49"/>
      <c r="K88" s="48"/>
      <c r="L88" s="49"/>
      <c r="M88" s="48"/>
      <c r="N88" s="49"/>
      <c r="O88" s="48"/>
      <c r="P88" s="49"/>
      <c r="Q88" s="48"/>
      <c r="R88" s="49"/>
      <c r="S88" s="48"/>
      <c r="T88" s="49"/>
      <c r="U88" s="48"/>
      <c r="V88" s="49"/>
      <c r="W88" s="48"/>
      <c r="X88" s="49"/>
      <c r="Y88" s="48"/>
      <c r="Z88" s="49"/>
      <c r="AA88" s="48"/>
      <c r="AB88" s="49"/>
      <c r="AC88" s="48"/>
      <c r="AD88" s="49"/>
      <c r="AE88" s="48"/>
      <c r="AF88" s="49"/>
      <c r="AG88" s="48"/>
      <c r="AH88" s="49"/>
      <c r="AI88" s="48"/>
      <c r="AJ88" s="49"/>
      <c r="AK88" s="48"/>
      <c r="AL88" s="49"/>
      <c r="AM88" s="48"/>
      <c r="AN88" s="49"/>
      <c r="AO88" s="48"/>
      <c r="AP88" s="49"/>
    </row>
    <row r="89" spans="2:42" x14ac:dyDescent="0.25">
      <c r="B89" s="27">
        <f t="shared" ca="1" si="0"/>
        <v>47515</v>
      </c>
      <c r="C89" s="46"/>
      <c r="D89" s="47"/>
      <c r="E89" s="46"/>
      <c r="F89" s="47"/>
      <c r="G89" s="46"/>
      <c r="H89" s="47"/>
      <c r="I89" s="46"/>
      <c r="J89" s="47"/>
      <c r="K89" s="46"/>
      <c r="L89" s="47"/>
      <c r="M89" s="46"/>
      <c r="N89" s="47"/>
      <c r="O89" s="46"/>
      <c r="P89" s="47"/>
      <c r="Q89" s="46"/>
      <c r="R89" s="47"/>
      <c r="S89" s="46"/>
      <c r="T89" s="47"/>
      <c r="U89" s="46"/>
      <c r="V89" s="47"/>
      <c r="W89" s="46"/>
      <c r="X89" s="47"/>
      <c r="Y89" s="46"/>
      <c r="Z89" s="47"/>
      <c r="AA89" s="46"/>
      <c r="AB89" s="47"/>
      <c r="AC89" s="46"/>
      <c r="AD89" s="47"/>
      <c r="AE89" s="46"/>
      <c r="AF89" s="47"/>
      <c r="AG89" s="46"/>
      <c r="AH89" s="47"/>
      <c r="AI89" s="46"/>
      <c r="AJ89" s="47"/>
      <c r="AK89" s="46"/>
      <c r="AL89" s="47"/>
      <c r="AM89" s="46"/>
      <c r="AN89" s="47"/>
      <c r="AO89" s="46"/>
      <c r="AP89" s="47"/>
    </row>
    <row r="90" spans="2:42" x14ac:dyDescent="0.25">
      <c r="B90" s="27">
        <f t="shared" ca="1" si="0"/>
        <v>47543</v>
      </c>
      <c r="C90" s="48"/>
      <c r="D90" s="49"/>
      <c r="E90" s="48"/>
      <c r="F90" s="49"/>
      <c r="G90" s="48"/>
      <c r="H90" s="49"/>
      <c r="I90" s="48"/>
      <c r="J90" s="49"/>
      <c r="K90" s="48"/>
      <c r="L90" s="49"/>
      <c r="M90" s="48"/>
      <c r="N90" s="49"/>
      <c r="O90" s="48"/>
      <c r="P90" s="49"/>
      <c r="Q90" s="48"/>
      <c r="R90" s="49"/>
      <c r="S90" s="48"/>
      <c r="T90" s="49"/>
      <c r="U90" s="48"/>
      <c r="V90" s="49"/>
      <c r="W90" s="48"/>
      <c r="X90" s="49"/>
      <c r="Y90" s="48"/>
      <c r="Z90" s="49"/>
      <c r="AA90" s="48"/>
      <c r="AB90" s="49"/>
      <c r="AC90" s="48"/>
      <c r="AD90" s="49"/>
      <c r="AE90" s="48"/>
      <c r="AF90" s="49"/>
      <c r="AG90" s="48"/>
      <c r="AH90" s="49"/>
      <c r="AI90" s="48"/>
      <c r="AJ90" s="49"/>
      <c r="AK90" s="48"/>
      <c r="AL90" s="49"/>
      <c r="AM90" s="48"/>
      <c r="AN90" s="49"/>
      <c r="AO90" s="48"/>
      <c r="AP90" s="49"/>
    </row>
    <row r="91" spans="2:42" x14ac:dyDescent="0.25">
      <c r="B91" s="27">
        <f t="shared" ca="1" si="0"/>
        <v>47574</v>
      </c>
      <c r="C91" s="46"/>
      <c r="D91" s="47"/>
      <c r="E91" s="46"/>
      <c r="F91" s="47"/>
      <c r="G91" s="46"/>
      <c r="H91" s="47"/>
      <c r="I91" s="46"/>
      <c r="J91" s="47"/>
      <c r="K91" s="46"/>
      <c r="L91" s="47"/>
      <c r="M91" s="46"/>
      <c r="N91" s="47"/>
      <c r="O91" s="46"/>
      <c r="P91" s="47"/>
      <c r="Q91" s="46"/>
      <c r="R91" s="47"/>
      <c r="S91" s="46"/>
      <c r="T91" s="47"/>
      <c r="U91" s="46"/>
      <c r="V91" s="47"/>
      <c r="W91" s="46"/>
      <c r="X91" s="47"/>
      <c r="Y91" s="46"/>
      <c r="Z91" s="47"/>
      <c r="AA91" s="46"/>
      <c r="AB91" s="47"/>
      <c r="AC91" s="46"/>
      <c r="AD91" s="47"/>
      <c r="AE91" s="46"/>
      <c r="AF91" s="47"/>
      <c r="AG91" s="46"/>
      <c r="AH91" s="47"/>
      <c r="AI91" s="46"/>
      <c r="AJ91" s="47"/>
      <c r="AK91" s="46"/>
      <c r="AL91" s="47"/>
      <c r="AM91" s="46"/>
      <c r="AN91" s="47"/>
      <c r="AO91" s="46"/>
      <c r="AP91" s="47"/>
    </row>
    <row r="92" spans="2:42" x14ac:dyDescent="0.25">
      <c r="B92" s="27">
        <f t="shared" ca="1" si="0"/>
        <v>47604</v>
      </c>
      <c r="C92" s="48"/>
      <c r="D92" s="49"/>
      <c r="E92" s="48"/>
      <c r="F92" s="49"/>
      <c r="G92" s="48"/>
      <c r="H92" s="49"/>
      <c r="I92" s="48"/>
      <c r="J92" s="49"/>
      <c r="K92" s="48"/>
      <c r="L92" s="49"/>
      <c r="M92" s="48"/>
      <c r="N92" s="49"/>
      <c r="O92" s="48"/>
      <c r="P92" s="49"/>
      <c r="Q92" s="48"/>
      <c r="R92" s="49"/>
      <c r="S92" s="48"/>
      <c r="T92" s="49"/>
      <c r="U92" s="48"/>
      <c r="V92" s="49"/>
      <c r="W92" s="48"/>
      <c r="X92" s="49"/>
      <c r="Y92" s="48"/>
      <c r="Z92" s="49"/>
      <c r="AA92" s="48"/>
      <c r="AB92" s="49"/>
      <c r="AC92" s="48"/>
      <c r="AD92" s="49"/>
      <c r="AE92" s="48"/>
      <c r="AF92" s="49"/>
      <c r="AG92" s="48"/>
      <c r="AH92" s="49"/>
      <c r="AI92" s="48"/>
      <c r="AJ92" s="49"/>
      <c r="AK92" s="48"/>
      <c r="AL92" s="49"/>
      <c r="AM92" s="48"/>
      <c r="AN92" s="49"/>
      <c r="AO92" s="48"/>
      <c r="AP92" s="49"/>
    </row>
    <row r="93" spans="2:42" x14ac:dyDescent="0.25">
      <c r="B93" s="27">
        <f t="shared" ca="1" si="0"/>
        <v>47635</v>
      </c>
      <c r="C93" s="46"/>
      <c r="D93" s="47"/>
      <c r="E93" s="46"/>
      <c r="F93" s="47"/>
      <c r="G93" s="46"/>
      <c r="H93" s="47"/>
      <c r="I93" s="46"/>
      <c r="J93" s="47"/>
      <c r="K93" s="46"/>
      <c r="L93" s="47"/>
      <c r="M93" s="46"/>
      <c r="N93" s="47"/>
      <c r="O93" s="46"/>
      <c r="P93" s="47"/>
      <c r="Q93" s="46"/>
      <c r="R93" s="47"/>
      <c r="S93" s="46"/>
      <c r="T93" s="47"/>
      <c r="U93" s="46"/>
      <c r="V93" s="47"/>
      <c r="W93" s="46"/>
      <c r="X93" s="47"/>
      <c r="Y93" s="46"/>
      <c r="Z93" s="47"/>
      <c r="AA93" s="46"/>
      <c r="AB93" s="47"/>
      <c r="AC93" s="46"/>
      <c r="AD93" s="47"/>
      <c r="AE93" s="46"/>
      <c r="AF93" s="47"/>
      <c r="AG93" s="46"/>
      <c r="AH93" s="47"/>
      <c r="AI93" s="46"/>
      <c r="AJ93" s="47"/>
      <c r="AK93" s="46"/>
      <c r="AL93" s="47"/>
      <c r="AM93" s="46"/>
      <c r="AN93" s="47"/>
      <c r="AO93" s="46"/>
      <c r="AP93" s="47"/>
    </row>
    <row r="94" spans="2:42" x14ac:dyDescent="0.25">
      <c r="B94" s="27">
        <f t="shared" ca="1" si="0"/>
        <v>47665</v>
      </c>
      <c r="C94" s="48"/>
      <c r="D94" s="49"/>
      <c r="E94" s="48"/>
      <c r="F94" s="49"/>
      <c r="G94" s="48"/>
      <c r="H94" s="49"/>
      <c r="I94" s="48"/>
      <c r="J94" s="49"/>
      <c r="K94" s="48"/>
      <c r="L94" s="49"/>
      <c r="M94" s="48"/>
      <c r="N94" s="49"/>
      <c r="O94" s="48"/>
      <c r="P94" s="49"/>
      <c r="Q94" s="48"/>
      <c r="R94" s="49"/>
      <c r="S94" s="48"/>
      <c r="T94" s="49"/>
      <c r="U94" s="48"/>
      <c r="V94" s="49"/>
      <c r="W94" s="48"/>
      <c r="X94" s="49"/>
      <c r="Y94" s="48"/>
      <c r="Z94" s="49"/>
      <c r="AA94" s="48"/>
      <c r="AB94" s="49"/>
      <c r="AC94" s="48"/>
      <c r="AD94" s="49"/>
      <c r="AE94" s="48"/>
      <c r="AF94" s="49"/>
      <c r="AG94" s="48"/>
      <c r="AH94" s="49"/>
      <c r="AI94" s="48"/>
      <c r="AJ94" s="49"/>
      <c r="AK94" s="48"/>
      <c r="AL94" s="49"/>
      <c r="AM94" s="48"/>
      <c r="AN94" s="49"/>
      <c r="AO94" s="48"/>
      <c r="AP94" s="49"/>
    </row>
    <row r="95" spans="2:42" x14ac:dyDescent="0.25">
      <c r="B95" s="27">
        <f t="shared" ref="B95:B158" ca="1" si="1">EDATE(B94,1)</f>
        <v>47696</v>
      </c>
      <c r="C95" s="46"/>
      <c r="D95" s="47"/>
      <c r="E95" s="46"/>
      <c r="F95" s="47"/>
      <c r="G95" s="46"/>
      <c r="H95" s="47"/>
      <c r="I95" s="46"/>
      <c r="J95" s="47"/>
      <c r="K95" s="46"/>
      <c r="L95" s="47"/>
      <c r="M95" s="46"/>
      <c r="N95" s="47"/>
      <c r="O95" s="46"/>
      <c r="P95" s="47"/>
      <c r="Q95" s="46"/>
      <c r="R95" s="47"/>
      <c r="S95" s="46"/>
      <c r="T95" s="47"/>
      <c r="U95" s="46"/>
      <c r="V95" s="47"/>
      <c r="W95" s="46"/>
      <c r="X95" s="47"/>
      <c r="Y95" s="46"/>
      <c r="Z95" s="47"/>
      <c r="AA95" s="46"/>
      <c r="AB95" s="47"/>
      <c r="AC95" s="46"/>
      <c r="AD95" s="47"/>
      <c r="AE95" s="46"/>
      <c r="AF95" s="47"/>
      <c r="AG95" s="46"/>
      <c r="AH95" s="47"/>
      <c r="AI95" s="46"/>
      <c r="AJ95" s="47"/>
      <c r="AK95" s="46"/>
      <c r="AL95" s="47"/>
      <c r="AM95" s="46"/>
      <c r="AN95" s="47"/>
      <c r="AO95" s="46"/>
      <c r="AP95" s="47"/>
    </row>
    <row r="96" spans="2:42" x14ac:dyDescent="0.25">
      <c r="B96" s="27">
        <f t="shared" ca="1" si="1"/>
        <v>47727</v>
      </c>
      <c r="C96" s="48"/>
      <c r="D96" s="49"/>
      <c r="E96" s="48"/>
      <c r="F96" s="49"/>
      <c r="G96" s="48"/>
      <c r="H96" s="49"/>
      <c r="I96" s="48"/>
      <c r="J96" s="49"/>
      <c r="K96" s="48"/>
      <c r="L96" s="49"/>
      <c r="M96" s="48"/>
      <c r="N96" s="49"/>
      <c r="O96" s="48"/>
      <c r="P96" s="49"/>
      <c r="Q96" s="48"/>
      <c r="R96" s="49"/>
      <c r="S96" s="48"/>
      <c r="T96" s="49"/>
      <c r="U96" s="48"/>
      <c r="V96" s="49"/>
      <c r="W96" s="48"/>
      <c r="X96" s="49"/>
      <c r="Y96" s="48"/>
      <c r="Z96" s="49"/>
      <c r="AA96" s="48"/>
      <c r="AB96" s="49"/>
      <c r="AC96" s="48"/>
      <c r="AD96" s="49"/>
      <c r="AE96" s="48"/>
      <c r="AF96" s="49"/>
      <c r="AG96" s="48"/>
      <c r="AH96" s="49"/>
      <c r="AI96" s="48"/>
      <c r="AJ96" s="49"/>
      <c r="AK96" s="48"/>
      <c r="AL96" s="49"/>
      <c r="AM96" s="48"/>
      <c r="AN96" s="49"/>
      <c r="AO96" s="48"/>
      <c r="AP96" s="49"/>
    </row>
    <row r="97" spans="2:42" x14ac:dyDescent="0.25">
      <c r="B97" s="27">
        <f t="shared" ca="1" si="1"/>
        <v>47757</v>
      </c>
      <c r="C97" s="46"/>
      <c r="D97" s="47"/>
      <c r="E97" s="46"/>
      <c r="F97" s="47"/>
      <c r="G97" s="46"/>
      <c r="H97" s="47"/>
      <c r="I97" s="46"/>
      <c r="J97" s="47"/>
      <c r="K97" s="46"/>
      <c r="L97" s="47"/>
      <c r="M97" s="46"/>
      <c r="N97" s="47"/>
      <c r="O97" s="46"/>
      <c r="P97" s="47"/>
      <c r="Q97" s="46"/>
      <c r="R97" s="47"/>
      <c r="S97" s="46"/>
      <c r="T97" s="47"/>
      <c r="U97" s="46"/>
      <c r="V97" s="47"/>
      <c r="W97" s="46"/>
      <c r="X97" s="47"/>
      <c r="Y97" s="46"/>
      <c r="Z97" s="47"/>
      <c r="AA97" s="46"/>
      <c r="AB97" s="47"/>
      <c r="AC97" s="46"/>
      <c r="AD97" s="47"/>
      <c r="AE97" s="46"/>
      <c r="AF97" s="47"/>
      <c r="AG97" s="46"/>
      <c r="AH97" s="47"/>
      <c r="AI97" s="46"/>
      <c r="AJ97" s="47"/>
      <c r="AK97" s="46"/>
      <c r="AL97" s="47"/>
      <c r="AM97" s="46"/>
      <c r="AN97" s="47"/>
      <c r="AO97" s="46"/>
      <c r="AP97" s="47"/>
    </row>
    <row r="98" spans="2:42" x14ac:dyDescent="0.25">
      <c r="B98" s="27">
        <f t="shared" ca="1" si="1"/>
        <v>47788</v>
      </c>
      <c r="C98" s="48"/>
      <c r="D98" s="49"/>
      <c r="E98" s="48"/>
      <c r="F98" s="49"/>
      <c r="G98" s="48"/>
      <c r="H98" s="49"/>
      <c r="I98" s="48"/>
      <c r="J98" s="49"/>
      <c r="K98" s="48"/>
      <c r="L98" s="49"/>
      <c r="M98" s="48"/>
      <c r="N98" s="49"/>
      <c r="O98" s="48"/>
      <c r="P98" s="49"/>
      <c r="Q98" s="48"/>
      <c r="R98" s="49"/>
      <c r="S98" s="48"/>
      <c r="T98" s="49"/>
      <c r="U98" s="48"/>
      <c r="V98" s="49"/>
      <c r="W98" s="48"/>
      <c r="X98" s="49"/>
      <c r="Y98" s="48"/>
      <c r="Z98" s="49"/>
      <c r="AA98" s="48"/>
      <c r="AB98" s="49"/>
      <c r="AC98" s="48"/>
      <c r="AD98" s="49"/>
      <c r="AE98" s="48"/>
      <c r="AF98" s="49"/>
      <c r="AG98" s="48"/>
      <c r="AH98" s="49"/>
      <c r="AI98" s="48"/>
      <c r="AJ98" s="49"/>
      <c r="AK98" s="48"/>
      <c r="AL98" s="49"/>
      <c r="AM98" s="48"/>
      <c r="AN98" s="49"/>
      <c r="AO98" s="48"/>
      <c r="AP98" s="49"/>
    </row>
    <row r="99" spans="2:42" x14ac:dyDescent="0.25">
      <c r="B99" s="27">
        <f t="shared" ca="1" si="1"/>
        <v>47818</v>
      </c>
      <c r="C99" s="46"/>
      <c r="D99" s="47"/>
      <c r="E99" s="46"/>
      <c r="F99" s="47"/>
      <c r="G99" s="46"/>
      <c r="H99" s="47"/>
      <c r="I99" s="46"/>
      <c r="J99" s="47"/>
      <c r="K99" s="46"/>
      <c r="L99" s="47"/>
      <c r="M99" s="46"/>
      <c r="N99" s="47"/>
      <c r="O99" s="46"/>
      <c r="P99" s="47"/>
      <c r="Q99" s="46"/>
      <c r="R99" s="47"/>
      <c r="S99" s="46"/>
      <c r="T99" s="47"/>
      <c r="U99" s="46"/>
      <c r="V99" s="47"/>
      <c r="W99" s="46"/>
      <c r="X99" s="47"/>
      <c r="Y99" s="46"/>
      <c r="Z99" s="47"/>
      <c r="AA99" s="46"/>
      <c r="AB99" s="47"/>
      <c r="AC99" s="46"/>
      <c r="AD99" s="47"/>
      <c r="AE99" s="46"/>
      <c r="AF99" s="47"/>
      <c r="AG99" s="46"/>
      <c r="AH99" s="47"/>
      <c r="AI99" s="46"/>
      <c r="AJ99" s="47"/>
      <c r="AK99" s="46"/>
      <c r="AL99" s="47"/>
      <c r="AM99" s="46"/>
      <c r="AN99" s="47"/>
      <c r="AO99" s="46"/>
      <c r="AP99" s="47"/>
    </row>
    <row r="100" spans="2:42" x14ac:dyDescent="0.25">
      <c r="B100" s="27">
        <f t="shared" ca="1" si="1"/>
        <v>47849</v>
      </c>
      <c r="C100" s="48"/>
      <c r="D100" s="49"/>
      <c r="E100" s="48"/>
      <c r="F100" s="49"/>
      <c r="G100" s="48"/>
      <c r="H100" s="49"/>
      <c r="I100" s="48"/>
      <c r="J100" s="49"/>
      <c r="K100" s="48"/>
      <c r="L100" s="49"/>
      <c r="M100" s="48"/>
      <c r="N100" s="49"/>
      <c r="O100" s="48"/>
      <c r="P100" s="49"/>
      <c r="Q100" s="48"/>
      <c r="R100" s="49"/>
      <c r="S100" s="48"/>
      <c r="T100" s="49"/>
      <c r="U100" s="48"/>
      <c r="V100" s="49"/>
      <c r="W100" s="48"/>
      <c r="X100" s="49"/>
      <c r="Y100" s="48"/>
      <c r="Z100" s="49"/>
      <c r="AA100" s="48"/>
      <c r="AB100" s="49"/>
      <c r="AC100" s="48"/>
      <c r="AD100" s="49"/>
      <c r="AE100" s="48"/>
      <c r="AF100" s="49"/>
      <c r="AG100" s="48"/>
      <c r="AH100" s="49"/>
      <c r="AI100" s="48"/>
      <c r="AJ100" s="49"/>
      <c r="AK100" s="48"/>
      <c r="AL100" s="49"/>
      <c r="AM100" s="48"/>
      <c r="AN100" s="49"/>
      <c r="AO100" s="48"/>
      <c r="AP100" s="49"/>
    </row>
    <row r="101" spans="2:42" x14ac:dyDescent="0.25">
      <c r="B101" s="27">
        <f t="shared" ca="1" si="1"/>
        <v>47880</v>
      </c>
      <c r="C101" s="46"/>
      <c r="D101" s="47"/>
      <c r="E101" s="46"/>
      <c r="F101" s="47"/>
      <c r="G101" s="46"/>
      <c r="H101" s="47"/>
      <c r="I101" s="46"/>
      <c r="J101" s="47"/>
      <c r="K101" s="46"/>
      <c r="L101" s="47"/>
      <c r="M101" s="46"/>
      <c r="N101" s="47"/>
      <c r="O101" s="46"/>
      <c r="P101" s="47"/>
      <c r="Q101" s="46"/>
      <c r="R101" s="47"/>
      <c r="S101" s="46"/>
      <c r="T101" s="47"/>
      <c r="U101" s="46"/>
      <c r="V101" s="47"/>
      <c r="W101" s="46"/>
      <c r="X101" s="47"/>
      <c r="Y101" s="46"/>
      <c r="Z101" s="47"/>
      <c r="AA101" s="46"/>
      <c r="AB101" s="47"/>
      <c r="AC101" s="46"/>
      <c r="AD101" s="47"/>
      <c r="AE101" s="46"/>
      <c r="AF101" s="47"/>
      <c r="AG101" s="46"/>
      <c r="AH101" s="47"/>
      <c r="AI101" s="46"/>
      <c r="AJ101" s="47"/>
      <c r="AK101" s="46"/>
      <c r="AL101" s="47"/>
      <c r="AM101" s="46"/>
      <c r="AN101" s="47"/>
      <c r="AO101" s="46"/>
      <c r="AP101" s="47"/>
    </row>
    <row r="102" spans="2:42" x14ac:dyDescent="0.25">
      <c r="B102" s="27">
        <f t="shared" ca="1" si="1"/>
        <v>47908</v>
      </c>
      <c r="C102" s="48"/>
      <c r="D102" s="49"/>
      <c r="E102" s="48"/>
      <c r="F102" s="49"/>
      <c r="G102" s="48"/>
      <c r="H102" s="49"/>
      <c r="I102" s="48"/>
      <c r="J102" s="49"/>
      <c r="K102" s="48"/>
      <c r="L102" s="49"/>
      <c r="M102" s="48"/>
      <c r="N102" s="49"/>
      <c r="O102" s="48"/>
      <c r="P102" s="49"/>
      <c r="Q102" s="48"/>
      <c r="R102" s="49"/>
      <c r="S102" s="48"/>
      <c r="T102" s="49"/>
      <c r="U102" s="48"/>
      <c r="V102" s="49"/>
      <c r="W102" s="48"/>
      <c r="X102" s="49"/>
      <c r="Y102" s="48"/>
      <c r="Z102" s="49"/>
      <c r="AA102" s="48"/>
      <c r="AB102" s="49"/>
      <c r="AC102" s="48"/>
      <c r="AD102" s="49"/>
      <c r="AE102" s="48"/>
      <c r="AF102" s="49"/>
      <c r="AG102" s="48"/>
      <c r="AH102" s="49"/>
      <c r="AI102" s="48"/>
      <c r="AJ102" s="49"/>
      <c r="AK102" s="48"/>
      <c r="AL102" s="49"/>
      <c r="AM102" s="48"/>
      <c r="AN102" s="49"/>
      <c r="AO102" s="48"/>
      <c r="AP102" s="49"/>
    </row>
    <row r="103" spans="2:42" x14ac:dyDescent="0.25">
      <c r="B103" s="27">
        <f t="shared" ca="1" si="1"/>
        <v>47939</v>
      </c>
      <c r="C103" s="46"/>
      <c r="D103" s="47"/>
      <c r="E103" s="46"/>
      <c r="F103" s="47"/>
      <c r="G103" s="46"/>
      <c r="H103" s="47"/>
      <c r="I103" s="46"/>
      <c r="J103" s="47"/>
      <c r="K103" s="46"/>
      <c r="L103" s="47"/>
      <c r="M103" s="46"/>
      <c r="N103" s="47"/>
      <c r="O103" s="46"/>
      <c r="P103" s="47"/>
      <c r="Q103" s="46"/>
      <c r="R103" s="47"/>
      <c r="S103" s="46"/>
      <c r="T103" s="47"/>
      <c r="U103" s="46"/>
      <c r="V103" s="47"/>
      <c r="W103" s="46"/>
      <c r="X103" s="47"/>
      <c r="Y103" s="46"/>
      <c r="Z103" s="47"/>
      <c r="AA103" s="46"/>
      <c r="AB103" s="47"/>
      <c r="AC103" s="46"/>
      <c r="AD103" s="47"/>
      <c r="AE103" s="46"/>
      <c r="AF103" s="47"/>
      <c r="AG103" s="46"/>
      <c r="AH103" s="47"/>
      <c r="AI103" s="46"/>
      <c r="AJ103" s="47"/>
      <c r="AK103" s="46"/>
      <c r="AL103" s="47"/>
      <c r="AM103" s="46"/>
      <c r="AN103" s="47"/>
      <c r="AO103" s="46"/>
      <c r="AP103" s="47"/>
    </row>
    <row r="104" spans="2:42" x14ac:dyDescent="0.25">
      <c r="B104" s="27">
        <f t="shared" ca="1" si="1"/>
        <v>47969</v>
      </c>
      <c r="C104" s="48"/>
      <c r="D104" s="49"/>
      <c r="E104" s="48"/>
      <c r="F104" s="49"/>
      <c r="G104" s="48"/>
      <c r="H104" s="49"/>
      <c r="I104" s="48"/>
      <c r="J104" s="49"/>
      <c r="K104" s="48"/>
      <c r="L104" s="49"/>
      <c r="M104" s="48"/>
      <c r="N104" s="49"/>
      <c r="O104" s="48"/>
      <c r="P104" s="49"/>
      <c r="Q104" s="48"/>
      <c r="R104" s="49"/>
      <c r="S104" s="48"/>
      <c r="T104" s="49"/>
      <c r="U104" s="48"/>
      <c r="V104" s="49"/>
      <c r="W104" s="48"/>
      <c r="X104" s="49"/>
      <c r="Y104" s="48"/>
      <c r="Z104" s="49"/>
      <c r="AA104" s="48"/>
      <c r="AB104" s="49"/>
      <c r="AC104" s="48"/>
      <c r="AD104" s="49"/>
      <c r="AE104" s="48"/>
      <c r="AF104" s="49"/>
      <c r="AG104" s="48"/>
      <c r="AH104" s="49"/>
      <c r="AI104" s="48"/>
      <c r="AJ104" s="49"/>
      <c r="AK104" s="48"/>
      <c r="AL104" s="49"/>
      <c r="AM104" s="48"/>
      <c r="AN104" s="49"/>
      <c r="AO104" s="48"/>
      <c r="AP104" s="49"/>
    </row>
    <row r="105" spans="2:42" x14ac:dyDescent="0.25">
      <c r="B105" s="27">
        <f t="shared" ca="1" si="1"/>
        <v>48000</v>
      </c>
      <c r="C105" s="46"/>
      <c r="D105" s="47"/>
      <c r="E105" s="46"/>
      <c r="F105" s="47"/>
      <c r="G105" s="46"/>
      <c r="H105" s="47"/>
      <c r="I105" s="46"/>
      <c r="J105" s="47"/>
      <c r="K105" s="46"/>
      <c r="L105" s="47"/>
      <c r="M105" s="46"/>
      <c r="N105" s="47"/>
      <c r="O105" s="46"/>
      <c r="P105" s="47"/>
      <c r="Q105" s="46"/>
      <c r="R105" s="47"/>
      <c r="S105" s="46"/>
      <c r="T105" s="47"/>
      <c r="U105" s="46"/>
      <c r="V105" s="47"/>
      <c r="W105" s="46"/>
      <c r="X105" s="47"/>
      <c r="Y105" s="46"/>
      <c r="Z105" s="47"/>
      <c r="AA105" s="46"/>
      <c r="AB105" s="47"/>
      <c r="AC105" s="46"/>
      <c r="AD105" s="47"/>
      <c r="AE105" s="46"/>
      <c r="AF105" s="47"/>
      <c r="AG105" s="46"/>
      <c r="AH105" s="47"/>
      <c r="AI105" s="46"/>
      <c r="AJ105" s="47"/>
      <c r="AK105" s="46"/>
      <c r="AL105" s="47"/>
      <c r="AM105" s="46"/>
      <c r="AN105" s="47"/>
      <c r="AO105" s="46"/>
      <c r="AP105" s="47"/>
    </row>
    <row r="106" spans="2:42" x14ac:dyDescent="0.25">
      <c r="B106" s="27">
        <f t="shared" ca="1" si="1"/>
        <v>48030</v>
      </c>
      <c r="C106" s="48"/>
      <c r="D106" s="49"/>
      <c r="E106" s="48"/>
      <c r="F106" s="49"/>
      <c r="G106" s="48"/>
      <c r="H106" s="49"/>
      <c r="I106" s="48"/>
      <c r="J106" s="49"/>
      <c r="K106" s="48"/>
      <c r="L106" s="49"/>
      <c r="M106" s="48"/>
      <c r="N106" s="49"/>
      <c r="O106" s="48"/>
      <c r="P106" s="49"/>
      <c r="Q106" s="48"/>
      <c r="R106" s="49"/>
      <c r="S106" s="48"/>
      <c r="T106" s="49"/>
      <c r="U106" s="48"/>
      <c r="V106" s="49"/>
      <c r="W106" s="48"/>
      <c r="X106" s="49"/>
      <c r="Y106" s="48"/>
      <c r="Z106" s="49"/>
      <c r="AA106" s="48"/>
      <c r="AB106" s="49"/>
      <c r="AC106" s="48"/>
      <c r="AD106" s="49"/>
      <c r="AE106" s="48"/>
      <c r="AF106" s="49"/>
      <c r="AG106" s="48"/>
      <c r="AH106" s="49"/>
      <c r="AI106" s="48"/>
      <c r="AJ106" s="49"/>
      <c r="AK106" s="48"/>
      <c r="AL106" s="49"/>
      <c r="AM106" s="48"/>
      <c r="AN106" s="49"/>
      <c r="AO106" s="48"/>
      <c r="AP106" s="49"/>
    </row>
    <row r="107" spans="2:42" x14ac:dyDescent="0.25">
      <c r="B107" s="27">
        <f t="shared" ca="1" si="1"/>
        <v>48061</v>
      </c>
      <c r="C107" s="46"/>
      <c r="D107" s="47"/>
      <c r="E107" s="46"/>
      <c r="F107" s="47"/>
      <c r="G107" s="46"/>
      <c r="H107" s="47"/>
      <c r="I107" s="46"/>
      <c r="J107" s="47"/>
      <c r="K107" s="46"/>
      <c r="L107" s="47"/>
      <c r="M107" s="46"/>
      <c r="N107" s="47"/>
      <c r="O107" s="46"/>
      <c r="P107" s="47"/>
      <c r="Q107" s="46"/>
      <c r="R107" s="47"/>
      <c r="S107" s="46"/>
      <c r="T107" s="47"/>
      <c r="U107" s="46"/>
      <c r="V107" s="47"/>
      <c r="W107" s="46"/>
      <c r="X107" s="47"/>
      <c r="Y107" s="46"/>
      <c r="Z107" s="47"/>
      <c r="AA107" s="46"/>
      <c r="AB107" s="47"/>
      <c r="AC107" s="46"/>
      <c r="AD107" s="47"/>
      <c r="AE107" s="46"/>
      <c r="AF107" s="47"/>
      <c r="AG107" s="46"/>
      <c r="AH107" s="47"/>
      <c r="AI107" s="46"/>
      <c r="AJ107" s="47"/>
      <c r="AK107" s="46"/>
      <c r="AL107" s="47"/>
      <c r="AM107" s="46"/>
      <c r="AN107" s="47"/>
      <c r="AO107" s="46"/>
      <c r="AP107" s="47"/>
    </row>
    <row r="108" spans="2:42" x14ac:dyDescent="0.25">
      <c r="B108" s="27">
        <f t="shared" ca="1" si="1"/>
        <v>48092</v>
      </c>
      <c r="C108" s="48"/>
      <c r="D108" s="49"/>
      <c r="E108" s="48"/>
      <c r="F108" s="49"/>
      <c r="G108" s="48"/>
      <c r="H108" s="49"/>
      <c r="I108" s="48"/>
      <c r="J108" s="49"/>
      <c r="K108" s="48"/>
      <c r="L108" s="49"/>
      <c r="M108" s="48"/>
      <c r="N108" s="49"/>
      <c r="O108" s="48"/>
      <c r="P108" s="49"/>
      <c r="Q108" s="48"/>
      <c r="R108" s="49"/>
      <c r="S108" s="48"/>
      <c r="T108" s="49"/>
      <c r="U108" s="48"/>
      <c r="V108" s="49"/>
      <c r="W108" s="48"/>
      <c r="X108" s="49"/>
      <c r="Y108" s="48"/>
      <c r="Z108" s="49"/>
      <c r="AA108" s="48"/>
      <c r="AB108" s="49"/>
      <c r="AC108" s="48"/>
      <c r="AD108" s="49"/>
      <c r="AE108" s="48"/>
      <c r="AF108" s="49"/>
      <c r="AG108" s="48"/>
      <c r="AH108" s="49"/>
      <c r="AI108" s="48"/>
      <c r="AJ108" s="49"/>
      <c r="AK108" s="48"/>
      <c r="AL108" s="49"/>
      <c r="AM108" s="48"/>
      <c r="AN108" s="49"/>
      <c r="AO108" s="48"/>
      <c r="AP108" s="49"/>
    </row>
    <row r="109" spans="2:42" x14ac:dyDescent="0.25">
      <c r="B109" s="27">
        <f t="shared" ca="1" si="1"/>
        <v>48122</v>
      </c>
      <c r="C109" s="46"/>
      <c r="D109" s="47"/>
      <c r="E109" s="46"/>
      <c r="F109" s="47"/>
      <c r="G109" s="46"/>
      <c r="H109" s="47"/>
      <c r="I109" s="46"/>
      <c r="J109" s="47"/>
      <c r="K109" s="46"/>
      <c r="L109" s="47"/>
      <c r="M109" s="46"/>
      <c r="N109" s="47"/>
      <c r="O109" s="46"/>
      <c r="P109" s="47"/>
      <c r="Q109" s="46"/>
      <c r="R109" s="47"/>
      <c r="S109" s="46"/>
      <c r="T109" s="47"/>
      <c r="U109" s="46"/>
      <c r="V109" s="47"/>
      <c r="W109" s="46"/>
      <c r="X109" s="47"/>
      <c r="Y109" s="46"/>
      <c r="Z109" s="47"/>
      <c r="AA109" s="46"/>
      <c r="AB109" s="47"/>
      <c r="AC109" s="46"/>
      <c r="AD109" s="47"/>
      <c r="AE109" s="46"/>
      <c r="AF109" s="47"/>
      <c r="AG109" s="46"/>
      <c r="AH109" s="47"/>
      <c r="AI109" s="46"/>
      <c r="AJ109" s="47"/>
      <c r="AK109" s="46"/>
      <c r="AL109" s="47"/>
      <c r="AM109" s="46"/>
      <c r="AN109" s="47"/>
      <c r="AO109" s="46"/>
      <c r="AP109" s="47"/>
    </row>
    <row r="110" spans="2:42" x14ac:dyDescent="0.25">
      <c r="B110" s="27">
        <f t="shared" ca="1" si="1"/>
        <v>48153</v>
      </c>
      <c r="C110" s="48"/>
      <c r="D110" s="49"/>
      <c r="E110" s="48"/>
      <c r="F110" s="49"/>
      <c r="G110" s="48"/>
      <c r="H110" s="49"/>
      <c r="I110" s="48"/>
      <c r="J110" s="49"/>
      <c r="K110" s="48"/>
      <c r="L110" s="49"/>
      <c r="M110" s="48"/>
      <c r="N110" s="49"/>
      <c r="O110" s="48"/>
      <c r="P110" s="49"/>
      <c r="Q110" s="48"/>
      <c r="R110" s="49"/>
      <c r="S110" s="48"/>
      <c r="T110" s="49"/>
      <c r="U110" s="48"/>
      <c r="V110" s="49"/>
      <c r="W110" s="48"/>
      <c r="X110" s="49"/>
      <c r="Y110" s="48"/>
      <c r="Z110" s="49"/>
      <c r="AA110" s="48"/>
      <c r="AB110" s="49"/>
      <c r="AC110" s="48"/>
      <c r="AD110" s="49"/>
      <c r="AE110" s="48"/>
      <c r="AF110" s="49"/>
      <c r="AG110" s="48"/>
      <c r="AH110" s="49"/>
      <c r="AI110" s="48"/>
      <c r="AJ110" s="49"/>
      <c r="AK110" s="48"/>
      <c r="AL110" s="49"/>
      <c r="AM110" s="48"/>
      <c r="AN110" s="49"/>
      <c r="AO110" s="48"/>
      <c r="AP110" s="49"/>
    </row>
    <row r="111" spans="2:42" x14ac:dyDescent="0.25">
      <c r="B111" s="27">
        <f t="shared" ca="1" si="1"/>
        <v>48183</v>
      </c>
      <c r="C111" s="46"/>
      <c r="D111" s="47"/>
      <c r="E111" s="46"/>
      <c r="F111" s="47"/>
      <c r="G111" s="46"/>
      <c r="H111" s="47"/>
      <c r="I111" s="46"/>
      <c r="J111" s="47"/>
      <c r="K111" s="46"/>
      <c r="L111" s="47"/>
      <c r="M111" s="46"/>
      <c r="N111" s="47"/>
      <c r="O111" s="46"/>
      <c r="P111" s="47"/>
      <c r="Q111" s="46"/>
      <c r="R111" s="47"/>
      <c r="S111" s="46"/>
      <c r="T111" s="47"/>
      <c r="U111" s="46"/>
      <c r="V111" s="47"/>
      <c r="W111" s="46"/>
      <c r="X111" s="47"/>
      <c r="Y111" s="46"/>
      <c r="Z111" s="47"/>
      <c r="AA111" s="46"/>
      <c r="AB111" s="47"/>
      <c r="AC111" s="46"/>
      <c r="AD111" s="47"/>
      <c r="AE111" s="46"/>
      <c r="AF111" s="47"/>
      <c r="AG111" s="46"/>
      <c r="AH111" s="47"/>
      <c r="AI111" s="46"/>
      <c r="AJ111" s="47"/>
      <c r="AK111" s="46"/>
      <c r="AL111" s="47"/>
      <c r="AM111" s="46"/>
      <c r="AN111" s="47"/>
      <c r="AO111" s="46"/>
      <c r="AP111" s="47"/>
    </row>
    <row r="112" spans="2:42" x14ac:dyDescent="0.25">
      <c r="B112" s="27">
        <f t="shared" ca="1" si="1"/>
        <v>48214</v>
      </c>
      <c r="C112" s="48"/>
      <c r="D112" s="49"/>
      <c r="E112" s="48"/>
      <c r="F112" s="49"/>
      <c r="G112" s="48"/>
      <c r="H112" s="49"/>
      <c r="I112" s="48"/>
      <c r="J112" s="49"/>
      <c r="K112" s="48"/>
      <c r="L112" s="49"/>
      <c r="M112" s="48"/>
      <c r="N112" s="49"/>
      <c r="O112" s="48"/>
      <c r="P112" s="49"/>
      <c r="Q112" s="48"/>
      <c r="R112" s="49"/>
      <c r="S112" s="48"/>
      <c r="T112" s="49"/>
      <c r="U112" s="48"/>
      <c r="V112" s="49"/>
      <c r="W112" s="48"/>
      <c r="X112" s="49"/>
      <c r="Y112" s="48"/>
      <c r="Z112" s="49"/>
      <c r="AA112" s="48"/>
      <c r="AB112" s="49"/>
      <c r="AC112" s="48"/>
      <c r="AD112" s="49"/>
      <c r="AE112" s="48"/>
      <c r="AF112" s="49"/>
      <c r="AG112" s="48"/>
      <c r="AH112" s="49"/>
      <c r="AI112" s="48"/>
      <c r="AJ112" s="49"/>
      <c r="AK112" s="48"/>
      <c r="AL112" s="49"/>
      <c r="AM112" s="48"/>
      <c r="AN112" s="49"/>
      <c r="AO112" s="48"/>
      <c r="AP112" s="49"/>
    </row>
    <row r="113" spans="2:42" x14ac:dyDescent="0.25">
      <c r="B113" s="27">
        <f t="shared" ca="1" si="1"/>
        <v>48245</v>
      </c>
      <c r="C113" s="46"/>
      <c r="D113" s="47"/>
      <c r="E113" s="46"/>
      <c r="F113" s="47"/>
      <c r="G113" s="46"/>
      <c r="H113" s="47"/>
      <c r="I113" s="46"/>
      <c r="J113" s="47"/>
      <c r="K113" s="46"/>
      <c r="L113" s="47"/>
      <c r="M113" s="46"/>
      <c r="N113" s="47"/>
      <c r="O113" s="46"/>
      <c r="P113" s="47"/>
      <c r="Q113" s="46"/>
      <c r="R113" s="47"/>
      <c r="S113" s="46"/>
      <c r="T113" s="47"/>
      <c r="U113" s="46"/>
      <c r="V113" s="47"/>
      <c r="W113" s="46"/>
      <c r="X113" s="47"/>
      <c r="Y113" s="46"/>
      <c r="Z113" s="47"/>
      <c r="AA113" s="46"/>
      <c r="AB113" s="47"/>
      <c r="AC113" s="46"/>
      <c r="AD113" s="47"/>
      <c r="AE113" s="46"/>
      <c r="AF113" s="47"/>
      <c r="AG113" s="46"/>
      <c r="AH113" s="47"/>
      <c r="AI113" s="46"/>
      <c r="AJ113" s="47"/>
      <c r="AK113" s="46"/>
      <c r="AL113" s="47"/>
      <c r="AM113" s="46"/>
      <c r="AN113" s="47"/>
      <c r="AO113" s="46"/>
      <c r="AP113" s="47"/>
    </row>
    <row r="114" spans="2:42" x14ac:dyDescent="0.25">
      <c r="B114" s="27">
        <f t="shared" ca="1" si="1"/>
        <v>48274</v>
      </c>
      <c r="C114" s="48"/>
      <c r="D114" s="49"/>
      <c r="E114" s="48"/>
      <c r="F114" s="49"/>
      <c r="G114" s="48"/>
      <c r="H114" s="49"/>
      <c r="I114" s="48"/>
      <c r="J114" s="49"/>
      <c r="K114" s="48"/>
      <c r="L114" s="49"/>
      <c r="M114" s="48"/>
      <c r="N114" s="49"/>
      <c r="O114" s="48"/>
      <c r="P114" s="49"/>
      <c r="Q114" s="48"/>
      <c r="R114" s="49"/>
      <c r="S114" s="48"/>
      <c r="T114" s="49"/>
      <c r="U114" s="48"/>
      <c r="V114" s="49"/>
      <c r="W114" s="48"/>
      <c r="X114" s="49"/>
      <c r="Y114" s="48"/>
      <c r="Z114" s="49"/>
      <c r="AA114" s="48"/>
      <c r="AB114" s="49"/>
      <c r="AC114" s="48"/>
      <c r="AD114" s="49"/>
      <c r="AE114" s="48"/>
      <c r="AF114" s="49"/>
      <c r="AG114" s="48"/>
      <c r="AH114" s="49"/>
      <c r="AI114" s="48"/>
      <c r="AJ114" s="49"/>
      <c r="AK114" s="48"/>
      <c r="AL114" s="49"/>
      <c r="AM114" s="48"/>
      <c r="AN114" s="49"/>
      <c r="AO114" s="48"/>
      <c r="AP114" s="49"/>
    </row>
    <row r="115" spans="2:42" x14ac:dyDescent="0.25">
      <c r="B115" s="27">
        <f t="shared" ca="1" si="1"/>
        <v>48305</v>
      </c>
      <c r="C115" s="46"/>
      <c r="D115" s="47"/>
      <c r="E115" s="46"/>
      <c r="F115" s="47"/>
      <c r="G115" s="46"/>
      <c r="H115" s="47"/>
      <c r="I115" s="46"/>
      <c r="J115" s="47"/>
      <c r="K115" s="46"/>
      <c r="L115" s="47"/>
      <c r="M115" s="46"/>
      <c r="N115" s="47"/>
      <c r="O115" s="46"/>
      <c r="P115" s="47"/>
      <c r="Q115" s="46"/>
      <c r="R115" s="47"/>
      <c r="S115" s="46"/>
      <c r="T115" s="47"/>
      <c r="U115" s="46"/>
      <c r="V115" s="47"/>
      <c r="W115" s="46"/>
      <c r="X115" s="47"/>
      <c r="Y115" s="46"/>
      <c r="Z115" s="47"/>
      <c r="AA115" s="46"/>
      <c r="AB115" s="47"/>
      <c r="AC115" s="46"/>
      <c r="AD115" s="47"/>
      <c r="AE115" s="46"/>
      <c r="AF115" s="47"/>
      <c r="AG115" s="46"/>
      <c r="AH115" s="47"/>
      <c r="AI115" s="46"/>
      <c r="AJ115" s="47"/>
      <c r="AK115" s="46"/>
      <c r="AL115" s="47"/>
      <c r="AM115" s="46"/>
      <c r="AN115" s="47"/>
      <c r="AO115" s="46"/>
      <c r="AP115" s="47"/>
    </row>
    <row r="116" spans="2:42" x14ac:dyDescent="0.25">
      <c r="B116" s="27">
        <f t="shared" ca="1" si="1"/>
        <v>48335</v>
      </c>
      <c r="C116" s="48"/>
      <c r="D116" s="49"/>
      <c r="E116" s="48"/>
      <c r="F116" s="49"/>
      <c r="G116" s="48"/>
      <c r="H116" s="49"/>
      <c r="I116" s="48"/>
      <c r="J116" s="49"/>
      <c r="K116" s="48"/>
      <c r="L116" s="49"/>
      <c r="M116" s="48"/>
      <c r="N116" s="49"/>
      <c r="O116" s="48"/>
      <c r="P116" s="49"/>
      <c r="Q116" s="48"/>
      <c r="R116" s="49"/>
      <c r="S116" s="48"/>
      <c r="T116" s="49"/>
      <c r="U116" s="48"/>
      <c r="V116" s="49"/>
      <c r="W116" s="48"/>
      <c r="X116" s="49"/>
      <c r="Y116" s="48"/>
      <c r="Z116" s="49"/>
      <c r="AA116" s="48"/>
      <c r="AB116" s="49"/>
      <c r="AC116" s="48"/>
      <c r="AD116" s="49"/>
      <c r="AE116" s="48"/>
      <c r="AF116" s="49"/>
      <c r="AG116" s="48"/>
      <c r="AH116" s="49"/>
      <c r="AI116" s="48"/>
      <c r="AJ116" s="49"/>
      <c r="AK116" s="48"/>
      <c r="AL116" s="49"/>
      <c r="AM116" s="48"/>
      <c r="AN116" s="49"/>
      <c r="AO116" s="48"/>
      <c r="AP116" s="49"/>
    </row>
    <row r="117" spans="2:42" x14ac:dyDescent="0.25">
      <c r="B117" s="27">
        <f t="shared" ca="1" si="1"/>
        <v>48366</v>
      </c>
      <c r="C117" s="46"/>
      <c r="D117" s="47"/>
      <c r="E117" s="46"/>
      <c r="F117" s="47"/>
      <c r="G117" s="46"/>
      <c r="H117" s="47"/>
      <c r="I117" s="46"/>
      <c r="J117" s="47"/>
      <c r="K117" s="46"/>
      <c r="L117" s="47"/>
      <c r="M117" s="46"/>
      <c r="N117" s="47"/>
      <c r="O117" s="46"/>
      <c r="P117" s="47"/>
      <c r="Q117" s="46"/>
      <c r="R117" s="47"/>
      <c r="S117" s="46"/>
      <c r="T117" s="47"/>
      <c r="U117" s="46"/>
      <c r="V117" s="47"/>
      <c r="W117" s="46"/>
      <c r="X117" s="47"/>
      <c r="Y117" s="46"/>
      <c r="Z117" s="47"/>
      <c r="AA117" s="46"/>
      <c r="AB117" s="47"/>
      <c r="AC117" s="46"/>
      <c r="AD117" s="47"/>
      <c r="AE117" s="46"/>
      <c r="AF117" s="47"/>
      <c r="AG117" s="46"/>
      <c r="AH117" s="47"/>
      <c r="AI117" s="46"/>
      <c r="AJ117" s="47"/>
      <c r="AK117" s="46"/>
      <c r="AL117" s="47"/>
      <c r="AM117" s="46"/>
      <c r="AN117" s="47"/>
      <c r="AO117" s="46"/>
      <c r="AP117" s="47"/>
    </row>
    <row r="118" spans="2:42" x14ac:dyDescent="0.25">
      <c r="B118" s="27">
        <f t="shared" ca="1" si="1"/>
        <v>48396</v>
      </c>
      <c r="C118" s="48"/>
      <c r="D118" s="49"/>
      <c r="E118" s="48"/>
      <c r="F118" s="49"/>
      <c r="G118" s="48"/>
      <c r="H118" s="49"/>
      <c r="I118" s="48"/>
      <c r="J118" s="49"/>
      <c r="K118" s="48"/>
      <c r="L118" s="49"/>
      <c r="M118" s="48"/>
      <c r="N118" s="49"/>
      <c r="O118" s="48"/>
      <c r="P118" s="49"/>
      <c r="Q118" s="48"/>
      <c r="R118" s="49"/>
      <c r="S118" s="48"/>
      <c r="T118" s="49"/>
      <c r="U118" s="48"/>
      <c r="V118" s="49"/>
      <c r="W118" s="48"/>
      <c r="X118" s="49"/>
      <c r="Y118" s="48"/>
      <c r="Z118" s="49"/>
      <c r="AA118" s="48"/>
      <c r="AB118" s="49"/>
      <c r="AC118" s="48"/>
      <c r="AD118" s="49"/>
      <c r="AE118" s="48"/>
      <c r="AF118" s="49"/>
      <c r="AG118" s="48"/>
      <c r="AH118" s="49"/>
      <c r="AI118" s="48"/>
      <c r="AJ118" s="49"/>
      <c r="AK118" s="48"/>
      <c r="AL118" s="49"/>
      <c r="AM118" s="48"/>
      <c r="AN118" s="49"/>
      <c r="AO118" s="48"/>
      <c r="AP118" s="49"/>
    </row>
    <row r="119" spans="2:42" x14ac:dyDescent="0.25">
      <c r="B119" s="27">
        <f t="shared" ca="1" si="1"/>
        <v>48427</v>
      </c>
      <c r="C119" s="46"/>
      <c r="D119" s="47"/>
      <c r="E119" s="46"/>
      <c r="F119" s="47"/>
      <c r="G119" s="46"/>
      <c r="H119" s="47"/>
      <c r="I119" s="46"/>
      <c r="J119" s="47"/>
      <c r="K119" s="46"/>
      <c r="L119" s="47"/>
      <c r="M119" s="46"/>
      <c r="N119" s="47"/>
      <c r="O119" s="46"/>
      <c r="P119" s="47"/>
      <c r="Q119" s="46"/>
      <c r="R119" s="47"/>
      <c r="S119" s="46"/>
      <c r="T119" s="47"/>
      <c r="U119" s="46"/>
      <c r="V119" s="47"/>
      <c r="W119" s="46"/>
      <c r="X119" s="47"/>
      <c r="Y119" s="46"/>
      <c r="Z119" s="47"/>
      <c r="AA119" s="46"/>
      <c r="AB119" s="47"/>
      <c r="AC119" s="46"/>
      <c r="AD119" s="47"/>
      <c r="AE119" s="46"/>
      <c r="AF119" s="47"/>
      <c r="AG119" s="46"/>
      <c r="AH119" s="47"/>
      <c r="AI119" s="46"/>
      <c r="AJ119" s="47"/>
      <c r="AK119" s="46"/>
      <c r="AL119" s="47"/>
      <c r="AM119" s="46"/>
      <c r="AN119" s="47"/>
      <c r="AO119" s="46"/>
      <c r="AP119" s="47"/>
    </row>
    <row r="120" spans="2:42" x14ac:dyDescent="0.25">
      <c r="B120" s="27">
        <f t="shared" ca="1" si="1"/>
        <v>48458</v>
      </c>
      <c r="C120" s="48"/>
      <c r="D120" s="49"/>
      <c r="E120" s="48"/>
      <c r="F120" s="49"/>
      <c r="G120" s="48"/>
      <c r="H120" s="49"/>
      <c r="I120" s="48"/>
      <c r="J120" s="49"/>
      <c r="K120" s="48"/>
      <c r="L120" s="49"/>
      <c r="M120" s="48"/>
      <c r="N120" s="49"/>
      <c r="O120" s="48"/>
      <c r="P120" s="49"/>
      <c r="Q120" s="48"/>
      <c r="R120" s="49"/>
      <c r="S120" s="48"/>
      <c r="T120" s="49"/>
      <c r="U120" s="48"/>
      <c r="V120" s="49"/>
      <c r="W120" s="48"/>
      <c r="X120" s="49"/>
      <c r="Y120" s="48"/>
      <c r="Z120" s="49"/>
      <c r="AA120" s="48"/>
      <c r="AB120" s="49"/>
      <c r="AC120" s="48"/>
      <c r="AD120" s="49"/>
      <c r="AE120" s="48"/>
      <c r="AF120" s="49"/>
      <c r="AG120" s="48"/>
      <c r="AH120" s="49"/>
      <c r="AI120" s="48"/>
      <c r="AJ120" s="49"/>
      <c r="AK120" s="48"/>
      <c r="AL120" s="49"/>
      <c r="AM120" s="48"/>
      <c r="AN120" s="49"/>
      <c r="AO120" s="48"/>
      <c r="AP120" s="49"/>
    </row>
    <row r="121" spans="2:42" x14ac:dyDescent="0.25">
      <c r="B121" s="27">
        <f t="shared" ca="1" si="1"/>
        <v>48488</v>
      </c>
      <c r="C121" s="46"/>
      <c r="D121" s="47"/>
      <c r="E121" s="46"/>
      <c r="F121" s="47"/>
      <c r="G121" s="46"/>
      <c r="H121" s="47"/>
      <c r="I121" s="46"/>
      <c r="J121" s="47"/>
      <c r="K121" s="46"/>
      <c r="L121" s="47"/>
      <c r="M121" s="46"/>
      <c r="N121" s="47"/>
      <c r="O121" s="46"/>
      <c r="P121" s="47"/>
      <c r="Q121" s="46"/>
      <c r="R121" s="47"/>
      <c r="S121" s="46"/>
      <c r="T121" s="47"/>
      <c r="U121" s="46"/>
      <c r="V121" s="47"/>
      <c r="W121" s="46"/>
      <c r="X121" s="47"/>
      <c r="Y121" s="46"/>
      <c r="Z121" s="47"/>
      <c r="AA121" s="46"/>
      <c r="AB121" s="47"/>
      <c r="AC121" s="46"/>
      <c r="AD121" s="47"/>
      <c r="AE121" s="46"/>
      <c r="AF121" s="47"/>
      <c r="AG121" s="46"/>
      <c r="AH121" s="47"/>
      <c r="AI121" s="46"/>
      <c r="AJ121" s="47"/>
      <c r="AK121" s="46"/>
      <c r="AL121" s="47"/>
      <c r="AM121" s="46"/>
      <c r="AN121" s="47"/>
      <c r="AO121" s="46"/>
      <c r="AP121" s="47"/>
    </row>
    <row r="122" spans="2:42" x14ac:dyDescent="0.25">
      <c r="B122" s="27">
        <f t="shared" ca="1" si="1"/>
        <v>48519</v>
      </c>
      <c r="C122" s="48"/>
      <c r="D122" s="49"/>
      <c r="E122" s="48"/>
      <c r="F122" s="49"/>
      <c r="G122" s="48"/>
      <c r="H122" s="49"/>
      <c r="I122" s="48"/>
      <c r="J122" s="49"/>
      <c r="K122" s="48"/>
      <c r="L122" s="49"/>
      <c r="M122" s="48"/>
      <c r="N122" s="49"/>
      <c r="O122" s="48"/>
      <c r="P122" s="49"/>
      <c r="Q122" s="48"/>
      <c r="R122" s="49"/>
      <c r="S122" s="48"/>
      <c r="T122" s="49"/>
      <c r="U122" s="48"/>
      <c r="V122" s="49"/>
      <c r="W122" s="48"/>
      <c r="X122" s="49"/>
      <c r="Y122" s="48"/>
      <c r="Z122" s="49"/>
      <c r="AA122" s="48"/>
      <c r="AB122" s="49"/>
      <c r="AC122" s="48"/>
      <c r="AD122" s="49"/>
      <c r="AE122" s="48"/>
      <c r="AF122" s="49"/>
      <c r="AG122" s="48"/>
      <c r="AH122" s="49"/>
      <c r="AI122" s="48"/>
      <c r="AJ122" s="49"/>
      <c r="AK122" s="48"/>
      <c r="AL122" s="49"/>
      <c r="AM122" s="48"/>
      <c r="AN122" s="49"/>
      <c r="AO122" s="48"/>
      <c r="AP122" s="49"/>
    </row>
    <row r="123" spans="2:42" x14ac:dyDescent="0.25">
      <c r="B123" s="27">
        <f t="shared" ca="1" si="1"/>
        <v>48549</v>
      </c>
      <c r="C123" s="46"/>
      <c r="D123" s="47"/>
      <c r="E123" s="46"/>
      <c r="F123" s="47"/>
      <c r="G123" s="46"/>
      <c r="H123" s="47"/>
      <c r="I123" s="46"/>
      <c r="J123" s="47"/>
      <c r="K123" s="46"/>
      <c r="L123" s="47"/>
      <c r="M123" s="46"/>
      <c r="N123" s="47"/>
      <c r="O123" s="46"/>
      <c r="P123" s="47"/>
      <c r="Q123" s="46"/>
      <c r="R123" s="47"/>
      <c r="S123" s="46"/>
      <c r="T123" s="47"/>
      <c r="U123" s="46"/>
      <c r="V123" s="47"/>
      <c r="W123" s="46"/>
      <c r="X123" s="47"/>
      <c r="Y123" s="46"/>
      <c r="Z123" s="47"/>
      <c r="AA123" s="46"/>
      <c r="AB123" s="47"/>
      <c r="AC123" s="46"/>
      <c r="AD123" s="47"/>
      <c r="AE123" s="46"/>
      <c r="AF123" s="47"/>
      <c r="AG123" s="46"/>
      <c r="AH123" s="47"/>
      <c r="AI123" s="46"/>
      <c r="AJ123" s="47"/>
      <c r="AK123" s="46"/>
      <c r="AL123" s="47"/>
      <c r="AM123" s="46"/>
      <c r="AN123" s="47"/>
      <c r="AO123" s="46"/>
      <c r="AP123" s="47"/>
    </row>
    <row r="124" spans="2:42" x14ac:dyDescent="0.25">
      <c r="B124" s="27">
        <f t="shared" ca="1" si="1"/>
        <v>48580</v>
      </c>
      <c r="C124" s="48"/>
      <c r="D124" s="49"/>
      <c r="E124" s="48"/>
      <c r="F124" s="49"/>
      <c r="G124" s="48"/>
      <c r="H124" s="49"/>
      <c r="I124" s="48"/>
      <c r="J124" s="49"/>
      <c r="K124" s="48"/>
      <c r="L124" s="49"/>
      <c r="M124" s="48"/>
      <c r="N124" s="49"/>
      <c r="O124" s="48"/>
      <c r="P124" s="49"/>
      <c r="Q124" s="48"/>
      <c r="R124" s="49"/>
      <c r="S124" s="48"/>
      <c r="T124" s="49"/>
      <c r="U124" s="48"/>
      <c r="V124" s="49"/>
      <c r="W124" s="48"/>
      <c r="X124" s="49"/>
      <c r="Y124" s="48"/>
      <c r="Z124" s="49"/>
      <c r="AA124" s="48"/>
      <c r="AB124" s="49"/>
      <c r="AC124" s="48"/>
      <c r="AD124" s="49"/>
      <c r="AE124" s="48"/>
      <c r="AF124" s="49"/>
      <c r="AG124" s="48"/>
      <c r="AH124" s="49"/>
      <c r="AI124" s="48"/>
      <c r="AJ124" s="49"/>
      <c r="AK124" s="48"/>
      <c r="AL124" s="49"/>
      <c r="AM124" s="48"/>
      <c r="AN124" s="49"/>
      <c r="AO124" s="48"/>
      <c r="AP124" s="49"/>
    </row>
    <row r="125" spans="2:42" x14ac:dyDescent="0.25">
      <c r="B125" s="27">
        <f t="shared" ca="1" si="1"/>
        <v>48611</v>
      </c>
      <c r="C125" s="46"/>
      <c r="D125" s="47"/>
      <c r="E125" s="46"/>
      <c r="F125" s="47"/>
      <c r="G125" s="46"/>
      <c r="H125" s="47"/>
      <c r="I125" s="46"/>
      <c r="J125" s="47"/>
      <c r="K125" s="46"/>
      <c r="L125" s="47"/>
      <c r="M125" s="46"/>
      <c r="N125" s="47"/>
      <c r="O125" s="46"/>
      <c r="P125" s="47"/>
      <c r="Q125" s="46"/>
      <c r="R125" s="47"/>
      <c r="S125" s="46"/>
      <c r="T125" s="47"/>
      <c r="U125" s="46"/>
      <c r="V125" s="47"/>
      <c r="W125" s="46"/>
      <c r="X125" s="47"/>
      <c r="Y125" s="46"/>
      <c r="Z125" s="47"/>
      <c r="AA125" s="46"/>
      <c r="AB125" s="47"/>
      <c r="AC125" s="46"/>
      <c r="AD125" s="47"/>
      <c r="AE125" s="46"/>
      <c r="AF125" s="47"/>
      <c r="AG125" s="46"/>
      <c r="AH125" s="47"/>
      <c r="AI125" s="46"/>
      <c r="AJ125" s="47"/>
      <c r="AK125" s="46"/>
      <c r="AL125" s="47"/>
      <c r="AM125" s="46"/>
      <c r="AN125" s="47"/>
      <c r="AO125" s="46"/>
      <c r="AP125" s="47"/>
    </row>
    <row r="126" spans="2:42" x14ac:dyDescent="0.25">
      <c r="B126" s="27">
        <f t="shared" ca="1" si="1"/>
        <v>48639</v>
      </c>
      <c r="C126" s="48"/>
      <c r="D126" s="49"/>
      <c r="E126" s="48"/>
      <c r="F126" s="49"/>
      <c r="G126" s="48"/>
      <c r="H126" s="49"/>
      <c r="I126" s="48"/>
      <c r="J126" s="49"/>
      <c r="K126" s="48"/>
      <c r="L126" s="49"/>
      <c r="M126" s="48"/>
      <c r="N126" s="49"/>
      <c r="O126" s="48"/>
      <c r="P126" s="49"/>
      <c r="Q126" s="48"/>
      <c r="R126" s="49"/>
      <c r="S126" s="48"/>
      <c r="T126" s="49"/>
      <c r="U126" s="48"/>
      <c r="V126" s="49"/>
      <c r="W126" s="48"/>
      <c r="X126" s="49"/>
      <c r="Y126" s="48"/>
      <c r="Z126" s="49"/>
      <c r="AA126" s="48"/>
      <c r="AB126" s="49"/>
      <c r="AC126" s="48"/>
      <c r="AD126" s="49"/>
      <c r="AE126" s="48"/>
      <c r="AF126" s="49"/>
      <c r="AG126" s="48"/>
      <c r="AH126" s="49"/>
      <c r="AI126" s="48"/>
      <c r="AJ126" s="49"/>
      <c r="AK126" s="48"/>
      <c r="AL126" s="49"/>
      <c r="AM126" s="48"/>
      <c r="AN126" s="49"/>
      <c r="AO126" s="48"/>
      <c r="AP126" s="49"/>
    </row>
    <row r="127" spans="2:42" x14ac:dyDescent="0.25">
      <c r="B127" s="27">
        <f t="shared" ca="1" si="1"/>
        <v>48670</v>
      </c>
      <c r="C127" s="46"/>
      <c r="D127" s="47"/>
      <c r="E127" s="46"/>
      <c r="F127" s="47"/>
      <c r="G127" s="46"/>
      <c r="H127" s="47"/>
      <c r="I127" s="46"/>
      <c r="J127" s="47"/>
      <c r="K127" s="46"/>
      <c r="L127" s="47"/>
      <c r="M127" s="46"/>
      <c r="N127" s="47"/>
      <c r="O127" s="46"/>
      <c r="P127" s="47"/>
      <c r="Q127" s="46"/>
      <c r="R127" s="47"/>
      <c r="S127" s="46"/>
      <c r="T127" s="47"/>
      <c r="U127" s="46"/>
      <c r="V127" s="47"/>
      <c r="W127" s="46"/>
      <c r="X127" s="47"/>
      <c r="Y127" s="46"/>
      <c r="Z127" s="47"/>
      <c r="AA127" s="46"/>
      <c r="AB127" s="47"/>
      <c r="AC127" s="46"/>
      <c r="AD127" s="47"/>
      <c r="AE127" s="46"/>
      <c r="AF127" s="47"/>
      <c r="AG127" s="46"/>
      <c r="AH127" s="47"/>
      <c r="AI127" s="46"/>
      <c r="AJ127" s="47"/>
      <c r="AK127" s="46"/>
      <c r="AL127" s="47"/>
      <c r="AM127" s="46"/>
      <c r="AN127" s="47"/>
      <c r="AO127" s="46"/>
      <c r="AP127" s="47"/>
    </row>
    <row r="128" spans="2:42" x14ac:dyDescent="0.25">
      <c r="B128" s="27">
        <f t="shared" ca="1" si="1"/>
        <v>48700</v>
      </c>
      <c r="C128" s="48"/>
      <c r="D128" s="49"/>
      <c r="E128" s="48"/>
      <c r="F128" s="49"/>
      <c r="G128" s="48"/>
      <c r="H128" s="49"/>
      <c r="I128" s="48"/>
      <c r="J128" s="49"/>
      <c r="K128" s="48"/>
      <c r="L128" s="49"/>
      <c r="M128" s="48"/>
      <c r="N128" s="49"/>
      <c r="O128" s="48"/>
      <c r="P128" s="49"/>
      <c r="Q128" s="48"/>
      <c r="R128" s="49"/>
      <c r="S128" s="48"/>
      <c r="T128" s="49"/>
      <c r="U128" s="48"/>
      <c r="V128" s="49"/>
      <c r="W128" s="48"/>
      <c r="X128" s="49"/>
      <c r="Y128" s="48"/>
      <c r="Z128" s="49"/>
      <c r="AA128" s="48"/>
      <c r="AB128" s="49"/>
      <c r="AC128" s="48"/>
      <c r="AD128" s="49"/>
      <c r="AE128" s="48"/>
      <c r="AF128" s="49"/>
      <c r="AG128" s="48"/>
      <c r="AH128" s="49"/>
      <c r="AI128" s="48"/>
      <c r="AJ128" s="49"/>
      <c r="AK128" s="48"/>
      <c r="AL128" s="49"/>
      <c r="AM128" s="48"/>
      <c r="AN128" s="49"/>
      <c r="AO128" s="48"/>
      <c r="AP128" s="49"/>
    </row>
    <row r="129" spans="2:42" x14ac:dyDescent="0.25">
      <c r="B129" s="27">
        <f t="shared" ca="1" si="1"/>
        <v>48731</v>
      </c>
      <c r="C129" s="46"/>
      <c r="D129" s="47"/>
      <c r="E129" s="46"/>
      <c r="F129" s="47"/>
      <c r="G129" s="46"/>
      <c r="H129" s="47"/>
      <c r="I129" s="46"/>
      <c r="J129" s="47"/>
      <c r="K129" s="46"/>
      <c r="L129" s="47"/>
      <c r="M129" s="46"/>
      <c r="N129" s="47"/>
      <c r="O129" s="46"/>
      <c r="P129" s="47"/>
      <c r="Q129" s="46"/>
      <c r="R129" s="47"/>
      <c r="S129" s="46"/>
      <c r="T129" s="47"/>
      <c r="U129" s="46"/>
      <c r="V129" s="47"/>
      <c r="W129" s="46"/>
      <c r="X129" s="47"/>
      <c r="Y129" s="46"/>
      <c r="Z129" s="47"/>
      <c r="AA129" s="46"/>
      <c r="AB129" s="47"/>
      <c r="AC129" s="46"/>
      <c r="AD129" s="47"/>
      <c r="AE129" s="46"/>
      <c r="AF129" s="47"/>
      <c r="AG129" s="46"/>
      <c r="AH129" s="47"/>
      <c r="AI129" s="46"/>
      <c r="AJ129" s="47"/>
      <c r="AK129" s="46"/>
      <c r="AL129" s="47"/>
      <c r="AM129" s="46"/>
      <c r="AN129" s="47"/>
      <c r="AO129" s="46"/>
      <c r="AP129" s="47"/>
    </row>
    <row r="130" spans="2:42" x14ac:dyDescent="0.25">
      <c r="B130" s="27">
        <f t="shared" ca="1" si="1"/>
        <v>48761</v>
      </c>
      <c r="C130" s="48"/>
      <c r="D130" s="49"/>
      <c r="E130" s="48"/>
      <c r="F130" s="49"/>
      <c r="G130" s="48"/>
      <c r="H130" s="49"/>
      <c r="I130" s="48"/>
      <c r="J130" s="49"/>
      <c r="K130" s="48"/>
      <c r="L130" s="49"/>
      <c r="M130" s="48"/>
      <c r="N130" s="49"/>
      <c r="O130" s="48"/>
      <c r="P130" s="49"/>
      <c r="Q130" s="48"/>
      <c r="R130" s="49"/>
      <c r="S130" s="48"/>
      <c r="T130" s="49"/>
      <c r="U130" s="48"/>
      <c r="V130" s="49"/>
      <c r="W130" s="48"/>
      <c r="X130" s="49"/>
      <c r="Y130" s="48"/>
      <c r="Z130" s="49"/>
      <c r="AA130" s="48"/>
      <c r="AB130" s="49"/>
      <c r="AC130" s="48"/>
      <c r="AD130" s="49"/>
      <c r="AE130" s="48"/>
      <c r="AF130" s="49"/>
      <c r="AG130" s="48"/>
      <c r="AH130" s="49"/>
      <c r="AI130" s="48"/>
      <c r="AJ130" s="49"/>
      <c r="AK130" s="48"/>
      <c r="AL130" s="49"/>
      <c r="AM130" s="48"/>
      <c r="AN130" s="49"/>
      <c r="AO130" s="48"/>
      <c r="AP130" s="49"/>
    </row>
    <row r="131" spans="2:42" x14ac:dyDescent="0.25">
      <c r="B131" s="27">
        <f t="shared" ca="1" si="1"/>
        <v>48792</v>
      </c>
      <c r="C131" s="46"/>
      <c r="D131" s="47"/>
      <c r="E131" s="46"/>
      <c r="F131" s="47"/>
      <c r="G131" s="46"/>
      <c r="H131" s="47"/>
      <c r="I131" s="46"/>
      <c r="J131" s="47"/>
      <c r="K131" s="46"/>
      <c r="L131" s="47"/>
      <c r="M131" s="46"/>
      <c r="N131" s="47"/>
      <c r="O131" s="46"/>
      <c r="P131" s="47"/>
      <c r="Q131" s="46"/>
      <c r="R131" s="47"/>
      <c r="S131" s="46"/>
      <c r="T131" s="47"/>
      <c r="U131" s="46"/>
      <c r="V131" s="47"/>
      <c r="W131" s="46"/>
      <c r="X131" s="47"/>
      <c r="Y131" s="46"/>
      <c r="Z131" s="47"/>
      <c r="AA131" s="46"/>
      <c r="AB131" s="47"/>
      <c r="AC131" s="46"/>
      <c r="AD131" s="47"/>
      <c r="AE131" s="46"/>
      <c r="AF131" s="47"/>
      <c r="AG131" s="46"/>
      <c r="AH131" s="47"/>
      <c r="AI131" s="46"/>
      <c r="AJ131" s="47"/>
      <c r="AK131" s="46"/>
      <c r="AL131" s="47"/>
      <c r="AM131" s="46"/>
      <c r="AN131" s="47"/>
      <c r="AO131" s="46"/>
      <c r="AP131" s="47"/>
    </row>
    <row r="132" spans="2:42" x14ac:dyDescent="0.25">
      <c r="B132" s="27">
        <f t="shared" ca="1" si="1"/>
        <v>48823</v>
      </c>
      <c r="C132" s="48"/>
      <c r="D132" s="49"/>
      <c r="E132" s="48"/>
      <c r="F132" s="49"/>
      <c r="G132" s="48"/>
      <c r="H132" s="49"/>
      <c r="I132" s="48"/>
      <c r="J132" s="49"/>
      <c r="K132" s="48"/>
      <c r="L132" s="49"/>
      <c r="M132" s="48"/>
      <c r="N132" s="49"/>
      <c r="O132" s="48"/>
      <c r="P132" s="49"/>
      <c r="Q132" s="48"/>
      <c r="R132" s="49"/>
      <c r="S132" s="48"/>
      <c r="T132" s="49"/>
      <c r="U132" s="48"/>
      <c r="V132" s="49"/>
      <c r="W132" s="48"/>
      <c r="X132" s="49"/>
      <c r="Y132" s="48"/>
      <c r="Z132" s="49"/>
      <c r="AA132" s="48"/>
      <c r="AB132" s="49"/>
      <c r="AC132" s="48"/>
      <c r="AD132" s="49"/>
      <c r="AE132" s="48"/>
      <c r="AF132" s="49"/>
      <c r="AG132" s="48"/>
      <c r="AH132" s="49"/>
      <c r="AI132" s="48"/>
      <c r="AJ132" s="49"/>
      <c r="AK132" s="48"/>
      <c r="AL132" s="49"/>
      <c r="AM132" s="48"/>
      <c r="AN132" s="49"/>
      <c r="AO132" s="48"/>
      <c r="AP132" s="49"/>
    </row>
    <row r="133" spans="2:42" x14ac:dyDescent="0.25">
      <c r="B133" s="27">
        <f t="shared" ca="1" si="1"/>
        <v>48853</v>
      </c>
      <c r="C133" s="46"/>
      <c r="D133" s="47"/>
      <c r="E133" s="46"/>
      <c r="F133" s="47"/>
      <c r="G133" s="46"/>
      <c r="H133" s="47"/>
      <c r="I133" s="46"/>
      <c r="J133" s="47"/>
      <c r="K133" s="46"/>
      <c r="L133" s="47"/>
      <c r="M133" s="46"/>
      <c r="N133" s="47"/>
      <c r="O133" s="46"/>
      <c r="P133" s="47"/>
      <c r="Q133" s="46"/>
      <c r="R133" s="47"/>
      <c r="S133" s="46"/>
      <c r="T133" s="47"/>
      <c r="U133" s="46"/>
      <c r="V133" s="47"/>
      <c r="W133" s="46"/>
      <c r="X133" s="47"/>
      <c r="Y133" s="46"/>
      <c r="Z133" s="47"/>
      <c r="AA133" s="46"/>
      <c r="AB133" s="47"/>
      <c r="AC133" s="46"/>
      <c r="AD133" s="47"/>
      <c r="AE133" s="46"/>
      <c r="AF133" s="47"/>
      <c r="AG133" s="46"/>
      <c r="AH133" s="47"/>
      <c r="AI133" s="46"/>
      <c r="AJ133" s="47"/>
      <c r="AK133" s="46"/>
      <c r="AL133" s="47"/>
      <c r="AM133" s="46"/>
      <c r="AN133" s="47"/>
      <c r="AO133" s="46"/>
      <c r="AP133" s="47"/>
    </row>
    <row r="134" spans="2:42" x14ac:dyDescent="0.25">
      <c r="B134" s="27">
        <f t="shared" ca="1" si="1"/>
        <v>48884</v>
      </c>
      <c r="C134" s="48"/>
      <c r="D134" s="49"/>
      <c r="E134" s="48"/>
      <c r="F134" s="49"/>
      <c r="G134" s="48"/>
      <c r="H134" s="49"/>
      <c r="I134" s="48"/>
      <c r="J134" s="49"/>
      <c r="K134" s="48"/>
      <c r="L134" s="49"/>
      <c r="M134" s="48"/>
      <c r="N134" s="49"/>
      <c r="O134" s="48"/>
      <c r="P134" s="49"/>
      <c r="Q134" s="48"/>
      <c r="R134" s="49"/>
      <c r="S134" s="48"/>
      <c r="T134" s="49"/>
      <c r="U134" s="48"/>
      <c r="V134" s="49"/>
      <c r="W134" s="48"/>
      <c r="X134" s="49"/>
      <c r="Y134" s="48"/>
      <c r="Z134" s="49"/>
      <c r="AA134" s="48"/>
      <c r="AB134" s="49"/>
      <c r="AC134" s="48"/>
      <c r="AD134" s="49"/>
      <c r="AE134" s="48"/>
      <c r="AF134" s="49"/>
      <c r="AG134" s="48"/>
      <c r="AH134" s="49"/>
      <c r="AI134" s="48"/>
      <c r="AJ134" s="49"/>
      <c r="AK134" s="48"/>
      <c r="AL134" s="49"/>
      <c r="AM134" s="48"/>
      <c r="AN134" s="49"/>
      <c r="AO134" s="48"/>
      <c r="AP134" s="49"/>
    </row>
    <row r="135" spans="2:42" x14ac:dyDescent="0.25">
      <c r="B135" s="27">
        <f t="shared" ca="1" si="1"/>
        <v>48914</v>
      </c>
      <c r="C135" s="46"/>
      <c r="D135" s="47"/>
      <c r="E135" s="46"/>
      <c r="F135" s="47"/>
      <c r="G135" s="46"/>
      <c r="H135" s="47"/>
      <c r="I135" s="46"/>
      <c r="J135" s="47"/>
      <c r="K135" s="46"/>
      <c r="L135" s="47"/>
      <c r="M135" s="46"/>
      <c r="N135" s="47"/>
      <c r="O135" s="46"/>
      <c r="P135" s="47"/>
      <c r="Q135" s="46"/>
      <c r="R135" s="47"/>
      <c r="S135" s="46"/>
      <c r="T135" s="47"/>
      <c r="U135" s="46"/>
      <c r="V135" s="47"/>
      <c r="W135" s="46"/>
      <c r="X135" s="47"/>
      <c r="Y135" s="46"/>
      <c r="Z135" s="47"/>
      <c r="AA135" s="46"/>
      <c r="AB135" s="47"/>
      <c r="AC135" s="46"/>
      <c r="AD135" s="47"/>
      <c r="AE135" s="46"/>
      <c r="AF135" s="47"/>
      <c r="AG135" s="46"/>
      <c r="AH135" s="47"/>
      <c r="AI135" s="46"/>
      <c r="AJ135" s="47"/>
      <c r="AK135" s="46"/>
      <c r="AL135" s="47"/>
      <c r="AM135" s="46"/>
      <c r="AN135" s="47"/>
      <c r="AO135" s="46"/>
      <c r="AP135" s="47"/>
    </row>
    <row r="136" spans="2:42" x14ac:dyDescent="0.25">
      <c r="B136" s="27">
        <f t="shared" ca="1" si="1"/>
        <v>48945</v>
      </c>
      <c r="C136" s="48"/>
      <c r="D136" s="49"/>
      <c r="E136" s="48"/>
      <c r="F136" s="49"/>
      <c r="G136" s="48"/>
      <c r="H136" s="49"/>
      <c r="I136" s="48"/>
      <c r="J136" s="49"/>
      <c r="K136" s="48"/>
      <c r="L136" s="49"/>
      <c r="M136" s="48"/>
      <c r="N136" s="49"/>
      <c r="O136" s="48"/>
      <c r="P136" s="49"/>
      <c r="Q136" s="48"/>
      <c r="R136" s="49"/>
      <c r="S136" s="48"/>
      <c r="T136" s="49"/>
      <c r="U136" s="48"/>
      <c r="V136" s="49"/>
      <c r="W136" s="48"/>
      <c r="X136" s="49"/>
      <c r="Y136" s="48"/>
      <c r="Z136" s="49"/>
      <c r="AA136" s="48"/>
      <c r="AB136" s="49"/>
      <c r="AC136" s="48"/>
      <c r="AD136" s="49"/>
      <c r="AE136" s="48"/>
      <c r="AF136" s="49"/>
      <c r="AG136" s="48"/>
      <c r="AH136" s="49"/>
      <c r="AI136" s="48"/>
      <c r="AJ136" s="49"/>
      <c r="AK136" s="48"/>
      <c r="AL136" s="49"/>
      <c r="AM136" s="48"/>
      <c r="AN136" s="49"/>
      <c r="AO136" s="48"/>
      <c r="AP136" s="49"/>
    </row>
    <row r="137" spans="2:42" x14ac:dyDescent="0.25">
      <c r="B137" s="27">
        <f t="shared" ca="1" si="1"/>
        <v>48976</v>
      </c>
      <c r="C137" s="46"/>
      <c r="D137" s="47"/>
      <c r="E137" s="46"/>
      <c r="F137" s="47"/>
      <c r="G137" s="46"/>
      <c r="H137" s="47"/>
      <c r="I137" s="46"/>
      <c r="J137" s="47"/>
      <c r="K137" s="46"/>
      <c r="L137" s="47"/>
      <c r="M137" s="46"/>
      <c r="N137" s="47"/>
      <c r="O137" s="46"/>
      <c r="P137" s="47"/>
      <c r="Q137" s="46"/>
      <c r="R137" s="47"/>
      <c r="S137" s="46"/>
      <c r="T137" s="47"/>
      <c r="U137" s="46"/>
      <c r="V137" s="47"/>
      <c r="W137" s="46"/>
      <c r="X137" s="47"/>
      <c r="Y137" s="46"/>
      <c r="Z137" s="47"/>
      <c r="AA137" s="46"/>
      <c r="AB137" s="47"/>
      <c r="AC137" s="46"/>
      <c r="AD137" s="47"/>
      <c r="AE137" s="46"/>
      <c r="AF137" s="47"/>
      <c r="AG137" s="46"/>
      <c r="AH137" s="47"/>
      <c r="AI137" s="46"/>
      <c r="AJ137" s="47"/>
      <c r="AK137" s="46"/>
      <c r="AL137" s="47"/>
      <c r="AM137" s="46"/>
      <c r="AN137" s="47"/>
      <c r="AO137" s="46"/>
      <c r="AP137" s="47"/>
    </row>
    <row r="138" spans="2:42" x14ac:dyDescent="0.25">
      <c r="B138" s="27">
        <f t="shared" ca="1" si="1"/>
        <v>49004</v>
      </c>
      <c r="C138" s="48"/>
      <c r="D138" s="49"/>
      <c r="E138" s="48"/>
      <c r="F138" s="49"/>
      <c r="G138" s="48"/>
      <c r="H138" s="49"/>
      <c r="I138" s="48"/>
      <c r="J138" s="49"/>
      <c r="K138" s="48"/>
      <c r="L138" s="49"/>
      <c r="M138" s="48"/>
      <c r="N138" s="49"/>
      <c r="O138" s="48"/>
      <c r="P138" s="49"/>
      <c r="Q138" s="48"/>
      <c r="R138" s="49"/>
      <c r="S138" s="48"/>
      <c r="T138" s="49"/>
      <c r="U138" s="48"/>
      <c r="V138" s="49"/>
      <c r="W138" s="48"/>
      <c r="X138" s="49"/>
      <c r="Y138" s="48"/>
      <c r="Z138" s="49"/>
      <c r="AA138" s="48"/>
      <c r="AB138" s="49"/>
      <c r="AC138" s="48"/>
      <c r="AD138" s="49"/>
      <c r="AE138" s="48"/>
      <c r="AF138" s="49"/>
      <c r="AG138" s="48"/>
      <c r="AH138" s="49"/>
      <c r="AI138" s="48"/>
      <c r="AJ138" s="49"/>
      <c r="AK138" s="48"/>
      <c r="AL138" s="49"/>
      <c r="AM138" s="48"/>
      <c r="AN138" s="49"/>
      <c r="AO138" s="48"/>
      <c r="AP138" s="49"/>
    </row>
    <row r="139" spans="2:42" x14ac:dyDescent="0.25">
      <c r="B139" s="27">
        <f t="shared" ca="1" si="1"/>
        <v>49035</v>
      </c>
      <c r="C139" s="46"/>
      <c r="D139" s="47"/>
      <c r="E139" s="46"/>
      <c r="F139" s="47"/>
      <c r="G139" s="46"/>
      <c r="H139" s="47"/>
      <c r="I139" s="46"/>
      <c r="J139" s="47"/>
      <c r="K139" s="46"/>
      <c r="L139" s="47"/>
      <c r="M139" s="46"/>
      <c r="N139" s="47"/>
      <c r="O139" s="46"/>
      <c r="P139" s="47"/>
      <c r="Q139" s="46"/>
      <c r="R139" s="47"/>
      <c r="S139" s="46"/>
      <c r="T139" s="47"/>
      <c r="U139" s="46"/>
      <c r="V139" s="47"/>
      <c r="W139" s="46"/>
      <c r="X139" s="47"/>
      <c r="Y139" s="46"/>
      <c r="Z139" s="47"/>
      <c r="AA139" s="46"/>
      <c r="AB139" s="47"/>
      <c r="AC139" s="46"/>
      <c r="AD139" s="47"/>
      <c r="AE139" s="46"/>
      <c r="AF139" s="47"/>
      <c r="AG139" s="46"/>
      <c r="AH139" s="47"/>
      <c r="AI139" s="46"/>
      <c r="AJ139" s="47"/>
      <c r="AK139" s="46"/>
      <c r="AL139" s="47"/>
      <c r="AM139" s="46"/>
      <c r="AN139" s="47"/>
      <c r="AO139" s="46"/>
      <c r="AP139" s="47"/>
    </row>
    <row r="140" spans="2:42" x14ac:dyDescent="0.25">
      <c r="B140" s="27">
        <f t="shared" ca="1" si="1"/>
        <v>49065</v>
      </c>
      <c r="C140" s="48"/>
      <c r="D140" s="49"/>
      <c r="E140" s="48"/>
      <c r="F140" s="49"/>
      <c r="G140" s="48"/>
      <c r="H140" s="49"/>
      <c r="I140" s="48"/>
      <c r="J140" s="49"/>
      <c r="K140" s="48"/>
      <c r="L140" s="49"/>
      <c r="M140" s="48"/>
      <c r="N140" s="49"/>
      <c r="O140" s="48"/>
      <c r="P140" s="49"/>
      <c r="Q140" s="48"/>
      <c r="R140" s="49"/>
      <c r="S140" s="48"/>
      <c r="T140" s="49"/>
      <c r="U140" s="48"/>
      <c r="V140" s="49"/>
      <c r="W140" s="48"/>
      <c r="X140" s="49"/>
      <c r="Y140" s="48"/>
      <c r="Z140" s="49"/>
      <c r="AA140" s="48"/>
      <c r="AB140" s="49"/>
      <c r="AC140" s="48"/>
      <c r="AD140" s="49"/>
      <c r="AE140" s="48"/>
      <c r="AF140" s="49"/>
      <c r="AG140" s="48"/>
      <c r="AH140" s="49"/>
      <c r="AI140" s="48"/>
      <c r="AJ140" s="49"/>
      <c r="AK140" s="48"/>
      <c r="AL140" s="49"/>
      <c r="AM140" s="48"/>
      <c r="AN140" s="49"/>
      <c r="AO140" s="48"/>
      <c r="AP140" s="49"/>
    </row>
    <row r="141" spans="2:42" x14ac:dyDescent="0.25">
      <c r="B141" s="27">
        <f t="shared" ca="1" si="1"/>
        <v>49096</v>
      </c>
      <c r="C141" s="46"/>
      <c r="D141" s="47"/>
      <c r="E141" s="46"/>
      <c r="F141" s="47"/>
      <c r="G141" s="46"/>
      <c r="H141" s="47"/>
      <c r="I141" s="46"/>
      <c r="J141" s="47"/>
      <c r="K141" s="46"/>
      <c r="L141" s="47"/>
      <c r="M141" s="46"/>
      <c r="N141" s="47"/>
      <c r="O141" s="46"/>
      <c r="P141" s="47"/>
      <c r="Q141" s="46"/>
      <c r="R141" s="47"/>
      <c r="S141" s="46"/>
      <c r="T141" s="47"/>
      <c r="U141" s="46"/>
      <c r="V141" s="47"/>
      <c r="W141" s="46"/>
      <c r="X141" s="47"/>
      <c r="Y141" s="46"/>
      <c r="Z141" s="47"/>
      <c r="AA141" s="46"/>
      <c r="AB141" s="47"/>
      <c r="AC141" s="46"/>
      <c r="AD141" s="47"/>
      <c r="AE141" s="46"/>
      <c r="AF141" s="47"/>
      <c r="AG141" s="46"/>
      <c r="AH141" s="47"/>
      <c r="AI141" s="46"/>
      <c r="AJ141" s="47"/>
      <c r="AK141" s="46"/>
      <c r="AL141" s="47"/>
      <c r="AM141" s="46"/>
      <c r="AN141" s="47"/>
      <c r="AO141" s="46"/>
      <c r="AP141" s="47"/>
    </row>
    <row r="142" spans="2:42" x14ac:dyDescent="0.25">
      <c r="B142" s="27">
        <f t="shared" ca="1" si="1"/>
        <v>49126</v>
      </c>
      <c r="C142" s="48"/>
      <c r="D142" s="49"/>
      <c r="E142" s="48"/>
      <c r="F142" s="49"/>
      <c r="G142" s="48"/>
      <c r="H142" s="49"/>
      <c r="I142" s="48"/>
      <c r="J142" s="49"/>
      <c r="K142" s="48"/>
      <c r="L142" s="49"/>
      <c r="M142" s="48"/>
      <c r="N142" s="49"/>
      <c r="O142" s="48"/>
      <c r="P142" s="49"/>
      <c r="Q142" s="48"/>
      <c r="R142" s="49"/>
      <c r="S142" s="48"/>
      <c r="T142" s="49"/>
      <c r="U142" s="48"/>
      <c r="V142" s="49"/>
      <c r="W142" s="48"/>
      <c r="X142" s="49"/>
      <c r="Y142" s="48"/>
      <c r="Z142" s="49"/>
      <c r="AA142" s="48"/>
      <c r="AB142" s="49"/>
      <c r="AC142" s="48"/>
      <c r="AD142" s="49"/>
      <c r="AE142" s="48"/>
      <c r="AF142" s="49"/>
      <c r="AG142" s="48"/>
      <c r="AH142" s="49"/>
      <c r="AI142" s="48"/>
      <c r="AJ142" s="49"/>
      <c r="AK142" s="48"/>
      <c r="AL142" s="49"/>
      <c r="AM142" s="48"/>
      <c r="AN142" s="49"/>
      <c r="AO142" s="48"/>
      <c r="AP142" s="49"/>
    </row>
    <row r="143" spans="2:42" x14ac:dyDescent="0.25">
      <c r="B143" s="27">
        <f t="shared" ca="1" si="1"/>
        <v>49157</v>
      </c>
      <c r="C143" s="46"/>
      <c r="D143" s="47"/>
      <c r="E143" s="46"/>
      <c r="F143" s="47"/>
      <c r="G143" s="46"/>
      <c r="H143" s="47"/>
      <c r="I143" s="46"/>
      <c r="J143" s="47"/>
      <c r="K143" s="46"/>
      <c r="L143" s="47"/>
      <c r="M143" s="46"/>
      <c r="N143" s="47"/>
      <c r="O143" s="46"/>
      <c r="P143" s="47"/>
      <c r="Q143" s="46"/>
      <c r="R143" s="47"/>
      <c r="S143" s="46"/>
      <c r="T143" s="47"/>
      <c r="U143" s="46"/>
      <c r="V143" s="47"/>
      <c r="W143" s="46"/>
      <c r="X143" s="47"/>
      <c r="Y143" s="46"/>
      <c r="Z143" s="47"/>
      <c r="AA143" s="46"/>
      <c r="AB143" s="47"/>
      <c r="AC143" s="46"/>
      <c r="AD143" s="47"/>
      <c r="AE143" s="46"/>
      <c r="AF143" s="47"/>
      <c r="AG143" s="46"/>
      <c r="AH143" s="47"/>
      <c r="AI143" s="46"/>
      <c r="AJ143" s="47"/>
      <c r="AK143" s="46"/>
      <c r="AL143" s="47"/>
      <c r="AM143" s="46"/>
      <c r="AN143" s="47"/>
      <c r="AO143" s="46"/>
      <c r="AP143" s="47"/>
    </row>
    <row r="144" spans="2:42" x14ac:dyDescent="0.25">
      <c r="B144" s="27">
        <f t="shared" ca="1" si="1"/>
        <v>49188</v>
      </c>
      <c r="C144" s="48"/>
      <c r="D144" s="49"/>
      <c r="E144" s="48"/>
      <c r="F144" s="49"/>
      <c r="G144" s="48"/>
      <c r="H144" s="49"/>
      <c r="I144" s="48"/>
      <c r="J144" s="49"/>
      <c r="K144" s="48"/>
      <c r="L144" s="49"/>
      <c r="M144" s="48"/>
      <c r="N144" s="49"/>
      <c r="O144" s="48"/>
      <c r="P144" s="49"/>
      <c r="Q144" s="48"/>
      <c r="R144" s="49"/>
      <c r="S144" s="48"/>
      <c r="T144" s="49"/>
      <c r="U144" s="48"/>
      <c r="V144" s="49"/>
      <c r="W144" s="48"/>
      <c r="X144" s="49"/>
      <c r="Y144" s="48"/>
      <c r="Z144" s="49"/>
      <c r="AA144" s="48"/>
      <c r="AB144" s="49"/>
      <c r="AC144" s="48"/>
      <c r="AD144" s="49"/>
      <c r="AE144" s="48"/>
      <c r="AF144" s="49"/>
      <c r="AG144" s="48"/>
      <c r="AH144" s="49"/>
      <c r="AI144" s="48"/>
      <c r="AJ144" s="49"/>
      <c r="AK144" s="48"/>
      <c r="AL144" s="49"/>
      <c r="AM144" s="48"/>
      <c r="AN144" s="49"/>
      <c r="AO144" s="48"/>
      <c r="AP144" s="49"/>
    </row>
    <row r="145" spans="2:42" x14ac:dyDescent="0.25">
      <c r="B145" s="27">
        <f t="shared" ca="1" si="1"/>
        <v>49218</v>
      </c>
      <c r="C145" s="46"/>
      <c r="D145" s="47"/>
      <c r="E145" s="46"/>
      <c r="F145" s="47"/>
      <c r="G145" s="46"/>
      <c r="H145" s="47"/>
      <c r="I145" s="46"/>
      <c r="J145" s="47"/>
      <c r="K145" s="46"/>
      <c r="L145" s="47"/>
      <c r="M145" s="46"/>
      <c r="N145" s="47"/>
      <c r="O145" s="46"/>
      <c r="P145" s="47"/>
      <c r="Q145" s="46"/>
      <c r="R145" s="47"/>
      <c r="S145" s="46"/>
      <c r="T145" s="47"/>
      <c r="U145" s="46"/>
      <c r="V145" s="47"/>
      <c r="W145" s="46"/>
      <c r="X145" s="47"/>
      <c r="Y145" s="46"/>
      <c r="Z145" s="47"/>
      <c r="AA145" s="46"/>
      <c r="AB145" s="47"/>
      <c r="AC145" s="46"/>
      <c r="AD145" s="47"/>
      <c r="AE145" s="46"/>
      <c r="AF145" s="47"/>
      <c r="AG145" s="46"/>
      <c r="AH145" s="47"/>
      <c r="AI145" s="46"/>
      <c r="AJ145" s="47"/>
      <c r="AK145" s="46"/>
      <c r="AL145" s="47"/>
      <c r="AM145" s="46"/>
      <c r="AN145" s="47"/>
      <c r="AO145" s="46"/>
      <c r="AP145" s="47"/>
    </row>
    <row r="146" spans="2:42" x14ac:dyDescent="0.25">
      <c r="B146" s="27">
        <f t="shared" ca="1" si="1"/>
        <v>49249</v>
      </c>
      <c r="C146" s="48"/>
      <c r="D146" s="49"/>
      <c r="E146" s="48"/>
      <c r="F146" s="49"/>
      <c r="G146" s="48"/>
      <c r="H146" s="49"/>
      <c r="I146" s="48"/>
      <c r="J146" s="49"/>
      <c r="K146" s="48"/>
      <c r="L146" s="49"/>
      <c r="M146" s="48"/>
      <c r="N146" s="49"/>
      <c r="O146" s="48"/>
      <c r="P146" s="49"/>
      <c r="Q146" s="48"/>
      <c r="R146" s="49"/>
      <c r="S146" s="48"/>
      <c r="T146" s="49"/>
      <c r="U146" s="48"/>
      <c r="V146" s="49"/>
      <c r="W146" s="48"/>
      <c r="X146" s="49"/>
      <c r="Y146" s="48"/>
      <c r="Z146" s="49"/>
      <c r="AA146" s="48"/>
      <c r="AB146" s="49"/>
      <c r="AC146" s="48"/>
      <c r="AD146" s="49"/>
      <c r="AE146" s="48"/>
      <c r="AF146" s="49"/>
      <c r="AG146" s="48"/>
      <c r="AH146" s="49"/>
      <c r="AI146" s="48"/>
      <c r="AJ146" s="49"/>
      <c r="AK146" s="48"/>
      <c r="AL146" s="49"/>
      <c r="AM146" s="48"/>
      <c r="AN146" s="49"/>
      <c r="AO146" s="48"/>
      <c r="AP146" s="49"/>
    </row>
    <row r="147" spans="2:42" x14ac:dyDescent="0.25">
      <c r="B147" s="27">
        <f t="shared" ca="1" si="1"/>
        <v>49279</v>
      </c>
      <c r="C147" s="46"/>
      <c r="D147" s="47"/>
      <c r="E147" s="46"/>
      <c r="F147" s="47"/>
      <c r="G147" s="46"/>
      <c r="H147" s="47"/>
      <c r="I147" s="46"/>
      <c r="J147" s="47"/>
      <c r="K147" s="46"/>
      <c r="L147" s="47"/>
      <c r="M147" s="46"/>
      <c r="N147" s="47"/>
      <c r="O147" s="46"/>
      <c r="P147" s="47"/>
      <c r="Q147" s="46"/>
      <c r="R147" s="47"/>
      <c r="S147" s="46"/>
      <c r="T147" s="47"/>
      <c r="U147" s="46"/>
      <c r="V147" s="47"/>
      <c r="W147" s="46"/>
      <c r="X147" s="47"/>
      <c r="Y147" s="46"/>
      <c r="Z147" s="47"/>
      <c r="AA147" s="46"/>
      <c r="AB147" s="47"/>
      <c r="AC147" s="46"/>
      <c r="AD147" s="47"/>
      <c r="AE147" s="46"/>
      <c r="AF147" s="47"/>
      <c r="AG147" s="46"/>
      <c r="AH147" s="47"/>
      <c r="AI147" s="46"/>
      <c r="AJ147" s="47"/>
      <c r="AK147" s="46"/>
      <c r="AL147" s="47"/>
      <c r="AM147" s="46"/>
      <c r="AN147" s="47"/>
      <c r="AO147" s="46"/>
      <c r="AP147" s="47"/>
    </row>
    <row r="148" spans="2:42" x14ac:dyDescent="0.25">
      <c r="B148" s="27">
        <f t="shared" ca="1" si="1"/>
        <v>49310</v>
      </c>
      <c r="C148" s="48"/>
      <c r="D148" s="49"/>
      <c r="E148" s="48"/>
      <c r="F148" s="49"/>
      <c r="G148" s="48"/>
      <c r="H148" s="49"/>
      <c r="I148" s="48"/>
      <c r="J148" s="49"/>
      <c r="K148" s="48"/>
      <c r="L148" s="49"/>
      <c r="M148" s="48"/>
      <c r="N148" s="49"/>
      <c r="O148" s="48"/>
      <c r="P148" s="49"/>
      <c r="Q148" s="48"/>
      <c r="R148" s="49"/>
      <c r="S148" s="48"/>
      <c r="T148" s="49"/>
      <c r="U148" s="48"/>
      <c r="V148" s="49"/>
      <c r="W148" s="48"/>
      <c r="X148" s="49"/>
      <c r="Y148" s="48"/>
      <c r="Z148" s="49"/>
      <c r="AA148" s="48"/>
      <c r="AB148" s="49"/>
      <c r="AC148" s="48"/>
      <c r="AD148" s="49"/>
      <c r="AE148" s="48"/>
      <c r="AF148" s="49"/>
      <c r="AG148" s="48"/>
      <c r="AH148" s="49"/>
      <c r="AI148" s="48"/>
      <c r="AJ148" s="49"/>
      <c r="AK148" s="48"/>
      <c r="AL148" s="49"/>
      <c r="AM148" s="48"/>
      <c r="AN148" s="49"/>
      <c r="AO148" s="48"/>
      <c r="AP148" s="49"/>
    </row>
    <row r="149" spans="2:42" x14ac:dyDescent="0.25">
      <c r="B149" s="27">
        <f t="shared" ca="1" si="1"/>
        <v>49341</v>
      </c>
      <c r="C149" s="46"/>
      <c r="D149" s="47"/>
      <c r="E149" s="46"/>
      <c r="F149" s="47"/>
      <c r="G149" s="46"/>
      <c r="H149" s="47"/>
      <c r="I149" s="46"/>
      <c r="J149" s="47"/>
      <c r="K149" s="46"/>
      <c r="L149" s="47"/>
      <c r="M149" s="46"/>
      <c r="N149" s="47"/>
      <c r="O149" s="46"/>
      <c r="P149" s="47"/>
      <c r="Q149" s="46"/>
      <c r="R149" s="47"/>
      <c r="S149" s="46"/>
      <c r="T149" s="47"/>
      <c r="U149" s="46"/>
      <c r="V149" s="47"/>
      <c r="W149" s="46"/>
      <c r="X149" s="47"/>
      <c r="Y149" s="46"/>
      <c r="Z149" s="47"/>
      <c r="AA149" s="46"/>
      <c r="AB149" s="47"/>
      <c r="AC149" s="46"/>
      <c r="AD149" s="47"/>
      <c r="AE149" s="46"/>
      <c r="AF149" s="47"/>
      <c r="AG149" s="46"/>
      <c r="AH149" s="47"/>
      <c r="AI149" s="46"/>
      <c r="AJ149" s="47"/>
      <c r="AK149" s="46"/>
      <c r="AL149" s="47"/>
      <c r="AM149" s="46"/>
      <c r="AN149" s="47"/>
      <c r="AO149" s="46"/>
      <c r="AP149" s="47"/>
    </row>
    <row r="150" spans="2:42" x14ac:dyDescent="0.25">
      <c r="B150" s="27">
        <f t="shared" ca="1" si="1"/>
        <v>49369</v>
      </c>
      <c r="C150" s="48"/>
      <c r="D150" s="49"/>
      <c r="E150" s="48"/>
      <c r="F150" s="49"/>
      <c r="G150" s="48"/>
      <c r="H150" s="49"/>
      <c r="I150" s="48"/>
      <c r="J150" s="49"/>
      <c r="K150" s="48"/>
      <c r="L150" s="49"/>
      <c r="M150" s="48"/>
      <c r="N150" s="49"/>
      <c r="O150" s="48"/>
      <c r="P150" s="49"/>
      <c r="Q150" s="48"/>
      <c r="R150" s="49"/>
      <c r="S150" s="48"/>
      <c r="T150" s="49"/>
      <c r="U150" s="48"/>
      <c r="V150" s="49"/>
      <c r="W150" s="48"/>
      <c r="X150" s="49"/>
      <c r="Y150" s="48"/>
      <c r="Z150" s="49"/>
      <c r="AA150" s="48"/>
      <c r="AB150" s="49"/>
      <c r="AC150" s="48"/>
      <c r="AD150" s="49"/>
      <c r="AE150" s="48"/>
      <c r="AF150" s="49"/>
      <c r="AG150" s="48"/>
      <c r="AH150" s="49"/>
      <c r="AI150" s="48"/>
      <c r="AJ150" s="49"/>
      <c r="AK150" s="48"/>
      <c r="AL150" s="49"/>
      <c r="AM150" s="48"/>
      <c r="AN150" s="49"/>
      <c r="AO150" s="48"/>
      <c r="AP150" s="49"/>
    </row>
    <row r="151" spans="2:42" x14ac:dyDescent="0.25">
      <c r="B151" s="27">
        <f t="shared" ca="1" si="1"/>
        <v>49400</v>
      </c>
      <c r="C151" s="46"/>
      <c r="D151" s="47"/>
      <c r="E151" s="46"/>
      <c r="F151" s="47"/>
      <c r="G151" s="46"/>
      <c r="H151" s="47"/>
      <c r="I151" s="46"/>
      <c r="J151" s="47"/>
      <c r="K151" s="46"/>
      <c r="L151" s="47"/>
      <c r="M151" s="46"/>
      <c r="N151" s="47"/>
      <c r="O151" s="46"/>
      <c r="P151" s="47"/>
      <c r="Q151" s="46"/>
      <c r="R151" s="47"/>
      <c r="S151" s="46"/>
      <c r="T151" s="47"/>
      <c r="U151" s="46"/>
      <c r="V151" s="47"/>
      <c r="W151" s="46"/>
      <c r="X151" s="47"/>
      <c r="Y151" s="46"/>
      <c r="Z151" s="47"/>
      <c r="AA151" s="46"/>
      <c r="AB151" s="47"/>
      <c r="AC151" s="46"/>
      <c r="AD151" s="47"/>
      <c r="AE151" s="46"/>
      <c r="AF151" s="47"/>
      <c r="AG151" s="46"/>
      <c r="AH151" s="47"/>
      <c r="AI151" s="46"/>
      <c r="AJ151" s="47"/>
      <c r="AK151" s="46"/>
      <c r="AL151" s="47"/>
      <c r="AM151" s="46"/>
      <c r="AN151" s="47"/>
      <c r="AO151" s="46"/>
      <c r="AP151" s="47"/>
    </row>
    <row r="152" spans="2:42" x14ac:dyDescent="0.25">
      <c r="B152" s="27">
        <f t="shared" ca="1" si="1"/>
        <v>49430</v>
      </c>
      <c r="C152" s="48"/>
      <c r="D152" s="49"/>
      <c r="E152" s="48"/>
      <c r="F152" s="49"/>
      <c r="G152" s="48"/>
      <c r="H152" s="49"/>
      <c r="I152" s="48"/>
      <c r="J152" s="49"/>
      <c r="K152" s="48"/>
      <c r="L152" s="49"/>
      <c r="M152" s="48"/>
      <c r="N152" s="49"/>
      <c r="O152" s="48"/>
      <c r="P152" s="49"/>
      <c r="Q152" s="48"/>
      <c r="R152" s="49"/>
      <c r="S152" s="48"/>
      <c r="T152" s="49"/>
      <c r="U152" s="48"/>
      <c r="V152" s="49"/>
      <c r="W152" s="48"/>
      <c r="X152" s="49"/>
      <c r="Y152" s="48"/>
      <c r="Z152" s="49"/>
      <c r="AA152" s="48"/>
      <c r="AB152" s="49"/>
      <c r="AC152" s="48"/>
      <c r="AD152" s="49"/>
      <c r="AE152" s="48"/>
      <c r="AF152" s="49"/>
      <c r="AG152" s="48"/>
      <c r="AH152" s="49"/>
      <c r="AI152" s="48"/>
      <c r="AJ152" s="49"/>
      <c r="AK152" s="48"/>
      <c r="AL152" s="49"/>
      <c r="AM152" s="48"/>
      <c r="AN152" s="49"/>
      <c r="AO152" s="48"/>
      <c r="AP152" s="49"/>
    </row>
    <row r="153" spans="2:42" x14ac:dyDescent="0.25">
      <c r="B153" s="27">
        <f t="shared" ca="1" si="1"/>
        <v>49461</v>
      </c>
      <c r="C153" s="46"/>
      <c r="D153" s="47"/>
      <c r="E153" s="46"/>
      <c r="F153" s="47"/>
      <c r="G153" s="46"/>
      <c r="H153" s="47"/>
      <c r="I153" s="46"/>
      <c r="J153" s="47"/>
      <c r="K153" s="46"/>
      <c r="L153" s="47"/>
      <c r="M153" s="46"/>
      <c r="N153" s="47"/>
      <c r="O153" s="46"/>
      <c r="P153" s="47"/>
      <c r="Q153" s="46"/>
      <c r="R153" s="47"/>
      <c r="S153" s="46"/>
      <c r="T153" s="47"/>
      <c r="U153" s="46"/>
      <c r="V153" s="47"/>
      <c r="W153" s="46"/>
      <c r="X153" s="47"/>
      <c r="Y153" s="46"/>
      <c r="Z153" s="47"/>
      <c r="AA153" s="46"/>
      <c r="AB153" s="47"/>
      <c r="AC153" s="46"/>
      <c r="AD153" s="47"/>
      <c r="AE153" s="46"/>
      <c r="AF153" s="47"/>
      <c r="AG153" s="46"/>
      <c r="AH153" s="47"/>
      <c r="AI153" s="46"/>
      <c r="AJ153" s="47"/>
      <c r="AK153" s="46"/>
      <c r="AL153" s="47"/>
      <c r="AM153" s="46"/>
      <c r="AN153" s="47"/>
      <c r="AO153" s="46"/>
      <c r="AP153" s="47"/>
    </row>
    <row r="154" spans="2:42" x14ac:dyDescent="0.25">
      <c r="B154" s="27">
        <f t="shared" ca="1" si="1"/>
        <v>49491</v>
      </c>
      <c r="C154" s="48"/>
      <c r="D154" s="49"/>
      <c r="E154" s="48"/>
      <c r="F154" s="49"/>
      <c r="G154" s="48"/>
      <c r="H154" s="49"/>
      <c r="I154" s="48"/>
      <c r="J154" s="49"/>
      <c r="K154" s="48"/>
      <c r="L154" s="49"/>
      <c r="M154" s="48"/>
      <c r="N154" s="49"/>
      <c r="O154" s="48"/>
      <c r="P154" s="49"/>
      <c r="Q154" s="48"/>
      <c r="R154" s="49"/>
      <c r="S154" s="48"/>
      <c r="T154" s="49"/>
      <c r="U154" s="48"/>
      <c r="V154" s="49"/>
      <c r="W154" s="48"/>
      <c r="X154" s="49"/>
      <c r="Y154" s="48"/>
      <c r="Z154" s="49"/>
      <c r="AA154" s="48"/>
      <c r="AB154" s="49"/>
      <c r="AC154" s="48"/>
      <c r="AD154" s="49"/>
      <c r="AE154" s="48"/>
      <c r="AF154" s="49"/>
      <c r="AG154" s="48"/>
      <c r="AH154" s="49"/>
      <c r="AI154" s="48"/>
      <c r="AJ154" s="49"/>
      <c r="AK154" s="48"/>
      <c r="AL154" s="49"/>
      <c r="AM154" s="48"/>
      <c r="AN154" s="49"/>
      <c r="AO154" s="48"/>
      <c r="AP154" s="49"/>
    </row>
    <row r="155" spans="2:42" x14ac:dyDescent="0.25">
      <c r="B155" s="27">
        <f t="shared" ca="1" si="1"/>
        <v>49522</v>
      </c>
      <c r="C155" s="46"/>
      <c r="D155" s="47"/>
      <c r="E155" s="46"/>
      <c r="F155" s="47"/>
      <c r="G155" s="46"/>
      <c r="H155" s="47"/>
      <c r="I155" s="46"/>
      <c r="J155" s="47"/>
      <c r="K155" s="46"/>
      <c r="L155" s="47"/>
      <c r="M155" s="46"/>
      <c r="N155" s="47"/>
      <c r="O155" s="46"/>
      <c r="P155" s="47"/>
      <c r="Q155" s="46"/>
      <c r="R155" s="47"/>
      <c r="S155" s="46"/>
      <c r="T155" s="47"/>
      <c r="U155" s="46"/>
      <c r="V155" s="47"/>
      <c r="W155" s="46"/>
      <c r="X155" s="47"/>
      <c r="Y155" s="46"/>
      <c r="Z155" s="47"/>
      <c r="AA155" s="46"/>
      <c r="AB155" s="47"/>
      <c r="AC155" s="46"/>
      <c r="AD155" s="47"/>
      <c r="AE155" s="46"/>
      <c r="AF155" s="47"/>
      <c r="AG155" s="46"/>
      <c r="AH155" s="47"/>
      <c r="AI155" s="46"/>
      <c r="AJ155" s="47"/>
      <c r="AK155" s="46"/>
      <c r="AL155" s="47"/>
      <c r="AM155" s="46"/>
      <c r="AN155" s="47"/>
      <c r="AO155" s="46"/>
      <c r="AP155" s="47"/>
    </row>
    <row r="156" spans="2:42" x14ac:dyDescent="0.25">
      <c r="B156" s="27">
        <f t="shared" ca="1" si="1"/>
        <v>49553</v>
      </c>
      <c r="C156" s="48"/>
      <c r="D156" s="49"/>
      <c r="E156" s="48"/>
      <c r="F156" s="49"/>
      <c r="G156" s="48"/>
      <c r="H156" s="49"/>
      <c r="I156" s="48"/>
      <c r="J156" s="49"/>
      <c r="K156" s="48"/>
      <c r="L156" s="49"/>
      <c r="M156" s="48"/>
      <c r="N156" s="49"/>
      <c r="O156" s="48"/>
      <c r="P156" s="49"/>
      <c r="Q156" s="48"/>
      <c r="R156" s="49"/>
      <c r="S156" s="48"/>
      <c r="T156" s="49"/>
      <c r="U156" s="48"/>
      <c r="V156" s="49"/>
      <c r="W156" s="48"/>
      <c r="X156" s="49"/>
      <c r="Y156" s="48"/>
      <c r="Z156" s="49"/>
      <c r="AA156" s="48"/>
      <c r="AB156" s="49"/>
      <c r="AC156" s="48"/>
      <c r="AD156" s="49"/>
      <c r="AE156" s="48"/>
      <c r="AF156" s="49"/>
      <c r="AG156" s="48"/>
      <c r="AH156" s="49"/>
      <c r="AI156" s="48"/>
      <c r="AJ156" s="49"/>
      <c r="AK156" s="48"/>
      <c r="AL156" s="49"/>
      <c r="AM156" s="48"/>
      <c r="AN156" s="49"/>
      <c r="AO156" s="48"/>
      <c r="AP156" s="49"/>
    </row>
    <row r="157" spans="2:42" x14ac:dyDescent="0.25">
      <c r="B157" s="27">
        <f t="shared" ca="1" si="1"/>
        <v>49583</v>
      </c>
      <c r="C157" s="46"/>
      <c r="D157" s="47"/>
      <c r="E157" s="46"/>
      <c r="F157" s="47"/>
      <c r="G157" s="46"/>
      <c r="H157" s="47"/>
      <c r="I157" s="46"/>
      <c r="J157" s="47"/>
      <c r="K157" s="46"/>
      <c r="L157" s="47"/>
      <c r="M157" s="46"/>
      <c r="N157" s="47"/>
      <c r="O157" s="46"/>
      <c r="P157" s="47"/>
      <c r="Q157" s="46"/>
      <c r="R157" s="47"/>
      <c r="S157" s="46"/>
      <c r="T157" s="47"/>
      <c r="U157" s="46"/>
      <c r="V157" s="47"/>
      <c r="W157" s="46"/>
      <c r="X157" s="47"/>
      <c r="Y157" s="46"/>
      <c r="Z157" s="47"/>
      <c r="AA157" s="46"/>
      <c r="AB157" s="47"/>
      <c r="AC157" s="46"/>
      <c r="AD157" s="47"/>
      <c r="AE157" s="46"/>
      <c r="AF157" s="47"/>
      <c r="AG157" s="46"/>
      <c r="AH157" s="47"/>
      <c r="AI157" s="46"/>
      <c r="AJ157" s="47"/>
      <c r="AK157" s="46"/>
      <c r="AL157" s="47"/>
      <c r="AM157" s="46"/>
      <c r="AN157" s="47"/>
      <c r="AO157" s="46"/>
      <c r="AP157" s="47"/>
    </row>
    <row r="158" spans="2:42" x14ac:dyDescent="0.25">
      <c r="B158" s="27">
        <f t="shared" ca="1" si="1"/>
        <v>49614</v>
      </c>
      <c r="C158" s="48"/>
      <c r="D158" s="49"/>
      <c r="E158" s="48"/>
      <c r="F158" s="49"/>
      <c r="G158" s="48"/>
      <c r="H158" s="49"/>
      <c r="I158" s="48"/>
      <c r="J158" s="49"/>
      <c r="K158" s="48"/>
      <c r="L158" s="49"/>
      <c r="M158" s="48"/>
      <c r="N158" s="49"/>
      <c r="O158" s="48"/>
      <c r="P158" s="49"/>
      <c r="Q158" s="48"/>
      <c r="R158" s="49"/>
      <c r="S158" s="48"/>
      <c r="T158" s="49"/>
      <c r="U158" s="48"/>
      <c r="V158" s="49"/>
      <c r="W158" s="48"/>
      <c r="X158" s="49"/>
      <c r="Y158" s="48"/>
      <c r="Z158" s="49"/>
      <c r="AA158" s="48"/>
      <c r="AB158" s="49"/>
      <c r="AC158" s="48"/>
      <c r="AD158" s="49"/>
      <c r="AE158" s="48"/>
      <c r="AF158" s="49"/>
      <c r="AG158" s="48"/>
      <c r="AH158" s="49"/>
      <c r="AI158" s="48"/>
      <c r="AJ158" s="49"/>
      <c r="AK158" s="48"/>
      <c r="AL158" s="49"/>
      <c r="AM158" s="48"/>
      <c r="AN158" s="49"/>
      <c r="AO158" s="48"/>
      <c r="AP158" s="49"/>
    </row>
    <row r="159" spans="2:42" x14ac:dyDescent="0.25">
      <c r="B159" s="27">
        <f t="shared" ref="B159:B222" ca="1" si="2">EDATE(B158,1)</f>
        <v>49644</v>
      </c>
      <c r="C159" s="46"/>
      <c r="D159" s="47"/>
      <c r="E159" s="46"/>
      <c r="F159" s="47"/>
      <c r="G159" s="46"/>
      <c r="H159" s="47"/>
      <c r="I159" s="46"/>
      <c r="J159" s="47"/>
      <c r="K159" s="46"/>
      <c r="L159" s="47"/>
      <c r="M159" s="46"/>
      <c r="N159" s="47"/>
      <c r="O159" s="46"/>
      <c r="P159" s="47"/>
      <c r="Q159" s="46"/>
      <c r="R159" s="47"/>
      <c r="S159" s="46"/>
      <c r="T159" s="47"/>
      <c r="U159" s="46"/>
      <c r="V159" s="47"/>
      <c r="W159" s="46"/>
      <c r="X159" s="47"/>
      <c r="Y159" s="46"/>
      <c r="Z159" s="47"/>
      <c r="AA159" s="46"/>
      <c r="AB159" s="47"/>
      <c r="AC159" s="46"/>
      <c r="AD159" s="47"/>
      <c r="AE159" s="46"/>
      <c r="AF159" s="47"/>
      <c r="AG159" s="46"/>
      <c r="AH159" s="47"/>
      <c r="AI159" s="46"/>
      <c r="AJ159" s="47"/>
      <c r="AK159" s="46"/>
      <c r="AL159" s="47"/>
      <c r="AM159" s="46"/>
      <c r="AN159" s="47"/>
      <c r="AO159" s="46"/>
      <c r="AP159" s="47"/>
    </row>
    <row r="160" spans="2:42" x14ac:dyDescent="0.25">
      <c r="B160" s="27">
        <f t="shared" ca="1" si="2"/>
        <v>49675</v>
      </c>
      <c r="C160" s="48"/>
      <c r="D160" s="49"/>
      <c r="E160" s="48"/>
      <c r="F160" s="49"/>
      <c r="G160" s="48"/>
      <c r="H160" s="49"/>
      <c r="I160" s="48"/>
      <c r="J160" s="49"/>
      <c r="K160" s="48"/>
      <c r="L160" s="49"/>
      <c r="M160" s="48"/>
      <c r="N160" s="49"/>
      <c r="O160" s="48"/>
      <c r="P160" s="49"/>
      <c r="Q160" s="48"/>
      <c r="R160" s="49"/>
      <c r="S160" s="48"/>
      <c r="T160" s="49"/>
      <c r="U160" s="48"/>
      <c r="V160" s="49"/>
      <c r="W160" s="48"/>
      <c r="X160" s="49"/>
      <c r="Y160" s="48"/>
      <c r="Z160" s="49"/>
      <c r="AA160" s="48"/>
      <c r="AB160" s="49"/>
      <c r="AC160" s="48"/>
      <c r="AD160" s="49"/>
      <c r="AE160" s="48"/>
      <c r="AF160" s="49"/>
      <c r="AG160" s="48"/>
      <c r="AH160" s="49"/>
      <c r="AI160" s="48"/>
      <c r="AJ160" s="49"/>
      <c r="AK160" s="48"/>
      <c r="AL160" s="49"/>
      <c r="AM160" s="48"/>
      <c r="AN160" s="49"/>
      <c r="AO160" s="48"/>
      <c r="AP160" s="49"/>
    </row>
    <row r="161" spans="2:42" x14ac:dyDescent="0.25">
      <c r="B161" s="27">
        <f t="shared" ca="1" si="2"/>
        <v>49706</v>
      </c>
      <c r="C161" s="46"/>
      <c r="D161" s="47"/>
      <c r="E161" s="46"/>
      <c r="F161" s="47"/>
      <c r="G161" s="46"/>
      <c r="H161" s="47"/>
      <c r="I161" s="46"/>
      <c r="J161" s="47"/>
      <c r="K161" s="46"/>
      <c r="L161" s="47"/>
      <c r="M161" s="46"/>
      <c r="N161" s="47"/>
      <c r="O161" s="46"/>
      <c r="P161" s="47"/>
      <c r="Q161" s="46"/>
      <c r="R161" s="47"/>
      <c r="S161" s="46"/>
      <c r="T161" s="47"/>
      <c r="U161" s="46"/>
      <c r="V161" s="47"/>
      <c r="W161" s="46"/>
      <c r="X161" s="47"/>
      <c r="Y161" s="46"/>
      <c r="Z161" s="47"/>
      <c r="AA161" s="46"/>
      <c r="AB161" s="47"/>
      <c r="AC161" s="46"/>
      <c r="AD161" s="47"/>
      <c r="AE161" s="46"/>
      <c r="AF161" s="47"/>
      <c r="AG161" s="46"/>
      <c r="AH161" s="47"/>
      <c r="AI161" s="46"/>
      <c r="AJ161" s="47"/>
      <c r="AK161" s="46"/>
      <c r="AL161" s="47"/>
      <c r="AM161" s="46"/>
      <c r="AN161" s="47"/>
      <c r="AO161" s="46"/>
      <c r="AP161" s="47"/>
    </row>
    <row r="162" spans="2:42" x14ac:dyDescent="0.25">
      <c r="B162" s="27">
        <f t="shared" ca="1" si="2"/>
        <v>49735</v>
      </c>
      <c r="C162" s="48"/>
      <c r="D162" s="49"/>
      <c r="E162" s="48"/>
      <c r="F162" s="49"/>
      <c r="G162" s="48"/>
      <c r="H162" s="49"/>
      <c r="I162" s="48"/>
      <c r="J162" s="49"/>
      <c r="K162" s="48"/>
      <c r="L162" s="49"/>
      <c r="M162" s="48"/>
      <c r="N162" s="49"/>
      <c r="O162" s="48"/>
      <c r="P162" s="49"/>
      <c r="Q162" s="48"/>
      <c r="R162" s="49"/>
      <c r="S162" s="48"/>
      <c r="T162" s="49"/>
      <c r="U162" s="48"/>
      <c r="V162" s="49"/>
      <c r="W162" s="48"/>
      <c r="X162" s="49"/>
      <c r="Y162" s="48"/>
      <c r="Z162" s="49"/>
      <c r="AA162" s="48"/>
      <c r="AB162" s="49"/>
      <c r="AC162" s="48"/>
      <c r="AD162" s="49"/>
      <c r="AE162" s="48"/>
      <c r="AF162" s="49"/>
      <c r="AG162" s="48"/>
      <c r="AH162" s="49"/>
      <c r="AI162" s="48"/>
      <c r="AJ162" s="49"/>
      <c r="AK162" s="48"/>
      <c r="AL162" s="49"/>
      <c r="AM162" s="48"/>
      <c r="AN162" s="49"/>
      <c r="AO162" s="48"/>
      <c r="AP162" s="49"/>
    </row>
    <row r="163" spans="2:42" x14ac:dyDescent="0.25">
      <c r="B163" s="27">
        <f t="shared" ca="1" si="2"/>
        <v>49766</v>
      </c>
      <c r="C163" s="46"/>
      <c r="D163" s="47"/>
      <c r="E163" s="46"/>
      <c r="F163" s="47"/>
      <c r="G163" s="46"/>
      <c r="H163" s="47"/>
      <c r="I163" s="46"/>
      <c r="J163" s="47"/>
      <c r="K163" s="46"/>
      <c r="L163" s="47"/>
      <c r="M163" s="46"/>
      <c r="N163" s="47"/>
      <c r="O163" s="46"/>
      <c r="P163" s="47"/>
      <c r="Q163" s="46"/>
      <c r="R163" s="47"/>
      <c r="S163" s="46"/>
      <c r="T163" s="47"/>
      <c r="U163" s="46"/>
      <c r="V163" s="47"/>
      <c r="W163" s="46"/>
      <c r="X163" s="47"/>
      <c r="Y163" s="46"/>
      <c r="Z163" s="47"/>
      <c r="AA163" s="46"/>
      <c r="AB163" s="47"/>
      <c r="AC163" s="46"/>
      <c r="AD163" s="47"/>
      <c r="AE163" s="46"/>
      <c r="AF163" s="47"/>
      <c r="AG163" s="46"/>
      <c r="AH163" s="47"/>
      <c r="AI163" s="46"/>
      <c r="AJ163" s="47"/>
      <c r="AK163" s="46"/>
      <c r="AL163" s="47"/>
      <c r="AM163" s="46"/>
      <c r="AN163" s="47"/>
      <c r="AO163" s="46"/>
      <c r="AP163" s="47"/>
    </row>
    <row r="164" spans="2:42" x14ac:dyDescent="0.25">
      <c r="B164" s="27">
        <f t="shared" ca="1" si="2"/>
        <v>49796</v>
      </c>
      <c r="C164" s="48"/>
      <c r="D164" s="49"/>
      <c r="E164" s="48"/>
      <c r="F164" s="49"/>
      <c r="G164" s="48"/>
      <c r="H164" s="49"/>
      <c r="I164" s="48"/>
      <c r="J164" s="49"/>
      <c r="K164" s="48"/>
      <c r="L164" s="49"/>
      <c r="M164" s="48"/>
      <c r="N164" s="49"/>
      <c r="O164" s="48"/>
      <c r="P164" s="49"/>
      <c r="Q164" s="48"/>
      <c r="R164" s="49"/>
      <c r="S164" s="48"/>
      <c r="T164" s="49"/>
      <c r="U164" s="48"/>
      <c r="V164" s="49"/>
      <c r="W164" s="48"/>
      <c r="X164" s="49"/>
      <c r="Y164" s="48"/>
      <c r="Z164" s="49"/>
      <c r="AA164" s="48"/>
      <c r="AB164" s="49"/>
      <c r="AC164" s="48"/>
      <c r="AD164" s="49"/>
      <c r="AE164" s="48"/>
      <c r="AF164" s="49"/>
      <c r="AG164" s="48"/>
      <c r="AH164" s="49"/>
      <c r="AI164" s="48"/>
      <c r="AJ164" s="49"/>
      <c r="AK164" s="48"/>
      <c r="AL164" s="49"/>
      <c r="AM164" s="48"/>
      <c r="AN164" s="49"/>
      <c r="AO164" s="48"/>
      <c r="AP164" s="49"/>
    </row>
    <row r="165" spans="2:42" x14ac:dyDescent="0.25">
      <c r="B165" s="27">
        <f t="shared" ca="1" si="2"/>
        <v>49827</v>
      </c>
      <c r="C165" s="46"/>
      <c r="D165" s="47"/>
      <c r="E165" s="46"/>
      <c r="F165" s="47"/>
      <c r="G165" s="46"/>
      <c r="H165" s="47"/>
      <c r="I165" s="46"/>
      <c r="J165" s="47"/>
      <c r="K165" s="46"/>
      <c r="L165" s="47"/>
      <c r="M165" s="46"/>
      <c r="N165" s="47"/>
      <c r="O165" s="46"/>
      <c r="P165" s="47"/>
      <c r="Q165" s="46"/>
      <c r="R165" s="47"/>
      <c r="S165" s="46"/>
      <c r="T165" s="47"/>
      <c r="U165" s="46"/>
      <c r="V165" s="47"/>
      <c r="W165" s="46"/>
      <c r="X165" s="47"/>
      <c r="Y165" s="46"/>
      <c r="Z165" s="47"/>
      <c r="AA165" s="46"/>
      <c r="AB165" s="47"/>
      <c r="AC165" s="46"/>
      <c r="AD165" s="47"/>
      <c r="AE165" s="46"/>
      <c r="AF165" s="47"/>
      <c r="AG165" s="46"/>
      <c r="AH165" s="47"/>
      <c r="AI165" s="46"/>
      <c r="AJ165" s="47"/>
      <c r="AK165" s="46"/>
      <c r="AL165" s="47"/>
      <c r="AM165" s="46"/>
      <c r="AN165" s="47"/>
      <c r="AO165" s="46"/>
      <c r="AP165" s="47"/>
    </row>
    <row r="166" spans="2:42" x14ac:dyDescent="0.25">
      <c r="B166" s="27">
        <f t="shared" ca="1" si="2"/>
        <v>49857</v>
      </c>
      <c r="C166" s="48"/>
      <c r="D166" s="49"/>
      <c r="E166" s="48"/>
      <c r="F166" s="49"/>
      <c r="G166" s="48"/>
      <c r="H166" s="49"/>
      <c r="I166" s="48"/>
      <c r="J166" s="49"/>
      <c r="K166" s="48"/>
      <c r="L166" s="49"/>
      <c r="M166" s="48"/>
      <c r="N166" s="49"/>
      <c r="O166" s="48"/>
      <c r="P166" s="49"/>
      <c r="Q166" s="48"/>
      <c r="R166" s="49"/>
      <c r="S166" s="48"/>
      <c r="T166" s="49"/>
      <c r="U166" s="48"/>
      <c r="V166" s="49"/>
      <c r="W166" s="48"/>
      <c r="X166" s="49"/>
      <c r="Y166" s="48"/>
      <c r="Z166" s="49"/>
      <c r="AA166" s="48"/>
      <c r="AB166" s="49"/>
      <c r="AC166" s="48"/>
      <c r="AD166" s="49"/>
      <c r="AE166" s="48"/>
      <c r="AF166" s="49"/>
      <c r="AG166" s="48"/>
      <c r="AH166" s="49"/>
      <c r="AI166" s="48"/>
      <c r="AJ166" s="49"/>
      <c r="AK166" s="48"/>
      <c r="AL166" s="49"/>
      <c r="AM166" s="48"/>
      <c r="AN166" s="49"/>
      <c r="AO166" s="48"/>
      <c r="AP166" s="49"/>
    </row>
    <row r="167" spans="2:42" x14ac:dyDescent="0.25">
      <c r="B167" s="27">
        <f t="shared" ca="1" si="2"/>
        <v>49888</v>
      </c>
      <c r="C167" s="46"/>
      <c r="D167" s="47"/>
      <c r="E167" s="46"/>
      <c r="F167" s="47"/>
      <c r="G167" s="46"/>
      <c r="H167" s="47"/>
      <c r="I167" s="46"/>
      <c r="J167" s="47"/>
      <c r="K167" s="46"/>
      <c r="L167" s="47"/>
      <c r="M167" s="46"/>
      <c r="N167" s="47"/>
      <c r="O167" s="46"/>
      <c r="P167" s="47"/>
      <c r="Q167" s="46"/>
      <c r="R167" s="47"/>
      <c r="S167" s="46"/>
      <c r="T167" s="47"/>
      <c r="U167" s="46"/>
      <c r="V167" s="47"/>
      <c r="W167" s="46"/>
      <c r="X167" s="47"/>
      <c r="Y167" s="46"/>
      <c r="Z167" s="47"/>
      <c r="AA167" s="46"/>
      <c r="AB167" s="47"/>
      <c r="AC167" s="46"/>
      <c r="AD167" s="47"/>
      <c r="AE167" s="46"/>
      <c r="AF167" s="47"/>
      <c r="AG167" s="46"/>
      <c r="AH167" s="47"/>
      <c r="AI167" s="46"/>
      <c r="AJ167" s="47"/>
      <c r="AK167" s="46"/>
      <c r="AL167" s="47"/>
      <c r="AM167" s="46"/>
      <c r="AN167" s="47"/>
      <c r="AO167" s="46"/>
      <c r="AP167" s="47"/>
    </row>
    <row r="168" spans="2:42" x14ac:dyDescent="0.25">
      <c r="B168" s="27">
        <f t="shared" ca="1" si="2"/>
        <v>49919</v>
      </c>
      <c r="C168" s="48"/>
      <c r="D168" s="49"/>
      <c r="E168" s="48"/>
      <c r="F168" s="49"/>
      <c r="G168" s="48"/>
      <c r="H168" s="49"/>
      <c r="I168" s="48"/>
      <c r="J168" s="49"/>
      <c r="K168" s="48"/>
      <c r="L168" s="49"/>
      <c r="M168" s="48"/>
      <c r="N168" s="49"/>
      <c r="O168" s="48"/>
      <c r="P168" s="49"/>
      <c r="Q168" s="48"/>
      <c r="R168" s="49"/>
      <c r="S168" s="48"/>
      <c r="T168" s="49"/>
      <c r="U168" s="48"/>
      <c r="V168" s="49"/>
      <c r="W168" s="48"/>
      <c r="X168" s="49"/>
      <c r="Y168" s="48"/>
      <c r="Z168" s="49"/>
      <c r="AA168" s="48"/>
      <c r="AB168" s="49"/>
      <c r="AC168" s="48"/>
      <c r="AD168" s="49"/>
      <c r="AE168" s="48"/>
      <c r="AF168" s="49"/>
      <c r="AG168" s="48"/>
      <c r="AH168" s="49"/>
      <c r="AI168" s="48"/>
      <c r="AJ168" s="49"/>
      <c r="AK168" s="48"/>
      <c r="AL168" s="49"/>
      <c r="AM168" s="48"/>
      <c r="AN168" s="49"/>
      <c r="AO168" s="48"/>
      <c r="AP168" s="49"/>
    </row>
    <row r="169" spans="2:42" x14ac:dyDescent="0.25">
      <c r="B169" s="27">
        <f t="shared" ca="1" si="2"/>
        <v>49949</v>
      </c>
      <c r="C169" s="46"/>
      <c r="D169" s="47"/>
      <c r="E169" s="46"/>
      <c r="F169" s="47"/>
      <c r="G169" s="46"/>
      <c r="H169" s="47"/>
      <c r="I169" s="46"/>
      <c r="J169" s="47"/>
      <c r="K169" s="46"/>
      <c r="L169" s="47"/>
      <c r="M169" s="46"/>
      <c r="N169" s="47"/>
      <c r="O169" s="46"/>
      <c r="P169" s="47"/>
      <c r="Q169" s="46"/>
      <c r="R169" s="47"/>
      <c r="S169" s="46"/>
      <c r="T169" s="47"/>
      <c r="U169" s="46"/>
      <c r="V169" s="47"/>
      <c r="W169" s="46"/>
      <c r="X169" s="47"/>
      <c r="Y169" s="46"/>
      <c r="Z169" s="47"/>
      <c r="AA169" s="46"/>
      <c r="AB169" s="47"/>
      <c r="AC169" s="46"/>
      <c r="AD169" s="47"/>
      <c r="AE169" s="46"/>
      <c r="AF169" s="47"/>
      <c r="AG169" s="46"/>
      <c r="AH169" s="47"/>
      <c r="AI169" s="46"/>
      <c r="AJ169" s="47"/>
      <c r="AK169" s="46"/>
      <c r="AL169" s="47"/>
      <c r="AM169" s="46"/>
      <c r="AN169" s="47"/>
      <c r="AO169" s="46"/>
      <c r="AP169" s="47"/>
    </row>
    <row r="170" spans="2:42" x14ac:dyDescent="0.25">
      <c r="B170" s="27">
        <f t="shared" ca="1" si="2"/>
        <v>49980</v>
      </c>
      <c r="C170" s="48"/>
      <c r="D170" s="49"/>
      <c r="E170" s="48"/>
      <c r="F170" s="49"/>
      <c r="G170" s="48"/>
      <c r="H170" s="49"/>
      <c r="I170" s="48"/>
      <c r="J170" s="49"/>
      <c r="K170" s="48"/>
      <c r="L170" s="49"/>
      <c r="M170" s="48"/>
      <c r="N170" s="49"/>
      <c r="O170" s="48"/>
      <c r="P170" s="49"/>
      <c r="Q170" s="48"/>
      <c r="R170" s="49"/>
      <c r="S170" s="48"/>
      <c r="T170" s="49"/>
      <c r="U170" s="48"/>
      <c r="V170" s="49"/>
      <c r="W170" s="48"/>
      <c r="X170" s="49"/>
      <c r="Y170" s="48"/>
      <c r="Z170" s="49"/>
      <c r="AA170" s="48"/>
      <c r="AB170" s="49"/>
      <c r="AC170" s="48"/>
      <c r="AD170" s="49"/>
      <c r="AE170" s="48"/>
      <c r="AF170" s="49"/>
      <c r="AG170" s="48"/>
      <c r="AH170" s="49"/>
      <c r="AI170" s="48"/>
      <c r="AJ170" s="49"/>
      <c r="AK170" s="48"/>
      <c r="AL170" s="49"/>
      <c r="AM170" s="48"/>
      <c r="AN170" s="49"/>
      <c r="AO170" s="48"/>
      <c r="AP170" s="49"/>
    </row>
    <row r="171" spans="2:42" x14ac:dyDescent="0.25">
      <c r="B171" s="27">
        <f t="shared" ca="1" si="2"/>
        <v>50010</v>
      </c>
      <c r="C171" s="46"/>
      <c r="D171" s="47"/>
      <c r="E171" s="46"/>
      <c r="F171" s="47"/>
      <c r="G171" s="46"/>
      <c r="H171" s="47"/>
      <c r="I171" s="46"/>
      <c r="J171" s="47"/>
      <c r="K171" s="46"/>
      <c r="L171" s="47"/>
      <c r="M171" s="46"/>
      <c r="N171" s="47"/>
      <c r="O171" s="46"/>
      <c r="P171" s="47"/>
      <c r="Q171" s="46"/>
      <c r="R171" s="47"/>
      <c r="S171" s="46"/>
      <c r="T171" s="47"/>
      <c r="U171" s="46"/>
      <c r="V171" s="47"/>
      <c r="W171" s="46"/>
      <c r="X171" s="47"/>
      <c r="Y171" s="46"/>
      <c r="Z171" s="47"/>
      <c r="AA171" s="46"/>
      <c r="AB171" s="47"/>
      <c r="AC171" s="46"/>
      <c r="AD171" s="47"/>
      <c r="AE171" s="46"/>
      <c r="AF171" s="47"/>
      <c r="AG171" s="46"/>
      <c r="AH171" s="47"/>
      <c r="AI171" s="46"/>
      <c r="AJ171" s="47"/>
      <c r="AK171" s="46"/>
      <c r="AL171" s="47"/>
      <c r="AM171" s="46"/>
      <c r="AN171" s="47"/>
      <c r="AO171" s="46"/>
      <c r="AP171" s="47"/>
    </row>
    <row r="172" spans="2:42" x14ac:dyDescent="0.25">
      <c r="B172" s="27">
        <f t="shared" ca="1" si="2"/>
        <v>50041</v>
      </c>
      <c r="C172" s="48"/>
      <c r="D172" s="49"/>
      <c r="E172" s="48"/>
      <c r="F172" s="49"/>
      <c r="G172" s="48"/>
      <c r="H172" s="49"/>
      <c r="I172" s="48"/>
      <c r="J172" s="49"/>
      <c r="K172" s="48"/>
      <c r="L172" s="49"/>
      <c r="M172" s="48"/>
      <c r="N172" s="49"/>
      <c r="O172" s="48"/>
      <c r="P172" s="49"/>
      <c r="Q172" s="48"/>
      <c r="R172" s="49"/>
      <c r="S172" s="48"/>
      <c r="T172" s="49"/>
      <c r="U172" s="48"/>
      <c r="V172" s="49"/>
      <c r="W172" s="48"/>
      <c r="X172" s="49"/>
      <c r="Y172" s="48"/>
      <c r="Z172" s="49"/>
      <c r="AA172" s="48"/>
      <c r="AB172" s="49"/>
      <c r="AC172" s="48"/>
      <c r="AD172" s="49"/>
      <c r="AE172" s="48"/>
      <c r="AF172" s="49"/>
      <c r="AG172" s="48"/>
      <c r="AH172" s="49"/>
      <c r="AI172" s="48"/>
      <c r="AJ172" s="49"/>
      <c r="AK172" s="48"/>
      <c r="AL172" s="49"/>
      <c r="AM172" s="48"/>
      <c r="AN172" s="49"/>
      <c r="AO172" s="48"/>
      <c r="AP172" s="49"/>
    </row>
    <row r="173" spans="2:42" x14ac:dyDescent="0.25">
      <c r="B173" s="27">
        <f t="shared" ca="1" si="2"/>
        <v>50072</v>
      </c>
      <c r="C173" s="46"/>
      <c r="D173" s="47"/>
      <c r="E173" s="46"/>
      <c r="F173" s="47"/>
      <c r="G173" s="46"/>
      <c r="H173" s="47"/>
      <c r="I173" s="46"/>
      <c r="J173" s="47"/>
      <c r="K173" s="46"/>
      <c r="L173" s="47"/>
      <c r="M173" s="46"/>
      <c r="N173" s="47"/>
      <c r="O173" s="46"/>
      <c r="P173" s="47"/>
      <c r="Q173" s="46"/>
      <c r="R173" s="47"/>
      <c r="S173" s="46"/>
      <c r="T173" s="47"/>
      <c r="U173" s="46"/>
      <c r="V173" s="47"/>
      <c r="W173" s="46"/>
      <c r="X173" s="47"/>
      <c r="Y173" s="46"/>
      <c r="Z173" s="47"/>
      <c r="AA173" s="46"/>
      <c r="AB173" s="47"/>
      <c r="AC173" s="46"/>
      <c r="AD173" s="47"/>
      <c r="AE173" s="46"/>
      <c r="AF173" s="47"/>
      <c r="AG173" s="46"/>
      <c r="AH173" s="47"/>
      <c r="AI173" s="46"/>
      <c r="AJ173" s="47"/>
      <c r="AK173" s="46"/>
      <c r="AL173" s="47"/>
      <c r="AM173" s="46"/>
      <c r="AN173" s="47"/>
      <c r="AO173" s="46"/>
      <c r="AP173" s="47"/>
    </row>
    <row r="174" spans="2:42" x14ac:dyDescent="0.25">
      <c r="B174" s="27">
        <f t="shared" ca="1" si="2"/>
        <v>50100</v>
      </c>
      <c r="C174" s="48"/>
      <c r="D174" s="49"/>
      <c r="E174" s="48"/>
      <c r="F174" s="49"/>
      <c r="G174" s="48"/>
      <c r="H174" s="49"/>
      <c r="I174" s="48"/>
      <c r="J174" s="49"/>
      <c r="K174" s="48"/>
      <c r="L174" s="49"/>
      <c r="M174" s="48"/>
      <c r="N174" s="49"/>
      <c r="O174" s="48"/>
      <c r="P174" s="49"/>
      <c r="Q174" s="48"/>
      <c r="R174" s="49"/>
      <c r="S174" s="48"/>
      <c r="T174" s="49"/>
      <c r="U174" s="48"/>
      <c r="V174" s="49"/>
      <c r="W174" s="48"/>
      <c r="X174" s="49"/>
      <c r="Y174" s="48"/>
      <c r="Z174" s="49"/>
      <c r="AA174" s="48"/>
      <c r="AB174" s="49"/>
      <c r="AC174" s="48"/>
      <c r="AD174" s="49"/>
      <c r="AE174" s="48"/>
      <c r="AF174" s="49"/>
      <c r="AG174" s="48"/>
      <c r="AH174" s="49"/>
      <c r="AI174" s="48"/>
      <c r="AJ174" s="49"/>
      <c r="AK174" s="48"/>
      <c r="AL174" s="49"/>
      <c r="AM174" s="48"/>
      <c r="AN174" s="49"/>
      <c r="AO174" s="48"/>
      <c r="AP174" s="49"/>
    </row>
    <row r="175" spans="2:42" x14ac:dyDescent="0.25">
      <c r="B175" s="27">
        <f t="shared" ca="1" si="2"/>
        <v>50131</v>
      </c>
      <c r="C175" s="46"/>
      <c r="D175" s="47"/>
      <c r="E175" s="46"/>
      <c r="F175" s="47"/>
      <c r="G175" s="46"/>
      <c r="H175" s="47"/>
      <c r="I175" s="46"/>
      <c r="J175" s="47"/>
      <c r="K175" s="46"/>
      <c r="L175" s="47"/>
      <c r="M175" s="46"/>
      <c r="N175" s="47"/>
      <c r="O175" s="46"/>
      <c r="P175" s="47"/>
      <c r="Q175" s="46"/>
      <c r="R175" s="47"/>
      <c r="S175" s="46"/>
      <c r="T175" s="47"/>
      <c r="U175" s="46"/>
      <c r="V175" s="47"/>
      <c r="W175" s="46"/>
      <c r="X175" s="47"/>
      <c r="Y175" s="46"/>
      <c r="Z175" s="47"/>
      <c r="AA175" s="46"/>
      <c r="AB175" s="47"/>
      <c r="AC175" s="46"/>
      <c r="AD175" s="47"/>
      <c r="AE175" s="46"/>
      <c r="AF175" s="47"/>
      <c r="AG175" s="46"/>
      <c r="AH175" s="47"/>
      <c r="AI175" s="46"/>
      <c r="AJ175" s="47"/>
      <c r="AK175" s="46"/>
      <c r="AL175" s="47"/>
      <c r="AM175" s="46"/>
      <c r="AN175" s="47"/>
      <c r="AO175" s="46"/>
      <c r="AP175" s="47"/>
    </row>
    <row r="176" spans="2:42" x14ac:dyDescent="0.25">
      <c r="B176" s="27">
        <f t="shared" ca="1" si="2"/>
        <v>50161</v>
      </c>
      <c r="C176" s="48"/>
      <c r="D176" s="49"/>
      <c r="E176" s="48"/>
      <c r="F176" s="49"/>
      <c r="G176" s="48"/>
      <c r="H176" s="49"/>
      <c r="I176" s="48"/>
      <c r="J176" s="49"/>
      <c r="K176" s="48"/>
      <c r="L176" s="49"/>
      <c r="M176" s="48"/>
      <c r="N176" s="49"/>
      <c r="O176" s="48"/>
      <c r="P176" s="49"/>
      <c r="Q176" s="48"/>
      <c r="R176" s="49"/>
      <c r="S176" s="48"/>
      <c r="T176" s="49"/>
      <c r="U176" s="48"/>
      <c r="V176" s="49"/>
      <c r="W176" s="48"/>
      <c r="X176" s="49"/>
      <c r="Y176" s="48"/>
      <c r="Z176" s="49"/>
      <c r="AA176" s="48"/>
      <c r="AB176" s="49"/>
      <c r="AC176" s="48"/>
      <c r="AD176" s="49"/>
      <c r="AE176" s="48"/>
      <c r="AF176" s="49"/>
      <c r="AG176" s="48"/>
      <c r="AH176" s="49"/>
      <c r="AI176" s="48"/>
      <c r="AJ176" s="49"/>
      <c r="AK176" s="48"/>
      <c r="AL176" s="49"/>
      <c r="AM176" s="48"/>
      <c r="AN176" s="49"/>
      <c r="AO176" s="48"/>
      <c r="AP176" s="49"/>
    </row>
    <row r="177" spans="2:42" x14ac:dyDescent="0.25">
      <c r="B177" s="27">
        <f t="shared" ca="1" si="2"/>
        <v>50192</v>
      </c>
      <c r="C177" s="46"/>
      <c r="D177" s="47"/>
      <c r="E177" s="46"/>
      <c r="F177" s="47"/>
      <c r="G177" s="46"/>
      <c r="H177" s="47"/>
      <c r="I177" s="46"/>
      <c r="J177" s="47"/>
      <c r="K177" s="46"/>
      <c r="L177" s="47"/>
      <c r="M177" s="46"/>
      <c r="N177" s="47"/>
      <c r="O177" s="46"/>
      <c r="P177" s="47"/>
      <c r="Q177" s="46"/>
      <c r="R177" s="47"/>
      <c r="S177" s="46"/>
      <c r="T177" s="47"/>
      <c r="U177" s="46"/>
      <c r="V177" s="47"/>
      <c r="W177" s="46"/>
      <c r="X177" s="47"/>
      <c r="Y177" s="46"/>
      <c r="Z177" s="47"/>
      <c r="AA177" s="46"/>
      <c r="AB177" s="47"/>
      <c r="AC177" s="46"/>
      <c r="AD177" s="47"/>
      <c r="AE177" s="46"/>
      <c r="AF177" s="47"/>
      <c r="AG177" s="46"/>
      <c r="AH177" s="47"/>
      <c r="AI177" s="46"/>
      <c r="AJ177" s="47"/>
      <c r="AK177" s="46"/>
      <c r="AL177" s="47"/>
      <c r="AM177" s="46"/>
      <c r="AN177" s="47"/>
      <c r="AO177" s="46"/>
      <c r="AP177" s="47"/>
    </row>
    <row r="178" spans="2:42" x14ac:dyDescent="0.25">
      <c r="B178" s="27">
        <f t="shared" ca="1" si="2"/>
        <v>50222</v>
      </c>
      <c r="C178" s="48"/>
      <c r="D178" s="49"/>
      <c r="E178" s="48"/>
      <c r="F178" s="49"/>
      <c r="G178" s="48"/>
      <c r="H178" s="49"/>
      <c r="I178" s="48"/>
      <c r="J178" s="49"/>
      <c r="K178" s="48"/>
      <c r="L178" s="49"/>
      <c r="M178" s="48"/>
      <c r="N178" s="49"/>
      <c r="O178" s="48"/>
      <c r="P178" s="49"/>
      <c r="Q178" s="48"/>
      <c r="R178" s="49"/>
      <c r="S178" s="48"/>
      <c r="T178" s="49"/>
      <c r="U178" s="48"/>
      <c r="V178" s="49"/>
      <c r="W178" s="48"/>
      <c r="X178" s="49"/>
      <c r="Y178" s="48"/>
      <c r="Z178" s="49"/>
      <c r="AA178" s="48"/>
      <c r="AB178" s="49"/>
      <c r="AC178" s="48"/>
      <c r="AD178" s="49"/>
      <c r="AE178" s="48"/>
      <c r="AF178" s="49"/>
      <c r="AG178" s="48"/>
      <c r="AH178" s="49"/>
      <c r="AI178" s="48"/>
      <c r="AJ178" s="49"/>
      <c r="AK178" s="48"/>
      <c r="AL178" s="49"/>
      <c r="AM178" s="48"/>
      <c r="AN178" s="49"/>
      <c r="AO178" s="48"/>
      <c r="AP178" s="49"/>
    </row>
    <row r="179" spans="2:42" x14ac:dyDescent="0.25">
      <c r="B179" s="27">
        <f t="shared" ca="1" si="2"/>
        <v>50253</v>
      </c>
      <c r="C179" s="46"/>
      <c r="D179" s="47"/>
      <c r="E179" s="46"/>
      <c r="F179" s="47"/>
      <c r="G179" s="46"/>
      <c r="H179" s="47"/>
      <c r="I179" s="46"/>
      <c r="J179" s="47"/>
      <c r="K179" s="46"/>
      <c r="L179" s="47"/>
      <c r="M179" s="46"/>
      <c r="N179" s="47"/>
      <c r="O179" s="46"/>
      <c r="P179" s="47"/>
      <c r="Q179" s="46"/>
      <c r="R179" s="47"/>
      <c r="S179" s="46"/>
      <c r="T179" s="47"/>
      <c r="U179" s="46"/>
      <c r="V179" s="47"/>
      <c r="W179" s="46"/>
      <c r="X179" s="47"/>
      <c r="Y179" s="46"/>
      <c r="Z179" s="47"/>
      <c r="AA179" s="46"/>
      <c r="AB179" s="47"/>
      <c r="AC179" s="46"/>
      <c r="AD179" s="47"/>
      <c r="AE179" s="46"/>
      <c r="AF179" s="47"/>
      <c r="AG179" s="46"/>
      <c r="AH179" s="47"/>
      <c r="AI179" s="46"/>
      <c r="AJ179" s="47"/>
      <c r="AK179" s="46"/>
      <c r="AL179" s="47"/>
      <c r="AM179" s="46"/>
      <c r="AN179" s="47"/>
      <c r="AO179" s="46"/>
      <c r="AP179" s="47"/>
    </row>
    <row r="180" spans="2:42" x14ac:dyDescent="0.25">
      <c r="B180" s="27">
        <f t="shared" ca="1" si="2"/>
        <v>50284</v>
      </c>
      <c r="C180" s="48"/>
      <c r="D180" s="49"/>
      <c r="E180" s="48"/>
      <c r="F180" s="49"/>
      <c r="G180" s="48"/>
      <c r="H180" s="49"/>
      <c r="I180" s="48"/>
      <c r="J180" s="49"/>
      <c r="K180" s="48"/>
      <c r="L180" s="49"/>
      <c r="M180" s="48"/>
      <c r="N180" s="49"/>
      <c r="O180" s="48"/>
      <c r="P180" s="49"/>
      <c r="Q180" s="48"/>
      <c r="R180" s="49"/>
      <c r="S180" s="48"/>
      <c r="T180" s="49"/>
      <c r="U180" s="48"/>
      <c r="V180" s="49"/>
      <c r="W180" s="48"/>
      <c r="X180" s="49"/>
      <c r="Y180" s="48"/>
      <c r="Z180" s="49"/>
      <c r="AA180" s="48"/>
      <c r="AB180" s="49"/>
      <c r="AC180" s="48"/>
      <c r="AD180" s="49"/>
      <c r="AE180" s="48"/>
      <c r="AF180" s="49"/>
      <c r="AG180" s="48"/>
      <c r="AH180" s="49"/>
      <c r="AI180" s="48"/>
      <c r="AJ180" s="49"/>
      <c r="AK180" s="48"/>
      <c r="AL180" s="49"/>
      <c r="AM180" s="48"/>
      <c r="AN180" s="49"/>
      <c r="AO180" s="48"/>
      <c r="AP180" s="49"/>
    </row>
    <row r="181" spans="2:42" x14ac:dyDescent="0.25">
      <c r="B181" s="27">
        <f t="shared" ca="1" si="2"/>
        <v>50314</v>
      </c>
      <c r="C181" s="46"/>
      <c r="D181" s="47"/>
      <c r="E181" s="46"/>
      <c r="F181" s="47"/>
      <c r="G181" s="46"/>
      <c r="H181" s="47"/>
      <c r="I181" s="46"/>
      <c r="J181" s="47"/>
      <c r="K181" s="46"/>
      <c r="L181" s="47"/>
      <c r="M181" s="46"/>
      <c r="N181" s="47"/>
      <c r="O181" s="46"/>
      <c r="P181" s="47"/>
      <c r="Q181" s="46"/>
      <c r="R181" s="47"/>
      <c r="S181" s="46"/>
      <c r="T181" s="47"/>
      <c r="U181" s="46"/>
      <c r="V181" s="47"/>
      <c r="W181" s="46"/>
      <c r="X181" s="47"/>
      <c r="Y181" s="46"/>
      <c r="Z181" s="47"/>
      <c r="AA181" s="46"/>
      <c r="AB181" s="47"/>
      <c r="AC181" s="46"/>
      <c r="AD181" s="47"/>
      <c r="AE181" s="46"/>
      <c r="AF181" s="47"/>
      <c r="AG181" s="46"/>
      <c r="AH181" s="47"/>
      <c r="AI181" s="46"/>
      <c r="AJ181" s="47"/>
      <c r="AK181" s="46"/>
      <c r="AL181" s="47"/>
      <c r="AM181" s="46"/>
      <c r="AN181" s="47"/>
      <c r="AO181" s="46"/>
      <c r="AP181" s="47"/>
    </row>
    <row r="182" spans="2:42" x14ac:dyDescent="0.25">
      <c r="B182" s="27">
        <f t="shared" ca="1" si="2"/>
        <v>50345</v>
      </c>
      <c r="C182" s="48"/>
      <c r="D182" s="49"/>
      <c r="E182" s="48"/>
      <c r="F182" s="49"/>
      <c r="G182" s="48"/>
      <c r="H182" s="49"/>
      <c r="I182" s="48"/>
      <c r="J182" s="49"/>
      <c r="K182" s="48"/>
      <c r="L182" s="49"/>
      <c r="M182" s="48"/>
      <c r="N182" s="49"/>
      <c r="O182" s="48"/>
      <c r="P182" s="49"/>
      <c r="Q182" s="48"/>
      <c r="R182" s="49"/>
      <c r="S182" s="48"/>
      <c r="T182" s="49"/>
      <c r="U182" s="48"/>
      <c r="V182" s="49"/>
      <c r="W182" s="48"/>
      <c r="X182" s="49"/>
      <c r="Y182" s="48"/>
      <c r="Z182" s="49"/>
      <c r="AA182" s="48"/>
      <c r="AB182" s="49"/>
      <c r="AC182" s="48"/>
      <c r="AD182" s="49"/>
      <c r="AE182" s="48"/>
      <c r="AF182" s="49"/>
      <c r="AG182" s="48"/>
      <c r="AH182" s="49"/>
      <c r="AI182" s="48"/>
      <c r="AJ182" s="49"/>
      <c r="AK182" s="48"/>
      <c r="AL182" s="49"/>
      <c r="AM182" s="48"/>
      <c r="AN182" s="49"/>
      <c r="AO182" s="48"/>
      <c r="AP182" s="49"/>
    </row>
    <row r="183" spans="2:42" x14ac:dyDescent="0.25">
      <c r="B183" s="27">
        <f t="shared" ca="1" si="2"/>
        <v>50375</v>
      </c>
      <c r="C183" s="46"/>
      <c r="D183" s="47"/>
      <c r="E183" s="46"/>
      <c r="F183" s="47"/>
      <c r="G183" s="46"/>
      <c r="H183" s="47"/>
      <c r="I183" s="46"/>
      <c r="J183" s="47"/>
      <c r="K183" s="46"/>
      <c r="L183" s="47"/>
      <c r="M183" s="46"/>
      <c r="N183" s="47"/>
      <c r="O183" s="46"/>
      <c r="P183" s="47"/>
      <c r="Q183" s="46"/>
      <c r="R183" s="47"/>
      <c r="S183" s="46"/>
      <c r="T183" s="47"/>
      <c r="U183" s="46"/>
      <c r="V183" s="47"/>
      <c r="W183" s="46"/>
      <c r="X183" s="47"/>
      <c r="Y183" s="46"/>
      <c r="Z183" s="47"/>
      <c r="AA183" s="46"/>
      <c r="AB183" s="47"/>
      <c r="AC183" s="46"/>
      <c r="AD183" s="47"/>
      <c r="AE183" s="46"/>
      <c r="AF183" s="47"/>
      <c r="AG183" s="46"/>
      <c r="AH183" s="47"/>
      <c r="AI183" s="46"/>
      <c r="AJ183" s="47"/>
      <c r="AK183" s="46"/>
      <c r="AL183" s="47"/>
      <c r="AM183" s="46"/>
      <c r="AN183" s="47"/>
      <c r="AO183" s="46"/>
      <c r="AP183" s="47"/>
    </row>
    <row r="184" spans="2:42" x14ac:dyDescent="0.25">
      <c r="B184" s="27">
        <f t="shared" ca="1" si="2"/>
        <v>50406</v>
      </c>
      <c r="C184" s="48"/>
      <c r="D184" s="49"/>
      <c r="E184" s="48"/>
      <c r="F184" s="49"/>
      <c r="G184" s="48"/>
      <c r="H184" s="49"/>
      <c r="I184" s="48"/>
      <c r="J184" s="49"/>
      <c r="K184" s="48"/>
      <c r="L184" s="49"/>
      <c r="M184" s="48"/>
      <c r="N184" s="49"/>
      <c r="O184" s="48"/>
      <c r="P184" s="49"/>
      <c r="Q184" s="48"/>
      <c r="R184" s="49"/>
      <c r="S184" s="48"/>
      <c r="T184" s="49"/>
      <c r="U184" s="48"/>
      <c r="V184" s="49"/>
      <c r="W184" s="48"/>
      <c r="X184" s="49"/>
      <c r="Y184" s="48"/>
      <c r="Z184" s="49"/>
      <c r="AA184" s="48"/>
      <c r="AB184" s="49"/>
      <c r="AC184" s="48"/>
      <c r="AD184" s="49"/>
      <c r="AE184" s="48"/>
      <c r="AF184" s="49"/>
      <c r="AG184" s="48"/>
      <c r="AH184" s="49"/>
      <c r="AI184" s="48"/>
      <c r="AJ184" s="49"/>
      <c r="AK184" s="48"/>
      <c r="AL184" s="49"/>
      <c r="AM184" s="48"/>
      <c r="AN184" s="49"/>
      <c r="AO184" s="48"/>
      <c r="AP184" s="49"/>
    </row>
    <row r="185" spans="2:42" x14ac:dyDescent="0.25">
      <c r="B185" s="27">
        <f t="shared" ca="1" si="2"/>
        <v>50437</v>
      </c>
      <c r="C185" s="46"/>
      <c r="D185" s="47"/>
      <c r="E185" s="46"/>
      <c r="F185" s="47"/>
      <c r="G185" s="46"/>
      <c r="H185" s="47"/>
      <c r="I185" s="46"/>
      <c r="J185" s="47"/>
      <c r="K185" s="46"/>
      <c r="L185" s="47"/>
      <c r="M185" s="46"/>
      <c r="N185" s="47"/>
      <c r="O185" s="46"/>
      <c r="P185" s="47"/>
      <c r="Q185" s="46"/>
      <c r="R185" s="47"/>
      <c r="S185" s="46"/>
      <c r="T185" s="47"/>
      <c r="U185" s="46"/>
      <c r="V185" s="47"/>
      <c r="W185" s="46"/>
      <c r="X185" s="47"/>
      <c r="Y185" s="46"/>
      <c r="Z185" s="47"/>
      <c r="AA185" s="46"/>
      <c r="AB185" s="47"/>
      <c r="AC185" s="46"/>
      <c r="AD185" s="47"/>
      <c r="AE185" s="46"/>
      <c r="AF185" s="47"/>
      <c r="AG185" s="46"/>
      <c r="AH185" s="47"/>
      <c r="AI185" s="46"/>
      <c r="AJ185" s="47"/>
      <c r="AK185" s="46"/>
      <c r="AL185" s="47"/>
      <c r="AM185" s="46"/>
      <c r="AN185" s="47"/>
      <c r="AO185" s="46"/>
      <c r="AP185" s="47"/>
    </row>
    <row r="186" spans="2:42" x14ac:dyDescent="0.25">
      <c r="B186" s="27">
        <f t="shared" ca="1" si="2"/>
        <v>50465</v>
      </c>
      <c r="C186" s="48"/>
      <c r="D186" s="49"/>
      <c r="E186" s="48"/>
      <c r="F186" s="49"/>
      <c r="G186" s="48"/>
      <c r="H186" s="49"/>
      <c r="I186" s="48"/>
      <c r="J186" s="49"/>
      <c r="K186" s="48"/>
      <c r="L186" s="49"/>
      <c r="M186" s="48"/>
      <c r="N186" s="49"/>
      <c r="O186" s="48"/>
      <c r="P186" s="49"/>
      <c r="Q186" s="48"/>
      <c r="R186" s="49"/>
      <c r="S186" s="48"/>
      <c r="T186" s="49"/>
      <c r="U186" s="48"/>
      <c r="V186" s="49"/>
      <c r="W186" s="48"/>
      <c r="X186" s="49"/>
      <c r="Y186" s="48"/>
      <c r="Z186" s="49"/>
      <c r="AA186" s="48"/>
      <c r="AB186" s="49"/>
      <c r="AC186" s="48"/>
      <c r="AD186" s="49"/>
      <c r="AE186" s="48"/>
      <c r="AF186" s="49"/>
      <c r="AG186" s="48"/>
      <c r="AH186" s="49"/>
      <c r="AI186" s="48"/>
      <c r="AJ186" s="49"/>
      <c r="AK186" s="48"/>
      <c r="AL186" s="49"/>
      <c r="AM186" s="48"/>
      <c r="AN186" s="49"/>
      <c r="AO186" s="48"/>
      <c r="AP186" s="49"/>
    </row>
    <row r="187" spans="2:42" x14ac:dyDescent="0.25">
      <c r="B187" s="27">
        <f t="shared" ca="1" si="2"/>
        <v>50496</v>
      </c>
      <c r="C187" s="46"/>
      <c r="D187" s="47"/>
      <c r="E187" s="46"/>
      <c r="F187" s="47"/>
      <c r="G187" s="46"/>
      <c r="H187" s="47"/>
      <c r="I187" s="46"/>
      <c r="J187" s="47"/>
      <c r="K187" s="46"/>
      <c r="L187" s="47"/>
      <c r="M187" s="46"/>
      <c r="N187" s="47"/>
      <c r="O187" s="46"/>
      <c r="P187" s="47"/>
      <c r="Q187" s="46"/>
      <c r="R187" s="47"/>
      <c r="S187" s="46"/>
      <c r="T187" s="47"/>
      <c r="U187" s="46"/>
      <c r="V187" s="47"/>
      <c r="W187" s="46"/>
      <c r="X187" s="47"/>
      <c r="Y187" s="46"/>
      <c r="Z187" s="47"/>
      <c r="AA187" s="46"/>
      <c r="AB187" s="47"/>
      <c r="AC187" s="46"/>
      <c r="AD187" s="47"/>
      <c r="AE187" s="46"/>
      <c r="AF187" s="47"/>
      <c r="AG187" s="46"/>
      <c r="AH187" s="47"/>
      <c r="AI187" s="46"/>
      <c r="AJ187" s="47"/>
      <c r="AK187" s="46"/>
      <c r="AL187" s="47"/>
      <c r="AM187" s="46"/>
      <c r="AN187" s="47"/>
      <c r="AO187" s="46"/>
      <c r="AP187" s="47"/>
    </row>
    <row r="188" spans="2:42" x14ac:dyDescent="0.25">
      <c r="B188" s="27">
        <f t="shared" ca="1" si="2"/>
        <v>50526</v>
      </c>
      <c r="C188" s="48"/>
      <c r="D188" s="49"/>
      <c r="E188" s="48"/>
      <c r="F188" s="49"/>
      <c r="G188" s="48"/>
      <c r="H188" s="49"/>
      <c r="I188" s="48"/>
      <c r="J188" s="49"/>
      <c r="K188" s="48"/>
      <c r="L188" s="49"/>
      <c r="M188" s="48"/>
      <c r="N188" s="49"/>
      <c r="O188" s="48"/>
      <c r="P188" s="49"/>
      <c r="Q188" s="48"/>
      <c r="R188" s="49"/>
      <c r="S188" s="48"/>
      <c r="T188" s="49"/>
      <c r="U188" s="48"/>
      <c r="V188" s="49"/>
      <c r="W188" s="48"/>
      <c r="X188" s="49"/>
      <c r="Y188" s="48"/>
      <c r="Z188" s="49"/>
      <c r="AA188" s="48"/>
      <c r="AB188" s="49"/>
      <c r="AC188" s="48"/>
      <c r="AD188" s="49"/>
      <c r="AE188" s="48"/>
      <c r="AF188" s="49"/>
      <c r="AG188" s="48"/>
      <c r="AH188" s="49"/>
      <c r="AI188" s="48"/>
      <c r="AJ188" s="49"/>
      <c r="AK188" s="48"/>
      <c r="AL188" s="49"/>
      <c r="AM188" s="48"/>
      <c r="AN188" s="49"/>
      <c r="AO188" s="48"/>
      <c r="AP188" s="49"/>
    </row>
    <row r="189" spans="2:42" x14ac:dyDescent="0.25">
      <c r="B189" s="27">
        <f t="shared" ca="1" si="2"/>
        <v>50557</v>
      </c>
      <c r="C189" s="46"/>
      <c r="D189" s="47"/>
      <c r="E189" s="46"/>
      <c r="F189" s="47"/>
      <c r="G189" s="46"/>
      <c r="H189" s="47"/>
      <c r="I189" s="46"/>
      <c r="J189" s="47"/>
      <c r="K189" s="46"/>
      <c r="L189" s="47"/>
      <c r="M189" s="46"/>
      <c r="N189" s="47"/>
      <c r="O189" s="46"/>
      <c r="P189" s="47"/>
      <c r="Q189" s="46"/>
      <c r="R189" s="47"/>
      <c r="S189" s="46"/>
      <c r="T189" s="47"/>
      <c r="U189" s="46"/>
      <c r="V189" s="47"/>
      <c r="W189" s="46"/>
      <c r="X189" s="47"/>
      <c r="Y189" s="46"/>
      <c r="Z189" s="47"/>
      <c r="AA189" s="46"/>
      <c r="AB189" s="47"/>
      <c r="AC189" s="46"/>
      <c r="AD189" s="47"/>
      <c r="AE189" s="46"/>
      <c r="AF189" s="47"/>
      <c r="AG189" s="46"/>
      <c r="AH189" s="47"/>
      <c r="AI189" s="46"/>
      <c r="AJ189" s="47"/>
      <c r="AK189" s="46"/>
      <c r="AL189" s="47"/>
      <c r="AM189" s="46"/>
      <c r="AN189" s="47"/>
      <c r="AO189" s="46"/>
      <c r="AP189" s="47"/>
    </row>
    <row r="190" spans="2:42" x14ac:dyDescent="0.25">
      <c r="B190" s="27">
        <f t="shared" ca="1" si="2"/>
        <v>50587</v>
      </c>
      <c r="C190" s="48"/>
      <c r="D190" s="49"/>
      <c r="E190" s="48"/>
      <c r="F190" s="49"/>
      <c r="G190" s="48"/>
      <c r="H190" s="49"/>
      <c r="I190" s="48"/>
      <c r="J190" s="49"/>
      <c r="K190" s="48"/>
      <c r="L190" s="49"/>
      <c r="M190" s="48"/>
      <c r="N190" s="49"/>
      <c r="O190" s="48"/>
      <c r="P190" s="49"/>
      <c r="Q190" s="48"/>
      <c r="R190" s="49"/>
      <c r="S190" s="48"/>
      <c r="T190" s="49"/>
      <c r="U190" s="48"/>
      <c r="V190" s="49"/>
      <c r="W190" s="48"/>
      <c r="X190" s="49"/>
      <c r="Y190" s="48"/>
      <c r="Z190" s="49"/>
      <c r="AA190" s="48"/>
      <c r="AB190" s="49"/>
      <c r="AC190" s="48"/>
      <c r="AD190" s="49"/>
      <c r="AE190" s="48"/>
      <c r="AF190" s="49"/>
      <c r="AG190" s="48"/>
      <c r="AH190" s="49"/>
      <c r="AI190" s="48"/>
      <c r="AJ190" s="49"/>
      <c r="AK190" s="48"/>
      <c r="AL190" s="49"/>
      <c r="AM190" s="48"/>
      <c r="AN190" s="49"/>
      <c r="AO190" s="48"/>
      <c r="AP190" s="49"/>
    </row>
    <row r="191" spans="2:42" x14ac:dyDescent="0.25">
      <c r="B191" s="27">
        <f t="shared" ca="1" si="2"/>
        <v>50618</v>
      </c>
      <c r="C191" s="46"/>
      <c r="D191" s="47"/>
      <c r="E191" s="46"/>
      <c r="F191" s="47"/>
      <c r="G191" s="46"/>
      <c r="H191" s="47"/>
      <c r="I191" s="46"/>
      <c r="J191" s="47"/>
      <c r="K191" s="46"/>
      <c r="L191" s="47"/>
      <c r="M191" s="46"/>
      <c r="N191" s="47"/>
      <c r="O191" s="46"/>
      <c r="P191" s="47"/>
      <c r="Q191" s="46"/>
      <c r="R191" s="47"/>
      <c r="S191" s="46"/>
      <c r="T191" s="47"/>
      <c r="U191" s="46"/>
      <c r="V191" s="47"/>
      <c r="W191" s="46"/>
      <c r="X191" s="47"/>
      <c r="Y191" s="46"/>
      <c r="Z191" s="47"/>
      <c r="AA191" s="46"/>
      <c r="AB191" s="47"/>
      <c r="AC191" s="46"/>
      <c r="AD191" s="47"/>
      <c r="AE191" s="46"/>
      <c r="AF191" s="47"/>
      <c r="AG191" s="46"/>
      <c r="AH191" s="47"/>
      <c r="AI191" s="46"/>
      <c r="AJ191" s="47"/>
      <c r="AK191" s="46"/>
      <c r="AL191" s="47"/>
      <c r="AM191" s="46"/>
      <c r="AN191" s="47"/>
      <c r="AO191" s="46"/>
      <c r="AP191" s="47"/>
    </row>
    <row r="192" spans="2:42" x14ac:dyDescent="0.25">
      <c r="B192" s="27">
        <f t="shared" ca="1" si="2"/>
        <v>50649</v>
      </c>
      <c r="C192" s="48"/>
      <c r="D192" s="49"/>
      <c r="E192" s="48"/>
      <c r="F192" s="49"/>
      <c r="G192" s="48"/>
      <c r="H192" s="49"/>
      <c r="I192" s="48"/>
      <c r="J192" s="49"/>
      <c r="K192" s="48"/>
      <c r="L192" s="49"/>
      <c r="M192" s="48"/>
      <c r="N192" s="49"/>
      <c r="O192" s="48"/>
      <c r="P192" s="49"/>
      <c r="Q192" s="48"/>
      <c r="R192" s="49"/>
      <c r="S192" s="48"/>
      <c r="T192" s="49"/>
      <c r="U192" s="48"/>
      <c r="V192" s="49"/>
      <c r="W192" s="48"/>
      <c r="X192" s="49"/>
      <c r="Y192" s="48"/>
      <c r="Z192" s="49"/>
      <c r="AA192" s="48"/>
      <c r="AB192" s="49"/>
      <c r="AC192" s="48"/>
      <c r="AD192" s="49"/>
      <c r="AE192" s="48"/>
      <c r="AF192" s="49"/>
      <c r="AG192" s="48"/>
      <c r="AH192" s="49"/>
      <c r="AI192" s="48"/>
      <c r="AJ192" s="49"/>
      <c r="AK192" s="48"/>
      <c r="AL192" s="49"/>
      <c r="AM192" s="48"/>
      <c r="AN192" s="49"/>
      <c r="AO192" s="48"/>
      <c r="AP192" s="49"/>
    </row>
    <row r="193" spans="2:42" x14ac:dyDescent="0.25">
      <c r="B193" s="27">
        <f t="shared" ca="1" si="2"/>
        <v>50679</v>
      </c>
      <c r="C193" s="46"/>
      <c r="D193" s="47"/>
      <c r="E193" s="46"/>
      <c r="F193" s="47"/>
      <c r="G193" s="46"/>
      <c r="H193" s="47"/>
      <c r="I193" s="46"/>
      <c r="J193" s="47"/>
      <c r="K193" s="46"/>
      <c r="L193" s="47"/>
      <c r="M193" s="46"/>
      <c r="N193" s="47"/>
      <c r="O193" s="46"/>
      <c r="P193" s="47"/>
      <c r="Q193" s="46"/>
      <c r="R193" s="47"/>
      <c r="S193" s="46"/>
      <c r="T193" s="47"/>
      <c r="U193" s="46"/>
      <c r="V193" s="47"/>
      <c r="W193" s="46"/>
      <c r="X193" s="47"/>
      <c r="Y193" s="46"/>
      <c r="Z193" s="47"/>
      <c r="AA193" s="46"/>
      <c r="AB193" s="47"/>
      <c r="AC193" s="46"/>
      <c r="AD193" s="47"/>
      <c r="AE193" s="46"/>
      <c r="AF193" s="47"/>
      <c r="AG193" s="46"/>
      <c r="AH193" s="47"/>
      <c r="AI193" s="46"/>
      <c r="AJ193" s="47"/>
      <c r="AK193" s="46"/>
      <c r="AL193" s="47"/>
      <c r="AM193" s="46"/>
      <c r="AN193" s="47"/>
      <c r="AO193" s="46"/>
      <c r="AP193" s="47"/>
    </row>
    <row r="194" spans="2:42" x14ac:dyDescent="0.25">
      <c r="B194" s="27">
        <f t="shared" ca="1" si="2"/>
        <v>50710</v>
      </c>
      <c r="C194" s="48"/>
      <c r="D194" s="49"/>
      <c r="E194" s="48"/>
      <c r="F194" s="49"/>
      <c r="G194" s="48"/>
      <c r="H194" s="49"/>
      <c r="I194" s="48"/>
      <c r="J194" s="49"/>
      <c r="K194" s="48"/>
      <c r="L194" s="49"/>
      <c r="M194" s="48"/>
      <c r="N194" s="49"/>
      <c r="O194" s="48"/>
      <c r="P194" s="49"/>
      <c r="Q194" s="48"/>
      <c r="R194" s="49"/>
      <c r="S194" s="48"/>
      <c r="T194" s="49"/>
      <c r="U194" s="48"/>
      <c r="V194" s="49"/>
      <c r="W194" s="48"/>
      <c r="X194" s="49"/>
      <c r="Y194" s="48"/>
      <c r="Z194" s="49"/>
      <c r="AA194" s="48"/>
      <c r="AB194" s="49"/>
      <c r="AC194" s="48"/>
      <c r="AD194" s="49"/>
      <c r="AE194" s="48"/>
      <c r="AF194" s="49"/>
      <c r="AG194" s="48"/>
      <c r="AH194" s="49"/>
      <c r="AI194" s="48"/>
      <c r="AJ194" s="49"/>
      <c r="AK194" s="48"/>
      <c r="AL194" s="49"/>
      <c r="AM194" s="48"/>
      <c r="AN194" s="49"/>
      <c r="AO194" s="48"/>
      <c r="AP194" s="49"/>
    </row>
    <row r="195" spans="2:42" x14ac:dyDescent="0.25">
      <c r="B195" s="27">
        <f t="shared" ca="1" si="2"/>
        <v>50740</v>
      </c>
      <c r="C195" s="46"/>
      <c r="D195" s="47"/>
      <c r="E195" s="46"/>
      <c r="F195" s="47"/>
      <c r="G195" s="46"/>
      <c r="H195" s="47"/>
      <c r="I195" s="46"/>
      <c r="J195" s="47"/>
      <c r="K195" s="46"/>
      <c r="L195" s="47"/>
      <c r="M195" s="46"/>
      <c r="N195" s="47"/>
      <c r="O195" s="46"/>
      <c r="P195" s="47"/>
      <c r="Q195" s="46"/>
      <c r="R195" s="47"/>
      <c r="S195" s="46"/>
      <c r="T195" s="47"/>
      <c r="U195" s="46"/>
      <c r="V195" s="47"/>
      <c r="W195" s="46"/>
      <c r="X195" s="47"/>
      <c r="Y195" s="46"/>
      <c r="Z195" s="47"/>
      <c r="AA195" s="46"/>
      <c r="AB195" s="47"/>
      <c r="AC195" s="46"/>
      <c r="AD195" s="47"/>
      <c r="AE195" s="46"/>
      <c r="AF195" s="47"/>
      <c r="AG195" s="46"/>
      <c r="AH195" s="47"/>
      <c r="AI195" s="46"/>
      <c r="AJ195" s="47"/>
      <c r="AK195" s="46"/>
      <c r="AL195" s="47"/>
      <c r="AM195" s="46"/>
      <c r="AN195" s="47"/>
      <c r="AO195" s="46"/>
      <c r="AP195" s="47"/>
    </row>
    <row r="196" spans="2:42" x14ac:dyDescent="0.25">
      <c r="B196" s="27">
        <f t="shared" ca="1" si="2"/>
        <v>50771</v>
      </c>
      <c r="C196" s="48"/>
      <c r="D196" s="49"/>
      <c r="E196" s="48"/>
      <c r="F196" s="49"/>
      <c r="G196" s="48"/>
      <c r="H196" s="49"/>
      <c r="I196" s="48"/>
      <c r="J196" s="49"/>
      <c r="K196" s="48"/>
      <c r="L196" s="49"/>
      <c r="M196" s="48"/>
      <c r="N196" s="49"/>
      <c r="O196" s="48"/>
      <c r="P196" s="49"/>
      <c r="Q196" s="48"/>
      <c r="R196" s="49"/>
      <c r="S196" s="48"/>
      <c r="T196" s="49"/>
      <c r="U196" s="48"/>
      <c r="V196" s="49"/>
      <c r="W196" s="48"/>
      <c r="X196" s="49"/>
      <c r="Y196" s="48"/>
      <c r="Z196" s="49"/>
      <c r="AA196" s="48"/>
      <c r="AB196" s="49"/>
      <c r="AC196" s="48"/>
      <c r="AD196" s="49"/>
      <c r="AE196" s="48"/>
      <c r="AF196" s="49"/>
      <c r="AG196" s="48"/>
      <c r="AH196" s="49"/>
      <c r="AI196" s="48"/>
      <c r="AJ196" s="49"/>
      <c r="AK196" s="48"/>
      <c r="AL196" s="49"/>
      <c r="AM196" s="48"/>
      <c r="AN196" s="49"/>
      <c r="AO196" s="48"/>
      <c r="AP196" s="49"/>
    </row>
    <row r="197" spans="2:42" x14ac:dyDescent="0.25">
      <c r="B197" s="27">
        <f t="shared" ca="1" si="2"/>
        <v>50802</v>
      </c>
      <c r="C197" s="46"/>
      <c r="D197" s="47"/>
      <c r="E197" s="46"/>
      <c r="F197" s="47"/>
      <c r="G197" s="46"/>
      <c r="H197" s="47"/>
      <c r="I197" s="46"/>
      <c r="J197" s="47"/>
      <c r="K197" s="46"/>
      <c r="L197" s="47"/>
      <c r="M197" s="46"/>
      <c r="N197" s="47"/>
      <c r="O197" s="46"/>
      <c r="P197" s="47"/>
      <c r="Q197" s="46"/>
      <c r="R197" s="47"/>
      <c r="S197" s="46"/>
      <c r="T197" s="47"/>
      <c r="U197" s="46"/>
      <c r="V197" s="47"/>
      <c r="W197" s="46"/>
      <c r="X197" s="47"/>
      <c r="Y197" s="46"/>
      <c r="Z197" s="47"/>
      <c r="AA197" s="46"/>
      <c r="AB197" s="47"/>
      <c r="AC197" s="46"/>
      <c r="AD197" s="47"/>
      <c r="AE197" s="46"/>
      <c r="AF197" s="47"/>
      <c r="AG197" s="46"/>
      <c r="AH197" s="47"/>
      <c r="AI197" s="46"/>
      <c r="AJ197" s="47"/>
      <c r="AK197" s="46"/>
      <c r="AL197" s="47"/>
      <c r="AM197" s="46"/>
      <c r="AN197" s="47"/>
      <c r="AO197" s="46"/>
      <c r="AP197" s="47"/>
    </row>
    <row r="198" spans="2:42" x14ac:dyDescent="0.25">
      <c r="B198" s="27">
        <f t="shared" ca="1" si="2"/>
        <v>50830</v>
      </c>
      <c r="C198" s="48"/>
      <c r="D198" s="49"/>
      <c r="E198" s="48"/>
      <c r="F198" s="49"/>
      <c r="G198" s="48"/>
      <c r="H198" s="49"/>
      <c r="I198" s="48"/>
      <c r="J198" s="49"/>
      <c r="K198" s="48"/>
      <c r="L198" s="49"/>
      <c r="M198" s="48"/>
      <c r="N198" s="49"/>
      <c r="O198" s="48"/>
      <c r="P198" s="49"/>
      <c r="Q198" s="48"/>
      <c r="R198" s="49"/>
      <c r="S198" s="48"/>
      <c r="T198" s="49"/>
      <c r="U198" s="48"/>
      <c r="V198" s="49"/>
      <c r="W198" s="48"/>
      <c r="X198" s="49"/>
      <c r="Y198" s="48"/>
      <c r="Z198" s="49"/>
      <c r="AA198" s="48"/>
      <c r="AB198" s="49"/>
      <c r="AC198" s="48"/>
      <c r="AD198" s="49"/>
      <c r="AE198" s="48"/>
      <c r="AF198" s="49"/>
      <c r="AG198" s="48"/>
      <c r="AH198" s="49"/>
      <c r="AI198" s="48"/>
      <c r="AJ198" s="49"/>
      <c r="AK198" s="48"/>
      <c r="AL198" s="49"/>
      <c r="AM198" s="48"/>
      <c r="AN198" s="49"/>
      <c r="AO198" s="48"/>
      <c r="AP198" s="49"/>
    </row>
    <row r="199" spans="2:42" x14ac:dyDescent="0.25">
      <c r="B199" s="27">
        <f t="shared" ca="1" si="2"/>
        <v>50861</v>
      </c>
      <c r="C199" s="46"/>
      <c r="D199" s="47"/>
      <c r="E199" s="46"/>
      <c r="F199" s="47"/>
      <c r="G199" s="46"/>
      <c r="H199" s="47"/>
      <c r="I199" s="46"/>
      <c r="J199" s="47"/>
      <c r="K199" s="46"/>
      <c r="L199" s="47"/>
      <c r="M199" s="46"/>
      <c r="N199" s="47"/>
      <c r="O199" s="46"/>
      <c r="P199" s="47"/>
      <c r="Q199" s="46"/>
      <c r="R199" s="47"/>
      <c r="S199" s="46"/>
      <c r="T199" s="47"/>
      <c r="U199" s="46"/>
      <c r="V199" s="47"/>
      <c r="W199" s="46"/>
      <c r="X199" s="47"/>
      <c r="Y199" s="46"/>
      <c r="Z199" s="47"/>
      <c r="AA199" s="46"/>
      <c r="AB199" s="47"/>
      <c r="AC199" s="46"/>
      <c r="AD199" s="47"/>
      <c r="AE199" s="46"/>
      <c r="AF199" s="47"/>
      <c r="AG199" s="46"/>
      <c r="AH199" s="47"/>
      <c r="AI199" s="46"/>
      <c r="AJ199" s="47"/>
      <c r="AK199" s="46"/>
      <c r="AL199" s="47"/>
      <c r="AM199" s="46"/>
      <c r="AN199" s="47"/>
      <c r="AO199" s="46"/>
      <c r="AP199" s="47"/>
    </row>
    <row r="200" spans="2:42" x14ac:dyDescent="0.25">
      <c r="B200" s="27">
        <f t="shared" ca="1" si="2"/>
        <v>50891</v>
      </c>
      <c r="C200" s="48"/>
      <c r="D200" s="49"/>
      <c r="E200" s="48"/>
      <c r="F200" s="49"/>
      <c r="G200" s="48"/>
      <c r="H200" s="49"/>
      <c r="I200" s="48"/>
      <c r="J200" s="49"/>
      <c r="K200" s="48"/>
      <c r="L200" s="49"/>
      <c r="M200" s="48"/>
      <c r="N200" s="49"/>
      <c r="O200" s="48"/>
      <c r="P200" s="49"/>
      <c r="Q200" s="48"/>
      <c r="R200" s="49"/>
      <c r="S200" s="48"/>
      <c r="T200" s="49"/>
      <c r="U200" s="48"/>
      <c r="V200" s="49"/>
      <c r="W200" s="48"/>
      <c r="X200" s="49"/>
      <c r="Y200" s="48"/>
      <c r="Z200" s="49"/>
      <c r="AA200" s="48"/>
      <c r="AB200" s="49"/>
      <c r="AC200" s="48"/>
      <c r="AD200" s="49"/>
      <c r="AE200" s="48"/>
      <c r="AF200" s="49"/>
      <c r="AG200" s="48"/>
      <c r="AH200" s="49"/>
      <c r="AI200" s="48"/>
      <c r="AJ200" s="49"/>
      <c r="AK200" s="48"/>
      <c r="AL200" s="49"/>
      <c r="AM200" s="48"/>
      <c r="AN200" s="49"/>
      <c r="AO200" s="48"/>
      <c r="AP200" s="49"/>
    </row>
    <row r="201" spans="2:42" x14ac:dyDescent="0.25">
      <c r="B201" s="27">
        <f t="shared" ca="1" si="2"/>
        <v>50922</v>
      </c>
      <c r="C201" s="46"/>
      <c r="D201" s="47"/>
      <c r="E201" s="46"/>
      <c r="F201" s="47"/>
      <c r="G201" s="46"/>
      <c r="H201" s="47"/>
      <c r="I201" s="46"/>
      <c r="J201" s="47"/>
      <c r="K201" s="46"/>
      <c r="L201" s="47"/>
      <c r="M201" s="46"/>
      <c r="N201" s="47"/>
      <c r="O201" s="46"/>
      <c r="P201" s="47"/>
      <c r="Q201" s="46"/>
      <c r="R201" s="47"/>
      <c r="S201" s="46"/>
      <c r="T201" s="47"/>
      <c r="U201" s="46"/>
      <c r="V201" s="47"/>
      <c r="W201" s="46"/>
      <c r="X201" s="47"/>
      <c r="Y201" s="46"/>
      <c r="Z201" s="47"/>
      <c r="AA201" s="46"/>
      <c r="AB201" s="47"/>
      <c r="AC201" s="46"/>
      <c r="AD201" s="47"/>
      <c r="AE201" s="46"/>
      <c r="AF201" s="47"/>
      <c r="AG201" s="46"/>
      <c r="AH201" s="47"/>
      <c r="AI201" s="46"/>
      <c r="AJ201" s="47"/>
      <c r="AK201" s="46"/>
      <c r="AL201" s="47"/>
      <c r="AM201" s="46"/>
      <c r="AN201" s="47"/>
      <c r="AO201" s="46"/>
      <c r="AP201" s="47"/>
    </row>
    <row r="202" spans="2:42" x14ac:dyDescent="0.25">
      <c r="B202" s="27">
        <f t="shared" ca="1" si="2"/>
        <v>50952</v>
      </c>
      <c r="C202" s="48"/>
      <c r="D202" s="49"/>
      <c r="E202" s="48"/>
      <c r="F202" s="49"/>
      <c r="G202" s="48"/>
      <c r="H202" s="49"/>
      <c r="I202" s="48"/>
      <c r="J202" s="49"/>
      <c r="K202" s="48"/>
      <c r="L202" s="49"/>
      <c r="M202" s="48"/>
      <c r="N202" s="49"/>
      <c r="O202" s="48"/>
      <c r="P202" s="49"/>
      <c r="Q202" s="48"/>
      <c r="R202" s="49"/>
      <c r="S202" s="48"/>
      <c r="T202" s="49"/>
      <c r="U202" s="48"/>
      <c r="V202" s="49"/>
      <c r="W202" s="48"/>
      <c r="X202" s="49"/>
      <c r="Y202" s="48"/>
      <c r="Z202" s="49"/>
      <c r="AA202" s="48"/>
      <c r="AB202" s="49"/>
      <c r="AC202" s="48"/>
      <c r="AD202" s="49"/>
      <c r="AE202" s="48"/>
      <c r="AF202" s="49"/>
      <c r="AG202" s="48"/>
      <c r="AH202" s="49"/>
      <c r="AI202" s="48"/>
      <c r="AJ202" s="49"/>
      <c r="AK202" s="48"/>
      <c r="AL202" s="49"/>
      <c r="AM202" s="48"/>
      <c r="AN202" s="49"/>
      <c r="AO202" s="48"/>
      <c r="AP202" s="49"/>
    </row>
    <row r="203" spans="2:42" x14ac:dyDescent="0.25">
      <c r="B203" s="27">
        <f t="shared" ca="1" si="2"/>
        <v>50983</v>
      </c>
      <c r="C203" s="46"/>
      <c r="D203" s="47"/>
      <c r="E203" s="46"/>
      <c r="F203" s="47"/>
      <c r="G203" s="46"/>
      <c r="H203" s="47"/>
      <c r="I203" s="46"/>
      <c r="J203" s="47"/>
      <c r="K203" s="46"/>
      <c r="L203" s="47"/>
      <c r="M203" s="46"/>
      <c r="N203" s="47"/>
      <c r="O203" s="46"/>
      <c r="P203" s="47"/>
      <c r="Q203" s="46"/>
      <c r="R203" s="47"/>
      <c r="S203" s="46"/>
      <c r="T203" s="47"/>
      <c r="U203" s="46"/>
      <c r="V203" s="47"/>
      <c r="W203" s="46"/>
      <c r="X203" s="47"/>
      <c r="Y203" s="46"/>
      <c r="Z203" s="47"/>
      <c r="AA203" s="46"/>
      <c r="AB203" s="47"/>
      <c r="AC203" s="46"/>
      <c r="AD203" s="47"/>
      <c r="AE203" s="46"/>
      <c r="AF203" s="47"/>
      <c r="AG203" s="46"/>
      <c r="AH203" s="47"/>
      <c r="AI203" s="46"/>
      <c r="AJ203" s="47"/>
      <c r="AK203" s="46"/>
      <c r="AL203" s="47"/>
      <c r="AM203" s="46"/>
      <c r="AN203" s="47"/>
      <c r="AO203" s="46"/>
      <c r="AP203" s="47"/>
    </row>
    <row r="204" spans="2:42" x14ac:dyDescent="0.25">
      <c r="B204" s="27">
        <f t="shared" ca="1" si="2"/>
        <v>51014</v>
      </c>
      <c r="C204" s="48"/>
      <c r="D204" s="49"/>
      <c r="E204" s="48"/>
      <c r="F204" s="49"/>
      <c r="G204" s="48"/>
      <c r="H204" s="49"/>
      <c r="I204" s="48"/>
      <c r="J204" s="49"/>
      <c r="K204" s="48"/>
      <c r="L204" s="49"/>
      <c r="M204" s="48"/>
      <c r="N204" s="49"/>
      <c r="O204" s="48"/>
      <c r="P204" s="49"/>
      <c r="Q204" s="48"/>
      <c r="R204" s="49"/>
      <c r="S204" s="48"/>
      <c r="T204" s="49"/>
      <c r="U204" s="48"/>
      <c r="V204" s="49"/>
      <c r="W204" s="48"/>
      <c r="X204" s="49"/>
      <c r="Y204" s="48"/>
      <c r="Z204" s="49"/>
      <c r="AA204" s="48"/>
      <c r="AB204" s="49"/>
      <c r="AC204" s="48"/>
      <c r="AD204" s="49"/>
      <c r="AE204" s="48"/>
      <c r="AF204" s="49"/>
      <c r="AG204" s="48"/>
      <c r="AH204" s="49"/>
      <c r="AI204" s="48"/>
      <c r="AJ204" s="49"/>
      <c r="AK204" s="48"/>
      <c r="AL204" s="49"/>
      <c r="AM204" s="48"/>
      <c r="AN204" s="49"/>
      <c r="AO204" s="48"/>
      <c r="AP204" s="49"/>
    </row>
    <row r="205" spans="2:42" x14ac:dyDescent="0.25">
      <c r="B205" s="27">
        <f t="shared" ca="1" si="2"/>
        <v>51044</v>
      </c>
      <c r="C205" s="46"/>
      <c r="D205" s="47"/>
      <c r="E205" s="46"/>
      <c r="F205" s="47"/>
      <c r="G205" s="46"/>
      <c r="H205" s="47"/>
      <c r="I205" s="46"/>
      <c r="J205" s="47"/>
      <c r="K205" s="46"/>
      <c r="L205" s="47"/>
      <c r="M205" s="46"/>
      <c r="N205" s="47"/>
      <c r="O205" s="46"/>
      <c r="P205" s="47"/>
      <c r="Q205" s="46"/>
      <c r="R205" s="47"/>
      <c r="S205" s="46"/>
      <c r="T205" s="47"/>
      <c r="U205" s="46"/>
      <c r="V205" s="47"/>
      <c r="W205" s="46"/>
      <c r="X205" s="47"/>
      <c r="Y205" s="46"/>
      <c r="Z205" s="47"/>
      <c r="AA205" s="46"/>
      <c r="AB205" s="47"/>
      <c r="AC205" s="46"/>
      <c r="AD205" s="47"/>
      <c r="AE205" s="46"/>
      <c r="AF205" s="47"/>
      <c r="AG205" s="46"/>
      <c r="AH205" s="47"/>
      <c r="AI205" s="46"/>
      <c r="AJ205" s="47"/>
      <c r="AK205" s="46"/>
      <c r="AL205" s="47"/>
      <c r="AM205" s="46"/>
      <c r="AN205" s="47"/>
      <c r="AO205" s="46"/>
      <c r="AP205" s="47"/>
    </row>
    <row r="206" spans="2:42" x14ac:dyDescent="0.25">
      <c r="B206" s="27">
        <f t="shared" ca="1" si="2"/>
        <v>51075</v>
      </c>
      <c r="C206" s="48"/>
      <c r="D206" s="49"/>
      <c r="E206" s="48"/>
      <c r="F206" s="49"/>
      <c r="G206" s="48"/>
      <c r="H206" s="49"/>
      <c r="I206" s="48"/>
      <c r="J206" s="49"/>
      <c r="K206" s="48"/>
      <c r="L206" s="49"/>
      <c r="M206" s="48"/>
      <c r="N206" s="49"/>
      <c r="O206" s="48"/>
      <c r="P206" s="49"/>
      <c r="Q206" s="48"/>
      <c r="R206" s="49"/>
      <c r="S206" s="48"/>
      <c r="T206" s="49"/>
      <c r="U206" s="48"/>
      <c r="V206" s="49"/>
      <c r="W206" s="48"/>
      <c r="X206" s="49"/>
      <c r="Y206" s="48"/>
      <c r="Z206" s="49"/>
      <c r="AA206" s="48"/>
      <c r="AB206" s="49"/>
      <c r="AC206" s="48"/>
      <c r="AD206" s="49"/>
      <c r="AE206" s="48"/>
      <c r="AF206" s="49"/>
      <c r="AG206" s="48"/>
      <c r="AH206" s="49"/>
      <c r="AI206" s="48"/>
      <c r="AJ206" s="49"/>
      <c r="AK206" s="48"/>
      <c r="AL206" s="49"/>
      <c r="AM206" s="48"/>
      <c r="AN206" s="49"/>
      <c r="AO206" s="48"/>
      <c r="AP206" s="49"/>
    </row>
    <row r="207" spans="2:42" x14ac:dyDescent="0.25">
      <c r="B207" s="27">
        <f t="shared" ca="1" si="2"/>
        <v>51105</v>
      </c>
      <c r="C207" s="46"/>
      <c r="D207" s="47"/>
      <c r="E207" s="46"/>
      <c r="F207" s="47"/>
      <c r="G207" s="46"/>
      <c r="H207" s="47"/>
      <c r="I207" s="46"/>
      <c r="J207" s="47"/>
      <c r="K207" s="46"/>
      <c r="L207" s="47"/>
      <c r="M207" s="46"/>
      <c r="N207" s="47"/>
      <c r="O207" s="46"/>
      <c r="P207" s="47"/>
      <c r="Q207" s="46"/>
      <c r="R207" s="47"/>
      <c r="S207" s="46"/>
      <c r="T207" s="47"/>
      <c r="U207" s="46"/>
      <c r="V207" s="47"/>
      <c r="W207" s="46"/>
      <c r="X207" s="47"/>
      <c r="Y207" s="46"/>
      <c r="Z207" s="47"/>
      <c r="AA207" s="46"/>
      <c r="AB207" s="47"/>
      <c r="AC207" s="46"/>
      <c r="AD207" s="47"/>
      <c r="AE207" s="46"/>
      <c r="AF207" s="47"/>
      <c r="AG207" s="46"/>
      <c r="AH207" s="47"/>
      <c r="AI207" s="46"/>
      <c r="AJ207" s="47"/>
      <c r="AK207" s="46"/>
      <c r="AL207" s="47"/>
      <c r="AM207" s="46"/>
      <c r="AN207" s="47"/>
      <c r="AO207" s="46"/>
      <c r="AP207" s="47"/>
    </row>
    <row r="208" spans="2:42" x14ac:dyDescent="0.25">
      <c r="B208" s="27">
        <f t="shared" ca="1" si="2"/>
        <v>51136</v>
      </c>
      <c r="C208" s="48"/>
      <c r="D208" s="49"/>
      <c r="E208" s="48"/>
      <c r="F208" s="49"/>
      <c r="G208" s="48"/>
      <c r="H208" s="49"/>
      <c r="I208" s="48"/>
      <c r="J208" s="49"/>
      <c r="K208" s="48"/>
      <c r="L208" s="49"/>
      <c r="M208" s="48"/>
      <c r="N208" s="49"/>
      <c r="O208" s="48"/>
      <c r="P208" s="49"/>
      <c r="Q208" s="48"/>
      <c r="R208" s="49"/>
      <c r="S208" s="48"/>
      <c r="T208" s="49"/>
      <c r="U208" s="48"/>
      <c r="V208" s="49"/>
      <c r="W208" s="48"/>
      <c r="X208" s="49"/>
      <c r="Y208" s="48"/>
      <c r="Z208" s="49"/>
      <c r="AA208" s="48"/>
      <c r="AB208" s="49"/>
      <c r="AC208" s="48"/>
      <c r="AD208" s="49"/>
      <c r="AE208" s="48"/>
      <c r="AF208" s="49"/>
      <c r="AG208" s="48"/>
      <c r="AH208" s="49"/>
      <c r="AI208" s="48"/>
      <c r="AJ208" s="49"/>
      <c r="AK208" s="48"/>
      <c r="AL208" s="49"/>
      <c r="AM208" s="48"/>
      <c r="AN208" s="49"/>
      <c r="AO208" s="48"/>
      <c r="AP208" s="49"/>
    </row>
    <row r="209" spans="2:42" x14ac:dyDescent="0.25">
      <c r="B209" s="27">
        <f t="shared" ca="1" si="2"/>
        <v>51167</v>
      </c>
      <c r="C209" s="46"/>
      <c r="D209" s="47"/>
      <c r="E209" s="46"/>
      <c r="F209" s="47"/>
      <c r="G209" s="46"/>
      <c r="H209" s="47"/>
      <c r="I209" s="46"/>
      <c r="J209" s="47"/>
      <c r="K209" s="46"/>
      <c r="L209" s="47"/>
      <c r="M209" s="46"/>
      <c r="N209" s="47"/>
      <c r="O209" s="46"/>
      <c r="P209" s="47"/>
      <c r="Q209" s="46"/>
      <c r="R209" s="47"/>
      <c r="S209" s="46"/>
      <c r="T209" s="47"/>
      <c r="U209" s="46"/>
      <c r="V209" s="47"/>
      <c r="W209" s="46"/>
      <c r="X209" s="47"/>
      <c r="Y209" s="46"/>
      <c r="Z209" s="47"/>
      <c r="AA209" s="46"/>
      <c r="AB209" s="47"/>
      <c r="AC209" s="46"/>
      <c r="AD209" s="47"/>
      <c r="AE209" s="46"/>
      <c r="AF209" s="47"/>
      <c r="AG209" s="46"/>
      <c r="AH209" s="47"/>
      <c r="AI209" s="46"/>
      <c r="AJ209" s="47"/>
      <c r="AK209" s="46"/>
      <c r="AL209" s="47"/>
      <c r="AM209" s="46"/>
      <c r="AN209" s="47"/>
      <c r="AO209" s="46"/>
      <c r="AP209" s="47"/>
    </row>
    <row r="210" spans="2:42" x14ac:dyDescent="0.25">
      <c r="B210" s="27">
        <f t="shared" ca="1" si="2"/>
        <v>51196</v>
      </c>
      <c r="C210" s="48"/>
      <c r="D210" s="49"/>
      <c r="E210" s="48"/>
      <c r="F210" s="49"/>
      <c r="G210" s="48"/>
      <c r="H210" s="49"/>
      <c r="I210" s="48"/>
      <c r="J210" s="49"/>
      <c r="K210" s="48"/>
      <c r="L210" s="49"/>
      <c r="M210" s="48"/>
      <c r="N210" s="49"/>
      <c r="O210" s="48"/>
      <c r="P210" s="49"/>
      <c r="Q210" s="48"/>
      <c r="R210" s="49"/>
      <c r="S210" s="48"/>
      <c r="T210" s="49"/>
      <c r="U210" s="48"/>
      <c r="V210" s="49"/>
      <c r="W210" s="48"/>
      <c r="X210" s="49"/>
      <c r="Y210" s="48"/>
      <c r="Z210" s="49"/>
      <c r="AA210" s="48"/>
      <c r="AB210" s="49"/>
      <c r="AC210" s="48"/>
      <c r="AD210" s="49"/>
      <c r="AE210" s="48"/>
      <c r="AF210" s="49"/>
      <c r="AG210" s="48"/>
      <c r="AH210" s="49"/>
      <c r="AI210" s="48"/>
      <c r="AJ210" s="49"/>
      <c r="AK210" s="48"/>
      <c r="AL210" s="49"/>
      <c r="AM210" s="48"/>
      <c r="AN210" s="49"/>
      <c r="AO210" s="48"/>
      <c r="AP210" s="49"/>
    </row>
    <row r="211" spans="2:42" x14ac:dyDescent="0.25">
      <c r="B211" s="27">
        <f t="shared" ca="1" si="2"/>
        <v>51227</v>
      </c>
      <c r="C211" s="46"/>
      <c r="D211" s="47"/>
      <c r="E211" s="46"/>
      <c r="F211" s="47"/>
      <c r="G211" s="46"/>
      <c r="H211" s="47"/>
      <c r="I211" s="46"/>
      <c r="J211" s="47"/>
      <c r="K211" s="46"/>
      <c r="L211" s="47"/>
      <c r="M211" s="46"/>
      <c r="N211" s="47"/>
      <c r="O211" s="46"/>
      <c r="P211" s="47"/>
      <c r="Q211" s="46"/>
      <c r="R211" s="47"/>
      <c r="S211" s="46"/>
      <c r="T211" s="47"/>
      <c r="U211" s="46"/>
      <c r="V211" s="47"/>
      <c r="W211" s="46"/>
      <c r="X211" s="47"/>
      <c r="Y211" s="46"/>
      <c r="Z211" s="47"/>
      <c r="AA211" s="46"/>
      <c r="AB211" s="47"/>
      <c r="AC211" s="46"/>
      <c r="AD211" s="47"/>
      <c r="AE211" s="46"/>
      <c r="AF211" s="47"/>
      <c r="AG211" s="46"/>
      <c r="AH211" s="47"/>
      <c r="AI211" s="46"/>
      <c r="AJ211" s="47"/>
      <c r="AK211" s="46"/>
      <c r="AL211" s="47"/>
      <c r="AM211" s="46"/>
      <c r="AN211" s="47"/>
      <c r="AO211" s="46"/>
      <c r="AP211" s="47"/>
    </row>
    <row r="212" spans="2:42" x14ac:dyDescent="0.25">
      <c r="B212" s="27">
        <f t="shared" ca="1" si="2"/>
        <v>51257</v>
      </c>
      <c r="C212" s="48"/>
      <c r="D212" s="49"/>
      <c r="E212" s="48"/>
      <c r="F212" s="49"/>
      <c r="G212" s="48"/>
      <c r="H212" s="49"/>
      <c r="I212" s="48"/>
      <c r="J212" s="49"/>
      <c r="K212" s="48"/>
      <c r="L212" s="49"/>
      <c r="M212" s="48"/>
      <c r="N212" s="49"/>
      <c r="O212" s="48"/>
      <c r="P212" s="49"/>
      <c r="Q212" s="48"/>
      <c r="R212" s="49"/>
      <c r="S212" s="48"/>
      <c r="T212" s="49"/>
      <c r="U212" s="48"/>
      <c r="V212" s="49"/>
      <c r="W212" s="48"/>
      <c r="X212" s="49"/>
      <c r="Y212" s="48"/>
      <c r="Z212" s="49"/>
      <c r="AA212" s="48"/>
      <c r="AB212" s="49"/>
      <c r="AC212" s="48"/>
      <c r="AD212" s="49"/>
      <c r="AE212" s="48"/>
      <c r="AF212" s="49"/>
      <c r="AG212" s="48"/>
      <c r="AH212" s="49"/>
      <c r="AI212" s="48"/>
      <c r="AJ212" s="49"/>
      <c r="AK212" s="48"/>
      <c r="AL212" s="49"/>
      <c r="AM212" s="48"/>
      <c r="AN212" s="49"/>
      <c r="AO212" s="48"/>
      <c r="AP212" s="49"/>
    </row>
    <row r="213" spans="2:42" x14ac:dyDescent="0.25">
      <c r="B213" s="27">
        <f t="shared" ca="1" si="2"/>
        <v>51288</v>
      </c>
      <c r="C213" s="46"/>
      <c r="D213" s="47"/>
      <c r="E213" s="46"/>
      <c r="F213" s="47"/>
      <c r="G213" s="46"/>
      <c r="H213" s="47"/>
      <c r="I213" s="46"/>
      <c r="J213" s="47"/>
      <c r="K213" s="46"/>
      <c r="L213" s="47"/>
      <c r="M213" s="46"/>
      <c r="N213" s="47"/>
      <c r="O213" s="46"/>
      <c r="P213" s="47"/>
      <c r="Q213" s="46"/>
      <c r="R213" s="47"/>
      <c r="S213" s="46"/>
      <c r="T213" s="47"/>
      <c r="U213" s="46"/>
      <c r="V213" s="47"/>
      <c r="W213" s="46"/>
      <c r="X213" s="47"/>
      <c r="Y213" s="46"/>
      <c r="Z213" s="47"/>
      <c r="AA213" s="46"/>
      <c r="AB213" s="47"/>
      <c r="AC213" s="46"/>
      <c r="AD213" s="47"/>
      <c r="AE213" s="46"/>
      <c r="AF213" s="47"/>
      <c r="AG213" s="46"/>
      <c r="AH213" s="47"/>
      <c r="AI213" s="46"/>
      <c r="AJ213" s="47"/>
      <c r="AK213" s="46"/>
      <c r="AL213" s="47"/>
      <c r="AM213" s="46"/>
      <c r="AN213" s="47"/>
      <c r="AO213" s="46"/>
      <c r="AP213" s="47"/>
    </row>
    <row r="214" spans="2:42" x14ac:dyDescent="0.25">
      <c r="B214" s="27">
        <f t="shared" ca="1" si="2"/>
        <v>51318</v>
      </c>
      <c r="C214" s="48"/>
      <c r="D214" s="49"/>
      <c r="E214" s="48"/>
      <c r="F214" s="49"/>
      <c r="G214" s="48"/>
      <c r="H214" s="49"/>
      <c r="I214" s="48"/>
      <c r="J214" s="49"/>
      <c r="K214" s="48"/>
      <c r="L214" s="49"/>
      <c r="M214" s="48"/>
      <c r="N214" s="49"/>
      <c r="O214" s="48"/>
      <c r="P214" s="49"/>
      <c r="Q214" s="48"/>
      <c r="R214" s="49"/>
      <c r="S214" s="48"/>
      <c r="T214" s="49"/>
      <c r="U214" s="48"/>
      <c r="V214" s="49"/>
      <c r="W214" s="48"/>
      <c r="X214" s="49"/>
      <c r="Y214" s="48"/>
      <c r="Z214" s="49"/>
      <c r="AA214" s="48"/>
      <c r="AB214" s="49"/>
      <c r="AC214" s="48"/>
      <c r="AD214" s="49"/>
      <c r="AE214" s="48"/>
      <c r="AF214" s="49"/>
      <c r="AG214" s="48"/>
      <c r="AH214" s="49"/>
      <c r="AI214" s="48"/>
      <c r="AJ214" s="49"/>
      <c r="AK214" s="48"/>
      <c r="AL214" s="49"/>
      <c r="AM214" s="48"/>
      <c r="AN214" s="49"/>
      <c r="AO214" s="48"/>
      <c r="AP214" s="49"/>
    </row>
    <row r="215" spans="2:42" x14ac:dyDescent="0.25">
      <c r="B215" s="27">
        <f t="shared" ca="1" si="2"/>
        <v>51349</v>
      </c>
      <c r="C215" s="46"/>
      <c r="D215" s="47"/>
      <c r="E215" s="46"/>
      <c r="F215" s="47"/>
      <c r="G215" s="46"/>
      <c r="H215" s="47"/>
      <c r="I215" s="46"/>
      <c r="J215" s="47"/>
      <c r="K215" s="46"/>
      <c r="L215" s="47"/>
      <c r="M215" s="46"/>
      <c r="N215" s="47"/>
      <c r="O215" s="46"/>
      <c r="P215" s="47"/>
      <c r="Q215" s="46"/>
      <c r="R215" s="47"/>
      <c r="S215" s="46"/>
      <c r="T215" s="47"/>
      <c r="U215" s="46"/>
      <c r="V215" s="47"/>
      <c r="W215" s="46"/>
      <c r="X215" s="47"/>
      <c r="Y215" s="46"/>
      <c r="Z215" s="47"/>
      <c r="AA215" s="46"/>
      <c r="AB215" s="47"/>
      <c r="AC215" s="46"/>
      <c r="AD215" s="47"/>
      <c r="AE215" s="46"/>
      <c r="AF215" s="47"/>
      <c r="AG215" s="46"/>
      <c r="AH215" s="47"/>
      <c r="AI215" s="46"/>
      <c r="AJ215" s="47"/>
      <c r="AK215" s="46"/>
      <c r="AL215" s="47"/>
      <c r="AM215" s="46"/>
      <c r="AN215" s="47"/>
      <c r="AO215" s="46"/>
      <c r="AP215" s="47"/>
    </row>
    <row r="216" spans="2:42" x14ac:dyDescent="0.25">
      <c r="B216" s="27">
        <f t="shared" ca="1" si="2"/>
        <v>51380</v>
      </c>
      <c r="C216" s="48"/>
      <c r="D216" s="49"/>
      <c r="E216" s="48"/>
      <c r="F216" s="49"/>
      <c r="G216" s="48"/>
      <c r="H216" s="49"/>
      <c r="I216" s="48"/>
      <c r="J216" s="49"/>
      <c r="K216" s="48"/>
      <c r="L216" s="49"/>
      <c r="M216" s="48"/>
      <c r="N216" s="49"/>
      <c r="O216" s="48"/>
      <c r="P216" s="49"/>
      <c r="Q216" s="48"/>
      <c r="R216" s="49"/>
      <c r="S216" s="48"/>
      <c r="T216" s="49"/>
      <c r="U216" s="48"/>
      <c r="V216" s="49"/>
      <c r="W216" s="48"/>
      <c r="X216" s="49"/>
      <c r="Y216" s="48"/>
      <c r="Z216" s="49"/>
      <c r="AA216" s="48"/>
      <c r="AB216" s="49"/>
      <c r="AC216" s="48"/>
      <c r="AD216" s="49"/>
      <c r="AE216" s="48"/>
      <c r="AF216" s="49"/>
      <c r="AG216" s="48"/>
      <c r="AH216" s="49"/>
      <c r="AI216" s="48"/>
      <c r="AJ216" s="49"/>
      <c r="AK216" s="48"/>
      <c r="AL216" s="49"/>
      <c r="AM216" s="48"/>
      <c r="AN216" s="49"/>
      <c r="AO216" s="48"/>
      <c r="AP216" s="49"/>
    </row>
    <row r="217" spans="2:42" x14ac:dyDescent="0.25">
      <c r="B217" s="27">
        <f t="shared" ca="1" si="2"/>
        <v>51410</v>
      </c>
      <c r="C217" s="46"/>
      <c r="D217" s="47"/>
      <c r="E217" s="46"/>
      <c r="F217" s="47"/>
      <c r="G217" s="46"/>
      <c r="H217" s="47"/>
      <c r="I217" s="46"/>
      <c r="J217" s="47"/>
      <c r="K217" s="46"/>
      <c r="L217" s="47"/>
      <c r="M217" s="46"/>
      <c r="N217" s="47"/>
      <c r="O217" s="46"/>
      <c r="P217" s="47"/>
      <c r="Q217" s="46"/>
      <c r="R217" s="47"/>
      <c r="S217" s="46"/>
      <c r="T217" s="47"/>
      <c r="U217" s="46"/>
      <c r="V217" s="47"/>
      <c r="W217" s="46"/>
      <c r="X217" s="47"/>
      <c r="Y217" s="46"/>
      <c r="Z217" s="47"/>
      <c r="AA217" s="46"/>
      <c r="AB217" s="47"/>
      <c r="AC217" s="46"/>
      <c r="AD217" s="47"/>
      <c r="AE217" s="46"/>
      <c r="AF217" s="47"/>
      <c r="AG217" s="46"/>
      <c r="AH217" s="47"/>
      <c r="AI217" s="46"/>
      <c r="AJ217" s="47"/>
      <c r="AK217" s="46"/>
      <c r="AL217" s="47"/>
      <c r="AM217" s="46"/>
      <c r="AN217" s="47"/>
      <c r="AO217" s="46"/>
      <c r="AP217" s="47"/>
    </row>
    <row r="218" spans="2:42" x14ac:dyDescent="0.25">
      <c r="B218" s="27">
        <f t="shared" ca="1" si="2"/>
        <v>51441</v>
      </c>
      <c r="C218" s="48"/>
      <c r="D218" s="49"/>
      <c r="E218" s="48"/>
      <c r="F218" s="49"/>
      <c r="G218" s="48"/>
      <c r="H218" s="49"/>
      <c r="I218" s="48"/>
      <c r="J218" s="49"/>
      <c r="K218" s="48"/>
      <c r="L218" s="49"/>
      <c r="M218" s="48"/>
      <c r="N218" s="49"/>
      <c r="O218" s="48"/>
      <c r="P218" s="49"/>
      <c r="Q218" s="48"/>
      <c r="R218" s="49"/>
      <c r="S218" s="48"/>
      <c r="T218" s="49"/>
      <c r="U218" s="48"/>
      <c r="V218" s="49"/>
      <c r="W218" s="48"/>
      <c r="X218" s="49"/>
      <c r="Y218" s="48"/>
      <c r="Z218" s="49"/>
      <c r="AA218" s="48"/>
      <c r="AB218" s="49"/>
      <c r="AC218" s="48"/>
      <c r="AD218" s="49"/>
      <c r="AE218" s="48"/>
      <c r="AF218" s="49"/>
      <c r="AG218" s="48"/>
      <c r="AH218" s="49"/>
      <c r="AI218" s="48"/>
      <c r="AJ218" s="49"/>
      <c r="AK218" s="48"/>
      <c r="AL218" s="49"/>
      <c r="AM218" s="48"/>
      <c r="AN218" s="49"/>
      <c r="AO218" s="48"/>
      <c r="AP218" s="49"/>
    </row>
    <row r="219" spans="2:42" x14ac:dyDescent="0.25">
      <c r="B219" s="27">
        <f t="shared" ca="1" si="2"/>
        <v>51471</v>
      </c>
      <c r="C219" s="46"/>
      <c r="D219" s="47"/>
      <c r="E219" s="46"/>
      <c r="F219" s="47"/>
      <c r="G219" s="46"/>
      <c r="H219" s="47"/>
      <c r="I219" s="46"/>
      <c r="J219" s="47"/>
      <c r="K219" s="46"/>
      <c r="L219" s="47"/>
      <c r="M219" s="46"/>
      <c r="N219" s="47"/>
      <c r="O219" s="46"/>
      <c r="P219" s="47"/>
      <c r="Q219" s="46"/>
      <c r="R219" s="47"/>
      <c r="S219" s="46"/>
      <c r="T219" s="47"/>
      <c r="U219" s="46"/>
      <c r="V219" s="47"/>
      <c r="W219" s="46"/>
      <c r="X219" s="47"/>
      <c r="Y219" s="46"/>
      <c r="Z219" s="47"/>
      <c r="AA219" s="46"/>
      <c r="AB219" s="47"/>
      <c r="AC219" s="46"/>
      <c r="AD219" s="47"/>
      <c r="AE219" s="46"/>
      <c r="AF219" s="47"/>
      <c r="AG219" s="46"/>
      <c r="AH219" s="47"/>
      <c r="AI219" s="46"/>
      <c r="AJ219" s="47"/>
      <c r="AK219" s="46"/>
      <c r="AL219" s="47"/>
      <c r="AM219" s="46"/>
      <c r="AN219" s="47"/>
      <c r="AO219" s="46"/>
      <c r="AP219" s="47"/>
    </row>
    <row r="220" spans="2:42" x14ac:dyDescent="0.25">
      <c r="B220" s="27">
        <f t="shared" ca="1" si="2"/>
        <v>51502</v>
      </c>
      <c r="C220" s="48"/>
      <c r="D220" s="49"/>
      <c r="E220" s="48"/>
      <c r="F220" s="49"/>
      <c r="G220" s="48"/>
      <c r="H220" s="49"/>
      <c r="I220" s="48"/>
      <c r="J220" s="49"/>
      <c r="K220" s="48"/>
      <c r="L220" s="49"/>
      <c r="M220" s="48"/>
      <c r="N220" s="49"/>
      <c r="O220" s="48"/>
      <c r="P220" s="49"/>
      <c r="Q220" s="48"/>
      <c r="R220" s="49"/>
      <c r="S220" s="48"/>
      <c r="T220" s="49"/>
      <c r="U220" s="48"/>
      <c r="V220" s="49"/>
      <c r="W220" s="48"/>
      <c r="X220" s="49"/>
      <c r="Y220" s="48"/>
      <c r="Z220" s="49"/>
      <c r="AA220" s="48"/>
      <c r="AB220" s="49"/>
      <c r="AC220" s="48"/>
      <c r="AD220" s="49"/>
      <c r="AE220" s="48"/>
      <c r="AF220" s="49"/>
      <c r="AG220" s="48"/>
      <c r="AH220" s="49"/>
      <c r="AI220" s="48"/>
      <c r="AJ220" s="49"/>
      <c r="AK220" s="48"/>
      <c r="AL220" s="49"/>
      <c r="AM220" s="48"/>
      <c r="AN220" s="49"/>
      <c r="AO220" s="48"/>
      <c r="AP220" s="49"/>
    </row>
    <row r="221" spans="2:42" x14ac:dyDescent="0.25">
      <c r="B221" s="27">
        <f t="shared" ca="1" si="2"/>
        <v>51533</v>
      </c>
      <c r="C221" s="46"/>
      <c r="D221" s="47"/>
      <c r="E221" s="46"/>
      <c r="F221" s="47"/>
      <c r="G221" s="46"/>
      <c r="H221" s="47"/>
      <c r="I221" s="46"/>
      <c r="J221" s="47"/>
      <c r="K221" s="46"/>
      <c r="L221" s="47"/>
      <c r="M221" s="46"/>
      <c r="N221" s="47"/>
      <c r="O221" s="46"/>
      <c r="P221" s="47"/>
      <c r="Q221" s="46"/>
      <c r="R221" s="47"/>
      <c r="S221" s="46"/>
      <c r="T221" s="47"/>
      <c r="U221" s="46"/>
      <c r="V221" s="47"/>
      <c r="W221" s="46"/>
      <c r="X221" s="47"/>
      <c r="Y221" s="46"/>
      <c r="Z221" s="47"/>
      <c r="AA221" s="46"/>
      <c r="AB221" s="47"/>
      <c r="AC221" s="46"/>
      <c r="AD221" s="47"/>
      <c r="AE221" s="46"/>
      <c r="AF221" s="47"/>
      <c r="AG221" s="46"/>
      <c r="AH221" s="47"/>
      <c r="AI221" s="46"/>
      <c r="AJ221" s="47"/>
      <c r="AK221" s="46"/>
      <c r="AL221" s="47"/>
      <c r="AM221" s="46"/>
      <c r="AN221" s="47"/>
      <c r="AO221" s="46"/>
      <c r="AP221" s="47"/>
    </row>
    <row r="222" spans="2:42" x14ac:dyDescent="0.25">
      <c r="B222" s="27">
        <f t="shared" ca="1" si="2"/>
        <v>51561</v>
      </c>
      <c r="C222" s="48"/>
      <c r="D222" s="49"/>
      <c r="E222" s="48"/>
      <c r="F222" s="49"/>
      <c r="G222" s="48"/>
      <c r="H222" s="49"/>
      <c r="I222" s="48"/>
      <c r="J222" s="49"/>
      <c r="K222" s="48"/>
      <c r="L222" s="49"/>
      <c r="M222" s="48"/>
      <c r="N222" s="49"/>
      <c r="O222" s="48"/>
      <c r="P222" s="49"/>
      <c r="Q222" s="48"/>
      <c r="R222" s="49"/>
      <c r="S222" s="48"/>
      <c r="T222" s="49"/>
      <c r="U222" s="48"/>
      <c r="V222" s="49"/>
      <c r="W222" s="48"/>
      <c r="X222" s="49"/>
      <c r="Y222" s="48"/>
      <c r="Z222" s="49"/>
      <c r="AA222" s="48"/>
      <c r="AB222" s="49"/>
      <c r="AC222" s="48"/>
      <c r="AD222" s="49"/>
      <c r="AE222" s="48"/>
      <c r="AF222" s="49"/>
      <c r="AG222" s="48"/>
      <c r="AH222" s="49"/>
      <c r="AI222" s="48"/>
      <c r="AJ222" s="49"/>
      <c r="AK222" s="48"/>
      <c r="AL222" s="49"/>
      <c r="AM222" s="48"/>
      <c r="AN222" s="49"/>
      <c r="AO222" s="48"/>
      <c r="AP222" s="49"/>
    </row>
    <row r="223" spans="2:42" x14ac:dyDescent="0.25">
      <c r="B223" s="27">
        <f t="shared" ref="B223:B286" ca="1" si="3">EDATE(B222,1)</f>
        <v>51592</v>
      </c>
      <c r="C223" s="46"/>
      <c r="D223" s="47"/>
      <c r="E223" s="46"/>
      <c r="F223" s="47"/>
      <c r="G223" s="46"/>
      <c r="H223" s="47"/>
      <c r="I223" s="46"/>
      <c r="J223" s="47"/>
      <c r="K223" s="46"/>
      <c r="L223" s="47"/>
      <c r="M223" s="46"/>
      <c r="N223" s="47"/>
      <c r="O223" s="46"/>
      <c r="P223" s="47"/>
      <c r="Q223" s="46"/>
      <c r="R223" s="47"/>
      <c r="S223" s="46"/>
      <c r="T223" s="47"/>
      <c r="U223" s="46"/>
      <c r="V223" s="47"/>
      <c r="W223" s="46"/>
      <c r="X223" s="47"/>
      <c r="Y223" s="46"/>
      <c r="Z223" s="47"/>
      <c r="AA223" s="46"/>
      <c r="AB223" s="47"/>
      <c r="AC223" s="46"/>
      <c r="AD223" s="47"/>
      <c r="AE223" s="46"/>
      <c r="AF223" s="47"/>
      <c r="AG223" s="46"/>
      <c r="AH223" s="47"/>
      <c r="AI223" s="46"/>
      <c r="AJ223" s="47"/>
      <c r="AK223" s="46"/>
      <c r="AL223" s="47"/>
      <c r="AM223" s="46"/>
      <c r="AN223" s="47"/>
      <c r="AO223" s="46"/>
      <c r="AP223" s="47"/>
    </row>
    <row r="224" spans="2:42" x14ac:dyDescent="0.25">
      <c r="B224" s="27">
        <f t="shared" ca="1" si="3"/>
        <v>51622</v>
      </c>
      <c r="C224" s="48"/>
      <c r="D224" s="49"/>
      <c r="E224" s="48"/>
      <c r="F224" s="49"/>
      <c r="G224" s="48"/>
      <c r="H224" s="49"/>
      <c r="I224" s="48"/>
      <c r="J224" s="49"/>
      <c r="K224" s="48"/>
      <c r="L224" s="49"/>
      <c r="M224" s="48"/>
      <c r="N224" s="49"/>
      <c r="O224" s="48"/>
      <c r="P224" s="49"/>
      <c r="Q224" s="48"/>
      <c r="R224" s="49"/>
      <c r="S224" s="48"/>
      <c r="T224" s="49"/>
      <c r="U224" s="48"/>
      <c r="V224" s="49"/>
      <c r="W224" s="48"/>
      <c r="X224" s="49"/>
      <c r="Y224" s="48"/>
      <c r="Z224" s="49"/>
      <c r="AA224" s="48"/>
      <c r="AB224" s="49"/>
      <c r="AC224" s="48"/>
      <c r="AD224" s="49"/>
      <c r="AE224" s="48"/>
      <c r="AF224" s="49"/>
      <c r="AG224" s="48"/>
      <c r="AH224" s="49"/>
      <c r="AI224" s="48"/>
      <c r="AJ224" s="49"/>
      <c r="AK224" s="48"/>
      <c r="AL224" s="49"/>
      <c r="AM224" s="48"/>
      <c r="AN224" s="49"/>
      <c r="AO224" s="48"/>
      <c r="AP224" s="49"/>
    </row>
    <row r="225" spans="2:42" x14ac:dyDescent="0.25">
      <c r="B225" s="27">
        <f t="shared" ca="1" si="3"/>
        <v>51653</v>
      </c>
      <c r="C225" s="46"/>
      <c r="D225" s="47"/>
      <c r="E225" s="46"/>
      <c r="F225" s="47"/>
      <c r="G225" s="46"/>
      <c r="H225" s="47"/>
      <c r="I225" s="46"/>
      <c r="J225" s="47"/>
      <c r="K225" s="46"/>
      <c r="L225" s="47"/>
      <c r="M225" s="46"/>
      <c r="N225" s="47"/>
      <c r="O225" s="46"/>
      <c r="P225" s="47"/>
      <c r="Q225" s="46"/>
      <c r="R225" s="47"/>
      <c r="S225" s="46"/>
      <c r="T225" s="47"/>
      <c r="U225" s="46"/>
      <c r="V225" s="47"/>
      <c r="W225" s="46"/>
      <c r="X225" s="47"/>
      <c r="Y225" s="46"/>
      <c r="Z225" s="47"/>
      <c r="AA225" s="46"/>
      <c r="AB225" s="47"/>
      <c r="AC225" s="46"/>
      <c r="AD225" s="47"/>
      <c r="AE225" s="46"/>
      <c r="AF225" s="47"/>
      <c r="AG225" s="46"/>
      <c r="AH225" s="47"/>
      <c r="AI225" s="46"/>
      <c r="AJ225" s="47"/>
      <c r="AK225" s="46"/>
      <c r="AL225" s="47"/>
      <c r="AM225" s="46"/>
      <c r="AN225" s="47"/>
      <c r="AO225" s="46"/>
      <c r="AP225" s="47"/>
    </row>
    <row r="226" spans="2:42" x14ac:dyDescent="0.25">
      <c r="B226" s="27">
        <f t="shared" ca="1" si="3"/>
        <v>51683</v>
      </c>
      <c r="C226" s="48"/>
      <c r="D226" s="49"/>
      <c r="E226" s="48"/>
      <c r="F226" s="49"/>
      <c r="G226" s="48"/>
      <c r="H226" s="49"/>
      <c r="I226" s="48"/>
      <c r="J226" s="49"/>
      <c r="K226" s="48"/>
      <c r="L226" s="49"/>
      <c r="M226" s="48"/>
      <c r="N226" s="49"/>
      <c r="O226" s="48"/>
      <c r="P226" s="49"/>
      <c r="Q226" s="48"/>
      <c r="R226" s="49"/>
      <c r="S226" s="48"/>
      <c r="T226" s="49"/>
      <c r="U226" s="48"/>
      <c r="V226" s="49"/>
      <c r="W226" s="48"/>
      <c r="X226" s="49"/>
      <c r="Y226" s="48"/>
      <c r="Z226" s="49"/>
      <c r="AA226" s="48"/>
      <c r="AB226" s="49"/>
      <c r="AC226" s="48"/>
      <c r="AD226" s="49"/>
      <c r="AE226" s="48"/>
      <c r="AF226" s="49"/>
      <c r="AG226" s="48"/>
      <c r="AH226" s="49"/>
      <c r="AI226" s="48"/>
      <c r="AJ226" s="49"/>
      <c r="AK226" s="48"/>
      <c r="AL226" s="49"/>
      <c r="AM226" s="48"/>
      <c r="AN226" s="49"/>
      <c r="AO226" s="48"/>
      <c r="AP226" s="49"/>
    </row>
    <row r="227" spans="2:42" x14ac:dyDescent="0.25">
      <c r="B227" s="27">
        <f t="shared" ca="1" si="3"/>
        <v>51714</v>
      </c>
      <c r="C227" s="46"/>
      <c r="D227" s="47"/>
      <c r="E227" s="46"/>
      <c r="F227" s="47"/>
      <c r="G227" s="46"/>
      <c r="H227" s="47"/>
      <c r="I227" s="46"/>
      <c r="J227" s="47"/>
      <c r="K227" s="46"/>
      <c r="L227" s="47"/>
      <c r="M227" s="46"/>
      <c r="N227" s="47"/>
      <c r="O227" s="46"/>
      <c r="P227" s="47"/>
      <c r="Q227" s="46"/>
      <c r="R227" s="47"/>
      <c r="S227" s="46"/>
      <c r="T227" s="47"/>
      <c r="U227" s="46"/>
      <c r="V227" s="47"/>
      <c r="W227" s="46"/>
      <c r="X227" s="47"/>
      <c r="Y227" s="46"/>
      <c r="Z227" s="47"/>
      <c r="AA227" s="46"/>
      <c r="AB227" s="47"/>
      <c r="AC227" s="46"/>
      <c r="AD227" s="47"/>
      <c r="AE227" s="46"/>
      <c r="AF227" s="47"/>
      <c r="AG227" s="46"/>
      <c r="AH227" s="47"/>
      <c r="AI227" s="46"/>
      <c r="AJ227" s="47"/>
      <c r="AK227" s="46"/>
      <c r="AL227" s="47"/>
      <c r="AM227" s="46"/>
      <c r="AN227" s="47"/>
      <c r="AO227" s="46"/>
      <c r="AP227" s="47"/>
    </row>
    <row r="228" spans="2:42" x14ac:dyDescent="0.25">
      <c r="B228" s="27">
        <f t="shared" ca="1" si="3"/>
        <v>51745</v>
      </c>
      <c r="C228" s="48"/>
      <c r="D228" s="49"/>
      <c r="E228" s="48"/>
      <c r="F228" s="49"/>
      <c r="G228" s="48"/>
      <c r="H228" s="49"/>
      <c r="I228" s="48"/>
      <c r="J228" s="49"/>
      <c r="K228" s="48"/>
      <c r="L228" s="49"/>
      <c r="M228" s="48"/>
      <c r="N228" s="49"/>
      <c r="O228" s="48"/>
      <c r="P228" s="49"/>
      <c r="Q228" s="48"/>
      <c r="R228" s="49"/>
      <c r="S228" s="48"/>
      <c r="T228" s="49"/>
      <c r="U228" s="48"/>
      <c r="V228" s="49"/>
      <c r="W228" s="48"/>
      <c r="X228" s="49"/>
      <c r="Y228" s="48"/>
      <c r="Z228" s="49"/>
      <c r="AA228" s="48"/>
      <c r="AB228" s="49"/>
      <c r="AC228" s="48"/>
      <c r="AD228" s="49"/>
      <c r="AE228" s="48"/>
      <c r="AF228" s="49"/>
      <c r="AG228" s="48"/>
      <c r="AH228" s="49"/>
      <c r="AI228" s="48"/>
      <c r="AJ228" s="49"/>
      <c r="AK228" s="48"/>
      <c r="AL228" s="49"/>
      <c r="AM228" s="48"/>
      <c r="AN228" s="49"/>
      <c r="AO228" s="48"/>
      <c r="AP228" s="49"/>
    </row>
    <row r="229" spans="2:42" x14ac:dyDescent="0.25">
      <c r="B229" s="27">
        <f t="shared" ca="1" si="3"/>
        <v>51775</v>
      </c>
      <c r="C229" s="46"/>
      <c r="D229" s="47"/>
      <c r="E229" s="46"/>
      <c r="F229" s="47"/>
      <c r="G229" s="46"/>
      <c r="H229" s="47"/>
      <c r="I229" s="46"/>
      <c r="J229" s="47"/>
      <c r="K229" s="46"/>
      <c r="L229" s="47"/>
      <c r="M229" s="46"/>
      <c r="N229" s="47"/>
      <c r="O229" s="46"/>
      <c r="P229" s="47"/>
      <c r="Q229" s="46"/>
      <c r="R229" s="47"/>
      <c r="S229" s="46"/>
      <c r="T229" s="47"/>
      <c r="U229" s="46"/>
      <c r="V229" s="47"/>
      <c r="W229" s="46"/>
      <c r="X229" s="47"/>
      <c r="Y229" s="46"/>
      <c r="Z229" s="47"/>
      <c r="AA229" s="46"/>
      <c r="AB229" s="47"/>
      <c r="AC229" s="46"/>
      <c r="AD229" s="47"/>
      <c r="AE229" s="46"/>
      <c r="AF229" s="47"/>
      <c r="AG229" s="46"/>
      <c r="AH229" s="47"/>
      <c r="AI229" s="46"/>
      <c r="AJ229" s="47"/>
      <c r="AK229" s="46"/>
      <c r="AL229" s="47"/>
      <c r="AM229" s="46"/>
      <c r="AN229" s="47"/>
      <c r="AO229" s="46"/>
      <c r="AP229" s="47"/>
    </row>
    <row r="230" spans="2:42" x14ac:dyDescent="0.25">
      <c r="B230" s="27">
        <f t="shared" ca="1" si="3"/>
        <v>51806</v>
      </c>
      <c r="C230" s="48"/>
      <c r="D230" s="49"/>
      <c r="E230" s="48"/>
      <c r="F230" s="49"/>
      <c r="G230" s="48"/>
      <c r="H230" s="49"/>
      <c r="I230" s="48"/>
      <c r="J230" s="49"/>
      <c r="K230" s="48"/>
      <c r="L230" s="49"/>
      <c r="M230" s="48"/>
      <c r="N230" s="49"/>
      <c r="O230" s="48"/>
      <c r="P230" s="49"/>
      <c r="Q230" s="48"/>
      <c r="R230" s="49"/>
      <c r="S230" s="48"/>
      <c r="T230" s="49"/>
      <c r="U230" s="48"/>
      <c r="V230" s="49"/>
      <c r="W230" s="48"/>
      <c r="X230" s="49"/>
      <c r="Y230" s="48"/>
      <c r="Z230" s="49"/>
      <c r="AA230" s="48"/>
      <c r="AB230" s="49"/>
      <c r="AC230" s="48"/>
      <c r="AD230" s="49"/>
      <c r="AE230" s="48"/>
      <c r="AF230" s="49"/>
      <c r="AG230" s="48"/>
      <c r="AH230" s="49"/>
      <c r="AI230" s="48"/>
      <c r="AJ230" s="49"/>
      <c r="AK230" s="48"/>
      <c r="AL230" s="49"/>
      <c r="AM230" s="48"/>
      <c r="AN230" s="49"/>
      <c r="AO230" s="48"/>
      <c r="AP230" s="49"/>
    </row>
    <row r="231" spans="2:42" x14ac:dyDescent="0.25">
      <c r="B231" s="27">
        <f t="shared" ca="1" si="3"/>
        <v>51836</v>
      </c>
      <c r="C231" s="46"/>
      <c r="D231" s="47"/>
      <c r="E231" s="46"/>
      <c r="F231" s="47"/>
      <c r="G231" s="46"/>
      <c r="H231" s="47"/>
      <c r="I231" s="46"/>
      <c r="J231" s="47"/>
      <c r="K231" s="46"/>
      <c r="L231" s="47"/>
      <c r="M231" s="46"/>
      <c r="N231" s="47"/>
      <c r="O231" s="46"/>
      <c r="P231" s="47"/>
      <c r="Q231" s="46"/>
      <c r="R231" s="47"/>
      <c r="S231" s="46"/>
      <c r="T231" s="47"/>
      <c r="U231" s="46"/>
      <c r="V231" s="47"/>
      <c r="W231" s="46"/>
      <c r="X231" s="47"/>
      <c r="Y231" s="46"/>
      <c r="Z231" s="47"/>
      <c r="AA231" s="46"/>
      <c r="AB231" s="47"/>
      <c r="AC231" s="46"/>
      <c r="AD231" s="47"/>
      <c r="AE231" s="46"/>
      <c r="AF231" s="47"/>
      <c r="AG231" s="46"/>
      <c r="AH231" s="47"/>
      <c r="AI231" s="46"/>
      <c r="AJ231" s="47"/>
      <c r="AK231" s="46"/>
      <c r="AL231" s="47"/>
      <c r="AM231" s="46"/>
      <c r="AN231" s="47"/>
      <c r="AO231" s="46"/>
      <c r="AP231" s="47"/>
    </row>
    <row r="232" spans="2:42" x14ac:dyDescent="0.25">
      <c r="B232" s="27">
        <f t="shared" ca="1" si="3"/>
        <v>51867</v>
      </c>
      <c r="C232" s="48"/>
      <c r="D232" s="49"/>
      <c r="E232" s="48"/>
      <c r="F232" s="49"/>
      <c r="G232" s="48"/>
      <c r="H232" s="49"/>
      <c r="I232" s="48"/>
      <c r="J232" s="49"/>
      <c r="K232" s="48"/>
      <c r="L232" s="49"/>
      <c r="M232" s="48"/>
      <c r="N232" s="49"/>
      <c r="O232" s="48"/>
      <c r="P232" s="49"/>
      <c r="Q232" s="48"/>
      <c r="R232" s="49"/>
      <c r="S232" s="48"/>
      <c r="T232" s="49"/>
      <c r="U232" s="48"/>
      <c r="V232" s="49"/>
      <c r="W232" s="48"/>
      <c r="X232" s="49"/>
      <c r="Y232" s="48"/>
      <c r="Z232" s="49"/>
      <c r="AA232" s="48"/>
      <c r="AB232" s="49"/>
      <c r="AC232" s="48"/>
      <c r="AD232" s="49"/>
      <c r="AE232" s="48"/>
      <c r="AF232" s="49"/>
      <c r="AG232" s="48"/>
      <c r="AH232" s="49"/>
      <c r="AI232" s="48"/>
      <c r="AJ232" s="49"/>
      <c r="AK232" s="48"/>
      <c r="AL232" s="49"/>
      <c r="AM232" s="48"/>
      <c r="AN232" s="49"/>
      <c r="AO232" s="48"/>
      <c r="AP232" s="49"/>
    </row>
    <row r="233" spans="2:42" x14ac:dyDescent="0.25">
      <c r="B233" s="27">
        <f t="shared" ca="1" si="3"/>
        <v>51898</v>
      </c>
      <c r="C233" s="46"/>
      <c r="D233" s="47"/>
      <c r="E233" s="46"/>
      <c r="F233" s="47"/>
      <c r="G233" s="46"/>
      <c r="H233" s="47"/>
      <c r="I233" s="46"/>
      <c r="J233" s="47"/>
      <c r="K233" s="46"/>
      <c r="L233" s="47"/>
      <c r="M233" s="46"/>
      <c r="N233" s="47"/>
      <c r="O233" s="46"/>
      <c r="P233" s="47"/>
      <c r="Q233" s="46"/>
      <c r="R233" s="47"/>
      <c r="S233" s="46"/>
      <c r="T233" s="47"/>
      <c r="U233" s="46"/>
      <c r="V233" s="47"/>
      <c r="W233" s="46"/>
      <c r="X233" s="47"/>
      <c r="Y233" s="46"/>
      <c r="Z233" s="47"/>
      <c r="AA233" s="46"/>
      <c r="AB233" s="47"/>
      <c r="AC233" s="46"/>
      <c r="AD233" s="47"/>
      <c r="AE233" s="46"/>
      <c r="AF233" s="47"/>
      <c r="AG233" s="46"/>
      <c r="AH233" s="47"/>
      <c r="AI233" s="46"/>
      <c r="AJ233" s="47"/>
      <c r="AK233" s="46"/>
      <c r="AL233" s="47"/>
      <c r="AM233" s="46"/>
      <c r="AN233" s="47"/>
      <c r="AO233" s="46"/>
      <c r="AP233" s="47"/>
    </row>
    <row r="234" spans="2:42" x14ac:dyDescent="0.25">
      <c r="B234" s="27">
        <f t="shared" ca="1" si="3"/>
        <v>51926</v>
      </c>
      <c r="C234" s="48"/>
      <c r="D234" s="49"/>
      <c r="E234" s="48"/>
      <c r="F234" s="49"/>
      <c r="G234" s="48"/>
      <c r="H234" s="49"/>
      <c r="I234" s="48"/>
      <c r="J234" s="49"/>
      <c r="K234" s="48"/>
      <c r="L234" s="49"/>
      <c r="M234" s="48"/>
      <c r="N234" s="49"/>
      <c r="O234" s="48"/>
      <c r="P234" s="49"/>
      <c r="Q234" s="48"/>
      <c r="R234" s="49"/>
      <c r="S234" s="48"/>
      <c r="T234" s="49"/>
      <c r="U234" s="48"/>
      <c r="V234" s="49"/>
      <c r="W234" s="48"/>
      <c r="X234" s="49"/>
      <c r="Y234" s="48"/>
      <c r="Z234" s="49"/>
      <c r="AA234" s="48"/>
      <c r="AB234" s="49"/>
      <c r="AC234" s="48"/>
      <c r="AD234" s="49"/>
      <c r="AE234" s="48"/>
      <c r="AF234" s="49"/>
      <c r="AG234" s="48"/>
      <c r="AH234" s="49"/>
      <c r="AI234" s="48"/>
      <c r="AJ234" s="49"/>
      <c r="AK234" s="48"/>
      <c r="AL234" s="49"/>
      <c r="AM234" s="48"/>
      <c r="AN234" s="49"/>
      <c r="AO234" s="48"/>
      <c r="AP234" s="49"/>
    </row>
    <row r="235" spans="2:42" x14ac:dyDescent="0.25">
      <c r="B235" s="27">
        <f t="shared" ca="1" si="3"/>
        <v>51957</v>
      </c>
      <c r="C235" s="46"/>
      <c r="D235" s="47"/>
      <c r="E235" s="46"/>
      <c r="F235" s="47"/>
      <c r="G235" s="46"/>
      <c r="H235" s="47"/>
      <c r="I235" s="46"/>
      <c r="J235" s="47"/>
      <c r="K235" s="46"/>
      <c r="L235" s="47"/>
      <c r="M235" s="46"/>
      <c r="N235" s="47"/>
      <c r="O235" s="46"/>
      <c r="P235" s="47"/>
      <c r="Q235" s="46"/>
      <c r="R235" s="47"/>
      <c r="S235" s="46"/>
      <c r="T235" s="47"/>
      <c r="U235" s="46"/>
      <c r="V235" s="47"/>
      <c r="W235" s="46"/>
      <c r="X235" s="47"/>
      <c r="Y235" s="46"/>
      <c r="Z235" s="47"/>
      <c r="AA235" s="46"/>
      <c r="AB235" s="47"/>
      <c r="AC235" s="46"/>
      <c r="AD235" s="47"/>
      <c r="AE235" s="46"/>
      <c r="AF235" s="47"/>
      <c r="AG235" s="46"/>
      <c r="AH235" s="47"/>
      <c r="AI235" s="46"/>
      <c r="AJ235" s="47"/>
      <c r="AK235" s="46"/>
      <c r="AL235" s="47"/>
      <c r="AM235" s="46"/>
      <c r="AN235" s="47"/>
      <c r="AO235" s="46"/>
      <c r="AP235" s="47"/>
    </row>
    <row r="236" spans="2:42" x14ac:dyDescent="0.25">
      <c r="B236" s="27">
        <f t="shared" ca="1" si="3"/>
        <v>51987</v>
      </c>
      <c r="C236" s="48"/>
      <c r="D236" s="49"/>
      <c r="E236" s="48"/>
      <c r="F236" s="49"/>
      <c r="G236" s="48"/>
      <c r="H236" s="49"/>
      <c r="I236" s="48"/>
      <c r="J236" s="49"/>
      <c r="K236" s="48"/>
      <c r="L236" s="49"/>
      <c r="M236" s="48"/>
      <c r="N236" s="49"/>
      <c r="O236" s="48"/>
      <c r="P236" s="49"/>
      <c r="Q236" s="48"/>
      <c r="R236" s="49"/>
      <c r="S236" s="48"/>
      <c r="T236" s="49"/>
      <c r="U236" s="48"/>
      <c r="V236" s="49"/>
      <c r="W236" s="48"/>
      <c r="X236" s="49"/>
      <c r="Y236" s="48"/>
      <c r="Z236" s="49"/>
      <c r="AA236" s="48"/>
      <c r="AB236" s="49"/>
      <c r="AC236" s="48"/>
      <c r="AD236" s="49"/>
      <c r="AE236" s="48"/>
      <c r="AF236" s="49"/>
      <c r="AG236" s="48"/>
      <c r="AH236" s="49"/>
      <c r="AI236" s="48"/>
      <c r="AJ236" s="49"/>
      <c r="AK236" s="48"/>
      <c r="AL236" s="49"/>
      <c r="AM236" s="48"/>
      <c r="AN236" s="49"/>
      <c r="AO236" s="48"/>
      <c r="AP236" s="49"/>
    </row>
    <row r="237" spans="2:42" x14ac:dyDescent="0.25">
      <c r="B237" s="27">
        <f t="shared" ca="1" si="3"/>
        <v>52018</v>
      </c>
      <c r="C237" s="46"/>
      <c r="D237" s="47"/>
      <c r="E237" s="46"/>
      <c r="F237" s="47"/>
      <c r="G237" s="46"/>
      <c r="H237" s="47"/>
      <c r="I237" s="46"/>
      <c r="J237" s="47"/>
      <c r="K237" s="46"/>
      <c r="L237" s="47"/>
      <c r="M237" s="46"/>
      <c r="N237" s="47"/>
      <c r="O237" s="46"/>
      <c r="P237" s="47"/>
      <c r="Q237" s="46"/>
      <c r="R237" s="47"/>
      <c r="S237" s="46"/>
      <c r="T237" s="47"/>
      <c r="U237" s="46"/>
      <c r="V237" s="47"/>
      <c r="W237" s="46"/>
      <c r="X237" s="47"/>
      <c r="Y237" s="46"/>
      <c r="Z237" s="47"/>
      <c r="AA237" s="46"/>
      <c r="AB237" s="47"/>
      <c r="AC237" s="46"/>
      <c r="AD237" s="47"/>
      <c r="AE237" s="46"/>
      <c r="AF237" s="47"/>
      <c r="AG237" s="46"/>
      <c r="AH237" s="47"/>
      <c r="AI237" s="46"/>
      <c r="AJ237" s="47"/>
      <c r="AK237" s="46"/>
      <c r="AL237" s="47"/>
      <c r="AM237" s="46"/>
      <c r="AN237" s="47"/>
      <c r="AO237" s="46"/>
      <c r="AP237" s="47"/>
    </row>
    <row r="238" spans="2:42" x14ac:dyDescent="0.25">
      <c r="B238" s="27">
        <f t="shared" ca="1" si="3"/>
        <v>52048</v>
      </c>
      <c r="C238" s="48"/>
      <c r="D238" s="49"/>
      <c r="E238" s="48"/>
      <c r="F238" s="49"/>
      <c r="G238" s="48"/>
      <c r="H238" s="49"/>
      <c r="I238" s="48"/>
      <c r="J238" s="49"/>
      <c r="K238" s="48"/>
      <c r="L238" s="49"/>
      <c r="M238" s="48"/>
      <c r="N238" s="49"/>
      <c r="O238" s="48"/>
      <c r="P238" s="49"/>
      <c r="Q238" s="48"/>
      <c r="R238" s="49"/>
      <c r="S238" s="48"/>
      <c r="T238" s="49"/>
      <c r="U238" s="48"/>
      <c r="V238" s="49"/>
      <c r="W238" s="48"/>
      <c r="X238" s="49"/>
      <c r="Y238" s="48"/>
      <c r="Z238" s="49"/>
      <c r="AA238" s="48"/>
      <c r="AB238" s="49"/>
      <c r="AC238" s="48"/>
      <c r="AD238" s="49"/>
      <c r="AE238" s="48"/>
      <c r="AF238" s="49"/>
      <c r="AG238" s="48"/>
      <c r="AH238" s="49"/>
      <c r="AI238" s="48"/>
      <c r="AJ238" s="49"/>
      <c r="AK238" s="48"/>
      <c r="AL238" s="49"/>
      <c r="AM238" s="48"/>
      <c r="AN238" s="49"/>
      <c r="AO238" s="48"/>
      <c r="AP238" s="49"/>
    </row>
    <row r="239" spans="2:42" x14ac:dyDescent="0.25">
      <c r="B239" s="27">
        <f t="shared" ca="1" si="3"/>
        <v>52079</v>
      </c>
      <c r="C239" s="46"/>
      <c r="D239" s="47"/>
      <c r="E239" s="46"/>
      <c r="F239" s="47"/>
      <c r="G239" s="46"/>
      <c r="H239" s="47"/>
      <c r="I239" s="46"/>
      <c r="J239" s="47"/>
      <c r="K239" s="46"/>
      <c r="L239" s="47"/>
      <c r="M239" s="46"/>
      <c r="N239" s="47"/>
      <c r="O239" s="46"/>
      <c r="P239" s="47"/>
      <c r="Q239" s="46"/>
      <c r="R239" s="47"/>
      <c r="S239" s="46"/>
      <c r="T239" s="47"/>
      <c r="U239" s="46"/>
      <c r="V239" s="47"/>
      <c r="W239" s="46"/>
      <c r="X239" s="47"/>
      <c r="Y239" s="46"/>
      <c r="Z239" s="47"/>
      <c r="AA239" s="46"/>
      <c r="AB239" s="47"/>
      <c r="AC239" s="46"/>
      <c r="AD239" s="47"/>
      <c r="AE239" s="46"/>
      <c r="AF239" s="47"/>
      <c r="AG239" s="46"/>
      <c r="AH239" s="47"/>
      <c r="AI239" s="46"/>
      <c r="AJ239" s="47"/>
      <c r="AK239" s="46"/>
      <c r="AL239" s="47"/>
      <c r="AM239" s="46"/>
      <c r="AN239" s="47"/>
      <c r="AO239" s="46"/>
      <c r="AP239" s="47"/>
    </row>
    <row r="240" spans="2:42" x14ac:dyDescent="0.25">
      <c r="B240" s="27">
        <f t="shared" ca="1" si="3"/>
        <v>52110</v>
      </c>
      <c r="C240" s="48"/>
      <c r="D240" s="49"/>
      <c r="E240" s="48"/>
      <c r="F240" s="49"/>
      <c r="G240" s="48"/>
      <c r="H240" s="49"/>
      <c r="I240" s="48"/>
      <c r="J240" s="49"/>
      <c r="K240" s="48"/>
      <c r="L240" s="49"/>
      <c r="M240" s="48"/>
      <c r="N240" s="49"/>
      <c r="O240" s="48"/>
      <c r="P240" s="49"/>
      <c r="Q240" s="48"/>
      <c r="R240" s="49"/>
      <c r="S240" s="48"/>
      <c r="T240" s="49"/>
      <c r="U240" s="48"/>
      <c r="V240" s="49"/>
      <c r="W240" s="48"/>
      <c r="X240" s="49"/>
      <c r="Y240" s="48"/>
      <c r="Z240" s="49"/>
      <c r="AA240" s="48"/>
      <c r="AB240" s="49"/>
      <c r="AC240" s="48"/>
      <c r="AD240" s="49"/>
      <c r="AE240" s="48"/>
      <c r="AF240" s="49"/>
      <c r="AG240" s="48"/>
      <c r="AH240" s="49"/>
      <c r="AI240" s="48"/>
      <c r="AJ240" s="49"/>
      <c r="AK240" s="48"/>
      <c r="AL240" s="49"/>
      <c r="AM240" s="48"/>
      <c r="AN240" s="49"/>
      <c r="AO240" s="48"/>
      <c r="AP240" s="49"/>
    </row>
    <row r="241" spans="2:42" x14ac:dyDescent="0.25">
      <c r="B241" s="27">
        <f t="shared" ca="1" si="3"/>
        <v>52140</v>
      </c>
      <c r="C241" s="46"/>
      <c r="D241" s="47"/>
      <c r="E241" s="46"/>
      <c r="F241" s="47"/>
      <c r="G241" s="46"/>
      <c r="H241" s="47"/>
      <c r="I241" s="46"/>
      <c r="J241" s="47"/>
      <c r="K241" s="46"/>
      <c r="L241" s="47"/>
      <c r="M241" s="46"/>
      <c r="N241" s="47"/>
      <c r="O241" s="46"/>
      <c r="P241" s="47"/>
      <c r="Q241" s="46"/>
      <c r="R241" s="47"/>
      <c r="S241" s="46"/>
      <c r="T241" s="47"/>
      <c r="U241" s="46"/>
      <c r="V241" s="47"/>
      <c r="W241" s="46"/>
      <c r="X241" s="47"/>
      <c r="Y241" s="46"/>
      <c r="Z241" s="47"/>
      <c r="AA241" s="46"/>
      <c r="AB241" s="47"/>
      <c r="AC241" s="46"/>
      <c r="AD241" s="47"/>
      <c r="AE241" s="46"/>
      <c r="AF241" s="47"/>
      <c r="AG241" s="46"/>
      <c r="AH241" s="47"/>
      <c r="AI241" s="46"/>
      <c r="AJ241" s="47"/>
      <c r="AK241" s="46"/>
      <c r="AL241" s="47"/>
      <c r="AM241" s="46"/>
      <c r="AN241" s="47"/>
      <c r="AO241" s="46"/>
      <c r="AP241" s="47"/>
    </row>
    <row r="242" spans="2:42" x14ac:dyDescent="0.25">
      <c r="B242" s="27">
        <f t="shared" ca="1" si="3"/>
        <v>52171</v>
      </c>
      <c r="C242" s="48"/>
      <c r="D242" s="49"/>
      <c r="E242" s="48"/>
      <c r="F242" s="49"/>
      <c r="G242" s="48"/>
      <c r="H242" s="49"/>
      <c r="I242" s="48"/>
      <c r="J242" s="49"/>
      <c r="K242" s="48"/>
      <c r="L242" s="49"/>
      <c r="M242" s="48"/>
      <c r="N242" s="49"/>
      <c r="O242" s="48"/>
      <c r="P242" s="49"/>
      <c r="Q242" s="48"/>
      <c r="R242" s="49"/>
      <c r="S242" s="48"/>
      <c r="T242" s="49"/>
      <c r="U242" s="48"/>
      <c r="V242" s="49"/>
      <c r="W242" s="48"/>
      <c r="X242" s="49"/>
      <c r="Y242" s="48"/>
      <c r="Z242" s="49"/>
      <c r="AA242" s="48"/>
      <c r="AB242" s="49"/>
      <c r="AC242" s="48"/>
      <c r="AD242" s="49"/>
      <c r="AE242" s="48"/>
      <c r="AF242" s="49"/>
      <c r="AG242" s="48"/>
      <c r="AH242" s="49"/>
      <c r="AI242" s="48"/>
      <c r="AJ242" s="49"/>
      <c r="AK242" s="48"/>
      <c r="AL242" s="49"/>
      <c r="AM242" s="48"/>
      <c r="AN242" s="49"/>
      <c r="AO242" s="48"/>
      <c r="AP242" s="49"/>
    </row>
    <row r="243" spans="2:42" x14ac:dyDescent="0.25">
      <c r="B243" s="27">
        <f t="shared" ca="1" si="3"/>
        <v>52201</v>
      </c>
      <c r="C243" s="46"/>
      <c r="D243" s="47"/>
      <c r="E243" s="46"/>
      <c r="F243" s="47"/>
      <c r="G243" s="46"/>
      <c r="H243" s="47"/>
      <c r="I243" s="46"/>
      <c r="J243" s="47"/>
      <c r="K243" s="46"/>
      <c r="L243" s="47"/>
      <c r="M243" s="46"/>
      <c r="N243" s="47"/>
      <c r="O243" s="46"/>
      <c r="P243" s="47"/>
      <c r="Q243" s="46"/>
      <c r="R243" s="47"/>
      <c r="S243" s="46"/>
      <c r="T243" s="47"/>
      <c r="U243" s="46"/>
      <c r="V243" s="47"/>
      <c r="W243" s="46"/>
      <c r="X243" s="47"/>
      <c r="Y243" s="46"/>
      <c r="Z243" s="47"/>
      <c r="AA243" s="46"/>
      <c r="AB243" s="47"/>
      <c r="AC243" s="46"/>
      <c r="AD243" s="47"/>
      <c r="AE243" s="46"/>
      <c r="AF243" s="47"/>
      <c r="AG243" s="46"/>
      <c r="AH243" s="47"/>
      <c r="AI243" s="46"/>
      <c r="AJ243" s="47"/>
      <c r="AK243" s="46"/>
      <c r="AL243" s="47"/>
      <c r="AM243" s="46"/>
      <c r="AN243" s="47"/>
      <c r="AO243" s="46"/>
      <c r="AP243" s="47"/>
    </row>
    <row r="244" spans="2:42" x14ac:dyDescent="0.25">
      <c r="B244" s="27">
        <f t="shared" ca="1" si="3"/>
        <v>52232</v>
      </c>
      <c r="C244" s="48"/>
      <c r="D244" s="49"/>
      <c r="E244" s="48"/>
      <c r="F244" s="49"/>
      <c r="G244" s="48"/>
      <c r="H244" s="49"/>
      <c r="I244" s="48"/>
      <c r="J244" s="49"/>
      <c r="K244" s="48"/>
      <c r="L244" s="49"/>
      <c r="M244" s="48"/>
      <c r="N244" s="49"/>
      <c r="O244" s="48"/>
      <c r="P244" s="49"/>
      <c r="Q244" s="48"/>
      <c r="R244" s="49"/>
      <c r="S244" s="48"/>
      <c r="T244" s="49"/>
      <c r="U244" s="48"/>
      <c r="V244" s="49"/>
      <c r="W244" s="48"/>
      <c r="X244" s="49"/>
      <c r="Y244" s="48"/>
      <c r="Z244" s="49"/>
      <c r="AA244" s="48"/>
      <c r="AB244" s="49"/>
      <c r="AC244" s="48"/>
      <c r="AD244" s="49"/>
      <c r="AE244" s="48"/>
      <c r="AF244" s="49"/>
      <c r="AG244" s="48"/>
      <c r="AH244" s="49"/>
      <c r="AI244" s="48"/>
      <c r="AJ244" s="49"/>
      <c r="AK244" s="48"/>
      <c r="AL244" s="49"/>
      <c r="AM244" s="48"/>
      <c r="AN244" s="49"/>
      <c r="AO244" s="48"/>
      <c r="AP244" s="49"/>
    </row>
    <row r="245" spans="2:42" x14ac:dyDescent="0.25">
      <c r="B245" s="27">
        <f t="shared" ca="1" si="3"/>
        <v>52263</v>
      </c>
      <c r="C245" s="46"/>
      <c r="D245" s="47"/>
      <c r="E245" s="46"/>
      <c r="F245" s="47"/>
      <c r="G245" s="46"/>
      <c r="H245" s="47"/>
      <c r="I245" s="46"/>
      <c r="J245" s="47"/>
      <c r="K245" s="46"/>
      <c r="L245" s="47"/>
      <c r="M245" s="46"/>
      <c r="N245" s="47"/>
      <c r="O245" s="46"/>
      <c r="P245" s="47"/>
      <c r="Q245" s="46"/>
      <c r="R245" s="47"/>
      <c r="S245" s="46"/>
      <c r="T245" s="47"/>
      <c r="U245" s="46"/>
      <c r="V245" s="47"/>
      <c r="W245" s="46"/>
      <c r="X245" s="47"/>
      <c r="Y245" s="46"/>
      <c r="Z245" s="47"/>
      <c r="AA245" s="46"/>
      <c r="AB245" s="47"/>
      <c r="AC245" s="46"/>
      <c r="AD245" s="47"/>
      <c r="AE245" s="46"/>
      <c r="AF245" s="47"/>
      <c r="AG245" s="46"/>
      <c r="AH245" s="47"/>
      <c r="AI245" s="46"/>
      <c r="AJ245" s="47"/>
      <c r="AK245" s="46"/>
      <c r="AL245" s="47"/>
      <c r="AM245" s="46"/>
      <c r="AN245" s="47"/>
      <c r="AO245" s="46"/>
      <c r="AP245" s="47"/>
    </row>
    <row r="246" spans="2:42" x14ac:dyDescent="0.25">
      <c r="B246" s="27">
        <f t="shared" ca="1" si="3"/>
        <v>52291</v>
      </c>
      <c r="C246" s="48"/>
      <c r="D246" s="49"/>
      <c r="E246" s="48"/>
      <c r="F246" s="49"/>
      <c r="G246" s="48"/>
      <c r="H246" s="49"/>
      <c r="I246" s="48"/>
      <c r="J246" s="49"/>
      <c r="K246" s="48"/>
      <c r="L246" s="49"/>
      <c r="M246" s="48"/>
      <c r="N246" s="49"/>
      <c r="O246" s="48"/>
      <c r="P246" s="49"/>
      <c r="Q246" s="48"/>
      <c r="R246" s="49"/>
      <c r="S246" s="48"/>
      <c r="T246" s="49"/>
      <c r="U246" s="48"/>
      <c r="V246" s="49"/>
      <c r="W246" s="48"/>
      <c r="X246" s="49"/>
      <c r="Y246" s="48"/>
      <c r="Z246" s="49"/>
      <c r="AA246" s="48"/>
      <c r="AB246" s="49"/>
      <c r="AC246" s="48"/>
      <c r="AD246" s="49"/>
      <c r="AE246" s="48"/>
      <c r="AF246" s="49"/>
      <c r="AG246" s="48"/>
      <c r="AH246" s="49"/>
      <c r="AI246" s="48"/>
      <c r="AJ246" s="49"/>
      <c r="AK246" s="48"/>
      <c r="AL246" s="49"/>
      <c r="AM246" s="48"/>
      <c r="AN246" s="49"/>
      <c r="AO246" s="48"/>
      <c r="AP246" s="49"/>
    </row>
    <row r="247" spans="2:42" x14ac:dyDescent="0.25">
      <c r="B247" s="27">
        <f t="shared" ca="1" si="3"/>
        <v>52322</v>
      </c>
      <c r="C247" s="46"/>
      <c r="D247" s="47"/>
      <c r="E247" s="46"/>
      <c r="F247" s="47"/>
      <c r="G247" s="46"/>
      <c r="H247" s="47"/>
      <c r="I247" s="46"/>
      <c r="J247" s="47"/>
      <c r="K247" s="46"/>
      <c r="L247" s="47"/>
      <c r="M247" s="46"/>
      <c r="N247" s="47"/>
      <c r="O247" s="46"/>
      <c r="P247" s="47"/>
      <c r="Q247" s="46"/>
      <c r="R247" s="47"/>
      <c r="S247" s="46"/>
      <c r="T247" s="47"/>
      <c r="U247" s="46"/>
      <c r="V247" s="47"/>
      <c r="W247" s="46"/>
      <c r="X247" s="47"/>
      <c r="Y247" s="46"/>
      <c r="Z247" s="47"/>
      <c r="AA247" s="46"/>
      <c r="AB247" s="47"/>
      <c r="AC247" s="46"/>
      <c r="AD247" s="47"/>
      <c r="AE247" s="46"/>
      <c r="AF247" s="47"/>
      <c r="AG247" s="46"/>
      <c r="AH247" s="47"/>
      <c r="AI247" s="46"/>
      <c r="AJ247" s="47"/>
      <c r="AK247" s="46"/>
      <c r="AL247" s="47"/>
      <c r="AM247" s="46"/>
      <c r="AN247" s="47"/>
      <c r="AO247" s="46"/>
      <c r="AP247" s="47"/>
    </row>
    <row r="248" spans="2:42" x14ac:dyDescent="0.25">
      <c r="B248" s="27">
        <f t="shared" ca="1" si="3"/>
        <v>52352</v>
      </c>
      <c r="C248" s="48"/>
      <c r="D248" s="49"/>
      <c r="E248" s="48"/>
      <c r="F248" s="49"/>
      <c r="G248" s="48"/>
      <c r="H248" s="49"/>
      <c r="I248" s="48"/>
      <c r="J248" s="49"/>
      <c r="K248" s="48"/>
      <c r="L248" s="49"/>
      <c r="M248" s="48"/>
      <c r="N248" s="49"/>
      <c r="O248" s="48"/>
      <c r="P248" s="49"/>
      <c r="Q248" s="48"/>
      <c r="R248" s="49"/>
      <c r="S248" s="48"/>
      <c r="T248" s="49"/>
      <c r="U248" s="48"/>
      <c r="V248" s="49"/>
      <c r="W248" s="48"/>
      <c r="X248" s="49"/>
      <c r="Y248" s="48"/>
      <c r="Z248" s="49"/>
      <c r="AA248" s="48"/>
      <c r="AB248" s="49"/>
      <c r="AC248" s="48"/>
      <c r="AD248" s="49"/>
      <c r="AE248" s="48"/>
      <c r="AF248" s="49"/>
      <c r="AG248" s="48"/>
      <c r="AH248" s="49"/>
      <c r="AI248" s="48"/>
      <c r="AJ248" s="49"/>
      <c r="AK248" s="48"/>
      <c r="AL248" s="49"/>
      <c r="AM248" s="48"/>
      <c r="AN248" s="49"/>
      <c r="AO248" s="48"/>
      <c r="AP248" s="49"/>
    </row>
    <row r="249" spans="2:42" x14ac:dyDescent="0.25">
      <c r="B249" s="27">
        <f t="shared" ca="1" si="3"/>
        <v>52383</v>
      </c>
      <c r="C249" s="46"/>
      <c r="D249" s="47"/>
      <c r="E249" s="46"/>
      <c r="F249" s="47"/>
      <c r="G249" s="46"/>
      <c r="H249" s="47"/>
      <c r="I249" s="46"/>
      <c r="J249" s="47"/>
      <c r="K249" s="46"/>
      <c r="L249" s="47"/>
      <c r="M249" s="46"/>
      <c r="N249" s="47"/>
      <c r="O249" s="46"/>
      <c r="P249" s="47"/>
      <c r="Q249" s="46"/>
      <c r="R249" s="47"/>
      <c r="S249" s="46"/>
      <c r="T249" s="47"/>
      <c r="U249" s="46"/>
      <c r="V249" s="47"/>
      <c r="W249" s="46"/>
      <c r="X249" s="47"/>
      <c r="Y249" s="46"/>
      <c r="Z249" s="47"/>
      <c r="AA249" s="46"/>
      <c r="AB249" s="47"/>
      <c r="AC249" s="46"/>
      <c r="AD249" s="47"/>
      <c r="AE249" s="46"/>
      <c r="AF249" s="47"/>
      <c r="AG249" s="46"/>
      <c r="AH249" s="47"/>
      <c r="AI249" s="46"/>
      <c r="AJ249" s="47"/>
      <c r="AK249" s="46"/>
      <c r="AL249" s="47"/>
      <c r="AM249" s="46"/>
      <c r="AN249" s="47"/>
      <c r="AO249" s="46"/>
      <c r="AP249" s="47"/>
    </row>
    <row r="250" spans="2:42" x14ac:dyDescent="0.25">
      <c r="B250" s="27">
        <f t="shared" ca="1" si="3"/>
        <v>52413</v>
      </c>
      <c r="C250" s="48"/>
      <c r="D250" s="49"/>
      <c r="E250" s="48"/>
      <c r="F250" s="49"/>
      <c r="G250" s="48"/>
      <c r="H250" s="49"/>
      <c r="I250" s="48"/>
      <c r="J250" s="49"/>
      <c r="K250" s="48"/>
      <c r="L250" s="49"/>
      <c r="M250" s="48"/>
      <c r="N250" s="49"/>
      <c r="O250" s="48"/>
      <c r="P250" s="49"/>
      <c r="Q250" s="48"/>
      <c r="R250" s="49"/>
      <c r="S250" s="48"/>
      <c r="T250" s="49"/>
      <c r="U250" s="48"/>
      <c r="V250" s="49"/>
      <c r="W250" s="48"/>
      <c r="X250" s="49"/>
      <c r="Y250" s="48"/>
      <c r="Z250" s="49"/>
      <c r="AA250" s="48"/>
      <c r="AB250" s="49"/>
      <c r="AC250" s="48"/>
      <c r="AD250" s="49"/>
      <c r="AE250" s="48"/>
      <c r="AF250" s="49"/>
      <c r="AG250" s="48"/>
      <c r="AH250" s="49"/>
      <c r="AI250" s="48"/>
      <c r="AJ250" s="49"/>
      <c r="AK250" s="48"/>
      <c r="AL250" s="49"/>
      <c r="AM250" s="48"/>
      <c r="AN250" s="49"/>
      <c r="AO250" s="48"/>
      <c r="AP250" s="49"/>
    </row>
    <row r="251" spans="2:42" x14ac:dyDescent="0.25">
      <c r="B251" s="27">
        <f t="shared" ca="1" si="3"/>
        <v>52444</v>
      </c>
      <c r="C251" s="46"/>
      <c r="D251" s="47"/>
      <c r="E251" s="46"/>
      <c r="F251" s="47"/>
      <c r="G251" s="46"/>
      <c r="H251" s="47"/>
      <c r="I251" s="46"/>
      <c r="J251" s="47"/>
      <c r="K251" s="46"/>
      <c r="L251" s="47"/>
      <c r="M251" s="46"/>
      <c r="N251" s="47"/>
      <c r="O251" s="46"/>
      <c r="P251" s="47"/>
      <c r="Q251" s="46"/>
      <c r="R251" s="47"/>
      <c r="S251" s="46"/>
      <c r="T251" s="47"/>
      <c r="U251" s="46"/>
      <c r="V251" s="47"/>
      <c r="W251" s="46"/>
      <c r="X251" s="47"/>
      <c r="Y251" s="46"/>
      <c r="Z251" s="47"/>
      <c r="AA251" s="46"/>
      <c r="AB251" s="47"/>
      <c r="AC251" s="46"/>
      <c r="AD251" s="47"/>
      <c r="AE251" s="46"/>
      <c r="AF251" s="47"/>
      <c r="AG251" s="46"/>
      <c r="AH251" s="47"/>
      <c r="AI251" s="46"/>
      <c r="AJ251" s="47"/>
      <c r="AK251" s="46"/>
      <c r="AL251" s="47"/>
      <c r="AM251" s="46"/>
      <c r="AN251" s="47"/>
      <c r="AO251" s="46"/>
      <c r="AP251" s="47"/>
    </row>
    <row r="252" spans="2:42" x14ac:dyDescent="0.25">
      <c r="B252" s="27">
        <f t="shared" ca="1" si="3"/>
        <v>52475</v>
      </c>
      <c r="C252" s="48"/>
      <c r="D252" s="49"/>
      <c r="E252" s="48"/>
      <c r="F252" s="49"/>
      <c r="G252" s="48"/>
      <c r="H252" s="49"/>
      <c r="I252" s="48"/>
      <c r="J252" s="49"/>
      <c r="K252" s="48"/>
      <c r="L252" s="49"/>
      <c r="M252" s="48"/>
      <c r="N252" s="49"/>
      <c r="O252" s="48"/>
      <c r="P252" s="49"/>
      <c r="Q252" s="48"/>
      <c r="R252" s="49"/>
      <c r="S252" s="48"/>
      <c r="T252" s="49"/>
      <c r="U252" s="48"/>
      <c r="V252" s="49"/>
      <c r="W252" s="48"/>
      <c r="X252" s="49"/>
      <c r="Y252" s="48"/>
      <c r="Z252" s="49"/>
      <c r="AA252" s="48"/>
      <c r="AB252" s="49"/>
      <c r="AC252" s="48"/>
      <c r="AD252" s="49"/>
      <c r="AE252" s="48"/>
      <c r="AF252" s="49"/>
      <c r="AG252" s="48"/>
      <c r="AH252" s="49"/>
      <c r="AI252" s="48"/>
      <c r="AJ252" s="49"/>
      <c r="AK252" s="48"/>
      <c r="AL252" s="49"/>
      <c r="AM252" s="48"/>
      <c r="AN252" s="49"/>
      <c r="AO252" s="48"/>
      <c r="AP252" s="49"/>
    </row>
    <row r="253" spans="2:42" x14ac:dyDescent="0.25">
      <c r="B253" s="27">
        <f t="shared" ca="1" si="3"/>
        <v>52505</v>
      </c>
      <c r="C253" s="46"/>
      <c r="D253" s="47"/>
      <c r="E253" s="46"/>
      <c r="F253" s="47"/>
      <c r="G253" s="46"/>
      <c r="H253" s="47"/>
      <c r="I253" s="46"/>
      <c r="J253" s="47"/>
      <c r="K253" s="46"/>
      <c r="L253" s="47"/>
      <c r="M253" s="46"/>
      <c r="N253" s="47"/>
      <c r="O253" s="46"/>
      <c r="P253" s="47"/>
      <c r="Q253" s="46"/>
      <c r="R253" s="47"/>
      <c r="S253" s="46"/>
      <c r="T253" s="47"/>
      <c r="U253" s="46"/>
      <c r="V253" s="47"/>
      <c r="W253" s="46"/>
      <c r="X253" s="47"/>
      <c r="Y253" s="46"/>
      <c r="Z253" s="47"/>
      <c r="AA253" s="46"/>
      <c r="AB253" s="47"/>
      <c r="AC253" s="46"/>
      <c r="AD253" s="47"/>
      <c r="AE253" s="46"/>
      <c r="AF253" s="47"/>
      <c r="AG253" s="46"/>
      <c r="AH253" s="47"/>
      <c r="AI253" s="46"/>
      <c r="AJ253" s="47"/>
      <c r="AK253" s="46"/>
      <c r="AL253" s="47"/>
      <c r="AM253" s="46"/>
      <c r="AN253" s="47"/>
      <c r="AO253" s="46"/>
      <c r="AP253" s="47"/>
    </row>
    <row r="254" spans="2:42" x14ac:dyDescent="0.25">
      <c r="B254" s="27">
        <f t="shared" ca="1" si="3"/>
        <v>52536</v>
      </c>
      <c r="C254" s="48"/>
      <c r="D254" s="49"/>
      <c r="E254" s="48"/>
      <c r="F254" s="49"/>
      <c r="G254" s="48"/>
      <c r="H254" s="49"/>
      <c r="I254" s="48"/>
      <c r="J254" s="49"/>
      <c r="K254" s="48"/>
      <c r="L254" s="49"/>
      <c r="M254" s="48"/>
      <c r="N254" s="49"/>
      <c r="O254" s="48"/>
      <c r="P254" s="49"/>
      <c r="Q254" s="48"/>
      <c r="R254" s="49"/>
      <c r="S254" s="48"/>
      <c r="T254" s="49"/>
      <c r="U254" s="48"/>
      <c r="V254" s="49"/>
      <c r="W254" s="48"/>
      <c r="X254" s="49"/>
      <c r="Y254" s="48"/>
      <c r="Z254" s="49"/>
      <c r="AA254" s="48"/>
      <c r="AB254" s="49"/>
      <c r="AC254" s="48"/>
      <c r="AD254" s="49"/>
      <c r="AE254" s="48"/>
      <c r="AF254" s="49"/>
      <c r="AG254" s="48"/>
      <c r="AH254" s="49"/>
      <c r="AI254" s="48"/>
      <c r="AJ254" s="49"/>
      <c r="AK254" s="48"/>
      <c r="AL254" s="49"/>
      <c r="AM254" s="48"/>
      <c r="AN254" s="49"/>
      <c r="AO254" s="48"/>
      <c r="AP254" s="49"/>
    </row>
    <row r="255" spans="2:42" x14ac:dyDescent="0.25">
      <c r="B255" s="27">
        <f t="shared" ca="1" si="3"/>
        <v>52566</v>
      </c>
      <c r="C255" s="46"/>
      <c r="D255" s="47"/>
      <c r="E255" s="46"/>
      <c r="F255" s="47"/>
      <c r="G255" s="46"/>
      <c r="H255" s="47"/>
      <c r="I255" s="46"/>
      <c r="J255" s="47"/>
      <c r="K255" s="46"/>
      <c r="L255" s="47"/>
      <c r="M255" s="46"/>
      <c r="N255" s="47"/>
      <c r="O255" s="46"/>
      <c r="P255" s="47"/>
      <c r="Q255" s="46"/>
      <c r="R255" s="47"/>
      <c r="S255" s="46"/>
      <c r="T255" s="47"/>
      <c r="U255" s="46"/>
      <c r="V255" s="47"/>
      <c r="W255" s="46"/>
      <c r="X255" s="47"/>
      <c r="Y255" s="46"/>
      <c r="Z255" s="47"/>
      <c r="AA255" s="46"/>
      <c r="AB255" s="47"/>
      <c r="AC255" s="46"/>
      <c r="AD255" s="47"/>
      <c r="AE255" s="46"/>
      <c r="AF255" s="47"/>
      <c r="AG255" s="46"/>
      <c r="AH255" s="47"/>
      <c r="AI255" s="46"/>
      <c r="AJ255" s="47"/>
      <c r="AK255" s="46"/>
      <c r="AL255" s="47"/>
      <c r="AM255" s="46"/>
      <c r="AN255" s="47"/>
      <c r="AO255" s="46"/>
      <c r="AP255" s="47"/>
    </row>
    <row r="256" spans="2:42" x14ac:dyDescent="0.25">
      <c r="B256" s="27">
        <f t="shared" ca="1" si="3"/>
        <v>52597</v>
      </c>
      <c r="C256" s="48"/>
      <c r="D256" s="49"/>
      <c r="E256" s="48"/>
      <c r="F256" s="49"/>
      <c r="G256" s="48"/>
      <c r="H256" s="49"/>
      <c r="I256" s="48"/>
      <c r="J256" s="49"/>
      <c r="K256" s="48"/>
      <c r="L256" s="49"/>
      <c r="M256" s="48"/>
      <c r="N256" s="49"/>
      <c r="O256" s="48"/>
      <c r="P256" s="49"/>
      <c r="Q256" s="48"/>
      <c r="R256" s="49"/>
      <c r="S256" s="48"/>
      <c r="T256" s="49"/>
      <c r="U256" s="48"/>
      <c r="V256" s="49"/>
      <c r="W256" s="48"/>
      <c r="X256" s="49"/>
      <c r="Y256" s="48"/>
      <c r="Z256" s="49"/>
      <c r="AA256" s="48"/>
      <c r="AB256" s="49"/>
      <c r="AC256" s="48"/>
      <c r="AD256" s="49"/>
      <c r="AE256" s="48"/>
      <c r="AF256" s="49"/>
      <c r="AG256" s="48"/>
      <c r="AH256" s="49"/>
      <c r="AI256" s="48"/>
      <c r="AJ256" s="49"/>
      <c r="AK256" s="48"/>
      <c r="AL256" s="49"/>
      <c r="AM256" s="48"/>
      <c r="AN256" s="49"/>
      <c r="AO256" s="48"/>
      <c r="AP256" s="49"/>
    </row>
    <row r="257" spans="2:42" x14ac:dyDescent="0.25">
      <c r="B257" s="27">
        <f t="shared" ca="1" si="3"/>
        <v>52628</v>
      </c>
      <c r="C257" s="46"/>
      <c r="D257" s="47"/>
      <c r="E257" s="46"/>
      <c r="F257" s="47"/>
      <c r="G257" s="46"/>
      <c r="H257" s="47"/>
      <c r="I257" s="46"/>
      <c r="J257" s="47"/>
      <c r="K257" s="46"/>
      <c r="L257" s="47"/>
      <c r="M257" s="46"/>
      <c r="N257" s="47"/>
      <c r="O257" s="46"/>
      <c r="P257" s="47"/>
      <c r="Q257" s="46"/>
      <c r="R257" s="47"/>
      <c r="S257" s="46"/>
      <c r="T257" s="47"/>
      <c r="U257" s="46"/>
      <c r="V257" s="47"/>
      <c r="W257" s="46"/>
      <c r="X257" s="47"/>
      <c r="Y257" s="46"/>
      <c r="Z257" s="47"/>
      <c r="AA257" s="46"/>
      <c r="AB257" s="47"/>
      <c r="AC257" s="46"/>
      <c r="AD257" s="47"/>
      <c r="AE257" s="46"/>
      <c r="AF257" s="47"/>
      <c r="AG257" s="46"/>
      <c r="AH257" s="47"/>
      <c r="AI257" s="46"/>
      <c r="AJ257" s="47"/>
      <c r="AK257" s="46"/>
      <c r="AL257" s="47"/>
      <c r="AM257" s="46"/>
      <c r="AN257" s="47"/>
      <c r="AO257" s="46"/>
      <c r="AP257" s="47"/>
    </row>
    <row r="258" spans="2:42" x14ac:dyDescent="0.25">
      <c r="B258" s="27">
        <f t="shared" ca="1" si="3"/>
        <v>52657</v>
      </c>
      <c r="C258" s="48"/>
      <c r="D258" s="49"/>
      <c r="E258" s="48"/>
      <c r="F258" s="49"/>
      <c r="G258" s="48"/>
      <c r="H258" s="49"/>
      <c r="I258" s="48"/>
      <c r="J258" s="49"/>
      <c r="K258" s="48"/>
      <c r="L258" s="49"/>
      <c r="M258" s="48"/>
      <c r="N258" s="49"/>
      <c r="O258" s="48"/>
      <c r="P258" s="49"/>
      <c r="Q258" s="48"/>
      <c r="R258" s="49"/>
      <c r="S258" s="48"/>
      <c r="T258" s="49"/>
      <c r="U258" s="48"/>
      <c r="V258" s="49"/>
      <c r="W258" s="48"/>
      <c r="X258" s="49"/>
      <c r="Y258" s="48"/>
      <c r="Z258" s="49"/>
      <c r="AA258" s="48"/>
      <c r="AB258" s="49"/>
      <c r="AC258" s="48"/>
      <c r="AD258" s="49"/>
      <c r="AE258" s="48"/>
      <c r="AF258" s="49"/>
      <c r="AG258" s="48"/>
      <c r="AH258" s="49"/>
      <c r="AI258" s="48"/>
      <c r="AJ258" s="49"/>
      <c r="AK258" s="48"/>
      <c r="AL258" s="49"/>
      <c r="AM258" s="48"/>
      <c r="AN258" s="49"/>
      <c r="AO258" s="48"/>
      <c r="AP258" s="49"/>
    </row>
    <row r="259" spans="2:42" x14ac:dyDescent="0.25">
      <c r="B259" s="27">
        <f t="shared" ca="1" si="3"/>
        <v>52688</v>
      </c>
      <c r="C259" s="46"/>
      <c r="D259" s="47"/>
      <c r="E259" s="46"/>
      <c r="F259" s="47"/>
      <c r="G259" s="46"/>
      <c r="H259" s="47"/>
      <c r="I259" s="46"/>
      <c r="J259" s="47"/>
      <c r="K259" s="46"/>
      <c r="L259" s="47"/>
      <c r="M259" s="46"/>
      <c r="N259" s="47"/>
      <c r="O259" s="46"/>
      <c r="P259" s="47"/>
      <c r="Q259" s="46"/>
      <c r="R259" s="47"/>
      <c r="S259" s="46"/>
      <c r="T259" s="47"/>
      <c r="U259" s="46"/>
      <c r="V259" s="47"/>
      <c r="W259" s="46"/>
      <c r="X259" s="47"/>
      <c r="Y259" s="46"/>
      <c r="Z259" s="47"/>
      <c r="AA259" s="46"/>
      <c r="AB259" s="47"/>
      <c r="AC259" s="46"/>
      <c r="AD259" s="47"/>
      <c r="AE259" s="46"/>
      <c r="AF259" s="47"/>
      <c r="AG259" s="46"/>
      <c r="AH259" s="47"/>
      <c r="AI259" s="46"/>
      <c r="AJ259" s="47"/>
      <c r="AK259" s="46"/>
      <c r="AL259" s="47"/>
      <c r="AM259" s="46"/>
      <c r="AN259" s="47"/>
      <c r="AO259" s="46"/>
      <c r="AP259" s="47"/>
    </row>
    <row r="260" spans="2:42" x14ac:dyDescent="0.25">
      <c r="B260" s="27">
        <f t="shared" ca="1" si="3"/>
        <v>52718</v>
      </c>
      <c r="C260" s="48"/>
      <c r="D260" s="49"/>
      <c r="E260" s="48"/>
      <c r="F260" s="49"/>
      <c r="G260" s="48"/>
      <c r="H260" s="49"/>
      <c r="I260" s="48"/>
      <c r="J260" s="49"/>
      <c r="K260" s="48"/>
      <c r="L260" s="49"/>
      <c r="M260" s="48"/>
      <c r="N260" s="49"/>
      <c r="O260" s="48"/>
      <c r="P260" s="49"/>
      <c r="Q260" s="48"/>
      <c r="R260" s="49"/>
      <c r="S260" s="48"/>
      <c r="T260" s="49"/>
      <c r="U260" s="48"/>
      <c r="V260" s="49"/>
      <c r="W260" s="48"/>
      <c r="X260" s="49"/>
      <c r="Y260" s="48"/>
      <c r="Z260" s="49"/>
      <c r="AA260" s="48"/>
      <c r="AB260" s="49"/>
      <c r="AC260" s="48"/>
      <c r="AD260" s="49"/>
      <c r="AE260" s="48"/>
      <c r="AF260" s="49"/>
      <c r="AG260" s="48"/>
      <c r="AH260" s="49"/>
      <c r="AI260" s="48"/>
      <c r="AJ260" s="49"/>
      <c r="AK260" s="48"/>
      <c r="AL260" s="49"/>
      <c r="AM260" s="48"/>
      <c r="AN260" s="49"/>
      <c r="AO260" s="48"/>
      <c r="AP260" s="49"/>
    </row>
    <row r="261" spans="2:42" x14ac:dyDescent="0.25">
      <c r="B261" s="27">
        <f t="shared" ca="1" si="3"/>
        <v>52749</v>
      </c>
      <c r="C261" s="46"/>
      <c r="D261" s="47"/>
      <c r="E261" s="46"/>
      <c r="F261" s="47"/>
      <c r="G261" s="46"/>
      <c r="H261" s="47"/>
      <c r="I261" s="46"/>
      <c r="J261" s="47"/>
      <c r="K261" s="46"/>
      <c r="L261" s="47"/>
      <c r="M261" s="46"/>
      <c r="N261" s="47"/>
      <c r="O261" s="46"/>
      <c r="P261" s="47"/>
      <c r="Q261" s="46"/>
      <c r="R261" s="47"/>
      <c r="S261" s="46"/>
      <c r="T261" s="47"/>
      <c r="U261" s="46"/>
      <c r="V261" s="47"/>
      <c r="W261" s="46"/>
      <c r="X261" s="47"/>
      <c r="Y261" s="46"/>
      <c r="Z261" s="47"/>
      <c r="AA261" s="46"/>
      <c r="AB261" s="47"/>
      <c r="AC261" s="46"/>
      <c r="AD261" s="47"/>
      <c r="AE261" s="46"/>
      <c r="AF261" s="47"/>
      <c r="AG261" s="46"/>
      <c r="AH261" s="47"/>
      <c r="AI261" s="46"/>
      <c r="AJ261" s="47"/>
      <c r="AK261" s="46"/>
      <c r="AL261" s="47"/>
      <c r="AM261" s="46"/>
      <c r="AN261" s="47"/>
      <c r="AO261" s="46"/>
      <c r="AP261" s="47"/>
    </row>
    <row r="262" spans="2:42" x14ac:dyDescent="0.25">
      <c r="B262" s="27">
        <f t="shared" ca="1" si="3"/>
        <v>52779</v>
      </c>
      <c r="C262" s="48"/>
      <c r="D262" s="49"/>
      <c r="E262" s="48"/>
      <c r="F262" s="49"/>
      <c r="G262" s="48"/>
      <c r="H262" s="49"/>
      <c r="I262" s="48"/>
      <c r="J262" s="49"/>
      <c r="K262" s="48"/>
      <c r="L262" s="49"/>
      <c r="M262" s="48"/>
      <c r="N262" s="49"/>
      <c r="O262" s="48"/>
      <c r="P262" s="49"/>
      <c r="Q262" s="48"/>
      <c r="R262" s="49"/>
      <c r="S262" s="48"/>
      <c r="T262" s="49"/>
      <c r="U262" s="48"/>
      <c r="V262" s="49"/>
      <c r="W262" s="48"/>
      <c r="X262" s="49"/>
      <c r="Y262" s="48"/>
      <c r="Z262" s="49"/>
      <c r="AA262" s="48"/>
      <c r="AB262" s="49"/>
      <c r="AC262" s="48"/>
      <c r="AD262" s="49"/>
      <c r="AE262" s="48"/>
      <c r="AF262" s="49"/>
      <c r="AG262" s="48"/>
      <c r="AH262" s="49"/>
      <c r="AI262" s="48"/>
      <c r="AJ262" s="49"/>
      <c r="AK262" s="48"/>
      <c r="AL262" s="49"/>
      <c r="AM262" s="48"/>
      <c r="AN262" s="49"/>
      <c r="AO262" s="48"/>
      <c r="AP262" s="49"/>
    </row>
    <row r="263" spans="2:42" x14ac:dyDescent="0.25">
      <c r="B263" s="27">
        <f t="shared" ca="1" si="3"/>
        <v>52810</v>
      </c>
      <c r="C263" s="46"/>
      <c r="D263" s="47"/>
      <c r="E263" s="46"/>
      <c r="F263" s="47"/>
      <c r="G263" s="46"/>
      <c r="H263" s="47"/>
      <c r="I263" s="46"/>
      <c r="J263" s="47"/>
      <c r="K263" s="46"/>
      <c r="L263" s="47"/>
      <c r="M263" s="46"/>
      <c r="N263" s="47"/>
      <c r="O263" s="46"/>
      <c r="P263" s="47"/>
      <c r="Q263" s="46"/>
      <c r="R263" s="47"/>
      <c r="S263" s="46"/>
      <c r="T263" s="47"/>
      <c r="U263" s="46"/>
      <c r="V263" s="47"/>
      <c r="W263" s="46"/>
      <c r="X263" s="47"/>
      <c r="Y263" s="46"/>
      <c r="Z263" s="47"/>
      <c r="AA263" s="46"/>
      <c r="AB263" s="47"/>
      <c r="AC263" s="46"/>
      <c r="AD263" s="47"/>
      <c r="AE263" s="46"/>
      <c r="AF263" s="47"/>
      <c r="AG263" s="46"/>
      <c r="AH263" s="47"/>
      <c r="AI263" s="46"/>
      <c r="AJ263" s="47"/>
      <c r="AK263" s="46"/>
      <c r="AL263" s="47"/>
      <c r="AM263" s="46"/>
      <c r="AN263" s="47"/>
      <c r="AO263" s="46"/>
      <c r="AP263" s="47"/>
    </row>
    <row r="264" spans="2:42" x14ac:dyDescent="0.25">
      <c r="B264" s="27">
        <f t="shared" ca="1" si="3"/>
        <v>52841</v>
      </c>
      <c r="C264" s="48"/>
      <c r="D264" s="49"/>
      <c r="E264" s="48"/>
      <c r="F264" s="49"/>
      <c r="G264" s="48"/>
      <c r="H264" s="49"/>
      <c r="I264" s="48"/>
      <c r="J264" s="49"/>
      <c r="K264" s="48"/>
      <c r="L264" s="49"/>
      <c r="M264" s="48"/>
      <c r="N264" s="49"/>
      <c r="O264" s="48"/>
      <c r="P264" s="49"/>
      <c r="Q264" s="48"/>
      <c r="R264" s="49"/>
      <c r="S264" s="48"/>
      <c r="T264" s="49"/>
      <c r="U264" s="48"/>
      <c r="V264" s="49"/>
      <c r="W264" s="48"/>
      <c r="X264" s="49"/>
      <c r="Y264" s="48"/>
      <c r="Z264" s="49"/>
      <c r="AA264" s="48"/>
      <c r="AB264" s="49"/>
      <c r="AC264" s="48"/>
      <c r="AD264" s="49"/>
      <c r="AE264" s="48"/>
      <c r="AF264" s="49"/>
      <c r="AG264" s="48"/>
      <c r="AH264" s="49"/>
      <c r="AI264" s="48"/>
      <c r="AJ264" s="49"/>
      <c r="AK264" s="48"/>
      <c r="AL264" s="49"/>
      <c r="AM264" s="48"/>
      <c r="AN264" s="49"/>
      <c r="AO264" s="48"/>
      <c r="AP264" s="49"/>
    </row>
    <row r="265" spans="2:42" x14ac:dyDescent="0.25">
      <c r="B265" s="27">
        <f t="shared" ca="1" si="3"/>
        <v>52871</v>
      </c>
      <c r="C265" s="46"/>
      <c r="D265" s="47"/>
      <c r="E265" s="46"/>
      <c r="F265" s="47"/>
      <c r="G265" s="46"/>
      <c r="H265" s="47"/>
      <c r="I265" s="46"/>
      <c r="J265" s="47"/>
      <c r="K265" s="46"/>
      <c r="L265" s="47"/>
      <c r="M265" s="46"/>
      <c r="N265" s="47"/>
      <c r="O265" s="46"/>
      <c r="P265" s="47"/>
      <c r="Q265" s="46"/>
      <c r="R265" s="47"/>
      <c r="S265" s="46"/>
      <c r="T265" s="47"/>
      <c r="U265" s="46"/>
      <c r="V265" s="47"/>
      <c r="W265" s="46"/>
      <c r="X265" s="47"/>
      <c r="Y265" s="46"/>
      <c r="Z265" s="47"/>
      <c r="AA265" s="46"/>
      <c r="AB265" s="47"/>
      <c r="AC265" s="46"/>
      <c r="AD265" s="47"/>
      <c r="AE265" s="46"/>
      <c r="AF265" s="47"/>
      <c r="AG265" s="46"/>
      <c r="AH265" s="47"/>
      <c r="AI265" s="46"/>
      <c r="AJ265" s="47"/>
      <c r="AK265" s="46"/>
      <c r="AL265" s="47"/>
      <c r="AM265" s="46"/>
      <c r="AN265" s="47"/>
      <c r="AO265" s="46"/>
      <c r="AP265" s="47"/>
    </row>
    <row r="266" spans="2:42" x14ac:dyDescent="0.25">
      <c r="B266" s="27">
        <f t="shared" ca="1" si="3"/>
        <v>52902</v>
      </c>
      <c r="C266" s="48"/>
      <c r="D266" s="49"/>
      <c r="E266" s="48"/>
      <c r="F266" s="49"/>
      <c r="G266" s="48"/>
      <c r="H266" s="49"/>
      <c r="I266" s="48"/>
      <c r="J266" s="49"/>
      <c r="K266" s="48"/>
      <c r="L266" s="49"/>
      <c r="M266" s="48"/>
      <c r="N266" s="49"/>
      <c r="O266" s="48"/>
      <c r="P266" s="49"/>
      <c r="Q266" s="48"/>
      <c r="R266" s="49"/>
      <c r="S266" s="48"/>
      <c r="T266" s="49"/>
      <c r="U266" s="48"/>
      <c r="V266" s="49"/>
      <c r="W266" s="48"/>
      <c r="X266" s="49"/>
      <c r="Y266" s="48"/>
      <c r="Z266" s="49"/>
      <c r="AA266" s="48"/>
      <c r="AB266" s="49"/>
      <c r="AC266" s="48"/>
      <c r="AD266" s="49"/>
      <c r="AE266" s="48"/>
      <c r="AF266" s="49"/>
      <c r="AG266" s="48"/>
      <c r="AH266" s="49"/>
      <c r="AI266" s="48"/>
      <c r="AJ266" s="49"/>
      <c r="AK266" s="48"/>
      <c r="AL266" s="49"/>
      <c r="AM266" s="48"/>
      <c r="AN266" s="49"/>
      <c r="AO266" s="48"/>
      <c r="AP266" s="49"/>
    </row>
    <row r="267" spans="2:42" x14ac:dyDescent="0.25">
      <c r="B267" s="27">
        <f t="shared" ca="1" si="3"/>
        <v>52932</v>
      </c>
      <c r="C267" s="46"/>
      <c r="D267" s="47"/>
      <c r="E267" s="46"/>
      <c r="F267" s="47"/>
      <c r="G267" s="46"/>
      <c r="H267" s="47"/>
      <c r="I267" s="46"/>
      <c r="J267" s="47"/>
      <c r="K267" s="46"/>
      <c r="L267" s="47"/>
      <c r="M267" s="46"/>
      <c r="N267" s="47"/>
      <c r="O267" s="46"/>
      <c r="P267" s="47"/>
      <c r="Q267" s="46"/>
      <c r="R267" s="47"/>
      <c r="S267" s="46"/>
      <c r="T267" s="47"/>
      <c r="U267" s="46"/>
      <c r="V267" s="47"/>
      <c r="W267" s="46"/>
      <c r="X267" s="47"/>
      <c r="Y267" s="46"/>
      <c r="Z267" s="47"/>
      <c r="AA267" s="46"/>
      <c r="AB267" s="47"/>
      <c r="AC267" s="46"/>
      <c r="AD267" s="47"/>
      <c r="AE267" s="46"/>
      <c r="AF267" s="47"/>
      <c r="AG267" s="46"/>
      <c r="AH267" s="47"/>
      <c r="AI267" s="46"/>
      <c r="AJ267" s="47"/>
      <c r="AK267" s="46"/>
      <c r="AL267" s="47"/>
      <c r="AM267" s="46"/>
      <c r="AN267" s="47"/>
      <c r="AO267" s="46"/>
      <c r="AP267" s="47"/>
    </row>
    <row r="268" spans="2:42" x14ac:dyDescent="0.25">
      <c r="B268" s="27">
        <f t="shared" ca="1" si="3"/>
        <v>52963</v>
      </c>
      <c r="C268" s="48"/>
      <c r="D268" s="49"/>
      <c r="E268" s="48"/>
      <c r="F268" s="49"/>
      <c r="G268" s="48"/>
      <c r="H268" s="49"/>
      <c r="I268" s="48"/>
      <c r="J268" s="49"/>
      <c r="K268" s="48"/>
      <c r="L268" s="49"/>
      <c r="M268" s="48"/>
      <c r="N268" s="49"/>
      <c r="O268" s="48"/>
      <c r="P268" s="49"/>
      <c r="Q268" s="48"/>
      <c r="R268" s="49"/>
      <c r="S268" s="48"/>
      <c r="T268" s="49"/>
      <c r="U268" s="48"/>
      <c r="V268" s="49"/>
      <c r="W268" s="48"/>
      <c r="X268" s="49"/>
      <c r="Y268" s="48"/>
      <c r="Z268" s="49"/>
      <c r="AA268" s="48"/>
      <c r="AB268" s="49"/>
      <c r="AC268" s="48"/>
      <c r="AD268" s="49"/>
      <c r="AE268" s="48"/>
      <c r="AF268" s="49"/>
      <c r="AG268" s="48"/>
      <c r="AH268" s="49"/>
      <c r="AI268" s="48"/>
      <c r="AJ268" s="49"/>
      <c r="AK268" s="48"/>
      <c r="AL268" s="49"/>
      <c r="AM268" s="48"/>
      <c r="AN268" s="49"/>
      <c r="AO268" s="48"/>
      <c r="AP268" s="49"/>
    </row>
    <row r="269" spans="2:42" x14ac:dyDescent="0.25">
      <c r="B269" s="27">
        <f t="shared" ca="1" si="3"/>
        <v>52994</v>
      </c>
      <c r="C269" s="46"/>
      <c r="D269" s="47"/>
      <c r="E269" s="46"/>
      <c r="F269" s="47"/>
      <c r="G269" s="46"/>
      <c r="H269" s="47"/>
      <c r="I269" s="46"/>
      <c r="J269" s="47"/>
      <c r="K269" s="46"/>
      <c r="L269" s="47"/>
      <c r="M269" s="46"/>
      <c r="N269" s="47"/>
      <c r="O269" s="46"/>
      <c r="P269" s="47"/>
      <c r="Q269" s="46"/>
      <c r="R269" s="47"/>
      <c r="S269" s="46"/>
      <c r="T269" s="47"/>
      <c r="U269" s="46"/>
      <c r="V269" s="47"/>
      <c r="W269" s="46"/>
      <c r="X269" s="47"/>
      <c r="Y269" s="46"/>
      <c r="Z269" s="47"/>
      <c r="AA269" s="46"/>
      <c r="AB269" s="47"/>
      <c r="AC269" s="46"/>
      <c r="AD269" s="47"/>
      <c r="AE269" s="46"/>
      <c r="AF269" s="47"/>
      <c r="AG269" s="46"/>
      <c r="AH269" s="47"/>
      <c r="AI269" s="46"/>
      <c r="AJ269" s="47"/>
      <c r="AK269" s="46"/>
      <c r="AL269" s="47"/>
      <c r="AM269" s="46"/>
      <c r="AN269" s="47"/>
      <c r="AO269" s="46"/>
      <c r="AP269" s="47"/>
    </row>
    <row r="270" spans="2:42" x14ac:dyDescent="0.25">
      <c r="B270" s="27">
        <f t="shared" ca="1" si="3"/>
        <v>53022</v>
      </c>
      <c r="C270" s="48"/>
      <c r="D270" s="49"/>
      <c r="E270" s="48"/>
      <c r="F270" s="49"/>
      <c r="G270" s="48"/>
      <c r="H270" s="49"/>
      <c r="I270" s="48"/>
      <c r="J270" s="49"/>
      <c r="K270" s="48"/>
      <c r="L270" s="49"/>
      <c r="M270" s="48"/>
      <c r="N270" s="49"/>
      <c r="O270" s="48"/>
      <c r="P270" s="49"/>
      <c r="Q270" s="48"/>
      <c r="R270" s="49"/>
      <c r="S270" s="48"/>
      <c r="T270" s="49"/>
      <c r="U270" s="48"/>
      <c r="V270" s="49"/>
      <c r="W270" s="48"/>
      <c r="X270" s="49"/>
      <c r="Y270" s="48"/>
      <c r="Z270" s="49"/>
      <c r="AA270" s="48"/>
      <c r="AB270" s="49"/>
      <c r="AC270" s="48"/>
      <c r="AD270" s="49"/>
      <c r="AE270" s="48"/>
      <c r="AF270" s="49"/>
      <c r="AG270" s="48"/>
      <c r="AH270" s="49"/>
      <c r="AI270" s="48"/>
      <c r="AJ270" s="49"/>
      <c r="AK270" s="48"/>
      <c r="AL270" s="49"/>
      <c r="AM270" s="48"/>
      <c r="AN270" s="49"/>
      <c r="AO270" s="48"/>
      <c r="AP270" s="49"/>
    </row>
    <row r="271" spans="2:42" x14ac:dyDescent="0.25">
      <c r="B271" s="27">
        <f t="shared" ca="1" si="3"/>
        <v>53053</v>
      </c>
      <c r="C271" s="46"/>
      <c r="D271" s="47"/>
      <c r="E271" s="46"/>
      <c r="F271" s="47"/>
      <c r="G271" s="46"/>
      <c r="H271" s="47"/>
      <c r="I271" s="46"/>
      <c r="J271" s="47"/>
      <c r="K271" s="46"/>
      <c r="L271" s="47"/>
      <c r="M271" s="46"/>
      <c r="N271" s="47"/>
      <c r="O271" s="46"/>
      <c r="P271" s="47"/>
      <c r="Q271" s="46"/>
      <c r="R271" s="47"/>
      <c r="S271" s="46"/>
      <c r="T271" s="47"/>
      <c r="U271" s="46"/>
      <c r="V271" s="47"/>
      <c r="W271" s="46"/>
      <c r="X271" s="47"/>
      <c r="Y271" s="46"/>
      <c r="Z271" s="47"/>
      <c r="AA271" s="46"/>
      <c r="AB271" s="47"/>
      <c r="AC271" s="46"/>
      <c r="AD271" s="47"/>
      <c r="AE271" s="46"/>
      <c r="AF271" s="47"/>
      <c r="AG271" s="46"/>
      <c r="AH271" s="47"/>
      <c r="AI271" s="46"/>
      <c r="AJ271" s="47"/>
      <c r="AK271" s="46"/>
      <c r="AL271" s="47"/>
      <c r="AM271" s="46"/>
      <c r="AN271" s="47"/>
      <c r="AO271" s="46"/>
      <c r="AP271" s="47"/>
    </row>
    <row r="272" spans="2:42" x14ac:dyDescent="0.25">
      <c r="B272" s="27">
        <f t="shared" ca="1" si="3"/>
        <v>53083</v>
      </c>
      <c r="C272" s="48"/>
      <c r="D272" s="49"/>
      <c r="E272" s="48"/>
      <c r="F272" s="49"/>
      <c r="G272" s="48"/>
      <c r="H272" s="49"/>
      <c r="I272" s="48"/>
      <c r="J272" s="49"/>
      <c r="K272" s="48"/>
      <c r="L272" s="49"/>
      <c r="M272" s="48"/>
      <c r="N272" s="49"/>
      <c r="O272" s="48"/>
      <c r="P272" s="49"/>
      <c r="Q272" s="48"/>
      <c r="R272" s="49"/>
      <c r="S272" s="48"/>
      <c r="T272" s="49"/>
      <c r="U272" s="48"/>
      <c r="V272" s="49"/>
      <c r="W272" s="48"/>
      <c r="X272" s="49"/>
      <c r="Y272" s="48"/>
      <c r="Z272" s="49"/>
      <c r="AA272" s="48"/>
      <c r="AB272" s="49"/>
      <c r="AC272" s="48"/>
      <c r="AD272" s="49"/>
      <c r="AE272" s="48"/>
      <c r="AF272" s="49"/>
      <c r="AG272" s="48"/>
      <c r="AH272" s="49"/>
      <c r="AI272" s="48"/>
      <c r="AJ272" s="49"/>
      <c r="AK272" s="48"/>
      <c r="AL272" s="49"/>
      <c r="AM272" s="48"/>
      <c r="AN272" s="49"/>
      <c r="AO272" s="48"/>
      <c r="AP272" s="49"/>
    </row>
    <row r="273" spans="2:42" x14ac:dyDescent="0.25">
      <c r="B273" s="27">
        <f t="shared" ca="1" si="3"/>
        <v>53114</v>
      </c>
      <c r="C273" s="46"/>
      <c r="D273" s="47"/>
      <c r="E273" s="46"/>
      <c r="F273" s="47"/>
      <c r="G273" s="46"/>
      <c r="H273" s="47"/>
      <c r="I273" s="46"/>
      <c r="J273" s="47"/>
      <c r="K273" s="46"/>
      <c r="L273" s="47"/>
      <c r="M273" s="46"/>
      <c r="N273" s="47"/>
      <c r="O273" s="46"/>
      <c r="P273" s="47"/>
      <c r="Q273" s="46"/>
      <c r="R273" s="47"/>
      <c r="S273" s="46"/>
      <c r="T273" s="47"/>
      <c r="U273" s="46"/>
      <c r="V273" s="47"/>
      <c r="W273" s="46"/>
      <c r="X273" s="47"/>
      <c r="Y273" s="46"/>
      <c r="Z273" s="47"/>
      <c r="AA273" s="46"/>
      <c r="AB273" s="47"/>
      <c r="AC273" s="46"/>
      <c r="AD273" s="47"/>
      <c r="AE273" s="46"/>
      <c r="AF273" s="47"/>
      <c r="AG273" s="46"/>
      <c r="AH273" s="47"/>
      <c r="AI273" s="46"/>
      <c r="AJ273" s="47"/>
      <c r="AK273" s="46"/>
      <c r="AL273" s="47"/>
      <c r="AM273" s="46"/>
      <c r="AN273" s="47"/>
      <c r="AO273" s="46"/>
      <c r="AP273" s="47"/>
    </row>
    <row r="274" spans="2:42" x14ac:dyDescent="0.25">
      <c r="B274" s="27">
        <f t="shared" ca="1" si="3"/>
        <v>53144</v>
      </c>
      <c r="C274" s="48"/>
      <c r="D274" s="49"/>
      <c r="E274" s="48"/>
      <c r="F274" s="49"/>
      <c r="G274" s="48"/>
      <c r="H274" s="49"/>
      <c r="I274" s="48"/>
      <c r="J274" s="49"/>
      <c r="K274" s="48"/>
      <c r="L274" s="49"/>
      <c r="M274" s="48"/>
      <c r="N274" s="49"/>
      <c r="O274" s="48"/>
      <c r="P274" s="49"/>
      <c r="Q274" s="48"/>
      <c r="R274" s="49"/>
      <c r="S274" s="48"/>
      <c r="T274" s="49"/>
      <c r="U274" s="48"/>
      <c r="V274" s="49"/>
      <c r="W274" s="48"/>
      <c r="X274" s="49"/>
      <c r="Y274" s="48"/>
      <c r="Z274" s="49"/>
      <c r="AA274" s="48"/>
      <c r="AB274" s="49"/>
      <c r="AC274" s="48"/>
      <c r="AD274" s="49"/>
      <c r="AE274" s="48"/>
      <c r="AF274" s="49"/>
      <c r="AG274" s="48"/>
      <c r="AH274" s="49"/>
      <c r="AI274" s="48"/>
      <c r="AJ274" s="49"/>
      <c r="AK274" s="48"/>
      <c r="AL274" s="49"/>
      <c r="AM274" s="48"/>
      <c r="AN274" s="49"/>
      <c r="AO274" s="48"/>
      <c r="AP274" s="49"/>
    </row>
    <row r="275" spans="2:42" x14ac:dyDescent="0.25">
      <c r="B275" s="27">
        <f t="shared" ca="1" si="3"/>
        <v>53175</v>
      </c>
      <c r="C275" s="46"/>
      <c r="D275" s="47"/>
      <c r="E275" s="46"/>
      <c r="F275" s="47"/>
      <c r="G275" s="46"/>
      <c r="H275" s="47"/>
      <c r="I275" s="46"/>
      <c r="J275" s="47"/>
      <c r="K275" s="46"/>
      <c r="L275" s="47"/>
      <c r="M275" s="46"/>
      <c r="N275" s="47"/>
      <c r="O275" s="46"/>
      <c r="P275" s="47"/>
      <c r="Q275" s="46"/>
      <c r="R275" s="47"/>
      <c r="S275" s="46"/>
      <c r="T275" s="47"/>
      <c r="U275" s="46"/>
      <c r="V275" s="47"/>
      <c r="W275" s="46"/>
      <c r="X275" s="47"/>
      <c r="Y275" s="46"/>
      <c r="Z275" s="47"/>
      <c r="AA275" s="46"/>
      <c r="AB275" s="47"/>
      <c r="AC275" s="46"/>
      <c r="AD275" s="47"/>
      <c r="AE275" s="46"/>
      <c r="AF275" s="47"/>
      <c r="AG275" s="46"/>
      <c r="AH275" s="47"/>
      <c r="AI275" s="46"/>
      <c r="AJ275" s="47"/>
      <c r="AK275" s="46"/>
      <c r="AL275" s="47"/>
      <c r="AM275" s="46"/>
      <c r="AN275" s="47"/>
      <c r="AO275" s="46"/>
      <c r="AP275" s="47"/>
    </row>
    <row r="276" spans="2:42" x14ac:dyDescent="0.25">
      <c r="B276" s="27">
        <f t="shared" ca="1" si="3"/>
        <v>53206</v>
      </c>
      <c r="C276" s="48"/>
      <c r="D276" s="49"/>
      <c r="E276" s="48"/>
      <c r="F276" s="49"/>
      <c r="G276" s="48"/>
      <c r="H276" s="49"/>
      <c r="I276" s="48"/>
      <c r="J276" s="49"/>
      <c r="K276" s="48"/>
      <c r="L276" s="49"/>
      <c r="M276" s="48"/>
      <c r="N276" s="49"/>
      <c r="O276" s="48"/>
      <c r="P276" s="49"/>
      <c r="Q276" s="48"/>
      <c r="R276" s="49"/>
      <c r="S276" s="48"/>
      <c r="T276" s="49"/>
      <c r="U276" s="48"/>
      <c r="V276" s="49"/>
      <c r="W276" s="48"/>
      <c r="X276" s="49"/>
      <c r="Y276" s="48"/>
      <c r="Z276" s="49"/>
      <c r="AA276" s="48"/>
      <c r="AB276" s="49"/>
      <c r="AC276" s="48"/>
      <c r="AD276" s="49"/>
      <c r="AE276" s="48"/>
      <c r="AF276" s="49"/>
      <c r="AG276" s="48"/>
      <c r="AH276" s="49"/>
      <c r="AI276" s="48"/>
      <c r="AJ276" s="49"/>
      <c r="AK276" s="48"/>
      <c r="AL276" s="49"/>
      <c r="AM276" s="48"/>
      <c r="AN276" s="49"/>
      <c r="AO276" s="48"/>
      <c r="AP276" s="49"/>
    </row>
    <row r="277" spans="2:42" x14ac:dyDescent="0.25">
      <c r="B277" s="27">
        <f t="shared" ca="1" si="3"/>
        <v>53236</v>
      </c>
      <c r="C277" s="46"/>
      <c r="D277" s="47"/>
      <c r="E277" s="46"/>
      <c r="F277" s="47"/>
      <c r="G277" s="46"/>
      <c r="H277" s="47"/>
      <c r="I277" s="46"/>
      <c r="J277" s="47"/>
      <c r="K277" s="46"/>
      <c r="L277" s="47"/>
      <c r="M277" s="46"/>
      <c r="N277" s="47"/>
      <c r="O277" s="46"/>
      <c r="P277" s="47"/>
      <c r="Q277" s="46"/>
      <c r="R277" s="47"/>
      <c r="S277" s="46"/>
      <c r="T277" s="47"/>
      <c r="U277" s="46"/>
      <c r="V277" s="47"/>
      <c r="W277" s="46"/>
      <c r="X277" s="47"/>
      <c r="Y277" s="46"/>
      <c r="Z277" s="47"/>
      <c r="AA277" s="46"/>
      <c r="AB277" s="47"/>
      <c r="AC277" s="46"/>
      <c r="AD277" s="47"/>
      <c r="AE277" s="46"/>
      <c r="AF277" s="47"/>
      <c r="AG277" s="46"/>
      <c r="AH277" s="47"/>
      <c r="AI277" s="46"/>
      <c r="AJ277" s="47"/>
      <c r="AK277" s="46"/>
      <c r="AL277" s="47"/>
      <c r="AM277" s="46"/>
      <c r="AN277" s="47"/>
      <c r="AO277" s="46"/>
      <c r="AP277" s="47"/>
    </row>
    <row r="278" spans="2:42" x14ac:dyDescent="0.25">
      <c r="B278" s="27">
        <f t="shared" ca="1" si="3"/>
        <v>53267</v>
      </c>
      <c r="C278" s="48"/>
      <c r="D278" s="49"/>
      <c r="E278" s="48"/>
      <c r="F278" s="49"/>
      <c r="G278" s="48"/>
      <c r="H278" s="49"/>
      <c r="I278" s="48"/>
      <c r="J278" s="49"/>
      <c r="K278" s="48"/>
      <c r="L278" s="49"/>
      <c r="M278" s="48"/>
      <c r="N278" s="49"/>
      <c r="O278" s="48"/>
      <c r="P278" s="49"/>
      <c r="Q278" s="48"/>
      <c r="R278" s="49"/>
      <c r="S278" s="48"/>
      <c r="T278" s="49"/>
      <c r="U278" s="48"/>
      <c r="V278" s="49"/>
      <c r="W278" s="48"/>
      <c r="X278" s="49"/>
      <c r="Y278" s="48"/>
      <c r="Z278" s="49"/>
      <c r="AA278" s="48"/>
      <c r="AB278" s="49"/>
      <c r="AC278" s="48"/>
      <c r="AD278" s="49"/>
      <c r="AE278" s="48"/>
      <c r="AF278" s="49"/>
      <c r="AG278" s="48"/>
      <c r="AH278" s="49"/>
      <c r="AI278" s="48"/>
      <c r="AJ278" s="49"/>
      <c r="AK278" s="48"/>
      <c r="AL278" s="49"/>
      <c r="AM278" s="48"/>
      <c r="AN278" s="49"/>
      <c r="AO278" s="48"/>
      <c r="AP278" s="49"/>
    </row>
    <row r="279" spans="2:42" x14ac:dyDescent="0.25">
      <c r="B279" s="27">
        <f t="shared" ca="1" si="3"/>
        <v>53297</v>
      </c>
      <c r="C279" s="46"/>
      <c r="D279" s="47"/>
      <c r="E279" s="46"/>
      <c r="F279" s="47"/>
      <c r="G279" s="46"/>
      <c r="H279" s="47"/>
      <c r="I279" s="46"/>
      <c r="J279" s="47"/>
      <c r="K279" s="46"/>
      <c r="L279" s="47"/>
      <c r="M279" s="46"/>
      <c r="N279" s="47"/>
      <c r="O279" s="46"/>
      <c r="P279" s="47"/>
      <c r="Q279" s="46"/>
      <c r="R279" s="47"/>
      <c r="S279" s="46"/>
      <c r="T279" s="47"/>
      <c r="U279" s="46"/>
      <c r="V279" s="47"/>
      <c r="W279" s="46"/>
      <c r="X279" s="47"/>
      <c r="Y279" s="46"/>
      <c r="Z279" s="47"/>
      <c r="AA279" s="46"/>
      <c r="AB279" s="47"/>
      <c r="AC279" s="46"/>
      <c r="AD279" s="47"/>
      <c r="AE279" s="46"/>
      <c r="AF279" s="47"/>
      <c r="AG279" s="46"/>
      <c r="AH279" s="47"/>
      <c r="AI279" s="46"/>
      <c r="AJ279" s="47"/>
      <c r="AK279" s="46"/>
      <c r="AL279" s="47"/>
      <c r="AM279" s="46"/>
      <c r="AN279" s="47"/>
      <c r="AO279" s="46"/>
      <c r="AP279" s="47"/>
    </row>
    <row r="280" spans="2:42" x14ac:dyDescent="0.25">
      <c r="B280" s="27">
        <f t="shared" ca="1" si="3"/>
        <v>53328</v>
      </c>
      <c r="C280" s="48"/>
      <c r="D280" s="49"/>
      <c r="E280" s="48"/>
      <c r="F280" s="49"/>
      <c r="G280" s="48"/>
      <c r="H280" s="49"/>
      <c r="I280" s="48"/>
      <c r="J280" s="49"/>
      <c r="K280" s="48"/>
      <c r="L280" s="49"/>
      <c r="M280" s="48"/>
      <c r="N280" s="49"/>
      <c r="O280" s="48"/>
      <c r="P280" s="49"/>
      <c r="Q280" s="48"/>
      <c r="R280" s="49"/>
      <c r="S280" s="48"/>
      <c r="T280" s="49"/>
      <c r="U280" s="48"/>
      <c r="V280" s="49"/>
      <c r="W280" s="48"/>
      <c r="X280" s="49"/>
      <c r="Y280" s="48"/>
      <c r="Z280" s="49"/>
      <c r="AA280" s="48"/>
      <c r="AB280" s="49"/>
      <c r="AC280" s="48"/>
      <c r="AD280" s="49"/>
      <c r="AE280" s="48"/>
      <c r="AF280" s="49"/>
      <c r="AG280" s="48"/>
      <c r="AH280" s="49"/>
      <c r="AI280" s="48"/>
      <c r="AJ280" s="49"/>
      <c r="AK280" s="48"/>
      <c r="AL280" s="49"/>
      <c r="AM280" s="48"/>
      <c r="AN280" s="49"/>
      <c r="AO280" s="48"/>
      <c r="AP280" s="49"/>
    </row>
    <row r="281" spans="2:42" x14ac:dyDescent="0.25">
      <c r="B281" s="27">
        <f t="shared" ca="1" si="3"/>
        <v>53359</v>
      </c>
      <c r="C281" s="46"/>
      <c r="D281" s="47"/>
      <c r="E281" s="46"/>
      <c r="F281" s="47"/>
      <c r="G281" s="46"/>
      <c r="H281" s="47"/>
      <c r="I281" s="46"/>
      <c r="J281" s="47"/>
      <c r="K281" s="46"/>
      <c r="L281" s="47"/>
      <c r="M281" s="46"/>
      <c r="N281" s="47"/>
      <c r="O281" s="46"/>
      <c r="P281" s="47"/>
      <c r="Q281" s="46"/>
      <c r="R281" s="47"/>
      <c r="S281" s="46"/>
      <c r="T281" s="47"/>
      <c r="U281" s="46"/>
      <c r="V281" s="47"/>
      <c r="W281" s="46"/>
      <c r="X281" s="47"/>
      <c r="Y281" s="46"/>
      <c r="Z281" s="47"/>
      <c r="AA281" s="46"/>
      <c r="AB281" s="47"/>
      <c r="AC281" s="46"/>
      <c r="AD281" s="47"/>
      <c r="AE281" s="46"/>
      <c r="AF281" s="47"/>
      <c r="AG281" s="46"/>
      <c r="AH281" s="47"/>
      <c r="AI281" s="46"/>
      <c r="AJ281" s="47"/>
      <c r="AK281" s="46"/>
      <c r="AL281" s="47"/>
      <c r="AM281" s="46"/>
      <c r="AN281" s="47"/>
      <c r="AO281" s="46"/>
      <c r="AP281" s="47"/>
    </row>
    <row r="282" spans="2:42" x14ac:dyDescent="0.25">
      <c r="B282" s="27">
        <f t="shared" ca="1" si="3"/>
        <v>53387</v>
      </c>
      <c r="C282" s="48"/>
      <c r="D282" s="49"/>
      <c r="E282" s="48"/>
      <c r="F282" s="49"/>
      <c r="G282" s="48"/>
      <c r="H282" s="49"/>
      <c r="I282" s="48"/>
      <c r="J282" s="49"/>
      <c r="K282" s="48"/>
      <c r="L282" s="49"/>
      <c r="M282" s="48"/>
      <c r="N282" s="49"/>
      <c r="O282" s="48"/>
      <c r="P282" s="49"/>
      <c r="Q282" s="48"/>
      <c r="R282" s="49"/>
      <c r="S282" s="48"/>
      <c r="T282" s="49"/>
      <c r="U282" s="48"/>
      <c r="V282" s="49"/>
      <c r="W282" s="48"/>
      <c r="X282" s="49"/>
      <c r="Y282" s="48"/>
      <c r="Z282" s="49"/>
      <c r="AA282" s="48"/>
      <c r="AB282" s="49"/>
      <c r="AC282" s="48"/>
      <c r="AD282" s="49"/>
      <c r="AE282" s="48"/>
      <c r="AF282" s="49"/>
      <c r="AG282" s="48"/>
      <c r="AH282" s="49"/>
      <c r="AI282" s="48"/>
      <c r="AJ282" s="49"/>
      <c r="AK282" s="48"/>
      <c r="AL282" s="49"/>
      <c r="AM282" s="48"/>
      <c r="AN282" s="49"/>
      <c r="AO282" s="48"/>
      <c r="AP282" s="49"/>
    </row>
    <row r="283" spans="2:42" x14ac:dyDescent="0.25">
      <c r="B283" s="27">
        <f t="shared" ca="1" si="3"/>
        <v>53418</v>
      </c>
      <c r="C283" s="46"/>
      <c r="D283" s="47"/>
      <c r="E283" s="46"/>
      <c r="F283" s="47"/>
      <c r="G283" s="46"/>
      <c r="H283" s="47"/>
      <c r="I283" s="46"/>
      <c r="J283" s="47"/>
      <c r="K283" s="46"/>
      <c r="L283" s="47"/>
      <c r="M283" s="46"/>
      <c r="N283" s="47"/>
      <c r="O283" s="46"/>
      <c r="P283" s="47"/>
      <c r="Q283" s="46"/>
      <c r="R283" s="47"/>
      <c r="S283" s="46"/>
      <c r="T283" s="47"/>
      <c r="U283" s="46"/>
      <c r="V283" s="47"/>
      <c r="W283" s="46"/>
      <c r="X283" s="47"/>
      <c r="Y283" s="46"/>
      <c r="Z283" s="47"/>
      <c r="AA283" s="46"/>
      <c r="AB283" s="47"/>
      <c r="AC283" s="46"/>
      <c r="AD283" s="47"/>
      <c r="AE283" s="46"/>
      <c r="AF283" s="47"/>
      <c r="AG283" s="46"/>
      <c r="AH283" s="47"/>
      <c r="AI283" s="46"/>
      <c r="AJ283" s="47"/>
      <c r="AK283" s="46"/>
      <c r="AL283" s="47"/>
      <c r="AM283" s="46"/>
      <c r="AN283" s="47"/>
      <c r="AO283" s="46"/>
      <c r="AP283" s="47"/>
    </row>
    <row r="284" spans="2:42" x14ac:dyDescent="0.25">
      <c r="B284" s="27">
        <f t="shared" ca="1" si="3"/>
        <v>53448</v>
      </c>
      <c r="C284" s="48"/>
      <c r="D284" s="49"/>
      <c r="E284" s="48"/>
      <c r="F284" s="49"/>
      <c r="G284" s="48"/>
      <c r="H284" s="49"/>
      <c r="I284" s="48"/>
      <c r="J284" s="49"/>
      <c r="K284" s="48"/>
      <c r="L284" s="49"/>
      <c r="M284" s="48"/>
      <c r="N284" s="49"/>
      <c r="O284" s="48"/>
      <c r="P284" s="49"/>
      <c r="Q284" s="48"/>
      <c r="R284" s="49"/>
      <c r="S284" s="48"/>
      <c r="T284" s="49"/>
      <c r="U284" s="48"/>
      <c r="V284" s="49"/>
      <c r="W284" s="48"/>
      <c r="X284" s="49"/>
      <c r="Y284" s="48"/>
      <c r="Z284" s="49"/>
      <c r="AA284" s="48"/>
      <c r="AB284" s="49"/>
      <c r="AC284" s="48"/>
      <c r="AD284" s="49"/>
      <c r="AE284" s="48"/>
      <c r="AF284" s="49"/>
      <c r="AG284" s="48"/>
      <c r="AH284" s="49"/>
      <c r="AI284" s="48"/>
      <c r="AJ284" s="49"/>
      <c r="AK284" s="48"/>
      <c r="AL284" s="49"/>
      <c r="AM284" s="48"/>
      <c r="AN284" s="49"/>
      <c r="AO284" s="48"/>
      <c r="AP284" s="49"/>
    </row>
    <row r="285" spans="2:42" x14ac:dyDescent="0.25">
      <c r="B285" s="27">
        <f t="shared" ca="1" si="3"/>
        <v>53479</v>
      </c>
      <c r="C285" s="46"/>
      <c r="D285" s="47"/>
      <c r="E285" s="46"/>
      <c r="F285" s="47"/>
      <c r="G285" s="46"/>
      <c r="H285" s="47"/>
      <c r="I285" s="46"/>
      <c r="J285" s="47"/>
      <c r="K285" s="46"/>
      <c r="L285" s="47"/>
      <c r="M285" s="46"/>
      <c r="N285" s="47"/>
      <c r="O285" s="46"/>
      <c r="P285" s="47"/>
      <c r="Q285" s="46"/>
      <c r="R285" s="47"/>
      <c r="S285" s="46"/>
      <c r="T285" s="47"/>
      <c r="U285" s="46"/>
      <c r="V285" s="47"/>
      <c r="W285" s="46"/>
      <c r="X285" s="47"/>
      <c r="Y285" s="46"/>
      <c r="Z285" s="47"/>
      <c r="AA285" s="46"/>
      <c r="AB285" s="47"/>
      <c r="AC285" s="46"/>
      <c r="AD285" s="47"/>
      <c r="AE285" s="46"/>
      <c r="AF285" s="47"/>
      <c r="AG285" s="46"/>
      <c r="AH285" s="47"/>
      <c r="AI285" s="46"/>
      <c r="AJ285" s="47"/>
      <c r="AK285" s="46"/>
      <c r="AL285" s="47"/>
      <c r="AM285" s="46"/>
      <c r="AN285" s="47"/>
      <c r="AO285" s="46"/>
      <c r="AP285" s="47"/>
    </row>
    <row r="286" spans="2:42" x14ac:dyDescent="0.25">
      <c r="B286" s="27">
        <f t="shared" ca="1" si="3"/>
        <v>53509</v>
      </c>
      <c r="C286" s="48"/>
      <c r="D286" s="49"/>
      <c r="E286" s="48"/>
      <c r="F286" s="49"/>
      <c r="G286" s="48"/>
      <c r="H286" s="49"/>
      <c r="I286" s="48"/>
      <c r="J286" s="49"/>
      <c r="K286" s="48"/>
      <c r="L286" s="49"/>
      <c r="M286" s="48"/>
      <c r="N286" s="49"/>
      <c r="O286" s="48"/>
      <c r="P286" s="49"/>
      <c r="Q286" s="48"/>
      <c r="R286" s="49"/>
      <c r="S286" s="48"/>
      <c r="T286" s="49"/>
      <c r="U286" s="48"/>
      <c r="V286" s="49"/>
      <c r="W286" s="48"/>
      <c r="X286" s="49"/>
      <c r="Y286" s="48"/>
      <c r="Z286" s="49"/>
      <c r="AA286" s="48"/>
      <c r="AB286" s="49"/>
      <c r="AC286" s="48"/>
      <c r="AD286" s="49"/>
      <c r="AE286" s="48"/>
      <c r="AF286" s="49"/>
      <c r="AG286" s="48"/>
      <c r="AH286" s="49"/>
      <c r="AI286" s="48"/>
      <c r="AJ286" s="49"/>
      <c r="AK286" s="48"/>
      <c r="AL286" s="49"/>
      <c r="AM286" s="48"/>
      <c r="AN286" s="49"/>
      <c r="AO286" s="48"/>
      <c r="AP286" s="49"/>
    </row>
    <row r="287" spans="2:42" x14ac:dyDescent="0.25">
      <c r="B287" s="27">
        <f t="shared" ref="B287:B350" ca="1" si="4">EDATE(B286,1)</f>
        <v>53540</v>
      </c>
      <c r="C287" s="46"/>
      <c r="D287" s="47"/>
      <c r="E287" s="46"/>
      <c r="F287" s="47"/>
      <c r="G287" s="46"/>
      <c r="H287" s="47"/>
      <c r="I287" s="46"/>
      <c r="J287" s="47"/>
      <c r="K287" s="46"/>
      <c r="L287" s="47"/>
      <c r="M287" s="46"/>
      <c r="N287" s="47"/>
      <c r="O287" s="46"/>
      <c r="P287" s="47"/>
      <c r="Q287" s="46"/>
      <c r="R287" s="47"/>
      <c r="S287" s="46"/>
      <c r="T287" s="47"/>
      <c r="U287" s="46"/>
      <c r="V287" s="47"/>
      <c r="W287" s="46"/>
      <c r="X287" s="47"/>
      <c r="Y287" s="46"/>
      <c r="Z287" s="47"/>
      <c r="AA287" s="46"/>
      <c r="AB287" s="47"/>
      <c r="AC287" s="46"/>
      <c r="AD287" s="47"/>
      <c r="AE287" s="46"/>
      <c r="AF287" s="47"/>
      <c r="AG287" s="46"/>
      <c r="AH287" s="47"/>
      <c r="AI287" s="46"/>
      <c r="AJ287" s="47"/>
      <c r="AK287" s="46"/>
      <c r="AL287" s="47"/>
      <c r="AM287" s="46"/>
      <c r="AN287" s="47"/>
      <c r="AO287" s="46"/>
      <c r="AP287" s="47"/>
    </row>
    <row r="288" spans="2:42" x14ac:dyDescent="0.25">
      <c r="B288" s="27">
        <f t="shared" ca="1" si="4"/>
        <v>53571</v>
      </c>
      <c r="C288" s="48"/>
      <c r="D288" s="49"/>
      <c r="E288" s="48"/>
      <c r="F288" s="49"/>
      <c r="G288" s="48"/>
      <c r="H288" s="49"/>
      <c r="I288" s="48"/>
      <c r="J288" s="49"/>
      <c r="K288" s="48"/>
      <c r="L288" s="49"/>
      <c r="M288" s="48"/>
      <c r="N288" s="49"/>
      <c r="O288" s="48"/>
      <c r="P288" s="49"/>
      <c r="Q288" s="48"/>
      <c r="R288" s="49"/>
      <c r="S288" s="48"/>
      <c r="T288" s="49"/>
      <c r="U288" s="48"/>
      <c r="V288" s="49"/>
      <c r="W288" s="48"/>
      <c r="X288" s="49"/>
      <c r="Y288" s="48"/>
      <c r="Z288" s="49"/>
      <c r="AA288" s="48"/>
      <c r="AB288" s="49"/>
      <c r="AC288" s="48"/>
      <c r="AD288" s="49"/>
      <c r="AE288" s="48"/>
      <c r="AF288" s="49"/>
      <c r="AG288" s="48"/>
      <c r="AH288" s="49"/>
      <c r="AI288" s="48"/>
      <c r="AJ288" s="49"/>
      <c r="AK288" s="48"/>
      <c r="AL288" s="49"/>
      <c r="AM288" s="48"/>
      <c r="AN288" s="49"/>
      <c r="AO288" s="48"/>
      <c r="AP288" s="49"/>
    </row>
    <row r="289" spans="2:42" x14ac:dyDescent="0.25">
      <c r="B289" s="27">
        <f t="shared" ca="1" si="4"/>
        <v>53601</v>
      </c>
      <c r="C289" s="46"/>
      <c r="D289" s="47"/>
      <c r="E289" s="46"/>
      <c r="F289" s="47"/>
      <c r="G289" s="46"/>
      <c r="H289" s="47"/>
      <c r="I289" s="46"/>
      <c r="J289" s="47"/>
      <c r="K289" s="46"/>
      <c r="L289" s="47"/>
      <c r="M289" s="46"/>
      <c r="N289" s="47"/>
      <c r="O289" s="46"/>
      <c r="P289" s="47"/>
      <c r="Q289" s="46"/>
      <c r="R289" s="47"/>
      <c r="S289" s="46"/>
      <c r="T289" s="47"/>
      <c r="U289" s="46"/>
      <c r="V289" s="47"/>
      <c r="W289" s="46"/>
      <c r="X289" s="47"/>
      <c r="Y289" s="46"/>
      <c r="Z289" s="47"/>
      <c r="AA289" s="46"/>
      <c r="AB289" s="47"/>
      <c r="AC289" s="46"/>
      <c r="AD289" s="47"/>
      <c r="AE289" s="46"/>
      <c r="AF289" s="47"/>
      <c r="AG289" s="46"/>
      <c r="AH289" s="47"/>
      <c r="AI289" s="46"/>
      <c r="AJ289" s="47"/>
      <c r="AK289" s="46"/>
      <c r="AL289" s="47"/>
      <c r="AM289" s="46"/>
      <c r="AN289" s="47"/>
      <c r="AO289" s="46"/>
      <c r="AP289" s="47"/>
    </row>
    <row r="290" spans="2:42" x14ac:dyDescent="0.25">
      <c r="B290" s="27">
        <f t="shared" ca="1" si="4"/>
        <v>53632</v>
      </c>
      <c r="C290" s="48"/>
      <c r="D290" s="49"/>
      <c r="E290" s="48"/>
      <c r="F290" s="49"/>
      <c r="G290" s="48"/>
      <c r="H290" s="49"/>
      <c r="I290" s="48"/>
      <c r="J290" s="49"/>
      <c r="K290" s="48"/>
      <c r="L290" s="49"/>
      <c r="M290" s="48"/>
      <c r="N290" s="49"/>
      <c r="O290" s="48"/>
      <c r="P290" s="49"/>
      <c r="Q290" s="48"/>
      <c r="R290" s="49"/>
      <c r="S290" s="48"/>
      <c r="T290" s="49"/>
      <c r="U290" s="48"/>
      <c r="V290" s="49"/>
      <c r="W290" s="48"/>
      <c r="X290" s="49"/>
      <c r="Y290" s="48"/>
      <c r="Z290" s="49"/>
      <c r="AA290" s="48"/>
      <c r="AB290" s="49"/>
      <c r="AC290" s="48"/>
      <c r="AD290" s="49"/>
      <c r="AE290" s="48"/>
      <c r="AF290" s="49"/>
      <c r="AG290" s="48"/>
      <c r="AH290" s="49"/>
      <c r="AI290" s="48"/>
      <c r="AJ290" s="49"/>
      <c r="AK290" s="48"/>
      <c r="AL290" s="49"/>
      <c r="AM290" s="48"/>
      <c r="AN290" s="49"/>
      <c r="AO290" s="48"/>
      <c r="AP290" s="49"/>
    </row>
    <row r="291" spans="2:42" x14ac:dyDescent="0.25">
      <c r="B291" s="27">
        <f t="shared" ca="1" si="4"/>
        <v>53662</v>
      </c>
      <c r="C291" s="46"/>
      <c r="D291" s="47"/>
      <c r="E291" s="46"/>
      <c r="F291" s="47"/>
      <c r="G291" s="46"/>
      <c r="H291" s="47"/>
      <c r="I291" s="46"/>
      <c r="J291" s="47"/>
      <c r="K291" s="46"/>
      <c r="L291" s="47"/>
      <c r="M291" s="46"/>
      <c r="N291" s="47"/>
      <c r="O291" s="46"/>
      <c r="P291" s="47"/>
      <c r="Q291" s="46"/>
      <c r="R291" s="47"/>
      <c r="S291" s="46"/>
      <c r="T291" s="47"/>
      <c r="U291" s="46"/>
      <c r="V291" s="47"/>
      <c r="W291" s="46"/>
      <c r="X291" s="47"/>
      <c r="Y291" s="46"/>
      <c r="Z291" s="47"/>
      <c r="AA291" s="46"/>
      <c r="AB291" s="47"/>
      <c r="AC291" s="46"/>
      <c r="AD291" s="47"/>
      <c r="AE291" s="46"/>
      <c r="AF291" s="47"/>
      <c r="AG291" s="46"/>
      <c r="AH291" s="47"/>
      <c r="AI291" s="46"/>
      <c r="AJ291" s="47"/>
      <c r="AK291" s="46"/>
      <c r="AL291" s="47"/>
      <c r="AM291" s="46"/>
      <c r="AN291" s="47"/>
      <c r="AO291" s="46"/>
      <c r="AP291" s="47"/>
    </row>
    <row r="292" spans="2:42" x14ac:dyDescent="0.25">
      <c r="B292" s="27">
        <f t="shared" ca="1" si="4"/>
        <v>53693</v>
      </c>
      <c r="C292" s="48"/>
      <c r="D292" s="49"/>
      <c r="E292" s="48"/>
      <c r="F292" s="49"/>
      <c r="G292" s="48"/>
      <c r="H292" s="49"/>
      <c r="I292" s="48"/>
      <c r="J292" s="49"/>
      <c r="K292" s="48"/>
      <c r="L292" s="49"/>
      <c r="M292" s="48"/>
      <c r="N292" s="49"/>
      <c r="O292" s="48"/>
      <c r="P292" s="49"/>
      <c r="Q292" s="48"/>
      <c r="R292" s="49"/>
      <c r="S292" s="48"/>
      <c r="T292" s="49"/>
      <c r="U292" s="48"/>
      <c r="V292" s="49"/>
      <c r="W292" s="48"/>
      <c r="X292" s="49"/>
      <c r="Y292" s="48"/>
      <c r="Z292" s="49"/>
      <c r="AA292" s="48"/>
      <c r="AB292" s="49"/>
      <c r="AC292" s="48"/>
      <c r="AD292" s="49"/>
      <c r="AE292" s="48"/>
      <c r="AF292" s="49"/>
      <c r="AG292" s="48"/>
      <c r="AH292" s="49"/>
      <c r="AI292" s="48"/>
      <c r="AJ292" s="49"/>
      <c r="AK292" s="48"/>
      <c r="AL292" s="49"/>
      <c r="AM292" s="48"/>
      <c r="AN292" s="49"/>
      <c r="AO292" s="48"/>
      <c r="AP292" s="49"/>
    </row>
    <row r="293" spans="2:42" x14ac:dyDescent="0.25">
      <c r="B293" s="27">
        <f t="shared" ca="1" si="4"/>
        <v>53724</v>
      </c>
      <c r="C293" s="46"/>
      <c r="D293" s="47"/>
      <c r="E293" s="46"/>
      <c r="F293" s="47"/>
      <c r="G293" s="46"/>
      <c r="H293" s="47"/>
      <c r="I293" s="46"/>
      <c r="J293" s="47"/>
      <c r="K293" s="46"/>
      <c r="L293" s="47"/>
      <c r="M293" s="46"/>
      <c r="N293" s="47"/>
      <c r="O293" s="46"/>
      <c r="P293" s="47"/>
      <c r="Q293" s="46"/>
      <c r="R293" s="47"/>
      <c r="S293" s="46"/>
      <c r="T293" s="47"/>
      <c r="U293" s="46"/>
      <c r="V293" s="47"/>
      <c r="W293" s="46"/>
      <c r="X293" s="47"/>
      <c r="Y293" s="46"/>
      <c r="Z293" s="47"/>
      <c r="AA293" s="46"/>
      <c r="AB293" s="47"/>
      <c r="AC293" s="46"/>
      <c r="AD293" s="47"/>
      <c r="AE293" s="46"/>
      <c r="AF293" s="47"/>
      <c r="AG293" s="46"/>
      <c r="AH293" s="47"/>
      <c r="AI293" s="46"/>
      <c r="AJ293" s="47"/>
      <c r="AK293" s="46"/>
      <c r="AL293" s="47"/>
      <c r="AM293" s="46"/>
      <c r="AN293" s="47"/>
      <c r="AO293" s="46"/>
      <c r="AP293" s="47"/>
    </row>
    <row r="294" spans="2:42" x14ac:dyDescent="0.25">
      <c r="B294" s="27">
        <f t="shared" ca="1" si="4"/>
        <v>53752</v>
      </c>
      <c r="C294" s="48"/>
      <c r="D294" s="49"/>
      <c r="E294" s="48"/>
      <c r="F294" s="49"/>
      <c r="G294" s="48"/>
      <c r="H294" s="49"/>
      <c r="I294" s="48"/>
      <c r="J294" s="49"/>
      <c r="K294" s="48"/>
      <c r="L294" s="49"/>
      <c r="M294" s="48"/>
      <c r="N294" s="49"/>
      <c r="O294" s="48"/>
      <c r="P294" s="49"/>
      <c r="Q294" s="48"/>
      <c r="R294" s="49"/>
      <c r="S294" s="48"/>
      <c r="T294" s="49"/>
      <c r="U294" s="48"/>
      <c r="V294" s="49"/>
      <c r="W294" s="48"/>
      <c r="X294" s="49"/>
      <c r="Y294" s="48"/>
      <c r="Z294" s="49"/>
      <c r="AA294" s="48"/>
      <c r="AB294" s="49"/>
      <c r="AC294" s="48"/>
      <c r="AD294" s="49"/>
      <c r="AE294" s="48"/>
      <c r="AF294" s="49"/>
      <c r="AG294" s="48"/>
      <c r="AH294" s="49"/>
      <c r="AI294" s="48"/>
      <c r="AJ294" s="49"/>
      <c r="AK294" s="48"/>
      <c r="AL294" s="49"/>
      <c r="AM294" s="48"/>
      <c r="AN294" s="49"/>
      <c r="AO294" s="48"/>
      <c r="AP294" s="49"/>
    </row>
    <row r="295" spans="2:42" x14ac:dyDescent="0.25">
      <c r="B295" s="27">
        <f t="shared" ca="1" si="4"/>
        <v>53783</v>
      </c>
      <c r="C295" s="46"/>
      <c r="D295" s="47"/>
      <c r="E295" s="46"/>
      <c r="F295" s="47"/>
      <c r="G295" s="46"/>
      <c r="H295" s="47"/>
      <c r="I295" s="46"/>
      <c r="J295" s="47"/>
      <c r="K295" s="46"/>
      <c r="L295" s="47"/>
      <c r="M295" s="46"/>
      <c r="N295" s="47"/>
      <c r="O295" s="46"/>
      <c r="P295" s="47"/>
      <c r="Q295" s="46"/>
      <c r="R295" s="47"/>
      <c r="S295" s="46"/>
      <c r="T295" s="47"/>
      <c r="U295" s="46"/>
      <c r="V295" s="47"/>
      <c r="W295" s="46"/>
      <c r="X295" s="47"/>
      <c r="Y295" s="46"/>
      <c r="Z295" s="47"/>
      <c r="AA295" s="46"/>
      <c r="AB295" s="47"/>
      <c r="AC295" s="46"/>
      <c r="AD295" s="47"/>
      <c r="AE295" s="46"/>
      <c r="AF295" s="47"/>
      <c r="AG295" s="46"/>
      <c r="AH295" s="47"/>
      <c r="AI295" s="46"/>
      <c r="AJ295" s="47"/>
      <c r="AK295" s="46"/>
      <c r="AL295" s="47"/>
      <c r="AM295" s="46"/>
      <c r="AN295" s="47"/>
      <c r="AO295" s="46"/>
      <c r="AP295" s="47"/>
    </row>
    <row r="296" spans="2:42" x14ac:dyDescent="0.25">
      <c r="B296" s="27">
        <f t="shared" ca="1" si="4"/>
        <v>53813</v>
      </c>
      <c r="C296" s="48"/>
      <c r="D296" s="49"/>
      <c r="E296" s="48"/>
      <c r="F296" s="49"/>
      <c r="G296" s="48"/>
      <c r="H296" s="49"/>
      <c r="I296" s="48"/>
      <c r="J296" s="49"/>
      <c r="K296" s="48"/>
      <c r="L296" s="49"/>
      <c r="M296" s="48"/>
      <c r="N296" s="49"/>
      <c r="O296" s="48"/>
      <c r="P296" s="49"/>
      <c r="Q296" s="48"/>
      <c r="R296" s="49"/>
      <c r="S296" s="48"/>
      <c r="T296" s="49"/>
      <c r="U296" s="48"/>
      <c r="V296" s="49"/>
      <c r="W296" s="48"/>
      <c r="X296" s="49"/>
      <c r="Y296" s="48"/>
      <c r="Z296" s="49"/>
      <c r="AA296" s="48"/>
      <c r="AB296" s="49"/>
      <c r="AC296" s="48"/>
      <c r="AD296" s="49"/>
      <c r="AE296" s="48"/>
      <c r="AF296" s="49"/>
      <c r="AG296" s="48"/>
      <c r="AH296" s="49"/>
      <c r="AI296" s="48"/>
      <c r="AJ296" s="49"/>
      <c r="AK296" s="48"/>
      <c r="AL296" s="49"/>
      <c r="AM296" s="48"/>
      <c r="AN296" s="49"/>
      <c r="AO296" s="48"/>
      <c r="AP296" s="49"/>
    </row>
    <row r="297" spans="2:42" x14ac:dyDescent="0.25">
      <c r="B297" s="27">
        <f t="shared" ca="1" si="4"/>
        <v>53844</v>
      </c>
      <c r="C297" s="46"/>
      <c r="D297" s="47"/>
      <c r="E297" s="46"/>
      <c r="F297" s="47"/>
      <c r="G297" s="46"/>
      <c r="H297" s="47"/>
      <c r="I297" s="46"/>
      <c r="J297" s="47"/>
      <c r="K297" s="46"/>
      <c r="L297" s="47"/>
      <c r="M297" s="46"/>
      <c r="N297" s="47"/>
      <c r="O297" s="46"/>
      <c r="P297" s="47"/>
      <c r="Q297" s="46"/>
      <c r="R297" s="47"/>
      <c r="S297" s="46"/>
      <c r="T297" s="47"/>
      <c r="U297" s="46"/>
      <c r="V297" s="47"/>
      <c r="W297" s="46"/>
      <c r="X297" s="47"/>
      <c r="Y297" s="46"/>
      <c r="Z297" s="47"/>
      <c r="AA297" s="46"/>
      <c r="AB297" s="47"/>
      <c r="AC297" s="46"/>
      <c r="AD297" s="47"/>
      <c r="AE297" s="46"/>
      <c r="AF297" s="47"/>
      <c r="AG297" s="46"/>
      <c r="AH297" s="47"/>
      <c r="AI297" s="46"/>
      <c r="AJ297" s="47"/>
      <c r="AK297" s="46"/>
      <c r="AL297" s="47"/>
      <c r="AM297" s="46"/>
      <c r="AN297" s="47"/>
      <c r="AO297" s="46"/>
      <c r="AP297" s="47"/>
    </row>
    <row r="298" spans="2:42" x14ac:dyDescent="0.25">
      <c r="B298" s="27">
        <f t="shared" ca="1" si="4"/>
        <v>53874</v>
      </c>
      <c r="C298" s="48"/>
      <c r="D298" s="49"/>
      <c r="E298" s="48"/>
      <c r="F298" s="49"/>
      <c r="G298" s="48"/>
      <c r="H298" s="49"/>
      <c r="I298" s="48"/>
      <c r="J298" s="49"/>
      <c r="K298" s="48"/>
      <c r="L298" s="49"/>
      <c r="M298" s="48"/>
      <c r="N298" s="49"/>
      <c r="O298" s="48"/>
      <c r="P298" s="49"/>
      <c r="Q298" s="48"/>
      <c r="R298" s="49"/>
      <c r="S298" s="48"/>
      <c r="T298" s="49"/>
      <c r="U298" s="48"/>
      <c r="V298" s="49"/>
      <c r="W298" s="48"/>
      <c r="X298" s="49"/>
      <c r="Y298" s="48"/>
      <c r="Z298" s="49"/>
      <c r="AA298" s="48"/>
      <c r="AB298" s="49"/>
      <c r="AC298" s="48"/>
      <c r="AD298" s="49"/>
      <c r="AE298" s="48"/>
      <c r="AF298" s="49"/>
      <c r="AG298" s="48"/>
      <c r="AH298" s="49"/>
      <c r="AI298" s="48"/>
      <c r="AJ298" s="49"/>
      <c r="AK298" s="48"/>
      <c r="AL298" s="49"/>
      <c r="AM298" s="48"/>
      <c r="AN298" s="49"/>
      <c r="AO298" s="48"/>
      <c r="AP298" s="49"/>
    </row>
    <row r="299" spans="2:42" x14ac:dyDescent="0.25">
      <c r="B299" s="27">
        <f t="shared" ca="1" si="4"/>
        <v>53905</v>
      </c>
      <c r="C299" s="46"/>
      <c r="D299" s="47"/>
      <c r="E299" s="46"/>
      <c r="F299" s="47"/>
      <c r="G299" s="46"/>
      <c r="H299" s="47"/>
      <c r="I299" s="46"/>
      <c r="J299" s="47"/>
      <c r="K299" s="46"/>
      <c r="L299" s="47"/>
      <c r="M299" s="46"/>
      <c r="N299" s="47"/>
      <c r="O299" s="46"/>
      <c r="P299" s="47"/>
      <c r="Q299" s="46"/>
      <c r="R299" s="47"/>
      <c r="S299" s="46"/>
      <c r="T299" s="47"/>
      <c r="U299" s="46"/>
      <c r="V299" s="47"/>
      <c r="W299" s="46"/>
      <c r="X299" s="47"/>
      <c r="Y299" s="46"/>
      <c r="Z299" s="47"/>
      <c r="AA299" s="46"/>
      <c r="AB299" s="47"/>
      <c r="AC299" s="46"/>
      <c r="AD299" s="47"/>
      <c r="AE299" s="46"/>
      <c r="AF299" s="47"/>
      <c r="AG299" s="46"/>
      <c r="AH299" s="47"/>
      <c r="AI299" s="46"/>
      <c r="AJ299" s="47"/>
      <c r="AK299" s="46"/>
      <c r="AL299" s="47"/>
      <c r="AM299" s="46"/>
      <c r="AN299" s="47"/>
      <c r="AO299" s="46"/>
      <c r="AP299" s="47"/>
    </row>
    <row r="300" spans="2:42" x14ac:dyDescent="0.25">
      <c r="B300" s="27">
        <f t="shared" ca="1" si="4"/>
        <v>53936</v>
      </c>
      <c r="C300" s="48"/>
      <c r="D300" s="49"/>
      <c r="E300" s="48"/>
      <c r="F300" s="49"/>
      <c r="G300" s="48"/>
      <c r="H300" s="49"/>
      <c r="I300" s="48"/>
      <c r="J300" s="49"/>
      <c r="K300" s="48"/>
      <c r="L300" s="49"/>
      <c r="M300" s="48"/>
      <c r="N300" s="49"/>
      <c r="O300" s="48"/>
      <c r="P300" s="49"/>
      <c r="Q300" s="48"/>
      <c r="R300" s="49"/>
      <c r="S300" s="48"/>
      <c r="T300" s="49"/>
      <c r="U300" s="48"/>
      <c r="V300" s="49"/>
      <c r="W300" s="48"/>
      <c r="X300" s="49"/>
      <c r="Y300" s="48"/>
      <c r="Z300" s="49"/>
      <c r="AA300" s="48"/>
      <c r="AB300" s="49"/>
      <c r="AC300" s="48"/>
      <c r="AD300" s="49"/>
      <c r="AE300" s="48"/>
      <c r="AF300" s="49"/>
      <c r="AG300" s="48"/>
      <c r="AH300" s="49"/>
      <c r="AI300" s="48"/>
      <c r="AJ300" s="49"/>
      <c r="AK300" s="48"/>
      <c r="AL300" s="49"/>
      <c r="AM300" s="48"/>
      <c r="AN300" s="49"/>
      <c r="AO300" s="48"/>
      <c r="AP300" s="49"/>
    </row>
    <row r="301" spans="2:42" x14ac:dyDescent="0.25">
      <c r="B301" s="27">
        <f t="shared" ca="1" si="4"/>
        <v>53966</v>
      </c>
      <c r="C301" s="46"/>
      <c r="D301" s="47"/>
      <c r="E301" s="46"/>
      <c r="F301" s="47"/>
      <c r="G301" s="46"/>
      <c r="H301" s="47"/>
      <c r="I301" s="46"/>
      <c r="J301" s="47"/>
      <c r="K301" s="46"/>
      <c r="L301" s="47"/>
      <c r="M301" s="46"/>
      <c r="N301" s="47"/>
      <c r="O301" s="46"/>
      <c r="P301" s="47"/>
      <c r="Q301" s="46"/>
      <c r="R301" s="47"/>
      <c r="S301" s="46"/>
      <c r="T301" s="47"/>
      <c r="U301" s="46"/>
      <c r="V301" s="47"/>
      <c r="W301" s="46"/>
      <c r="X301" s="47"/>
      <c r="Y301" s="46"/>
      <c r="Z301" s="47"/>
      <c r="AA301" s="46"/>
      <c r="AB301" s="47"/>
      <c r="AC301" s="46"/>
      <c r="AD301" s="47"/>
      <c r="AE301" s="46"/>
      <c r="AF301" s="47"/>
      <c r="AG301" s="46"/>
      <c r="AH301" s="47"/>
      <c r="AI301" s="46"/>
      <c r="AJ301" s="47"/>
      <c r="AK301" s="46"/>
      <c r="AL301" s="47"/>
      <c r="AM301" s="46"/>
      <c r="AN301" s="47"/>
      <c r="AO301" s="46"/>
      <c r="AP301" s="47"/>
    </row>
    <row r="302" spans="2:42" x14ac:dyDescent="0.25">
      <c r="B302" s="27">
        <f t="shared" ca="1" si="4"/>
        <v>53997</v>
      </c>
      <c r="C302" s="48"/>
      <c r="D302" s="49"/>
      <c r="E302" s="48"/>
      <c r="F302" s="49"/>
      <c r="G302" s="48"/>
      <c r="H302" s="49"/>
      <c r="I302" s="48"/>
      <c r="J302" s="49"/>
      <c r="K302" s="48"/>
      <c r="L302" s="49"/>
      <c r="M302" s="48"/>
      <c r="N302" s="49"/>
      <c r="O302" s="48"/>
      <c r="P302" s="49"/>
      <c r="Q302" s="48"/>
      <c r="R302" s="49"/>
      <c r="S302" s="48"/>
      <c r="T302" s="49"/>
      <c r="U302" s="48"/>
      <c r="V302" s="49"/>
      <c r="W302" s="48"/>
      <c r="X302" s="49"/>
      <c r="Y302" s="48"/>
      <c r="Z302" s="49"/>
      <c r="AA302" s="48"/>
      <c r="AB302" s="49"/>
      <c r="AC302" s="48"/>
      <c r="AD302" s="49"/>
      <c r="AE302" s="48"/>
      <c r="AF302" s="49"/>
      <c r="AG302" s="48"/>
      <c r="AH302" s="49"/>
      <c r="AI302" s="48"/>
      <c r="AJ302" s="49"/>
      <c r="AK302" s="48"/>
      <c r="AL302" s="49"/>
      <c r="AM302" s="48"/>
      <c r="AN302" s="49"/>
      <c r="AO302" s="48"/>
      <c r="AP302" s="49"/>
    </row>
    <row r="303" spans="2:42" x14ac:dyDescent="0.25">
      <c r="B303" s="27">
        <f t="shared" ca="1" si="4"/>
        <v>54027</v>
      </c>
      <c r="C303" s="46"/>
      <c r="D303" s="47"/>
      <c r="E303" s="46"/>
      <c r="F303" s="47"/>
      <c r="G303" s="46"/>
      <c r="H303" s="47"/>
      <c r="I303" s="46"/>
      <c r="J303" s="47"/>
      <c r="K303" s="46"/>
      <c r="L303" s="47"/>
      <c r="M303" s="46"/>
      <c r="N303" s="47"/>
      <c r="O303" s="46"/>
      <c r="P303" s="47"/>
      <c r="Q303" s="46"/>
      <c r="R303" s="47"/>
      <c r="S303" s="46"/>
      <c r="T303" s="47"/>
      <c r="U303" s="46"/>
      <c r="V303" s="47"/>
      <c r="W303" s="46"/>
      <c r="X303" s="47"/>
      <c r="Y303" s="46"/>
      <c r="Z303" s="47"/>
      <c r="AA303" s="46"/>
      <c r="AB303" s="47"/>
      <c r="AC303" s="46"/>
      <c r="AD303" s="47"/>
      <c r="AE303" s="46"/>
      <c r="AF303" s="47"/>
      <c r="AG303" s="46"/>
      <c r="AH303" s="47"/>
      <c r="AI303" s="46"/>
      <c r="AJ303" s="47"/>
      <c r="AK303" s="46"/>
      <c r="AL303" s="47"/>
      <c r="AM303" s="46"/>
      <c r="AN303" s="47"/>
      <c r="AO303" s="46"/>
      <c r="AP303" s="47"/>
    </row>
    <row r="304" spans="2:42" x14ac:dyDescent="0.25">
      <c r="B304" s="27">
        <f t="shared" ca="1" si="4"/>
        <v>54058</v>
      </c>
      <c r="C304" s="48"/>
      <c r="D304" s="49"/>
      <c r="E304" s="48"/>
      <c r="F304" s="49"/>
      <c r="G304" s="48"/>
      <c r="H304" s="49"/>
      <c r="I304" s="48"/>
      <c r="J304" s="49"/>
      <c r="K304" s="48"/>
      <c r="L304" s="49"/>
      <c r="M304" s="48"/>
      <c r="N304" s="49"/>
      <c r="O304" s="48"/>
      <c r="P304" s="49"/>
      <c r="Q304" s="48"/>
      <c r="R304" s="49"/>
      <c r="S304" s="48"/>
      <c r="T304" s="49"/>
      <c r="U304" s="48"/>
      <c r="V304" s="49"/>
      <c r="W304" s="48"/>
      <c r="X304" s="49"/>
      <c r="Y304" s="48"/>
      <c r="Z304" s="49"/>
      <c r="AA304" s="48"/>
      <c r="AB304" s="49"/>
      <c r="AC304" s="48"/>
      <c r="AD304" s="49"/>
      <c r="AE304" s="48"/>
      <c r="AF304" s="49"/>
      <c r="AG304" s="48"/>
      <c r="AH304" s="49"/>
      <c r="AI304" s="48"/>
      <c r="AJ304" s="49"/>
      <c r="AK304" s="48"/>
      <c r="AL304" s="49"/>
      <c r="AM304" s="48"/>
      <c r="AN304" s="49"/>
      <c r="AO304" s="48"/>
      <c r="AP304" s="49"/>
    </row>
    <row r="305" spans="2:42" x14ac:dyDescent="0.25">
      <c r="B305" s="27">
        <f t="shared" ca="1" si="4"/>
        <v>54089</v>
      </c>
      <c r="C305" s="46"/>
      <c r="D305" s="47"/>
      <c r="E305" s="46"/>
      <c r="F305" s="47"/>
      <c r="G305" s="46"/>
      <c r="H305" s="47"/>
      <c r="I305" s="46"/>
      <c r="J305" s="47"/>
      <c r="K305" s="46"/>
      <c r="L305" s="47"/>
      <c r="M305" s="46"/>
      <c r="N305" s="47"/>
      <c r="O305" s="46"/>
      <c r="P305" s="47"/>
      <c r="Q305" s="46"/>
      <c r="R305" s="47"/>
      <c r="S305" s="46"/>
      <c r="T305" s="47"/>
      <c r="U305" s="46"/>
      <c r="V305" s="47"/>
      <c r="W305" s="46"/>
      <c r="X305" s="47"/>
      <c r="Y305" s="46"/>
      <c r="Z305" s="47"/>
      <c r="AA305" s="46"/>
      <c r="AB305" s="47"/>
      <c r="AC305" s="46"/>
      <c r="AD305" s="47"/>
      <c r="AE305" s="46"/>
      <c r="AF305" s="47"/>
      <c r="AG305" s="46"/>
      <c r="AH305" s="47"/>
      <c r="AI305" s="46"/>
      <c r="AJ305" s="47"/>
      <c r="AK305" s="46"/>
      <c r="AL305" s="47"/>
      <c r="AM305" s="46"/>
      <c r="AN305" s="47"/>
      <c r="AO305" s="46"/>
      <c r="AP305" s="47"/>
    </row>
    <row r="306" spans="2:42" x14ac:dyDescent="0.25">
      <c r="B306" s="27">
        <f t="shared" ca="1" si="4"/>
        <v>54118</v>
      </c>
      <c r="C306" s="48"/>
      <c r="D306" s="49"/>
      <c r="E306" s="48"/>
      <c r="F306" s="49"/>
      <c r="G306" s="48"/>
      <c r="H306" s="49"/>
      <c r="I306" s="48"/>
      <c r="J306" s="49"/>
      <c r="K306" s="48"/>
      <c r="L306" s="49"/>
      <c r="M306" s="48"/>
      <c r="N306" s="49"/>
      <c r="O306" s="48"/>
      <c r="P306" s="49"/>
      <c r="Q306" s="48"/>
      <c r="R306" s="49"/>
      <c r="S306" s="48"/>
      <c r="T306" s="49"/>
      <c r="U306" s="48"/>
      <c r="V306" s="49"/>
      <c r="W306" s="48"/>
      <c r="X306" s="49"/>
      <c r="Y306" s="48"/>
      <c r="Z306" s="49"/>
      <c r="AA306" s="48"/>
      <c r="AB306" s="49"/>
      <c r="AC306" s="48"/>
      <c r="AD306" s="49"/>
      <c r="AE306" s="48"/>
      <c r="AF306" s="49"/>
      <c r="AG306" s="48"/>
      <c r="AH306" s="49"/>
      <c r="AI306" s="48"/>
      <c r="AJ306" s="49"/>
      <c r="AK306" s="48"/>
      <c r="AL306" s="49"/>
      <c r="AM306" s="48"/>
      <c r="AN306" s="49"/>
      <c r="AO306" s="48"/>
      <c r="AP306" s="49"/>
    </row>
    <row r="307" spans="2:42" x14ac:dyDescent="0.25">
      <c r="B307" s="27">
        <f t="shared" ca="1" si="4"/>
        <v>54149</v>
      </c>
      <c r="C307" s="46"/>
      <c r="D307" s="47"/>
      <c r="E307" s="46"/>
      <c r="F307" s="47"/>
      <c r="G307" s="46"/>
      <c r="H307" s="47"/>
      <c r="I307" s="46"/>
      <c r="J307" s="47"/>
      <c r="K307" s="46"/>
      <c r="L307" s="47"/>
      <c r="M307" s="46"/>
      <c r="N307" s="47"/>
      <c r="O307" s="46"/>
      <c r="P307" s="47"/>
      <c r="Q307" s="46"/>
      <c r="R307" s="47"/>
      <c r="S307" s="46"/>
      <c r="T307" s="47"/>
      <c r="U307" s="46"/>
      <c r="V307" s="47"/>
      <c r="W307" s="46"/>
      <c r="X307" s="47"/>
      <c r="Y307" s="46"/>
      <c r="Z307" s="47"/>
      <c r="AA307" s="46"/>
      <c r="AB307" s="47"/>
      <c r="AC307" s="46"/>
      <c r="AD307" s="47"/>
      <c r="AE307" s="46"/>
      <c r="AF307" s="47"/>
      <c r="AG307" s="46"/>
      <c r="AH307" s="47"/>
      <c r="AI307" s="46"/>
      <c r="AJ307" s="47"/>
      <c r="AK307" s="46"/>
      <c r="AL307" s="47"/>
      <c r="AM307" s="46"/>
      <c r="AN307" s="47"/>
      <c r="AO307" s="46"/>
      <c r="AP307" s="47"/>
    </row>
    <row r="308" spans="2:42" x14ac:dyDescent="0.25">
      <c r="B308" s="27">
        <f t="shared" ca="1" si="4"/>
        <v>54179</v>
      </c>
      <c r="C308" s="48"/>
      <c r="D308" s="49"/>
      <c r="E308" s="48"/>
      <c r="F308" s="49"/>
      <c r="G308" s="48"/>
      <c r="H308" s="49"/>
      <c r="I308" s="48"/>
      <c r="J308" s="49"/>
      <c r="K308" s="48"/>
      <c r="L308" s="49"/>
      <c r="M308" s="48"/>
      <c r="N308" s="49"/>
      <c r="O308" s="48"/>
      <c r="P308" s="49"/>
      <c r="Q308" s="48"/>
      <c r="R308" s="49"/>
      <c r="S308" s="48"/>
      <c r="T308" s="49"/>
      <c r="U308" s="48"/>
      <c r="V308" s="49"/>
      <c r="W308" s="48"/>
      <c r="X308" s="49"/>
      <c r="Y308" s="48"/>
      <c r="Z308" s="49"/>
      <c r="AA308" s="48"/>
      <c r="AB308" s="49"/>
      <c r="AC308" s="48"/>
      <c r="AD308" s="49"/>
      <c r="AE308" s="48"/>
      <c r="AF308" s="49"/>
      <c r="AG308" s="48"/>
      <c r="AH308" s="49"/>
      <c r="AI308" s="48"/>
      <c r="AJ308" s="49"/>
      <c r="AK308" s="48"/>
      <c r="AL308" s="49"/>
      <c r="AM308" s="48"/>
      <c r="AN308" s="49"/>
      <c r="AO308" s="48"/>
      <c r="AP308" s="49"/>
    </row>
    <row r="309" spans="2:42" x14ac:dyDescent="0.25">
      <c r="B309" s="27">
        <f t="shared" ca="1" si="4"/>
        <v>54210</v>
      </c>
      <c r="C309" s="46"/>
      <c r="D309" s="47"/>
      <c r="E309" s="46"/>
      <c r="F309" s="47"/>
      <c r="G309" s="46"/>
      <c r="H309" s="47"/>
      <c r="I309" s="46"/>
      <c r="J309" s="47"/>
      <c r="K309" s="46"/>
      <c r="L309" s="47"/>
      <c r="M309" s="46"/>
      <c r="N309" s="47"/>
      <c r="O309" s="46"/>
      <c r="P309" s="47"/>
      <c r="Q309" s="46"/>
      <c r="R309" s="47"/>
      <c r="S309" s="46"/>
      <c r="T309" s="47"/>
      <c r="U309" s="46"/>
      <c r="V309" s="47"/>
      <c r="W309" s="46"/>
      <c r="X309" s="47"/>
      <c r="Y309" s="46"/>
      <c r="Z309" s="47"/>
      <c r="AA309" s="46"/>
      <c r="AB309" s="47"/>
      <c r="AC309" s="46"/>
      <c r="AD309" s="47"/>
      <c r="AE309" s="46"/>
      <c r="AF309" s="47"/>
      <c r="AG309" s="46"/>
      <c r="AH309" s="47"/>
      <c r="AI309" s="46"/>
      <c r="AJ309" s="47"/>
      <c r="AK309" s="46"/>
      <c r="AL309" s="47"/>
      <c r="AM309" s="46"/>
      <c r="AN309" s="47"/>
      <c r="AO309" s="46"/>
      <c r="AP309" s="47"/>
    </row>
    <row r="310" spans="2:42" x14ac:dyDescent="0.25">
      <c r="B310" s="27">
        <f t="shared" ca="1" si="4"/>
        <v>54240</v>
      </c>
      <c r="C310" s="48"/>
      <c r="D310" s="49"/>
      <c r="E310" s="48"/>
      <c r="F310" s="49"/>
      <c r="G310" s="48"/>
      <c r="H310" s="49"/>
      <c r="I310" s="48"/>
      <c r="J310" s="49"/>
      <c r="K310" s="48"/>
      <c r="L310" s="49"/>
      <c r="M310" s="48"/>
      <c r="N310" s="49"/>
      <c r="O310" s="48"/>
      <c r="P310" s="49"/>
      <c r="Q310" s="48"/>
      <c r="R310" s="49"/>
      <c r="S310" s="48"/>
      <c r="T310" s="49"/>
      <c r="U310" s="48"/>
      <c r="V310" s="49"/>
      <c r="W310" s="48"/>
      <c r="X310" s="49"/>
      <c r="Y310" s="48"/>
      <c r="Z310" s="49"/>
      <c r="AA310" s="48"/>
      <c r="AB310" s="49"/>
      <c r="AC310" s="48"/>
      <c r="AD310" s="49"/>
      <c r="AE310" s="48"/>
      <c r="AF310" s="49"/>
      <c r="AG310" s="48"/>
      <c r="AH310" s="49"/>
      <c r="AI310" s="48"/>
      <c r="AJ310" s="49"/>
      <c r="AK310" s="48"/>
      <c r="AL310" s="49"/>
      <c r="AM310" s="48"/>
      <c r="AN310" s="49"/>
      <c r="AO310" s="48"/>
      <c r="AP310" s="49"/>
    </row>
    <row r="311" spans="2:42" x14ac:dyDescent="0.25">
      <c r="B311" s="27">
        <f t="shared" ca="1" si="4"/>
        <v>54271</v>
      </c>
      <c r="C311" s="46"/>
      <c r="D311" s="47"/>
      <c r="E311" s="46"/>
      <c r="F311" s="47"/>
      <c r="G311" s="46"/>
      <c r="H311" s="47"/>
      <c r="I311" s="46"/>
      <c r="J311" s="47"/>
      <c r="K311" s="46"/>
      <c r="L311" s="47"/>
      <c r="M311" s="46"/>
      <c r="N311" s="47"/>
      <c r="O311" s="46"/>
      <c r="P311" s="47"/>
      <c r="Q311" s="46"/>
      <c r="R311" s="47"/>
      <c r="S311" s="46"/>
      <c r="T311" s="47"/>
      <c r="U311" s="46"/>
      <c r="V311" s="47"/>
      <c r="W311" s="46"/>
      <c r="X311" s="47"/>
      <c r="Y311" s="46"/>
      <c r="Z311" s="47"/>
      <c r="AA311" s="46"/>
      <c r="AB311" s="47"/>
      <c r="AC311" s="46"/>
      <c r="AD311" s="47"/>
      <c r="AE311" s="46"/>
      <c r="AF311" s="47"/>
      <c r="AG311" s="46"/>
      <c r="AH311" s="47"/>
      <c r="AI311" s="46"/>
      <c r="AJ311" s="47"/>
      <c r="AK311" s="46"/>
      <c r="AL311" s="47"/>
      <c r="AM311" s="46"/>
      <c r="AN311" s="47"/>
      <c r="AO311" s="46"/>
      <c r="AP311" s="47"/>
    </row>
    <row r="312" spans="2:42" x14ac:dyDescent="0.25">
      <c r="B312" s="27">
        <f t="shared" ca="1" si="4"/>
        <v>54302</v>
      </c>
      <c r="C312" s="48"/>
      <c r="D312" s="49"/>
      <c r="E312" s="48"/>
      <c r="F312" s="49"/>
      <c r="G312" s="48"/>
      <c r="H312" s="49"/>
      <c r="I312" s="48"/>
      <c r="J312" s="49"/>
      <c r="K312" s="48"/>
      <c r="L312" s="49"/>
      <c r="M312" s="48"/>
      <c r="N312" s="49"/>
      <c r="O312" s="48"/>
      <c r="P312" s="49"/>
      <c r="Q312" s="48"/>
      <c r="R312" s="49"/>
      <c r="S312" s="48"/>
      <c r="T312" s="49"/>
      <c r="U312" s="48"/>
      <c r="V312" s="49"/>
      <c r="W312" s="48"/>
      <c r="X312" s="49"/>
      <c r="Y312" s="48"/>
      <c r="Z312" s="49"/>
      <c r="AA312" s="48"/>
      <c r="AB312" s="49"/>
      <c r="AC312" s="48"/>
      <c r="AD312" s="49"/>
      <c r="AE312" s="48"/>
      <c r="AF312" s="49"/>
      <c r="AG312" s="48"/>
      <c r="AH312" s="49"/>
      <c r="AI312" s="48"/>
      <c r="AJ312" s="49"/>
      <c r="AK312" s="48"/>
      <c r="AL312" s="49"/>
      <c r="AM312" s="48"/>
      <c r="AN312" s="49"/>
      <c r="AO312" s="48"/>
      <c r="AP312" s="49"/>
    </row>
    <row r="313" spans="2:42" x14ac:dyDescent="0.25">
      <c r="B313" s="27">
        <f t="shared" ca="1" si="4"/>
        <v>54332</v>
      </c>
      <c r="C313" s="46"/>
      <c r="D313" s="47"/>
      <c r="E313" s="46"/>
      <c r="F313" s="47"/>
      <c r="G313" s="46"/>
      <c r="H313" s="47"/>
      <c r="I313" s="46"/>
      <c r="J313" s="47"/>
      <c r="K313" s="46"/>
      <c r="L313" s="47"/>
      <c r="M313" s="46"/>
      <c r="N313" s="47"/>
      <c r="O313" s="46"/>
      <c r="P313" s="47"/>
      <c r="Q313" s="46"/>
      <c r="R313" s="47"/>
      <c r="S313" s="46"/>
      <c r="T313" s="47"/>
      <c r="U313" s="46"/>
      <c r="V313" s="47"/>
      <c r="W313" s="46"/>
      <c r="X313" s="47"/>
      <c r="Y313" s="46"/>
      <c r="Z313" s="47"/>
      <c r="AA313" s="46"/>
      <c r="AB313" s="47"/>
      <c r="AC313" s="46"/>
      <c r="AD313" s="47"/>
      <c r="AE313" s="46"/>
      <c r="AF313" s="47"/>
      <c r="AG313" s="46"/>
      <c r="AH313" s="47"/>
      <c r="AI313" s="46"/>
      <c r="AJ313" s="47"/>
      <c r="AK313" s="46"/>
      <c r="AL313" s="47"/>
      <c r="AM313" s="46"/>
      <c r="AN313" s="47"/>
      <c r="AO313" s="46"/>
      <c r="AP313" s="47"/>
    </row>
    <row r="314" spans="2:42" x14ac:dyDescent="0.25">
      <c r="B314" s="27">
        <f t="shared" ca="1" si="4"/>
        <v>54363</v>
      </c>
      <c r="C314" s="48"/>
      <c r="D314" s="49"/>
      <c r="E314" s="48"/>
      <c r="F314" s="49"/>
      <c r="G314" s="48"/>
      <c r="H314" s="49"/>
      <c r="I314" s="48"/>
      <c r="J314" s="49"/>
      <c r="K314" s="48"/>
      <c r="L314" s="49"/>
      <c r="M314" s="48"/>
      <c r="N314" s="49"/>
      <c r="O314" s="48"/>
      <c r="P314" s="49"/>
      <c r="Q314" s="48"/>
      <c r="R314" s="49"/>
      <c r="S314" s="48"/>
      <c r="T314" s="49"/>
      <c r="U314" s="48"/>
      <c r="V314" s="49"/>
      <c r="W314" s="48"/>
      <c r="X314" s="49"/>
      <c r="Y314" s="48"/>
      <c r="Z314" s="49"/>
      <c r="AA314" s="48"/>
      <c r="AB314" s="49"/>
      <c r="AC314" s="48"/>
      <c r="AD314" s="49"/>
      <c r="AE314" s="48"/>
      <c r="AF314" s="49"/>
      <c r="AG314" s="48"/>
      <c r="AH314" s="49"/>
      <c r="AI314" s="48"/>
      <c r="AJ314" s="49"/>
      <c r="AK314" s="48"/>
      <c r="AL314" s="49"/>
      <c r="AM314" s="48"/>
      <c r="AN314" s="49"/>
      <c r="AO314" s="48"/>
      <c r="AP314" s="49"/>
    </row>
    <row r="315" spans="2:42" x14ac:dyDescent="0.25">
      <c r="B315" s="27">
        <f t="shared" ca="1" si="4"/>
        <v>54393</v>
      </c>
      <c r="C315" s="46"/>
      <c r="D315" s="47"/>
      <c r="E315" s="46"/>
      <c r="F315" s="47"/>
      <c r="G315" s="46"/>
      <c r="H315" s="47"/>
      <c r="I315" s="46"/>
      <c r="J315" s="47"/>
      <c r="K315" s="46"/>
      <c r="L315" s="47"/>
      <c r="M315" s="46"/>
      <c r="N315" s="47"/>
      <c r="O315" s="46"/>
      <c r="P315" s="47"/>
      <c r="Q315" s="46"/>
      <c r="R315" s="47"/>
      <c r="S315" s="46"/>
      <c r="T315" s="47"/>
      <c r="U315" s="46"/>
      <c r="V315" s="47"/>
      <c r="W315" s="46"/>
      <c r="X315" s="47"/>
      <c r="Y315" s="46"/>
      <c r="Z315" s="47"/>
      <c r="AA315" s="46"/>
      <c r="AB315" s="47"/>
      <c r="AC315" s="46"/>
      <c r="AD315" s="47"/>
      <c r="AE315" s="46"/>
      <c r="AF315" s="47"/>
      <c r="AG315" s="46"/>
      <c r="AH315" s="47"/>
      <c r="AI315" s="46"/>
      <c r="AJ315" s="47"/>
      <c r="AK315" s="46"/>
      <c r="AL315" s="47"/>
      <c r="AM315" s="46"/>
      <c r="AN315" s="47"/>
      <c r="AO315" s="46"/>
      <c r="AP315" s="47"/>
    </row>
    <row r="316" spans="2:42" x14ac:dyDescent="0.25">
      <c r="B316" s="27">
        <f t="shared" ca="1" si="4"/>
        <v>54424</v>
      </c>
      <c r="C316" s="48"/>
      <c r="D316" s="49"/>
      <c r="E316" s="48"/>
      <c r="F316" s="49"/>
      <c r="G316" s="48"/>
      <c r="H316" s="49"/>
      <c r="I316" s="48"/>
      <c r="J316" s="49"/>
      <c r="K316" s="48"/>
      <c r="L316" s="49"/>
      <c r="M316" s="48"/>
      <c r="N316" s="49"/>
      <c r="O316" s="48"/>
      <c r="P316" s="49"/>
      <c r="Q316" s="48"/>
      <c r="R316" s="49"/>
      <c r="S316" s="48"/>
      <c r="T316" s="49"/>
      <c r="U316" s="48"/>
      <c r="V316" s="49"/>
      <c r="W316" s="48"/>
      <c r="X316" s="49"/>
      <c r="Y316" s="48"/>
      <c r="Z316" s="49"/>
      <c r="AA316" s="48"/>
      <c r="AB316" s="49"/>
      <c r="AC316" s="48"/>
      <c r="AD316" s="49"/>
      <c r="AE316" s="48"/>
      <c r="AF316" s="49"/>
      <c r="AG316" s="48"/>
      <c r="AH316" s="49"/>
      <c r="AI316" s="48"/>
      <c r="AJ316" s="49"/>
      <c r="AK316" s="48"/>
      <c r="AL316" s="49"/>
      <c r="AM316" s="48"/>
      <c r="AN316" s="49"/>
      <c r="AO316" s="48"/>
      <c r="AP316" s="49"/>
    </row>
    <row r="317" spans="2:42" x14ac:dyDescent="0.25">
      <c r="B317" s="27">
        <f t="shared" ca="1" si="4"/>
        <v>54455</v>
      </c>
      <c r="C317" s="46"/>
      <c r="D317" s="47"/>
      <c r="E317" s="46"/>
      <c r="F317" s="47"/>
      <c r="G317" s="46"/>
      <c r="H317" s="47"/>
      <c r="I317" s="46"/>
      <c r="J317" s="47"/>
      <c r="K317" s="46"/>
      <c r="L317" s="47"/>
      <c r="M317" s="46"/>
      <c r="N317" s="47"/>
      <c r="O317" s="46"/>
      <c r="P317" s="47"/>
      <c r="Q317" s="46"/>
      <c r="R317" s="47"/>
      <c r="S317" s="46"/>
      <c r="T317" s="47"/>
      <c r="U317" s="46"/>
      <c r="V317" s="47"/>
      <c r="W317" s="46"/>
      <c r="X317" s="47"/>
      <c r="Y317" s="46"/>
      <c r="Z317" s="47"/>
      <c r="AA317" s="46"/>
      <c r="AB317" s="47"/>
      <c r="AC317" s="46"/>
      <c r="AD317" s="47"/>
      <c r="AE317" s="46"/>
      <c r="AF317" s="47"/>
      <c r="AG317" s="46"/>
      <c r="AH317" s="47"/>
      <c r="AI317" s="46"/>
      <c r="AJ317" s="47"/>
      <c r="AK317" s="46"/>
      <c r="AL317" s="47"/>
      <c r="AM317" s="46"/>
      <c r="AN317" s="47"/>
      <c r="AO317" s="46"/>
      <c r="AP317" s="47"/>
    </row>
    <row r="318" spans="2:42" x14ac:dyDescent="0.25">
      <c r="B318" s="27">
        <f t="shared" ca="1" si="4"/>
        <v>54483</v>
      </c>
      <c r="C318" s="48"/>
      <c r="D318" s="49"/>
      <c r="E318" s="48"/>
      <c r="F318" s="49"/>
      <c r="G318" s="48"/>
      <c r="H318" s="49"/>
      <c r="I318" s="48"/>
      <c r="J318" s="49"/>
      <c r="K318" s="48"/>
      <c r="L318" s="49"/>
      <c r="M318" s="48"/>
      <c r="N318" s="49"/>
      <c r="O318" s="48"/>
      <c r="P318" s="49"/>
      <c r="Q318" s="48"/>
      <c r="R318" s="49"/>
      <c r="S318" s="48"/>
      <c r="T318" s="49"/>
      <c r="U318" s="48"/>
      <c r="V318" s="49"/>
      <c r="W318" s="48"/>
      <c r="X318" s="49"/>
      <c r="Y318" s="48"/>
      <c r="Z318" s="49"/>
      <c r="AA318" s="48"/>
      <c r="AB318" s="49"/>
      <c r="AC318" s="48"/>
      <c r="AD318" s="49"/>
      <c r="AE318" s="48"/>
      <c r="AF318" s="49"/>
      <c r="AG318" s="48"/>
      <c r="AH318" s="49"/>
      <c r="AI318" s="48"/>
      <c r="AJ318" s="49"/>
      <c r="AK318" s="48"/>
      <c r="AL318" s="49"/>
      <c r="AM318" s="48"/>
      <c r="AN318" s="49"/>
      <c r="AO318" s="48"/>
      <c r="AP318" s="49"/>
    </row>
    <row r="319" spans="2:42" x14ac:dyDescent="0.25">
      <c r="B319" s="27">
        <f t="shared" ca="1" si="4"/>
        <v>54514</v>
      </c>
      <c r="C319" s="46"/>
      <c r="D319" s="47"/>
      <c r="E319" s="46"/>
      <c r="F319" s="47"/>
      <c r="G319" s="46"/>
      <c r="H319" s="47"/>
      <c r="I319" s="46"/>
      <c r="J319" s="47"/>
      <c r="K319" s="46"/>
      <c r="L319" s="47"/>
      <c r="M319" s="46"/>
      <c r="N319" s="47"/>
      <c r="O319" s="46"/>
      <c r="P319" s="47"/>
      <c r="Q319" s="46"/>
      <c r="R319" s="47"/>
      <c r="S319" s="46"/>
      <c r="T319" s="47"/>
      <c r="U319" s="46"/>
      <c r="V319" s="47"/>
      <c r="W319" s="46"/>
      <c r="X319" s="47"/>
      <c r="Y319" s="46"/>
      <c r="Z319" s="47"/>
      <c r="AA319" s="46"/>
      <c r="AB319" s="47"/>
      <c r="AC319" s="46"/>
      <c r="AD319" s="47"/>
      <c r="AE319" s="46"/>
      <c r="AF319" s="47"/>
      <c r="AG319" s="46"/>
      <c r="AH319" s="47"/>
      <c r="AI319" s="46"/>
      <c r="AJ319" s="47"/>
      <c r="AK319" s="46"/>
      <c r="AL319" s="47"/>
      <c r="AM319" s="46"/>
      <c r="AN319" s="47"/>
      <c r="AO319" s="46"/>
      <c r="AP319" s="47"/>
    </row>
    <row r="320" spans="2:42" x14ac:dyDescent="0.25">
      <c r="B320" s="27">
        <f t="shared" ca="1" si="4"/>
        <v>54544</v>
      </c>
      <c r="C320" s="48"/>
      <c r="D320" s="49"/>
      <c r="E320" s="48"/>
      <c r="F320" s="49"/>
      <c r="G320" s="48"/>
      <c r="H320" s="49"/>
      <c r="I320" s="48"/>
      <c r="J320" s="49"/>
      <c r="K320" s="48"/>
      <c r="L320" s="49"/>
      <c r="M320" s="48"/>
      <c r="N320" s="49"/>
      <c r="O320" s="48"/>
      <c r="P320" s="49"/>
      <c r="Q320" s="48"/>
      <c r="R320" s="49"/>
      <c r="S320" s="48"/>
      <c r="T320" s="49"/>
      <c r="U320" s="48"/>
      <c r="V320" s="49"/>
      <c r="W320" s="48"/>
      <c r="X320" s="49"/>
      <c r="Y320" s="48"/>
      <c r="Z320" s="49"/>
      <c r="AA320" s="48"/>
      <c r="AB320" s="49"/>
      <c r="AC320" s="48"/>
      <c r="AD320" s="49"/>
      <c r="AE320" s="48"/>
      <c r="AF320" s="49"/>
      <c r="AG320" s="48"/>
      <c r="AH320" s="49"/>
      <c r="AI320" s="48"/>
      <c r="AJ320" s="49"/>
      <c r="AK320" s="48"/>
      <c r="AL320" s="49"/>
      <c r="AM320" s="48"/>
      <c r="AN320" s="49"/>
      <c r="AO320" s="48"/>
      <c r="AP320" s="49"/>
    </row>
    <row r="321" spans="2:42" x14ac:dyDescent="0.25">
      <c r="B321" s="27">
        <f t="shared" ca="1" si="4"/>
        <v>54575</v>
      </c>
      <c r="C321" s="46"/>
      <c r="D321" s="47"/>
      <c r="E321" s="46"/>
      <c r="F321" s="47"/>
      <c r="G321" s="46"/>
      <c r="H321" s="47"/>
      <c r="I321" s="46"/>
      <c r="J321" s="47"/>
      <c r="K321" s="46"/>
      <c r="L321" s="47"/>
      <c r="M321" s="46"/>
      <c r="N321" s="47"/>
      <c r="O321" s="46"/>
      <c r="P321" s="47"/>
      <c r="Q321" s="46"/>
      <c r="R321" s="47"/>
      <c r="S321" s="46"/>
      <c r="T321" s="47"/>
      <c r="U321" s="46"/>
      <c r="V321" s="47"/>
      <c r="W321" s="46"/>
      <c r="X321" s="47"/>
      <c r="Y321" s="46"/>
      <c r="Z321" s="47"/>
      <c r="AA321" s="46"/>
      <c r="AB321" s="47"/>
      <c r="AC321" s="46"/>
      <c r="AD321" s="47"/>
      <c r="AE321" s="46"/>
      <c r="AF321" s="47"/>
      <c r="AG321" s="46"/>
      <c r="AH321" s="47"/>
      <c r="AI321" s="46"/>
      <c r="AJ321" s="47"/>
      <c r="AK321" s="46"/>
      <c r="AL321" s="47"/>
      <c r="AM321" s="46"/>
      <c r="AN321" s="47"/>
      <c r="AO321" s="46"/>
      <c r="AP321" s="47"/>
    </row>
    <row r="322" spans="2:42" x14ac:dyDescent="0.25">
      <c r="B322" s="27">
        <f t="shared" ca="1" si="4"/>
        <v>54605</v>
      </c>
      <c r="C322" s="48"/>
      <c r="D322" s="49"/>
      <c r="E322" s="48"/>
      <c r="F322" s="49"/>
      <c r="G322" s="48"/>
      <c r="H322" s="49"/>
      <c r="I322" s="48"/>
      <c r="J322" s="49"/>
      <c r="K322" s="48"/>
      <c r="L322" s="49"/>
      <c r="M322" s="48"/>
      <c r="N322" s="49"/>
      <c r="O322" s="48"/>
      <c r="P322" s="49"/>
      <c r="Q322" s="48"/>
      <c r="R322" s="49"/>
      <c r="S322" s="48"/>
      <c r="T322" s="49"/>
      <c r="U322" s="48"/>
      <c r="V322" s="49"/>
      <c r="W322" s="48"/>
      <c r="X322" s="49"/>
      <c r="Y322" s="48"/>
      <c r="Z322" s="49"/>
      <c r="AA322" s="48"/>
      <c r="AB322" s="49"/>
      <c r="AC322" s="48"/>
      <c r="AD322" s="49"/>
      <c r="AE322" s="48"/>
      <c r="AF322" s="49"/>
      <c r="AG322" s="48"/>
      <c r="AH322" s="49"/>
      <c r="AI322" s="48"/>
      <c r="AJ322" s="49"/>
      <c r="AK322" s="48"/>
      <c r="AL322" s="49"/>
      <c r="AM322" s="48"/>
      <c r="AN322" s="49"/>
      <c r="AO322" s="48"/>
      <c r="AP322" s="49"/>
    </row>
    <row r="323" spans="2:42" x14ac:dyDescent="0.25">
      <c r="B323" s="27">
        <f t="shared" ca="1" si="4"/>
        <v>54636</v>
      </c>
      <c r="C323" s="46"/>
      <c r="D323" s="47"/>
      <c r="E323" s="46"/>
      <c r="F323" s="47"/>
      <c r="G323" s="46"/>
      <c r="H323" s="47"/>
      <c r="I323" s="46"/>
      <c r="J323" s="47"/>
      <c r="K323" s="46"/>
      <c r="L323" s="47"/>
      <c r="M323" s="46"/>
      <c r="N323" s="47"/>
      <c r="O323" s="46"/>
      <c r="P323" s="47"/>
      <c r="Q323" s="46"/>
      <c r="R323" s="47"/>
      <c r="S323" s="46"/>
      <c r="T323" s="47"/>
      <c r="U323" s="46"/>
      <c r="V323" s="47"/>
      <c r="W323" s="46"/>
      <c r="X323" s="47"/>
      <c r="Y323" s="46"/>
      <c r="Z323" s="47"/>
      <c r="AA323" s="46"/>
      <c r="AB323" s="47"/>
      <c r="AC323" s="46"/>
      <c r="AD323" s="47"/>
      <c r="AE323" s="46"/>
      <c r="AF323" s="47"/>
      <c r="AG323" s="46"/>
      <c r="AH323" s="47"/>
      <c r="AI323" s="46"/>
      <c r="AJ323" s="47"/>
      <c r="AK323" s="46"/>
      <c r="AL323" s="47"/>
      <c r="AM323" s="46"/>
      <c r="AN323" s="47"/>
      <c r="AO323" s="46"/>
      <c r="AP323" s="47"/>
    </row>
    <row r="324" spans="2:42" x14ac:dyDescent="0.25">
      <c r="B324" s="27">
        <f t="shared" ca="1" si="4"/>
        <v>54667</v>
      </c>
      <c r="C324" s="48"/>
      <c r="D324" s="49"/>
      <c r="E324" s="48"/>
      <c r="F324" s="49"/>
      <c r="G324" s="48"/>
      <c r="H324" s="49"/>
      <c r="I324" s="48"/>
      <c r="J324" s="49"/>
      <c r="K324" s="48"/>
      <c r="L324" s="49"/>
      <c r="M324" s="48"/>
      <c r="N324" s="49"/>
      <c r="O324" s="48"/>
      <c r="P324" s="49"/>
      <c r="Q324" s="48"/>
      <c r="R324" s="49"/>
      <c r="S324" s="48"/>
      <c r="T324" s="49"/>
      <c r="U324" s="48"/>
      <c r="V324" s="49"/>
      <c r="W324" s="48"/>
      <c r="X324" s="49"/>
      <c r="Y324" s="48"/>
      <c r="Z324" s="49"/>
      <c r="AA324" s="48"/>
      <c r="AB324" s="49"/>
      <c r="AC324" s="48"/>
      <c r="AD324" s="49"/>
      <c r="AE324" s="48"/>
      <c r="AF324" s="49"/>
      <c r="AG324" s="48"/>
      <c r="AH324" s="49"/>
      <c r="AI324" s="48"/>
      <c r="AJ324" s="49"/>
      <c r="AK324" s="48"/>
      <c r="AL324" s="49"/>
      <c r="AM324" s="48"/>
      <c r="AN324" s="49"/>
      <c r="AO324" s="48"/>
      <c r="AP324" s="49"/>
    </row>
    <row r="325" spans="2:42" x14ac:dyDescent="0.25">
      <c r="B325" s="27">
        <f t="shared" ca="1" si="4"/>
        <v>54697</v>
      </c>
      <c r="C325" s="46"/>
      <c r="D325" s="47"/>
      <c r="E325" s="46"/>
      <c r="F325" s="47"/>
      <c r="G325" s="46"/>
      <c r="H325" s="47"/>
      <c r="I325" s="46"/>
      <c r="J325" s="47"/>
      <c r="K325" s="46"/>
      <c r="L325" s="47"/>
      <c r="M325" s="46"/>
      <c r="N325" s="47"/>
      <c r="O325" s="46"/>
      <c r="P325" s="47"/>
      <c r="Q325" s="46"/>
      <c r="R325" s="47"/>
      <c r="S325" s="46"/>
      <c r="T325" s="47"/>
      <c r="U325" s="46"/>
      <c r="V325" s="47"/>
      <c r="W325" s="46"/>
      <c r="X325" s="47"/>
      <c r="Y325" s="46"/>
      <c r="Z325" s="47"/>
      <c r="AA325" s="46"/>
      <c r="AB325" s="47"/>
      <c r="AC325" s="46"/>
      <c r="AD325" s="47"/>
      <c r="AE325" s="46"/>
      <c r="AF325" s="47"/>
      <c r="AG325" s="46"/>
      <c r="AH325" s="47"/>
      <c r="AI325" s="46"/>
      <c r="AJ325" s="47"/>
      <c r="AK325" s="46"/>
      <c r="AL325" s="47"/>
      <c r="AM325" s="46"/>
      <c r="AN325" s="47"/>
      <c r="AO325" s="46"/>
      <c r="AP325" s="47"/>
    </row>
    <row r="326" spans="2:42" x14ac:dyDescent="0.25">
      <c r="B326" s="27">
        <f t="shared" ca="1" si="4"/>
        <v>54728</v>
      </c>
      <c r="C326" s="48"/>
      <c r="D326" s="49"/>
      <c r="E326" s="48"/>
      <c r="F326" s="49"/>
      <c r="G326" s="48"/>
      <c r="H326" s="49"/>
      <c r="I326" s="48"/>
      <c r="J326" s="49"/>
      <c r="K326" s="48"/>
      <c r="L326" s="49"/>
      <c r="M326" s="48"/>
      <c r="N326" s="49"/>
      <c r="O326" s="48"/>
      <c r="P326" s="49"/>
      <c r="Q326" s="48"/>
      <c r="R326" s="49"/>
      <c r="S326" s="48"/>
      <c r="T326" s="49"/>
      <c r="U326" s="48"/>
      <c r="V326" s="49"/>
      <c r="W326" s="48"/>
      <c r="X326" s="49"/>
      <c r="Y326" s="48"/>
      <c r="Z326" s="49"/>
      <c r="AA326" s="48"/>
      <c r="AB326" s="49"/>
      <c r="AC326" s="48"/>
      <c r="AD326" s="49"/>
      <c r="AE326" s="48"/>
      <c r="AF326" s="49"/>
      <c r="AG326" s="48"/>
      <c r="AH326" s="49"/>
      <c r="AI326" s="48"/>
      <c r="AJ326" s="49"/>
      <c r="AK326" s="48"/>
      <c r="AL326" s="49"/>
      <c r="AM326" s="48"/>
      <c r="AN326" s="49"/>
      <c r="AO326" s="48"/>
      <c r="AP326" s="49"/>
    </row>
    <row r="327" spans="2:42" x14ac:dyDescent="0.25">
      <c r="B327" s="27">
        <f t="shared" ca="1" si="4"/>
        <v>54758</v>
      </c>
      <c r="C327" s="46"/>
      <c r="D327" s="47"/>
      <c r="E327" s="46"/>
      <c r="F327" s="47"/>
      <c r="G327" s="46"/>
      <c r="H327" s="47"/>
      <c r="I327" s="46"/>
      <c r="J327" s="47"/>
      <c r="K327" s="46"/>
      <c r="L327" s="47"/>
      <c r="M327" s="46"/>
      <c r="N327" s="47"/>
      <c r="O327" s="46"/>
      <c r="P327" s="47"/>
      <c r="Q327" s="46"/>
      <c r="R327" s="47"/>
      <c r="S327" s="46"/>
      <c r="T327" s="47"/>
      <c r="U327" s="46"/>
      <c r="V327" s="47"/>
      <c r="W327" s="46"/>
      <c r="X327" s="47"/>
      <c r="Y327" s="46"/>
      <c r="Z327" s="47"/>
      <c r="AA327" s="46"/>
      <c r="AB327" s="47"/>
      <c r="AC327" s="46"/>
      <c r="AD327" s="47"/>
      <c r="AE327" s="46"/>
      <c r="AF327" s="47"/>
      <c r="AG327" s="46"/>
      <c r="AH327" s="47"/>
      <c r="AI327" s="46"/>
      <c r="AJ327" s="47"/>
      <c r="AK327" s="46"/>
      <c r="AL327" s="47"/>
      <c r="AM327" s="46"/>
      <c r="AN327" s="47"/>
      <c r="AO327" s="46"/>
      <c r="AP327" s="47"/>
    </row>
    <row r="328" spans="2:42" x14ac:dyDescent="0.25">
      <c r="B328" s="27">
        <f t="shared" ca="1" si="4"/>
        <v>54789</v>
      </c>
      <c r="C328" s="48"/>
      <c r="D328" s="49"/>
      <c r="E328" s="48"/>
      <c r="F328" s="49"/>
      <c r="G328" s="48"/>
      <c r="H328" s="49"/>
      <c r="I328" s="48"/>
      <c r="J328" s="49"/>
      <c r="K328" s="48"/>
      <c r="L328" s="49"/>
      <c r="M328" s="48"/>
      <c r="N328" s="49"/>
      <c r="O328" s="48"/>
      <c r="P328" s="49"/>
      <c r="Q328" s="48"/>
      <c r="R328" s="49"/>
      <c r="S328" s="48"/>
      <c r="T328" s="49"/>
      <c r="U328" s="48"/>
      <c r="V328" s="49"/>
      <c r="W328" s="48"/>
      <c r="X328" s="49"/>
      <c r="Y328" s="48"/>
      <c r="Z328" s="49"/>
      <c r="AA328" s="48"/>
      <c r="AB328" s="49"/>
      <c r="AC328" s="48"/>
      <c r="AD328" s="49"/>
      <c r="AE328" s="48"/>
      <c r="AF328" s="49"/>
      <c r="AG328" s="48"/>
      <c r="AH328" s="49"/>
      <c r="AI328" s="48"/>
      <c r="AJ328" s="49"/>
      <c r="AK328" s="48"/>
      <c r="AL328" s="49"/>
      <c r="AM328" s="48"/>
      <c r="AN328" s="49"/>
      <c r="AO328" s="48"/>
      <c r="AP328" s="49"/>
    </row>
    <row r="329" spans="2:42" x14ac:dyDescent="0.25">
      <c r="B329" s="27">
        <f t="shared" ca="1" si="4"/>
        <v>54820</v>
      </c>
      <c r="C329" s="46"/>
      <c r="D329" s="47"/>
      <c r="E329" s="46"/>
      <c r="F329" s="47"/>
      <c r="G329" s="46"/>
      <c r="H329" s="47"/>
      <c r="I329" s="46"/>
      <c r="J329" s="47"/>
      <c r="K329" s="46"/>
      <c r="L329" s="47"/>
      <c r="M329" s="46"/>
      <c r="N329" s="47"/>
      <c r="O329" s="46"/>
      <c r="P329" s="47"/>
      <c r="Q329" s="46"/>
      <c r="R329" s="47"/>
      <c r="S329" s="46"/>
      <c r="T329" s="47"/>
      <c r="U329" s="46"/>
      <c r="V329" s="47"/>
      <c r="W329" s="46"/>
      <c r="X329" s="47"/>
      <c r="Y329" s="46"/>
      <c r="Z329" s="47"/>
      <c r="AA329" s="46"/>
      <c r="AB329" s="47"/>
      <c r="AC329" s="46"/>
      <c r="AD329" s="47"/>
      <c r="AE329" s="46"/>
      <c r="AF329" s="47"/>
      <c r="AG329" s="46"/>
      <c r="AH329" s="47"/>
      <c r="AI329" s="46"/>
      <c r="AJ329" s="47"/>
      <c r="AK329" s="46"/>
      <c r="AL329" s="47"/>
      <c r="AM329" s="46"/>
      <c r="AN329" s="47"/>
      <c r="AO329" s="46"/>
      <c r="AP329" s="47"/>
    </row>
    <row r="330" spans="2:42" x14ac:dyDescent="0.25">
      <c r="B330" s="27">
        <f t="shared" ca="1" si="4"/>
        <v>54848</v>
      </c>
      <c r="C330" s="48"/>
      <c r="D330" s="49"/>
      <c r="E330" s="48"/>
      <c r="F330" s="49"/>
      <c r="G330" s="48"/>
      <c r="H330" s="49"/>
      <c r="I330" s="48"/>
      <c r="J330" s="49"/>
      <c r="K330" s="48"/>
      <c r="L330" s="49"/>
      <c r="M330" s="48"/>
      <c r="N330" s="49"/>
      <c r="O330" s="48"/>
      <c r="P330" s="49"/>
      <c r="Q330" s="48"/>
      <c r="R330" s="49"/>
      <c r="S330" s="48"/>
      <c r="T330" s="49"/>
      <c r="U330" s="48"/>
      <c r="V330" s="49"/>
      <c r="W330" s="48"/>
      <c r="X330" s="49"/>
      <c r="Y330" s="48"/>
      <c r="Z330" s="49"/>
      <c r="AA330" s="48"/>
      <c r="AB330" s="49"/>
      <c r="AC330" s="48"/>
      <c r="AD330" s="49"/>
      <c r="AE330" s="48"/>
      <c r="AF330" s="49"/>
      <c r="AG330" s="48"/>
      <c r="AH330" s="49"/>
      <c r="AI330" s="48"/>
      <c r="AJ330" s="49"/>
      <c r="AK330" s="48"/>
      <c r="AL330" s="49"/>
      <c r="AM330" s="48"/>
      <c r="AN330" s="49"/>
      <c r="AO330" s="48"/>
      <c r="AP330" s="49"/>
    </row>
    <row r="331" spans="2:42" x14ac:dyDescent="0.25">
      <c r="B331" s="27">
        <f t="shared" ca="1" si="4"/>
        <v>54879</v>
      </c>
      <c r="C331" s="46"/>
      <c r="D331" s="47"/>
      <c r="E331" s="46"/>
      <c r="F331" s="47"/>
      <c r="G331" s="46"/>
      <c r="H331" s="47"/>
      <c r="I331" s="46"/>
      <c r="J331" s="47"/>
      <c r="K331" s="46"/>
      <c r="L331" s="47"/>
      <c r="M331" s="46"/>
      <c r="N331" s="47"/>
      <c r="O331" s="46"/>
      <c r="P331" s="47"/>
      <c r="Q331" s="46"/>
      <c r="R331" s="47"/>
      <c r="S331" s="46"/>
      <c r="T331" s="47"/>
      <c r="U331" s="46"/>
      <c r="V331" s="47"/>
      <c r="W331" s="46"/>
      <c r="X331" s="47"/>
      <c r="Y331" s="46"/>
      <c r="Z331" s="47"/>
      <c r="AA331" s="46"/>
      <c r="AB331" s="47"/>
      <c r="AC331" s="46"/>
      <c r="AD331" s="47"/>
      <c r="AE331" s="46"/>
      <c r="AF331" s="47"/>
      <c r="AG331" s="46"/>
      <c r="AH331" s="47"/>
      <c r="AI331" s="46"/>
      <c r="AJ331" s="47"/>
      <c r="AK331" s="46"/>
      <c r="AL331" s="47"/>
      <c r="AM331" s="46"/>
      <c r="AN331" s="47"/>
      <c r="AO331" s="46"/>
      <c r="AP331" s="47"/>
    </row>
    <row r="332" spans="2:42" x14ac:dyDescent="0.25">
      <c r="B332" s="27">
        <f t="shared" ca="1" si="4"/>
        <v>54909</v>
      </c>
      <c r="C332" s="48"/>
      <c r="D332" s="49"/>
      <c r="E332" s="48"/>
      <c r="F332" s="49"/>
      <c r="G332" s="48"/>
      <c r="H332" s="49"/>
      <c r="I332" s="48"/>
      <c r="J332" s="49"/>
      <c r="K332" s="48"/>
      <c r="L332" s="49"/>
      <c r="M332" s="48"/>
      <c r="N332" s="49"/>
      <c r="O332" s="48"/>
      <c r="P332" s="49"/>
      <c r="Q332" s="48"/>
      <c r="R332" s="49"/>
      <c r="S332" s="48"/>
      <c r="T332" s="49"/>
      <c r="U332" s="48"/>
      <c r="V332" s="49"/>
      <c r="W332" s="48"/>
      <c r="X332" s="49"/>
      <c r="Y332" s="48"/>
      <c r="Z332" s="49"/>
      <c r="AA332" s="48"/>
      <c r="AB332" s="49"/>
      <c r="AC332" s="48"/>
      <c r="AD332" s="49"/>
      <c r="AE332" s="48"/>
      <c r="AF332" s="49"/>
      <c r="AG332" s="48"/>
      <c r="AH332" s="49"/>
      <c r="AI332" s="48"/>
      <c r="AJ332" s="49"/>
      <c r="AK332" s="48"/>
      <c r="AL332" s="49"/>
      <c r="AM332" s="48"/>
      <c r="AN332" s="49"/>
      <c r="AO332" s="48"/>
      <c r="AP332" s="49"/>
    </row>
    <row r="333" spans="2:42" x14ac:dyDescent="0.25">
      <c r="B333" s="27">
        <f t="shared" ca="1" si="4"/>
        <v>54940</v>
      </c>
      <c r="C333" s="46"/>
      <c r="D333" s="47"/>
      <c r="E333" s="46"/>
      <c r="F333" s="47"/>
      <c r="G333" s="46"/>
      <c r="H333" s="47"/>
      <c r="I333" s="46"/>
      <c r="J333" s="47"/>
      <c r="K333" s="46"/>
      <c r="L333" s="47"/>
      <c r="M333" s="46"/>
      <c r="N333" s="47"/>
      <c r="O333" s="46"/>
      <c r="P333" s="47"/>
      <c r="Q333" s="46"/>
      <c r="R333" s="47"/>
      <c r="S333" s="46"/>
      <c r="T333" s="47"/>
      <c r="U333" s="46"/>
      <c r="V333" s="47"/>
      <c r="W333" s="46"/>
      <c r="X333" s="47"/>
      <c r="Y333" s="46"/>
      <c r="Z333" s="47"/>
      <c r="AA333" s="46"/>
      <c r="AB333" s="47"/>
      <c r="AC333" s="46"/>
      <c r="AD333" s="47"/>
      <c r="AE333" s="46"/>
      <c r="AF333" s="47"/>
      <c r="AG333" s="46"/>
      <c r="AH333" s="47"/>
      <c r="AI333" s="46"/>
      <c r="AJ333" s="47"/>
      <c r="AK333" s="46"/>
      <c r="AL333" s="47"/>
      <c r="AM333" s="46"/>
      <c r="AN333" s="47"/>
      <c r="AO333" s="46"/>
      <c r="AP333" s="47"/>
    </row>
    <row r="334" spans="2:42" x14ac:dyDescent="0.25">
      <c r="B334" s="27">
        <f t="shared" ca="1" si="4"/>
        <v>54970</v>
      </c>
      <c r="C334" s="48"/>
      <c r="D334" s="49"/>
      <c r="E334" s="48"/>
      <c r="F334" s="49"/>
      <c r="G334" s="48"/>
      <c r="H334" s="49"/>
      <c r="I334" s="48"/>
      <c r="J334" s="49"/>
      <c r="K334" s="48"/>
      <c r="L334" s="49"/>
      <c r="M334" s="48"/>
      <c r="N334" s="49"/>
      <c r="O334" s="48"/>
      <c r="P334" s="49"/>
      <c r="Q334" s="48"/>
      <c r="R334" s="49"/>
      <c r="S334" s="48"/>
      <c r="T334" s="49"/>
      <c r="U334" s="48"/>
      <c r="V334" s="49"/>
      <c r="W334" s="48"/>
      <c r="X334" s="49"/>
      <c r="Y334" s="48"/>
      <c r="Z334" s="49"/>
      <c r="AA334" s="48"/>
      <c r="AB334" s="49"/>
      <c r="AC334" s="48"/>
      <c r="AD334" s="49"/>
      <c r="AE334" s="48"/>
      <c r="AF334" s="49"/>
      <c r="AG334" s="48"/>
      <c r="AH334" s="49"/>
      <c r="AI334" s="48"/>
      <c r="AJ334" s="49"/>
      <c r="AK334" s="48"/>
      <c r="AL334" s="49"/>
      <c r="AM334" s="48"/>
      <c r="AN334" s="49"/>
      <c r="AO334" s="48"/>
      <c r="AP334" s="49"/>
    </row>
    <row r="335" spans="2:42" x14ac:dyDescent="0.25">
      <c r="B335" s="27">
        <f t="shared" ca="1" si="4"/>
        <v>55001</v>
      </c>
      <c r="C335" s="46"/>
      <c r="D335" s="47"/>
      <c r="E335" s="46"/>
      <c r="F335" s="47"/>
      <c r="G335" s="46"/>
      <c r="H335" s="47"/>
      <c r="I335" s="46"/>
      <c r="J335" s="47"/>
      <c r="K335" s="46"/>
      <c r="L335" s="47"/>
      <c r="M335" s="46"/>
      <c r="N335" s="47"/>
      <c r="O335" s="46"/>
      <c r="P335" s="47"/>
      <c r="Q335" s="46"/>
      <c r="R335" s="47"/>
      <c r="S335" s="46"/>
      <c r="T335" s="47"/>
      <c r="U335" s="46"/>
      <c r="V335" s="47"/>
      <c r="W335" s="46"/>
      <c r="X335" s="47"/>
      <c r="Y335" s="46"/>
      <c r="Z335" s="47"/>
      <c r="AA335" s="46"/>
      <c r="AB335" s="47"/>
      <c r="AC335" s="46"/>
      <c r="AD335" s="47"/>
      <c r="AE335" s="46"/>
      <c r="AF335" s="47"/>
      <c r="AG335" s="46"/>
      <c r="AH335" s="47"/>
      <c r="AI335" s="46"/>
      <c r="AJ335" s="47"/>
      <c r="AK335" s="46"/>
      <c r="AL335" s="47"/>
      <c r="AM335" s="46"/>
      <c r="AN335" s="47"/>
      <c r="AO335" s="46"/>
      <c r="AP335" s="47"/>
    </row>
    <row r="336" spans="2:42" x14ac:dyDescent="0.25">
      <c r="B336" s="27">
        <f t="shared" ca="1" si="4"/>
        <v>55032</v>
      </c>
      <c r="C336" s="48"/>
      <c r="D336" s="49"/>
      <c r="E336" s="48"/>
      <c r="F336" s="49"/>
      <c r="G336" s="48"/>
      <c r="H336" s="49"/>
      <c r="I336" s="48"/>
      <c r="J336" s="49"/>
      <c r="K336" s="48"/>
      <c r="L336" s="49"/>
      <c r="M336" s="48"/>
      <c r="N336" s="49"/>
      <c r="O336" s="48"/>
      <c r="P336" s="49"/>
      <c r="Q336" s="48"/>
      <c r="R336" s="49"/>
      <c r="S336" s="48"/>
      <c r="T336" s="49"/>
      <c r="U336" s="48"/>
      <c r="V336" s="49"/>
      <c r="W336" s="48"/>
      <c r="X336" s="49"/>
      <c r="Y336" s="48"/>
      <c r="Z336" s="49"/>
      <c r="AA336" s="48"/>
      <c r="AB336" s="49"/>
      <c r="AC336" s="48"/>
      <c r="AD336" s="49"/>
      <c r="AE336" s="48"/>
      <c r="AF336" s="49"/>
      <c r="AG336" s="48"/>
      <c r="AH336" s="49"/>
      <c r="AI336" s="48"/>
      <c r="AJ336" s="49"/>
      <c r="AK336" s="48"/>
      <c r="AL336" s="49"/>
      <c r="AM336" s="48"/>
      <c r="AN336" s="49"/>
      <c r="AO336" s="48"/>
      <c r="AP336" s="49"/>
    </row>
    <row r="337" spans="2:42" x14ac:dyDescent="0.25">
      <c r="B337" s="27">
        <f t="shared" ca="1" si="4"/>
        <v>55062</v>
      </c>
      <c r="C337" s="46"/>
      <c r="D337" s="47"/>
      <c r="E337" s="46"/>
      <c r="F337" s="47"/>
      <c r="G337" s="46"/>
      <c r="H337" s="47"/>
      <c r="I337" s="46"/>
      <c r="J337" s="47"/>
      <c r="K337" s="46"/>
      <c r="L337" s="47"/>
      <c r="M337" s="46"/>
      <c r="N337" s="47"/>
      <c r="O337" s="46"/>
      <c r="P337" s="47"/>
      <c r="Q337" s="46"/>
      <c r="R337" s="47"/>
      <c r="S337" s="46"/>
      <c r="T337" s="47"/>
      <c r="U337" s="46"/>
      <c r="V337" s="47"/>
      <c r="W337" s="46"/>
      <c r="X337" s="47"/>
      <c r="Y337" s="46"/>
      <c r="Z337" s="47"/>
      <c r="AA337" s="46"/>
      <c r="AB337" s="47"/>
      <c r="AC337" s="46"/>
      <c r="AD337" s="47"/>
      <c r="AE337" s="46"/>
      <c r="AF337" s="47"/>
      <c r="AG337" s="46"/>
      <c r="AH337" s="47"/>
      <c r="AI337" s="46"/>
      <c r="AJ337" s="47"/>
      <c r="AK337" s="46"/>
      <c r="AL337" s="47"/>
      <c r="AM337" s="46"/>
      <c r="AN337" s="47"/>
      <c r="AO337" s="46"/>
      <c r="AP337" s="47"/>
    </row>
    <row r="338" spans="2:42" x14ac:dyDescent="0.25">
      <c r="B338" s="27">
        <f t="shared" ca="1" si="4"/>
        <v>55093</v>
      </c>
      <c r="C338" s="48"/>
      <c r="D338" s="49"/>
      <c r="E338" s="48"/>
      <c r="F338" s="49"/>
      <c r="G338" s="48"/>
      <c r="H338" s="49"/>
      <c r="I338" s="48"/>
      <c r="J338" s="49"/>
      <c r="K338" s="48"/>
      <c r="L338" s="49"/>
      <c r="M338" s="48"/>
      <c r="N338" s="49"/>
      <c r="O338" s="48"/>
      <c r="P338" s="49"/>
      <c r="Q338" s="48"/>
      <c r="R338" s="49"/>
      <c r="S338" s="48"/>
      <c r="T338" s="49"/>
      <c r="U338" s="48"/>
      <c r="V338" s="49"/>
      <c r="W338" s="48"/>
      <c r="X338" s="49"/>
      <c r="Y338" s="48"/>
      <c r="Z338" s="49"/>
      <c r="AA338" s="48"/>
      <c r="AB338" s="49"/>
      <c r="AC338" s="48"/>
      <c r="AD338" s="49"/>
      <c r="AE338" s="48"/>
      <c r="AF338" s="49"/>
      <c r="AG338" s="48"/>
      <c r="AH338" s="49"/>
      <c r="AI338" s="48"/>
      <c r="AJ338" s="49"/>
      <c r="AK338" s="48"/>
      <c r="AL338" s="49"/>
      <c r="AM338" s="48"/>
      <c r="AN338" s="49"/>
      <c r="AO338" s="48"/>
      <c r="AP338" s="49"/>
    </row>
    <row r="339" spans="2:42" x14ac:dyDescent="0.25">
      <c r="B339" s="27">
        <f t="shared" ca="1" si="4"/>
        <v>55123</v>
      </c>
      <c r="C339" s="46"/>
      <c r="D339" s="47"/>
      <c r="E339" s="46"/>
      <c r="F339" s="47"/>
      <c r="G339" s="46"/>
      <c r="H339" s="47"/>
      <c r="I339" s="46"/>
      <c r="J339" s="47"/>
      <c r="K339" s="46"/>
      <c r="L339" s="47"/>
      <c r="M339" s="46"/>
      <c r="N339" s="47"/>
      <c r="O339" s="46"/>
      <c r="P339" s="47"/>
      <c r="Q339" s="46"/>
      <c r="R339" s="47"/>
      <c r="S339" s="46"/>
      <c r="T339" s="47"/>
      <c r="U339" s="46"/>
      <c r="V339" s="47"/>
      <c r="W339" s="46"/>
      <c r="X339" s="47"/>
      <c r="Y339" s="46"/>
      <c r="Z339" s="47"/>
      <c r="AA339" s="46"/>
      <c r="AB339" s="47"/>
      <c r="AC339" s="46"/>
      <c r="AD339" s="47"/>
      <c r="AE339" s="46"/>
      <c r="AF339" s="47"/>
      <c r="AG339" s="46"/>
      <c r="AH339" s="47"/>
      <c r="AI339" s="46"/>
      <c r="AJ339" s="47"/>
      <c r="AK339" s="46"/>
      <c r="AL339" s="47"/>
      <c r="AM339" s="46"/>
      <c r="AN339" s="47"/>
      <c r="AO339" s="46"/>
      <c r="AP339" s="47"/>
    </row>
    <row r="340" spans="2:42" x14ac:dyDescent="0.25">
      <c r="B340" s="27">
        <f t="shared" ca="1" si="4"/>
        <v>55154</v>
      </c>
      <c r="C340" s="48"/>
      <c r="D340" s="49"/>
      <c r="E340" s="48"/>
      <c r="F340" s="49"/>
      <c r="G340" s="48"/>
      <c r="H340" s="49"/>
      <c r="I340" s="48"/>
      <c r="J340" s="49"/>
      <c r="K340" s="48"/>
      <c r="L340" s="49"/>
      <c r="M340" s="48"/>
      <c r="N340" s="49"/>
      <c r="O340" s="48"/>
      <c r="P340" s="49"/>
      <c r="Q340" s="48"/>
      <c r="R340" s="49"/>
      <c r="S340" s="48"/>
      <c r="T340" s="49"/>
      <c r="U340" s="48"/>
      <c r="V340" s="49"/>
      <c r="W340" s="48"/>
      <c r="X340" s="49"/>
      <c r="Y340" s="48"/>
      <c r="Z340" s="49"/>
      <c r="AA340" s="48"/>
      <c r="AB340" s="49"/>
      <c r="AC340" s="48"/>
      <c r="AD340" s="49"/>
      <c r="AE340" s="48"/>
      <c r="AF340" s="49"/>
      <c r="AG340" s="48"/>
      <c r="AH340" s="49"/>
      <c r="AI340" s="48"/>
      <c r="AJ340" s="49"/>
      <c r="AK340" s="48"/>
      <c r="AL340" s="49"/>
      <c r="AM340" s="48"/>
      <c r="AN340" s="49"/>
      <c r="AO340" s="48"/>
      <c r="AP340" s="49"/>
    </row>
    <row r="341" spans="2:42" x14ac:dyDescent="0.25">
      <c r="B341" s="27">
        <f t="shared" ca="1" si="4"/>
        <v>55185</v>
      </c>
      <c r="C341" s="46"/>
      <c r="D341" s="47"/>
      <c r="E341" s="46"/>
      <c r="F341" s="47"/>
      <c r="G341" s="46"/>
      <c r="H341" s="47"/>
      <c r="I341" s="46"/>
      <c r="J341" s="47"/>
      <c r="K341" s="46"/>
      <c r="L341" s="47"/>
      <c r="M341" s="46"/>
      <c r="N341" s="47"/>
      <c r="O341" s="46"/>
      <c r="P341" s="47"/>
      <c r="Q341" s="46"/>
      <c r="R341" s="47"/>
      <c r="S341" s="46"/>
      <c r="T341" s="47"/>
      <c r="U341" s="46"/>
      <c r="V341" s="47"/>
      <c r="W341" s="46"/>
      <c r="X341" s="47"/>
      <c r="Y341" s="46"/>
      <c r="Z341" s="47"/>
      <c r="AA341" s="46"/>
      <c r="AB341" s="47"/>
      <c r="AC341" s="46"/>
      <c r="AD341" s="47"/>
      <c r="AE341" s="46"/>
      <c r="AF341" s="47"/>
      <c r="AG341" s="46"/>
      <c r="AH341" s="47"/>
      <c r="AI341" s="46"/>
      <c r="AJ341" s="47"/>
      <c r="AK341" s="46"/>
      <c r="AL341" s="47"/>
      <c r="AM341" s="46"/>
      <c r="AN341" s="47"/>
      <c r="AO341" s="46"/>
      <c r="AP341" s="47"/>
    </row>
    <row r="342" spans="2:42" x14ac:dyDescent="0.25">
      <c r="B342" s="27">
        <f t="shared" ca="1" si="4"/>
        <v>55213</v>
      </c>
      <c r="C342" s="48"/>
      <c r="D342" s="49"/>
      <c r="E342" s="48"/>
      <c r="F342" s="49"/>
      <c r="G342" s="48"/>
      <c r="H342" s="49"/>
      <c r="I342" s="48"/>
      <c r="J342" s="49"/>
      <c r="K342" s="48"/>
      <c r="L342" s="49"/>
      <c r="M342" s="48"/>
      <c r="N342" s="49"/>
      <c r="O342" s="48"/>
      <c r="P342" s="49"/>
      <c r="Q342" s="48"/>
      <c r="R342" s="49"/>
      <c r="S342" s="48"/>
      <c r="T342" s="49"/>
      <c r="U342" s="48"/>
      <c r="V342" s="49"/>
      <c r="W342" s="48"/>
      <c r="X342" s="49"/>
      <c r="Y342" s="48"/>
      <c r="Z342" s="49"/>
      <c r="AA342" s="48"/>
      <c r="AB342" s="49"/>
      <c r="AC342" s="48"/>
      <c r="AD342" s="49"/>
      <c r="AE342" s="48"/>
      <c r="AF342" s="49"/>
      <c r="AG342" s="48"/>
      <c r="AH342" s="49"/>
      <c r="AI342" s="48"/>
      <c r="AJ342" s="49"/>
      <c r="AK342" s="48"/>
      <c r="AL342" s="49"/>
      <c r="AM342" s="48"/>
      <c r="AN342" s="49"/>
      <c r="AO342" s="48"/>
      <c r="AP342" s="49"/>
    </row>
    <row r="343" spans="2:42" x14ac:dyDescent="0.25">
      <c r="B343" s="27">
        <f t="shared" ca="1" si="4"/>
        <v>55244</v>
      </c>
      <c r="C343" s="46"/>
      <c r="D343" s="47"/>
      <c r="E343" s="46"/>
      <c r="F343" s="47"/>
      <c r="G343" s="46"/>
      <c r="H343" s="47"/>
      <c r="I343" s="46"/>
      <c r="J343" s="47"/>
      <c r="K343" s="46"/>
      <c r="L343" s="47"/>
      <c r="M343" s="46"/>
      <c r="N343" s="47"/>
      <c r="O343" s="46"/>
      <c r="P343" s="47"/>
      <c r="Q343" s="46"/>
      <c r="R343" s="47"/>
      <c r="S343" s="46"/>
      <c r="T343" s="47"/>
      <c r="U343" s="46"/>
      <c r="V343" s="47"/>
      <c r="W343" s="46"/>
      <c r="X343" s="47"/>
      <c r="Y343" s="46"/>
      <c r="Z343" s="47"/>
      <c r="AA343" s="46"/>
      <c r="AB343" s="47"/>
      <c r="AC343" s="46"/>
      <c r="AD343" s="47"/>
      <c r="AE343" s="46"/>
      <c r="AF343" s="47"/>
      <c r="AG343" s="46"/>
      <c r="AH343" s="47"/>
      <c r="AI343" s="46"/>
      <c r="AJ343" s="47"/>
      <c r="AK343" s="46"/>
      <c r="AL343" s="47"/>
      <c r="AM343" s="46"/>
      <c r="AN343" s="47"/>
      <c r="AO343" s="46"/>
      <c r="AP343" s="47"/>
    </row>
    <row r="344" spans="2:42" x14ac:dyDescent="0.25">
      <c r="B344" s="27">
        <f t="shared" ca="1" si="4"/>
        <v>55274</v>
      </c>
      <c r="C344" s="48"/>
      <c r="D344" s="49"/>
      <c r="E344" s="48"/>
      <c r="F344" s="49"/>
      <c r="G344" s="48"/>
      <c r="H344" s="49"/>
      <c r="I344" s="48"/>
      <c r="J344" s="49"/>
      <c r="K344" s="48"/>
      <c r="L344" s="49"/>
      <c r="M344" s="48"/>
      <c r="N344" s="49"/>
      <c r="O344" s="48"/>
      <c r="P344" s="49"/>
      <c r="Q344" s="48"/>
      <c r="R344" s="49"/>
      <c r="S344" s="48"/>
      <c r="T344" s="49"/>
      <c r="U344" s="48"/>
      <c r="V344" s="49"/>
      <c r="W344" s="48"/>
      <c r="X344" s="49"/>
      <c r="Y344" s="48"/>
      <c r="Z344" s="49"/>
      <c r="AA344" s="48"/>
      <c r="AB344" s="49"/>
      <c r="AC344" s="48"/>
      <c r="AD344" s="49"/>
      <c r="AE344" s="48"/>
      <c r="AF344" s="49"/>
      <c r="AG344" s="48"/>
      <c r="AH344" s="49"/>
      <c r="AI344" s="48"/>
      <c r="AJ344" s="49"/>
      <c r="AK344" s="48"/>
      <c r="AL344" s="49"/>
      <c r="AM344" s="48"/>
      <c r="AN344" s="49"/>
      <c r="AO344" s="48"/>
      <c r="AP344" s="49"/>
    </row>
    <row r="345" spans="2:42" x14ac:dyDescent="0.25">
      <c r="B345" s="27">
        <f t="shared" ca="1" si="4"/>
        <v>55305</v>
      </c>
      <c r="C345" s="46"/>
      <c r="D345" s="47"/>
      <c r="E345" s="46"/>
      <c r="F345" s="47"/>
      <c r="G345" s="46"/>
      <c r="H345" s="47"/>
      <c r="I345" s="46"/>
      <c r="J345" s="47"/>
      <c r="K345" s="46"/>
      <c r="L345" s="47"/>
      <c r="M345" s="46"/>
      <c r="N345" s="47"/>
      <c r="O345" s="46"/>
      <c r="P345" s="47"/>
      <c r="Q345" s="46"/>
      <c r="R345" s="47"/>
      <c r="S345" s="46"/>
      <c r="T345" s="47"/>
      <c r="U345" s="46"/>
      <c r="V345" s="47"/>
      <c r="W345" s="46"/>
      <c r="X345" s="47"/>
      <c r="Y345" s="46"/>
      <c r="Z345" s="47"/>
      <c r="AA345" s="46"/>
      <c r="AB345" s="47"/>
      <c r="AC345" s="46"/>
      <c r="AD345" s="47"/>
      <c r="AE345" s="46"/>
      <c r="AF345" s="47"/>
      <c r="AG345" s="46"/>
      <c r="AH345" s="47"/>
      <c r="AI345" s="46"/>
      <c r="AJ345" s="47"/>
      <c r="AK345" s="46"/>
      <c r="AL345" s="47"/>
      <c r="AM345" s="46"/>
      <c r="AN345" s="47"/>
      <c r="AO345" s="46"/>
      <c r="AP345" s="47"/>
    </row>
    <row r="346" spans="2:42" x14ac:dyDescent="0.25">
      <c r="B346" s="27">
        <f t="shared" ca="1" si="4"/>
        <v>55335</v>
      </c>
      <c r="C346" s="48"/>
      <c r="D346" s="49"/>
      <c r="E346" s="48"/>
      <c r="F346" s="49"/>
      <c r="G346" s="48"/>
      <c r="H346" s="49"/>
      <c r="I346" s="48"/>
      <c r="J346" s="49"/>
      <c r="K346" s="48"/>
      <c r="L346" s="49"/>
      <c r="M346" s="48"/>
      <c r="N346" s="49"/>
      <c r="O346" s="48"/>
      <c r="P346" s="49"/>
      <c r="Q346" s="48"/>
      <c r="R346" s="49"/>
      <c r="S346" s="48"/>
      <c r="T346" s="49"/>
      <c r="U346" s="48"/>
      <c r="V346" s="49"/>
      <c r="W346" s="48"/>
      <c r="X346" s="49"/>
      <c r="Y346" s="48"/>
      <c r="Z346" s="49"/>
      <c r="AA346" s="48"/>
      <c r="AB346" s="49"/>
      <c r="AC346" s="48"/>
      <c r="AD346" s="49"/>
      <c r="AE346" s="48"/>
      <c r="AF346" s="49"/>
      <c r="AG346" s="48"/>
      <c r="AH346" s="49"/>
      <c r="AI346" s="48"/>
      <c r="AJ346" s="49"/>
      <c r="AK346" s="48"/>
      <c r="AL346" s="49"/>
      <c r="AM346" s="48"/>
      <c r="AN346" s="49"/>
      <c r="AO346" s="48"/>
      <c r="AP346" s="49"/>
    </row>
    <row r="347" spans="2:42" x14ac:dyDescent="0.25">
      <c r="B347" s="27">
        <f t="shared" ca="1" si="4"/>
        <v>55366</v>
      </c>
      <c r="C347" s="46"/>
      <c r="D347" s="47"/>
      <c r="E347" s="46"/>
      <c r="F347" s="47"/>
      <c r="G347" s="46"/>
      <c r="H347" s="47"/>
      <c r="I347" s="46"/>
      <c r="J347" s="47"/>
      <c r="K347" s="46"/>
      <c r="L347" s="47"/>
      <c r="M347" s="46"/>
      <c r="N347" s="47"/>
      <c r="O347" s="46"/>
      <c r="P347" s="47"/>
      <c r="Q347" s="46"/>
      <c r="R347" s="47"/>
      <c r="S347" s="46"/>
      <c r="T347" s="47"/>
      <c r="U347" s="46"/>
      <c r="V347" s="47"/>
      <c r="W347" s="46"/>
      <c r="X347" s="47"/>
      <c r="Y347" s="46"/>
      <c r="Z347" s="47"/>
      <c r="AA347" s="46"/>
      <c r="AB347" s="47"/>
      <c r="AC347" s="46"/>
      <c r="AD347" s="47"/>
      <c r="AE347" s="46"/>
      <c r="AF347" s="47"/>
      <c r="AG347" s="46"/>
      <c r="AH347" s="47"/>
      <c r="AI347" s="46"/>
      <c r="AJ347" s="47"/>
      <c r="AK347" s="46"/>
      <c r="AL347" s="47"/>
      <c r="AM347" s="46"/>
      <c r="AN347" s="47"/>
      <c r="AO347" s="46"/>
      <c r="AP347" s="47"/>
    </row>
    <row r="348" spans="2:42" x14ac:dyDescent="0.25">
      <c r="B348" s="27">
        <f t="shared" ca="1" si="4"/>
        <v>55397</v>
      </c>
      <c r="C348" s="48"/>
      <c r="D348" s="49"/>
      <c r="E348" s="48"/>
      <c r="F348" s="49"/>
      <c r="G348" s="48"/>
      <c r="H348" s="49"/>
      <c r="I348" s="48"/>
      <c r="J348" s="49"/>
      <c r="K348" s="48"/>
      <c r="L348" s="49"/>
      <c r="M348" s="48"/>
      <c r="N348" s="49"/>
      <c r="O348" s="48"/>
      <c r="P348" s="49"/>
      <c r="Q348" s="48"/>
      <c r="R348" s="49"/>
      <c r="S348" s="48"/>
      <c r="T348" s="49"/>
      <c r="U348" s="48"/>
      <c r="V348" s="49"/>
      <c r="W348" s="48"/>
      <c r="X348" s="49"/>
      <c r="Y348" s="48"/>
      <c r="Z348" s="49"/>
      <c r="AA348" s="48"/>
      <c r="AB348" s="49"/>
      <c r="AC348" s="48"/>
      <c r="AD348" s="49"/>
      <c r="AE348" s="48"/>
      <c r="AF348" s="49"/>
      <c r="AG348" s="48"/>
      <c r="AH348" s="49"/>
      <c r="AI348" s="48"/>
      <c r="AJ348" s="49"/>
      <c r="AK348" s="48"/>
      <c r="AL348" s="49"/>
      <c r="AM348" s="48"/>
      <c r="AN348" s="49"/>
      <c r="AO348" s="48"/>
      <c r="AP348" s="49"/>
    </row>
    <row r="349" spans="2:42" x14ac:dyDescent="0.25">
      <c r="B349" s="27">
        <f t="shared" ca="1" si="4"/>
        <v>55427</v>
      </c>
      <c r="C349" s="46"/>
      <c r="D349" s="47"/>
      <c r="E349" s="46"/>
      <c r="F349" s="47"/>
      <c r="G349" s="46"/>
      <c r="H349" s="47"/>
      <c r="I349" s="46"/>
      <c r="J349" s="47"/>
      <c r="K349" s="46"/>
      <c r="L349" s="47"/>
      <c r="M349" s="46"/>
      <c r="N349" s="47"/>
      <c r="O349" s="46"/>
      <c r="P349" s="47"/>
      <c r="Q349" s="46"/>
      <c r="R349" s="47"/>
      <c r="S349" s="46"/>
      <c r="T349" s="47"/>
      <c r="U349" s="46"/>
      <c r="V349" s="47"/>
      <c r="W349" s="46"/>
      <c r="X349" s="47"/>
      <c r="Y349" s="46"/>
      <c r="Z349" s="47"/>
      <c r="AA349" s="46"/>
      <c r="AB349" s="47"/>
      <c r="AC349" s="46"/>
      <c r="AD349" s="47"/>
      <c r="AE349" s="46"/>
      <c r="AF349" s="47"/>
      <c r="AG349" s="46"/>
      <c r="AH349" s="47"/>
      <c r="AI349" s="46"/>
      <c r="AJ349" s="47"/>
      <c r="AK349" s="46"/>
      <c r="AL349" s="47"/>
      <c r="AM349" s="46"/>
      <c r="AN349" s="47"/>
      <c r="AO349" s="46"/>
      <c r="AP349" s="47"/>
    </row>
    <row r="350" spans="2:42" x14ac:dyDescent="0.25">
      <c r="B350" s="27">
        <f t="shared" ca="1" si="4"/>
        <v>55458</v>
      </c>
      <c r="C350" s="48"/>
      <c r="D350" s="49"/>
      <c r="E350" s="48"/>
      <c r="F350" s="49"/>
      <c r="G350" s="48"/>
      <c r="H350" s="49"/>
      <c r="I350" s="48"/>
      <c r="J350" s="49"/>
      <c r="K350" s="48"/>
      <c r="L350" s="49"/>
      <c r="M350" s="48"/>
      <c r="N350" s="49"/>
      <c r="O350" s="48"/>
      <c r="P350" s="49"/>
      <c r="Q350" s="48"/>
      <c r="R350" s="49"/>
      <c r="S350" s="48"/>
      <c r="T350" s="49"/>
      <c r="U350" s="48"/>
      <c r="V350" s="49"/>
      <c r="W350" s="48"/>
      <c r="X350" s="49"/>
      <c r="Y350" s="48"/>
      <c r="Z350" s="49"/>
      <c r="AA350" s="48"/>
      <c r="AB350" s="49"/>
      <c r="AC350" s="48"/>
      <c r="AD350" s="49"/>
      <c r="AE350" s="48"/>
      <c r="AF350" s="49"/>
      <c r="AG350" s="48"/>
      <c r="AH350" s="49"/>
      <c r="AI350" s="48"/>
      <c r="AJ350" s="49"/>
      <c r="AK350" s="48"/>
      <c r="AL350" s="49"/>
      <c r="AM350" s="48"/>
      <c r="AN350" s="49"/>
      <c r="AO350" s="48"/>
      <c r="AP350" s="49"/>
    </row>
    <row r="351" spans="2:42" x14ac:dyDescent="0.25">
      <c r="B351" s="27">
        <f t="shared" ref="B351:B375" ca="1" si="5">EDATE(B350,1)</f>
        <v>55488</v>
      </c>
      <c r="C351" s="46"/>
      <c r="D351" s="47"/>
      <c r="E351" s="46"/>
      <c r="F351" s="47"/>
      <c r="G351" s="46"/>
      <c r="H351" s="47"/>
      <c r="I351" s="46"/>
      <c r="J351" s="47"/>
      <c r="K351" s="46"/>
      <c r="L351" s="47"/>
      <c r="M351" s="46"/>
      <c r="N351" s="47"/>
      <c r="O351" s="46"/>
      <c r="P351" s="47"/>
      <c r="Q351" s="46"/>
      <c r="R351" s="47"/>
      <c r="S351" s="46"/>
      <c r="T351" s="47"/>
      <c r="U351" s="46"/>
      <c r="V351" s="47"/>
      <c r="W351" s="46"/>
      <c r="X351" s="47"/>
      <c r="Y351" s="46"/>
      <c r="Z351" s="47"/>
      <c r="AA351" s="46"/>
      <c r="AB351" s="47"/>
      <c r="AC351" s="46"/>
      <c r="AD351" s="47"/>
      <c r="AE351" s="46"/>
      <c r="AF351" s="47"/>
      <c r="AG351" s="46"/>
      <c r="AH351" s="47"/>
      <c r="AI351" s="46"/>
      <c r="AJ351" s="47"/>
      <c r="AK351" s="46"/>
      <c r="AL351" s="47"/>
      <c r="AM351" s="46"/>
      <c r="AN351" s="47"/>
      <c r="AO351" s="46"/>
      <c r="AP351" s="47"/>
    </row>
    <row r="352" spans="2:42" x14ac:dyDescent="0.25">
      <c r="B352" s="27">
        <f t="shared" ca="1" si="5"/>
        <v>55519</v>
      </c>
      <c r="C352" s="48"/>
      <c r="D352" s="49"/>
      <c r="E352" s="48"/>
      <c r="F352" s="49"/>
      <c r="G352" s="48"/>
      <c r="H352" s="49"/>
      <c r="I352" s="48"/>
      <c r="J352" s="49"/>
      <c r="K352" s="48"/>
      <c r="L352" s="49"/>
      <c r="M352" s="48"/>
      <c r="N352" s="49"/>
      <c r="O352" s="48"/>
      <c r="P352" s="49"/>
      <c r="Q352" s="48"/>
      <c r="R352" s="49"/>
      <c r="S352" s="48"/>
      <c r="T352" s="49"/>
      <c r="U352" s="48"/>
      <c r="V352" s="49"/>
      <c r="W352" s="48"/>
      <c r="X352" s="49"/>
      <c r="Y352" s="48"/>
      <c r="Z352" s="49"/>
      <c r="AA352" s="48"/>
      <c r="AB352" s="49"/>
      <c r="AC352" s="48"/>
      <c r="AD352" s="49"/>
      <c r="AE352" s="48"/>
      <c r="AF352" s="49"/>
      <c r="AG352" s="48"/>
      <c r="AH352" s="49"/>
      <c r="AI352" s="48"/>
      <c r="AJ352" s="49"/>
      <c r="AK352" s="48"/>
      <c r="AL352" s="49"/>
      <c r="AM352" s="48"/>
      <c r="AN352" s="49"/>
      <c r="AO352" s="48"/>
      <c r="AP352" s="49"/>
    </row>
    <row r="353" spans="2:42" x14ac:dyDescent="0.25">
      <c r="B353" s="27">
        <f t="shared" ca="1" si="5"/>
        <v>55550</v>
      </c>
      <c r="C353" s="46"/>
      <c r="D353" s="47"/>
      <c r="E353" s="46"/>
      <c r="F353" s="47"/>
      <c r="G353" s="46"/>
      <c r="H353" s="47"/>
      <c r="I353" s="46"/>
      <c r="J353" s="47"/>
      <c r="K353" s="46"/>
      <c r="L353" s="47"/>
      <c r="M353" s="46"/>
      <c r="N353" s="47"/>
      <c r="O353" s="46"/>
      <c r="P353" s="47"/>
      <c r="Q353" s="46"/>
      <c r="R353" s="47"/>
      <c r="S353" s="46"/>
      <c r="T353" s="47"/>
      <c r="U353" s="46"/>
      <c r="V353" s="47"/>
      <c r="W353" s="46"/>
      <c r="X353" s="47"/>
      <c r="Y353" s="46"/>
      <c r="Z353" s="47"/>
      <c r="AA353" s="46"/>
      <c r="AB353" s="47"/>
      <c r="AC353" s="46"/>
      <c r="AD353" s="47"/>
      <c r="AE353" s="46"/>
      <c r="AF353" s="47"/>
      <c r="AG353" s="46"/>
      <c r="AH353" s="47"/>
      <c r="AI353" s="46"/>
      <c r="AJ353" s="47"/>
      <c r="AK353" s="46"/>
      <c r="AL353" s="47"/>
      <c r="AM353" s="46"/>
      <c r="AN353" s="47"/>
      <c r="AO353" s="46"/>
      <c r="AP353" s="47"/>
    </row>
    <row r="354" spans="2:42" x14ac:dyDescent="0.25">
      <c r="B354" s="27">
        <f t="shared" ca="1" si="5"/>
        <v>55579</v>
      </c>
      <c r="C354" s="48"/>
      <c r="D354" s="49"/>
      <c r="E354" s="48"/>
      <c r="F354" s="49"/>
      <c r="G354" s="48"/>
      <c r="H354" s="49"/>
      <c r="I354" s="48"/>
      <c r="J354" s="49"/>
      <c r="K354" s="48"/>
      <c r="L354" s="49"/>
      <c r="M354" s="48"/>
      <c r="N354" s="49"/>
      <c r="O354" s="48"/>
      <c r="P354" s="49"/>
      <c r="Q354" s="48"/>
      <c r="R354" s="49"/>
      <c r="S354" s="48"/>
      <c r="T354" s="49"/>
      <c r="U354" s="48"/>
      <c r="V354" s="49"/>
      <c r="W354" s="48"/>
      <c r="X354" s="49"/>
      <c r="Y354" s="48"/>
      <c r="Z354" s="49"/>
      <c r="AA354" s="48"/>
      <c r="AB354" s="49"/>
      <c r="AC354" s="48"/>
      <c r="AD354" s="49"/>
      <c r="AE354" s="48"/>
      <c r="AF354" s="49"/>
      <c r="AG354" s="48"/>
      <c r="AH354" s="49"/>
      <c r="AI354" s="48"/>
      <c r="AJ354" s="49"/>
      <c r="AK354" s="48"/>
      <c r="AL354" s="49"/>
      <c r="AM354" s="48"/>
      <c r="AN354" s="49"/>
      <c r="AO354" s="48"/>
      <c r="AP354" s="49"/>
    </row>
    <row r="355" spans="2:42" x14ac:dyDescent="0.25">
      <c r="B355" s="27">
        <f t="shared" ca="1" si="5"/>
        <v>55610</v>
      </c>
      <c r="C355" s="46"/>
      <c r="D355" s="47"/>
      <c r="E355" s="46"/>
      <c r="F355" s="47"/>
      <c r="G355" s="46"/>
      <c r="H355" s="47"/>
      <c r="I355" s="46"/>
      <c r="J355" s="47"/>
      <c r="K355" s="46"/>
      <c r="L355" s="47"/>
      <c r="M355" s="46"/>
      <c r="N355" s="47"/>
      <c r="O355" s="46"/>
      <c r="P355" s="47"/>
      <c r="Q355" s="46"/>
      <c r="R355" s="47"/>
      <c r="S355" s="46"/>
      <c r="T355" s="47"/>
      <c r="U355" s="46"/>
      <c r="V355" s="47"/>
      <c r="W355" s="46"/>
      <c r="X355" s="47"/>
      <c r="Y355" s="46"/>
      <c r="Z355" s="47"/>
      <c r="AA355" s="46"/>
      <c r="AB355" s="47"/>
      <c r="AC355" s="46"/>
      <c r="AD355" s="47"/>
      <c r="AE355" s="46"/>
      <c r="AF355" s="47"/>
      <c r="AG355" s="46"/>
      <c r="AH355" s="47"/>
      <c r="AI355" s="46"/>
      <c r="AJ355" s="47"/>
      <c r="AK355" s="46"/>
      <c r="AL355" s="47"/>
      <c r="AM355" s="46"/>
      <c r="AN355" s="47"/>
      <c r="AO355" s="46"/>
      <c r="AP355" s="47"/>
    </row>
    <row r="356" spans="2:42" x14ac:dyDescent="0.25">
      <c r="B356" s="27">
        <f t="shared" ca="1" si="5"/>
        <v>55640</v>
      </c>
      <c r="C356" s="48"/>
      <c r="D356" s="49"/>
      <c r="E356" s="48"/>
      <c r="F356" s="49"/>
      <c r="G356" s="48"/>
      <c r="H356" s="49"/>
      <c r="I356" s="48"/>
      <c r="J356" s="49"/>
      <c r="K356" s="48"/>
      <c r="L356" s="49"/>
      <c r="M356" s="48"/>
      <c r="N356" s="49"/>
      <c r="O356" s="48"/>
      <c r="P356" s="49"/>
      <c r="Q356" s="48"/>
      <c r="R356" s="49"/>
      <c r="S356" s="48"/>
      <c r="T356" s="49"/>
      <c r="U356" s="48"/>
      <c r="V356" s="49"/>
      <c r="W356" s="48"/>
      <c r="X356" s="49"/>
      <c r="Y356" s="48"/>
      <c r="Z356" s="49"/>
      <c r="AA356" s="48"/>
      <c r="AB356" s="49"/>
      <c r="AC356" s="48"/>
      <c r="AD356" s="49"/>
      <c r="AE356" s="48"/>
      <c r="AF356" s="49"/>
      <c r="AG356" s="48"/>
      <c r="AH356" s="49"/>
      <c r="AI356" s="48"/>
      <c r="AJ356" s="49"/>
      <c r="AK356" s="48"/>
      <c r="AL356" s="49"/>
      <c r="AM356" s="48"/>
      <c r="AN356" s="49"/>
      <c r="AO356" s="48"/>
      <c r="AP356" s="49"/>
    </row>
    <row r="357" spans="2:42" x14ac:dyDescent="0.25">
      <c r="B357" s="27">
        <f t="shared" ca="1" si="5"/>
        <v>55671</v>
      </c>
      <c r="C357" s="46"/>
      <c r="D357" s="47"/>
      <c r="E357" s="46"/>
      <c r="F357" s="47"/>
      <c r="G357" s="46"/>
      <c r="H357" s="47"/>
      <c r="I357" s="46"/>
      <c r="J357" s="47"/>
      <c r="K357" s="46"/>
      <c r="L357" s="47"/>
      <c r="M357" s="46"/>
      <c r="N357" s="47"/>
      <c r="O357" s="46"/>
      <c r="P357" s="47"/>
      <c r="Q357" s="46"/>
      <c r="R357" s="47"/>
      <c r="S357" s="46"/>
      <c r="T357" s="47"/>
      <c r="U357" s="46"/>
      <c r="V357" s="47"/>
      <c r="W357" s="46"/>
      <c r="X357" s="47"/>
      <c r="Y357" s="46"/>
      <c r="Z357" s="47"/>
      <c r="AA357" s="46"/>
      <c r="AB357" s="47"/>
      <c r="AC357" s="46"/>
      <c r="AD357" s="47"/>
      <c r="AE357" s="46"/>
      <c r="AF357" s="47"/>
      <c r="AG357" s="46"/>
      <c r="AH357" s="47"/>
      <c r="AI357" s="46"/>
      <c r="AJ357" s="47"/>
      <c r="AK357" s="46"/>
      <c r="AL357" s="47"/>
      <c r="AM357" s="46"/>
      <c r="AN357" s="47"/>
      <c r="AO357" s="46"/>
      <c r="AP357" s="47"/>
    </row>
    <row r="358" spans="2:42" x14ac:dyDescent="0.25">
      <c r="B358" s="27">
        <f t="shared" ca="1" si="5"/>
        <v>55701</v>
      </c>
      <c r="C358" s="48"/>
      <c r="D358" s="49"/>
      <c r="E358" s="48"/>
      <c r="F358" s="49"/>
      <c r="G358" s="48"/>
      <c r="H358" s="49"/>
      <c r="I358" s="48"/>
      <c r="J358" s="49"/>
      <c r="K358" s="48"/>
      <c r="L358" s="49"/>
      <c r="M358" s="48"/>
      <c r="N358" s="49"/>
      <c r="O358" s="48"/>
      <c r="P358" s="49"/>
      <c r="Q358" s="48"/>
      <c r="R358" s="49"/>
      <c r="S358" s="48"/>
      <c r="T358" s="49"/>
      <c r="U358" s="48"/>
      <c r="V358" s="49"/>
      <c r="W358" s="48"/>
      <c r="X358" s="49"/>
      <c r="Y358" s="48"/>
      <c r="Z358" s="49"/>
      <c r="AA358" s="48"/>
      <c r="AB358" s="49"/>
      <c r="AC358" s="48"/>
      <c r="AD358" s="49"/>
      <c r="AE358" s="48"/>
      <c r="AF358" s="49"/>
      <c r="AG358" s="48"/>
      <c r="AH358" s="49"/>
      <c r="AI358" s="48"/>
      <c r="AJ358" s="49"/>
      <c r="AK358" s="48"/>
      <c r="AL358" s="49"/>
      <c r="AM358" s="48"/>
      <c r="AN358" s="49"/>
      <c r="AO358" s="48"/>
      <c r="AP358" s="49"/>
    </row>
    <row r="359" spans="2:42" x14ac:dyDescent="0.25">
      <c r="B359" s="27">
        <f t="shared" ca="1" si="5"/>
        <v>55732</v>
      </c>
      <c r="C359" s="46"/>
      <c r="D359" s="47"/>
      <c r="E359" s="46"/>
      <c r="F359" s="47"/>
      <c r="G359" s="46"/>
      <c r="H359" s="47"/>
      <c r="I359" s="46"/>
      <c r="J359" s="47"/>
      <c r="K359" s="46"/>
      <c r="L359" s="47"/>
      <c r="M359" s="46"/>
      <c r="N359" s="47"/>
      <c r="O359" s="46"/>
      <c r="P359" s="47"/>
      <c r="Q359" s="46"/>
      <c r="R359" s="47"/>
      <c r="S359" s="46"/>
      <c r="T359" s="47"/>
      <c r="U359" s="46"/>
      <c r="V359" s="47"/>
      <c r="W359" s="46"/>
      <c r="X359" s="47"/>
      <c r="Y359" s="46"/>
      <c r="Z359" s="47"/>
      <c r="AA359" s="46"/>
      <c r="AB359" s="47"/>
      <c r="AC359" s="46"/>
      <c r="AD359" s="47"/>
      <c r="AE359" s="46"/>
      <c r="AF359" s="47"/>
      <c r="AG359" s="46"/>
      <c r="AH359" s="47"/>
      <c r="AI359" s="46"/>
      <c r="AJ359" s="47"/>
      <c r="AK359" s="46"/>
      <c r="AL359" s="47"/>
      <c r="AM359" s="46"/>
      <c r="AN359" s="47"/>
      <c r="AO359" s="46"/>
      <c r="AP359" s="47"/>
    </row>
    <row r="360" spans="2:42" x14ac:dyDescent="0.25">
      <c r="B360" s="27">
        <f t="shared" ca="1" si="5"/>
        <v>55763</v>
      </c>
      <c r="C360" s="48"/>
      <c r="D360" s="49"/>
      <c r="E360" s="48"/>
      <c r="F360" s="49"/>
      <c r="G360" s="48"/>
      <c r="H360" s="49"/>
      <c r="I360" s="48"/>
      <c r="J360" s="49"/>
      <c r="K360" s="48"/>
      <c r="L360" s="49"/>
      <c r="M360" s="48"/>
      <c r="N360" s="49"/>
      <c r="O360" s="48"/>
      <c r="P360" s="49"/>
      <c r="Q360" s="48"/>
      <c r="R360" s="49"/>
      <c r="S360" s="48"/>
      <c r="T360" s="49"/>
      <c r="U360" s="48"/>
      <c r="V360" s="49"/>
      <c r="W360" s="48"/>
      <c r="X360" s="49"/>
      <c r="Y360" s="48"/>
      <c r="Z360" s="49"/>
      <c r="AA360" s="48"/>
      <c r="AB360" s="49"/>
      <c r="AC360" s="48"/>
      <c r="AD360" s="49"/>
      <c r="AE360" s="48"/>
      <c r="AF360" s="49"/>
      <c r="AG360" s="48"/>
      <c r="AH360" s="49"/>
      <c r="AI360" s="48"/>
      <c r="AJ360" s="49"/>
      <c r="AK360" s="48"/>
      <c r="AL360" s="49"/>
      <c r="AM360" s="48"/>
      <c r="AN360" s="49"/>
      <c r="AO360" s="48"/>
      <c r="AP360" s="49"/>
    </row>
    <row r="361" spans="2:42" x14ac:dyDescent="0.25">
      <c r="B361" s="27">
        <f t="shared" ca="1" si="5"/>
        <v>55793</v>
      </c>
      <c r="C361" s="46"/>
      <c r="D361" s="47"/>
      <c r="E361" s="46"/>
      <c r="F361" s="47"/>
      <c r="G361" s="46"/>
      <c r="H361" s="47"/>
      <c r="I361" s="46"/>
      <c r="J361" s="47"/>
      <c r="K361" s="46"/>
      <c r="L361" s="47"/>
      <c r="M361" s="46"/>
      <c r="N361" s="47"/>
      <c r="O361" s="46"/>
      <c r="P361" s="47"/>
      <c r="Q361" s="46"/>
      <c r="R361" s="47"/>
      <c r="S361" s="46"/>
      <c r="T361" s="47"/>
      <c r="U361" s="46"/>
      <c r="V361" s="47"/>
      <c r="W361" s="46"/>
      <c r="X361" s="47"/>
      <c r="Y361" s="46"/>
      <c r="Z361" s="47"/>
      <c r="AA361" s="46"/>
      <c r="AB361" s="47"/>
      <c r="AC361" s="46"/>
      <c r="AD361" s="47"/>
      <c r="AE361" s="46"/>
      <c r="AF361" s="47"/>
      <c r="AG361" s="46"/>
      <c r="AH361" s="47"/>
      <c r="AI361" s="46"/>
      <c r="AJ361" s="47"/>
      <c r="AK361" s="46"/>
      <c r="AL361" s="47"/>
      <c r="AM361" s="46"/>
      <c r="AN361" s="47"/>
      <c r="AO361" s="46"/>
      <c r="AP361" s="47"/>
    </row>
    <row r="362" spans="2:42" x14ac:dyDescent="0.25">
      <c r="B362" s="27">
        <f t="shared" ca="1" si="5"/>
        <v>55824</v>
      </c>
      <c r="C362" s="48"/>
      <c r="D362" s="49"/>
      <c r="E362" s="48"/>
      <c r="F362" s="49"/>
      <c r="G362" s="48"/>
      <c r="H362" s="49"/>
      <c r="I362" s="48"/>
      <c r="J362" s="49"/>
      <c r="K362" s="48"/>
      <c r="L362" s="49"/>
      <c r="M362" s="48"/>
      <c r="N362" s="49"/>
      <c r="O362" s="48"/>
      <c r="P362" s="49"/>
      <c r="Q362" s="48"/>
      <c r="R362" s="49"/>
      <c r="S362" s="48"/>
      <c r="T362" s="49"/>
      <c r="U362" s="48"/>
      <c r="V362" s="49"/>
      <c r="W362" s="48"/>
      <c r="X362" s="49"/>
      <c r="Y362" s="48"/>
      <c r="Z362" s="49"/>
      <c r="AA362" s="48"/>
      <c r="AB362" s="49"/>
      <c r="AC362" s="48"/>
      <c r="AD362" s="49"/>
      <c r="AE362" s="48"/>
      <c r="AF362" s="49"/>
      <c r="AG362" s="48"/>
      <c r="AH362" s="49"/>
      <c r="AI362" s="48"/>
      <c r="AJ362" s="49"/>
      <c r="AK362" s="48"/>
      <c r="AL362" s="49"/>
      <c r="AM362" s="48"/>
      <c r="AN362" s="49"/>
      <c r="AO362" s="48"/>
      <c r="AP362" s="49"/>
    </row>
    <row r="363" spans="2:42" x14ac:dyDescent="0.25">
      <c r="B363" s="27">
        <f t="shared" ca="1" si="5"/>
        <v>55854</v>
      </c>
      <c r="C363" s="46"/>
      <c r="D363" s="47"/>
      <c r="E363" s="46"/>
      <c r="F363" s="47"/>
      <c r="G363" s="46"/>
      <c r="H363" s="47"/>
      <c r="I363" s="46"/>
      <c r="J363" s="47"/>
      <c r="K363" s="46"/>
      <c r="L363" s="47"/>
      <c r="M363" s="46"/>
      <c r="N363" s="47"/>
      <c r="O363" s="46"/>
      <c r="P363" s="47"/>
      <c r="Q363" s="46"/>
      <c r="R363" s="47"/>
      <c r="S363" s="46"/>
      <c r="T363" s="47"/>
      <c r="U363" s="46"/>
      <c r="V363" s="47"/>
      <c r="W363" s="46"/>
      <c r="X363" s="47"/>
      <c r="Y363" s="46"/>
      <c r="Z363" s="47"/>
      <c r="AA363" s="46"/>
      <c r="AB363" s="47"/>
      <c r="AC363" s="46"/>
      <c r="AD363" s="47"/>
      <c r="AE363" s="46"/>
      <c r="AF363" s="47"/>
      <c r="AG363" s="46"/>
      <c r="AH363" s="47"/>
      <c r="AI363" s="46"/>
      <c r="AJ363" s="47"/>
      <c r="AK363" s="46"/>
      <c r="AL363" s="47"/>
      <c r="AM363" s="46"/>
      <c r="AN363" s="47"/>
      <c r="AO363" s="46"/>
      <c r="AP363" s="47"/>
    </row>
    <row r="364" spans="2:42" x14ac:dyDescent="0.25">
      <c r="B364" s="27">
        <f t="shared" ca="1" si="5"/>
        <v>55885</v>
      </c>
      <c r="C364" s="48"/>
      <c r="D364" s="49"/>
      <c r="E364" s="48"/>
      <c r="F364" s="49"/>
      <c r="G364" s="48"/>
      <c r="H364" s="49"/>
      <c r="I364" s="48"/>
      <c r="J364" s="49"/>
      <c r="K364" s="48"/>
      <c r="L364" s="49"/>
      <c r="M364" s="48"/>
      <c r="N364" s="49"/>
      <c r="O364" s="48"/>
      <c r="P364" s="49"/>
      <c r="Q364" s="48"/>
      <c r="R364" s="49"/>
      <c r="S364" s="48"/>
      <c r="T364" s="49"/>
      <c r="U364" s="48"/>
      <c r="V364" s="49"/>
      <c r="W364" s="48"/>
      <c r="X364" s="49"/>
      <c r="Y364" s="48"/>
      <c r="Z364" s="49"/>
      <c r="AA364" s="48"/>
      <c r="AB364" s="49"/>
      <c r="AC364" s="48"/>
      <c r="AD364" s="49"/>
      <c r="AE364" s="48"/>
      <c r="AF364" s="49"/>
      <c r="AG364" s="48"/>
      <c r="AH364" s="49"/>
      <c r="AI364" s="48"/>
      <c r="AJ364" s="49"/>
      <c r="AK364" s="48"/>
      <c r="AL364" s="49"/>
      <c r="AM364" s="48"/>
      <c r="AN364" s="49"/>
      <c r="AO364" s="48"/>
      <c r="AP364" s="49"/>
    </row>
    <row r="365" spans="2:42" x14ac:dyDescent="0.25">
      <c r="B365" s="27">
        <f t="shared" ca="1" si="5"/>
        <v>55916</v>
      </c>
      <c r="C365" s="46"/>
      <c r="D365" s="47"/>
      <c r="E365" s="46"/>
      <c r="F365" s="47"/>
      <c r="G365" s="46"/>
      <c r="H365" s="47"/>
      <c r="I365" s="46"/>
      <c r="J365" s="47"/>
      <c r="K365" s="46"/>
      <c r="L365" s="47"/>
      <c r="M365" s="46"/>
      <c r="N365" s="47"/>
      <c r="O365" s="46"/>
      <c r="P365" s="47"/>
      <c r="Q365" s="46"/>
      <c r="R365" s="47"/>
      <c r="S365" s="46"/>
      <c r="T365" s="47"/>
      <c r="U365" s="46"/>
      <c r="V365" s="47"/>
      <c r="W365" s="46"/>
      <c r="X365" s="47"/>
      <c r="Y365" s="46"/>
      <c r="Z365" s="47"/>
      <c r="AA365" s="46"/>
      <c r="AB365" s="47"/>
      <c r="AC365" s="46"/>
      <c r="AD365" s="47"/>
      <c r="AE365" s="46"/>
      <c r="AF365" s="47"/>
      <c r="AG365" s="46"/>
      <c r="AH365" s="47"/>
      <c r="AI365" s="46"/>
      <c r="AJ365" s="47"/>
      <c r="AK365" s="46"/>
      <c r="AL365" s="47"/>
      <c r="AM365" s="46"/>
      <c r="AN365" s="47"/>
      <c r="AO365" s="46"/>
      <c r="AP365" s="47"/>
    </row>
    <row r="366" spans="2:42" x14ac:dyDescent="0.25">
      <c r="B366" s="27">
        <f t="shared" ca="1" si="5"/>
        <v>55944</v>
      </c>
      <c r="C366" s="48"/>
      <c r="D366" s="49"/>
      <c r="E366" s="48"/>
      <c r="F366" s="49"/>
      <c r="G366" s="48"/>
      <c r="H366" s="49"/>
      <c r="I366" s="48"/>
      <c r="J366" s="49"/>
      <c r="K366" s="48"/>
      <c r="L366" s="49"/>
      <c r="M366" s="48"/>
      <c r="N366" s="49"/>
      <c r="O366" s="48"/>
      <c r="P366" s="49"/>
      <c r="Q366" s="48"/>
      <c r="R366" s="49"/>
      <c r="S366" s="48"/>
      <c r="T366" s="49"/>
      <c r="U366" s="48"/>
      <c r="V366" s="49"/>
      <c r="W366" s="48"/>
      <c r="X366" s="49"/>
      <c r="Y366" s="48"/>
      <c r="Z366" s="49"/>
      <c r="AA366" s="48"/>
      <c r="AB366" s="49"/>
      <c r="AC366" s="48"/>
      <c r="AD366" s="49"/>
      <c r="AE366" s="48"/>
      <c r="AF366" s="49"/>
      <c r="AG366" s="48"/>
      <c r="AH366" s="49"/>
      <c r="AI366" s="48"/>
      <c r="AJ366" s="49"/>
      <c r="AK366" s="48"/>
      <c r="AL366" s="49"/>
      <c r="AM366" s="48"/>
      <c r="AN366" s="49"/>
      <c r="AO366" s="48"/>
      <c r="AP366" s="49"/>
    </row>
    <row r="367" spans="2:42" x14ac:dyDescent="0.25">
      <c r="B367" s="27">
        <f t="shared" ca="1" si="5"/>
        <v>55975</v>
      </c>
      <c r="C367" s="46"/>
      <c r="D367" s="47"/>
      <c r="E367" s="46"/>
      <c r="F367" s="47"/>
      <c r="G367" s="46"/>
      <c r="H367" s="47"/>
      <c r="I367" s="46"/>
      <c r="J367" s="47"/>
      <c r="K367" s="46"/>
      <c r="L367" s="47"/>
      <c r="M367" s="46"/>
      <c r="N367" s="47"/>
      <c r="O367" s="46"/>
      <c r="P367" s="47"/>
      <c r="Q367" s="46"/>
      <c r="R367" s="47"/>
      <c r="S367" s="46"/>
      <c r="T367" s="47"/>
      <c r="U367" s="46"/>
      <c r="V367" s="47"/>
      <c r="W367" s="46"/>
      <c r="X367" s="47"/>
      <c r="Y367" s="46"/>
      <c r="Z367" s="47"/>
      <c r="AA367" s="46"/>
      <c r="AB367" s="47"/>
      <c r="AC367" s="46"/>
      <c r="AD367" s="47"/>
      <c r="AE367" s="46"/>
      <c r="AF367" s="47"/>
      <c r="AG367" s="46"/>
      <c r="AH367" s="47"/>
      <c r="AI367" s="46"/>
      <c r="AJ367" s="47"/>
      <c r="AK367" s="46"/>
      <c r="AL367" s="47"/>
      <c r="AM367" s="46"/>
      <c r="AN367" s="47"/>
      <c r="AO367" s="46"/>
      <c r="AP367" s="47"/>
    </row>
    <row r="368" spans="2:42" x14ac:dyDescent="0.25">
      <c r="B368" s="27">
        <f t="shared" ca="1" si="5"/>
        <v>56005</v>
      </c>
      <c r="C368" s="48"/>
      <c r="D368" s="49"/>
      <c r="E368" s="48"/>
      <c r="F368" s="49"/>
      <c r="G368" s="48"/>
      <c r="H368" s="49"/>
      <c r="I368" s="48"/>
      <c r="J368" s="49"/>
      <c r="K368" s="48"/>
      <c r="L368" s="49"/>
      <c r="M368" s="48"/>
      <c r="N368" s="49"/>
      <c r="O368" s="48"/>
      <c r="P368" s="49"/>
      <c r="Q368" s="48"/>
      <c r="R368" s="49"/>
      <c r="S368" s="48"/>
      <c r="T368" s="49"/>
      <c r="U368" s="48"/>
      <c r="V368" s="49"/>
      <c r="W368" s="48"/>
      <c r="X368" s="49"/>
      <c r="Y368" s="48"/>
      <c r="Z368" s="49"/>
      <c r="AA368" s="48"/>
      <c r="AB368" s="49"/>
      <c r="AC368" s="48"/>
      <c r="AD368" s="49"/>
      <c r="AE368" s="48"/>
      <c r="AF368" s="49"/>
      <c r="AG368" s="48"/>
      <c r="AH368" s="49"/>
      <c r="AI368" s="48"/>
      <c r="AJ368" s="49"/>
      <c r="AK368" s="48"/>
      <c r="AL368" s="49"/>
      <c r="AM368" s="48"/>
      <c r="AN368" s="49"/>
      <c r="AO368" s="48"/>
      <c r="AP368" s="49"/>
    </row>
    <row r="369" spans="2:42" x14ac:dyDescent="0.25">
      <c r="B369" s="27">
        <f t="shared" ca="1" si="5"/>
        <v>56036</v>
      </c>
      <c r="C369" s="46"/>
      <c r="D369" s="47"/>
      <c r="E369" s="46"/>
      <c r="F369" s="47"/>
      <c r="G369" s="46"/>
      <c r="H369" s="47"/>
      <c r="I369" s="46"/>
      <c r="J369" s="47"/>
      <c r="K369" s="46"/>
      <c r="L369" s="47"/>
      <c r="M369" s="46"/>
      <c r="N369" s="47"/>
      <c r="O369" s="46"/>
      <c r="P369" s="47"/>
      <c r="Q369" s="46"/>
      <c r="R369" s="47"/>
      <c r="S369" s="46"/>
      <c r="T369" s="47"/>
      <c r="U369" s="46"/>
      <c r="V369" s="47"/>
      <c r="W369" s="46"/>
      <c r="X369" s="47"/>
      <c r="Y369" s="46"/>
      <c r="Z369" s="47"/>
      <c r="AA369" s="46"/>
      <c r="AB369" s="47"/>
      <c r="AC369" s="46"/>
      <c r="AD369" s="47"/>
      <c r="AE369" s="46"/>
      <c r="AF369" s="47"/>
      <c r="AG369" s="46"/>
      <c r="AH369" s="47"/>
      <c r="AI369" s="46"/>
      <c r="AJ369" s="47"/>
      <c r="AK369" s="46"/>
      <c r="AL369" s="47"/>
      <c r="AM369" s="46"/>
      <c r="AN369" s="47"/>
      <c r="AO369" s="46"/>
      <c r="AP369" s="47"/>
    </row>
    <row r="370" spans="2:42" x14ac:dyDescent="0.25">
      <c r="B370" s="27">
        <f t="shared" ca="1" si="5"/>
        <v>56066</v>
      </c>
      <c r="C370" s="48"/>
      <c r="D370" s="49"/>
      <c r="E370" s="48"/>
      <c r="F370" s="49"/>
      <c r="G370" s="48"/>
      <c r="H370" s="49"/>
      <c r="I370" s="48"/>
      <c r="J370" s="49"/>
      <c r="K370" s="48"/>
      <c r="L370" s="49"/>
      <c r="M370" s="48"/>
      <c r="N370" s="49"/>
      <c r="O370" s="48"/>
      <c r="P370" s="49"/>
      <c r="Q370" s="48"/>
      <c r="R370" s="49"/>
      <c r="S370" s="48"/>
      <c r="T370" s="49"/>
      <c r="U370" s="48"/>
      <c r="V370" s="49"/>
      <c r="W370" s="48"/>
      <c r="X370" s="49"/>
      <c r="Y370" s="48"/>
      <c r="Z370" s="49"/>
      <c r="AA370" s="48"/>
      <c r="AB370" s="49"/>
      <c r="AC370" s="48"/>
      <c r="AD370" s="49"/>
      <c r="AE370" s="48"/>
      <c r="AF370" s="49"/>
      <c r="AG370" s="48"/>
      <c r="AH370" s="49"/>
      <c r="AI370" s="48"/>
      <c r="AJ370" s="49"/>
      <c r="AK370" s="48"/>
      <c r="AL370" s="49"/>
      <c r="AM370" s="48"/>
      <c r="AN370" s="49"/>
      <c r="AO370" s="48"/>
      <c r="AP370" s="49"/>
    </row>
    <row r="371" spans="2:42" x14ac:dyDescent="0.25">
      <c r="B371" s="27">
        <f t="shared" ca="1" si="5"/>
        <v>56097</v>
      </c>
      <c r="C371" s="46"/>
      <c r="D371" s="47"/>
      <c r="E371" s="46"/>
      <c r="F371" s="47"/>
      <c r="G371" s="46"/>
      <c r="H371" s="47"/>
      <c r="I371" s="46"/>
      <c r="J371" s="47"/>
      <c r="K371" s="46"/>
      <c r="L371" s="47"/>
      <c r="M371" s="46"/>
      <c r="N371" s="47"/>
      <c r="O371" s="46"/>
      <c r="P371" s="47"/>
      <c r="Q371" s="46"/>
      <c r="R371" s="47"/>
      <c r="S371" s="46"/>
      <c r="T371" s="47"/>
      <c r="U371" s="46"/>
      <c r="V371" s="47"/>
      <c r="W371" s="46"/>
      <c r="X371" s="47"/>
      <c r="Y371" s="46"/>
      <c r="Z371" s="47"/>
      <c r="AA371" s="46"/>
      <c r="AB371" s="47"/>
      <c r="AC371" s="46"/>
      <c r="AD371" s="47"/>
      <c r="AE371" s="46"/>
      <c r="AF371" s="47"/>
      <c r="AG371" s="46"/>
      <c r="AH371" s="47"/>
      <c r="AI371" s="46"/>
      <c r="AJ371" s="47"/>
      <c r="AK371" s="46"/>
      <c r="AL371" s="47"/>
      <c r="AM371" s="46"/>
      <c r="AN371" s="47"/>
      <c r="AO371" s="46"/>
      <c r="AP371" s="47"/>
    </row>
    <row r="372" spans="2:42" x14ac:dyDescent="0.25">
      <c r="B372" s="27">
        <f t="shared" ca="1" si="5"/>
        <v>56128</v>
      </c>
      <c r="C372" s="48"/>
      <c r="D372" s="49"/>
      <c r="E372" s="48"/>
      <c r="F372" s="49"/>
      <c r="G372" s="48"/>
      <c r="H372" s="49"/>
      <c r="I372" s="48"/>
      <c r="J372" s="49"/>
      <c r="K372" s="48"/>
      <c r="L372" s="49"/>
      <c r="M372" s="48"/>
      <c r="N372" s="49"/>
      <c r="O372" s="48"/>
      <c r="P372" s="49"/>
      <c r="Q372" s="48"/>
      <c r="R372" s="49"/>
      <c r="S372" s="48"/>
      <c r="T372" s="49"/>
      <c r="U372" s="48"/>
      <c r="V372" s="49"/>
      <c r="W372" s="48"/>
      <c r="X372" s="49"/>
      <c r="Y372" s="48"/>
      <c r="Z372" s="49"/>
      <c r="AA372" s="48"/>
      <c r="AB372" s="49"/>
      <c r="AC372" s="48"/>
      <c r="AD372" s="49"/>
      <c r="AE372" s="48"/>
      <c r="AF372" s="49"/>
      <c r="AG372" s="48"/>
      <c r="AH372" s="49"/>
      <c r="AI372" s="48"/>
      <c r="AJ372" s="49"/>
      <c r="AK372" s="48"/>
      <c r="AL372" s="49"/>
      <c r="AM372" s="48"/>
      <c r="AN372" s="49"/>
      <c r="AO372" s="48"/>
      <c r="AP372" s="49"/>
    </row>
    <row r="373" spans="2:42" x14ac:dyDescent="0.25">
      <c r="B373" s="27">
        <f t="shared" ca="1" si="5"/>
        <v>56158</v>
      </c>
      <c r="C373" s="46"/>
      <c r="D373" s="47"/>
      <c r="E373" s="46"/>
      <c r="F373" s="47"/>
      <c r="G373" s="46"/>
      <c r="H373" s="47"/>
      <c r="I373" s="46"/>
      <c r="J373" s="47"/>
      <c r="K373" s="46"/>
      <c r="L373" s="47"/>
      <c r="M373" s="46"/>
      <c r="N373" s="47"/>
      <c r="O373" s="46"/>
      <c r="P373" s="47"/>
      <c r="Q373" s="46"/>
      <c r="R373" s="47"/>
      <c r="S373" s="46"/>
      <c r="T373" s="47"/>
      <c r="U373" s="46"/>
      <c r="V373" s="47"/>
      <c r="W373" s="46"/>
      <c r="X373" s="47"/>
      <c r="Y373" s="46"/>
      <c r="Z373" s="47"/>
      <c r="AA373" s="46"/>
      <c r="AB373" s="47"/>
      <c r="AC373" s="46"/>
      <c r="AD373" s="47"/>
      <c r="AE373" s="46"/>
      <c r="AF373" s="47"/>
      <c r="AG373" s="46"/>
      <c r="AH373" s="47"/>
      <c r="AI373" s="46"/>
      <c r="AJ373" s="47"/>
      <c r="AK373" s="46"/>
      <c r="AL373" s="47"/>
      <c r="AM373" s="46"/>
      <c r="AN373" s="47"/>
      <c r="AO373" s="46"/>
      <c r="AP373" s="47"/>
    </row>
    <row r="374" spans="2:42" x14ac:dyDescent="0.25">
      <c r="B374" s="27">
        <f t="shared" ca="1" si="5"/>
        <v>56189</v>
      </c>
      <c r="C374" s="48"/>
      <c r="D374" s="49"/>
      <c r="E374" s="48"/>
      <c r="F374" s="49"/>
      <c r="G374" s="48"/>
      <c r="H374" s="49"/>
      <c r="I374" s="48"/>
      <c r="J374" s="49"/>
      <c r="K374" s="48"/>
      <c r="L374" s="49"/>
      <c r="M374" s="48"/>
      <c r="N374" s="49"/>
      <c r="O374" s="48"/>
      <c r="P374" s="49"/>
      <c r="Q374" s="48"/>
      <c r="R374" s="49"/>
      <c r="S374" s="48"/>
      <c r="T374" s="49"/>
      <c r="U374" s="48"/>
      <c r="V374" s="49"/>
      <c r="W374" s="48"/>
      <c r="X374" s="49"/>
      <c r="Y374" s="48"/>
      <c r="Z374" s="49"/>
      <c r="AA374" s="48"/>
      <c r="AB374" s="49"/>
      <c r="AC374" s="48"/>
      <c r="AD374" s="49"/>
      <c r="AE374" s="48"/>
      <c r="AF374" s="49"/>
      <c r="AG374" s="48"/>
      <c r="AH374" s="49"/>
      <c r="AI374" s="48"/>
      <c r="AJ374" s="49"/>
      <c r="AK374" s="48"/>
      <c r="AL374" s="49"/>
      <c r="AM374" s="48"/>
      <c r="AN374" s="49"/>
      <c r="AO374" s="48"/>
      <c r="AP374" s="49"/>
    </row>
    <row r="375" spans="2:42" x14ac:dyDescent="0.25">
      <c r="B375" s="27">
        <f t="shared" ca="1" si="5"/>
        <v>56219</v>
      </c>
      <c r="C375" s="46"/>
      <c r="D375" s="47"/>
      <c r="E375" s="46"/>
      <c r="F375" s="47"/>
      <c r="G375" s="46"/>
      <c r="H375" s="47"/>
      <c r="I375" s="46"/>
      <c r="J375" s="47"/>
      <c r="K375" s="46"/>
      <c r="L375" s="47"/>
      <c r="M375" s="46"/>
      <c r="N375" s="47"/>
      <c r="O375" s="46"/>
      <c r="P375" s="47"/>
      <c r="Q375" s="46"/>
      <c r="R375" s="47"/>
      <c r="S375" s="46"/>
      <c r="T375" s="47"/>
      <c r="U375" s="46"/>
      <c r="V375" s="47"/>
      <c r="W375" s="46"/>
      <c r="X375" s="47"/>
      <c r="Y375" s="46"/>
      <c r="Z375" s="47"/>
      <c r="AA375" s="46"/>
      <c r="AB375" s="47"/>
      <c r="AC375" s="46"/>
      <c r="AD375" s="47"/>
      <c r="AE375" s="46"/>
      <c r="AF375" s="47"/>
      <c r="AG375" s="46"/>
      <c r="AH375" s="47"/>
      <c r="AI375" s="46"/>
      <c r="AJ375" s="47"/>
      <c r="AK375" s="46"/>
      <c r="AL375" s="47"/>
      <c r="AM375" s="46"/>
      <c r="AN375" s="47"/>
      <c r="AO375" s="46"/>
      <c r="AP375" s="47"/>
    </row>
    <row r="376" spans="2:42" x14ac:dyDescent="0.25">
      <c r="B376" s="27">
        <f ca="1">EDATE(B375,1)</f>
        <v>56250</v>
      </c>
      <c r="C376" s="48"/>
      <c r="D376" s="49"/>
      <c r="E376" s="48"/>
      <c r="F376" s="49"/>
      <c r="G376" s="48"/>
      <c r="H376" s="49"/>
      <c r="I376" s="48"/>
      <c r="J376" s="49"/>
      <c r="K376" s="48"/>
      <c r="L376" s="49"/>
      <c r="M376" s="48"/>
      <c r="N376" s="49"/>
      <c r="O376" s="48"/>
      <c r="P376" s="49"/>
      <c r="Q376" s="48"/>
      <c r="R376" s="49"/>
      <c r="S376" s="48"/>
      <c r="T376" s="49"/>
      <c r="U376" s="48"/>
      <c r="V376" s="49"/>
      <c r="W376" s="48"/>
      <c r="X376" s="49"/>
      <c r="Y376" s="48"/>
      <c r="Z376" s="49"/>
      <c r="AA376" s="48"/>
      <c r="AB376" s="49"/>
      <c r="AC376" s="48"/>
      <c r="AD376" s="49"/>
      <c r="AE376" s="48"/>
      <c r="AF376" s="49"/>
      <c r="AG376" s="48"/>
      <c r="AH376" s="49"/>
      <c r="AI376" s="48"/>
      <c r="AJ376" s="49"/>
      <c r="AK376" s="48"/>
      <c r="AL376" s="49"/>
      <c r="AM376" s="48"/>
      <c r="AN376" s="49"/>
      <c r="AO376" s="48"/>
      <c r="AP376" s="49"/>
    </row>
    <row r="377" spans="2:42" x14ac:dyDescent="0.25">
      <c r="B377" s="27">
        <f t="shared" ref="B377:B388" ca="1" si="6">EDATE(B376,1)</f>
        <v>56281</v>
      </c>
      <c r="C377" s="46"/>
      <c r="D377" s="47"/>
      <c r="E377" s="46"/>
      <c r="F377" s="47"/>
      <c r="G377" s="46"/>
      <c r="H377" s="47"/>
      <c r="I377" s="46"/>
      <c r="J377" s="47"/>
      <c r="K377" s="46"/>
      <c r="L377" s="47"/>
      <c r="M377" s="46"/>
      <c r="N377" s="47"/>
      <c r="O377" s="46"/>
      <c r="P377" s="47"/>
      <c r="Q377" s="46"/>
      <c r="R377" s="47"/>
      <c r="S377" s="46"/>
      <c r="T377" s="47"/>
      <c r="U377" s="46"/>
      <c r="V377" s="47"/>
      <c r="W377" s="46"/>
      <c r="X377" s="47"/>
      <c r="Y377" s="46"/>
      <c r="Z377" s="47"/>
      <c r="AA377" s="46"/>
      <c r="AB377" s="47"/>
      <c r="AC377" s="46"/>
      <c r="AD377" s="47"/>
      <c r="AE377" s="46"/>
      <c r="AF377" s="47"/>
      <c r="AG377" s="46"/>
      <c r="AH377" s="47"/>
      <c r="AI377" s="46"/>
      <c r="AJ377" s="47"/>
      <c r="AK377" s="46"/>
      <c r="AL377" s="47"/>
      <c r="AM377" s="46"/>
      <c r="AN377" s="47"/>
      <c r="AO377" s="46"/>
      <c r="AP377" s="47"/>
    </row>
    <row r="378" spans="2:42" x14ac:dyDescent="0.25">
      <c r="B378" s="27">
        <f t="shared" ca="1" si="6"/>
        <v>56309</v>
      </c>
      <c r="C378" s="48"/>
      <c r="D378" s="49"/>
      <c r="E378" s="48"/>
      <c r="F378" s="49"/>
      <c r="G378" s="48"/>
      <c r="H378" s="49"/>
      <c r="I378" s="48"/>
      <c r="J378" s="49"/>
      <c r="K378" s="48"/>
      <c r="L378" s="49"/>
      <c r="M378" s="48"/>
      <c r="N378" s="49"/>
      <c r="O378" s="48"/>
      <c r="P378" s="49"/>
      <c r="Q378" s="48"/>
      <c r="R378" s="49"/>
      <c r="S378" s="48"/>
      <c r="T378" s="49"/>
      <c r="U378" s="48"/>
      <c r="V378" s="49"/>
      <c r="W378" s="48"/>
      <c r="X378" s="49"/>
      <c r="Y378" s="48"/>
      <c r="Z378" s="49"/>
      <c r="AA378" s="48"/>
      <c r="AB378" s="49"/>
      <c r="AC378" s="48"/>
      <c r="AD378" s="49"/>
      <c r="AE378" s="48"/>
      <c r="AF378" s="49"/>
      <c r="AG378" s="48"/>
      <c r="AH378" s="49"/>
      <c r="AI378" s="48"/>
      <c r="AJ378" s="49"/>
      <c r="AK378" s="48"/>
      <c r="AL378" s="49"/>
      <c r="AM378" s="48"/>
      <c r="AN378" s="49"/>
      <c r="AO378" s="48"/>
      <c r="AP378" s="49"/>
    </row>
    <row r="379" spans="2:42" x14ac:dyDescent="0.25">
      <c r="B379" s="27">
        <f t="shared" ca="1" si="6"/>
        <v>56340</v>
      </c>
      <c r="C379" s="46"/>
      <c r="D379" s="47"/>
      <c r="E379" s="46"/>
      <c r="F379" s="47"/>
      <c r="G379" s="46"/>
      <c r="H379" s="47"/>
      <c r="I379" s="46"/>
      <c r="J379" s="47"/>
      <c r="K379" s="46"/>
      <c r="L379" s="47"/>
      <c r="M379" s="46"/>
      <c r="N379" s="47"/>
      <c r="O379" s="46"/>
      <c r="P379" s="47"/>
      <c r="Q379" s="46"/>
      <c r="R379" s="47"/>
      <c r="S379" s="46"/>
      <c r="T379" s="47"/>
      <c r="U379" s="46"/>
      <c r="V379" s="47"/>
      <c r="W379" s="46"/>
      <c r="X379" s="47"/>
      <c r="Y379" s="46"/>
      <c r="Z379" s="47"/>
      <c r="AA379" s="46"/>
      <c r="AB379" s="47"/>
      <c r="AC379" s="46"/>
      <c r="AD379" s="47"/>
      <c r="AE379" s="46"/>
      <c r="AF379" s="47"/>
      <c r="AG379" s="46"/>
      <c r="AH379" s="47"/>
      <c r="AI379" s="46"/>
      <c r="AJ379" s="47"/>
      <c r="AK379" s="46"/>
      <c r="AL379" s="47"/>
      <c r="AM379" s="46"/>
      <c r="AN379" s="47"/>
      <c r="AO379" s="46"/>
      <c r="AP379" s="47"/>
    </row>
    <row r="380" spans="2:42" x14ac:dyDescent="0.25">
      <c r="B380" s="27">
        <f t="shared" ca="1" si="6"/>
        <v>56370</v>
      </c>
      <c r="C380" s="48"/>
      <c r="D380" s="49"/>
      <c r="E380" s="48"/>
      <c r="F380" s="49"/>
      <c r="G380" s="48"/>
      <c r="H380" s="49"/>
      <c r="I380" s="48"/>
      <c r="J380" s="49"/>
      <c r="K380" s="48"/>
      <c r="L380" s="49"/>
      <c r="M380" s="48"/>
      <c r="N380" s="49"/>
      <c r="O380" s="48"/>
      <c r="P380" s="49"/>
      <c r="Q380" s="48"/>
      <c r="R380" s="49"/>
      <c r="S380" s="48"/>
      <c r="T380" s="49"/>
      <c r="U380" s="48"/>
      <c r="V380" s="49"/>
      <c r="W380" s="48"/>
      <c r="X380" s="49"/>
      <c r="Y380" s="48"/>
      <c r="Z380" s="49"/>
      <c r="AA380" s="48"/>
      <c r="AB380" s="49"/>
      <c r="AC380" s="48"/>
      <c r="AD380" s="49"/>
      <c r="AE380" s="48"/>
      <c r="AF380" s="49"/>
      <c r="AG380" s="48"/>
      <c r="AH380" s="49"/>
      <c r="AI380" s="48"/>
      <c r="AJ380" s="49"/>
      <c r="AK380" s="48"/>
      <c r="AL380" s="49"/>
      <c r="AM380" s="48"/>
      <c r="AN380" s="49"/>
      <c r="AO380" s="48"/>
      <c r="AP380" s="49"/>
    </row>
    <row r="381" spans="2:42" x14ac:dyDescent="0.25">
      <c r="B381" s="27">
        <f t="shared" ca="1" si="6"/>
        <v>56401</v>
      </c>
      <c r="C381" s="46"/>
      <c r="D381" s="47"/>
      <c r="E381" s="46"/>
      <c r="F381" s="47"/>
      <c r="G381" s="46"/>
      <c r="H381" s="47"/>
      <c r="I381" s="46"/>
      <c r="J381" s="47"/>
      <c r="K381" s="46"/>
      <c r="L381" s="47"/>
      <c r="M381" s="46"/>
      <c r="N381" s="47"/>
      <c r="O381" s="46"/>
      <c r="P381" s="47"/>
      <c r="Q381" s="46"/>
      <c r="R381" s="47"/>
      <c r="S381" s="46"/>
      <c r="T381" s="47"/>
      <c r="U381" s="46"/>
      <c r="V381" s="47"/>
      <c r="W381" s="46"/>
      <c r="X381" s="47"/>
      <c r="Y381" s="46"/>
      <c r="Z381" s="47"/>
      <c r="AA381" s="46"/>
      <c r="AB381" s="47"/>
      <c r="AC381" s="46"/>
      <c r="AD381" s="47"/>
      <c r="AE381" s="46"/>
      <c r="AF381" s="47"/>
      <c r="AG381" s="46"/>
      <c r="AH381" s="47"/>
      <c r="AI381" s="46"/>
      <c r="AJ381" s="47"/>
      <c r="AK381" s="46"/>
      <c r="AL381" s="47"/>
      <c r="AM381" s="46"/>
      <c r="AN381" s="47"/>
      <c r="AO381" s="46"/>
      <c r="AP381" s="47"/>
    </row>
    <row r="382" spans="2:42" x14ac:dyDescent="0.25">
      <c r="B382" s="27">
        <f t="shared" ca="1" si="6"/>
        <v>56431</v>
      </c>
      <c r="C382" s="48"/>
      <c r="D382" s="49"/>
      <c r="E382" s="48"/>
      <c r="F382" s="49"/>
      <c r="G382" s="48"/>
      <c r="H382" s="49"/>
      <c r="I382" s="48"/>
      <c r="J382" s="49"/>
      <c r="K382" s="48"/>
      <c r="L382" s="49"/>
      <c r="M382" s="48"/>
      <c r="N382" s="49"/>
      <c r="O382" s="48"/>
      <c r="P382" s="49"/>
      <c r="Q382" s="48"/>
      <c r="R382" s="49"/>
      <c r="S382" s="48"/>
      <c r="T382" s="49"/>
      <c r="U382" s="48"/>
      <c r="V382" s="49"/>
      <c r="W382" s="48"/>
      <c r="X382" s="49"/>
      <c r="Y382" s="48"/>
      <c r="Z382" s="49"/>
      <c r="AA382" s="48"/>
      <c r="AB382" s="49"/>
      <c r="AC382" s="48"/>
      <c r="AD382" s="49"/>
      <c r="AE382" s="48"/>
      <c r="AF382" s="49"/>
      <c r="AG382" s="48"/>
      <c r="AH382" s="49"/>
      <c r="AI382" s="48"/>
      <c r="AJ382" s="49"/>
      <c r="AK382" s="48"/>
      <c r="AL382" s="49"/>
      <c r="AM382" s="48"/>
      <c r="AN382" s="49"/>
      <c r="AO382" s="48"/>
      <c r="AP382" s="49"/>
    </row>
    <row r="383" spans="2:42" x14ac:dyDescent="0.25">
      <c r="B383" s="27">
        <f t="shared" ca="1" si="6"/>
        <v>56462</v>
      </c>
      <c r="C383" s="46"/>
      <c r="D383" s="47"/>
      <c r="E383" s="46"/>
      <c r="F383" s="47"/>
      <c r="G383" s="46"/>
      <c r="H383" s="47"/>
      <c r="I383" s="46"/>
      <c r="J383" s="47"/>
      <c r="K383" s="46"/>
      <c r="L383" s="47"/>
      <c r="M383" s="46"/>
      <c r="N383" s="47"/>
      <c r="O383" s="46"/>
      <c r="P383" s="47"/>
      <c r="Q383" s="46"/>
      <c r="R383" s="47"/>
      <c r="S383" s="46"/>
      <c r="T383" s="47"/>
      <c r="U383" s="46"/>
      <c r="V383" s="47"/>
      <c r="W383" s="46"/>
      <c r="X383" s="47"/>
      <c r="Y383" s="46"/>
      <c r="Z383" s="47"/>
      <c r="AA383" s="46"/>
      <c r="AB383" s="47"/>
      <c r="AC383" s="46"/>
      <c r="AD383" s="47"/>
      <c r="AE383" s="46"/>
      <c r="AF383" s="47"/>
      <c r="AG383" s="46"/>
      <c r="AH383" s="47"/>
      <c r="AI383" s="46"/>
      <c r="AJ383" s="47"/>
      <c r="AK383" s="46"/>
      <c r="AL383" s="47"/>
      <c r="AM383" s="46"/>
      <c r="AN383" s="47"/>
      <c r="AO383" s="46"/>
      <c r="AP383" s="47"/>
    </row>
    <row r="384" spans="2:42" x14ac:dyDescent="0.25">
      <c r="B384" s="27">
        <f t="shared" ca="1" si="6"/>
        <v>56493</v>
      </c>
      <c r="C384" s="48"/>
      <c r="D384" s="49"/>
      <c r="E384" s="48"/>
      <c r="F384" s="49"/>
      <c r="G384" s="48"/>
      <c r="H384" s="49"/>
      <c r="I384" s="48"/>
      <c r="J384" s="49"/>
      <c r="K384" s="48"/>
      <c r="L384" s="49"/>
      <c r="M384" s="48"/>
      <c r="N384" s="49"/>
      <c r="O384" s="48"/>
      <c r="P384" s="49"/>
      <c r="Q384" s="48"/>
      <c r="R384" s="49"/>
      <c r="S384" s="48"/>
      <c r="T384" s="49"/>
      <c r="U384" s="48"/>
      <c r="V384" s="49"/>
      <c r="W384" s="48"/>
      <c r="X384" s="49"/>
      <c r="Y384" s="48"/>
      <c r="Z384" s="49"/>
      <c r="AA384" s="48"/>
      <c r="AB384" s="49"/>
      <c r="AC384" s="48"/>
      <c r="AD384" s="49"/>
      <c r="AE384" s="48"/>
      <c r="AF384" s="49"/>
      <c r="AG384" s="48"/>
      <c r="AH384" s="49"/>
      <c r="AI384" s="48"/>
      <c r="AJ384" s="49"/>
      <c r="AK384" s="48"/>
      <c r="AL384" s="49"/>
      <c r="AM384" s="48"/>
      <c r="AN384" s="49"/>
      <c r="AO384" s="48"/>
      <c r="AP384" s="49"/>
    </row>
    <row r="385" spans="2:42" x14ac:dyDescent="0.25">
      <c r="B385" s="27">
        <f t="shared" ca="1" si="6"/>
        <v>56523</v>
      </c>
      <c r="C385" s="46"/>
      <c r="D385" s="47"/>
      <c r="E385" s="46"/>
      <c r="F385" s="47"/>
      <c r="G385" s="46"/>
      <c r="H385" s="47"/>
      <c r="I385" s="46"/>
      <c r="J385" s="47"/>
      <c r="K385" s="46"/>
      <c r="L385" s="47"/>
      <c r="M385" s="46"/>
      <c r="N385" s="47"/>
      <c r="O385" s="46"/>
      <c r="P385" s="47"/>
      <c r="Q385" s="46"/>
      <c r="R385" s="47"/>
      <c r="S385" s="46"/>
      <c r="T385" s="47"/>
      <c r="U385" s="46"/>
      <c r="V385" s="47"/>
      <c r="W385" s="46"/>
      <c r="X385" s="47"/>
      <c r="Y385" s="46"/>
      <c r="Z385" s="47"/>
      <c r="AA385" s="46"/>
      <c r="AB385" s="47"/>
      <c r="AC385" s="46"/>
      <c r="AD385" s="47"/>
      <c r="AE385" s="46"/>
      <c r="AF385" s="47"/>
      <c r="AG385" s="46"/>
      <c r="AH385" s="47"/>
      <c r="AI385" s="46"/>
      <c r="AJ385" s="47"/>
      <c r="AK385" s="46"/>
      <c r="AL385" s="47"/>
      <c r="AM385" s="46"/>
      <c r="AN385" s="47"/>
      <c r="AO385" s="46"/>
      <c r="AP385" s="47"/>
    </row>
    <row r="386" spans="2:42" x14ac:dyDescent="0.25">
      <c r="B386" s="27">
        <f t="shared" ca="1" si="6"/>
        <v>56554</v>
      </c>
      <c r="C386" s="48"/>
      <c r="D386" s="49"/>
      <c r="E386" s="48"/>
      <c r="F386" s="49"/>
      <c r="G386" s="48"/>
      <c r="H386" s="49"/>
      <c r="I386" s="48"/>
      <c r="J386" s="49"/>
      <c r="K386" s="48"/>
      <c r="L386" s="49"/>
      <c r="M386" s="48"/>
      <c r="N386" s="49"/>
      <c r="O386" s="48"/>
      <c r="P386" s="49"/>
      <c r="Q386" s="48"/>
      <c r="R386" s="49"/>
      <c r="S386" s="48"/>
      <c r="T386" s="49"/>
      <c r="U386" s="48"/>
      <c r="V386" s="49"/>
      <c r="W386" s="48"/>
      <c r="X386" s="49"/>
      <c r="Y386" s="48"/>
      <c r="Z386" s="49"/>
      <c r="AA386" s="48"/>
      <c r="AB386" s="49"/>
      <c r="AC386" s="48"/>
      <c r="AD386" s="49"/>
      <c r="AE386" s="48"/>
      <c r="AF386" s="49"/>
      <c r="AG386" s="48"/>
      <c r="AH386" s="49"/>
      <c r="AI386" s="48"/>
      <c r="AJ386" s="49"/>
      <c r="AK386" s="48"/>
      <c r="AL386" s="49"/>
      <c r="AM386" s="48"/>
      <c r="AN386" s="49"/>
      <c r="AO386" s="48"/>
      <c r="AP386" s="49"/>
    </row>
    <row r="387" spans="2:42" x14ac:dyDescent="0.25">
      <c r="B387" s="27">
        <f t="shared" ca="1" si="6"/>
        <v>56584</v>
      </c>
      <c r="C387" s="46"/>
      <c r="D387" s="47"/>
      <c r="E387" s="46"/>
      <c r="F387" s="47"/>
      <c r="G387" s="46"/>
      <c r="H387" s="47"/>
      <c r="I387" s="46"/>
      <c r="J387" s="47"/>
      <c r="K387" s="46"/>
      <c r="L387" s="47"/>
      <c r="M387" s="46"/>
      <c r="N387" s="47"/>
      <c r="O387" s="46"/>
      <c r="P387" s="47"/>
      <c r="Q387" s="46"/>
      <c r="R387" s="47"/>
      <c r="S387" s="46"/>
      <c r="T387" s="47"/>
      <c r="U387" s="46"/>
      <c r="V387" s="47"/>
      <c r="W387" s="46"/>
      <c r="X387" s="47"/>
      <c r="Y387" s="46"/>
      <c r="Z387" s="47"/>
      <c r="AA387" s="46"/>
      <c r="AB387" s="47"/>
      <c r="AC387" s="46"/>
      <c r="AD387" s="47"/>
      <c r="AE387" s="46"/>
      <c r="AF387" s="47"/>
      <c r="AG387" s="46"/>
      <c r="AH387" s="47"/>
      <c r="AI387" s="46"/>
      <c r="AJ387" s="47"/>
      <c r="AK387" s="46"/>
      <c r="AL387" s="47"/>
      <c r="AM387" s="46"/>
      <c r="AN387" s="47"/>
      <c r="AO387" s="46"/>
      <c r="AP387" s="47"/>
    </row>
    <row r="388" spans="2:42" x14ac:dyDescent="0.25">
      <c r="B388" s="27">
        <f t="shared" ca="1" si="6"/>
        <v>56615</v>
      </c>
      <c r="C388" s="48"/>
      <c r="D388" s="49"/>
      <c r="E388" s="48"/>
      <c r="F388" s="49"/>
      <c r="G388" s="48"/>
      <c r="H388" s="49"/>
      <c r="I388" s="48"/>
      <c r="J388" s="49"/>
      <c r="K388" s="48"/>
      <c r="L388" s="49"/>
      <c r="M388" s="48"/>
      <c r="N388" s="49"/>
      <c r="O388" s="48"/>
      <c r="P388" s="49"/>
      <c r="Q388" s="48"/>
      <c r="R388" s="49"/>
      <c r="S388" s="48"/>
      <c r="T388" s="49"/>
      <c r="U388" s="48"/>
      <c r="V388" s="49"/>
      <c r="W388" s="48"/>
      <c r="X388" s="49"/>
      <c r="Y388" s="48"/>
      <c r="Z388" s="49"/>
      <c r="AA388" s="48"/>
      <c r="AB388" s="49"/>
      <c r="AC388" s="48"/>
      <c r="AD388" s="49"/>
      <c r="AE388" s="48"/>
      <c r="AF388" s="49"/>
      <c r="AG388" s="48"/>
      <c r="AH388" s="49"/>
      <c r="AI388" s="48"/>
      <c r="AJ388" s="49"/>
      <c r="AK388" s="48"/>
      <c r="AL388" s="49"/>
      <c r="AM388" s="48"/>
      <c r="AN388" s="49"/>
      <c r="AO388" s="48"/>
      <c r="AP388" s="49"/>
    </row>
    <row r="389" spans="2:42" x14ac:dyDescent="0.25">
      <c r="B389" s="27"/>
    </row>
  </sheetData>
  <sheetProtection algorithmName="SHA-512" hashValue="kxzbl8DBN26PK50lTOZ0fUyX3H/et/RoeE7h8XROV7kmH8pN6RTvzim1O/PIXu0/DuzT7VMJ3eZcfvvzNZfStg==" saltValue="u4vdjF0JmNaxHFnZP/nIHQ==" spinCount="100000" sheet="1" objects="1" scenarios="1" selectLockedCells="1"/>
  <mergeCells count="62">
    <mergeCell ref="U17:V17"/>
    <mergeCell ref="U18:V18"/>
    <mergeCell ref="S17:T17"/>
    <mergeCell ref="K17:L17"/>
    <mergeCell ref="S18:T18"/>
    <mergeCell ref="S22:T22"/>
    <mergeCell ref="Q17:R17"/>
    <mergeCell ref="Q18:R18"/>
    <mergeCell ref="Q22:R22"/>
    <mergeCell ref="C13:J13"/>
    <mergeCell ref="C17:D17"/>
    <mergeCell ref="E17:F17"/>
    <mergeCell ref="G17:H17"/>
    <mergeCell ref="I17:J17"/>
    <mergeCell ref="D16:I16"/>
    <mergeCell ref="C22:D22"/>
    <mergeCell ref="E22:F22"/>
    <mergeCell ref="G22:H22"/>
    <mergeCell ref="I22:J22"/>
    <mergeCell ref="O17:P17"/>
    <mergeCell ref="M17:N17"/>
    <mergeCell ref="C18:D18"/>
    <mergeCell ref="E18:F18"/>
    <mergeCell ref="K22:L22"/>
    <mergeCell ref="M22:N22"/>
    <mergeCell ref="O18:P18"/>
    <mergeCell ref="O22:P22"/>
    <mergeCell ref="G18:H18"/>
    <mergeCell ref="I18:J18"/>
    <mergeCell ref="K18:L18"/>
    <mergeCell ref="M18:N18"/>
    <mergeCell ref="U22:V22"/>
    <mergeCell ref="W17:X17"/>
    <mergeCell ref="W18:X18"/>
    <mergeCell ref="W22:X22"/>
    <mergeCell ref="AK17:AL17"/>
    <mergeCell ref="Y17:Z17"/>
    <mergeCell ref="Y18:Z18"/>
    <mergeCell ref="Y22:Z22"/>
    <mergeCell ref="AA17:AB17"/>
    <mergeCell ref="AA18:AB18"/>
    <mergeCell ref="AA22:AB22"/>
    <mergeCell ref="AK18:AL18"/>
    <mergeCell ref="AK22:AL22"/>
    <mergeCell ref="AC17:AD17"/>
    <mergeCell ref="AC18:AD18"/>
    <mergeCell ref="AC22:AD22"/>
    <mergeCell ref="AO17:AP17"/>
    <mergeCell ref="AO18:AP18"/>
    <mergeCell ref="AO22:AP22"/>
    <mergeCell ref="AE17:AF17"/>
    <mergeCell ref="AE18:AF18"/>
    <mergeCell ref="AE22:AF22"/>
    <mergeCell ref="AG17:AH17"/>
    <mergeCell ref="AG18:AH18"/>
    <mergeCell ref="AG22:AH22"/>
    <mergeCell ref="AI17:AJ17"/>
    <mergeCell ref="AI18:AJ18"/>
    <mergeCell ref="AI22:AJ22"/>
    <mergeCell ref="AM17:AN17"/>
    <mergeCell ref="AM18:AN18"/>
    <mergeCell ref="AM22:AN22"/>
  </mergeCells>
  <conditionalFormatting sqref="C13">
    <cfRule type="dataBar" priority="95">
      <dataBar>
        <cfvo type="num" val="0"/>
        <cfvo type="num" val="1"/>
        <color rgb="FFF1943F"/>
      </dataBar>
      <extLst>
        <ext xmlns:x14="http://schemas.microsoft.com/office/spreadsheetml/2009/9/main" uri="{B025F937-C7B1-47D3-B67F-A62EFF666E3E}">
          <x14:id>{F03F7208-18AE-4E65-A7AE-F2032403EDD1}</x14:id>
        </ext>
      </extLst>
    </cfRule>
  </conditionalFormatting>
  <conditionalFormatting sqref="C17:AP17">
    <cfRule type="dataBar" priority="96">
      <dataBar>
        <cfvo type="num" val="0"/>
        <cfvo type="num" val="1"/>
        <color rgb="FFF1943F"/>
      </dataBar>
      <extLst>
        <ext xmlns:x14="http://schemas.microsoft.com/office/spreadsheetml/2009/9/main" uri="{B025F937-C7B1-47D3-B67F-A62EFF666E3E}">
          <x14:id>{92393FA5-BE19-407D-99D6-21A8AC1000F8}</x14:id>
        </ext>
      </extLst>
    </cfRule>
  </conditionalFormatting>
  <conditionalFormatting sqref="D16:I16">
    <cfRule type="expression" dxfId="20" priority="10">
      <formula>$D$14=0</formula>
    </cfRule>
  </conditionalFormatting>
  <conditionalFormatting sqref="E10">
    <cfRule type="cellIs" dxfId="19" priority="11" operator="greaterThanOrEqual">
      <formula>0</formula>
    </cfRule>
  </conditionalFormatting>
  <conditionalFormatting sqref="K17:AP389">
    <cfRule type="expression" dxfId="9" priority="12">
      <formula>K$19=""</formula>
    </cfRule>
  </conditionalFormatting>
  <dataValidations count="2">
    <dataValidation type="decimal" showErrorMessage="1" errorTitle="That Doesn't Look Right" error="The rate should be a percentage between 0% and 100%." sqref="AL27 J27 D27 F27 AN27 H27 L27 N27 P27 R27 T27 V27 X27 Z27 AB27 AD27 AF27 AH27 AJ27 AP27" xr:uid="{B461A9D4-4CA2-4DFC-BAB9-397C20B6EE76}">
      <formula1>0</formula1>
      <formula2>1</formula2>
    </dataValidation>
    <dataValidation type="decimal" allowBlank="1" showErrorMessage="1" errorTitle="That Doesn't Look Right" error="This should be 0 or a positive number, but it also should be less than like a hundred million." sqref="D29:AP388 C30:C388 C29" xr:uid="{12941F9E-B6D1-425F-8552-791739D00E69}">
      <formula1>0</formula1>
      <formula2>100000000</formula2>
    </dataValidation>
  </dataValidations>
  <pageMargins left="0.7" right="0.7" top="0.75" bottom="0.75" header="0.3" footer="0.3"/>
  <pageSetup orientation="portrait" r:id="rId1"/>
  <ignoredErrors>
    <ignoredError sqref="D24" formula="1"/>
  </ignoredErrors>
  <legacyDrawing r:id="rId2"/>
  <extLst>
    <ext xmlns:x14="http://schemas.microsoft.com/office/spreadsheetml/2009/9/main" uri="{78C0D931-6437-407d-A8EE-F0AAD7539E65}">
      <x14:conditionalFormattings>
        <x14:conditionalFormatting xmlns:xm="http://schemas.microsoft.com/office/excel/2006/main">
          <x14:cfRule type="dataBar" id="{F03F7208-18AE-4E65-A7AE-F2032403EDD1}">
            <x14:dataBar minLength="0" maxLength="100" border="1">
              <x14:cfvo type="num">
                <xm:f>0</xm:f>
              </x14:cfvo>
              <x14:cfvo type="num">
                <xm:f>1</xm:f>
              </x14:cfvo>
              <x14:borderColor rgb="FFF1943F"/>
              <x14:negativeFillColor rgb="FFFF0000"/>
              <x14:axisColor rgb="FF000000"/>
            </x14:dataBar>
          </x14:cfRule>
          <xm:sqref>C13</xm:sqref>
        </x14:conditionalFormatting>
        <x14:conditionalFormatting xmlns:xm="http://schemas.microsoft.com/office/excel/2006/main">
          <x14:cfRule type="dataBar" id="{92393FA5-BE19-407D-99D6-21A8AC1000F8}">
            <x14:dataBar minLength="0" maxLength="100" border="1">
              <x14:cfvo type="num">
                <xm:f>0</xm:f>
              </x14:cfvo>
              <x14:cfvo type="num">
                <xm:f>1</xm:f>
              </x14:cfvo>
              <x14:borderColor rgb="FFF1943F"/>
              <x14:negativeFillColor rgb="FFFF0000"/>
              <x14:axisColor rgb="FF000000"/>
            </x14:dataBar>
          </x14:cfRule>
          <xm:sqref>C17:AP17</xm:sqref>
        </x14:conditionalFormatting>
        <x14:conditionalFormatting xmlns:xm="http://schemas.microsoft.com/office/excel/2006/main">
          <x14:cfRule type="expression" priority="1" id="{2CE06D6F-8D4B-4109-8230-29963D577439}">
            <xm:f>'1) State My Situation'!$H$4="None"</xm:f>
            <x14:dxf>
              <numFmt numFmtId="4" formatCode="#,##0.00"/>
            </x14:dxf>
          </x14:cfRule>
          <x14:cfRule type="expression" priority="2" id="{94D8E3BF-1535-413B-8972-BE33E6ABA227}">
            <xm:f>'1) State My Situation'!$H$4="Shilling"</xm:f>
            <x14:dxf>
              <numFmt numFmtId="184" formatCode="[$KES]\ #,##0.00"/>
            </x14:dxf>
          </x14:cfRule>
          <x14:cfRule type="expression" priority="3" id="{5AA1302D-092A-4C7A-A3DF-4F20AE7C1C7A}">
            <xm:f>'1) State My Situation'!$H$4="Euro"</xm:f>
            <x14:dxf>
              <numFmt numFmtId="183" formatCode="[$€-2]\ #,##0.00"/>
            </x14:dxf>
          </x14:cfRule>
          <x14:cfRule type="expression" priority="4" id="{4992EFA3-483B-4EBA-B769-048BE4BA73D4}">
            <xm:f>'1) State My Situation'!$H$4="Pound"</xm:f>
            <x14:dxf>
              <numFmt numFmtId="182" formatCode="[$£-809]#,##0.00"/>
            </x14:dxf>
          </x14:cfRule>
          <x14:cfRule type="expression" priority="5" id="{A9A86C6E-5417-4FF7-A54D-D84EC8A3DD28}">
            <xm:f>'1) State My Situation'!$H$4="Real"</xm:f>
            <x14:dxf>
              <numFmt numFmtId="181" formatCode="[$R$-416]\ #,##0.00"/>
            </x14:dxf>
          </x14:cfRule>
          <x14:cfRule type="expression" priority="6" id="{4D1042F3-0BEA-4F73-A4D1-4649535530BC}">
            <xm:f>'1) State My Situation'!$H$4="Rupee"</xm:f>
            <x14:dxf>
              <numFmt numFmtId="180" formatCode="[$₹-445]\ #,##0.00"/>
            </x14:dxf>
          </x14:cfRule>
          <x14:cfRule type="expression" priority="7" id="{E4A3A963-FBAA-4B25-8FB1-CB36EB40DC10}">
            <xm:f>'1) State My Situation'!$H$4="Philippine Peso"</xm:f>
            <x14:dxf>
              <numFmt numFmtId="179" formatCode="[$₱-3409]#,##0.00"/>
            </x14:dxf>
          </x14:cfRule>
          <x14:cfRule type="expression" priority="8" id="{D6F3850F-632A-49E0-9016-0DAADD19A75B}">
            <xm:f>'1) State My Situation'!$H$4="ZAR"</xm:f>
            <x14:dxf>
              <numFmt numFmtId="178" formatCode="[$R-1C09]#,##0.00"/>
            </x14:dxf>
          </x14:cfRule>
          <x14:cfRule type="expression" priority="9" id="{574D9943-D6CB-4C42-BD91-295243761B36}">
            <xm:f>'1) State My Situation'!$H$4="Dollar"</xm:f>
            <x14:dxf>
              <numFmt numFmtId="164" formatCode="&quot;$&quot;#,##0.00"/>
            </x14:dxf>
          </x14:cfRule>
          <xm:sqref>I8:I10 C24:AP24 C26:AP26 C29:AP388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6D8E3-A1BF-4EF0-915E-A33A736922B9}">
  <dimension ref="B2:AP381"/>
  <sheetViews>
    <sheetView zoomScaleNormal="100" workbookViewId="0">
      <pane xSplit="2" topLeftCell="C1" activePane="topRight" state="frozen"/>
      <selection pane="topRight" activeCell="E9" sqref="E9"/>
    </sheetView>
  </sheetViews>
  <sheetFormatPr defaultColWidth="9.140625" defaultRowHeight="15.75" x14ac:dyDescent="0.25"/>
  <cols>
    <col min="1" max="1" width="4.28515625" style="5" customWidth="1"/>
    <col min="2" max="2" width="9.42578125" style="5" customWidth="1"/>
    <col min="3" max="4" width="15.7109375" style="5" customWidth="1"/>
    <col min="5" max="5" width="16.7109375" style="5" customWidth="1"/>
    <col min="6" max="42" width="15.7109375" style="5" customWidth="1"/>
    <col min="43" max="16384" width="9.140625" style="5"/>
  </cols>
  <sheetData>
    <row r="2" spans="2:42" ht="31.5" x14ac:dyDescent="0.25">
      <c r="B2" s="4" t="s">
        <v>404</v>
      </c>
    </row>
    <row r="3" spans="2:42" x14ac:dyDescent="0.25">
      <c r="B3" s="28" t="s">
        <v>405</v>
      </c>
    </row>
    <row r="4" spans="2:42" x14ac:dyDescent="0.25">
      <c r="B4" s="5" t="s">
        <v>407</v>
      </c>
    </row>
    <row r="5" spans="2:42" x14ac:dyDescent="0.25">
      <c r="B5" s="5" t="s">
        <v>406</v>
      </c>
    </row>
    <row r="6" spans="2:42" x14ac:dyDescent="0.25">
      <c r="B6" s="29" t="s">
        <v>415</v>
      </c>
    </row>
    <row r="7" spans="2:42" x14ac:dyDescent="0.25">
      <c r="B7" s="29"/>
    </row>
    <row r="8" spans="2:42" x14ac:dyDescent="0.25">
      <c r="C8" s="5" t="s">
        <v>412</v>
      </c>
      <c r="E8" s="5" t="str">
        <f>'2) The Plan'!G9</f>
        <v>Lowest Balance First</v>
      </c>
    </row>
    <row r="9" spans="2:42" x14ac:dyDescent="0.25">
      <c r="C9" s="5" t="s">
        <v>409</v>
      </c>
      <c r="E9" s="32">
        <f>SUM(C15:AP15)</f>
        <v>4350</v>
      </c>
      <c r="H9" s="32"/>
    </row>
    <row r="10" spans="2:42" x14ac:dyDescent="0.25">
      <c r="C10" s="5" t="s">
        <v>410</v>
      </c>
      <c r="E10" s="32">
        <f>SUM(C17:AP17)</f>
        <v>597.03000000000009</v>
      </c>
      <c r="H10" s="32"/>
    </row>
    <row r="11" spans="2:42" x14ac:dyDescent="0.25">
      <c r="C11" s="34" t="s">
        <v>411</v>
      </c>
      <c r="D11" s="34"/>
      <c r="E11" s="35">
        <f>SUM(E9:E10)</f>
        <v>4947.03</v>
      </c>
      <c r="F11" s="7"/>
      <c r="H11" s="60"/>
    </row>
    <row r="12" spans="2:42" x14ac:dyDescent="0.25">
      <c r="C12" s="5" t="s">
        <v>413</v>
      </c>
      <c r="E12" s="37">
        <f>ROUNDUP(E11/SituationTotalPayments,0)</f>
        <v>25</v>
      </c>
      <c r="F12" s="32"/>
      <c r="H12" s="37"/>
    </row>
    <row r="14" spans="2:42" s="7" customFormat="1" x14ac:dyDescent="0.25">
      <c r="C14" s="7" t="str" cm="1">
        <f t="array" ref="C14">IF(MOD(COLUMN(A1),2)=1,INDEX(PlanOrderDebtNames,(COLUMN(A1)+1)/2),"")</f>
        <v>Debt1</v>
      </c>
      <c r="D14" s="7" t="str" cm="1">
        <f t="array" ref="D14">IF(MOD(COLUMN(B1),2)=1,INDEX(PlanOrderDebtNames,(COLUMN(B1)+1)/2),"")</f>
        <v/>
      </c>
      <c r="E14" s="7" t="str" cm="1">
        <f t="array" ref="E14">IF(MOD(COLUMN(C1),2)=1,INDEX(PlanOrderDebtNames,(COLUMN(C1)+1)/2),"")</f>
        <v>Debt3</v>
      </c>
      <c r="F14" s="7" t="str" cm="1">
        <f t="array" ref="F14">IF(MOD(COLUMN(D1),2)=1,INDEX(PlanOrderDebtNames,(COLUMN(D1)+1)/2),"")</f>
        <v/>
      </c>
      <c r="G14" s="7" t="str" cm="1">
        <f t="array" ref="G14">IF(MOD(COLUMN(E1),2)=1,INDEX(PlanOrderDebtNames,(COLUMN(E1)+1)/2),"")</f>
        <v>Debt2</v>
      </c>
      <c r="H14" s="7" t="str" cm="1">
        <f t="array" ref="H14">IF(MOD(COLUMN(F1),2)=1,INDEX(PlanOrderDebtNames,(COLUMN(F1)+1)/2),"")</f>
        <v/>
      </c>
      <c r="I14" s="7" t="str" cm="1">
        <f t="array" ref="I14">IF(MOD(COLUMN(G1),2)=1,INDEX(PlanOrderDebtNames,(COLUMN(G1)+1)/2),"")</f>
        <v>Debt4</v>
      </c>
      <c r="J14" s="7" t="str" cm="1">
        <f t="array" ref="J14">IF(MOD(COLUMN(H1),2)=1,INDEX(PlanOrderDebtNames,(COLUMN(H1)+1)/2),"")</f>
        <v/>
      </c>
      <c r="K14" s="7" t="str" cm="1">
        <f t="array" ref="K14">IF(MOD(COLUMN(I1),2)=1,INDEX(PlanOrderDebtNames,(COLUMN(I1)+1)/2),"")</f>
        <v/>
      </c>
      <c r="L14" s="7" t="str" cm="1">
        <f t="array" ref="L14">IF(MOD(COLUMN(J1),2)=1,INDEX(PlanOrderDebtNames,(COLUMN(J1)+1)/2),"")</f>
        <v/>
      </c>
      <c r="M14" s="7" t="str" cm="1">
        <f t="array" ref="M14">IF(MOD(COLUMN(K1),2)=1,INDEX(PlanOrderDebtNames,(COLUMN(K1)+1)/2),"")</f>
        <v/>
      </c>
      <c r="N14" s="7" t="str" cm="1">
        <f t="array" ref="N14">IF(MOD(COLUMN(L1),2)=1,INDEX(PlanOrderDebtNames,(COLUMN(L1)+1)/2),"")</f>
        <v/>
      </c>
      <c r="O14" s="7" t="str" cm="1">
        <f t="array" ref="O14">IF(MOD(COLUMN(M1),2)=1,INDEX(PlanOrderDebtNames,(COLUMN(M1)+1)/2),"")</f>
        <v/>
      </c>
      <c r="P14" s="7" t="str" cm="1">
        <f t="array" ref="P14">IF(MOD(COLUMN(N1),2)=1,INDEX(PlanOrderDebtNames,(COLUMN(N1)+1)/2),"")</f>
        <v/>
      </c>
      <c r="Q14" s="7" t="str" cm="1">
        <f t="array" ref="Q14">IF(MOD(COLUMN(O1),2)=1,INDEX(PlanOrderDebtNames,(COLUMN(O1)+1)/2),"")</f>
        <v/>
      </c>
      <c r="R14" s="7" t="str" cm="1">
        <f t="array" ref="R14">IF(MOD(COLUMN(P1),2)=1,INDEX(PlanOrderDebtNames,(COLUMN(P1)+1)/2),"")</f>
        <v/>
      </c>
      <c r="S14" s="7" t="str" cm="1">
        <f t="array" ref="S14">IF(MOD(COLUMN(Q1),2)=1,INDEX(PlanOrderDebtNames,(COLUMN(Q1)+1)/2),"")</f>
        <v/>
      </c>
      <c r="T14" s="7" t="str" cm="1">
        <f t="array" ref="T14">IF(MOD(COLUMN(R1),2)=1,INDEX(PlanOrderDebtNames,(COLUMN(R1)+1)/2),"")</f>
        <v/>
      </c>
      <c r="U14" s="7" t="str" cm="1">
        <f t="array" ref="U14">IF(MOD(COLUMN(S1),2)=1,INDEX(PlanOrderDebtNames,(COLUMN(S1)+1)/2),"")</f>
        <v/>
      </c>
      <c r="V14" s="7" t="str" cm="1">
        <f t="array" ref="V14">IF(MOD(COLUMN(T1),2)=1,INDEX(PlanOrderDebtNames,(COLUMN(T1)+1)/2),"")</f>
        <v/>
      </c>
      <c r="W14" s="7" t="str" cm="1">
        <f t="array" ref="W14">IF(MOD(COLUMN(U1),2)=1,INDEX(PlanOrderDebtNames,(COLUMN(U1)+1)/2),"")</f>
        <v/>
      </c>
      <c r="X14" s="7" t="str" cm="1">
        <f t="array" ref="X14">IF(MOD(COLUMN(V1),2)=1,INDEX(PlanOrderDebtNames,(COLUMN(V1)+1)/2),"")</f>
        <v/>
      </c>
      <c r="Y14" s="7" t="str" cm="1">
        <f t="array" ref="Y14">IF(MOD(COLUMN(W1),2)=1,INDEX(PlanOrderDebtNames,(COLUMN(W1)+1)/2),"")</f>
        <v/>
      </c>
      <c r="Z14" s="7" t="str" cm="1">
        <f t="array" ref="Z14">IF(MOD(COLUMN(X1),2)=1,INDEX(PlanOrderDebtNames,(COLUMN(X1)+1)/2),"")</f>
        <v/>
      </c>
      <c r="AA14" s="7" t="str" cm="1">
        <f t="array" ref="AA14">IF(MOD(COLUMN(Y1),2)=1,INDEX(PlanOrderDebtNames,(COLUMN(Y1)+1)/2),"")</f>
        <v/>
      </c>
      <c r="AB14" s="7" t="str" cm="1">
        <f t="array" ref="AB14">IF(MOD(COLUMN(Z1),2)=1,INDEX(PlanOrderDebtNames,(COLUMN(Z1)+1)/2),"")</f>
        <v/>
      </c>
      <c r="AC14" s="7" t="str" cm="1">
        <f t="array" ref="AC14">IF(MOD(COLUMN(AA1),2)=1,INDEX(PlanOrderDebtNames,(COLUMN(AA1)+1)/2),"")</f>
        <v/>
      </c>
      <c r="AD14" s="7" t="str" cm="1">
        <f t="array" ref="AD14">IF(MOD(COLUMN(AB1),2)=1,INDEX(PlanOrderDebtNames,(COLUMN(AB1)+1)/2),"")</f>
        <v/>
      </c>
      <c r="AE14" s="7" t="str" cm="1">
        <f t="array" ref="AE14">IF(MOD(COLUMN(AC1),2)=1,INDEX(PlanOrderDebtNames,(COLUMN(AC1)+1)/2),"")</f>
        <v/>
      </c>
      <c r="AF14" s="7" t="str" cm="1">
        <f t="array" ref="AF14">IF(MOD(COLUMN(AD1),2)=1,INDEX(PlanOrderDebtNames,(COLUMN(AD1)+1)/2),"")</f>
        <v/>
      </c>
      <c r="AG14" s="7" t="str" cm="1">
        <f t="array" ref="AG14">IF(MOD(COLUMN(AE1),2)=1,INDEX(PlanOrderDebtNames,(COLUMN(AE1)+1)/2),"")</f>
        <v/>
      </c>
      <c r="AH14" s="7" t="str" cm="1">
        <f t="array" ref="AH14">IF(MOD(COLUMN(AF1),2)=1,INDEX(PlanOrderDebtNames,(COLUMN(AF1)+1)/2),"")</f>
        <v/>
      </c>
      <c r="AI14" s="7" t="str" cm="1">
        <f t="array" ref="AI14">IF(MOD(COLUMN(AG1),2)=1,INDEX(PlanOrderDebtNames,(COLUMN(AG1)+1)/2),"")</f>
        <v/>
      </c>
      <c r="AJ14" s="7" t="str" cm="1">
        <f t="array" ref="AJ14">IF(MOD(COLUMN(AH1),2)=1,INDEX(PlanOrderDebtNames,(COLUMN(AH1)+1)/2),"")</f>
        <v/>
      </c>
      <c r="AK14" s="7" t="str" cm="1">
        <f t="array" ref="AK14">IF(MOD(COLUMN(AI1),2)=1,INDEX(PlanOrderDebtNames,(COLUMN(AI1)+1)/2),"")</f>
        <v/>
      </c>
      <c r="AL14" s="7" t="str" cm="1">
        <f t="array" ref="AL14">IF(MOD(COLUMN(AJ1),2)=1,INDEX(PlanOrderDebtNames,(COLUMN(AJ1)+1)/2),"")</f>
        <v/>
      </c>
      <c r="AM14" s="7" t="str" cm="1">
        <f t="array" ref="AM14">IF(MOD(COLUMN(AK1),2)=1,INDEX(PlanOrderDebtNames,(COLUMN(AK1)+1)/2),"")</f>
        <v/>
      </c>
      <c r="AN14" s="7" t="str" cm="1">
        <f t="array" ref="AN14">IF(MOD(COLUMN(AL1),2)=1,INDEX(PlanOrderDebtNames,(COLUMN(AL1)+1)/2),"")</f>
        <v/>
      </c>
      <c r="AO14" s="7" t="str" cm="1">
        <f t="array" ref="AO14">IF(MOD(COLUMN(AM1),2)=1,INDEX(PlanOrderDebtNames,(COLUMN(AM1)+1)/2),"")</f>
        <v/>
      </c>
      <c r="AP14" s="7" t="str" cm="1">
        <f t="array" ref="AP14">IF(MOD(COLUMN(AN1),2)=1,INDEX(PlanOrderDebtNames,(COLUMN(AN1)+1)/2),"")</f>
        <v/>
      </c>
    </row>
    <row r="15" spans="2:42" x14ac:dyDescent="0.25">
      <c r="B15" s="5" t="s">
        <v>1</v>
      </c>
      <c r="C15" s="32">
        <f>IF(C14="","",INDEX(UserListedDebtBalances,MATCH(C14,UserListedDebtNames,0)))</f>
        <v>450</v>
      </c>
      <c r="D15" s="32" t="str">
        <f>IF(D14="","",VLOOKUP(D14,'1) State My Situation'!$B$10:$C$29,2,FALSE))</f>
        <v/>
      </c>
      <c r="E15" s="32">
        <f>IF(E14="","",INDEX(UserListedDebtBalances,MATCH(E14,UserListedDebtNames,0)))</f>
        <v>1000</v>
      </c>
      <c r="F15" s="32" t="str">
        <f>IF(F14="","",VLOOKUP(F14,'1) State My Situation'!$B$10:$C$29,2,FALSE))</f>
        <v/>
      </c>
      <c r="G15" s="32">
        <f>IF(G14="","",INDEX(UserListedDebtBalances,MATCH(G14,UserListedDebtNames,0)))</f>
        <v>1400</v>
      </c>
      <c r="H15" s="32" t="str">
        <f>IF(H14="","",VLOOKUP(H14,'1) State My Situation'!$B$10:$C$29,2,FALSE))</f>
        <v/>
      </c>
      <c r="I15" s="32">
        <f>IF(I14="","",INDEX(UserListedDebtBalances,MATCH(I14,UserListedDebtNames,0)))</f>
        <v>1500</v>
      </c>
      <c r="J15" s="32" t="str">
        <f>IF(J14="","",VLOOKUP(J14,'1) State My Situation'!$B$10:$C$29,2,FALSE))</f>
        <v/>
      </c>
      <c r="K15" s="32" t="str">
        <f>IF(K14="","",INDEX(UserListedDebtBalances,MATCH(K14,UserListedDebtNames,0)))</f>
        <v/>
      </c>
      <c r="L15" s="32" t="str">
        <f>IF(L14="","",VLOOKUP(L14,'1) State My Situation'!$B$10:$C$29,2,FALSE))</f>
        <v/>
      </c>
      <c r="M15" s="32" t="str">
        <f>IF(M14="","",INDEX(UserListedDebtBalances,MATCH(M14,UserListedDebtNames,0)))</f>
        <v/>
      </c>
      <c r="N15" s="32" t="str">
        <f>IF(N14="","",VLOOKUP(N14,'1) State My Situation'!$B$10:$C$29,2,FALSE))</f>
        <v/>
      </c>
      <c r="O15" s="32" t="str">
        <f>IF(O14="","",INDEX(UserListedDebtBalances,MATCH(O14,UserListedDebtNames,0)))</f>
        <v/>
      </c>
      <c r="P15" s="32" t="str">
        <f>IF(P14="","",VLOOKUP(P14,'1) State My Situation'!$B$10:$C$29,2,FALSE))</f>
        <v/>
      </c>
      <c r="Q15" s="32" t="str">
        <f>IF(Q14="","",INDEX(UserListedDebtBalances,MATCH(Q14,UserListedDebtNames,0)))</f>
        <v/>
      </c>
      <c r="R15" s="32" t="str">
        <f>IF(R14="","",VLOOKUP(R14,'1) State My Situation'!$B$10:$C$29,2,FALSE))</f>
        <v/>
      </c>
      <c r="S15" s="32" t="str">
        <f>IF(S14="","",INDEX(UserListedDebtBalances,MATCH(S14,UserListedDebtNames,0)))</f>
        <v/>
      </c>
      <c r="T15" s="32" t="str">
        <f>IF(T14="","",VLOOKUP(T14,'1) State My Situation'!$B$10:$C$29,2,FALSE))</f>
        <v/>
      </c>
      <c r="U15" s="32" t="str">
        <f>IF(U14="","",INDEX(UserListedDebtBalances,MATCH(U14,UserListedDebtNames,0)))</f>
        <v/>
      </c>
      <c r="V15" s="32" t="str">
        <f>IF(V14="","",VLOOKUP(V14,'1) State My Situation'!$B$10:$C$29,2,FALSE))</f>
        <v/>
      </c>
      <c r="W15" s="32" t="str">
        <f>IF(W14="","",INDEX(UserListedDebtBalances,MATCH(W14,UserListedDebtNames,0)))</f>
        <v/>
      </c>
      <c r="X15" s="32" t="str">
        <f>IF(X14="","",VLOOKUP(X14,'1) State My Situation'!$B$10:$C$29,2,FALSE))</f>
        <v/>
      </c>
      <c r="Y15" s="32" t="str">
        <f>IF(Y14="","",INDEX(UserListedDebtBalances,MATCH(Y14,UserListedDebtNames,0)))</f>
        <v/>
      </c>
      <c r="Z15" s="32" t="str">
        <f>IF(Z14="","",VLOOKUP(Z14,'1) State My Situation'!$B$10:$C$29,2,FALSE))</f>
        <v/>
      </c>
      <c r="AA15" s="32" t="str">
        <f>IF(AA14="","",INDEX(UserListedDebtBalances,MATCH(AA14,UserListedDebtNames,0)))</f>
        <v/>
      </c>
      <c r="AB15" s="32" t="str">
        <f>IF(AB14="","",VLOOKUP(AB14,'1) State My Situation'!$B$10:$C$29,2,FALSE))</f>
        <v/>
      </c>
      <c r="AC15" s="32" t="str">
        <f>IF(AC14="","",INDEX(UserListedDebtBalances,MATCH(AC14,UserListedDebtNames,0)))</f>
        <v/>
      </c>
      <c r="AD15" s="32" t="str">
        <f>IF(AD14="","",VLOOKUP(AD14,'1) State My Situation'!$B$10:$C$29,2,FALSE))</f>
        <v/>
      </c>
      <c r="AE15" s="32" t="str">
        <f>IF(AE14="","",INDEX(UserListedDebtBalances,MATCH(AE14,UserListedDebtNames,0)))</f>
        <v/>
      </c>
      <c r="AF15" s="32" t="str">
        <f>IF(AF14="","",VLOOKUP(AF14,'1) State My Situation'!$B$10:$C$29,2,FALSE))</f>
        <v/>
      </c>
      <c r="AG15" s="32" t="str">
        <f>IF(AG14="","",INDEX(UserListedDebtBalances,MATCH(AG14,UserListedDebtNames,0)))</f>
        <v/>
      </c>
      <c r="AH15" s="32" t="str">
        <f>IF(AH14="","",VLOOKUP(AH14,'1) State My Situation'!$B$10:$C$29,2,FALSE))</f>
        <v/>
      </c>
      <c r="AI15" s="32" t="str">
        <f>IF(AI14="","",INDEX(UserListedDebtBalances,MATCH(AI14,UserListedDebtNames,0)))</f>
        <v/>
      </c>
      <c r="AJ15" s="32" t="str">
        <f>IF(AJ14="","",VLOOKUP(AJ14,'1) State My Situation'!$B$10:$C$29,2,FALSE))</f>
        <v/>
      </c>
      <c r="AK15" s="32" t="str">
        <f>IF(AK14="","",INDEX(UserListedDebtBalances,MATCH(AK14,UserListedDebtNames,0)))</f>
        <v/>
      </c>
      <c r="AL15" s="32" t="str">
        <f>IF(AL14="","",VLOOKUP(AL14,'1) State My Situation'!$B$10:$C$29,2,FALSE))</f>
        <v/>
      </c>
      <c r="AM15" s="32" t="str">
        <f>IF(AM14="","",INDEX(UserListedDebtBalances,MATCH(AM14,UserListedDebtNames,0)))</f>
        <v/>
      </c>
      <c r="AN15" s="32" t="str">
        <f>IF(AN14="","",VLOOKUP(AN14,'1) State My Situation'!$B$10:$C$29,2,FALSE))</f>
        <v/>
      </c>
      <c r="AO15" s="32" t="str">
        <f>IF(AO14="","",INDEX(UserListedDebtBalances,MATCH(AO14,UserListedDebtNames,0)))</f>
        <v/>
      </c>
      <c r="AP15" s="32" t="str">
        <f>IF(AP14="","",VLOOKUP(AP14,'1) State My Situation'!$B$10:$C$29,2,FALSE))</f>
        <v/>
      </c>
    </row>
    <row r="16" spans="2:42" x14ac:dyDescent="0.25">
      <c r="B16" s="5" t="s">
        <v>2</v>
      </c>
      <c r="C16" s="66">
        <f>IF(C14="","",INDEX(UserListedDebtRates,MATCH(C14,UserListedDebtNames,0)))</f>
        <v>0</v>
      </c>
      <c r="D16" s="33" t="str">
        <f>IF(D14="","",VLOOKUP(D14,'1) State My Situation'!$B$10:$D$29,3,FALSE))</f>
        <v/>
      </c>
      <c r="E16" s="66">
        <f>IF(E14="","",INDEX(UserListedDebtRates,MATCH(E14,UserListedDebtNames,0)))</f>
        <v>0.15</v>
      </c>
      <c r="F16" s="33" t="str">
        <f>IF(F14="","",VLOOKUP(F14,'1) State My Situation'!$B$10:$D$29,3,FALSE))</f>
        <v/>
      </c>
      <c r="G16" s="66">
        <f>IF(G14="","",INDEX(UserListedDebtRates,MATCH(G14,UserListedDebtNames,0)))</f>
        <v>0.08</v>
      </c>
      <c r="H16" s="33" t="str">
        <f>IF(H14="","",VLOOKUP(H14,'1) State My Situation'!$B$10:$D$29,3,FALSE))</f>
        <v/>
      </c>
      <c r="I16" s="66">
        <f>IF(I14="","",INDEX(UserListedDebtRates,MATCH(I14,UserListedDebtNames,0)))</f>
        <v>0.15</v>
      </c>
      <c r="J16" s="33" t="str">
        <f>IF(J14="","",VLOOKUP(J14,'1) State My Situation'!$B$10:$D$29,3,FALSE))</f>
        <v/>
      </c>
      <c r="K16" s="66" t="str">
        <f>IF(K14="","",INDEX(UserListedDebtRates,MATCH(K14,UserListedDebtNames,0)))</f>
        <v/>
      </c>
      <c r="L16" s="33" t="str">
        <f>IF(L14="","",VLOOKUP(L14,'1) State My Situation'!$B$10:$D$29,3,FALSE))</f>
        <v/>
      </c>
      <c r="M16" s="66" t="str">
        <f>IF(M14="","",INDEX(UserListedDebtRates,MATCH(M14,UserListedDebtNames,0)))</f>
        <v/>
      </c>
      <c r="N16" s="33" t="str">
        <f>IF(N14="","",VLOOKUP(N14,'1) State My Situation'!$B$10:$D$29,3,FALSE))</f>
        <v/>
      </c>
      <c r="O16" s="66" t="str">
        <f>IF(O14="","",INDEX(UserListedDebtRates,MATCH(O14,UserListedDebtNames,0)))</f>
        <v/>
      </c>
      <c r="P16" s="33" t="str">
        <f>IF(P14="","",VLOOKUP(P14,'1) State My Situation'!$B$10:$D$29,3,FALSE))</f>
        <v/>
      </c>
      <c r="Q16" s="66" t="str">
        <f>IF(Q14="","",INDEX(UserListedDebtRates,MATCH(Q14,UserListedDebtNames,0)))</f>
        <v/>
      </c>
      <c r="R16" s="33" t="str">
        <f>IF(R14="","",VLOOKUP(R14,'1) State My Situation'!$B$10:$D$29,3,FALSE))</f>
        <v/>
      </c>
      <c r="S16" s="66" t="str">
        <f>IF(S14="","",INDEX(UserListedDebtRates,MATCH(S14,UserListedDebtNames,0)))</f>
        <v/>
      </c>
      <c r="T16" s="33" t="str">
        <f>IF(T14="","",VLOOKUP(T14,'1) State My Situation'!$B$10:$D$29,3,FALSE))</f>
        <v/>
      </c>
      <c r="U16" s="66" t="str">
        <f>IF(U14="","",INDEX(UserListedDebtRates,MATCH(U14,UserListedDebtNames,0)))</f>
        <v/>
      </c>
      <c r="V16" s="33" t="str">
        <f>IF(V14="","",VLOOKUP(V14,'1) State My Situation'!$B$10:$D$29,3,FALSE))</f>
        <v/>
      </c>
      <c r="W16" s="66" t="str">
        <f>IF(W14="","",INDEX(UserListedDebtRates,MATCH(W14,UserListedDebtNames,0)))</f>
        <v/>
      </c>
      <c r="X16" s="33" t="str">
        <f>IF(X14="","",VLOOKUP(X14,'1) State My Situation'!$B$10:$D$29,3,FALSE))</f>
        <v/>
      </c>
      <c r="Y16" s="66" t="str">
        <f>IF(Y14="","",INDEX(UserListedDebtRates,MATCH(Y14,UserListedDebtNames,0)))</f>
        <v/>
      </c>
      <c r="Z16" s="33" t="str">
        <f>IF(Z14="","",VLOOKUP(Z14,'1) State My Situation'!$B$10:$D$29,3,FALSE))</f>
        <v/>
      </c>
      <c r="AA16" s="66" t="str">
        <f>IF(AA14="","",INDEX(UserListedDebtRates,MATCH(AA14,UserListedDebtNames,0)))</f>
        <v/>
      </c>
      <c r="AB16" s="33" t="str">
        <f>IF(AB14="","",VLOOKUP(AB14,'1) State My Situation'!$B$10:$D$29,3,FALSE))</f>
        <v/>
      </c>
      <c r="AC16" s="66" t="str">
        <f>IF(AC14="","",INDEX(UserListedDebtRates,MATCH(AC14,UserListedDebtNames,0)))</f>
        <v/>
      </c>
      <c r="AD16" s="33" t="str">
        <f>IF(AD14="","",VLOOKUP(AD14,'1) State My Situation'!$B$10:$D$29,3,FALSE))</f>
        <v/>
      </c>
      <c r="AE16" s="66" t="str">
        <f>IF(AE14="","",INDEX(UserListedDebtRates,MATCH(AE14,UserListedDebtNames,0)))</f>
        <v/>
      </c>
      <c r="AF16" s="33" t="str">
        <f>IF(AF14="","",VLOOKUP(AF14,'1) State My Situation'!$B$10:$D$29,3,FALSE))</f>
        <v/>
      </c>
      <c r="AG16" s="66" t="str">
        <f>IF(AG14="","",INDEX(UserListedDebtRates,MATCH(AG14,UserListedDebtNames,0)))</f>
        <v/>
      </c>
      <c r="AH16" s="33" t="str">
        <f>IF(AH14="","",VLOOKUP(AH14,'1) State My Situation'!$B$10:$D$29,3,FALSE))</f>
        <v/>
      </c>
      <c r="AI16" s="66" t="str">
        <f>IF(AI14="","",INDEX(UserListedDebtRates,MATCH(AI14,UserListedDebtNames,0)))</f>
        <v/>
      </c>
      <c r="AJ16" s="33" t="str">
        <f>IF(AJ14="","",VLOOKUP(AJ14,'1) State My Situation'!$B$10:$D$29,3,FALSE))</f>
        <v/>
      </c>
      <c r="AK16" s="66" t="str">
        <f>IF(AK14="","",INDEX(UserListedDebtRates,MATCH(AK14,UserListedDebtNames,0)))</f>
        <v/>
      </c>
      <c r="AL16" s="33" t="str">
        <f>IF(AL14="","",VLOOKUP(AL14,'1) State My Situation'!$B$10:$D$29,3,FALSE))</f>
        <v/>
      </c>
      <c r="AM16" s="66" t="str">
        <f>IF(AM14="","",INDEX(UserListedDebtRates,MATCH(AM14,UserListedDebtNames,0)))</f>
        <v/>
      </c>
      <c r="AN16" s="33" t="str">
        <f>IF(AN14="","",VLOOKUP(AN14,'1) State My Situation'!$B$10:$D$29,3,FALSE))</f>
        <v/>
      </c>
      <c r="AO16" s="66" t="str">
        <f>IF(AO14="","",INDEX(UserListedDebtRates,MATCH(AO14,UserListedDebtNames,0)))</f>
        <v/>
      </c>
      <c r="AP16" s="33" t="str">
        <f>IF(AP14="","",VLOOKUP(AP14,'1) State My Situation'!$B$10:$D$29,3,FALSE))</f>
        <v/>
      </c>
    </row>
    <row r="17" spans="2:42" x14ac:dyDescent="0.25">
      <c r="B17" s="5" t="s">
        <v>14</v>
      </c>
      <c r="C17" s="32">
        <f>IF(C14="","",INDEX(WorkTotalInterest,MATCH(C14,WorkDebtName,0)))</f>
        <v>0</v>
      </c>
      <c r="D17" s="32"/>
      <c r="E17" s="32">
        <f>IF(E14="","",INDEX(WorkTotalInterest,MATCH(E14,WorkDebtName,0)))</f>
        <v>102.92</v>
      </c>
      <c r="F17" s="32"/>
      <c r="G17" s="32">
        <f>IF(G14="","",INDEX(WorkTotalInterest,MATCH(G14,WorkDebtName,0)))</f>
        <v>128.19</v>
      </c>
      <c r="H17" s="32"/>
      <c r="I17" s="32">
        <f>IF(I14="","",INDEX(WorkTotalInterest,MATCH(I14,WorkDebtName,0)))</f>
        <v>365.92000000000007</v>
      </c>
      <c r="J17" s="32"/>
      <c r="K17" s="32" t="str">
        <f>IF(K14="","",INDEX(WorkTotalInterest,MATCH(K14,WorkDebtName,0)))</f>
        <v/>
      </c>
      <c r="L17" s="32"/>
      <c r="M17" s="32" t="str">
        <f>IF(M14="","",INDEX(WorkTotalInterest,MATCH(M14,WorkDebtName,0)))</f>
        <v/>
      </c>
      <c r="N17" s="32"/>
      <c r="O17" s="32" t="str">
        <f>IF(O14="","",INDEX(WorkTotalInterest,MATCH(O14,WorkDebtName,0)))</f>
        <v/>
      </c>
      <c r="P17" s="32"/>
      <c r="Q17" s="32" t="str">
        <f>IF(Q14="","",INDEX(WorkTotalInterest,MATCH(Q14,WorkDebtName,0)))</f>
        <v/>
      </c>
      <c r="R17" s="32"/>
      <c r="S17" s="32" t="str">
        <f>IF(S14="","",INDEX(WorkTotalInterest,MATCH(S14,WorkDebtName,0)))</f>
        <v/>
      </c>
      <c r="T17" s="32"/>
      <c r="U17" s="32" t="str">
        <f>IF(U14="","",INDEX(WorkTotalInterest,MATCH(U14,WorkDebtName,0)))</f>
        <v/>
      </c>
      <c r="V17" s="32"/>
      <c r="W17" s="32" t="str">
        <f>IF(W14="","",INDEX(WorkTotalInterest,MATCH(W14,WorkDebtName,0)))</f>
        <v/>
      </c>
      <c r="X17" s="32"/>
      <c r="Y17" s="32" t="str">
        <f>IF(Y14="","",INDEX(WorkTotalInterest,MATCH(Y14,WorkDebtName,0)))</f>
        <v/>
      </c>
      <c r="Z17" s="32"/>
      <c r="AA17" s="32" t="str">
        <f>IF(AA14="","",INDEX(WorkTotalInterest,MATCH(AA14,WorkDebtName,0)))</f>
        <v/>
      </c>
      <c r="AB17" s="32"/>
      <c r="AC17" s="32" t="str">
        <f>IF(AC14="","",INDEX(WorkTotalInterest,MATCH(AC14,WorkDebtName,0)))</f>
        <v/>
      </c>
      <c r="AD17" s="32"/>
      <c r="AE17" s="32" t="str">
        <f>IF(AE14="","",INDEX(WorkTotalInterest,MATCH(AE14,WorkDebtName,0)))</f>
        <v/>
      </c>
      <c r="AF17" s="32"/>
      <c r="AG17" s="32" t="str">
        <f>IF(AG14="","",INDEX(WorkTotalInterest,MATCH(AG14,WorkDebtName,0)))</f>
        <v/>
      </c>
      <c r="AH17" s="32"/>
      <c r="AI17" s="32" t="str">
        <f>IF(AI14="","",INDEX(WorkTotalInterest,MATCH(AI14,WorkDebtName,0)))</f>
        <v/>
      </c>
      <c r="AJ17" s="32"/>
      <c r="AK17" s="32" t="str">
        <f>IF(AK14="","",INDEX(WorkTotalInterest,MATCH(AK14,WorkDebtName,0)))</f>
        <v/>
      </c>
      <c r="AL17" s="32"/>
      <c r="AM17" s="32" t="str">
        <f>IF(AM14="","",INDEX(WorkTotalInterest,MATCH(AM14,WorkDebtName,0)))</f>
        <v/>
      </c>
      <c r="AN17" s="32"/>
      <c r="AO17" s="32" t="str">
        <f>IF(AO14="","",INDEX(WorkTotalInterest,MATCH(AO14,WorkDebtName,0)))</f>
        <v/>
      </c>
      <c r="AP17" s="32"/>
    </row>
    <row r="18" spans="2:42" x14ac:dyDescent="0.25">
      <c r="B18" s="34" t="s">
        <v>408</v>
      </c>
      <c r="C18" s="35">
        <f>IF(C14="","",SUM(C17,C15))</f>
        <v>450</v>
      </c>
      <c r="D18" s="35"/>
      <c r="E18" s="35">
        <f>IF(E14="","",SUM(E17,E15))</f>
        <v>1102.92</v>
      </c>
      <c r="F18" s="35"/>
      <c r="G18" s="35">
        <f>IF(G14="","",SUM(G17,G15))</f>
        <v>1528.19</v>
      </c>
      <c r="H18" s="35"/>
      <c r="I18" s="35">
        <f>IF(I14="","",SUM(I17,I15))</f>
        <v>1865.92</v>
      </c>
      <c r="J18" s="35"/>
      <c r="K18" s="35" t="str">
        <f>IF(K14="","",SUM(K17,K15))</f>
        <v/>
      </c>
      <c r="L18" s="35"/>
      <c r="M18" s="35" t="str">
        <f>IF(M14="","",SUM(M17,M15))</f>
        <v/>
      </c>
      <c r="N18" s="35"/>
      <c r="O18" s="35" t="str">
        <f>IF(O14="","",SUM(O17,O15))</f>
        <v/>
      </c>
      <c r="P18" s="35"/>
      <c r="Q18" s="35" t="str">
        <f>IF(Q14="","",SUM(Q17,Q15))</f>
        <v/>
      </c>
      <c r="R18" s="35"/>
      <c r="S18" s="35" t="str">
        <f>IF(S14="","",SUM(S17,S15))</f>
        <v/>
      </c>
      <c r="T18" s="35"/>
      <c r="U18" s="35" t="str">
        <f>IF(U14="","",SUM(U17,U15))</f>
        <v/>
      </c>
      <c r="V18" s="35"/>
      <c r="W18" s="35" t="str">
        <f>IF(W14="","",SUM(W17,W15))</f>
        <v/>
      </c>
      <c r="X18" s="35"/>
      <c r="Y18" s="35" t="str">
        <f>IF(Y14="","",SUM(Y17,Y15))</f>
        <v/>
      </c>
      <c r="Z18" s="35"/>
      <c r="AA18" s="35" t="str">
        <f>IF(AA14="","",SUM(AA17,AA15))</f>
        <v/>
      </c>
      <c r="AB18" s="35"/>
      <c r="AC18" s="35" t="str">
        <f>IF(AC14="","",SUM(AC17,AC15))</f>
        <v/>
      </c>
      <c r="AD18" s="35"/>
      <c r="AE18" s="35" t="str">
        <f>IF(AE14="","",SUM(AE17,AE15))</f>
        <v/>
      </c>
      <c r="AF18" s="35"/>
      <c r="AG18" s="35" t="str">
        <f>IF(AG14="","",SUM(AG17,AG15))</f>
        <v/>
      </c>
      <c r="AH18" s="35"/>
      <c r="AI18" s="35" t="str">
        <f>IF(AI14="","",SUM(AI17,AI15))</f>
        <v/>
      </c>
      <c r="AJ18" s="35"/>
      <c r="AK18" s="35" t="str">
        <f>IF(AK14="","",SUM(AK17,AK15))</f>
        <v/>
      </c>
      <c r="AL18" s="35"/>
      <c r="AM18" s="35" t="str">
        <f>IF(AM14="","",SUM(AM17,AM15))</f>
        <v/>
      </c>
      <c r="AN18" s="35"/>
      <c r="AO18" s="35" t="str">
        <f>IF(AO14="","",SUM(AO17,AO15))</f>
        <v/>
      </c>
      <c r="AP18" s="35"/>
    </row>
    <row r="19" spans="2:42" x14ac:dyDescent="0.25">
      <c r="B19" s="5" t="s">
        <v>11</v>
      </c>
      <c r="C19" s="36">
        <f>IF(C14="","",COUNTIFS(C22:C381,"&lt;&gt;0",C22:C381,"&lt;&gt;"&amp;""))</f>
        <v>5</v>
      </c>
      <c r="D19" s="36"/>
      <c r="E19" s="36">
        <f>IF(E14="","",COUNTIFS(E22:E381,"&lt;&gt;0",E22:E381,"&lt;&gt;"&amp;""))</f>
        <v>12</v>
      </c>
      <c r="F19" s="36"/>
      <c r="G19" s="36">
        <f>IF(G14="","",COUNTIFS(G22:G381,"&lt;&gt;0",G22:G381,"&lt;&gt;"&amp;""))</f>
        <v>19</v>
      </c>
      <c r="H19" s="36"/>
      <c r="I19" s="36">
        <f>IF(I14="","",COUNTIFS(I22:I381,"&lt;&gt;0",I22:I381,"&lt;&gt;"&amp;""))</f>
        <v>25</v>
      </c>
      <c r="J19" s="36"/>
      <c r="K19" s="36" t="str">
        <f>IF(K14="","",COUNTIFS(K22:K381,"&lt;&gt;0",K22:K381,"&lt;&gt;"&amp;""))</f>
        <v/>
      </c>
      <c r="L19" s="36"/>
      <c r="M19" s="36" t="str">
        <f>IF(M14="","",COUNTIFS(M22:M381,"&lt;&gt;0",M22:M381,"&lt;&gt;"&amp;""))</f>
        <v/>
      </c>
      <c r="N19" s="36"/>
      <c r="O19" s="36" t="str">
        <f>IF(O14="","",COUNTIFS(O22:O381,"&lt;&gt;0",O22:O381,"&lt;&gt;"&amp;""))</f>
        <v/>
      </c>
      <c r="P19" s="36"/>
      <c r="Q19" s="36" t="str">
        <f>IF(Q14="","",COUNTIFS(Q22:Q381,"&lt;&gt;0",Q22:Q381,"&lt;&gt;"&amp;""))</f>
        <v/>
      </c>
      <c r="R19" s="36"/>
      <c r="S19" s="36" t="str">
        <f>IF(S14="","",COUNTIFS(S22:S381,"&lt;&gt;0",S22:S381,"&lt;&gt;"&amp;""))</f>
        <v/>
      </c>
      <c r="T19" s="36"/>
      <c r="U19" s="36" t="str">
        <f>IF(U14="","",COUNTIFS(U22:U381,"&lt;&gt;0",U22:U381,"&lt;&gt;"&amp;""))</f>
        <v/>
      </c>
      <c r="V19" s="36"/>
      <c r="W19" s="36" t="str">
        <f>IF(W14="","",COUNTIFS(W22:W381,"&lt;&gt;0",W22:W381,"&lt;&gt;"&amp;""))</f>
        <v/>
      </c>
      <c r="X19" s="36"/>
      <c r="Y19" s="36" t="str">
        <f>IF(Y14="","",COUNTIFS(Y22:Y381,"&lt;&gt;0",Y22:Y381,"&lt;&gt;"&amp;""))</f>
        <v/>
      </c>
      <c r="Z19" s="36"/>
      <c r="AA19" s="36" t="str">
        <f>IF(AA14="","",COUNTIFS(AA22:AA381,"&lt;&gt;0",AA22:AA381,"&lt;&gt;"&amp;""))</f>
        <v/>
      </c>
      <c r="AB19" s="36"/>
      <c r="AC19" s="36" t="str">
        <f>IF(AC14="","",COUNTIFS(AC22:AC381,"&lt;&gt;0",AC22:AC381,"&lt;&gt;"&amp;""))</f>
        <v/>
      </c>
      <c r="AD19" s="36"/>
      <c r="AE19" s="36" t="str">
        <f>IF(AE14="","",COUNTIFS(AE22:AE381,"&lt;&gt;0",AE22:AE381,"&lt;&gt;"&amp;""))</f>
        <v/>
      </c>
      <c r="AF19" s="36"/>
      <c r="AG19" s="36" t="str">
        <f>IF(AG14="","",COUNTIFS(AG22:AG381,"&lt;&gt;0",AG22:AG381,"&lt;&gt;"&amp;""))</f>
        <v/>
      </c>
      <c r="AH19" s="36"/>
      <c r="AI19" s="36" t="str">
        <f>IF(AI14="","",COUNTIFS(AI22:AI381,"&lt;&gt;0",AI22:AI381,"&lt;&gt;"&amp;""))</f>
        <v/>
      </c>
      <c r="AJ19" s="36"/>
      <c r="AK19" s="36" t="str">
        <f>IF(AK14="","",COUNTIFS(AK22:AK381,"&lt;&gt;0",AK22:AK381,"&lt;&gt;"&amp;""))</f>
        <v/>
      </c>
      <c r="AL19" s="36"/>
      <c r="AM19" s="36" t="str">
        <f>IF(AM14="","",COUNTIFS(AM22:AM381,"&lt;&gt;0",AM22:AM381,"&lt;&gt;"&amp;""))</f>
        <v/>
      </c>
      <c r="AN19" s="36"/>
      <c r="AO19" s="36" t="str">
        <f>IF(AO14="","",COUNTIFS(AO22:AO381,"&lt;&gt;0",AO22:AO381,"&lt;&gt;"&amp;""))</f>
        <v/>
      </c>
      <c r="AP19" s="36"/>
    </row>
    <row r="21" spans="2:42" x14ac:dyDescent="0.25">
      <c r="B21" s="7"/>
      <c r="C21" s="61" t="str">
        <f>IF(C14="","","Payment")</f>
        <v>Payment</v>
      </c>
      <c r="D21" s="61" t="str">
        <f>IF(C14="","","New Balance")</f>
        <v>New Balance</v>
      </c>
      <c r="E21" s="61" t="str">
        <f>IF(E14="","","Payment")</f>
        <v>Payment</v>
      </c>
      <c r="F21" s="61" t="str">
        <f>IF(E14="","","New Balance")</f>
        <v>New Balance</v>
      </c>
      <c r="G21" s="61" t="str">
        <f>IF(G14="","","Payment")</f>
        <v>Payment</v>
      </c>
      <c r="H21" s="61" t="str">
        <f>IF(G14="","","New Balance")</f>
        <v>New Balance</v>
      </c>
      <c r="I21" s="61" t="str">
        <f>IF(I14="","","Payment")</f>
        <v>Payment</v>
      </c>
      <c r="J21" s="61" t="str">
        <f>IF(I14="","","New Balance")</f>
        <v>New Balance</v>
      </c>
      <c r="K21" s="61" t="str">
        <f>IF(K14="","","Payment")</f>
        <v/>
      </c>
      <c r="L21" s="61" t="str">
        <f>IF(K14="","","New Balance")</f>
        <v/>
      </c>
      <c r="M21" s="61" t="str">
        <f>IF(M14="","","Payment")</f>
        <v/>
      </c>
      <c r="N21" s="61" t="str">
        <f>IF(M14="","","New Balance")</f>
        <v/>
      </c>
      <c r="O21" s="61" t="str">
        <f>IF(O14="","","Payment")</f>
        <v/>
      </c>
      <c r="P21" s="61" t="str">
        <f>IF(O14="","","New Balance")</f>
        <v/>
      </c>
      <c r="Q21" s="61" t="str">
        <f>IF(Q14="","","Payment")</f>
        <v/>
      </c>
      <c r="R21" s="61" t="str">
        <f>IF(Q14="","","New Balance")</f>
        <v/>
      </c>
      <c r="S21" s="61" t="str">
        <f>IF(S14="","","Payment")</f>
        <v/>
      </c>
      <c r="T21" s="61" t="str">
        <f>IF(S14="","","New Balance")</f>
        <v/>
      </c>
      <c r="U21" s="61" t="str">
        <f>IF(U14="","","Payment")</f>
        <v/>
      </c>
      <c r="V21" s="61" t="str">
        <f>IF(U14="","","New Balance")</f>
        <v/>
      </c>
      <c r="W21" s="61" t="str">
        <f>IF(W14="","","Payment")</f>
        <v/>
      </c>
      <c r="X21" s="61" t="str">
        <f>IF(W14="","","New Balance")</f>
        <v/>
      </c>
      <c r="Y21" s="61" t="str">
        <f>IF(Y14="","","Payment")</f>
        <v/>
      </c>
      <c r="Z21" s="61" t="str">
        <f>IF(Y14="","","New Balance")</f>
        <v/>
      </c>
      <c r="AA21" s="61" t="str">
        <f>IF(AA14="","","Payment")</f>
        <v/>
      </c>
      <c r="AB21" s="61" t="str">
        <f>IF(AA14="","","New Balance")</f>
        <v/>
      </c>
      <c r="AC21" s="61" t="str">
        <f>IF(AC14="","","Payment")</f>
        <v/>
      </c>
      <c r="AD21" s="61" t="str">
        <f>IF(AC14="","","New Balance")</f>
        <v/>
      </c>
      <c r="AE21" s="61" t="str">
        <f>IF(AE14="","","Payment")</f>
        <v/>
      </c>
      <c r="AF21" s="61" t="str">
        <f>IF(AE14="","","New Balance")</f>
        <v/>
      </c>
      <c r="AG21" s="61" t="str">
        <f>IF(AG14="","","Payment")</f>
        <v/>
      </c>
      <c r="AH21" s="61" t="str">
        <f>IF(AG14="","","New Balance")</f>
        <v/>
      </c>
      <c r="AI21" s="61" t="str">
        <f>IF(AI14="","","Payment")</f>
        <v/>
      </c>
      <c r="AJ21" s="61" t="str">
        <f>IF(AI14="","","New Balance")</f>
        <v/>
      </c>
      <c r="AK21" s="61" t="str">
        <f>IF(AK14="","","Payment")</f>
        <v/>
      </c>
      <c r="AL21" s="61" t="str">
        <f>IF(AK14="","","New Balance")</f>
        <v/>
      </c>
      <c r="AM21" s="61" t="str">
        <f>IF(AM14="","","Payment")</f>
        <v/>
      </c>
      <c r="AN21" s="61" t="str">
        <f>IF(AM14="","","New Balance")</f>
        <v/>
      </c>
      <c r="AO21" s="61" t="str">
        <f>IF(AO14="","","Payment")</f>
        <v/>
      </c>
      <c r="AP21" s="61" t="str">
        <f>IF(AO14="","","New Balance")</f>
        <v/>
      </c>
    </row>
    <row r="22" spans="2:42" x14ac:dyDescent="0.25">
      <c r="B22" s="31">
        <f ca="1">EDATE('1) State My Situation'!F7,0)</f>
        <v>45689</v>
      </c>
      <c r="C22" s="32">
        <f>IF(C$14="","",INDEX('Work It Out'!$K16:$EN16,MATCH(C$14,WorkDebtName,0)))</f>
        <v>95</v>
      </c>
      <c r="D22" s="32">
        <f>IF(C$14="","",INDEX('Work It Out'!$I16:$EN16, MATCH(C$14, WorkDebtName, 0)))</f>
        <v>355</v>
      </c>
      <c r="E22" s="32">
        <f>IF(E$14="","",INDEX('Work It Out'!$K16:$EN16,MATCH(E$14,WorkDebtName,0)))</f>
        <v>35</v>
      </c>
      <c r="F22" s="32">
        <f>IF(E$14="","",INDEX('Work It Out'!$I16:$EN16, MATCH(E$14, WorkDebtName, 0)))</f>
        <v>977.5</v>
      </c>
      <c r="G22" s="32">
        <f>IF(G$14="","",INDEX('Work It Out'!$K16:$EN16,MATCH(G$14,WorkDebtName,0)))</f>
        <v>35</v>
      </c>
      <c r="H22" s="32">
        <f>IF(G$14="","",INDEX('Work It Out'!$I16:$EN16, MATCH(G$14, WorkDebtName, 0)))</f>
        <v>1374.33</v>
      </c>
      <c r="I22" s="32">
        <f>IF(I$14="","",INDEX('Work It Out'!$K16:$EN16,MATCH(I$14,WorkDebtName,0)))</f>
        <v>35</v>
      </c>
      <c r="J22" s="32">
        <f>IF(I$14="","",INDEX('Work It Out'!$I16:$EN16, MATCH(I$14, WorkDebtName, 0)))</f>
        <v>1483.75</v>
      </c>
      <c r="K22" s="32" t="str">
        <f>IF(K$14="","",INDEX('Work It Out'!$K16:$EN16,MATCH(K$14,WorkDebtName,0)))</f>
        <v/>
      </c>
      <c r="L22" s="32" t="str">
        <f>IF(K$14="","",INDEX('Work It Out'!$I16:$EN16, MATCH(K$14, WorkDebtName, 0)))</f>
        <v/>
      </c>
      <c r="M22" s="32" t="str">
        <f>IF(M$14="","",INDEX('Work It Out'!$K16:$EN16,MATCH(M$14,WorkDebtName,0)))</f>
        <v/>
      </c>
      <c r="N22" s="32" t="str">
        <f>IF(M$14="","",INDEX('Work It Out'!$I16:$EN16, MATCH(M$14, WorkDebtName, 0)))</f>
        <v/>
      </c>
      <c r="O22" s="32" t="str">
        <f>IF(O$14="","",INDEX('Work It Out'!$K16:$EN16,MATCH(O$14,WorkDebtName,0)))</f>
        <v/>
      </c>
      <c r="P22" s="32" t="str">
        <f>IF(O$14="","",INDEX('Work It Out'!$I16:$EN16, MATCH(O$14, WorkDebtName, 0)))</f>
        <v/>
      </c>
      <c r="Q22" s="32" t="str">
        <f>IF(Q$14="","",INDEX('Work It Out'!$K16:$EN16,MATCH(Q$14,WorkDebtName,0)))</f>
        <v/>
      </c>
      <c r="R22" s="32" t="str">
        <f>IF(Q$14="","",INDEX('Work It Out'!$I16:$EN16, MATCH(Q$14, WorkDebtName, 0)))</f>
        <v/>
      </c>
      <c r="S22" s="32" t="str">
        <f>IF(S$14="","",INDEX('Work It Out'!$K16:$EN16,MATCH(S$14,WorkDebtName,0)))</f>
        <v/>
      </c>
      <c r="T22" s="32" t="str">
        <f>IF(S$14="","",INDEX('Work It Out'!$I16:$EN16, MATCH(S$14, WorkDebtName, 0)))</f>
        <v/>
      </c>
      <c r="U22" s="32" t="str">
        <f>IF(U$14="","",INDEX('Work It Out'!$K16:$EN16,MATCH(U$14,WorkDebtName,0)))</f>
        <v/>
      </c>
      <c r="V22" s="32" t="str">
        <f>IF(U$14="","",INDEX('Work It Out'!$I16:$EN16, MATCH(U$14, WorkDebtName, 0)))</f>
        <v/>
      </c>
      <c r="W22" s="32" t="str">
        <f>IF(W$14="","",INDEX('Work It Out'!$K16:$EN16,MATCH(W$14,WorkDebtName,0)))</f>
        <v/>
      </c>
      <c r="X22" s="32" t="str">
        <f>IF(W$14="","",INDEX('Work It Out'!$I16:$EN16, MATCH(W$14, WorkDebtName, 0)))</f>
        <v/>
      </c>
      <c r="Y22" s="32" t="str">
        <f>IF(Y$14="","",INDEX('Work It Out'!$K16:$EN16,MATCH(Y$14,WorkDebtName,0)))</f>
        <v/>
      </c>
      <c r="Z22" s="32" t="str">
        <f>IF(Y$14="","",INDEX('Work It Out'!$I16:$EN16, MATCH(Y$14, WorkDebtName, 0)))</f>
        <v/>
      </c>
      <c r="AA22" s="32" t="str">
        <f>IF(AA$14="","",INDEX('Work It Out'!$K16:$EN16,MATCH(AA$14,WorkDebtName,0)))</f>
        <v/>
      </c>
      <c r="AB22" s="32" t="str">
        <f>IF(AA$14="","",INDEX('Work It Out'!$I16:$EN16, MATCH(AA$14, WorkDebtName, 0)))</f>
        <v/>
      </c>
      <c r="AC22" s="32" t="str">
        <f>IF(AC$14="","",INDEX('Work It Out'!$K16:$EN16,MATCH(AC$14,WorkDebtName,0)))</f>
        <v/>
      </c>
      <c r="AD22" s="32" t="str">
        <f>IF(AC$14="","",INDEX('Work It Out'!$I16:$EN16, MATCH(AC$14, WorkDebtName, 0)))</f>
        <v/>
      </c>
      <c r="AE22" s="32" t="str">
        <f>IF(AE$14="","",INDEX('Work It Out'!$K16:$EN16,MATCH(AE$14,WorkDebtName,0)))</f>
        <v/>
      </c>
      <c r="AF22" s="32" t="str">
        <f>IF(AE$14="","",INDEX('Work It Out'!$I16:$EN16, MATCH(AE$14, WorkDebtName, 0)))</f>
        <v/>
      </c>
      <c r="AG22" s="32" t="str">
        <f>IF(AG$14="","",INDEX('Work It Out'!$K16:$EN16,MATCH(AG$14,WorkDebtName,0)))</f>
        <v/>
      </c>
      <c r="AH22" s="32" t="str">
        <f>IF(AG$14="","",INDEX('Work It Out'!$I16:$EN16, MATCH(AG$14, WorkDebtName, 0)))</f>
        <v/>
      </c>
      <c r="AI22" s="32" t="str">
        <f>IF(AI$14="","",INDEX('Work It Out'!$K16:$EN16,MATCH(AI$14,WorkDebtName,0)))</f>
        <v/>
      </c>
      <c r="AJ22" s="32" t="str">
        <f>IF(AI$14="","",INDEX('Work It Out'!$I16:$EN16, MATCH(AI$14, WorkDebtName, 0)))</f>
        <v/>
      </c>
      <c r="AK22" s="32" t="str">
        <f>IF(AK$14="","",INDEX('Work It Out'!$K16:$EN16,MATCH(AK$14,WorkDebtName,0)))</f>
        <v/>
      </c>
      <c r="AL22" s="32" t="str">
        <f>IF(AK$14="","",INDEX('Work It Out'!$I16:$EN16, MATCH(AK$14, WorkDebtName, 0)))</f>
        <v/>
      </c>
      <c r="AM22" s="32" t="str">
        <f>IF(AM$14="","",INDEX('Work It Out'!$K16:$EN16,MATCH(AM$14,WorkDebtName,0)))</f>
        <v/>
      </c>
      <c r="AN22" s="32" t="str">
        <f>IF(AM$14="","",INDEX('Work It Out'!$I16:$EN16, MATCH(AM$14, WorkDebtName, 0)))</f>
        <v/>
      </c>
      <c r="AO22" s="32" t="str">
        <f>IF(AO$14="","",INDEX('Work It Out'!$K16:$EN16,MATCH(AO$14,WorkDebtName,0)))</f>
        <v/>
      </c>
      <c r="AP22" s="32" t="str">
        <f>IF(AO$14="","",INDEX('Work It Out'!$I16:$EN16, MATCH(AO$14, WorkDebtName, 0)))</f>
        <v/>
      </c>
    </row>
    <row r="23" spans="2:42" x14ac:dyDescent="0.25">
      <c r="B23" s="31">
        <f ca="1">EDATE(B22,1)</f>
        <v>45717</v>
      </c>
      <c r="C23" s="32">
        <f>IF(C$14="","",INDEX('Work It Out'!$K17:$EN17,MATCH(C$14,WorkDebtName,0)))</f>
        <v>95</v>
      </c>
      <c r="D23" s="32">
        <f>IF(C$14="","",INDEX('Work It Out'!$I17:$EN17, MATCH(C$14, WorkDebtName, 0)))</f>
        <v>260</v>
      </c>
      <c r="E23" s="32">
        <f>IF(E$14="","",INDEX('Work It Out'!$K17:$EN17,MATCH(E$14,WorkDebtName,0)))</f>
        <v>35</v>
      </c>
      <c r="F23" s="32">
        <f>IF(E$14="","",INDEX('Work It Out'!$I17:$EN17, MATCH(E$14, WorkDebtName, 0)))</f>
        <v>954.72</v>
      </c>
      <c r="G23" s="32">
        <f>IF(G$14="","",INDEX('Work It Out'!$K17:$EN17,MATCH(G$14,WorkDebtName,0)))</f>
        <v>35</v>
      </c>
      <c r="H23" s="32">
        <f>IF(G$14="","",INDEX('Work It Out'!$I17:$EN17, MATCH(G$14, WorkDebtName, 0)))</f>
        <v>1348.49</v>
      </c>
      <c r="I23" s="32">
        <f>IF(I$14="","",INDEX('Work It Out'!$K17:$EN17,MATCH(I$14,WorkDebtName,0)))</f>
        <v>35</v>
      </c>
      <c r="J23" s="32">
        <f>IF(I$14="","",INDEX('Work It Out'!$I17:$EN17, MATCH(I$14, WorkDebtName, 0)))</f>
        <v>1467.3</v>
      </c>
      <c r="K23" s="32" t="str">
        <f>IF(K$14="","",INDEX('Work It Out'!$K17:$EN17,MATCH(K$14,WorkDebtName,0)))</f>
        <v/>
      </c>
      <c r="L23" s="32" t="str">
        <f>IF(K$14="","",INDEX('Work It Out'!$I17:$EN17, MATCH(K$14, WorkDebtName, 0)))</f>
        <v/>
      </c>
      <c r="M23" s="32" t="str">
        <f>IF(M$14="","",INDEX('Work It Out'!$K17:$EN17,MATCH(M$14,WorkDebtName,0)))</f>
        <v/>
      </c>
      <c r="N23" s="32" t="str">
        <f>IF(M$14="","",INDEX('Work It Out'!$I17:$EN17, MATCH(M$14, WorkDebtName, 0)))</f>
        <v/>
      </c>
      <c r="O23" s="32" t="str">
        <f>IF(O$14="","",INDEX('Work It Out'!$K17:$EN17,MATCH(O$14,WorkDebtName,0)))</f>
        <v/>
      </c>
      <c r="P23" s="32" t="str">
        <f>IF(O$14="","",INDEX('Work It Out'!$I17:$EN17, MATCH(O$14, WorkDebtName, 0)))</f>
        <v/>
      </c>
      <c r="Q23" s="32" t="str">
        <f>IF(Q$14="","",INDEX('Work It Out'!$K17:$EN17,MATCH(Q$14,WorkDebtName,0)))</f>
        <v/>
      </c>
      <c r="R23" s="32" t="str">
        <f>IF(Q$14="","",INDEX('Work It Out'!$I17:$EN17, MATCH(Q$14, WorkDebtName, 0)))</f>
        <v/>
      </c>
      <c r="S23" s="32" t="str">
        <f>IF(S$14="","",INDEX('Work It Out'!$K17:$EN17,MATCH(S$14,WorkDebtName,0)))</f>
        <v/>
      </c>
      <c r="T23" s="32" t="str">
        <f>IF(S$14="","",INDEX('Work It Out'!$I17:$EN17, MATCH(S$14, WorkDebtName, 0)))</f>
        <v/>
      </c>
      <c r="U23" s="32" t="str">
        <f>IF(U$14="","",INDEX('Work It Out'!$K17:$EN17,MATCH(U$14,WorkDebtName,0)))</f>
        <v/>
      </c>
      <c r="V23" s="32" t="str">
        <f>IF(U$14="","",INDEX('Work It Out'!$I17:$EN17, MATCH(U$14, WorkDebtName, 0)))</f>
        <v/>
      </c>
      <c r="W23" s="32" t="str">
        <f>IF(W$14="","",INDEX('Work It Out'!$K17:$EN17,MATCH(W$14,WorkDebtName,0)))</f>
        <v/>
      </c>
      <c r="X23" s="32" t="str">
        <f>IF(W$14="","",INDEX('Work It Out'!$I17:$EN17, MATCH(W$14, WorkDebtName, 0)))</f>
        <v/>
      </c>
      <c r="Y23" s="32" t="str">
        <f>IF(Y$14="","",INDEX('Work It Out'!$K17:$EN17,MATCH(Y$14,WorkDebtName,0)))</f>
        <v/>
      </c>
      <c r="Z23" s="32" t="str">
        <f>IF(Y$14="","",INDEX('Work It Out'!$I17:$EN17, MATCH(Y$14, WorkDebtName, 0)))</f>
        <v/>
      </c>
      <c r="AA23" s="32" t="str">
        <f>IF(AA$14="","",INDEX('Work It Out'!$K17:$EN17,MATCH(AA$14,WorkDebtName,0)))</f>
        <v/>
      </c>
      <c r="AB23" s="32" t="str">
        <f>IF(AA$14="","",INDEX('Work It Out'!$I17:$EN17, MATCH(AA$14, WorkDebtName, 0)))</f>
        <v/>
      </c>
      <c r="AC23" s="32" t="str">
        <f>IF(AC$14="","",INDEX('Work It Out'!$K17:$EN17,MATCH(AC$14,WorkDebtName,0)))</f>
        <v/>
      </c>
      <c r="AD23" s="32" t="str">
        <f>IF(AC$14="","",INDEX('Work It Out'!$I17:$EN17, MATCH(AC$14, WorkDebtName, 0)))</f>
        <v/>
      </c>
      <c r="AE23" s="32" t="str">
        <f>IF(AE$14="","",INDEX('Work It Out'!$K17:$EN17,MATCH(AE$14,WorkDebtName,0)))</f>
        <v/>
      </c>
      <c r="AF23" s="32" t="str">
        <f>IF(AE$14="","",INDEX('Work It Out'!$I17:$EN17, MATCH(AE$14, WorkDebtName, 0)))</f>
        <v/>
      </c>
      <c r="AG23" s="32" t="str">
        <f>IF(AG$14="","",INDEX('Work It Out'!$K17:$EN17,MATCH(AG$14,WorkDebtName,0)))</f>
        <v/>
      </c>
      <c r="AH23" s="32" t="str">
        <f>IF(AG$14="","",INDEX('Work It Out'!$I17:$EN17, MATCH(AG$14, WorkDebtName, 0)))</f>
        <v/>
      </c>
      <c r="AI23" s="32" t="str">
        <f>IF(AI$14="","",INDEX('Work It Out'!$K17:$EN17,MATCH(AI$14,WorkDebtName,0)))</f>
        <v/>
      </c>
      <c r="AJ23" s="32" t="str">
        <f>IF(AI$14="","",INDEX('Work It Out'!$I17:$EN17, MATCH(AI$14, WorkDebtName, 0)))</f>
        <v/>
      </c>
      <c r="AK23" s="32" t="str">
        <f>IF(AK$14="","",INDEX('Work It Out'!$K17:$EN17,MATCH(AK$14,WorkDebtName,0)))</f>
        <v/>
      </c>
      <c r="AL23" s="32" t="str">
        <f>IF(AK$14="","",INDEX('Work It Out'!$I17:$EN17, MATCH(AK$14, WorkDebtName, 0)))</f>
        <v/>
      </c>
      <c r="AM23" s="32" t="str">
        <f>IF(AM$14="","",INDEX('Work It Out'!$K17:$EN17,MATCH(AM$14,WorkDebtName,0)))</f>
        <v/>
      </c>
      <c r="AN23" s="32" t="str">
        <f>IF(AM$14="","",INDEX('Work It Out'!$I17:$EN17, MATCH(AM$14, WorkDebtName, 0)))</f>
        <v/>
      </c>
      <c r="AO23" s="32" t="str">
        <f>IF(AO$14="","",INDEX('Work It Out'!$K17:$EN17,MATCH(AO$14,WorkDebtName,0)))</f>
        <v/>
      </c>
      <c r="AP23" s="32" t="str">
        <f>IF(AO$14="","",INDEX('Work It Out'!$I17:$EN17, MATCH(AO$14, WorkDebtName, 0)))</f>
        <v/>
      </c>
    </row>
    <row r="24" spans="2:42" x14ac:dyDescent="0.25">
      <c r="B24" s="31">
        <f t="shared" ref="B24:B87" ca="1" si="0">EDATE(B23,1)</f>
        <v>45748</v>
      </c>
      <c r="C24" s="32">
        <f>IF(C$14="","",INDEX('Work It Out'!$K18:$EN18,MATCH(C$14,WorkDebtName,0)))</f>
        <v>95</v>
      </c>
      <c r="D24" s="32">
        <f>IF(C$14="","",INDEX('Work It Out'!$I18:$EN18, MATCH(C$14, WorkDebtName, 0)))</f>
        <v>165</v>
      </c>
      <c r="E24" s="32">
        <f>IF(E$14="","",INDEX('Work It Out'!$K18:$EN18,MATCH(E$14,WorkDebtName,0)))</f>
        <v>35</v>
      </c>
      <c r="F24" s="32">
        <f>IF(E$14="","",INDEX('Work It Out'!$I18:$EN18, MATCH(E$14, WorkDebtName, 0)))</f>
        <v>931.65</v>
      </c>
      <c r="G24" s="32">
        <f>IF(G$14="","",INDEX('Work It Out'!$K18:$EN18,MATCH(G$14,WorkDebtName,0)))</f>
        <v>35</v>
      </c>
      <c r="H24" s="32">
        <f>IF(G$14="","",INDEX('Work It Out'!$I18:$EN18, MATCH(G$14, WorkDebtName, 0)))</f>
        <v>1322.48</v>
      </c>
      <c r="I24" s="32">
        <f>IF(I$14="","",INDEX('Work It Out'!$K18:$EN18,MATCH(I$14,WorkDebtName,0)))</f>
        <v>35</v>
      </c>
      <c r="J24" s="32">
        <f>IF(I$14="","",INDEX('Work It Out'!$I18:$EN18, MATCH(I$14, WorkDebtName, 0)))</f>
        <v>1450.6399999999999</v>
      </c>
      <c r="K24" s="32" t="str">
        <f>IF(K$14="","",INDEX('Work It Out'!$K18:$EN18,MATCH(K$14,WorkDebtName,0)))</f>
        <v/>
      </c>
      <c r="L24" s="32" t="str">
        <f>IF(K$14="","",INDEX('Work It Out'!$I18:$EN18, MATCH(K$14, WorkDebtName, 0)))</f>
        <v/>
      </c>
      <c r="M24" s="32" t="str">
        <f>IF(M$14="","",INDEX('Work It Out'!$K18:$EN18,MATCH(M$14,WorkDebtName,0)))</f>
        <v/>
      </c>
      <c r="N24" s="32" t="str">
        <f>IF(M$14="","",INDEX('Work It Out'!$I18:$EN18, MATCH(M$14, WorkDebtName, 0)))</f>
        <v/>
      </c>
      <c r="O24" s="32" t="str">
        <f>IF(O$14="","",INDEX('Work It Out'!$K18:$EN18,MATCH(O$14,WorkDebtName,0)))</f>
        <v/>
      </c>
      <c r="P24" s="32" t="str">
        <f>IF(O$14="","",INDEX('Work It Out'!$I18:$EN18, MATCH(O$14, WorkDebtName, 0)))</f>
        <v/>
      </c>
      <c r="Q24" s="32" t="str">
        <f>IF(Q$14="","",INDEX('Work It Out'!$K18:$EN18,MATCH(Q$14,WorkDebtName,0)))</f>
        <v/>
      </c>
      <c r="R24" s="32" t="str">
        <f>IF(Q$14="","",INDEX('Work It Out'!$I18:$EN18, MATCH(Q$14, WorkDebtName, 0)))</f>
        <v/>
      </c>
      <c r="S24" s="32" t="str">
        <f>IF(S$14="","",INDEX('Work It Out'!$K18:$EN18,MATCH(S$14,WorkDebtName,0)))</f>
        <v/>
      </c>
      <c r="T24" s="32" t="str">
        <f>IF(S$14="","",INDEX('Work It Out'!$I18:$EN18, MATCH(S$14, WorkDebtName, 0)))</f>
        <v/>
      </c>
      <c r="U24" s="32" t="str">
        <f>IF(U$14="","",INDEX('Work It Out'!$K18:$EN18,MATCH(U$14,WorkDebtName,0)))</f>
        <v/>
      </c>
      <c r="V24" s="32" t="str">
        <f>IF(U$14="","",INDEX('Work It Out'!$I18:$EN18, MATCH(U$14, WorkDebtName, 0)))</f>
        <v/>
      </c>
      <c r="W24" s="32" t="str">
        <f>IF(W$14="","",INDEX('Work It Out'!$K18:$EN18,MATCH(W$14,WorkDebtName,0)))</f>
        <v/>
      </c>
      <c r="X24" s="32" t="str">
        <f>IF(W$14="","",INDEX('Work It Out'!$I18:$EN18, MATCH(W$14, WorkDebtName, 0)))</f>
        <v/>
      </c>
      <c r="Y24" s="32" t="str">
        <f>IF(Y$14="","",INDEX('Work It Out'!$K18:$EN18,MATCH(Y$14,WorkDebtName,0)))</f>
        <v/>
      </c>
      <c r="Z24" s="32" t="str">
        <f>IF(Y$14="","",INDEX('Work It Out'!$I18:$EN18, MATCH(Y$14, WorkDebtName, 0)))</f>
        <v/>
      </c>
      <c r="AA24" s="32" t="str">
        <f>IF(AA$14="","",INDEX('Work It Out'!$K18:$EN18,MATCH(AA$14,WorkDebtName,0)))</f>
        <v/>
      </c>
      <c r="AB24" s="32" t="str">
        <f>IF(AA$14="","",INDEX('Work It Out'!$I18:$EN18, MATCH(AA$14, WorkDebtName, 0)))</f>
        <v/>
      </c>
      <c r="AC24" s="32" t="str">
        <f>IF(AC$14="","",INDEX('Work It Out'!$K18:$EN18,MATCH(AC$14,WorkDebtName,0)))</f>
        <v/>
      </c>
      <c r="AD24" s="32" t="str">
        <f>IF(AC$14="","",INDEX('Work It Out'!$I18:$EN18, MATCH(AC$14, WorkDebtName, 0)))</f>
        <v/>
      </c>
      <c r="AE24" s="32" t="str">
        <f>IF(AE$14="","",INDEX('Work It Out'!$K18:$EN18,MATCH(AE$14,WorkDebtName,0)))</f>
        <v/>
      </c>
      <c r="AF24" s="32" t="str">
        <f>IF(AE$14="","",INDEX('Work It Out'!$I18:$EN18, MATCH(AE$14, WorkDebtName, 0)))</f>
        <v/>
      </c>
      <c r="AG24" s="32" t="str">
        <f>IF(AG$14="","",INDEX('Work It Out'!$K18:$EN18,MATCH(AG$14,WorkDebtName,0)))</f>
        <v/>
      </c>
      <c r="AH24" s="32" t="str">
        <f>IF(AG$14="","",INDEX('Work It Out'!$I18:$EN18, MATCH(AG$14, WorkDebtName, 0)))</f>
        <v/>
      </c>
      <c r="AI24" s="32" t="str">
        <f>IF(AI$14="","",INDEX('Work It Out'!$K18:$EN18,MATCH(AI$14,WorkDebtName,0)))</f>
        <v/>
      </c>
      <c r="AJ24" s="32" t="str">
        <f>IF(AI$14="","",INDEX('Work It Out'!$I18:$EN18, MATCH(AI$14, WorkDebtName, 0)))</f>
        <v/>
      </c>
      <c r="AK24" s="32" t="str">
        <f>IF(AK$14="","",INDEX('Work It Out'!$K18:$EN18,MATCH(AK$14,WorkDebtName,0)))</f>
        <v/>
      </c>
      <c r="AL24" s="32" t="str">
        <f>IF(AK$14="","",INDEX('Work It Out'!$I18:$EN18, MATCH(AK$14, WorkDebtName, 0)))</f>
        <v/>
      </c>
      <c r="AM24" s="32" t="str">
        <f>IF(AM$14="","",INDEX('Work It Out'!$K18:$EN18,MATCH(AM$14,WorkDebtName,0)))</f>
        <v/>
      </c>
      <c r="AN24" s="32" t="str">
        <f>IF(AM$14="","",INDEX('Work It Out'!$I18:$EN18, MATCH(AM$14, WorkDebtName, 0)))</f>
        <v/>
      </c>
      <c r="AO24" s="32" t="str">
        <f>IF(AO$14="","",INDEX('Work It Out'!$K18:$EN18,MATCH(AO$14,WorkDebtName,0)))</f>
        <v/>
      </c>
      <c r="AP24" s="32" t="str">
        <f>IF(AO$14="","",INDEX('Work It Out'!$I18:$EN18, MATCH(AO$14, WorkDebtName, 0)))</f>
        <v/>
      </c>
    </row>
    <row r="25" spans="2:42" x14ac:dyDescent="0.25">
      <c r="B25" s="31">
        <f t="shared" ca="1" si="0"/>
        <v>45778</v>
      </c>
      <c r="C25" s="32">
        <f>IF(C$14="","",INDEX('Work It Out'!$K19:$EN19,MATCH(C$14,WorkDebtName,0)))</f>
        <v>95</v>
      </c>
      <c r="D25" s="32">
        <f>IF(C$14="","",INDEX('Work It Out'!$I19:$EN19, MATCH(C$14, WorkDebtName, 0)))</f>
        <v>70</v>
      </c>
      <c r="E25" s="32">
        <f>IF(E$14="","",INDEX('Work It Out'!$K19:$EN19,MATCH(E$14,WorkDebtName,0)))</f>
        <v>35</v>
      </c>
      <c r="F25" s="32">
        <f>IF(E$14="","",INDEX('Work It Out'!$I19:$EN19, MATCH(E$14, WorkDebtName, 0)))</f>
        <v>908.3</v>
      </c>
      <c r="G25" s="32">
        <f>IF(G$14="","",INDEX('Work It Out'!$K19:$EN19,MATCH(G$14,WorkDebtName,0)))</f>
        <v>35</v>
      </c>
      <c r="H25" s="32">
        <f>IF(G$14="","",INDEX('Work It Out'!$I19:$EN19, MATCH(G$14, WorkDebtName, 0)))</f>
        <v>1296.3</v>
      </c>
      <c r="I25" s="32">
        <f>IF(I$14="","",INDEX('Work It Out'!$K19:$EN19,MATCH(I$14,WorkDebtName,0)))</f>
        <v>35</v>
      </c>
      <c r="J25" s="32">
        <f>IF(I$14="","",INDEX('Work It Out'!$I19:$EN19, MATCH(I$14, WorkDebtName, 0)))</f>
        <v>1433.77</v>
      </c>
      <c r="K25" s="32" t="str">
        <f>IF(K$14="","",INDEX('Work It Out'!$K19:$EN19,MATCH(K$14,WorkDebtName,0)))</f>
        <v/>
      </c>
      <c r="L25" s="32" t="str">
        <f>IF(K$14="","",INDEX('Work It Out'!$I19:$EN19, MATCH(K$14, WorkDebtName, 0)))</f>
        <v/>
      </c>
      <c r="M25" s="32" t="str">
        <f>IF(M$14="","",INDEX('Work It Out'!$K19:$EN19,MATCH(M$14,WorkDebtName,0)))</f>
        <v/>
      </c>
      <c r="N25" s="32" t="str">
        <f>IF(M$14="","",INDEX('Work It Out'!$I19:$EN19, MATCH(M$14, WorkDebtName, 0)))</f>
        <v/>
      </c>
      <c r="O25" s="32" t="str">
        <f>IF(O$14="","",INDEX('Work It Out'!$K19:$EN19,MATCH(O$14,WorkDebtName,0)))</f>
        <v/>
      </c>
      <c r="P25" s="32" t="str">
        <f>IF(O$14="","",INDEX('Work It Out'!$I19:$EN19, MATCH(O$14, WorkDebtName, 0)))</f>
        <v/>
      </c>
      <c r="Q25" s="32" t="str">
        <f>IF(Q$14="","",INDEX('Work It Out'!$K19:$EN19,MATCH(Q$14,WorkDebtName,0)))</f>
        <v/>
      </c>
      <c r="R25" s="32" t="str">
        <f>IF(Q$14="","",INDEX('Work It Out'!$I19:$EN19, MATCH(Q$14, WorkDebtName, 0)))</f>
        <v/>
      </c>
      <c r="S25" s="32" t="str">
        <f>IF(S$14="","",INDEX('Work It Out'!$K19:$EN19,MATCH(S$14,WorkDebtName,0)))</f>
        <v/>
      </c>
      <c r="T25" s="32" t="str">
        <f>IF(S$14="","",INDEX('Work It Out'!$I19:$EN19, MATCH(S$14, WorkDebtName, 0)))</f>
        <v/>
      </c>
      <c r="U25" s="32" t="str">
        <f>IF(U$14="","",INDEX('Work It Out'!$K19:$EN19,MATCH(U$14,WorkDebtName,0)))</f>
        <v/>
      </c>
      <c r="V25" s="32" t="str">
        <f>IF(U$14="","",INDEX('Work It Out'!$I19:$EN19, MATCH(U$14, WorkDebtName, 0)))</f>
        <v/>
      </c>
      <c r="W25" s="32" t="str">
        <f>IF(W$14="","",INDEX('Work It Out'!$K19:$EN19,MATCH(W$14,WorkDebtName,0)))</f>
        <v/>
      </c>
      <c r="X25" s="32" t="str">
        <f>IF(W$14="","",INDEX('Work It Out'!$I19:$EN19, MATCH(W$14, WorkDebtName, 0)))</f>
        <v/>
      </c>
      <c r="Y25" s="32" t="str">
        <f>IF(Y$14="","",INDEX('Work It Out'!$K19:$EN19,MATCH(Y$14,WorkDebtName,0)))</f>
        <v/>
      </c>
      <c r="Z25" s="32" t="str">
        <f>IF(Y$14="","",INDEX('Work It Out'!$I19:$EN19, MATCH(Y$14, WorkDebtName, 0)))</f>
        <v/>
      </c>
      <c r="AA25" s="32" t="str">
        <f>IF(AA$14="","",INDEX('Work It Out'!$K19:$EN19,MATCH(AA$14,WorkDebtName,0)))</f>
        <v/>
      </c>
      <c r="AB25" s="32" t="str">
        <f>IF(AA$14="","",INDEX('Work It Out'!$I19:$EN19, MATCH(AA$14, WorkDebtName, 0)))</f>
        <v/>
      </c>
      <c r="AC25" s="32" t="str">
        <f>IF(AC$14="","",INDEX('Work It Out'!$K19:$EN19,MATCH(AC$14,WorkDebtName,0)))</f>
        <v/>
      </c>
      <c r="AD25" s="32" t="str">
        <f>IF(AC$14="","",INDEX('Work It Out'!$I19:$EN19, MATCH(AC$14, WorkDebtName, 0)))</f>
        <v/>
      </c>
      <c r="AE25" s="32" t="str">
        <f>IF(AE$14="","",INDEX('Work It Out'!$K19:$EN19,MATCH(AE$14,WorkDebtName,0)))</f>
        <v/>
      </c>
      <c r="AF25" s="32" t="str">
        <f>IF(AE$14="","",INDEX('Work It Out'!$I19:$EN19, MATCH(AE$14, WorkDebtName, 0)))</f>
        <v/>
      </c>
      <c r="AG25" s="32" t="str">
        <f>IF(AG$14="","",INDEX('Work It Out'!$K19:$EN19,MATCH(AG$14,WorkDebtName,0)))</f>
        <v/>
      </c>
      <c r="AH25" s="32" t="str">
        <f>IF(AG$14="","",INDEX('Work It Out'!$I19:$EN19, MATCH(AG$14, WorkDebtName, 0)))</f>
        <v/>
      </c>
      <c r="AI25" s="32" t="str">
        <f>IF(AI$14="","",INDEX('Work It Out'!$K19:$EN19,MATCH(AI$14,WorkDebtName,0)))</f>
        <v/>
      </c>
      <c r="AJ25" s="32" t="str">
        <f>IF(AI$14="","",INDEX('Work It Out'!$I19:$EN19, MATCH(AI$14, WorkDebtName, 0)))</f>
        <v/>
      </c>
      <c r="AK25" s="32" t="str">
        <f>IF(AK$14="","",INDEX('Work It Out'!$K19:$EN19,MATCH(AK$14,WorkDebtName,0)))</f>
        <v/>
      </c>
      <c r="AL25" s="32" t="str">
        <f>IF(AK$14="","",INDEX('Work It Out'!$I19:$EN19, MATCH(AK$14, WorkDebtName, 0)))</f>
        <v/>
      </c>
      <c r="AM25" s="32" t="str">
        <f>IF(AM$14="","",INDEX('Work It Out'!$K19:$EN19,MATCH(AM$14,WorkDebtName,0)))</f>
        <v/>
      </c>
      <c r="AN25" s="32" t="str">
        <f>IF(AM$14="","",INDEX('Work It Out'!$I19:$EN19, MATCH(AM$14, WorkDebtName, 0)))</f>
        <v/>
      </c>
      <c r="AO25" s="32" t="str">
        <f>IF(AO$14="","",INDEX('Work It Out'!$K19:$EN19,MATCH(AO$14,WorkDebtName,0)))</f>
        <v/>
      </c>
      <c r="AP25" s="32" t="str">
        <f>IF(AO$14="","",INDEX('Work It Out'!$I19:$EN19, MATCH(AO$14, WorkDebtName, 0)))</f>
        <v/>
      </c>
    </row>
    <row r="26" spans="2:42" x14ac:dyDescent="0.25">
      <c r="B26" s="31">
        <f t="shared" ca="1" si="0"/>
        <v>45809</v>
      </c>
      <c r="C26" s="32">
        <f>IF(C$14="","",INDEX('Work It Out'!$K20:$EN20,MATCH(C$14,WorkDebtName,0)))</f>
        <v>70</v>
      </c>
      <c r="D26" s="32">
        <f>IF(C$14="","",INDEX('Work It Out'!$I20:$EN20, MATCH(C$14, WorkDebtName, 0)))</f>
        <v>0</v>
      </c>
      <c r="E26" s="32">
        <f>IF(E$14="","",INDEX('Work It Out'!$K20:$EN20,MATCH(E$14,WorkDebtName,0)))</f>
        <v>60</v>
      </c>
      <c r="F26" s="32">
        <f>IF(E$14="","",INDEX('Work It Out'!$I20:$EN20, MATCH(E$14, WorkDebtName, 0)))</f>
        <v>859.65</v>
      </c>
      <c r="G26" s="32">
        <f>IF(G$14="","",INDEX('Work It Out'!$K20:$EN20,MATCH(G$14,WorkDebtName,0)))</f>
        <v>35</v>
      </c>
      <c r="H26" s="32">
        <f>IF(G$14="","",INDEX('Work It Out'!$I20:$EN20, MATCH(G$14, WorkDebtName, 0)))</f>
        <v>1269.94</v>
      </c>
      <c r="I26" s="32">
        <f>IF(I$14="","",INDEX('Work It Out'!$K20:$EN20,MATCH(I$14,WorkDebtName,0)))</f>
        <v>35</v>
      </c>
      <c r="J26" s="32">
        <f>IF(I$14="","",INDEX('Work It Out'!$I20:$EN20, MATCH(I$14, WorkDebtName, 0)))</f>
        <v>1416.69</v>
      </c>
      <c r="K26" s="32" t="str">
        <f>IF(K$14="","",INDEX('Work It Out'!$K20:$EN20,MATCH(K$14,WorkDebtName,0)))</f>
        <v/>
      </c>
      <c r="L26" s="32" t="str">
        <f>IF(K$14="","",INDEX('Work It Out'!$I20:$EN20, MATCH(K$14, WorkDebtName, 0)))</f>
        <v/>
      </c>
      <c r="M26" s="32" t="str">
        <f>IF(M$14="","",INDEX('Work It Out'!$K20:$EN20,MATCH(M$14,WorkDebtName,0)))</f>
        <v/>
      </c>
      <c r="N26" s="32" t="str">
        <f>IF(M$14="","",INDEX('Work It Out'!$I20:$EN20, MATCH(M$14, WorkDebtName, 0)))</f>
        <v/>
      </c>
      <c r="O26" s="32" t="str">
        <f>IF(O$14="","",INDEX('Work It Out'!$K20:$EN20,MATCH(O$14,WorkDebtName,0)))</f>
        <v/>
      </c>
      <c r="P26" s="32" t="str">
        <f>IF(O$14="","",INDEX('Work It Out'!$I20:$EN20, MATCH(O$14, WorkDebtName, 0)))</f>
        <v/>
      </c>
      <c r="Q26" s="32" t="str">
        <f>IF(Q$14="","",INDEX('Work It Out'!$K20:$EN20,MATCH(Q$14,WorkDebtName,0)))</f>
        <v/>
      </c>
      <c r="R26" s="32" t="str">
        <f>IF(Q$14="","",INDEX('Work It Out'!$I20:$EN20, MATCH(Q$14, WorkDebtName, 0)))</f>
        <v/>
      </c>
      <c r="S26" s="32" t="str">
        <f>IF(S$14="","",INDEX('Work It Out'!$K20:$EN20,MATCH(S$14,WorkDebtName,0)))</f>
        <v/>
      </c>
      <c r="T26" s="32" t="str">
        <f>IF(S$14="","",INDEX('Work It Out'!$I20:$EN20, MATCH(S$14, WorkDebtName, 0)))</f>
        <v/>
      </c>
      <c r="U26" s="32" t="str">
        <f>IF(U$14="","",INDEX('Work It Out'!$K20:$EN20,MATCH(U$14,WorkDebtName,0)))</f>
        <v/>
      </c>
      <c r="V26" s="32" t="str">
        <f>IF(U$14="","",INDEX('Work It Out'!$I20:$EN20, MATCH(U$14, WorkDebtName, 0)))</f>
        <v/>
      </c>
      <c r="W26" s="32" t="str">
        <f>IF(W$14="","",INDEX('Work It Out'!$K20:$EN20,MATCH(W$14,WorkDebtName,0)))</f>
        <v/>
      </c>
      <c r="X26" s="32" t="str">
        <f>IF(W$14="","",INDEX('Work It Out'!$I20:$EN20, MATCH(W$14, WorkDebtName, 0)))</f>
        <v/>
      </c>
      <c r="Y26" s="32" t="str">
        <f>IF(Y$14="","",INDEX('Work It Out'!$K20:$EN20,MATCH(Y$14,WorkDebtName,0)))</f>
        <v/>
      </c>
      <c r="Z26" s="32" t="str">
        <f>IF(Y$14="","",INDEX('Work It Out'!$I20:$EN20, MATCH(Y$14, WorkDebtName, 0)))</f>
        <v/>
      </c>
      <c r="AA26" s="32" t="str">
        <f>IF(AA$14="","",INDEX('Work It Out'!$K20:$EN20,MATCH(AA$14,WorkDebtName,0)))</f>
        <v/>
      </c>
      <c r="AB26" s="32" t="str">
        <f>IF(AA$14="","",INDEX('Work It Out'!$I20:$EN20, MATCH(AA$14, WorkDebtName, 0)))</f>
        <v/>
      </c>
      <c r="AC26" s="32" t="str">
        <f>IF(AC$14="","",INDEX('Work It Out'!$K20:$EN20,MATCH(AC$14,WorkDebtName,0)))</f>
        <v/>
      </c>
      <c r="AD26" s="32" t="str">
        <f>IF(AC$14="","",INDEX('Work It Out'!$I20:$EN20, MATCH(AC$14, WorkDebtName, 0)))</f>
        <v/>
      </c>
      <c r="AE26" s="32" t="str">
        <f>IF(AE$14="","",INDEX('Work It Out'!$K20:$EN20,MATCH(AE$14,WorkDebtName,0)))</f>
        <v/>
      </c>
      <c r="AF26" s="32" t="str">
        <f>IF(AE$14="","",INDEX('Work It Out'!$I20:$EN20, MATCH(AE$14, WorkDebtName, 0)))</f>
        <v/>
      </c>
      <c r="AG26" s="32" t="str">
        <f>IF(AG$14="","",INDEX('Work It Out'!$K20:$EN20,MATCH(AG$14,WorkDebtName,0)))</f>
        <v/>
      </c>
      <c r="AH26" s="32" t="str">
        <f>IF(AG$14="","",INDEX('Work It Out'!$I20:$EN20, MATCH(AG$14, WorkDebtName, 0)))</f>
        <v/>
      </c>
      <c r="AI26" s="32" t="str">
        <f>IF(AI$14="","",INDEX('Work It Out'!$K20:$EN20,MATCH(AI$14,WorkDebtName,0)))</f>
        <v/>
      </c>
      <c r="AJ26" s="32" t="str">
        <f>IF(AI$14="","",INDEX('Work It Out'!$I20:$EN20, MATCH(AI$14, WorkDebtName, 0)))</f>
        <v/>
      </c>
      <c r="AK26" s="32" t="str">
        <f>IF(AK$14="","",INDEX('Work It Out'!$K20:$EN20,MATCH(AK$14,WorkDebtName,0)))</f>
        <v/>
      </c>
      <c r="AL26" s="32" t="str">
        <f>IF(AK$14="","",INDEX('Work It Out'!$I20:$EN20, MATCH(AK$14, WorkDebtName, 0)))</f>
        <v/>
      </c>
      <c r="AM26" s="32" t="str">
        <f>IF(AM$14="","",INDEX('Work It Out'!$K20:$EN20,MATCH(AM$14,WorkDebtName,0)))</f>
        <v/>
      </c>
      <c r="AN26" s="32" t="str">
        <f>IF(AM$14="","",INDEX('Work It Out'!$I20:$EN20, MATCH(AM$14, WorkDebtName, 0)))</f>
        <v/>
      </c>
      <c r="AO26" s="32" t="str">
        <f>IF(AO$14="","",INDEX('Work It Out'!$K20:$EN20,MATCH(AO$14,WorkDebtName,0)))</f>
        <v/>
      </c>
      <c r="AP26" s="32" t="str">
        <f>IF(AO$14="","",INDEX('Work It Out'!$I20:$EN20, MATCH(AO$14, WorkDebtName, 0)))</f>
        <v/>
      </c>
    </row>
    <row r="27" spans="2:42" x14ac:dyDescent="0.25">
      <c r="B27" s="31">
        <f t="shared" ca="1" si="0"/>
        <v>45839</v>
      </c>
      <c r="C27" s="32">
        <f>IF(C$14="","",INDEX('Work It Out'!$K21:$EN21,MATCH(C$14,WorkDebtName,0)))</f>
        <v>0</v>
      </c>
      <c r="D27" s="32">
        <f>IF(C$14="","",INDEX('Work It Out'!$I21:$EN21, MATCH(C$14, WorkDebtName, 0)))</f>
        <v>0</v>
      </c>
      <c r="E27" s="32">
        <f>IF(E$14="","",INDEX('Work It Out'!$K21:$EN21,MATCH(E$14,WorkDebtName,0)))</f>
        <v>130</v>
      </c>
      <c r="F27" s="32">
        <f>IF(E$14="","",INDEX('Work It Out'!$I21:$EN21, MATCH(E$14, WorkDebtName, 0)))</f>
        <v>740.4</v>
      </c>
      <c r="G27" s="32">
        <f>IF(G$14="","",INDEX('Work It Out'!$K21:$EN21,MATCH(G$14,WorkDebtName,0)))</f>
        <v>35</v>
      </c>
      <c r="H27" s="32">
        <f>IF(G$14="","",INDEX('Work It Out'!$I21:$EN21, MATCH(G$14, WorkDebtName, 0)))</f>
        <v>1243.4100000000001</v>
      </c>
      <c r="I27" s="32">
        <f>IF(I$14="","",INDEX('Work It Out'!$K21:$EN21,MATCH(I$14,WorkDebtName,0)))</f>
        <v>35</v>
      </c>
      <c r="J27" s="32">
        <f>IF(I$14="","",INDEX('Work It Out'!$I21:$EN21, MATCH(I$14, WorkDebtName, 0)))</f>
        <v>1399.4</v>
      </c>
      <c r="K27" s="32" t="str">
        <f>IF(K$14="","",INDEX('Work It Out'!$K21:$EN21,MATCH(K$14,WorkDebtName,0)))</f>
        <v/>
      </c>
      <c r="L27" s="32" t="str">
        <f>IF(K$14="","",INDEX('Work It Out'!$I21:$EN21, MATCH(K$14, WorkDebtName, 0)))</f>
        <v/>
      </c>
      <c r="M27" s="32" t="str">
        <f>IF(M$14="","",INDEX('Work It Out'!$K21:$EN21,MATCH(M$14,WorkDebtName,0)))</f>
        <v/>
      </c>
      <c r="N27" s="32" t="str">
        <f>IF(M$14="","",INDEX('Work It Out'!$I21:$EN21, MATCH(M$14, WorkDebtName, 0)))</f>
        <v/>
      </c>
      <c r="O27" s="32" t="str">
        <f>IF(O$14="","",INDEX('Work It Out'!$K21:$EN21,MATCH(O$14,WorkDebtName,0)))</f>
        <v/>
      </c>
      <c r="P27" s="32" t="str">
        <f>IF(O$14="","",INDEX('Work It Out'!$I21:$EN21, MATCH(O$14, WorkDebtName, 0)))</f>
        <v/>
      </c>
      <c r="Q27" s="32" t="str">
        <f>IF(Q$14="","",INDEX('Work It Out'!$K21:$EN21,MATCH(Q$14,WorkDebtName,0)))</f>
        <v/>
      </c>
      <c r="R27" s="32" t="str">
        <f>IF(Q$14="","",INDEX('Work It Out'!$I21:$EN21, MATCH(Q$14, WorkDebtName, 0)))</f>
        <v/>
      </c>
      <c r="S27" s="32" t="str">
        <f>IF(S$14="","",INDEX('Work It Out'!$K21:$EN21,MATCH(S$14,WorkDebtName,0)))</f>
        <v/>
      </c>
      <c r="T27" s="32" t="str">
        <f>IF(S$14="","",INDEX('Work It Out'!$I21:$EN21, MATCH(S$14, WorkDebtName, 0)))</f>
        <v/>
      </c>
      <c r="U27" s="32" t="str">
        <f>IF(U$14="","",INDEX('Work It Out'!$K21:$EN21,MATCH(U$14,WorkDebtName,0)))</f>
        <v/>
      </c>
      <c r="V27" s="32" t="str">
        <f>IF(U$14="","",INDEX('Work It Out'!$I21:$EN21, MATCH(U$14, WorkDebtName, 0)))</f>
        <v/>
      </c>
      <c r="W27" s="32" t="str">
        <f>IF(W$14="","",INDEX('Work It Out'!$K21:$EN21,MATCH(W$14,WorkDebtName,0)))</f>
        <v/>
      </c>
      <c r="X27" s="32" t="str">
        <f>IF(W$14="","",INDEX('Work It Out'!$I21:$EN21, MATCH(W$14, WorkDebtName, 0)))</f>
        <v/>
      </c>
      <c r="Y27" s="32" t="str">
        <f>IF(Y$14="","",INDEX('Work It Out'!$K21:$EN21,MATCH(Y$14,WorkDebtName,0)))</f>
        <v/>
      </c>
      <c r="Z27" s="32" t="str">
        <f>IF(Y$14="","",INDEX('Work It Out'!$I21:$EN21, MATCH(Y$14, WorkDebtName, 0)))</f>
        <v/>
      </c>
      <c r="AA27" s="32" t="str">
        <f>IF(AA$14="","",INDEX('Work It Out'!$K21:$EN21,MATCH(AA$14,WorkDebtName,0)))</f>
        <v/>
      </c>
      <c r="AB27" s="32" t="str">
        <f>IF(AA$14="","",INDEX('Work It Out'!$I21:$EN21, MATCH(AA$14, WorkDebtName, 0)))</f>
        <v/>
      </c>
      <c r="AC27" s="32" t="str">
        <f>IF(AC$14="","",INDEX('Work It Out'!$K21:$EN21,MATCH(AC$14,WorkDebtName,0)))</f>
        <v/>
      </c>
      <c r="AD27" s="32" t="str">
        <f>IF(AC$14="","",INDEX('Work It Out'!$I21:$EN21, MATCH(AC$14, WorkDebtName, 0)))</f>
        <v/>
      </c>
      <c r="AE27" s="32" t="str">
        <f>IF(AE$14="","",INDEX('Work It Out'!$K21:$EN21,MATCH(AE$14,WorkDebtName,0)))</f>
        <v/>
      </c>
      <c r="AF27" s="32" t="str">
        <f>IF(AE$14="","",INDEX('Work It Out'!$I21:$EN21, MATCH(AE$14, WorkDebtName, 0)))</f>
        <v/>
      </c>
      <c r="AG27" s="32" t="str">
        <f>IF(AG$14="","",INDEX('Work It Out'!$K21:$EN21,MATCH(AG$14,WorkDebtName,0)))</f>
        <v/>
      </c>
      <c r="AH27" s="32" t="str">
        <f>IF(AG$14="","",INDEX('Work It Out'!$I21:$EN21, MATCH(AG$14, WorkDebtName, 0)))</f>
        <v/>
      </c>
      <c r="AI27" s="32" t="str">
        <f>IF(AI$14="","",INDEX('Work It Out'!$K21:$EN21,MATCH(AI$14,WorkDebtName,0)))</f>
        <v/>
      </c>
      <c r="AJ27" s="32" t="str">
        <f>IF(AI$14="","",INDEX('Work It Out'!$I21:$EN21, MATCH(AI$14, WorkDebtName, 0)))</f>
        <v/>
      </c>
      <c r="AK27" s="32" t="str">
        <f>IF(AK$14="","",INDEX('Work It Out'!$K21:$EN21,MATCH(AK$14,WorkDebtName,0)))</f>
        <v/>
      </c>
      <c r="AL27" s="32" t="str">
        <f>IF(AK$14="","",INDEX('Work It Out'!$I21:$EN21, MATCH(AK$14, WorkDebtName, 0)))</f>
        <v/>
      </c>
      <c r="AM27" s="32" t="str">
        <f>IF(AM$14="","",INDEX('Work It Out'!$K21:$EN21,MATCH(AM$14,WorkDebtName,0)))</f>
        <v/>
      </c>
      <c r="AN27" s="32" t="str">
        <f>IF(AM$14="","",INDEX('Work It Out'!$I21:$EN21, MATCH(AM$14, WorkDebtName, 0)))</f>
        <v/>
      </c>
      <c r="AO27" s="32" t="str">
        <f>IF(AO$14="","",INDEX('Work It Out'!$K21:$EN21,MATCH(AO$14,WorkDebtName,0)))</f>
        <v/>
      </c>
      <c r="AP27" s="32" t="str">
        <f>IF(AO$14="","",INDEX('Work It Out'!$I21:$EN21, MATCH(AO$14, WorkDebtName, 0)))</f>
        <v/>
      </c>
    </row>
    <row r="28" spans="2:42" x14ac:dyDescent="0.25">
      <c r="B28" s="31">
        <f t="shared" ca="1" si="0"/>
        <v>45870</v>
      </c>
      <c r="C28" s="32">
        <f>IF(C$14="","",INDEX('Work It Out'!$K22:$EN22,MATCH(C$14,WorkDebtName,0)))</f>
        <v>0</v>
      </c>
      <c r="D28" s="32">
        <f>IF(C$14="","",INDEX('Work It Out'!$I22:$EN22, MATCH(C$14, WorkDebtName, 0)))</f>
        <v>0</v>
      </c>
      <c r="E28" s="32">
        <f>IF(E$14="","",INDEX('Work It Out'!$K22:$EN22,MATCH(E$14,WorkDebtName,0)))</f>
        <v>130</v>
      </c>
      <c r="F28" s="32">
        <f>IF(E$14="","",INDEX('Work It Out'!$I22:$EN22, MATCH(E$14, WorkDebtName, 0)))</f>
        <v>619.66</v>
      </c>
      <c r="G28" s="32">
        <f>IF(G$14="","",INDEX('Work It Out'!$K22:$EN22,MATCH(G$14,WorkDebtName,0)))</f>
        <v>35</v>
      </c>
      <c r="H28" s="32">
        <f>IF(G$14="","",INDEX('Work It Out'!$I22:$EN22, MATCH(G$14, WorkDebtName, 0)))</f>
        <v>1216.7</v>
      </c>
      <c r="I28" s="32">
        <f>IF(I$14="","",INDEX('Work It Out'!$K22:$EN22,MATCH(I$14,WorkDebtName,0)))</f>
        <v>35</v>
      </c>
      <c r="J28" s="32">
        <f>IF(I$14="","",INDEX('Work It Out'!$I22:$EN22, MATCH(I$14, WorkDebtName, 0)))</f>
        <v>1381.89</v>
      </c>
      <c r="K28" s="32" t="str">
        <f>IF(K$14="","",INDEX('Work It Out'!$K22:$EN22,MATCH(K$14,WorkDebtName,0)))</f>
        <v/>
      </c>
      <c r="L28" s="32" t="str">
        <f>IF(K$14="","",INDEX('Work It Out'!$I22:$EN22, MATCH(K$14, WorkDebtName, 0)))</f>
        <v/>
      </c>
      <c r="M28" s="32" t="str">
        <f>IF(M$14="","",INDEX('Work It Out'!$K22:$EN22,MATCH(M$14,WorkDebtName,0)))</f>
        <v/>
      </c>
      <c r="N28" s="32" t="str">
        <f>IF(M$14="","",INDEX('Work It Out'!$I22:$EN22, MATCH(M$14, WorkDebtName, 0)))</f>
        <v/>
      </c>
      <c r="O28" s="32" t="str">
        <f>IF(O$14="","",INDEX('Work It Out'!$K22:$EN22,MATCH(O$14,WorkDebtName,0)))</f>
        <v/>
      </c>
      <c r="P28" s="32" t="str">
        <f>IF(O$14="","",INDEX('Work It Out'!$I22:$EN22, MATCH(O$14, WorkDebtName, 0)))</f>
        <v/>
      </c>
      <c r="Q28" s="32" t="str">
        <f>IF(Q$14="","",INDEX('Work It Out'!$K22:$EN22,MATCH(Q$14,WorkDebtName,0)))</f>
        <v/>
      </c>
      <c r="R28" s="32" t="str">
        <f>IF(Q$14="","",INDEX('Work It Out'!$I22:$EN22, MATCH(Q$14, WorkDebtName, 0)))</f>
        <v/>
      </c>
      <c r="S28" s="32" t="str">
        <f>IF(S$14="","",INDEX('Work It Out'!$K22:$EN22,MATCH(S$14,WorkDebtName,0)))</f>
        <v/>
      </c>
      <c r="T28" s="32" t="str">
        <f>IF(S$14="","",INDEX('Work It Out'!$I22:$EN22, MATCH(S$14, WorkDebtName, 0)))</f>
        <v/>
      </c>
      <c r="U28" s="32" t="str">
        <f>IF(U$14="","",INDEX('Work It Out'!$K22:$EN22,MATCH(U$14,WorkDebtName,0)))</f>
        <v/>
      </c>
      <c r="V28" s="32" t="str">
        <f>IF(U$14="","",INDEX('Work It Out'!$I22:$EN22, MATCH(U$14, WorkDebtName, 0)))</f>
        <v/>
      </c>
      <c r="W28" s="32" t="str">
        <f>IF(W$14="","",INDEX('Work It Out'!$K22:$EN22,MATCH(W$14,WorkDebtName,0)))</f>
        <v/>
      </c>
      <c r="X28" s="32" t="str">
        <f>IF(W$14="","",INDEX('Work It Out'!$I22:$EN22, MATCH(W$14, WorkDebtName, 0)))</f>
        <v/>
      </c>
      <c r="Y28" s="32" t="str">
        <f>IF(Y$14="","",INDEX('Work It Out'!$K22:$EN22,MATCH(Y$14,WorkDebtName,0)))</f>
        <v/>
      </c>
      <c r="Z28" s="32" t="str">
        <f>IF(Y$14="","",INDEX('Work It Out'!$I22:$EN22, MATCH(Y$14, WorkDebtName, 0)))</f>
        <v/>
      </c>
      <c r="AA28" s="32" t="str">
        <f>IF(AA$14="","",INDEX('Work It Out'!$K22:$EN22,MATCH(AA$14,WorkDebtName,0)))</f>
        <v/>
      </c>
      <c r="AB28" s="32" t="str">
        <f>IF(AA$14="","",INDEX('Work It Out'!$I22:$EN22, MATCH(AA$14, WorkDebtName, 0)))</f>
        <v/>
      </c>
      <c r="AC28" s="32" t="str">
        <f>IF(AC$14="","",INDEX('Work It Out'!$K22:$EN22,MATCH(AC$14,WorkDebtName,0)))</f>
        <v/>
      </c>
      <c r="AD28" s="32" t="str">
        <f>IF(AC$14="","",INDEX('Work It Out'!$I22:$EN22, MATCH(AC$14, WorkDebtName, 0)))</f>
        <v/>
      </c>
      <c r="AE28" s="32" t="str">
        <f>IF(AE$14="","",INDEX('Work It Out'!$K22:$EN22,MATCH(AE$14,WorkDebtName,0)))</f>
        <v/>
      </c>
      <c r="AF28" s="32" t="str">
        <f>IF(AE$14="","",INDEX('Work It Out'!$I22:$EN22, MATCH(AE$14, WorkDebtName, 0)))</f>
        <v/>
      </c>
      <c r="AG28" s="32" t="str">
        <f>IF(AG$14="","",INDEX('Work It Out'!$K22:$EN22,MATCH(AG$14,WorkDebtName,0)))</f>
        <v/>
      </c>
      <c r="AH28" s="32" t="str">
        <f>IF(AG$14="","",INDEX('Work It Out'!$I22:$EN22, MATCH(AG$14, WorkDebtName, 0)))</f>
        <v/>
      </c>
      <c r="AI28" s="32" t="str">
        <f>IF(AI$14="","",INDEX('Work It Out'!$K22:$EN22,MATCH(AI$14,WorkDebtName,0)))</f>
        <v/>
      </c>
      <c r="AJ28" s="32" t="str">
        <f>IF(AI$14="","",INDEX('Work It Out'!$I22:$EN22, MATCH(AI$14, WorkDebtName, 0)))</f>
        <v/>
      </c>
      <c r="AK28" s="32" t="str">
        <f>IF(AK$14="","",INDEX('Work It Out'!$K22:$EN22,MATCH(AK$14,WorkDebtName,0)))</f>
        <v/>
      </c>
      <c r="AL28" s="32" t="str">
        <f>IF(AK$14="","",INDEX('Work It Out'!$I22:$EN22, MATCH(AK$14, WorkDebtName, 0)))</f>
        <v/>
      </c>
      <c r="AM28" s="32" t="str">
        <f>IF(AM$14="","",INDEX('Work It Out'!$K22:$EN22,MATCH(AM$14,WorkDebtName,0)))</f>
        <v/>
      </c>
      <c r="AN28" s="32" t="str">
        <f>IF(AM$14="","",INDEX('Work It Out'!$I22:$EN22, MATCH(AM$14, WorkDebtName, 0)))</f>
        <v/>
      </c>
      <c r="AO28" s="32" t="str">
        <f>IF(AO$14="","",INDEX('Work It Out'!$K22:$EN22,MATCH(AO$14,WorkDebtName,0)))</f>
        <v/>
      </c>
      <c r="AP28" s="32" t="str">
        <f>IF(AO$14="","",INDEX('Work It Out'!$I22:$EN22, MATCH(AO$14, WorkDebtName, 0)))</f>
        <v/>
      </c>
    </row>
    <row r="29" spans="2:42" x14ac:dyDescent="0.25">
      <c r="B29" s="31">
        <f t="shared" ca="1" si="0"/>
        <v>45901</v>
      </c>
      <c r="C29" s="32">
        <f>IF(C$14="","",INDEX('Work It Out'!$K23:$EN23,MATCH(C$14,WorkDebtName,0)))</f>
        <v>0</v>
      </c>
      <c r="D29" s="32">
        <f>IF(C$14="","",INDEX('Work It Out'!$I23:$EN23, MATCH(C$14, WorkDebtName, 0)))</f>
        <v>0</v>
      </c>
      <c r="E29" s="32">
        <f>IF(E$14="","",INDEX('Work It Out'!$K23:$EN23,MATCH(E$14,WorkDebtName,0)))</f>
        <v>130</v>
      </c>
      <c r="F29" s="32">
        <f>IF(E$14="","",INDEX('Work It Out'!$I23:$EN23, MATCH(E$14, WorkDebtName, 0)))</f>
        <v>497.40999999999997</v>
      </c>
      <c r="G29" s="32">
        <f>IF(G$14="","",INDEX('Work It Out'!$K23:$EN23,MATCH(G$14,WorkDebtName,0)))</f>
        <v>35</v>
      </c>
      <c r="H29" s="32">
        <f>IF(G$14="","",INDEX('Work It Out'!$I23:$EN23, MATCH(G$14, WorkDebtName, 0)))</f>
        <v>1189.81</v>
      </c>
      <c r="I29" s="32">
        <f>IF(I$14="","",INDEX('Work It Out'!$K23:$EN23,MATCH(I$14,WorkDebtName,0)))</f>
        <v>35</v>
      </c>
      <c r="J29" s="32">
        <f>IF(I$14="","",INDEX('Work It Out'!$I23:$EN23, MATCH(I$14, WorkDebtName, 0)))</f>
        <v>1364.16</v>
      </c>
      <c r="K29" s="32" t="str">
        <f>IF(K$14="","",INDEX('Work It Out'!$K23:$EN23,MATCH(K$14,WorkDebtName,0)))</f>
        <v/>
      </c>
      <c r="L29" s="32" t="str">
        <f>IF(K$14="","",INDEX('Work It Out'!$I23:$EN23, MATCH(K$14, WorkDebtName, 0)))</f>
        <v/>
      </c>
      <c r="M29" s="32" t="str">
        <f>IF(M$14="","",INDEX('Work It Out'!$K23:$EN23,MATCH(M$14,WorkDebtName,0)))</f>
        <v/>
      </c>
      <c r="N29" s="32" t="str">
        <f>IF(M$14="","",INDEX('Work It Out'!$I23:$EN23, MATCH(M$14, WorkDebtName, 0)))</f>
        <v/>
      </c>
      <c r="O29" s="32" t="str">
        <f>IF(O$14="","",INDEX('Work It Out'!$K23:$EN23,MATCH(O$14,WorkDebtName,0)))</f>
        <v/>
      </c>
      <c r="P29" s="32" t="str">
        <f>IF(O$14="","",INDEX('Work It Out'!$I23:$EN23, MATCH(O$14, WorkDebtName, 0)))</f>
        <v/>
      </c>
      <c r="Q29" s="32" t="str">
        <f>IF(Q$14="","",INDEX('Work It Out'!$K23:$EN23,MATCH(Q$14,WorkDebtName,0)))</f>
        <v/>
      </c>
      <c r="R29" s="32" t="str">
        <f>IF(Q$14="","",INDEX('Work It Out'!$I23:$EN23, MATCH(Q$14, WorkDebtName, 0)))</f>
        <v/>
      </c>
      <c r="S29" s="32" t="str">
        <f>IF(S$14="","",INDEX('Work It Out'!$K23:$EN23,MATCH(S$14,WorkDebtName,0)))</f>
        <v/>
      </c>
      <c r="T29" s="32" t="str">
        <f>IF(S$14="","",INDEX('Work It Out'!$I23:$EN23, MATCH(S$14, WorkDebtName, 0)))</f>
        <v/>
      </c>
      <c r="U29" s="32" t="str">
        <f>IF(U$14="","",INDEX('Work It Out'!$K23:$EN23,MATCH(U$14,WorkDebtName,0)))</f>
        <v/>
      </c>
      <c r="V29" s="32" t="str">
        <f>IF(U$14="","",INDEX('Work It Out'!$I23:$EN23, MATCH(U$14, WorkDebtName, 0)))</f>
        <v/>
      </c>
      <c r="W29" s="32" t="str">
        <f>IF(W$14="","",INDEX('Work It Out'!$K23:$EN23,MATCH(W$14,WorkDebtName,0)))</f>
        <v/>
      </c>
      <c r="X29" s="32" t="str">
        <f>IF(W$14="","",INDEX('Work It Out'!$I23:$EN23, MATCH(W$14, WorkDebtName, 0)))</f>
        <v/>
      </c>
      <c r="Y29" s="32" t="str">
        <f>IF(Y$14="","",INDEX('Work It Out'!$K23:$EN23,MATCH(Y$14,WorkDebtName,0)))</f>
        <v/>
      </c>
      <c r="Z29" s="32" t="str">
        <f>IF(Y$14="","",INDEX('Work It Out'!$I23:$EN23, MATCH(Y$14, WorkDebtName, 0)))</f>
        <v/>
      </c>
      <c r="AA29" s="32" t="str">
        <f>IF(AA$14="","",INDEX('Work It Out'!$K23:$EN23,MATCH(AA$14,WorkDebtName,0)))</f>
        <v/>
      </c>
      <c r="AB29" s="32" t="str">
        <f>IF(AA$14="","",INDEX('Work It Out'!$I23:$EN23, MATCH(AA$14, WorkDebtName, 0)))</f>
        <v/>
      </c>
      <c r="AC29" s="32" t="str">
        <f>IF(AC$14="","",INDEX('Work It Out'!$K23:$EN23,MATCH(AC$14,WorkDebtName,0)))</f>
        <v/>
      </c>
      <c r="AD29" s="32" t="str">
        <f>IF(AC$14="","",INDEX('Work It Out'!$I23:$EN23, MATCH(AC$14, WorkDebtName, 0)))</f>
        <v/>
      </c>
      <c r="AE29" s="32" t="str">
        <f>IF(AE$14="","",INDEX('Work It Out'!$K23:$EN23,MATCH(AE$14,WorkDebtName,0)))</f>
        <v/>
      </c>
      <c r="AF29" s="32" t="str">
        <f>IF(AE$14="","",INDEX('Work It Out'!$I23:$EN23, MATCH(AE$14, WorkDebtName, 0)))</f>
        <v/>
      </c>
      <c r="AG29" s="32" t="str">
        <f>IF(AG$14="","",INDEX('Work It Out'!$K23:$EN23,MATCH(AG$14,WorkDebtName,0)))</f>
        <v/>
      </c>
      <c r="AH29" s="32" t="str">
        <f>IF(AG$14="","",INDEX('Work It Out'!$I23:$EN23, MATCH(AG$14, WorkDebtName, 0)))</f>
        <v/>
      </c>
      <c r="AI29" s="32" t="str">
        <f>IF(AI$14="","",INDEX('Work It Out'!$K23:$EN23,MATCH(AI$14,WorkDebtName,0)))</f>
        <v/>
      </c>
      <c r="AJ29" s="32" t="str">
        <f>IF(AI$14="","",INDEX('Work It Out'!$I23:$EN23, MATCH(AI$14, WorkDebtName, 0)))</f>
        <v/>
      </c>
      <c r="AK29" s="32" t="str">
        <f>IF(AK$14="","",INDEX('Work It Out'!$K23:$EN23,MATCH(AK$14,WorkDebtName,0)))</f>
        <v/>
      </c>
      <c r="AL29" s="32" t="str">
        <f>IF(AK$14="","",INDEX('Work It Out'!$I23:$EN23, MATCH(AK$14, WorkDebtName, 0)))</f>
        <v/>
      </c>
      <c r="AM29" s="32" t="str">
        <f>IF(AM$14="","",INDEX('Work It Out'!$K23:$EN23,MATCH(AM$14,WorkDebtName,0)))</f>
        <v/>
      </c>
      <c r="AN29" s="32" t="str">
        <f>IF(AM$14="","",INDEX('Work It Out'!$I23:$EN23, MATCH(AM$14, WorkDebtName, 0)))</f>
        <v/>
      </c>
      <c r="AO29" s="32" t="str">
        <f>IF(AO$14="","",INDEX('Work It Out'!$K23:$EN23,MATCH(AO$14,WorkDebtName,0)))</f>
        <v/>
      </c>
      <c r="AP29" s="32" t="str">
        <f>IF(AO$14="","",INDEX('Work It Out'!$I23:$EN23, MATCH(AO$14, WorkDebtName, 0)))</f>
        <v/>
      </c>
    </row>
    <row r="30" spans="2:42" x14ac:dyDescent="0.25">
      <c r="B30" s="31">
        <f t="shared" ca="1" si="0"/>
        <v>45931</v>
      </c>
      <c r="C30" s="32">
        <f>IF(C$14="","",INDEX('Work It Out'!$K24:$EN24,MATCH(C$14,WorkDebtName,0)))</f>
        <v>0</v>
      </c>
      <c r="D30" s="32">
        <f>IF(C$14="","",INDEX('Work It Out'!$I24:$EN24, MATCH(C$14, WorkDebtName, 0)))</f>
        <v>0</v>
      </c>
      <c r="E30" s="32">
        <f>IF(E$14="","",INDEX('Work It Out'!$K24:$EN24,MATCH(E$14,WorkDebtName,0)))</f>
        <v>130</v>
      </c>
      <c r="F30" s="32">
        <f>IF(E$14="","",INDEX('Work It Out'!$I24:$EN24, MATCH(E$14, WorkDebtName, 0)))</f>
        <v>373.63</v>
      </c>
      <c r="G30" s="32">
        <f>IF(G$14="","",INDEX('Work It Out'!$K24:$EN24,MATCH(G$14,WorkDebtName,0)))</f>
        <v>35</v>
      </c>
      <c r="H30" s="32">
        <f>IF(G$14="","",INDEX('Work It Out'!$I24:$EN24, MATCH(G$14, WorkDebtName, 0)))</f>
        <v>1162.74</v>
      </c>
      <c r="I30" s="32">
        <f>IF(I$14="","",INDEX('Work It Out'!$K24:$EN24,MATCH(I$14,WorkDebtName,0)))</f>
        <v>35</v>
      </c>
      <c r="J30" s="32">
        <f>IF(I$14="","",INDEX('Work It Out'!$I24:$EN24, MATCH(I$14, WorkDebtName, 0)))</f>
        <v>1346.21</v>
      </c>
      <c r="K30" s="32" t="str">
        <f>IF(K$14="","",INDEX('Work It Out'!$K24:$EN24,MATCH(K$14,WorkDebtName,0)))</f>
        <v/>
      </c>
      <c r="L30" s="32" t="str">
        <f>IF(K$14="","",INDEX('Work It Out'!$I24:$EN24, MATCH(K$14, WorkDebtName, 0)))</f>
        <v/>
      </c>
      <c r="M30" s="32" t="str">
        <f>IF(M$14="","",INDEX('Work It Out'!$K24:$EN24,MATCH(M$14,WorkDebtName,0)))</f>
        <v/>
      </c>
      <c r="N30" s="32" t="str">
        <f>IF(M$14="","",INDEX('Work It Out'!$I24:$EN24, MATCH(M$14, WorkDebtName, 0)))</f>
        <v/>
      </c>
      <c r="O30" s="32" t="str">
        <f>IF(O$14="","",INDEX('Work It Out'!$K24:$EN24,MATCH(O$14,WorkDebtName,0)))</f>
        <v/>
      </c>
      <c r="P30" s="32" t="str">
        <f>IF(O$14="","",INDEX('Work It Out'!$I24:$EN24, MATCH(O$14, WorkDebtName, 0)))</f>
        <v/>
      </c>
      <c r="Q30" s="32" t="str">
        <f>IF(Q$14="","",INDEX('Work It Out'!$K24:$EN24,MATCH(Q$14,WorkDebtName,0)))</f>
        <v/>
      </c>
      <c r="R30" s="32" t="str">
        <f>IF(Q$14="","",INDEX('Work It Out'!$I24:$EN24, MATCH(Q$14, WorkDebtName, 0)))</f>
        <v/>
      </c>
      <c r="S30" s="32" t="str">
        <f>IF(S$14="","",INDEX('Work It Out'!$K24:$EN24,MATCH(S$14,WorkDebtName,0)))</f>
        <v/>
      </c>
      <c r="T30" s="32" t="str">
        <f>IF(S$14="","",INDEX('Work It Out'!$I24:$EN24, MATCH(S$14, WorkDebtName, 0)))</f>
        <v/>
      </c>
      <c r="U30" s="32" t="str">
        <f>IF(U$14="","",INDEX('Work It Out'!$K24:$EN24,MATCH(U$14,WorkDebtName,0)))</f>
        <v/>
      </c>
      <c r="V30" s="32" t="str">
        <f>IF(U$14="","",INDEX('Work It Out'!$I24:$EN24, MATCH(U$14, WorkDebtName, 0)))</f>
        <v/>
      </c>
      <c r="W30" s="32" t="str">
        <f>IF(W$14="","",INDEX('Work It Out'!$K24:$EN24,MATCH(W$14,WorkDebtName,0)))</f>
        <v/>
      </c>
      <c r="X30" s="32" t="str">
        <f>IF(W$14="","",INDEX('Work It Out'!$I24:$EN24, MATCH(W$14, WorkDebtName, 0)))</f>
        <v/>
      </c>
      <c r="Y30" s="32" t="str">
        <f>IF(Y$14="","",INDEX('Work It Out'!$K24:$EN24,MATCH(Y$14,WorkDebtName,0)))</f>
        <v/>
      </c>
      <c r="Z30" s="32" t="str">
        <f>IF(Y$14="","",INDEX('Work It Out'!$I24:$EN24, MATCH(Y$14, WorkDebtName, 0)))</f>
        <v/>
      </c>
      <c r="AA30" s="32" t="str">
        <f>IF(AA$14="","",INDEX('Work It Out'!$K24:$EN24,MATCH(AA$14,WorkDebtName,0)))</f>
        <v/>
      </c>
      <c r="AB30" s="32" t="str">
        <f>IF(AA$14="","",INDEX('Work It Out'!$I24:$EN24, MATCH(AA$14, WorkDebtName, 0)))</f>
        <v/>
      </c>
      <c r="AC30" s="32" t="str">
        <f>IF(AC$14="","",INDEX('Work It Out'!$K24:$EN24,MATCH(AC$14,WorkDebtName,0)))</f>
        <v/>
      </c>
      <c r="AD30" s="32" t="str">
        <f>IF(AC$14="","",INDEX('Work It Out'!$I24:$EN24, MATCH(AC$14, WorkDebtName, 0)))</f>
        <v/>
      </c>
      <c r="AE30" s="32" t="str">
        <f>IF(AE$14="","",INDEX('Work It Out'!$K24:$EN24,MATCH(AE$14,WorkDebtName,0)))</f>
        <v/>
      </c>
      <c r="AF30" s="32" t="str">
        <f>IF(AE$14="","",INDEX('Work It Out'!$I24:$EN24, MATCH(AE$14, WorkDebtName, 0)))</f>
        <v/>
      </c>
      <c r="AG30" s="32" t="str">
        <f>IF(AG$14="","",INDEX('Work It Out'!$K24:$EN24,MATCH(AG$14,WorkDebtName,0)))</f>
        <v/>
      </c>
      <c r="AH30" s="32" t="str">
        <f>IF(AG$14="","",INDEX('Work It Out'!$I24:$EN24, MATCH(AG$14, WorkDebtName, 0)))</f>
        <v/>
      </c>
      <c r="AI30" s="32" t="str">
        <f>IF(AI$14="","",INDEX('Work It Out'!$K24:$EN24,MATCH(AI$14,WorkDebtName,0)))</f>
        <v/>
      </c>
      <c r="AJ30" s="32" t="str">
        <f>IF(AI$14="","",INDEX('Work It Out'!$I24:$EN24, MATCH(AI$14, WorkDebtName, 0)))</f>
        <v/>
      </c>
      <c r="AK30" s="32" t="str">
        <f>IF(AK$14="","",INDEX('Work It Out'!$K24:$EN24,MATCH(AK$14,WorkDebtName,0)))</f>
        <v/>
      </c>
      <c r="AL30" s="32" t="str">
        <f>IF(AK$14="","",INDEX('Work It Out'!$I24:$EN24, MATCH(AK$14, WorkDebtName, 0)))</f>
        <v/>
      </c>
      <c r="AM30" s="32" t="str">
        <f>IF(AM$14="","",INDEX('Work It Out'!$K24:$EN24,MATCH(AM$14,WorkDebtName,0)))</f>
        <v/>
      </c>
      <c r="AN30" s="32" t="str">
        <f>IF(AM$14="","",INDEX('Work It Out'!$I24:$EN24, MATCH(AM$14, WorkDebtName, 0)))</f>
        <v/>
      </c>
      <c r="AO30" s="32" t="str">
        <f>IF(AO$14="","",INDEX('Work It Out'!$K24:$EN24,MATCH(AO$14,WorkDebtName,0)))</f>
        <v/>
      </c>
      <c r="AP30" s="32" t="str">
        <f>IF(AO$14="","",INDEX('Work It Out'!$I24:$EN24, MATCH(AO$14, WorkDebtName, 0)))</f>
        <v/>
      </c>
    </row>
    <row r="31" spans="2:42" x14ac:dyDescent="0.25">
      <c r="B31" s="31">
        <f t="shared" ca="1" si="0"/>
        <v>45962</v>
      </c>
      <c r="C31" s="32">
        <f>IF(C$14="","",INDEX('Work It Out'!$K25:$EN25,MATCH(C$14,WorkDebtName,0)))</f>
        <v>0</v>
      </c>
      <c r="D31" s="32">
        <f>IF(C$14="","",INDEX('Work It Out'!$I25:$EN25, MATCH(C$14, WorkDebtName, 0)))</f>
        <v>0</v>
      </c>
      <c r="E31" s="32">
        <f>IF(E$14="","",INDEX('Work It Out'!$K25:$EN25,MATCH(E$14,WorkDebtName,0)))</f>
        <v>130</v>
      </c>
      <c r="F31" s="32">
        <f>IF(E$14="","",INDEX('Work It Out'!$I25:$EN25, MATCH(E$14, WorkDebtName, 0)))</f>
        <v>248.3</v>
      </c>
      <c r="G31" s="32">
        <f>IF(G$14="","",INDEX('Work It Out'!$K25:$EN25,MATCH(G$14,WorkDebtName,0)))</f>
        <v>35</v>
      </c>
      <c r="H31" s="32">
        <f>IF(G$14="","",INDEX('Work It Out'!$I25:$EN25, MATCH(G$14, WorkDebtName, 0)))</f>
        <v>1135.49</v>
      </c>
      <c r="I31" s="32">
        <f>IF(I$14="","",INDEX('Work It Out'!$K25:$EN25,MATCH(I$14,WorkDebtName,0)))</f>
        <v>35</v>
      </c>
      <c r="J31" s="32">
        <f>IF(I$14="","",INDEX('Work It Out'!$I25:$EN25, MATCH(I$14, WorkDebtName, 0)))</f>
        <v>1328.04</v>
      </c>
      <c r="K31" s="32" t="str">
        <f>IF(K$14="","",INDEX('Work It Out'!$K25:$EN25,MATCH(K$14,WorkDebtName,0)))</f>
        <v/>
      </c>
      <c r="L31" s="32" t="str">
        <f>IF(K$14="","",INDEX('Work It Out'!$I25:$EN25, MATCH(K$14, WorkDebtName, 0)))</f>
        <v/>
      </c>
      <c r="M31" s="32" t="str">
        <f>IF(M$14="","",INDEX('Work It Out'!$K25:$EN25,MATCH(M$14,WorkDebtName,0)))</f>
        <v/>
      </c>
      <c r="N31" s="32" t="str">
        <f>IF(M$14="","",INDEX('Work It Out'!$I25:$EN25, MATCH(M$14, WorkDebtName, 0)))</f>
        <v/>
      </c>
      <c r="O31" s="32" t="str">
        <f>IF(O$14="","",INDEX('Work It Out'!$K25:$EN25,MATCH(O$14,WorkDebtName,0)))</f>
        <v/>
      </c>
      <c r="P31" s="32" t="str">
        <f>IF(O$14="","",INDEX('Work It Out'!$I25:$EN25, MATCH(O$14, WorkDebtName, 0)))</f>
        <v/>
      </c>
      <c r="Q31" s="32" t="str">
        <f>IF(Q$14="","",INDEX('Work It Out'!$K25:$EN25,MATCH(Q$14,WorkDebtName,0)))</f>
        <v/>
      </c>
      <c r="R31" s="32" t="str">
        <f>IF(Q$14="","",INDEX('Work It Out'!$I25:$EN25, MATCH(Q$14, WorkDebtName, 0)))</f>
        <v/>
      </c>
      <c r="S31" s="32" t="str">
        <f>IF(S$14="","",INDEX('Work It Out'!$K25:$EN25,MATCH(S$14,WorkDebtName,0)))</f>
        <v/>
      </c>
      <c r="T31" s="32" t="str">
        <f>IF(S$14="","",INDEX('Work It Out'!$I25:$EN25, MATCH(S$14, WorkDebtName, 0)))</f>
        <v/>
      </c>
      <c r="U31" s="32" t="str">
        <f>IF(U$14="","",INDEX('Work It Out'!$K25:$EN25,MATCH(U$14,WorkDebtName,0)))</f>
        <v/>
      </c>
      <c r="V31" s="32" t="str">
        <f>IF(U$14="","",INDEX('Work It Out'!$I25:$EN25, MATCH(U$14, WorkDebtName, 0)))</f>
        <v/>
      </c>
      <c r="W31" s="32" t="str">
        <f>IF(W$14="","",INDEX('Work It Out'!$K25:$EN25,MATCH(W$14,WorkDebtName,0)))</f>
        <v/>
      </c>
      <c r="X31" s="32" t="str">
        <f>IF(W$14="","",INDEX('Work It Out'!$I25:$EN25, MATCH(W$14, WorkDebtName, 0)))</f>
        <v/>
      </c>
      <c r="Y31" s="32" t="str">
        <f>IF(Y$14="","",INDEX('Work It Out'!$K25:$EN25,MATCH(Y$14,WorkDebtName,0)))</f>
        <v/>
      </c>
      <c r="Z31" s="32" t="str">
        <f>IF(Y$14="","",INDEX('Work It Out'!$I25:$EN25, MATCH(Y$14, WorkDebtName, 0)))</f>
        <v/>
      </c>
      <c r="AA31" s="32" t="str">
        <f>IF(AA$14="","",INDEX('Work It Out'!$K25:$EN25,MATCH(AA$14,WorkDebtName,0)))</f>
        <v/>
      </c>
      <c r="AB31" s="32" t="str">
        <f>IF(AA$14="","",INDEX('Work It Out'!$I25:$EN25, MATCH(AA$14, WorkDebtName, 0)))</f>
        <v/>
      </c>
      <c r="AC31" s="32" t="str">
        <f>IF(AC$14="","",INDEX('Work It Out'!$K25:$EN25,MATCH(AC$14,WorkDebtName,0)))</f>
        <v/>
      </c>
      <c r="AD31" s="32" t="str">
        <f>IF(AC$14="","",INDEX('Work It Out'!$I25:$EN25, MATCH(AC$14, WorkDebtName, 0)))</f>
        <v/>
      </c>
      <c r="AE31" s="32" t="str">
        <f>IF(AE$14="","",INDEX('Work It Out'!$K25:$EN25,MATCH(AE$14,WorkDebtName,0)))</f>
        <v/>
      </c>
      <c r="AF31" s="32" t="str">
        <f>IF(AE$14="","",INDEX('Work It Out'!$I25:$EN25, MATCH(AE$14, WorkDebtName, 0)))</f>
        <v/>
      </c>
      <c r="AG31" s="32" t="str">
        <f>IF(AG$14="","",INDEX('Work It Out'!$K25:$EN25,MATCH(AG$14,WorkDebtName,0)))</f>
        <v/>
      </c>
      <c r="AH31" s="32" t="str">
        <f>IF(AG$14="","",INDEX('Work It Out'!$I25:$EN25, MATCH(AG$14, WorkDebtName, 0)))</f>
        <v/>
      </c>
      <c r="AI31" s="32" t="str">
        <f>IF(AI$14="","",INDEX('Work It Out'!$K25:$EN25,MATCH(AI$14,WorkDebtName,0)))</f>
        <v/>
      </c>
      <c r="AJ31" s="32" t="str">
        <f>IF(AI$14="","",INDEX('Work It Out'!$I25:$EN25, MATCH(AI$14, WorkDebtName, 0)))</f>
        <v/>
      </c>
      <c r="AK31" s="32" t="str">
        <f>IF(AK$14="","",INDEX('Work It Out'!$K25:$EN25,MATCH(AK$14,WorkDebtName,0)))</f>
        <v/>
      </c>
      <c r="AL31" s="32" t="str">
        <f>IF(AK$14="","",INDEX('Work It Out'!$I25:$EN25, MATCH(AK$14, WorkDebtName, 0)))</f>
        <v/>
      </c>
      <c r="AM31" s="32" t="str">
        <f>IF(AM$14="","",INDEX('Work It Out'!$K25:$EN25,MATCH(AM$14,WorkDebtName,0)))</f>
        <v/>
      </c>
      <c r="AN31" s="32" t="str">
        <f>IF(AM$14="","",INDEX('Work It Out'!$I25:$EN25, MATCH(AM$14, WorkDebtName, 0)))</f>
        <v/>
      </c>
      <c r="AO31" s="32" t="str">
        <f>IF(AO$14="","",INDEX('Work It Out'!$K25:$EN25,MATCH(AO$14,WorkDebtName,0)))</f>
        <v/>
      </c>
      <c r="AP31" s="32" t="str">
        <f>IF(AO$14="","",INDEX('Work It Out'!$I25:$EN25, MATCH(AO$14, WorkDebtName, 0)))</f>
        <v/>
      </c>
    </row>
    <row r="32" spans="2:42" x14ac:dyDescent="0.25">
      <c r="B32" s="31">
        <f t="shared" ca="1" si="0"/>
        <v>45992</v>
      </c>
      <c r="C32" s="32">
        <f>IF(C$14="","",INDEX('Work It Out'!$K26:$EN26,MATCH(C$14,WorkDebtName,0)))</f>
        <v>0</v>
      </c>
      <c r="D32" s="32">
        <f>IF(C$14="","",INDEX('Work It Out'!$I26:$EN26, MATCH(C$14, WorkDebtName, 0)))</f>
        <v>0</v>
      </c>
      <c r="E32" s="32">
        <f>IF(E$14="","",INDEX('Work It Out'!$K26:$EN26,MATCH(E$14,WorkDebtName,0)))</f>
        <v>130</v>
      </c>
      <c r="F32" s="32">
        <f>IF(E$14="","",INDEX('Work It Out'!$I26:$EN26, MATCH(E$14, WorkDebtName, 0)))</f>
        <v>121.4</v>
      </c>
      <c r="G32" s="32">
        <f>IF(G$14="","",INDEX('Work It Out'!$K26:$EN26,MATCH(G$14,WorkDebtName,0)))</f>
        <v>35</v>
      </c>
      <c r="H32" s="32">
        <f>IF(G$14="","",INDEX('Work It Out'!$I26:$EN26, MATCH(G$14, WorkDebtName, 0)))</f>
        <v>1108.06</v>
      </c>
      <c r="I32" s="32">
        <f>IF(I$14="","",INDEX('Work It Out'!$K26:$EN26,MATCH(I$14,WorkDebtName,0)))</f>
        <v>35</v>
      </c>
      <c r="J32" s="32">
        <f>IF(I$14="","",INDEX('Work It Out'!$I26:$EN26, MATCH(I$14, WorkDebtName, 0)))</f>
        <v>1309.6399999999999</v>
      </c>
      <c r="K32" s="32" t="str">
        <f>IF(K$14="","",INDEX('Work It Out'!$K26:$EN26,MATCH(K$14,WorkDebtName,0)))</f>
        <v/>
      </c>
      <c r="L32" s="32" t="str">
        <f>IF(K$14="","",INDEX('Work It Out'!$I26:$EN26, MATCH(K$14, WorkDebtName, 0)))</f>
        <v/>
      </c>
      <c r="M32" s="32" t="str">
        <f>IF(M$14="","",INDEX('Work It Out'!$K26:$EN26,MATCH(M$14,WorkDebtName,0)))</f>
        <v/>
      </c>
      <c r="N32" s="32" t="str">
        <f>IF(M$14="","",INDEX('Work It Out'!$I26:$EN26, MATCH(M$14, WorkDebtName, 0)))</f>
        <v/>
      </c>
      <c r="O32" s="32" t="str">
        <f>IF(O$14="","",INDEX('Work It Out'!$K26:$EN26,MATCH(O$14,WorkDebtName,0)))</f>
        <v/>
      </c>
      <c r="P32" s="32" t="str">
        <f>IF(O$14="","",INDEX('Work It Out'!$I26:$EN26, MATCH(O$14, WorkDebtName, 0)))</f>
        <v/>
      </c>
      <c r="Q32" s="32" t="str">
        <f>IF(Q$14="","",INDEX('Work It Out'!$K26:$EN26,MATCH(Q$14,WorkDebtName,0)))</f>
        <v/>
      </c>
      <c r="R32" s="32" t="str">
        <f>IF(Q$14="","",INDEX('Work It Out'!$I26:$EN26, MATCH(Q$14, WorkDebtName, 0)))</f>
        <v/>
      </c>
      <c r="S32" s="32" t="str">
        <f>IF(S$14="","",INDEX('Work It Out'!$K26:$EN26,MATCH(S$14,WorkDebtName,0)))</f>
        <v/>
      </c>
      <c r="T32" s="32" t="str">
        <f>IF(S$14="","",INDEX('Work It Out'!$I26:$EN26, MATCH(S$14, WorkDebtName, 0)))</f>
        <v/>
      </c>
      <c r="U32" s="32" t="str">
        <f>IF(U$14="","",INDEX('Work It Out'!$K26:$EN26,MATCH(U$14,WorkDebtName,0)))</f>
        <v/>
      </c>
      <c r="V32" s="32" t="str">
        <f>IF(U$14="","",INDEX('Work It Out'!$I26:$EN26, MATCH(U$14, WorkDebtName, 0)))</f>
        <v/>
      </c>
      <c r="W32" s="32" t="str">
        <f>IF(W$14="","",INDEX('Work It Out'!$K26:$EN26,MATCH(W$14,WorkDebtName,0)))</f>
        <v/>
      </c>
      <c r="X32" s="32" t="str">
        <f>IF(W$14="","",INDEX('Work It Out'!$I26:$EN26, MATCH(W$14, WorkDebtName, 0)))</f>
        <v/>
      </c>
      <c r="Y32" s="32" t="str">
        <f>IF(Y$14="","",INDEX('Work It Out'!$K26:$EN26,MATCH(Y$14,WorkDebtName,0)))</f>
        <v/>
      </c>
      <c r="Z32" s="32" t="str">
        <f>IF(Y$14="","",INDEX('Work It Out'!$I26:$EN26, MATCH(Y$14, WorkDebtName, 0)))</f>
        <v/>
      </c>
      <c r="AA32" s="32" t="str">
        <f>IF(AA$14="","",INDEX('Work It Out'!$K26:$EN26,MATCH(AA$14,WorkDebtName,0)))</f>
        <v/>
      </c>
      <c r="AB32" s="32" t="str">
        <f>IF(AA$14="","",INDEX('Work It Out'!$I26:$EN26, MATCH(AA$14, WorkDebtName, 0)))</f>
        <v/>
      </c>
      <c r="AC32" s="32" t="str">
        <f>IF(AC$14="","",INDEX('Work It Out'!$K26:$EN26,MATCH(AC$14,WorkDebtName,0)))</f>
        <v/>
      </c>
      <c r="AD32" s="32" t="str">
        <f>IF(AC$14="","",INDEX('Work It Out'!$I26:$EN26, MATCH(AC$14, WorkDebtName, 0)))</f>
        <v/>
      </c>
      <c r="AE32" s="32" t="str">
        <f>IF(AE$14="","",INDEX('Work It Out'!$K26:$EN26,MATCH(AE$14,WorkDebtName,0)))</f>
        <v/>
      </c>
      <c r="AF32" s="32" t="str">
        <f>IF(AE$14="","",INDEX('Work It Out'!$I26:$EN26, MATCH(AE$14, WorkDebtName, 0)))</f>
        <v/>
      </c>
      <c r="AG32" s="32" t="str">
        <f>IF(AG$14="","",INDEX('Work It Out'!$K26:$EN26,MATCH(AG$14,WorkDebtName,0)))</f>
        <v/>
      </c>
      <c r="AH32" s="32" t="str">
        <f>IF(AG$14="","",INDEX('Work It Out'!$I26:$EN26, MATCH(AG$14, WorkDebtName, 0)))</f>
        <v/>
      </c>
      <c r="AI32" s="32" t="str">
        <f>IF(AI$14="","",INDEX('Work It Out'!$K26:$EN26,MATCH(AI$14,WorkDebtName,0)))</f>
        <v/>
      </c>
      <c r="AJ32" s="32" t="str">
        <f>IF(AI$14="","",INDEX('Work It Out'!$I26:$EN26, MATCH(AI$14, WorkDebtName, 0)))</f>
        <v/>
      </c>
      <c r="AK32" s="32" t="str">
        <f>IF(AK$14="","",INDEX('Work It Out'!$K26:$EN26,MATCH(AK$14,WorkDebtName,0)))</f>
        <v/>
      </c>
      <c r="AL32" s="32" t="str">
        <f>IF(AK$14="","",INDEX('Work It Out'!$I26:$EN26, MATCH(AK$14, WorkDebtName, 0)))</f>
        <v/>
      </c>
      <c r="AM32" s="32" t="str">
        <f>IF(AM$14="","",INDEX('Work It Out'!$K26:$EN26,MATCH(AM$14,WorkDebtName,0)))</f>
        <v/>
      </c>
      <c r="AN32" s="32" t="str">
        <f>IF(AM$14="","",INDEX('Work It Out'!$I26:$EN26, MATCH(AM$14, WorkDebtName, 0)))</f>
        <v/>
      </c>
      <c r="AO32" s="32" t="str">
        <f>IF(AO$14="","",INDEX('Work It Out'!$K26:$EN26,MATCH(AO$14,WorkDebtName,0)))</f>
        <v/>
      </c>
      <c r="AP32" s="32" t="str">
        <f>IF(AO$14="","",INDEX('Work It Out'!$I26:$EN26, MATCH(AO$14, WorkDebtName, 0)))</f>
        <v/>
      </c>
    </row>
    <row r="33" spans="2:42" x14ac:dyDescent="0.25">
      <c r="B33" s="31">
        <f t="shared" ca="1" si="0"/>
        <v>46023</v>
      </c>
      <c r="C33" s="32">
        <f>IF(C$14="","",INDEX('Work It Out'!$K27:$EN27,MATCH(C$14,WorkDebtName,0)))</f>
        <v>0</v>
      </c>
      <c r="D33" s="32">
        <f>IF(C$14="","",INDEX('Work It Out'!$I27:$EN27, MATCH(C$14, WorkDebtName, 0)))</f>
        <v>0</v>
      </c>
      <c r="E33" s="32">
        <f>IF(E$14="","",INDEX('Work It Out'!$K27:$EN27,MATCH(E$14,WorkDebtName,0)))</f>
        <v>122.92</v>
      </c>
      <c r="F33" s="32">
        <f>IF(E$14="","",INDEX('Work It Out'!$I27:$EN27, MATCH(E$14, WorkDebtName, 0)))</f>
        <v>0</v>
      </c>
      <c r="G33" s="32">
        <f>IF(G$14="","",INDEX('Work It Out'!$K27:$EN27,MATCH(G$14,WorkDebtName,0)))</f>
        <v>42.08</v>
      </c>
      <c r="H33" s="32">
        <f>IF(G$14="","",INDEX('Work It Out'!$I27:$EN27, MATCH(G$14, WorkDebtName, 0)))</f>
        <v>1073.3700000000001</v>
      </c>
      <c r="I33" s="32">
        <f>IF(I$14="","",INDEX('Work It Out'!$K27:$EN27,MATCH(I$14,WorkDebtName,0)))</f>
        <v>35</v>
      </c>
      <c r="J33" s="32">
        <f>IF(I$14="","",INDEX('Work It Out'!$I27:$EN27, MATCH(I$14, WorkDebtName, 0)))</f>
        <v>1291.0099999999998</v>
      </c>
      <c r="K33" s="32" t="str">
        <f>IF(K$14="","",INDEX('Work It Out'!$K27:$EN27,MATCH(K$14,WorkDebtName,0)))</f>
        <v/>
      </c>
      <c r="L33" s="32" t="str">
        <f>IF(K$14="","",INDEX('Work It Out'!$I27:$EN27, MATCH(K$14, WorkDebtName, 0)))</f>
        <v/>
      </c>
      <c r="M33" s="32" t="str">
        <f>IF(M$14="","",INDEX('Work It Out'!$K27:$EN27,MATCH(M$14,WorkDebtName,0)))</f>
        <v/>
      </c>
      <c r="N33" s="32" t="str">
        <f>IF(M$14="","",INDEX('Work It Out'!$I27:$EN27, MATCH(M$14, WorkDebtName, 0)))</f>
        <v/>
      </c>
      <c r="O33" s="32" t="str">
        <f>IF(O$14="","",INDEX('Work It Out'!$K27:$EN27,MATCH(O$14,WorkDebtName,0)))</f>
        <v/>
      </c>
      <c r="P33" s="32" t="str">
        <f>IF(O$14="","",INDEX('Work It Out'!$I27:$EN27, MATCH(O$14, WorkDebtName, 0)))</f>
        <v/>
      </c>
      <c r="Q33" s="32" t="str">
        <f>IF(Q$14="","",INDEX('Work It Out'!$K27:$EN27,MATCH(Q$14,WorkDebtName,0)))</f>
        <v/>
      </c>
      <c r="R33" s="32" t="str">
        <f>IF(Q$14="","",INDEX('Work It Out'!$I27:$EN27, MATCH(Q$14, WorkDebtName, 0)))</f>
        <v/>
      </c>
      <c r="S33" s="32" t="str">
        <f>IF(S$14="","",INDEX('Work It Out'!$K27:$EN27,MATCH(S$14,WorkDebtName,0)))</f>
        <v/>
      </c>
      <c r="T33" s="32" t="str">
        <f>IF(S$14="","",INDEX('Work It Out'!$I27:$EN27, MATCH(S$14, WorkDebtName, 0)))</f>
        <v/>
      </c>
      <c r="U33" s="32" t="str">
        <f>IF(U$14="","",INDEX('Work It Out'!$K27:$EN27,MATCH(U$14,WorkDebtName,0)))</f>
        <v/>
      </c>
      <c r="V33" s="32" t="str">
        <f>IF(U$14="","",INDEX('Work It Out'!$I27:$EN27, MATCH(U$14, WorkDebtName, 0)))</f>
        <v/>
      </c>
      <c r="W33" s="32" t="str">
        <f>IF(W$14="","",INDEX('Work It Out'!$K27:$EN27,MATCH(W$14,WorkDebtName,0)))</f>
        <v/>
      </c>
      <c r="X33" s="32" t="str">
        <f>IF(W$14="","",INDEX('Work It Out'!$I27:$EN27, MATCH(W$14, WorkDebtName, 0)))</f>
        <v/>
      </c>
      <c r="Y33" s="32" t="str">
        <f>IF(Y$14="","",INDEX('Work It Out'!$K27:$EN27,MATCH(Y$14,WorkDebtName,0)))</f>
        <v/>
      </c>
      <c r="Z33" s="32" t="str">
        <f>IF(Y$14="","",INDEX('Work It Out'!$I27:$EN27, MATCH(Y$14, WorkDebtName, 0)))</f>
        <v/>
      </c>
      <c r="AA33" s="32" t="str">
        <f>IF(AA$14="","",INDEX('Work It Out'!$K27:$EN27,MATCH(AA$14,WorkDebtName,0)))</f>
        <v/>
      </c>
      <c r="AB33" s="32" t="str">
        <f>IF(AA$14="","",INDEX('Work It Out'!$I27:$EN27, MATCH(AA$14, WorkDebtName, 0)))</f>
        <v/>
      </c>
      <c r="AC33" s="32" t="str">
        <f>IF(AC$14="","",INDEX('Work It Out'!$K27:$EN27,MATCH(AC$14,WorkDebtName,0)))</f>
        <v/>
      </c>
      <c r="AD33" s="32" t="str">
        <f>IF(AC$14="","",INDEX('Work It Out'!$I27:$EN27, MATCH(AC$14, WorkDebtName, 0)))</f>
        <v/>
      </c>
      <c r="AE33" s="32" t="str">
        <f>IF(AE$14="","",INDEX('Work It Out'!$K27:$EN27,MATCH(AE$14,WorkDebtName,0)))</f>
        <v/>
      </c>
      <c r="AF33" s="32" t="str">
        <f>IF(AE$14="","",INDEX('Work It Out'!$I27:$EN27, MATCH(AE$14, WorkDebtName, 0)))</f>
        <v/>
      </c>
      <c r="AG33" s="32" t="str">
        <f>IF(AG$14="","",INDEX('Work It Out'!$K27:$EN27,MATCH(AG$14,WorkDebtName,0)))</f>
        <v/>
      </c>
      <c r="AH33" s="32" t="str">
        <f>IF(AG$14="","",INDEX('Work It Out'!$I27:$EN27, MATCH(AG$14, WorkDebtName, 0)))</f>
        <v/>
      </c>
      <c r="AI33" s="32" t="str">
        <f>IF(AI$14="","",INDEX('Work It Out'!$K27:$EN27,MATCH(AI$14,WorkDebtName,0)))</f>
        <v/>
      </c>
      <c r="AJ33" s="32" t="str">
        <f>IF(AI$14="","",INDEX('Work It Out'!$I27:$EN27, MATCH(AI$14, WorkDebtName, 0)))</f>
        <v/>
      </c>
      <c r="AK33" s="32" t="str">
        <f>IF(AK$14="","",INDEX('Work It Out'!$K27:$EN27,MATCH(AK$14,WorkDebtName,0)))</f>
        <v/>
      </c>
      <c r="AL33" s="32" t="str">
        <f>IF(AK$14="","",INDEX('Work It Out'!$I27:$EN27, MATCH(AK$14, WorkDebtName, 0)))</f>
        <v/>
      </c>
      <c r="AM33" s="32" t="str">
        <f>IF(AM$14="","",INDEX('Work It Out'!$K27:$EN27,MATCH(AM$14,WorkDebtName,0)))</f>
        <v/>
      </c>
      <c r="AN33" s="32" t="str">
        <f>IF(AM$14="","",INDEX('Work It Out'!$I27:$EN27, MATCH(AM$14, WorkDebtName, 0)))</f>
        <v/>
      </c>
      <c r="AO33" s="32" t="str">
        <f>IF(AO$14="","",INDEX('Work It Out'!$K27:$EN27,MATCH(AO$14,WorkDebtName,0)))</f>
        <v/>
      </c>
      <c r="AP33" s="32" t="str">
        <f>IF(AO$14="","",INDEX('Work It Out'!$I27:$EN27, MATCH(AO$14, WorkDebtName, 0)))</f>
        <v/>
      </c>
    </row>
    <row r="34" spans="2:42" x14ac:dyDescent="0.25">
      <c r="B34" s="31">
        <f t="shared" ca="1" si="0"/>
        <v>46054</v>
      </c>
      <c r="C34" s="32">
        <f>IF(C$14="","",INDEX('Work It Out'!$K28:$EN28,MATCH(C$14,WorkDebtName,0)))</f>
        <v>0</v>
      </c>
      <c r="D34" s="32">
        <f>IF(C$14="","",INDEX('Work It Out'!$I28:$EN28, MATCH(C$14, WorkDebtName, 0)))</f>
        <v>0</v>
      </c>
      <c r="E34" s="32">
        <f>IF(E$14="","",INDEX('Work It Out'!$K28:$EN28,MATCH(E$14,WorkDebtName,0)))</f>
        <v>0</v>
      </c>
      <c r="F34" s="32">
        <f>IF(E$14="","",INDEX('Work It Out'!$I28:$EN28, MATCH(E$14, WorkDebtName, 0)))</f>
        <v>0</v>
      </c>
      <c r="G34" s="32">
        <f>IF(G$14="","",INDEX('Work It Out'!$K28:$EN28,MATCH(G$14,WorkDebtName,0)))</f>
        <v>165</v>
      </c>
      <c r="H34" s="32">
        <f>IF(G$14="","",INDEX('Work It Out'!$I28:$EN28, MATCH(G$14, WorkDebtName, 0)))</f>
        <v>915.5300000000002</v>
      </c>
      <c r="I34" s="32">
        <f>IF(I$14="","",INDEX('Work It Out'!$K28:$EN28,MATCH(I$14,WorkDebtName,0)))</f>
        <v>35</v>
      </c>
      <c r="J34" s="32">
        <f>IF(I$14="","",INDEX('Work It Out'!$I28:$EN28, MATCH(I$14, WorkDebtName, 0)))</f>
        <v>1272.1499999999999</v>
      </c>
      <c r="K34" s="32" t="str">
        <f>IF(K$14="","",INDEX('Work It Out'!$K28:$EN28,MATCH(K$14,WorkDebtName,0)))</f>
        <v/>
      </c>
      <c r="L34" s="32" t="str">
        <f>IF(K$14="","",INDEX('Work It Out'!$I28:$EN28, MATCH(K$14, WorkDebtName, 0)))</f>
        <v/>
      </c>
      <c r="M34" s="32" t="str">
        <f>IF(M$14="","",INDEX('Work It Out'!$K28:$EN28,MATCH(M$14,WorkDebtName,0)))</f>
        <v/>
      </c>
      <c r="N34" s="32" t="str">
        <f>IF(M$14="","",INDEX('Work It Out'!$I28:$EN28, MATCH(M$14, WorkDebtName, 0)))</f>
        <v/>
      </c>
      <c r="O34" s="32" t="str">
        <f>IF(O$14="","",INDEX('Work It Out'!$K28:$EN28,MATCH(O$14,WorkDebtName,0)))</f>
        <v/>
      </c>
      <c r="P34" s="32" t="str">
        <f>IF(O$14="","",INDEX('Work It Out'!$I28:$EN28, MATCH(O$14, WorkDebtName, 0)))</f>
        <v/>
      </c>
      <c r="Q34" s="32" t="str">
        <f>IF(Q$14="","",INDEX('Work It Out'!$K28:$EN28,MATCH(Q$14,WorkDebtName,0)))</f>
        <v/>
      </c>
      <c r="R34" s="32" t="str">
        <f>IF(Q$14="","",INDEX('Work It Out'!$I28:$EN28, MATCH(Q$14, WorkDebtName, 0)))</f>
        <v/>
      </c>
      <c r="S34" s="32" t="str">
        <f>IF(S$14="","",INDEX('Work It Out'!$K28:$EN28,MATCH(S$14,WorkDebtName,0)))</f>
        <v/>
      </c>
      <c r="T34" s="32" t="str">
        <f>IF(S$14="","",INDEX('Work It Out'!$I28:$EN28, MATCH(S$14, WorkDebtName, 0)))</f>
        <v/>
      </c>
      <c r="U34" s="32" t="str">
        <f>IF(U$14="","",INDEX('Work It Out'!$K28:$EN28,MATCH(U$14,WorkDebtName,0)))</f>
        <v/>
      </c>
      <c r="V34" s="32" t="str">
        <f>IF(U$14="","",INDEX('Work It Out'!$I28:$EN28, MATCH(U$14, WorkDebtName, 0)))</f>
        <v/>
      </c>
      <c r="W34" s="32" t="str">
        <f>IF(W$14="","",INDEX('Work It Out'!$K28:$EN28,MATCH(W$14,WorkDebtName,0)))</f>
        <v/>
      </c>
      <c r="X34" s="32" t="str">
        <f>IF(W$14="","",INDEX('Work It Out'!$I28:$EN28, MATCH(W$14, WorkDebtName, 0)))</f>
        <v/>
      </c>
      <c r="Y34" s="32" t="str">
        <f>IF(Y$14="","",INDEX('Work It Out'!$K28:$EN28,MATCH(Y$14,WorkDebtName,0)))</f>
        <v/>
      </c>
      <c r="Z34" s="32" t="str">
        <f>IF(Y$14="","",INDEX('Work It Out'!$I28:$EN28, MATCH(Y$14, WorkDebtName, 0)))</f>
        <v/>
      </c>
      <c r="AA34" s="32" t="str">
        <f>IF(AA$14="","",INDEX('Work It Out'!$K28:$EN28,MATCH(AA$14,WorkDebtName,0)))</f>
        <v/>
      </c>
      <c r="AB34" s="32" t="str">
        <f>IF(AA$14="","",INDEX('Work It Out'!$I28:$EN28, MATCH(AA$14, WorkDebtName, 0)))</f>
        <v/>
      </c>
      <c r="AC34" s="32" t="str">
        <f>IF(AC$14="","",INDEX('Work It Out'!$K28:$EN28,MATCH(AC$14,WorkDebtName,0)))</f>
        <v/>
      </c>
      <c r="AD34" s="32" t="str">
        <f>IF(AC$14="","",INDEX('Work It Out'!$I28:$EN28, MATCH(AC$14, WorkDebtName, 0)))</f>
        <v/>
      </c>
      <c r="AE34" s="32" t="str">
        <f>IF(AE$14="","",INDEX('Work It Out'!$K28:$EN28,MATCH(AE$14,WorkDebtName,0)))</f>
        <v/>
      </c>
      <c r="AF34" s="32" t="str">
        <f>IF(AE$14="","",INDEX('Work It Out'!$I28:$EN28, MATCH(AE$14, WorkDebtName, 0)))</f>
        <v/>
      </c>
      <c r="AG34" s="32" t="str">
        <f>IF(AG$14="","",INDEX('Work It Out'!$K28:$EN28,MATCH(AG$14,WorkDebtName,0)))</f>
        <v/>
      </c>
      <c r="AH34" s="32" t="str">
        <f>IF(AG$14="","",INDEX('Work It Out'!$I28:$EN28, MATCH(AG$14, WorkDebtName, 0)))</f>
        <v/>
      </c>
      <c r="AI34" s="32" t="str">
        <f>IF(AI$14="","",INDEX('Work It Out'!$K28:$EN28,MATCH(AI$14,WorkDebtName,0)))</f>
        <v/>
      </c>
      <c r="AJ34" s="32" t="str">
        <f>IF(AI$14="","",INDEX('Work It Out'!$I28:$EN28, MATCH(AI$14, WorkDebtName, 0)))</f>
        <v/>
      </c>
      <c r="AK34" s="32" t="str">
        <f>IF(AK$14="","",INDEX('Work It Out'!$K28:$EN28,MATCH(AK$14,WorkDebtName,0)))</f>
        <v/>
      </c>
      <c r="AL34" s="32" t="str">
        <f>IF(AK$14="","",INDEX('Work It Out'!$I28:$EN28, MATCH(AK$14, WorkDebtName, 0)))</f>
        <v/>
      </c>
      <c r="AM34" s="32" t="str">
        <f>IF(AM$14="","",INDEX('Work It Out'!$K28:$EN28,MATCH(AM$14,WorkDebtName,0)))</f>
        <v/>
      </c>
      <c r="AN34" s="32" t="str">
        <f>IF(AM$14="","",INDEX('Work It Out'!$I28:$EN28, MATCH(AM$14, WorkDebtName, 0)))</f>
        <v/>
      </c>
      <c r="AO34" s="32" t="str">
        <f>IF(AO$14="","",INDEX('Work It Out'!$K28:$EN28,MATCH(AO$14,WorkDebtName,0)))</f>
        <v/>
      </c>
      <c r="AP34" s="32" t="str">
        <f>IF(AO$14="","",INDEX('Work It Out'!$I28:$EN28, MATCH(AO$14, WorkDebtName, 0)))</f>
        <v/>
      </c>
    </row>
    <row r="35" spans="2:42" x14ac:dyDescent="0.25">
      <c r="B35" s="31">
        <f t="shared" ca="1" si="0"/>
        <v>46082</v>
      </c>
      <c r="C35" s="32">
        <f>IF(C$14="","",INDEX('Work It Out'!$K29:$EN29,MATCH(C$14,WorkDebtName,0)))</f>
        <v>0</v>
      </c>
      <c r="D35" s="32">
        <f>IF(C$14="","",INDEX('Work It Out'!$I29:$EN29, MATCH(C$14, WorkDebtName, 0)))</f>
        <v>0</v>
      </c>
      <c r="E35" s="32">
        <f>IF(E$14="","",INDEX('Work It Out'!$K29:$EN29,MATCH(E$14,WorkDebtName,0)))</f>
        <v>0</v>
      </c>
      <c r="F35" s="32">
        <f>IF(E$14="","",INDEX('Work It Out'!$I29:$EN29, MATCH(E$14, WorkDebtName, 0)))</f>
        <v>0</v>
      </c>
      <c r="G35" s="32">
        <f>IF(G$14="","",INDEX('Work It Out'!$K29:$EN29,MATCH(G$14,WorkDebtName,0)))</f>
        <v>165</v>
      </c>
      <c r="H35" s="32">
        <f>IF(G$14="","",INDEX('Work It Out'!$I29:$EN29, MATCH(G$14, WorkDebtName, 0)))</f>
        <v>756.63000000000022</v>
      </c>
      <c r="I35" s="32">
        <f>IF(I$14="","",INDEX('Work It Out'!$K29:$EN29,MATCH(I$14,WorkDebtName,0)))</f>
        <v>35</v>
      </c>
      <c r="J35" s="32">
        <f>IF(I$14="","",INDEX('Work It Out'!$I29:$EN29, MATCH(I$14, WorkDebtName, 0)))</f>
        <v>1253.05</v>
      </c>
      <c r="K35" s="32" t="str">
        <f>IF(K$14="","",INDEX('Work It Out'!$K29:$EN29,MATCH(K$14,WorkDebtName,0)))</f>
        <v/>
      </c>
      <c r="L35" s="32" t="str">
        <f>IF(K$14="","",INDEX('Work It Out'!$I29:$EN29, MATCH(K$14, WorkDebtName, 0)))</f>
        <v/>
      </c>
      <c r="M35" s="32" t="str">
        <f>IF(M$14="","",INDEX('Work It Out'!$K29:$EN29,MATCH(M$14,WorkDebtName,0)))</f>
        <v/>
      </c>
      <c r="N35" s="32" t="str">
        <f>IF(M$14="","",INDEX('Work It Out'!$I29:$EN29, MATCH(M$14, WorkDebtName, 0)))</f>
        <v/>
      </c>
      <c r="O35" s="32" t="str">
        <f>IF(O$14="","",INDEX('Work It Out'!$K29:$EN29,MATCH(O$14,WorkDebtName,0)))</f>
        <v/>
      </c>
      <c r="P35" s="32" t="str">
        <f>IF(O$14="","",INDEX('Work It Out'!$I29:$EN29, MATCH(O$14, WorkDebtName, 0)))</f>
        <v/>
      </c>
      <c r="Q35" s="32" t="str">
        <f>IF(Q$14="","",INDEX('Work It Out'!$K29:$EN29,MATCH(Q$14,WorkDebtName,0)))</f>
        <v/>
      </c>
      <c r="R35" s="32" t="str">
        <f>IF(Q$14="","",INDEX('Work It Out'!$I29:$EN29, MATCH(Q$14, WorkDebtName, 0)))</f>
        <v/>
      </c>
      <c r="S35" s="32" t="str">
        <f>IF(S$14="","",INDEX('Work It Out'!$K29:$EN29,MATCH(S$14,WorkDebtName,0)))</f>
        <v/>
      </c>
      <c r="T35" s="32" t="str">
        <f>IF(S$14="","",INDEX('Work It Out'!$I29:$EN29, MATCH(S$14, WorkDebtName, 0)))</f>
        <v/>
      </c>
      <c r="U35" s="32" t="str">
        <f>IF(U$14="","",INDEX('Work It Out'!$K29:$EN29,MATCH(U$14,WorkDebtName,0)))</f>
        <v/>
      </c>
      <c r="V35" s="32" t="str">
        <f>IF(U$14="","",INDEX('Work It Out'!$I29:$EN29, MATCH(U$14, WorkDebtName, 0)))</f>
        <v/>
      </c>
      <c r="W35" s="32" t="str">
        <f>IF(W$14="","",INDEX('Work It Out'!$K29:$EN29,MATCH(W$14,WorkDebtName,0)))</f>
        <v/>
      </c>
      <c r="X35" s="32" t="str">
        <f>IF(W$14="","",INDEX('Work It Out'!$I29:$EN29, MATCH(W$14, WorkDebtName, 0)))</f>
        <v/>
      </c>
      <c r="Y35" s="32" t="str">
        <f>IF(Y$14="","",INDEX('Work It Out'!$K29:$EN29,MATCH(Y$14,WorkDebtName,0)))</f>
        <v/>
      </c>
      <c r="Z35" s="32" t="str">
        <f>IF(Y$14="","",INDEX('Work It Out'!$I29:$EN29, MATCH(Y$14, WorkDebtName, 0)))</f>
        <v/>
      </c>
      <c r="AA35" s="32" t="str">
        <f>IF(AA$14="","",INDEX('Work It Out'!$K29:$EN29,MATCH(AA$14,WorkDebtName,0)))</f>
        <v/>
      </c>
      <c r="AB35" s="32" t="str">
        <f>IF(AA$14="","",INDEX('Work It Out'!$I29:$EN29, MATCH(AA$14, WorkDebtName, 0)))</f>
        <v/>
      </c>
      <c r="AC35" s="32" t="str">
        <f>IF(AC$14="","",INDEX('Work It Out'!$K29:$EN29,MATCH(AC$14,WorkDebtName,0)))</f>
        <v/>
      </c>
      <c r="AD35" s="32" t="str">
        <f>IF(AC$14="","",INDEX('Work It Out'!$I29:$EN29, MATCH(AC$14, WorkDebtName, 0)))</f>
        <v/>
      </c>
      <c r="AE35" s="32" t="str">
        <f>IF(AE$14="","",INDEX('Work It Out'!$K29:$EN29,MATCH(AE$14,WorkDebtName,0)))</f>
        <v/>
      </c>
      <c r="AF35" s="32" t="str">
        <f>IF(AE$14="","",INDEX('Work It Out'!$I29:$EN29, MATCH(AE$14, WorkDebtName, 0)))</f>
        <v/>
      </c>
      <c r="AG35" s="32" t="str">
        <f>IF(AG$14="","",INDEX('Work It Out'!$K29:$EN29,MATCH(AG$14,WorkDebtName,0)))</f>
        <v/>
      </c>
      <c r="AH35" s="32" t="str">
        <f>IF(AG$14="","",INDEX('Work It Out'!$I29:$EN29, MATCH(AG$14, WorkDebtName, 0)))</f>
        <v/>
      </c>
      <c r="AI35" s="32" t="str">
        <f>IF(AI$14="","",INDEX('Work It Out'!$K29:$EN29,MATCH(AI$14,WorkDebtName,0)))</f>
        <v/>
      </c>
      <c r="AJ35" s="32" t="str">
        <f>IF(AI$14="","",INDEX('Work It Out'!$I29:$EN29, MATCH(AI$14, WorkDebtName, 0)))</f>
        <v/>
      </c>
      <c r="AK35" s="32" t="str">
        <f>IF(AK$14="","",INDEX('Work It Out'!$K29:$EN29,MATCH(AK$14,WorkDebtName,0)))</f>
        <v/>
      </c>
      <c r="AL35" s="32" t="str">
        <f>IF(AK$14="","",INDEX('Work It Out'!$I29:$EN29, MATCH(AK$14, WorkDebtName, 0)))</f>
        <v/>
      </c>
      <c r="AM35" s="32" t="str">
        <f>IF(AM$14="","",INDEX('Work It Out'!$K29:$EN29,MATCH(AM$14,WorkDebtName,0)))</f>
        <v/>
      </c>
      <c r="AN35" s="32" t="str">
        <f>IF(AM$14="","",INDEX('Work It Out'!$I29:$EN29, MATCH(AM$14, WorkDebtName, 0)))</f>
        <v/>
      </c>
      <c r="AO35" s="32" t="str">
        <f>IF(AO$14="","",INDEX('Work It Out'!$K29:$EN29,MATCH(AO$14,WorkDebtName,0)))</f>
        <v/>
      </c>
      <c r="AP35" s="32" t="str">
        <f>IF(AO$14="","",INDEX('Work It Out'!$I29:$EN29, MATCH(AO$14, WorkDebtName, 0)))</f>
        <v/>
      </c>
    </row>
    <row r="36" spans="2:42" x14ac:dyDescent="0.25">
      <c r="B36" s="31">
        <f t="shared" ca="1" si="0"/>
        <v>46113</v>
      </c>
      <c r="C36" s="32">
        <f>IF(C$14="","",INDEX('Work It Out'!$K30:$EN30,MATCH(C$14,WorkDebtName,0)))</f>
        <v>0</v>
      </c>
      <c r="D36" s="32">
        <f>IF(C$14="","",INDEX('Work It Out'!$I30:$EN30, MATCH(C$14, WorkDebtName, 0)))</f>
        <v>0</v>
      </c>
      <c r="E36" s="32">
        <f>IF(E$14="","",INDEX('Work It Out'!$K30:$EN30,MATCH(E$14,WorkDebtName,0)))</f>
        <v>0</v>
      </c>
      <c r="F36" s="32">
        <f>IF(E$14="","",INDEX('Work It Out'!$I30:$EN30, MATCH(E$14, WorkDebtName, 0)))</f>
        <v>0</v>
      </c>
      <c r="G36" s="32">
        <f>IF(G$14="","",INDEX('Work It Out'!$K30:$EN30,MATCH(G$14,WorkDebtName,0)))</f>
        <v>165</v>
      </c>
      <c r="H36" s="32">
        <f>IF(G$14="","",INDEX('Work It Out'!$I30:$EN30, MATCH(G$14, WorkDebtName, 0)))</f>
        <v>596.67000000000019</v>
      </c>
      <c r="I36" s="32">
        <f>IF(I$14="","",INDEX('Work It Out'!$K30:$EN30,MATCH(I$14,WorkDebtName,0)))</f>
        <v>35</v>
      </c>
      <c r="J36" s="32">
        <f>IF(I$14="","",INDEX('Work It Out'!$I30:$EN30, MATCH(I$14, WorkDebtName, 0)))</f>
        <v>1233.71</v>
      </c>
      <c r="K36" s="32" t="str">
        <f>IF(K$14="","",INDEX('Work It Out'!$K30:$EN30,MATCH(K$14,WorkDebtName,0)))</f>
        <v/>
      </c>
      <c r="L36" s="32" t="str">
        <f>IF(K$14="","",INDEX('Work It Out'!$I30:$EN30, MATCH(K$14, WorkDebtName, 0)))</f>
        <v/>
      </c>
      <c r="M36" s="32" t="str">
        <f>IF(M$14="","",INDEX('Work It Out'!$K30:$EN30,MATCH(M$14,WorkDebtName,0)))</f>
        <v/>
      </c>
      <c r="N36" s="32" t="str">
        <f>IF(M$14="","",INDEX('Work It Out'!$I30:$EN30, MATCH(M$14, WorkDebtName, 0)))</f>
        <v/>
      </c>
      <c r="O36" s="32" t="str">
        <f>IF(O$14="","",INDEX('Work It Out'!$K30:$EN30,MATCH(O$14,WorkDebtName,0)))</f>
        <v/>
      </c>
      <c r="P36" s="32" t="str">
        <f>IF(O$14="","",INDEX('Work It Out'!$I30:$EN30, MATCH(O$14, WorkDebtName, 0)))</f>
        <v/>
      </c>
      <c r="Q36" s="32" t="str">
        <f>IF(Q$14="","",INDEX('Work It Out'!$K30:$EN30,MATCH(Q$14,WorkDebtName,0)))</f>
        <v/>
      </c>
      <c r="R36" s="32" t="str">
        <f>IF(Q$14="","",INDEX('Work It Out'!$I30:$EN30, MATCH(Q$14, WorkDebtName, 0)))</f>
        <v/>
      </c>
      <c r="S36" s="32" t="str">
        <f>IF(S$14="","",INDEX('Work It Out'!$K30:$EN30,MATCH(S$14,WorkDebtName,0)))</f>
        <v/>
      </c>
      <c r="T36" s="32" t="str">
        <f>IF(S$14="","",INDEX('Work It Out'!$I30:$EN30, MATCH(S$14, WorkDebtName, 0)))</f>
        <v/>
      </c>
      <c r="U36" s="32" t="str">
        <f>IF(U$14="","",INDEX('Work It Out'!$K30:$EN30,MATCH(U$14,WorkDebtName,0)))</f>
        <v/>
      </c>
      <c r="V36" s="32" t="str">
        <f>IF(U$14="","",INDEX('Work It Out'!$I30:$EN30, MATCH(U$14, WorkDebtName, 0)))</f>
        <v/>
      </c>
      <c r="W36" s="32" t="str">
        <f>IF(W$14="","",INDEX('Work It Out'!$K30:$EN30,MATCH(W$14,WorkDebtName,0)))</f>
        <v/>
      </c>
      <c r="X36" s="32" t="str">
        <f>IF(W$14="","",INDEX('Work It Out'!$I30:$EN30, MATCH(W$14, WorkDebtName, 0)))</f>
        <v/>
      </c>
      <c r="Y36" s="32" t="str">
        <f>IF(Y$14="","",INDEX('Work It Out'!$K30:$EN30,MATCH(Y$14,WorkDebtName,0)))</f>
        <v/>
      </c>
      <c r="Z36" s="32" t="str">
        <f>IF(Y$14="","",INDEX('Work It Out'!$I30:$EN30, MATCH(Y$14, WorkDebtName, 0)))</f>
        <v/>
      </c>
      <c r="AA36" s="32" t="str">
        <f>IF(AA$14="","",INDEX('Work It Out'!$K30:$EN30,MATCH(AA$14,WorkDebtName,0)))</f>
        <v/>
      </c>
      <c r="AB36" s="32" t="str">
        <f>IF(AA$14="","",INDEX('Work It Out'!$I30:$EN30, MATCH(AA$14, WorkDebtName, 0)))</f>
        <v/>
      </c>
      <c r="AC36" s="32" t="str">
        <f>IF(AC$14="","",INDEX('Work It Out'!$K30:$EN30,MATCH(AC$14,WorkDebtName,0)))</f>
        <v/>
      </c>
      <c r="AD36" s="32" t="str">
        <f>IF(AC$14="","",INDEX('Work It Out'!$I30:$EN30, MATCH(AC$14, WorkDebtName, 0)))</f>
        <v/>
      </c>
      <c r="AE36" s="32" t="str">
        <f>IF(AE$14="","",INDEX('Work It Out'!$K30:$EN30,MATCH(AE$14,WorkDebtName,0)))</f>
        <v/>
      </c>
      <c r="AF36" s="32" t="str">
        <f>IF(AE$14="","",INDEX('Work It Out'!$I30:$EN30, MATCH(AE$14, WorkDebtName, 0)))</f>
        <v/>
      </c>
      <c r="AG36" s="32" t="str">
        <f>IF(AG$14="","",INDEX('Work It Out'!$K30:$EN30,MATCH(AG$14,WorkDebtName,0)))</f>
        <v/>
      </c>
      <c r="AH36" s="32" t="str">
        <f>IF(AG$14="","",INDEX('Work It Out'!$I30:$EN30, MATCH(AG$14, WorkDebtName, 0)))</f>
        <v/>
      </c>
      <c r="AI36" s="32" t="str">
        <f>IF(AI$14="","",INDEX('Work It Out'!$K30:$EN30,MATCH(AI$14,WorkDebtName,0)))</f>
        <v/>
      </c>
      <c r="AJ36" s="32" t="str">
        <f>IF(AI$14="","",INDEX('Work It Out'!$I30:$EN30, MATCH(AI$14, WorkDebtName, 0)))</f>
        <v/>
      </c>
      <c r="AK36" s="32" t="str">
        <f>IF(AK$14="","",INDEX('Work It Out'!$K30:$EN30,MATCH(AK$14,WorkDebtName,0)))</f>
        <v/>
      </c>
      <c r="AL36" s="32" t="str">
        <f>IF(AK$14="","",INDEX('Work It Out'!$I30:$EN30, MATCH(AK$14, WorkDebtName, 0)))</f>
        <v/>
      </c>
      <c r="AM36" s="32" t="str">
        <f>IF(AM$14="","",INDEX('Work It Out'!$K30:$EN30,MATCH(AM$14,WorkDebtName,0)))</f>
        <v/>
      </c>
      <c r="AN36" s="32" t="str">
        <f>IF(AM$14="","",INDEX('Work It Out'!$I30:$EN30, MATCH(AM$14, WorkDebtName, 0)))</f>
        <v/>
      </c>
      <c r="AO36" s="32" t="str">
        <f>IF(AO$14="","",INDEX('Work It Out'!$K30:$EN30,MATCH(AO$14,WorkDebtName,0)))</f>
        <v/>
      </c>
      <c r="AP36" s="32" t="str">
        <f>IF(AO$14="","",INDEX('Work It Out'!$I30:$EN30, MATCH(AO$14, WorkDebtName, 0)))</f>
        <v/>
      </c>
    </row>
    <row r="37" spans="2:42" x14ac:dyDescent="0.25">
      <c r="B37" s="31">
        <f t="shared" ca="1" si="0"/>
        <v>46143</v>
      </c>
      <c r="C37" s="32">
        <f>IF(C$14="","",INDEX('Work It Out'!$K31:$EN31,MATCH(C$14,WorkDebtName,0)))</f>
        <v>0</v>
      </c>
      <c r="D37" s="32">
        <f>IF(C$14="","",INDEX('Work It Out'!$I31:$EN31, MATCH(C$14, WorkDebtName, 0)))</f>
        <v>0</v>
      </c>
      <c r="E37" s="32">
        <f>IF(E$14="","",INDEX('Work It Out'!$K31:$EN31,MATCH(E$14,WorkDebtName,0)))</f>
        <v>0</v>
      </c>
      <c r="F37" s="32">
        <f>IF(E$14="","",INDEX('Work It Out'!$I31:$EN31, MATCH(E$14, WorkDebtName, 0)))</f>
        <v>0</v>
      </c>
      <c r="G37" s="32">
        <f>IF(G$14="","",INDEX('Work It Out'!$K31:$EN31,MATCH(G$14,WorkDebtName,0)))</f>
        <v>165</v>
      </c>
      <c r="H37" s="32">
        <f>IF(G$14="","",INDEX('Work It Out'!$I31:$EN31, MATCH(G$14, WorkDebtName, 0)))</f>
        <v>435.6500000000002</v>
      </c>
      <c r="I37" s="32">
        <f>IF(I$14="","",INDEX('Work It Out'!$K31:$EN31,MATCH(I$14,WorkDebtName,0)))</f>
        <v>35</v>
      </c>
      <c r="J37" s="32">
        <f>IF(I$14="","",INDEX('Work It Out'!$I31:$EN31, MATCH(I$14, WorkDebtName, 0)))</f>
        <v>1214.1300000000001</v>
      </c>
      <c r="K37" s="32" t="str">
        <f>IF(K$14="","",INDEX('Work It Out'!$K31:$EN31,MATCH(K$14,WorkDebtName,0)))</f>
        <v/>
      </c>
      <c r="L37" s="32" t="str">
        <f>IF(K$14="","",INDEX('Work It Out'!$I31:$EN31, MATCH(K$14, WorkDebtName, 0)))</f>
        <v/>
      </c>
      <c r="M37" s="32" t="str">
        <f>IF(M$14="","",INDEX('Work It Out'!$K31:$EN31,MATCH(M$14,WorkDebtName,0)))</f>
        <v/>
      </c>
      <c r="N37" s="32" t="str">
        <f>IF(M$14="","",INDEX('Work It Out'!$I31:$EN31, MATCH(M$14, WorkDebtName, 0)))</f>
        <v/>
      </c>
      <c r="O37" s="32" t="str">
        <f>IF(O$14="","",INDEX('Work It Out'!$K31:$EN31,MATCH(O$14,WorkDebtName,0)))</f>
        <v/>
      </c>
      <c r="P37" s="32" t="str">
        <f>IF(O$14="","",INDEX('Work It Out'!$I31:$EN31, MATCH(O$14, WorkDebtName, 0)))</f>
        <v/>
      </c>
      <c r="Q37" s="32" t="str">
        <f>IF(Q$14="","",INDEX('Work It Out'!$K31:$EN31,MATCH(Q$14,WorkDebtName,0)))</f>
        <v/>
      </c>
      <c r="R37" s="32" t="str">
        <f>IF(Q$14="","",INDEX('Work It Out'!$I31:$EN31, MATCH(Q$14, WorkDebtName, 0)))</f>
        <v/>
      </c>
      <c r="S37" s="32" t="str">
        <f>IF(S$14="","",INDEX('Work It Out'!$K31:$EN31,MATCH(S$14,WorkDebtName,0)))</f>
        <v/>
      </c>
      <c r="T37" s="32" t="str">
        <f>IF(S$14="","",INDEX('Work It Out'!$I31:$EN31, MATCH(S$14, WorkDebtName, 0)))</f>
        <v/>
      </c>
      <c r="U37" s="32" t="str">
        <f>IF(U$14="","",INDEX('Work It Out'!$K31:$EN31,MATCH(U$14,WorkDebtName,0)))</f>
        <v/>
      </c>
      <c r="V37" s="32" t="str">
        <f>IF(U$14="","",INDEX('Work It Out'!$I31:$EN31, MATCH(U$14, WorkDebtName, 0)))</f>
        <v/>
      </c>
      <c r="W37" s="32" t="str">
        <f>IF(W$14="","",INDEX('Work It Out'!$K31:$EN31,MATCH(W$14,WorkDebtName,0)))</f>
        <v/>
      </c>
      <c r="X37" s="32" t="str">
        <f>IF(W$14="","",INDEX('Work It Out'!$I31:$EN31, MATCH(W$14, WorkDebtName, 0)))</f>
        <v/>
      </c>
      <c r="Y37" s="32" t="str">
        <f>IF(Y$14="","",INDEX('Work It Out'!$K31:$EN31,MATCH(Y$14,WorkDebtName,0)))</f>
        <v/>
      </c>
      <c r="Z37" s="32" t="str">
        <f>IF(Y$14="","",INDEX('Work It Out'!$I31:$EN31, MATCH(Y$14, WorkDebtName, 0)))</f>
        <v/>
      </c>
      <c r="AA37" s="32" t="str">
        <f>IF(AA$14="","",INDEX('Work It Out'!$K31:$EN31,MATCH(AA$14,WorkDebtName,0)))</f>
        <v/>
      </c>
      <c r="AB37" s="32" t="str">
        <f>IF(AA$14="","",INDEX('Work It Out'!$I31:$EN31, MATCH(AA$14, WorkDebtName, 0)))</f>
        <v/>
      </c>
      <c r="AC37" s="32" t="str">
        <f>IF(AC$14="","",INDEX('Work It Out'!$K31:$EN31,MATCH(AC$14,WorkDebtName,0)))</f>
        <v/>
      </c>
      <c r="AD37" s="32" t="str">
        <f>IF(AC$14="","",INDEX('Work It Out'!$I31:$EN31, MATCH(AC$14, WorkDebtName, 0)))</f>
        <v/>
      </c>
      <c r="AE37" s="32" t="str">
        <f>IF(AE$14="","",INDEX('Work It Out'!$K31:$EN31,MATCH(AE$14,WorkDebtName,0)))</f>
        <v/>
      </c>
      <c r="AF37" s="32" t="str">
        <f>IF(AE$14="","",INDEX('Work It Out'!$I31:$EN31, MATCH(AE$14, WorkDebtName, 0)))</f>
        <v/>
      </c>
      <c r="AG37" s="32" t="str">
        <f>IF(AG$14="","",INDEX('Work It Out'!$K31:$EN31,MATCH(AG$14,WorkDebtName,0)))</f>
        <v/>
      </c>
      <c r="AH37" s="32" t="str">
        <f>IF(AG$14="","",INDEX('Work It Out'!$I31:$EN31, MATCH(AG$14, WorkDebtName, 0)))</f>
        <v/>
      </c>
      <c r="AI37" s="32" t="str">
        <f>IF(AI$14="","",INDEX('Work It Out'!$K31:$EN31,MATCH(AI$14,WorkDebtName,0)))</f>
        <v/>
      </c>
      <c r="AJ37" s="32" t="str">
        <f>IF(AI$14="","",INDEX('Work It Out'!$I31:$EN31, MATCH(AI$14, WorkDebtName, 0)))</f>
        <v/>
      </c>
      <c r="AK37" s="32" t="str">
        <f>IF(AK$14="","",INDEX('Work It Out'!$K31:$EN31,MATCH(AK$14,WorkDebtName,0)))</f>
        <v/>
      </c>
      <c r="AL37" s="32" t="str">
        <f>IF(AK$14="","",INDEX('Work It Out'!$I31:$EN31, MATCH(AK$14, WorkDebtName, 0)))</f>
        <v/>
      </c>
      <c r="AM37" s="32" t="str">
        <f>IF(AM$14="","",INDEX('Work It Out'!$K31:$EN31,MATCH(AM$14,WorkDebtName,0)))</f>
        <v/>
      </c>
      <c r="AN37" s="32" t="str">
        <f>IF(AM$14="","",INDEX('Work It Out'!$I31:$EN31, MATCH(AM$14, WorkDebtName, 0)))</f>
        <v/>
      </c>
      <c r="AO37" s="32" t="str">
        <f>IF(AO$14="","",INDEX('Work It Out'!$K31:$EN31,MATCH(AO$14,WorkDebtName,0)))</f>
        <v/>
      </c>
      <c r="AP37" s="32" t="str">
        <f>IF(AO$14="","",INDEX('Work It Out'!$I31:$EN31, MATCH(AO$14, WorkDebtName, 0)))</f>
        <v/>
      </c>
    </row>
    <row r="38" spans="2:42" x14ac:dyDescent="0.25">
      <c r="B38" s="31">
        <f t="shared" ca="1" si="0"/>
        <v>46174</v>
      </c>
      <c r="C38" s="32">
        <f>IF(C$14="","",INDEX('Work It Out'!$K32:$EN32,MATCH(C$14,WorkDebtName,0)))</f>
        <v>0</v>
      </c>
      <c r="D38" s="32">
        <f>IF(C$14="","",INDEX('Work It Out'!$I32:$EN32, MATCH(C$14, WorkDebtName, 0)))</f>
        <v>0</v>
      </c>
      <c r="E38" s="32">
        <f>IF(E$14="","",INDEX('Work It Out'!$K32:$EN32,MATCH(E$14,WorkDebtName,0)))</f>
        <v>0</v>
      </c>
      <c r="F38" s="32">
        <f>IF(E$14="","",INDEX('Work It Out'!$I32:$EN32, MATCH(E$14, WorkDebtName, 0)))</f>
        <v>0</v>
      </c>
      <c r="G38" s="32">
        <f>IF(G$14="","",INDEX('Work It Out'!$K32:$EN32,MATCH(G$14,WorkDebtName,0)))</f>
        <v>165</v>
      </c>
      <c r="H38" s="32">
        <f>IF(G$14="","",INDEX('Work It Out'!$I32:$EN32, MATCH(G$14, WorkDebtName, 0)))</f>
        <v>273.55000000000018</v>
      </c>
      <c r="I38" s="32">
        <f>IF(I$14="","",INDEX('Work It Out'!$K32:$EN32,MATCH(I$14,WorkDebtName,0)))</f>
        <v>35</v>
      </c>
      <c r="J38" s="32">
        <f>IF(I$14="","",INDEX('Work It Out'!$I32:$EN32, MATCH(I$14, WorkDebtName, 0)))</f>
        <v>1194.3100000000002</v>
      </c>
      <c r="K38" s="32" t="str">
        <f>IF(K$14="","",INDEX('Work It Out'!$K32:$EN32,MATCH(K$14,WorkDebtName,0)))</f>
        <v/>
      </c>
      <c r="L38" s="32" t="str">
        <f>IF(K$14="","",INDEX('Work It Out'!$I32:$EN32, MATCH(K$14, WorkDebtName, 0)))</f>
        <v/>
      </c>
      <c r="M38" s="32" t="str">
        <f>IF(M$14="","",INDEX('Work It Out'!$K32:$EN32,MATCH(M$14,WorkDebtName,0)))</f>
        <v/>
      </c>
      <c r="N38" s="32" t="str">
        <f>IF(M$14="","",INDEX('Work It Out'!$I32:$EN32, MATCH(M$14, WorkDebtName, 0)))</f>
        <v/>
      </c>
      <c r="O38" s="32" t="str">
        <f>IF(O$14="","",INDEX('Work It Out'!$K32:$EN32,MATCH(O$14,WorkDebtName,0)))</f>
        <v/>
      </c>
      <c r="P38" s="32" t="str">
        <f>IF(O$14="","",INDEX('Work It Out'!$I32:$EN32, MATCH(O$14, WorkDebtName, 0)))</f>
        <v/>
      </c>
      <c r="Q38" s="32" t="str">
        <f>IF(Q$14="","",INDEX('Work It Out'!$K32:$EN32,MATCH(Q$14,WorkDebtName,0)))</f>
        <v/>
      </c>
      <c r="R38" s="32" t="str">
        <f>IF(Q$14="","",INDEX('Work It Out'!$I32:$EN32, MATCH(Q$14, WorkDebtName, 0)))</f>
        <v/>
      </c>
      <c r="S38" s="32" t="str">
        <f>IF(S$14="","",INDEX('Work It Out'!$K32:$EN32,MATCH(S$14,WorkDebtName,0)))</f>
        <v/>
      </c>
      <c r="T38" s="32" t="str">
        <f>IF(S$14="","",INDEX('Work It Out'!$I32:$EN32, MATCH(S$14, WorkDebtName, 0)))</f>
        <v/>
      </c>
      <c r="U38" s="32" t="str">
        <f>IF(U$14="","",INDEX('Work It Out'!$K32:$EN32,MATCH(U$14,WorkDebtName,0)))</f>
        <v/>
      </c>
      <c r="V38" s="32" t="str">
        <f>IF(U$14="","",INDEX('Work It Out'!$I32:$EN32, MATCH(U$14, WorkDebtName, 0)))</f>
        <v/>
      </c>
      <c r="W38" s="32" t="str">
        <f>IF(W$14="","",INDEX('Work It Out'!$K32:$EN32,MATCH(W$14,WorkDebtName,0)))</f>
        <v/>
      </c>
      <c r="X38" s="32" t="str">
        <f>IF(W$14="","",INDEX('Work It Out'!$I32:$EN32, MATCH(W$14, WorkDebtName, 0)))</f>
        <v/>
      </c>
      <c r="Y38" s="32" t="str">
        <f>IF(Y$14="","",INDEX('Work It Out'!$K32:$EN32,MATCH(Y$14,WorkDebtName,0)))</f>
        <v/>
      </c>
      <c r="Z38" s="32" t="str">
        <f>IF(Y$14="","",INDEX('Work It Out'!$I32:$EN32, MATCH(Y$14, WorkDebtName, 0)))</f>
        <v/>
      </c>
      <c r="AA38" s="32" t="str">
        <f>IF(AA$14="","",INDEX('Work It Out'!$K32:$EN32,MATCH(AA$14,WorkDebtName,0)))</f>
        <v/>
      </c>
      <c r="AB38" s="32" t="str">
        <f>IF(AA$14="","",INDEX('Work It Out'!$I32:$EN32, MATCH(AA$14, WorkDebtName, 0)))</f>
        <v/>
      </c>
      <c r="AC38" s="32" t="str">
        <f>IF(AC$14="","",INDEX('Work It Out'!$K32:$EN32,MATCH(AC$14,WorkDebtName,0)))</f>
        <v/>
      </c>
      <c r="AD38" s="32" t="str">
        <f>IF(AC$14="","",INDEX('Work It Out'!$I32:$EN32, MATCH(AC$14, WorkDebtName, 0)))</f>
        <v/>
      </c>
      <c r="AE38" s="32" t="str">
        <f>IF(AE$14="","",INDEX('Work It Out'!$K32:$EN32,MATCH(AE$14,WorkDebtName,0)))</f>
        <v/>
      </c>
      <c r="AF38" s="32" t="str">
        <f>IF(AE$14="","",INDEX('Work It Out'!$I32:$EN32, MATCH(AE$14, WorkDebtName, 0)))</f>
        <v/>
      </c>
      <c r="AG38" s="32" t="str">
        <f>IF(AG$14="","",INDEX('Work It Out'!$K32:$EN32,MATCH(AG$14,WorkDebtName,0)))</f>
        <v/>
      </c>
      <c r="AH38" s="32" t="str">
        <f>IF(AG$14="","",INDEX('Work It Out'!$I32:$EN32, MATCH(AG$14, WorkDebtName, 0)))</f>
        <v/>
      </c>
      <c r="AI38" s="32" t="str">
        <f>IF(AI$14="","",INDEX('Work It Out'!$K32:$EN32,MATCH(AI$14,WorkDebtName,0)))</f>
        <v/>
      </c>
      <c r="AJ38" s="32" t="str">
        <f>IF(AI$14="","",INDEX('Work It Out'!$I32:$EN32, MATCH(AI$14, WorkDebtName, 0)))</f>
        <v/>
      </c>
      <c r="AK38" s="32" t="str">
        <f>IF(AK$14="","",INDEX('Work It Out'!$K32:$EN32,MATCH(AK$14,WorkDebtName,0)))</f>
        <v/>
      </c>
      <c r="AL38" s="32" t="str">
        <f>IF(AK$14="","",INDEX('Work It Out'!$I32:$EN32, MATCH(AK$14, WorkDebtName, 0)))</f>
        <v/>
      </c>
      <c r="AM38" s="32" t="str">
        <f>IF(AM$14="","",INDEX('Work It Out'!$K32:$EN32,MATCH(AM$14,WorkDebtName,0)))</f>
        <v/>
      </c>
      <c r="AN38" s="32" t="str">
        <f>IF(AM$14="","",INDEX('Work It Out'!$I32:$EN32, MATCH(AM$14, WorkDebtName, 0)))</f>
        <v/>
      </c>
      <c r="AO38" s="32" t="str">
        <f>IF(AO$14="","",INDEX('Work It Out'!$K32:$EN32,MATCH(AO$14,WorkDebtName,0)))</f>
        <v/>
      </c>
      <c r="AP38" s="32" t="str">
        <f>IF(AO$14="","",INDEX('Work It Out'!$I32:$EN32, MATCH(AO$14, WorkDebtName, 0)))</f>
        <v/>
      </c>
    </row>
    <row r="39" spans="2:42" x14ac:dyDescent="0.25">
      <c r="B39" s="31">
        <f t="shared" ca="1" si="0"/>
        <v>46204</v>
      </c>
      <c r="C39" s="32">
        <f>IF(C$14="","",INDEX('Work It Out'!$K33:$EN33,MATCH(C$14,WorkDebtName,0)))</f>
        <v>0</v>
      </c>
      <c r="D39" s="32">
        <f>IF(C$14="","",INDEX('Work It Out'!$I33:$EN33, MATCH(C$14, WorkDebtName, 0)))</f>
        <v>0</v>
      </c>
      <c r="E39" s="32">
        <f>IF(E$14="","",INDEX('Work It Out'!$K33:$EN33,MATCH(E$14,WorkDebtName,0)))</f>
        <v>0</v>
      </c>
      <c r="F39" s="32">
        <f>IF(E$14="","",INDEX('Work It Out'!$I33:$EN33, MATCH(E$14, WorkDebtName, 0)))</f>
        <v>0</v>
      </c>
      <c r="G39" s="32">
        <f>IF(G$14="","",INDEX('Work It Out'!$K33:$EN33,MATCH(G$14,WorkDebtName,0)))</f>
        <v>165</v>
      </c>
      <c r="H39" s="32">
        <f>IF(G$14="","",INDEX('Work It Out'!$I33:$EN33, MATCH(G$14, WorkDebtName, 0)))</f>
        <v>110.37000000000018</v>
      </c>
      <c r="I39" s="32">
        <f>IF(I$14="","",INDEX('Work It Out'!$K33:$EN33,MATCH(I$14,WorkDebtName,0)))</f>
        <v>35</v>
      </c>
      <c r="J39" s="32">
        <f>IF(I$14="","",INDEX('Work It Out'!$I33:$EN33, MATCH(I$14, WorkDebtName, 0)))</f>
        <v>1174.2400000000002</v>
      </c>
      <c r="K39" s="32" t="str">
        <f>IF(K$14="","",INDEX('Work It Out'!$K33:$EN33,MATCH(K$14,WorkDebtName,0)))</f>
        <v/>
      </c>
      <c r="L39" s="32" t="str">
        <f>IF(K$14="","",INDEX('Work It Out'!$I33:$EN33, MATCH(K$14, WorkDebtName, 0)))</f>
        <v/>
      </c>
      <c r="M39" s="32" t="str">
        <f>IF(M$14="","",INDEX('Work It Out'!$K33:$EN33,MATCH(M$14,WorkDebtName,0)))</f>
        <v/>
      </c>
      <c r="N39" s="32" t="str">
        <f>IF(M$14="","",INDEX('Work It Out'!$I33:$EN33, MATCH(M$14, WorkDebtName, 0)))</f>
        <v/>
      </c>
      <c r="O39" s="32" t="str">
        <f>IF(O$14="","",INDEX('Work It Out'!$K33:$EN33,MATCH(O$14,WorkDebtName,0)))</f>
        <v/>
      </c>
      <c r="P39" s="32" t="str">
        <f>IF(O$14="","",INDEX('Work It Out'!$I33:$EN33, MATCH(O$14, WorkDebtName, 0)))</f>
        <v/>
      </c>
      <c r="Q39" s="32" t="str">
        <f>IF(Q$14="","",INDEX('Work It Out'!$K33:$EN33,MATCH(Q$14,WorkDebtName,0)))</f>
        <v/>
      </c>
      <c r="R39" s="32" t="str">
        <f>IF(Q$14="","",INDEX('Work It Out'!$I33:$EN33, MATCH(Q$14, WorkDebtName, 0)))</f>
        <v/>
      </c>
      <c r="S39" s="32" t="str">
        <f>IF(S$14="","",INDEX('Work It Out'!$K33:$EN33,MATCH(S$14,WorkDebtName,0)))</f>
        <v/>
      </c>
      <c r="T39" s="32" t="str">
        <f>IF(S$14="","",INDEX('Work It Out'!$I33:$EN33, MATCH(S$14, WorkDebtName, 0)))</f>
        <v/>
      </c>
      <c r="U39" s="32" t="str">
        <f>IF(U$14="","",INDEX('Work It Out'!$K33:$EN33,MATCH(U$14,WorkDebtName,0)))</f>
        <v/>
      </c>
      <c r="V39" s="32" t="str">
        <f>IF(U$14="","",INDEX('Work It Out'!$I33:$EN33, MATCH(U$14, WorkDebtName, 0)))</f>
        <v/>
      </c>
      <c r="W39" s="32" t="str">
        <f>IF(W$14="","",INDEX('Work It Out'!$K33:$EN33,MATCH(W$14,WorkDebtName,0)))</f>
        <v/>
      </c>
      <c r="X39" s="32" t="str">
        <f>IF(W$14="","",INDEX('Work It Out'!$I33:$EN33, MATCH(W$14, WorkDebtName, 0)))</f>
        <v/>
      </c>
      <c r="Y39" s="32" t="str">
        <f>IF(Y$14="","",INDEX('Work It Out'!$K33:$EN33,MATCH(Y$14,WorkDebtName,0)))</f>
        <v/>
      </c>
      <c r="Z39" s="32" t="str">
        <f>IF(Y$14="","",INDEX('Work It Out'!$I33:$EN33, MATCH(Y$14, WorkDebtName, 0)))</f>
        <v/>
      </c>
      <c r="AA39" s="32" t="str">
        <f>IF(AA$14="","",INDEX('Work It Out'!$K33:$EN33,MATCH(AA$14,WorkDebtName,0)))</f>
        <v/>
      </c>
      <c r="AB39" s="32" t="str">
        <f>IF(AA$14="","",INDEX('Work It Out'!$I33:$EN33, MATCH(AA$14, WorkDebtName, 0)))</f>
        <v/>
      </c>
      <c r="AC39" s="32" t="str">
        <f>IF(AC$14="","",INDEX('Work It Out'!$K33:$EN33,MATCH(AC$14,WorkDebtName,0)))</f>
        <v/>
      </c>
      <c r="AD39" s="32" t="str">
        <f>IF(AC$14="","",INDEX('Work It Out'!$I33:$EN33, MATCH(AC$14, WorkDebtName, 0)))</f>
        <v/>
      </c>
      <c r="AE39" s="32" t="str">
        <f>IF(AE$14="","",INDEX('Work It Out'!$K33:$EN33,MATCH(AE$14,WorkDebtName,0)))</f>
        <v/>
      </c>
      <c r="AF39" s="32" t="str">
        <f>IF(AE$14="","",INDEX('Work It Out'!$I33:$EN33, MATCH(AE$14, WorkDebtName, 0)))</f>
        <v/>
      </c>
      <c r="AG39" s="32" t="str">
        <f>IF(AG$14="","",INDEX('Work It Out'!$K33:$EN33,MATCH(AG$14,WorkDebtName,0)))</f>
        <v/>
      </c>
      <c r="AH39" s="32" t="str">
        <f>IF(AG$14="","",INDEX('Work It Out'!$I33:$EN33, MATCH(AG$14, WorkDebtName, 0)))</f>
        <v/>
      </c>
      <c r="AI39" s="32" t="str">
        <f>IF(AI$14="","",INDEX('Work It Out'!$K33:$EN33,MATCH(AI$14,WorkDebtName,0)))</f>
        <v/>
      </c>
      <c r="AJ39" s="32" t="str">
        <f>IF(AI$14="","",INDEX('Work It Out'!$I33:$EN33, MATCH(AI$14, WorkDebtName, 0)))</f>
        <v/>
      </c>
      <c r="AK39" s="32" t="str">
        <f>IF(AK$14="","",INDEX('Work It Out'!$K33:$EN33,MATCH(AK$14,WorkDebtName,0)))</f>
        <v/>
      </c>
      <c r="AL39" s="32" t="str">
        <f>IF(AK$14="","",INDEX('Work It Out'!$I33:$EN33, MATCH(AK$14, WorkDebtName, 0)))</f>
        <v/>
      </c>
      <c r="AM39" s="32" t="str">
        <f>IF(AM$14="","",INDEX('Work It Out'!$K33:$EN33,MATCH(AM$14,WorkDebtName,0)))</f>
        <v/>
      </c>
      <c r="AN39" s="32" t="str">
        <f>IF(AM$14="","",INDEX('Work It Out'!$I33:$EN33, MATCH(AM$14, WorkDebtName, 0)))</f>
        <v/>
      </c>
      <c r="AO39" s="32" t="str">
        <f>IF(AO$14="","",INDEX('Work It Out'!$K33:$EN33,MATCH(AO$14,WorkDebtName,0)))</f>
        <v/>
      </c>
      <c r="AP39" s="32" t="str">
        <f>IF(AO$14="","",INDEX('Work It Out'!$I33:$EN33, MATCH(AO$14, WorkDebtName, 0)))</f>
        <v/>
      </c>
    </row>
    <row r="40" spans="2:42" x14ac:dyDescent="0.25">
      <c r="B40" s="31">
        <f t="shared" ca="1" si="0"/>
        <v>46235</v>
      </c>
      <c r="C40" s="32">
        <f>IF(C$14="","",INDEX('Work It Out'!$K34:$EN34,MATCH(C$14,WorkDebtName,0)))</f>
        <v>0</v>
      </c>
      <c r="D40" s="32">
        <f>IF(C$14="","",INDEX('Work It Out'!$I34:$EN34, MATCH(C$14, WorkDebtName, 0)))</f>
        <v>0</v>
      </c>
      <c r="E40" s="32">
        <f>IF(E$14="","",INDEX('Work It Out'!$K34:$EN34,MATCH(E$14,WorkDebtName,0)))</f>
        <v>0</v>
      </c>
      <c r="F40" s="32">
        <f>IF(E$14="","",INDEX('Work It Out'!$I34:$EN34, MATCH(E$14, WorkDebtName, 0)))</f>
        <v>0</v>
      </c>
      <c r="G40" s="32">
        <f>IF(G$14="","",INDEX('Work It Out'!$K34:$EN34,MATCH(G$14,WorkDebtName,0)))</f>
        <v>111.11000000000017</v>
      </c>
      <c r="H40" s="32">
        <f>IF(G$14="","",INDEX('Work It Out'!$I34:$EN34, MATCH(G$14, WorkDebtName, 0)))</f>
        <v>0</v>
      </c>
      <c r="I40" s="32">
        <f>IF(I$14="","",INDEX('Work It Out'!$K34:$EN34,MATCH(I$14,WorkDebtName,0)))</f>
        <v>88.88999999999983</v>
      </c>
      <c r="J40" s="32">
        <f>IF(I$14="","",INDEX('Work It Out'!$I34:$EN34, MATCH(I$14, WorkDebtName, 0)))</f>
        <v>1100.0300000000004</v>
      </c>
      <c r="K40" s="32" t="str">
        <f>IF(K$14="","",INDEX('Work It Out'!$K34:$EN34,MATCH(K$14,WorkDebtName,0)))</f>
        <v/>
      </c>
      <c r="L40" s="32" t="str">
        <f>IF(K$14="","",INDEX('Work It Out'!$I34:$EN34, MATCH(K$14, WorkDebtName, 0)))</f>
        <v/>
      </c>
      <c r="M40" s="32" t="str">
        <f>IF(M$14="","",INDEX('Work It Out'!$K34:$EN34,MATCH(M$14,WorkDebtName,0)))</f>
        <v/>
      </c>
      <c r="N40" s="32" t="str">
        <f>IF(M$14="","",INDEX('Work It Out'!$I34:$EN34, MATCH(M$14, WorkDebtName, 0)))</f>
        <v/>
      </c>
      <c r="O40" s="32" t="str">
        <f>IF(O$14="","",INDEX('Work It Out'!$K34:$EN34,MATCH(O$14,WorkDebtName,0)))</f>
        <v/>
      </c>
      <c r="P40" s="32" t="str">
        <f>IF(O$14="","",INDEX('Work It Out'!$I34:$EN34, MATCH(O$14, WorkDebtName, 0)))</f>
        <v/>
      </c>
      <c r="Q40" s="32" t="str">
        <f>IF(Q$14="","",INDEX('Work It Out'!$K34:$EN34,MATCH(Q$14,WorkDebtName,0)))</f>
        <v/>
      </c>
      <c r="R40" s="32" t="str">
        <f>IF(Q$14="","",INDEX('Work It Out'!$I34:$EN34, MATCH(Q$14, WorkDebtName, 0)))</f>
        <v/>
      </c>
      <c r="S40" s="32" t="str">
        <f>IF(S$14="","",INDEX('Work It Out'!$K34:$EN34,MATCH(S$14,WorkDebtName,0)))</f>
        <v/>
      </c>
      <c r="T40" s="32" t="str">
        <f>IF(S$14="","",INDEX('Work It Out'!$I34:$EN34, MATCH(S$14, WorkDebtName, 0)))</f>
        <v/>
      </c>
      <c r="U40" s="32" t="str">
        <f>IF(U$14="","",INDEX('Work It Out'!$K34:$EN34,MATCH(U$14,WorkDebtName,0)))</f>
        <v/>
      </c>
      <c r="V40" s="32" t="str">
        <f>IF(U$14="","",INDEX('Work It Out'!$I34:$EN34, MATCH(U$14, WorkDebtName, 0)))</f>
        <v/>
      </c>
      <c r="W40" s="32" t="str">
        <f>IF(W$14="","",INDEX('Work It Out'!$K34:$EN34,MATCH(W$14,WorkDebtName,0)))</f>
        <v/>
      </c>
      <c r="X40" s="32" t="str">
        <f>IF(W$14="","",INDEX('Work It Out'!$I34:$EN34, MATCH(W$14, WorkDebtName, 0)))</f>
        <v/>
      </c>
      <c r="Y40" s="32" t="str">
        <f>IF(Y$14="","",INDEX('Work It Out'!$K34:$EN34,MATCH(Y$14,WorkDebtName,0)))</f>
        <v/>
      </c>
      <c r="Z40" s="32" t="str">
        <f>IF(Y$14="","",INDEX('Work It Out'!$I34:$EN34, MATCH(Y$14, WorkDebtName, 0)))</f>
        <v/>
      </c>
      <c r="AA40" s="32" t="str">
        <f>IF(AA$14="","",INDEX('Work It Out'!$K34:$EN34,MATCH(AA$14,WorkDebtName,0)))</f>
        <v/>
      </c>
      <c r="AB40" s="32" t="str">
        <f>IF(AA$14="","",INDEX('Work It Out'!$I34:$EN34, MATCH(AA$14, WorkDebtName, 0)))</f>
        <v/>
      </c>
      <c r="AC40" s="32" t="str">
        <f>IF(AC$14="","",INDEX('Work It Out'!$K34:$EN34,MATCH(AC$14,WorkDebtName,0)))</f>
        <v/>
      </c>
      <c r="AD40" s="32" t="str">
        <f>IF(AC$14="","",INDEX('Work It Out'!$I34:$EN34, MATCH(AC$14, WorkDebtName, 0)))</f>
        <v/>
      </c>
      <c r="AE40" s="32" t="str">
        <f>IF(AE$14="","",INDEX('Work It Out'!$K34:$EN34,MATCH(AE$14,WorkDebtName,0)))</f>
        <v/>
      </c>
      <c r="AF40" s="32" t="str">
        <f>IF(AE$14="","",INDEX('Work It Out'!$I34:$EN34, MATCH(AE$14, WorkDebtName, 0)))</f>
        <v/>
      </c>
      <c r="AG40" s="32" t="str">
        <f>IF(AG$14="","",INDEX('Work It Out'!$K34:$EN34,MATCH(AG$14,WorkDebtName,0)))</f>
        <v/>
      </c>
      <c r="AH40" s="32" t="str">
        <f>IF(AG$14="","",INDEX('Work It Out'!$I34:$EN34, MATCH(AG$14, WorkDebtName, 0)))</f>
        <v/>
      </c>
      <c r="AI40" s="32" t="str">
        <f>IF(AI$14="","",INDEX('Work It Out'!$K34:$EN34,MATCH(AI$14,WorkDebtName,0)))</f>
        <v/>
      </c>
      <c r="AJ40" s="32" t="str">
        <f>IF(AI$14="","",INDEX('Work It Out'!$I34:$EN34, MATCH(AI$14, WorkDebtName, 0)))</f>
        <v/>
      </c>
      <c r="AK40" s="32" t="str">
        <f>IF(AK$14="","",INDEX('Work It Out'!$K34:$EN34,MATCH(AK$14,WorkDebtName,0)))</f>
        <v/>
      </c>
      <c r="AL40" s="32" t="str">
        <f>IF(AK$14="","",INDEX('Work It Out'!$I34:$EN34, MATCH(AK$14, WorkDebtName, 0)))</f>
        <v/>
      </c>
      <c r="AM40" s="32" t="str">
        <f>IF(AM$14="","",INDEX('Work It Out'!$K34:$EN34,MATCH(AM$14,WorkDebtName,0)))</f>
        <v/>
      </c>
      <c r="AN40" s="32" t="str">
        <f>IF(AM$14="","",INDEX('Work It Out'!$I34:$EN34, MATCH(AM$14, WorkDebtName, 0)))</f>
        <v/>
      </c>
      <c r="AO40" s="32" t="str">
        <f>IF(AO$14="","",INDEX('Work It Out'!$K34:$EN34,MATCH(AO$14,WorkDebtName,0)))</f>
        <v/>
      </c>
      <c r="AP40" s="32" t="str">
        <f>IF(AO$14="","",INDEX('Work It Out'!$I34:$EN34, MATCH(AO$14, WorkDebtName, 0)))</f>
        <v/>
      </c>
    </row>
    <row r="41" spans="2:42" x14ac:dyDescent="0.25">
      <c r="B41" s="31">
        <f t="shared" ca="1" si="0"/>
        <v>46266</v>
      </c>
      <c r="C41" s="32">
        <f>IF(C$14="","",INDEX('Work It Out'!$K35:$EN35,MATCH(C$14,WorkDebtName,0)))</f>
        <v>0</v>
      </c>
      <c r="D41" s="32">
        <f>IF(C$14="","",INDEX('Work It Out'!$I35:$EN35, MATCH(C$14, WorkDebtName, 0)))</f>
        <v>0</v>
      </c>
      <c r="E41" s="32">
        <f>IF(E$14="","",INDEX('Work It Out'!$K35:$EN35,MATCH(E$14,WorkDebtName,0)))</f>
        <v>0</v>
      </c>
      <c r="F41" s="32">
        <f>IF(E$14="","",INDEX('Work It Out'!$I35:$EN35, MATCH(E$14, WorkDebtName, 0)))</f>
        <v>0</v>
      </c>
      <c r="G41" s="32">
        <f>IF(G$14="","",INDEX('Work It Out'!$K35:$EN35,MATCH(G$14,WorkDebtName,0)))</f>
        <v>0</v>
      </c>
      <c r="H41" s="32">
        <f>IF(G$14="","",INDEX('Work It Out'!$I35:$EN35, MATCH(G$14, WorkDebtName, 0)))</f>
        <v>0</v>
      </c>
      <c r="I41" s="32">
        <f>IF(I$14="","",INDEX('Work It Out'!$K35:$EN35,MATCH(I$14,WorkDebtName,0)))</f>
        <v>200</v>
      </c>
      <c r="J41" s="32">
        <f>IF(I$14="","",INDEX('Work It Out'!$I35:$EN35, MATCH(I$14, WorkDebtName, 0)))</f>
        <v>913.78000000000043</v>
      </c>
      <c r="K41" s="32" t="str">
        <f>IF(K$14="","",INDEX('Work It Out'!$K35:$EN35,MATCH(K$14,WorkDebtName,0)))</f>
        <v/>
      </c>
      <c r="L41" s="32" t="str">
        <f>IF(K$14="","",INDEX('Work It Out'!$I35:$EN35, MATCH(K$14, WorkDebtName, 0)))</f>
        <v/>
      </c>
      <c r="M41" s="32" t="str">
        <f>IF(M$14="","",INDEX('Work It Out'!$K35:$EN35,MATCH(M$14,WorkDebtName,0)))</f>
        <v/>
      </c>
      <c r="N41" s="32" t="str">
        <f>IF(M$14="","",INDEX('Work It Out'!$I35:$EN35, MATCH(M$14, WorkDebtName, 0)))</f>
        <v/>
      </c>
      <c r="O41" s="32" t="str">
        <f>IF(O$14="","",INDEX('Work It Out'!$K35:$EN35,MATCH(O$14,WorkDebtName,0)))</f>
        <v/>
      </c>
      <c r="P41" s="32" t="str">
        <f>IF(O$14="","",INDEX('Work It Out'!$I35:$EN35, MATCH(O$14, WorkDebtName, 0)))</f>
        <v/>
      </c>
      <c r="Q41" s="32" t="str">
        <f>IF(Q$14="","",INDEX('Work It Out'!$K35:$EN35,MATCH(Q$14,WorkDebtName,0)))</f>
        <v/>
      </c>
      <c r="R41" s="32" t="str">
        <f>IF(Q$14="","",INDEX('Work It Out'!$I35:$EN35, MATCH(Q$14, WorkDebtName, 0)))</f>
        <v/>
      </c>
      <c r="S41" s="32" t="str">
        <f>IF(S$14="","",INDEX('Work It Out'!$K35:$EN35,MATCH(S$14,WorkDebtName,0)))</f>
        <v/>
      </c>
      <c r="T41" s="32" t="str">
        <f>IF(S$14="","",INDEX('Work It Out'!$I35:$EN35, MATCH(S$14, WorkDebtName, 0)))</f>
        <v/>
      </c>
      <c r="U41" s="32" t="str">
        <f>IF(U$14="","",INDEX('Work It Out'!$K35:$EN35,MATCH(U$14,WorkDebtName,0)))</f>
        <v/>
      </c>
      <c r="V41" s="32" t="str">
        <f>IF(U$14="","",INDEX('Work It Out'!$I35:$EN35, MATCH(U$14, WorkDebtName, 0)))</f>
        <v/>
      </c>
      <c r="W41" s="32" t="str">
        <f>IF(W$14="","",INDEX('Work It Out'!$K35:$EN35,MATCH(W$14,WorkDebtName,0)))</f>
        <v/>
      </c>
      <c r="X41" s="32" t="str">
        <f>IF(W$14="","",INDEX('Work It Out'!$I35:$EN35, MATCH(W$14, WorkDebtName, 0)))</f>
        <v/>
      </c>
      <c r="Y41" s="32" t="str">
        <f>IF(Y$14="","",INDEX('Work It Out'!$K35:$EN35,MATCH(Y$14,WorkDebtName,0)))</f>
        <v/>
      </c>
      <c r="Z41" s="32" t="str">
        <f>IF(Y$14="","",INDEX('Work It Out'!$I35:$EN35, MATCH(Y$14, WorkDebtName, 0)))</f>
        <v/>
      </c>
      <c r="AA41" s="32" t="str">
        <f>IF(AA$14="","",INDEX('Work It Out'!$K35:$EN35,MATCH(AA$14,WorkDebtName,0)))</f>
        <v/>
      </c>
      <c r="AB41" s="32" t="str">
        <f>IF(AA$14="","",INDEX('Work It Out'!$I35:$EN35, MATCH(AA$14, WorkDebtName, 0)))</f>
        <v/>
      </c>
      <c r="AC41" s="32" t="str">
        <f>IF(AC$14="","",INDEX('Work It Out'!$K35:$EN35,MATCH(AC$14,WorkDebtName,0)))</f>
        <v/>
      </c>
      <c r="AD41" s="32" t="str">
        <f>IF(AC$14="","",INDEX('Work It Out'!$I35:$EN35, MATCH(AC$14, WorkDebtName, 0)))</f>
        <v/>
      </c>
      <c r="AE41" s="32" t="str">
        <f>IF(AE$14="","",INDEX('Work It Out'!$K35:$EN35,MATCH(AE$14,WorkDebtName,0)))</f>
        <v/>
      </c>
      <c r="AF41" s="32" t="str">
        <f>IF(AE$14="","",INDEX('Work It Out'!$I35:$EN35, MATCH(AE$14, WorkDebtName, 0)))</f>
        <v/>
      </c>
      <c r="AG41" s="32" t="str">
        <f>IF(AG$14="","",INDEX('Work It Out'!$K35:$EN35,MATCH(AG$14,WorkDebtName,0)))</f>
        <v/>
      </c>
      <c r="AH41" s="32" t="str">
        <f>IF(AG$14="","",INDEX('Work It Out'!$I35:$EN35, MATCH(AG$14, WorkDebtName, 0)))</f>
        <v/>
      </c>
      <c r="AI41" s="32" t="str">
        <f>IF(AI$14="","",INDEX('Work It Out'!$K35:$EN35,MATCH(AI$14,WorkDebtName,0)))</f>
        <v/>
      </c>
      <c r="AJ41" s="32" t="str">
        <f>IF(AI$14="","",INDEX('Work It Out'!$I35:$EN35, MATCH(AI$14, WorkDebtName, 0)))</f>
        <v/>
      </c>
      <c r="AK41" s="32" t="str">
        <f>IF(AK$14="","",INDEX('Work It Out'!$K35:$EN35,MATCH(AK$14,WorkDebtName,0)))</f>
        <v/>
      </c>
      <c r="AL41" s="32" t="str">
        <f>IF(AK$14="","",INDEX('Work It Out'!$I35:$EN35, MATCH(AK$14, WorkDebtName, 0)))</f>
        <v/>
      </c>
      <c r="AM41" s="32" t="str">
        <f>IF(AM$14="","",INDEX('Work It Out'!$K35:$EN35,MATCH(AM$14,WorkDebtName,0)))</f>
        <v/>
      </c>
      <c r="AN41" s="32" t="str">
        <f>IF(AM$14="","",INDEX('Work It Out'!$I35:$EN35, MATCH(AM$14, WorkDebtName, 0)))</f>
        <v/>
      </c>
      <c r="AO41" s="32" t="str">
        <f>IF(AO$14="","",INDEX('Work It Out'!$K35:$EN35,MATCH(AO$14,WorkDebtName,0)))</f>
        <v/>
      </c>
      <c r="AP41" s="32" t="str">
        <f>IF(AO$14="","",INDEX('Work It Out'!$I35:$EN35, MATCH(AO$14, WorkDebtName, 0)))</f>
        <v/>
      </c>
    </row>
    <row r="42" spans="2:42" x14ac:dyDescent="0.25">
      <c r="B42" s="31">
        <f t="shared" ca="1" si="0"/>
        <v>46296</v>
      </c>
      <c r="C42" s="32">
        <f>IF(C$14="","",INDEX('Work It Out'!$K36:$EN36,MATCH(C$14,WorkDebtName,0)))</f>
        <v>0</v>
      </c>
      <c r="D42" s="32">
        <f>IF(C$14="","",INDEX('Work It Out'!$I36:$EN36, MATCH(C$14, WorkDebtName, 0)))</f>
        <v>0</v>
      </c>
      <c r="E42" s="32">
        <f>IF(E$14="","",INDEX('Work It Out'!$K36:$EN36,MATCH(E$14,WorkDebtName,0)))</f>
        <v>0</v>
      </c>
      <c r="F42" s="32">
        <f>IF(E$14="","",INDEX('Work It Out'!$I36:$EN36, MATCH(E$14, WorkDebtName, 0)))</f>
        <v>0</v>
      </c>
      <c r="G42" s="32">
        <f>IF(G$14="","",INDEX('Work It Out'!$K36:$EN36,MATCH(G$14,WorkDebtName,0)))</f>
        <v>0</v>
      </c>
      <c r="H42" s="32">
        <f>IF(G$14="","",INDEX('Work It Out'!$I36:$EN36, MATCH(G$14, WorkDebtName, 0)))</f>
        <v>0</v>
      </c>
      <c r="I42" s="32">
        <f>IF(I$14="","",INDEX('Work It Out'!$K36:$EN36,MATCH(I$14,WorkDebtName,0)))</f>
        <v>200</v>
      </c>
      <c r="J42" s="32">
        <f>IF(I$14="","",INDEX('Work It Out'!$I36:$EN36, MATCH(I$14, WorkDebtName, 0)))</f>
        <v>725.20000000000039</v>
      </c>
      <c r="K42" s="32" t="str">
        <f>IF(K$14="","",INDEX('Work It Out'!$K36:$EN36,MATCH(K$14,WorkDebtName,0)))</f>
        <v/>
      </c>
      <c r="L42" s="32" t="str">
        <f>IF(K$14="","",INDEX('Work It Out'!$I36:$EN36, MATCH(K$14, WorkDebtName, 0)))</f>
        <v/>
      </c>
      <c r="M42" s="32" t="str">
        <f>IF(M$14="","",INDEX('Work It Out'!$K36:$EN36,MATCH(M$14,WorkDebtName,0)))</f>
        <v/>
      </c>
      <c r="N42" s="32" t="str">
        <f>IF(M$14="","",INDEX('Work It Out'!$I36:$EN36, MATCH(M$14, WorkDebtName, 0)))</f>
        <v/>
      </c>
      <c r="O42" s="32" t="str">
        <f>IF(O$14="","",INDEX('Work It Out'!$K36:$EN36,MATCH(O$14,WorkDebtName,0)))</f>
        <v/>
      </c>
      <c r="P42" s="32" t="str">
        <f>IF(O$14="","",INDEX('Work It Out'!$I36:$EN36, MATCH(O$14, WorkDebtName, 0)))</f>
        <v/>
      </c>
      <c r="Q42" s="32" t="str">
        <f>IF(Q$14="","",INDEX('Work It Out'!$K36:$EN36,MATCH(Q$14,WorkDebtName,0)))</f>
        <v/>
      </c>
      <c r="R42" s="32" t="str">
        <f>IF(Q$14="","",INDEX('Work It Out'!$I36:$EN36, MATCH(Q$14, WorkDebtName, 0)))</f>
        <v/>
      </c>
      <c r="S42" s="32" t="str">
        <f>IF(S$14="","",INDEX('Work It Out'!$K36:$EN36,MATCH(S$14,WorkDebtName,0)))</f>
        <v/>
      </c>
      <c r="T42" s="32" t="str">
        <f>IF(S$14="","",INDEX('Work It Out'!$I36:$EN36, MATCH(S$14, WorkDebtName, 0)))</f>
        <v/>
      </c>
      <c r="U42" s="32" t="str">
        <f>IF(U$14="","",INDEX('Work It Out'!$K36:$EN36,MATCH(U$14,WorkDebtName,0)))</f>
        <v/>
      </c>
      <c r="V42" s="32" t="str">
        <f>IF(U$14="","",INDEX('Work It Out'!$I36:$EN36, MATCH(U$14, WorkDebtName, 0)))</f>
        <v/>
      </c>
      <c r="W42" s="32" t="str">
        <f>IF(W$14="","",INDEX('Work It Out'!$K36:$EN36,MATCH(W$14,WorkDebtName,0)))</f>
        <v/>
      </c>
      <c r="X42" s="32" t="str">
        <f>IF(W$14="","",INDEX('Work It Out'!$I36:$EN36, MATCH(W$14, WorkDebtName, 0)))</f>
        <v/>
      </c>
      <c r="Y42" s="32" t="str">
        <f>IF(Y$14="","",INDEX('Work It Out'!$K36:$EN36,MATCH(Y$14,WorkDebtName,0)))</f>
        <v/>
      </c>
      <c r="Z42" s="32" t="str">
        <f>IF(Y$14="","",INDEX('Work It Out'!$I36:$EN36, MATCH(Y$14, WorkDebtName, 0)))</f>
        <v/>
      </c>
      <c r="AA42" s="32" t="str">
        <f>IF(AA$14="","",INDEX('Work It Out'!$K36:$EN36,MATCH(AA$14,WorkDebtName,0)))</f>
        <v/>
      </c>
      <c r="AB42" s="32" t="str">
        <f>IF(AA$14="","",INDEX('Work It Out'!$I36:$EN36, MATCH(AA$14, WorkDebtName, 0)))</f>
        <v/>
      </c>
      <c r="AC42" s="32" t="str">
        <f>IF(AC$14="","",INDEX('Work It Out'!$K36:$EN36,MATCH(AC$14,WorkDebtName,0)))</f>
        <v/>
      </c>
      <c r="AD42" s="32" t="str">
        <f>IF(AC$14="","",INDEX('Work It Out'!$I36:$EN36, MATCH(AC$14, WorkDebtName, 0)))</f>
        <v/>
      </c>
      <c r="AE42" s="32" t="str">
        <f>IF(AE$14="","",INDEX('Work It Out'!$K36:$EN36,MATCH(AE$14,WorkDebtName,0)))</f>
        <v/>
      </c>
      <c r="AF42" s="32" t="str">
        <f>IF(AE$14="","",INDEX('Work It Out'!$I36:$EN36, MATCH(AE$14, WorkDebtName, 0)))</f>
        <v/>
      </c>
      <c r="AG42" s="32" t="str">
        <f>IF(AG$14="","",INDEX('Work It Out'!$K36:$EN36,MATCH(AG$14,WorkDebtName,0)))</f>
        <v/>
      </c>
      <c r="AH42" s="32" t="str">
        <f>IF(AG$14="","",INDEX('Work It Out'!$I36:$EN36, MATCH(AG$14, WorkDebtName, 0)))</f>
        <v/>
      </c>
      <c r="AI42" s="32" t="str">
        <f>IF(AI$14="","",INDEX('Work It Out'!$K36:$EN36,MATCH(AI$14,WorkDebtName,0)))</f>
        <v/>
      </c>
      <c r="AJ42" s="32" t="str">
        <f>IF(AI$14="","",INDEX('Work It Out'!$I36:$EN36, MATCH(AI$14, WorkDebtName, 0)))</f>
        <v/>
      </c>
      <c r="AK42" s="32" t="str">
        <f>IF(AK$14="","",INDEX('Work It Out'!$K36:$EN36,MATCH(AK$14,WorkDebtName,0)))</f>
        <v/>
      </c>
      <c r="AL42" s="32" t="str">
        <f>IF(AK$14="","",INDEX('Work It Out'!$I36:$EN36, MATCH(AK$14, WorkDebtName, 0)))</f>
        <v/>
      </c>
      <c r="AM42" s="32" t="str">
        <f>IF(AM$14="","",INDEX('Work It Out'!$K36:$EN36,MATCH(AM$14,WorkDebtName,0)))</f>
        <v/>
      </c>
      <c r="AN42" s="32" t="str">
        <f>IF(AM$14="","",INDEX('Work It Out'!$I36:$EN36, MATCH(AM$14, WorkDebtName, 0)))</f>
        <v/>
      </c>
      <c r="AO42" s="32" t="str">
        <f>IF(AO$14="","",INDEX('Work It Out'!$K36:$EN36,MATCH(AO$14,WorkDebtName,0)))</f>
        <v/>
      </c>
      <c r="AP42" s="32" t="str">
        <f>IF(AO$14="","",INDEX('Work It Out'!$I36:$EN36, MATCH(AO$14, WorkDebtName, 0)))</f>
        <v/>
      </c>
    </row>
    <row r="43" spans="2:42" x14ac:dyDescent="0.25">
      <c r="B43" s="31">
        <f t="shared" ca="1" si="0"/>
        <v>46327</v>
      </c>
      <c r="C43" s="32">
        <f>IF(C$14="","",INDEX('Work It Out'!$K37:$EN37,MATCH(C$14,WorkDebtName,0)))</f>
        <v>0</v>
      </c>
      <c r="D43" s="32">
        <f>IF(C$14="","",INDEX('Work It Out'!$I37:$EN37, MATCH(C$14, WorkDebtName, 0)))</f>
        <v>0</v>
      </c>
      <c r="E43" s="32">
        <f>IF(E$14="","",INDEX('Work It Out'!$K37:$EN37,MATCH(E$14,WorkDebtName,0)))</f>
        <v>0</v>
      </c>
      <c r="F43" s="32">
        <f>IF(E$14="","",INDEX('Work It Out'!$I37:$EN37, MATCH(E$14, WorkDebtName, 0)))</f>
        <v>0</v>
      </c>
      <c r="G43" s="32">
        <f>IF(G$14="","",INDEX('Work It Out'!$K37:$EN37,MATCH(G$14,WorkDebtName,0)))</f>
        <v>0</v>
      </c>
      <c r="H43" s="32">
        <f>IF(G$14="","",INDEX('Work It Out'!$I37:$EN37, MATCH(G$14, WorkDebtName, 0)))</f>
        <v>0</v>
      </c>
      <c r="I43" s="32">
        <f>IF(I$14="","",INDEX('Work It Out'!$K37:$EN37,MATCH(I$14,WorkDebtName,0)))</f>
        <v>200</v>
      </c>
      <c r="J43" s="32">
        <f>IF(I$14="","",INDEX('Work It Out'!$I37:$EN37, MATCH(I$14, WorkDebtName, 0)))</f>
        <v>534.27000000000044</v>
      </c>
      <c r="K43" s="32" t="str">
        <f>IF(K$14="","",INDEX('Work It Out'!$K37:$EN37,MATCH(K$14,WorkDebtName,0)))</f>
        <v/>
      </c>
      <c r="L43" s="32" t="str">
        <f>IF(K$14="","",INDEX('Work It Out'!$I37:$EN37, MATCH(K$14, WorkDebtName, 0)))</f>
        <v/>
      </c>
      <c r="M43" s="32" t="str">
        <f>IF(M$14="","",INDEX('Work It Out'!$K37:$EN37,MATCH(M$14,WorkDebtName,0)))</f>
        <v/>
      </c>
      <c r="N43" s="32" t="str">
        <f>IF(M$14="","",INDEX('Work It Out'!$I37:$EN37, MATCH(M$14, WorkDebtName, 0)))</f>
        <v/>
      </c>
      <c r="O43" s="32" t="str">
        <f>IF(O$14="","",INDEX('Work It Out'!$K37:$EN37,MATCH(O$14,WorkDebtName,0)))</f>
        <v/>
      </c>
      <c r="P43" s="32" t="str">
        <f>IF(O$14="","",INDEX('Work It Out'!$I37:$EN37, MATCH(O$14, WorkDebtName, 0)))</f>
        <v/>
      </c>
      <c r="Q43" s="32" t="str">
        <f>IF(Q$14="","",INDEX('Work It Out'!$K37:$EN37,MATCH(Q$14,WorkDebtName,0)))</f>
        <v/>
      </c>
      <c r="R43" s="32" t="str">
        <f>IF(Q$14="","",INDEX('Work It Out'!$I37:$EN37, MATCH(Q$14, WorkDebtName, 0)))</f>
        <v/>
      </c>
      <c r="S43" s="32" t="str">
        <f>IF(S$14="","",INDEX('Work It Out'!$K37:$EN37,MATCH(S$14,WorkDebtName,0)))</f>
        <v/>
      </c>
      <c r="T43" s="32" t="str">
        <f>IF(S$14="","",INDEX('Work It Out'!$I37:$EN37, MATCH(S$14, WorkDebtName, 0)))</f>
        <v/>
      </c>
      <c r="U43" s="32" t="str">
        <f>IF(U$14="","",INDEX('Work It Out'!$K37:$EN37,MATCH(U$14,WorkDebtName,0)))</f>
        <v/>
      </c>
      <c r="V43" s="32" t="str">
        <f>IF(U$14="","",INDEX('Work It Out'!$I37:$EN37, MATCH(U$14, WorkDebtName, 0)))</f>
        <v/>
      </c>
      <c r="W43" s="32" t="str">
        <f>IF(W$14="","",INDEX('Work It Out'!$K37:$EN37,MATCH(W$14,WorkDebtName,0)))</f>
        <v/>
      </c>
      <c r="X43" s="32" t="str">
        <f>IF(W$14="","",INDEX('Work It Out'!$I37:$EN37, MATCH(W$14, WorkDebtName, 0)))</f>
        <v/>
      </c>
      <c r="Y43" s="32" t="str">
        <f>IF(Y$14="","",INDEX('Work It Out'!$K37:$EN37,MATCH(Y$14,WorkDebtName,0)))</f>
        <v/>
      </c>
      <c r="Z43" s="32" t="str">
        <f>IF(Y$14="","",INDEX('Work It Out'!$I37:$EN37, MATCH(Y$14, WorkDebtName, 0)))</f>
        <v/>
      </c>
      <c r="AA43" s="32" t="str">
        <f>IF(AA$14="","",INDEX('Work It Out'!$K37:$EN37,MATCH(AA$14,WorkDebtName,0)))</f>
        <v/>
      </c>
      <c r="AB43" s="32" t="str">
        <f>IF(AA$14="","",INDEX('Work It Out'!$I37:$EN37, MATCH(AA$14, WorkDebtName, 0)))</f>
        <v/>
      </c>
      <c r="AC43" s="32" t="str">
        <f>IF(AC$14="","",INDEX('Work It Out'!$K37:$EN37,MATCH(AC$14,WorkDebtName,0)))</f>
        <v/>
      </c>
      <c r="AD43" s="32" t="str">
        <f>IF(AC$14="","",INDEX('Work It Out'!$I37:$EN37, MATCH(AC$14, WorkDebtName, 0)))</f>
        <v/>
      </c>
      <c r="AE43" s="32" t="str">
        <f>IF(AE$14="","",INDEX('Work It Out'!$K37:$EN37,MATCH(AE$14,WorkDebtName,0)))</f>
        <v/>
      </c>
      <c r="AF43" s="32" t="str">
        <f>IF(AE$14="","",INDEX('Work It Out'!$I37:$EN37, MATCH(AE$14, WorkDebtName, 0)))</f>
        <v/>
      </c>
      <c r="AG43" s="32" t="str">
        <f>IF(AG$14="","",INDEX('Work It Out'!$K37:$EN37,MATCH(AG$14,WorkDebtName,0)))</f>
        <v/>
      </c>
      <c r="AH43" s="32" t="str">
        <f>IF(AG$14="","",INDEX('Work It Out'!$I37:$EN37, MATCH(AG$14, WorkDebtName, 0)))</f>
        <v/>
      </c>
      <c r="AI43" s="32" t="str">
        <f>IF(AI$14="","",INDEX('Work It Out'!$K37:$EN37,MATCH(AI$14,WorkDebtName,0)))</f>
        <v/>
      </c>
      <c r="AJ43" s="32" t="str">
        <f>IF(AI$14="","",INDEX('Work It Out'!$I37:$EN37, MATCH(AI$14, WorkDebtName, 0)))</f>
        <v/>
      </c>
      <c r="AK43" s="32" t="str">
        <f>IF(AK$14="","",INDEX('Work It Out'!$K37:$EN37,MATCH(AK$14,WorkDebtName,0)))</f>
        <v/>
      </c>
      <c r="AL43" s="32" t="str">
        <f>IF(AK$14="","",INDEX('Work It Out'!$I37:$EN37, MATCH(AK$14, WorkDebtName, 0)))</f>
        <v/>
      </c>
      <c r="AM43" s="32" t="str">
        <f>IF(AM$14="","",INDEX('Work It Out'!$K37:$EN37,MATCH(AM$14,WorkDebtName,0)))</f>
        <v/>
      </c>
      <c r="AN43" s="32" t="str">
        <f>IF(AM$14="","",INDEX('Work It Out'!$I37:$EN37, MATCH(AM$14, WorkDebtName, 0)))</f>
        <v/>
      </c>
      <c r="AO43" s="32" t="str">
        <f>IF(AO$14="","",INDEX('Work It Out'!$K37:$EN37,MATCH(AO$14,WorkDebtName,0)))</f>
        <v/>
      </c>
      <c r="AP43" s="32" t="str">
        <f>IF(AO$14="","",INDEX('Work It Out'!$I37:$EN37, MATCH(AO$14, WorkDebtName, 0)))</f>
        <v/>
      </c>
    </row>
    <row r="44" spans="2:42" x14ac:dyDescent="0.25">
      <c r="B44" s="31">
        <f t="shared" ca="1" si="0"/>
        <v>46357</v>
      </c>
      <c r="C44" s="32">
        <f>IF(C$14="","",INDEX('Work It Out'!$K38:$EN38,MATCH(C$14,WorkDebtName,0)))</f>
        <v>0</v>
      </c>
      <c r="D44" s="32">
        <f>IF(C$14="","",INDEX('Work It Out'!$I38:$EN38, MATCH(C$14, WorkDebtName, 0)))</f>
        <v>0</v>
      </c>
      <c r="E44" s="32">
        <f>IF(E$14="","",INDEX('Work It Out'!$K38:$EN38,MATCH(E$14,WorkDebtName,0)))</f>
        <v>0</v>
      </c>
      <c r="F44" s="32">
        <f>IF(E$14="","",INDEX('Work It Out'!$I38:$EN38, MATCH(E$14, WorkDebtName, 0)))</f>
        <v>0</v>
      </c>
      <c r="G44" s="32">
        <f>IF(G$14="","",INDEX('Work It Out'!$K38:$EN38,MATCH(G$14,WorkDebtName,0)))</f>
        <v>0</v>
      </c>
      <c r="H44" s="32">
        <f>IF(G$14="","",INDEX('Work It Out'!$I38:$EN38, MATCH(G$14, WorkDebtName, 0)))</f>
        <v>0</v>
      </c>
      <c r="I44" s="32">
        <f>IF(I$14="","",INDEX('Work It Out'!$K38:$EN38,MATCH(I$14,WorkDebtName,0)))</f>
        <v>200</v>
      </c>
      <c r="J44" s="32">
        <f>IF(I$14="","",INDEX('Work It Out'!$I38:$EN38, MATCH(I$14, WorkDebtName, 0)))</f>
        <v>340.95000000000039</v>
      </c>
      <c r="K44" s="32" t="str">
        <f>IF(K$14="","",INDEX('Work It Out'!$K38:$EN38,MATCH(K$14,WorkDebtName,0)))</f>
        <v/>
      </c>
      <c r="L44" s="32" t="str">
        <f>IF(K$14="","",INDEX('Work It Out'!$I38:$EN38, MATCH(K$14, WorkDebtName, 0)))</f>
        <v/>
      </c>
      <c r="M44" s="32" t="str">
        <f>IF(M$14="","",INDEX('Work It Out'!$K38:$EN38,MATCH(M$14,WorkDebtName,0)))</f>
        <v/>
      </c>
      <c r="N44" s="32" t="str">
        <f>IF(M$14="","",INDEX('Work It Out'!$I38:$EN38, MATCH(M$14, WorkDebtName, 0)))</f>
        <v/>
      </c>
      <c r="O44" s="32" t="str">
        <f>IF(O$14="","",INDEX('Work It Out'!$K38:$EN38,MATCH(O$14,WorkDebtName,0)))</f>
        <v/>
      </c>
      <c r="P44" s="32" t="str">
        <f>IF(O$14="","",INDEX('Work It Out'!$I38:$EN38, MATCH(O$14, WorkDebtName, 0)))</f>
        <v/>
      </c>
      <c r="Q44" s="32" t="str">
        <f>IF(Q$14="","",INDEX('Work It Out'!$K38:$EN38,MATCH(Q$14,WorkDebtName,0)))</f>
        <v/>
      </c>
      <c r="R44" s="32" t="str">
        <f>IF(Q$14="","",INDEX('Work It Out'!$I38:$EN38, MATCH(Q$14, WorkDebtName, 0)))</f>
        <v/>
      </c>
      <c r="S44" s="32" t="str">
        <f>IF(S$14="","",INDEX('Work It Out'!$K38:$EN38,MATCH(S$14,WorkDebtName,0)))</f>
        <v/>
      </c>
      <c r="T44" s="32" t="str">
        <f>IF(S$14="","",INDEX('Work It Out'!$I38:$EN38, MATCH(S$14, WorkDebtName, 0)))</f>
        <v/>
      </c>
      <c r="U44" s="32" t="str">
        <f>IF(U$14="","",INDEX('Work It Out'!$K38:$EN38,MATCH(U$14,WorkDebtName,0)))</f>
        <v/>
      </c>
      <c r="V44" s="32" t="str">
        <f>IF(U$14="","",INDEX('Work It Out'!$I38:$EN38, MATCH(U$14, WorkDebtName, 0)))</f>
        <v/>
      </c>
      <c r="W44" s="32" t="str">
        <f>IF(W$14="","",INDEX('Work It Out'!$K38:$EN38,MATCH(W$14,WorkDebtName,0)))</f>
        <v/>
      </c>
      <c r="X44" s="32" t="str">
        <f>IF(W$14="","",INDEX('Work It Out'!$I38:$EN38, MATCH(W$14, WorkDebtName, 0)))</f>
        <v/>
      </c>
      <c r="Y44" s="32" t="str">
        <f>IF(Y$14="","",INDEX('Work It Out'!$K38:$EN38,MATCH(Y$14,WorkDebtName,0)))</f>
        <v/>
      </c>
      <c r="Z44" s="32" t="str">
        <f>IF(Y$14="","",INDEX('Work It Out'!$I38:$EN38, MATCH(Y$14, WorkDebtName, 0)))</f>
        <v/>
      </c>
      <c r="AA44" s="32" t="str">
        <f>IF(AA$14="","",INDEX('Work It Out'!$K38:$EN38,MATCH(AA$14,WorkDebtName,0)))</f>
        <v/>
      </c>
      <c r="AB44" s="32" t="str">
        <f>IF(AA$14="","",INDEX('Work It Out'!$I38:$EN38, MATCH(AA$14, WorkDebtName, 0)))</f>
        <v/>
      </c>
      <c r="AC44" s="32" t="str">
        <f>IF(AC$14="","",INDEX('Work It Out'!$K38:$EN38,MATCH(AC$14,WorkDebtName,0)))</f>
        <v/>
      </c>
      <c r="AD44" s="32" t="str">
        <f>IF(AC$14="","",INDEX('Work It Out'!$I38:$EN38, MATCH(AC$14, WorkDebtName, 0)))</f>
        <v/>
      </c>
      <c r="AE44" s="32" t="str">
        <f>IF(AE$14="","",INDEX('Work It Out'!$K38:$EN38,MATCH(AE$14,WorkDebtName,0)))</f>
        <v/>
      </c>
      <c r="AF44" s="32" t="str">
        <f>IF(AE$14="","",INDEX('Work It Out'!$I38:$EN38, MATCH(AE$14, WorkDebtName, 0)))</f>
        <v/>
      </c>
      <c r="AG44" s="32" t="str">
        <f>IF(AG$14="","",INDEX('Work It Out'!$K38:$EN38,MATCH(AG$14,WorkDebtName,0)))</f>
        <v/>
      </c>
      <c r="AH44" s="32" t="str">
        <f>IF(AG$14="","",INDEX('Work It Out'!$I38:$EN38, MATCH(AG$14, WorkDebtName, 0)))</f>
        <v/>
      </c>
      <c r="AI44" s="32" t="str">
        <f>IF(AI$14="","",INDEX('Work It Out'!$K38:$EN38,MATCH(AI$14,WorkDebtName,0)))</f>
        <v/>
      </c>
      <c r="AJ44" s="32" t="str">
        <f>IF(AI$14="","",INDEX('Work It Out'!$I38:$EN38, MATCH(AI$14, WorkDebtName, 0)))</f>
        <v/>
      </c>
      <c r="AK44" s="32" t="str">
        <f>IF(AK$14="","",INDEX('Work It Out'!$K38:$EN38,MATCH(AK$14,WorkDebtName,0)))</f>
        <v/>
      </c>
      <c r="AL44" s="32" t="str">
        <f>IF(AK$14="","",INDEX('Work It Out'!$I38:$EN38, MATCH(AK$14, WorkDebtName, 0)))</f>
        <v/>
      </c>
      <c r="AM44" s="32" t="str">
        <f>IF(AM$14="","",INDEX('Work It Out'!$K38:$EN38,MATCH(AM$14,WorkDebtName,0)))</f>
        <v/>
      </c>
      <c r="AN44" s="32" t="str">
        <f>IF(AM$14="","",INDEX('Work It Out'!$I38:$EN38, MATCH(AM$14, WorkDebtName, 0)))</f>
        <v/>
      </c>
      <c r="AO44" s="32" t="str">
        <f>IF(AO$14="","",INDEX('Work It Out'!$K38:$EN38,MATCH(AO$14,WorkDebtName,0)))</f>
        <v/>
      </c>
      <c r="AP44" s="32" t="str">
        <f>IF(AO$14="","",INDEX('Work It Out'!$I38:$EN38, MATCH(AO$14, WorkDebtName, 0)))</f>
        <v/>
      </c>
    </row>
    <row r="45" spans="2:42" x14ac:dyDescent="0.25">
      <c r="B45" s="31">
        <f t="shared" ca="1" si="0"/>
        <v>46388</v>
      </c>
      <c r="C45" s="32">
        <f>IF(C$14="","",INDEX('Work It Out'!$K39:$EN39,MATCH(C$14,WorkDebtName,0)))</f>
        <v>0</v>
      </c>
      <c r="D45" s="32">
        <f>IF(C$14="","",INDEX('Work It Out'!$I39:$EN39, MATCH(C$14, WorkDebtName, 0)))</f>
        <v>0</v>
      </c>
      <c r="E45" s="32">
        <f>IF(E$14="","",INDEX('Work It Out'!$K39:$EN39,MATCH(E$14,WorkDebtName,0)))</f>
        <v>0</v>
      </c>
      <c r="F45" s="32">
        <f>IF(E$14="","",INDEX('Work It Out'!$I39:$EN39, MATCH(E$14, WorkDebtName, 0)))</f>
        <v>0</v>
      </c>
      <c r="G45" s="32">
        <f>IF(G$14="","",INDEX('Work It Out'!$K39:$EN39,MATCH(G$14,WorkDebtName,0)))</f>
        <v>0</v>
      </c>
      <c r="H45" s="32">
        <f>IF(G$14="","",INDEX('Work It Out'!$I39:$EN39, MATCH(G$14, WorkDebtName, 0)))</f>
        <v>0</v>
      </c>
      <c r="I45" s="32">
        <f>IF(I$14="","",INDEX('Work It Out'!$K39:$EN39,MATCH(I$14,WorkDebtName,0)))</f>
        <v>200</v>
      </c>
      <c r="J45" s="32">
        <f>IF(I$14="","",INDEX('Work It Out'!$I39:$EN39, MATCH(I$14, WorkDebtName, 0)))</f>
        <v>145.21000000000038</v>
      </c>
      <c r="K45" s="32" t="str">
        <f>IF(K$14="","",INDEX('Work It Out'!$K39:$EN39,MATCH(K$14,WorkDebtName,0)))</f>
        <v/>
      </c>
      <c r="L45" s="32" t="str">
        <f>IF(K$14="","",INDEX('Work It Out'!$I39:$EN39, MATCH(K$14, WorkDebtName, 0)))</f>
        <v/>
      </c>
      <c r="M45" s="32" t="str">
        <f>IF(M$14="","",INDEX('Work It Out'!$K39:$EN39,MATCH(M$14,WorkDebtName,0)))</f>
        <v/>
      </c>
      <c r="N45" s="32" t="str">
        <f>IF(M$14="","",INDEX('Work It Out'!$I39:$EN39, MATCH(M$14, WorkDebtName, 0)))</f>
        <v/>
      </c>
      <c r="O45" s="32" t="str">
        <f>IF(O$14="","",INDEX('Work It Out'!$K39:$EN39,MATCH(O$14,WorkDebtName,0)))</f>
        <v/>
      </c>
      <c r="P45" s="32" t="str">
        <f>IF(O$14="","",INDEX('Work It Out'!$I39:$EN39, MATCH(O$14, WorkDebtName, 0)))</f>
        <v/>
      </c>
      <c r="Q45" s="32" t="str">
        <f>IF(Q$14="","",INDEX('Work It Out'!$K39:$EN39,MATCH(Q$14,WorkDebtName,0)))</f>
        <v/>
      </c>
      <c r="R45" s="32" t="str">
        <f>IF(Q$14="","",INDEX('Work It Out'!$I39:$EN39, MATCH(Q$14, WorkDebtName, 0)))</f>
        <v/>
      </c>
      <c r="S45" s="32" t="str">
        <f>IF(S$14="","",INDEX('Work It Out'!$K39:$EN39,MATCH(S$14,WorkDebtName,0)))</f>
        <v/>
      </c>
      <c r="T45" s="32" t="str">
        <f>IF(S$14="","",INDEX('Work It Out'!$I39:$EN39, MATCH(S$14, WorkDebtName, 0)))</f>
        <v/>
      </c>
      <c r="U45" s="32" t="str">
        <f>IF(U$14="","",INDEX('Work It Out'!$K39:$EN39,MATCH(U$14,WorkDebtName,0)))</f>
        <v/>
      </c>
      <c r="V45" s="32" t="str">
        <f>IF(U$14="","",INDEX('Work It Out'!$I39:$EN39, MATCH(U$14, WorkDebtName, 0)))</f>
        <v/>
      </c>
      <c r="W45" s="32" t="str">
        <f>IF(W$14="","",INDEX('Work It Out'!$K39:$EN39,MATCH(W$14,WorkDebtName,0)))</f>
        <v/>
      </c>
      <c r="X45" s="32" t="str">
        <f>IF(W$14="","",INDEX('Work It Out'!$I39:$EN39, MATCH(W$14, WorkDebtName, 0)))</f>
        <v/>
      </c>
      <c r="Y45" s="32" t="str">
        <f>IF(Y$14="","",INDEX('Work It Out'!$K39:$EN39,MATCH(Y$14,WorkDebtName,0)))</f>
        <v/>
      </c>
      <c r="Z45" s="32" t="str">
        <f>IF(Y$14="","",INDEX('Work It Out'!$I39:$EN39, MATCH(Y$14, WorkDebtName, 0)))</f>
        <v/>
      </c>
      <c r="AA45" s="32" t="str">
        <f>IF(AA$14="","",INDEX('Work It Out'!$K39:$EN39,MATCH(AA$14,WorkDebtName,0)))</f>
        <v/>
      </c>
      <c r="AB45" s="32" t="str">
        <f>IF(AA$14="","",INDEX('Work It Out'!$I39:$EN39, MATCH(AA$14, WorkDebtName, 0)))</f>
        <v/>
      </c>
      <c r="AC45" s="32" t="str">
        <f>IF(AC$14="","",INDEX('Work It Out'!$K39:$EN39,MATCH(AC$14,WorkDebtName,0)))</f>
        <v/>
      </c>
      <c r="AD45" s="32" t="str">
        <f>IF(AC$14="","",INDEX('Work It Out'!$I39:$EN39, MATCH(AC$14, WorkDebtName, 0)))</f>
        <v/>
      </c>
      <c r="AE45" s="32" t="str">
        <f>IF(AE$14="","",INDEX('Work It Out'!$K39:$EN39,MATCH(AE$14,WorkDebtName,0)))</f>
        <v/>
      </c>
      <c r="AF45" s="32" t="str">
        <f>IF(AE$14="","",INDEX('Work It Out'!$I39:$EN39, MATCH(AE$14, WorkDebtName, 0)))</f>
        <v/>
      </c>
      <c r="AG45" s="32" t="str">
        <f>IF(AG$14="","",INDEX('Work It Out'!$K39:$EN39,MATCH(AG$14,WorkDebtName,0)))</f>
        <v/>
      </c>
      <c r="AH45" s="32" t="str">
        <f>IF(AG$14="","",INDEX('Work It Out'!$I39:$EN39, MATCH(AG$14, WorkDebtName, 0)))</f>
        <v/>
      </c>
      <c r="AI45" s="32" t="str">
        <f>IF(AI$14="","",INDEX('Work It Out'!$K39:$EN39,MATCH(AI$14,WorkDebtName,0)))</f>
        <v/>
      </c>
      <c r="AJ45" s="32" t="str">
        <f>IF(AI$14="","",INDEX('Work It Out'!$I39:$EN39, MATCH(AI$14, WorkDebtName, 0)))</f>
        <v/>
      </c>
      <c r="AK45" s="32" t="str">
        <f>IF(AK$14="","",INDEX('Work It Out'!$K39:$EN39,MATCH(AK$14,WorkDebtName,0)))</f>
        <v/>
      </c>
      <c r="AL45" s="32" t="str">
        <f>IF(AK$14="","",INDEX('Work It Out'!$I39:$EN39, MATCH(AK$14, WorkDebtName, 0)))</f>
        <v/>
      </c>
      <c r="AM45" s="32" t="str">
        <f>IF(AM$14="","",INDEX('Work It Out'!$K39:$EN39,MATCH(AM$14,WorkDebtName,0)))</f>
        <v/>
      </c>
      <c r="AN45" s="32" t="str">
        <f>IF(AM$14="","",INDEX('Work It Out'!$I39:$EN39, MATCH(AM$14, WorkDebtName, 0)))</f>
        <v/>
      </c>
      <c r="AO45" s="32" t="str">
        <f>IF(AO$14="","",INDEX('Work It Out'!$K39:$EN39,MATCH(AO$14,WorkDebtName,0)))</f>
        <v/>
      </c>
      <c r="AP45" s="32" t="str">
        <f>IF(AO$14="","",INDEX('Work It Out'!$I39:$EN39, MATCH(AO$14, WorkDebtName, 0)))</f>
        <v/>
      </c>
    </row>
    <row r="46" spans="2:42" x14ac:dyDescent="0.25">
      <c r="B46" s="31">
        <f t="shared" ca="1" si="0"/>
        <v>46419</v>
      </c>
      <c r="C46" s="32">
        <f>IF(C$14="","",INDEX('Work It Out'!$K40:$EN40,MATCH(C$14,WorkDebtName,0)))</f>
        <v>0</v>
      </c>
      <c r="D46" s="32">
        <f>IF(C$14="","",INDEX('Work It Out'!$I40:$EN40, MATCH(C$14, WorkDebtName, 0)))</f>
        <v>0</v>
      </c>
      <c r="E46" s="32">
        <f>IF(E$14="","",INDEX('Work It Out'!$K40:$EN40,MATCH(E$14,WorkDebtName,0)))</f>
        <v>0</v>
      </c>
      <c r="F46" s="32">
        <f>IF(E$14="","",INDEX('Work It Out'!$I40:$EN40, MATCH(E$14, WorkDebtName, 0)))</f>
        <v>0</v>
      </c>
      <c r="G46" s="32">
        <f>IF(G$14="","",INDEX('Work It Out'!$K40:$EN40,MATCH(G$14,WorkDebtName,0)))</f>
        <v>0</v>
      </c>
      <c r="H46" s="32">
        <f>IF(G$14="","",INDEX('Work It Out'!$I40:$EN40, MATCH(G$14, WorkDebtName, 0)))</f>
        <v>0</v>
      </c>
      <c r="I46" s="32">
        <f>IF(I$14="","",INDEX('Work It Out'!$K40:$EN40,MATCH(I$14,WorkDebtName,0)))</f>
        <v>147.03000000000037</v>
      </c>
      <c r="J46" s="32">
        <f>IF(I$14="","",INDEX('Work It Out'!$I40:$EN40, MATCH(I$14, WorkDebtName, 0)))</f>
        <v>0</v>
      </c>
      <c r="K46" s="32" t="str">
        <f>IF(K$14="","",INDEX('Work It Out'!$K40:$EN40,MATCH(K$14,WorkDebtName,0)))</f>
        <v/>
      </c>
      <c r="L46" s="32" t="str">
        <f>IF(K$14="","",INDEX('Work It Out'!$I40:$EN40, MATCH(K$14, WorkDebtName, 0)))</f>
        <v/>
      </c>
      <c r="M46" s="32" t="str">
        <f>IF(M$14="","",INDEX('Work It Out'!$K40:$EN40,MATCH(M$14,WorkDebtName,0)))</f>
        <v/>
      </c>
      <c r="N46" s="32" t="str">
        <f>IF(M$14="","",INDEX('Work It Out'!$I40:$EN40, MATCH(M$14, WorkDebtName, 0)))</f>
        <v/>
      </c>
      <c r="O46" s="32" t="str">
        <f>IF(O$14="","",INDEX('Work It Out'!$K40:$EN40,MATCH(O$14,WorkDebtName,0)))</f>
        <v/>
      </c>
      <c r="P46" s="32" t="str">
        <f>IF(O$14="","",INDEX('Work It Out'!$I40:$EN40, MATCH(O$14, WorkDebtName, 0)))</f>
        <v/>
      </c>
      <c r="Q46" s="32" t="str">
        <f>IF(Q$14="","",INDEX('Work It Out'!$K40:$EN40,MATCH(Q$14,WorkDebtName,0)))</f>
        <v/>
      </c>
      <c r="R46" s="32" t="str">
        <f>IF(Q$14="","",INDEX('Work It Out'!$I40:$EN40, MATCH(Q$14, WorkDebtName, 0)))</f>
        <v/>
      </c>
      <c r="S46" s="32" t="str">
        <f>IF(S$14="","",INDEX('Work It Out'!$K40:$EN40,MATCH(S$14,WorkDebtName,0)))</f>
        <v/>
      </c>
      <c r="T46" s="32" t="str">
        <f>IF(S$14="","",INDEX('Work It Out'!$I40:$EN40, MATCH(S$14, WorkDebtName, 0)))</f>
        <v/>
      </c>
      <c r="U46" s="32" t="str">
        <f>IF(U$14="","",INDEX('Work It Out'!$K40:$EN40,MATCH(U$14,WorkDebtName,0)))</f>
        <v/>
      </c>
      <c r="V46" s="32" t="str">
        <f>IF(U$14="","",INDEX('Work It Out'!$I40:$EN40, MATCH(U$14, WorkDebtName, 0)))</f>
        <v/>
      </c>
      <c r="W46" s="32" t="str">
        <f>IF(W$14="","",INDEX('Work It Out'!$K40:$EN40,MATCH(W$14,WorkDebtName,0)))</f>
        <v/>
      </c>
      <c r="X46" s="32" t="str">
        <f>IF(W$14="","",INDEX('Work It Out'!$I40:$EN40, MATCH(W$14, WorkDebtName, 0)))</f>
        <v/>
      </c>
      <c r="Y46" s="32" t="str">
        <f>IF(Y$14="","",INDEX('Work It Out'!$K40:$EN40,MATCH(Y$14,WorkDebtName,0)))</f>
        <v/>
      </c>
      <c r="Z46" s="32" t="str">
        <f>IF(Y$14="","",INDEX('Work It Out'!$I40:$EN40, MATCH(Y$14, WorkDebtName, 0)))</f>
        <v/>
      </c>
      <c r="AA46" s="32" t="str">
        <f>IF(AA$14="","",INDEX('Work It Out'!$K40:$EN40,MATCH(AA$14,WorkDebtName,0)))</f>
        <v/>
      </c>
      <c r="AB46" s="32" t="str">
        <f>IF(AA$14="","",INDEX('Work It Out'!$I40:$EN40, MATCH(AA$14, WorkDebtName, 0)))</f>
        <v/>
      </c>
      <c r="AC46" s="32" t="str">
        <f>IF(AC$14="","",INDEX('Work It Out'!$K40:$EN40,MATCH(AC$14,WorkDebtName,0)))</f>
        <v/>
      </c>
      <c r="AD46" s="32" t="str">
        <f>IF(AC$14="","",INDEX('Work It Out'!$I40:$EN40, MATCH(AC$14, WorkDebtName, 0)))</f>
        <v/>
      </c>
      <c r="AE46" s="32" t="str">
        <f>IF(AE$14="","",INDEX('Work It Out'!$K40:$EN40,MATCH(AE$14,WorkDebtName,0)))</f>
        <v/>
      </c>
      <c r="AF46" s="32" t="str">
        <f>IF(AE$14="","",INDEX('Work It Out'!$I40:$EN40, MATCH(AE$14, WorkDebtName, 0)))</f>
        <v/>
      </c>
      <c r="AG46" s="32" t="str">
        <f>IF(AG$14="","",INDEX('Work It Out'!$K40:$EN40,MATCH(AG$14,WorkDebtName,0)))</f>
        <v/>
      </c>
      <c r="AH46" s="32" t="str">
        <f>IF(AG$14="","",INDEX('Work It Out'!$I40:$EN40, MATCH(AG$14, WorkDebtName, 0)))</f>
        <v/>
      </c>
      <c r="AI46" s="32" t="str">
        <f>IF(AI$14="","",INDEX('Work It Out'!$K40:$EN40,MATCH(AI$14,WorkDebtName,0)))</f>
        <v/>
      </c>
      <c r="AJ46" s="32" t="str">
        <f>IF(AI$14="","",INDEX('Work It Out'!$I40:$EN40, MATCH(AI$14, WorkDebtName, 0)))</f>
        <v/>
      </c>
      <c r="AK46" s="32" t="str">
        <f>IF(AK$14="","",INDEX('Work It Out'!$K40:$EN40,MATCH(AK$14,WorkDebtName,0)))</f>
        <v/>
      </c>
      <c r="AL46" s="32" t="str">
        <f>IF(AK$14="","",INDEX('Work It Out'!$I40:$EN40, MATCH(AK$14, WorkDebtName, 0)))</f>
        <v/>
      </c>
      <c r="AM46" s="32" t="str">
        <f>IF(AM$14="","",INDEX('Work It Out'!$K40:$EN40,MATCH(AM$14,WorkDebtName,0)))</f>
        <v/>
      </c>
      <c r="AN46" s="32" t="str">
        <f>IF(AM$14="","",INDEX('Work It Out'!$I40:$EN40, MATCH(AM$14, WorkDebtName, 0)))</f>
        <v/>
      </c>
      <c r="AO46" s="32" t="str">
        <f>IF(AO$14="","",INDEX('Work It Out'!$K40:$EN40,MATCH(AO$14,WorkDebtName,0)))</f>
        <v/>
      </c>
      <c r="AP46" s="32" t="str">
        <f>IF(AO$14="","",INDEX('Work It Out'!$I40:$EN40, MATCH(AO$14, WorkDebtName, 0)))</f>
        <v/>
      </c>
    </row>
    <row r="47" spans="2:42" x14ac:dyDescent="0.25">
      <c r="B47" s="31">
        <f t="shared" ca="1" si="0"/>
        <v>46447</v>
      </c>
      <c r="C47" s="32">
        <f>IF(C$14="","",INDEX('Work It Out'!$K41:$EN41,MATCH(C$14,WorkDebtName,0)))</f>
        <v>0</v>
      </c>
      <c r="D47" s="32">
        <f>IF(C$14="","",INDEX('Work It Out'!$I41:$EN41, MATCH(C$14, WorkDebtName, 0)))</f>
        <v>0</v>
      </c>
      <c r="E47" s="32">
        <f>IF(E$14="","",INDEX('Work It Out'!$K41:$EN41,MATCH(E$14,WorkDebtName,0)))</f>
        <v>0</v>
      </c>
      <c r="F47" s="32">
        <f>IF(E$14="","",INDEX('Work It Out'!$I41:$EN41, MATCH(E$14, WorkDebtName, 0)))</f>
        <v>0</v>
      </c>
      <c r="G47" s="32">
        <f>IF(G$14="","",INDEX('Work It Out'!$K41:$EN41,MATCH(G$14,WorkDebtName,0)))</f>
        <v>0</v>
      </c>
      <c r="H47" s="32">
        <f>IF(G$14="","",INDEX('Work It Out'!$I41:$EN41, MATCH(G$14, WorkDebtName, 0)))</f>
        <v>0</v>
      </c>
      <c r="I47" s="32">
        <f>IF(I$14="","",INDEX('Work It Out'!$K41:$EN41,MATCH(I$14,WorkDebtName,0)))</f>
        <v>0</v>
      </c>
      <c r="J47" s="32">
        <f>IF(I$14="","",INDEX('Work It Out'!$I41:$EN41, MATCH(I$14, WorkDebtName, 0)))</f>
        <v>0</v>
      </c>
      <c r="K47" s="32" t="str">
        <f>IF(K$14="","",INDEX('Work It Out'!$K41:$EN41,MATCH(K$14,WorkDebtName,0)))</f>
        <v/>
      </c>
      <c r="L47" s="32" t="str">
        <f>IF(K$14="","",INDEX('Work It Out'!$I41:$EN41, MATCH(K$14, WorkDebtName, 0)))</f>
        <v/>
      </c>
      <c r="M47" s="32" t="str">
        <f>IF(M$14="","",INDEX('Work It Out'!$K41:$EN41,MATCH(M$14,WorkDebtName,0)))</f>
        <v/>
      </c>
      <c r="N47" s="32" t="str">
        <f>IF(M$14="","",INDEX('Work It Out'!$I41:$EN41, MATCH(M$14, WorkDebtName, 0)))</f>
        <v/>
      </c>
      <c r="O47" s="32" t="str">
        <f>IF(O$14="","",INDEX('Work It Out'!$K41:$EN41,MATCH(O$14,WorkDebtName,0)))</f>
        <v/>
      </c>
      <c r="P47" s="32" t="str">
        <f>IF(O$14="","",INDEX('Work It Out'!$I41:$EN41, MATCH(O$14, WorkDebtName, 0)))</f>
        <v/>
      </c>
      <c r="Q47" s="32" t="str">
        <f>IF(Q$14="","",INDEX('Work It Out'!$K41:$EN41,MATCH(Q$14,WorkDebtName,0)))</f>
        <v/>
      </c>
      <c r="R47" s="32" t="str">
        <f>IF(Q$14="","",INDEX('Work It Out'!$I41:$EN41, MATCH(Q$14, WorkDebtName, 0)))</f>
        <v/>
      </c>
      <c r="S47" s="32" t="str">
        <f>IF(S$14="","",INDEX('Work It Out'!$K41:$EN41,MATCH(S$14,WorkDebtName,0)))</f>
        <v/>
      </c>
      <c r="T47" s="32" t="str">
        <f>IF(S$14="","",INDEX('Work It Out'!$I41:$EN41, MATCH(S$14, WorkDebtName, 0)))</f>
        <v/>
      </c>
      <c r="U47" s="32" t="str">
        <f>IF(U$14="","",INDEX('Work It Out'!$K41:$EN41,MATCH(U$14,WorkDebtName,0)))</f>
        <v/>
      </c>
      <c r="V47" s="32" t="str">
        <f>IF(U$14="","",INDEX('Work It Out'!$I41:$EN41, MATCH(U$14, WorkDebtName, 0)))</f>
        <v/>
      </c>
      <c r="W47" s="32" t="str">
        <f>IF(W$14="","",INDEX('Work It Out'!$K41:$EN41,MATCH(W$14,WorkDebtName,0)))</f>
        <v/>
      </c>
      <c r="X47" s="32" t="str">
        <f>IF(W$14="","",INDEX('Work It Out'!$I41:$EN41, MATCH(W$14, WorkDebtName, 0)))</f>
        <v/>
      </c>
      <c r="Y47" s="32" t="str">
        <f>IF(Y$14="","",INDEX('Work It Out'!$K41:$EN41,MATCH(Y$14,WorkDebtName,0)))</f>
        <v/>
      </c>
      <c r="Z47" s="32" t="str">
        <f>IF(Y$14="","",INDEX('Work It Out'!$I41:$EN41, MATCH(Y$14, WorkDebtName, 0)))</f>
        <v/>
      </c>
      <c r="AA47" s="32" t="str">
        <f>IF(AA$14="","",INDEX('Work It Out'!$K41:$EN41,MATCH(AA$14,WorkDebtName,0)))</f>
        <v/>
      </c>
      <c r="AB47" s="32" t="str">
        <f>IF(AA$14="","",INDEX('Work It Out'!$I41:$EN41, MATCH(AA$14, WorkDebtName, 0)))</f>
        <v/>
      </c>
      <c r="AC47" s="32" t="str">
        <f>IF(AC$14="","",INDEX('Work It Out'!$K41:$EN41,MATCH(AC$14,WorkDebtName,0)))</f>
        <v/>
      </c>
      <c r="AD47" s="32" t="str">
        <f>IF(AC$14="","",INDEX('Work It Out'!$I41:$EN41, MATCH(AC$14, WorkDebtName, 0)))</f>
        <v/>
      </c>
      <c r="AE47" s="32" t="str">
        <f>IF(AE$14="","",INDEX('Work It Out'!$K41:$EN41,MATCH(AE$14,WorkDebtName,0)))</f>
        <v/>
      </c>
      <c r="AF47" s="32" t="str">
        <f>IF(AE$14="","",INDEX('Work It Out'!$I41:$EN41, MATCH(AE$14, WorkDebtName, 0)))</f>
        <v/>
      </c>
      <c r="AG47" s="32" t="str">
        <f>IF(AG$14="","",INDEX('Work It Out'!$K41:$EN41,MATCH(AG$14,WorkDebtName,0)))</f>
        <v/>
      </c>
      <c r="AH47" s="32" t="str">
        <f>IF(AG$14="","",INDEX('Work It Out'!$I41:$EN41, MATCH(AG$14, WorkDebtName, 0)))</f>
        <v/>
      </c>
      <c r="AI47" s="32" t="str">
        <f>IF(AI$14="","",INDEX('Work It Out'!$K41:$EN41,MATCH(AI$14,WorkDebtName,0)))</f>
        <v/>
      </c>
      <c r="AJ47" s="32" t="str">
        <f>IF(AI$14="","",INDEX('Work It Out'!$I41:$EN41, MATCH(AI$14, WorkDebtName, 0)))</f>
        <v/>
      </c>
      <c r="AK47" s="32" t="str">
        <f>IF(AK$14="","",INDEX('Work It Out'!$K41:$EN41,MATCH(AK$14,WorkDebtName,0)))</f>
        <v/>
      </c>
      <c r="AL47" s="32" t="str">
        <f>IF(AK$14="","",INDEX('Work It Out'!$I41:$EN41, MATCH(AK$14, WorkDebtName, 0)))</f>
        <v/>
      </c>
      <c r="AM47" s="32" t="str">
        <f>IF(AM$14="","",INDEX('Work It Out'!$K41:$EN41,MATCH(AM$14,WorkDebtName,0)))</f>
        <v/>
      </c>
      <c r="AN47" s="32" t="str">
        <f>IF(AM$14="","",INDEX('Work It Out'!$I41:$EN41, MATCH(AM$14, WorkDebtName, 0)))</f>
        <v/>
      </c>
      <c r="AO47" s="32" t="str">
        <f>IF(AO$14="","",INDEX('Work It Out'!$K41:$EN41,MATCH(AO$14,WorkDebtName,0)))</f>
        <v/>
      </c>
      <c r="AP47" s="32" t="str">
        <f>IF(AO$14="","",INDEX('Work It Out'!$I41:$EN41, MATCH(AO$14, WorkDebtName, 0)))</f>
        <v/>
      </c>
    </row>
    <row r="48" spans="2:42" x14ac:dyDescent="0.25">
      <c r="B48" s="31">
        <f t="shared" ca="1" si="0"/>
        <v>46478</v>
      </c>
      <c r="C48" s="32">
        <f>IF(C$14="","",INDEX('Work It Out'!$K42:$EN42,MATCH(C$14,WorkDebtName,0)))</f>
        <v>0</v>
      </c>
      <c r="D48" s="32">
        <f>IF(C$14="","",INDEX('Work It Out'!$I42:$EN42, MATCH(C$14, WorkDebtName, 0)))</f>
        <v>0</v>
      </c>
      <c r="E48" s="32">
        <f>IF(E$14="","",INDEX('Work It Out'!$K42:$EN42,MATCH(E$14,WorkDebtName,0)))</f>
        <v>0</v>
      </c>
      <c r="F48" s="32">
        <f>IF(E$14="","",INDEX('Work It Out'!$I42:$EN42, MATCH(E$14, WorkDebtName, 0)))</f>
        <v>0</v>
      </c>
      <c r="G48" s="32">
        <f>IF(G$14="","",INDEX('Work It Out'!$K42:$EN42,MATCH(G$14,WorkDebtName,0)))</f>
        <v>0</v>
      </c>
      <c r="H48" s="32">
        <f>IF(G$14="","",INDEX('Work It Out'!$I42:$EN42, MATCH(G$14, WorkDebtName, 0)))</f>
        <v>0</v>
      </c>
      <c r="I48" s="32">
        <f>IF(I$14="","",INDEX('Work It Out'!$K42:$EN42,MATCH(I$14,WorkDebtName,0)))</f>
        <v>0</v>
      </c>
      <c r="J48" s="32">
        <f>IF(I$14="","",INDEX('Work It Out'!$I42:$EN42, MATCH(I$14, WorkDebtName, 0)))</f>
        <v>0</v>
      </c>
      <c r="K48" s="32" t="str">
        <f>IF(K$14="","",INDEX('Work It Out'!$K42:$EN42,MATCH(K$14,WorkDebtName,0)))</f>
        <v/>
      </c>
      <c r="L48" s="32" t="str">
        <f>IF(K$14="","",INDEX('Work It Out'!$I42:$EN42, MATCH(K$14, WorkDebtName, 0)))</f>
        <v/>
      </c>
      <c r="M48" s="32" t="str">
        <f>IF(M$14="","",INDEX('Work It Out'!$K42:$EN42,MATCH(M$14,WorkDebtName,0)))</f>
        <v/>
      </c>
      <c r="N48" s="32" t="str">
        <f>IF(M$14="","",INDEX('Work It Out'!$I42:$EN42, MATCH(M$14, WorkDebtName, 0)))</f>
        <v/>
      </c>
      <c r="O48" s="32" t="str">
        <f>IF(O$14="","",INDEX('Work It Out'!$K42:$EN42,MATCH(O$14,WorkDebtName,0)))</f>
        <v/>
      </c>
      <c r="P48" s="32" t="str">
        <f>IF(O$14="","",INDEX('Work It Out'!$I42:$EN42, MATCH(O$14, WorkDebtName, 0)))</f>
        <v/>
      </c>
      <c r="Q48" s="32" t="str">
        <f>IF(Q$14="","",INDEX('Work It Out'!$K42:$EN42,MATCH(Q$14,WorkDebtName,0)))</f>
        <v/>
      </c>
      <c r="R48" s="32" t="str">
        <f>IF(Q$14="","",INDEX('Work It Out'!$I42:$EN42, MATCH(Q$14, WorkDebtName, 0)))</f>
        <v/>
      </c>
      <c r="S48" s="32" t="str">
        <f>IF(S$14="","",INDEX('Work It Out'!$K42:$EN42,MATCH(S$14,WorkDebtName,0)))</f>
        <v/>
      </c>
      <c r="T48" s="32" t="str">
        <f>IF(S$14="","",INDEX('Work It Out'!$I42:$EN42, MATCH(S$14, WorkDebtName, 0)))</f>
        <v/>
      </c>
      <c r="U48" s="32" t="str">
        <f>IF(U$14="","",INDEX('Work It Out'!$K42:$EN42,MATCH(U$14,WorkDebtName,0)))</f>
        <v/>
      </c>
      <c r="V48" s="32" t="str">
        <f>IF(U$14="","",INDEX('Work It Out'!$I42:$EN42, MATCH(U$14, WorkDebtName, 0)))</f>
        <v/>
      </c>
      <c r="W48" s="32" t="str">
        <f>IF(W$14="","",INDEX('Work It Out'!$K42:$EN42,MATCH(W$14,WorkDebtName,0)))</f>
        <v/>
      </c>
      <c r="X48" s="32" t="str">
        <f>IF(W$14="","",INDEX('Work It Out'!$I42:$EN42, MATCH(W$14, WorkDebtName, 0)))</f>
        <v/>
      </c>
      <c r="Y48" s="32" t="str">
        <f>IF(Y$14="","",INDEX('Work It Out'!$K42:$EN42,MATCH(Y$14,WorkDebtName,0)))</f>
        <v/>
      </c>
      <c r="Z48" s="32" t="str">
        <f>IF(Y$14="","",INDEX('Work It Out'!$I42:$EN42, MATCH(Y$14, WorkDebtName, 0)))</f>
        <v/>
      </c>
      <c r="AA48" s="32" t="str">
        <f>IF(AA$14="","",INDEX('Work It Out'!$K42:$EN42,MATCH(AA$14,WorkDebtName,0)))</f>
        <v/>
      </c>
      <c r="AB48" s="32" t="str">
        <f>IF(AA$14="","",INDEX('Work It Out'!$I42:$EN42, MATCH(AA$14, WorkDebtName, 0)))</f>
        <v/>
      </c>
      <c r="AC48" s="32" t="str">
        <f>IF(AC$14="","",INDEX('Work It Out'!$K42:$EN42,MATCH(AC$14,WorkDebtName,0)))</f>
        <v/>
      </c>
      <c r="AD48" s="32" t="str">
        <f>IF(AC$14="","",INDEX('Work It Out'!$I42:$EN42, MATCH(AC$14, WorkDebtName, 0)))</f>
        <v/>
      </c>
      <c r="AE48" s="32" t="str">
        <f>IF(AE$14="","",INDEX('Work It Out'!$K42:$EN42,MATCH(AE$14,WorkDebtName,0)))</f>
        <v/>
      </c>
      <c r="AF48" s="32" t="str">
        <f>IF(AE$14="","",INDEX('Work It Out'!$I42:$EN42, MATCH(AE$14, WorkDebtName, 0)))</f>
        <v/>
      </c>
      <c r="AG48" s="32" t="str">
        <f>IF(AG$14="","",INDEX('Work It Out'!$K42:$EN42,MATCH(AG$14,WorkDebtName,0)))</f>
        <v/>
      </c>
      <c r="AH48" s="32" t="str">
        <f>IF(AG$14="","",INDEX('Work It Out'!$I42:$EN42, MATCH(AG$14, WorkDebtName, 0)))</f>
        <v/>
      </c>
      <c r="AI48" s="32" t="str">
        <f>IF(AI$14="","",INDEX('Work It Out'!$K42:$EN42,MATCH(AI$14,WorkDebtName,0)))</f>
        <v/>
      </c>
      <c r="AJ48" s="32" t="str">
        <f>IF(AI$14="","",INDEX('Work It Out'!$I42:$EN42, MATCH(AI$14, WorkDebtName, 0)))</f>
        <v/>
      </c>
      <c r="AK48" s="32" t="str">
        <f>IF(AK$14="","",INDEX('Work It Out'!$K42:$EN42,MATCH(AK$14,WorkDebtName,0)))</f>
        <v/>
      </c>
      <c r="AL48" s="32" t="str">
        <f>IF(AK$14="","",INDEX('Work It Out'!$I42:$EN42, MATCH(AK$14, WorkDebtName, 0)))</f>
        <v/>
      </c>
      <c r="AM48" s="32" t="str">
        <f>IF(AM$14="","",INDEX('Work It Out'!$K42:$EN42,MATCH(AM$14,WorkDebtName,0)))</f>
        <v/>
      </c>
      <c r="AN48" s="32" t="str">
        <f>IF(AM$14="","",INDEX('Work It Out'!$I42:$EN42, MATCH(AM$14, WorkDebtName, 0)))</f>
        <v/>
      </c>
      <c r="AO48" s="32" t="str">
        <f>IF(AO$14="","",INDEX('Work It Out'!$K42:$EN42,MATCH(AO$14,WorkDebtName,0)))</f>
        <v/>
      </c>
      <c r="AP48" s="32" t="str">
        <f>IF(AO$14="","",INDEX('Work It Out'!$I42:$EN42, MATCH(AO$14, WorkDebtName, 0)))</f>
        <v/>
      </c>
    </row>
    <row r="49" spans="2:42" x14ac:dyDescent="0.25">
      <c r="B49" s="31">
        <f t="shared" ca="1" si="0"/>
        <v>46508</v>
      </c>
      <c r="C49" s="32">
        <f>IF(C$14="","",INDEX('Work It Out'!$K43:$EN43,MATCH(C$14,WorkDebtName,0)))</f>
        <v>0</v>
      </c>
      <c r="D49" s="32">
        <f>IF(C$14="","",INDEX('Work It Out'!$I43:$EN43, MATCH(C$14, WorkDebtName, 0)))</f>
        <v>0</v>
      </c>
      <c r="E49" s="32">
        <f>IF(E$14="","",INDEX('Work It Out'!$K43:$EN43,MATCH(E$14,WorkDebtName,0)))</f>
        <v>0</v>
      </c>
      <c r="F49" s="32">
        <f>IF(E$14="","",INDEX('Work It Out'!$I43:$EN43, MATCH(E$14, WorkDebtName, 0)))</f>
        <v>0</v>
      </c>
      <c r="G49" s="32">
        <f>IF(G$14="","",INDEX('Work It Out'!$K43:$EN43,MATCH(G$14,WorkDebtName,0)))</f>
        <v>0</v>
      </c>
      <c r="H49" s="32">
        <f>IF(G$14="","",INDEX('Work It Out'!$I43:$EN43, MATCH(G$14, WorkDebtName, 0)))</f>
        <v>0</v>
      </c>
      <c r="I49" s="32">
        <f>IF(I$14="","",INDEX('Work It Out'!$K43:$EN43,MATCH(I$14,WorkDebtName,0)))</f>
        <v>0</v>
      </c>
      <c r="J49" s="32">
        <f>IF(I$14="","",INDEX('Work It Out'!$I43:$EN43, MATCH(I$14, WorkDebtName, 0)))</f>
        <v>0</v>
      </c>
      <c r="K49" s="32" t="str">
        <f>IF(K$14="","",INDEX('Work It Out'!$K43:$EN43,MATCH(K$14,WorkDebtName,0)))</f>
        <v/>
      </c>
      <c r="L49" s="32" t="str">
        <f>IF(K$14="","",INDEX('Work It Out'!$I43:$EN43, MATCH(K$14, WorkDebtName, 0)))</f>
        <v/>
      </c>
      <c r="M49" s="32" t="str">
        <f>IF(M$14="","",INDEX('Work It Out'!$K43:$EN43,MATCH(M$14,WorkDebtName,0)))</f>
        <v/>
      </c>
      <c r="N49" s="32" t="str">
        <f>IF(M$14="","",INDEX('Work It Out'!$I43:$EN43, MATCH(M$14, WorkDebtName, 0)))</f>
        <v/>
      </c>
      <c r="O49" s="32" t="str">
        <f>IF(O$14="","",INDEX('Work It Out'!$K43:$EN43,MATCH(O$14,WorkDebtName,0)))</f>
        <v/>
      </c>
      <c r="P49" s="32" t="str">
        <f>IF(O$14="","",INDEX('Work It Out'!$I43:$EN43, MATCH(O$14, WorkDebtName, 0)))</f>
        <v/>
      </c>
      <c r="Q49" s="32" t="str">
        <f>IF(Q$14="","",INDEX('Work It Out'!$K43:$EN43,MATCH(Q$14,WorkDebtName,0)))</f>
        <v/>
      </c>
      <c r="R49" s="32" t="str">
        <f>IF(Q$14="","",INDEX('Work It Out'!$I43:$EN43, MATCH(Q$14, WorkDebtName, 0)))</f>
        <v/>
      </c>
      <c r="S49" s="32" t="str">
        <f>IF(S$14="","",INDEX('Work It Out'!$K43:$EN43,MATCH(S$14,WorkDebtName,0)))</f>
        <v/>
      </c>
      <c r="T49" s="32" t="str">
        <f>IF(S$14="","",INDEX('Work It Out'!$I43:$EN43, MATCH(S$14, WorkDebtName, 0)))</f>
        <v/>
      </c>
      <c r="U49" s="32" t="str">
        <f>IF(U$14="","",INDEX('Work It Out'!$K43:$EN43,MATCH(U$14,WorkDebtName,0)))</f>
        <v/>
      </c>
      <c r="V49" s="32" t="str">
        <f>IF(U$14="","",INDEX('Work It Out'!$I43:$EN43, MATCH(U$14, WorkDebtName, 0)))</f>
        <v/>
      </c>
      <c r="W49" s="32" t="str">
        <f>IF(W$14="","",INDEX('Work It Out'!$K43:$EN43,MATCH(W$14,WorkDebtName,0)))</f>
        <v/>
      </c>
      <c r="X49" s="32" t="str">
        <f>IF(W$14="","",INDEX('Work It Out'!$I43:$EN43, MATCH(W$14, WorkDebtName, 0)))</f>
        <v/>
      </c>
      <c r="Y49" s="32" t="str">
        <f>IF(Y$14="","",INDEX('Work It Out'!$K43:$EN43,MATCH(Y$14,WorkDebtName,0)))</f>
        <v/>
      </c>
      <c r="Z49" s="32" t="str">
        <f>IF(Y$14="","",INDEX('Work It Out'!$I43:$EN43, MATCH(Y$14, WorkDebtName, 0)))</f>
        <v/>
      </c>
      <c r="AA49" s="32" t="str">
        <f>IF(AA$14="","",INDEX('Work It Out'!$K43:$EN43,MATCH(AA$14,WorkDebtName,0)))</f>
        <v/>
      </c>
      <c r="AB49" s="32" t="str">
        <f>IF(AA$14="","",INDEX('Work It Out'!$I43:$EN43, MATCH(AA$14, WorkDebtName, 0)))</f>
        <v/>
      </c>
      <c r="AC49" s="32" t="str">
        <f>IF(AC$14="","",INDEX('Work It Out'!$K43:$EN43,MATCH(AC$14,WorkDebtName,0)))</f>
        <v/>
      </c>
      <c r="AD49" s="32" t="str">
        <f>IF(AC$14="","",INDEX('Work It Out'!$I43:$EN43, MATCH(AC$14, WorkDebtName, 0)))</f>
        <v/>
      </c>
      <c r="AE49" s="32" t="str">
        <f>IF(AE$14="","",INDEX('Work It Out'!$K43:$EN43,MATCH(AE$14,WorkDebtName,0)))</f>
        <v/>
      </c>
      <c r="AF49" s="32" t="str">
        <f>IF(AE$14="","",INDEX('Work It Out'!$I43:$EN43, MATCH(AE$14, WorkDebtName, 0)))</f>
        <v/>
      </c>
      <c r="AG49" s="32" t="str">
        <f>IF(AG$14="","",INDEX('Work It Out'!$K43:$EN43,MATCH(AG$14,WorkDebtName,0)))</f>
        <v/>
      </c>
      <c r="AH49" s="32" t="str">
        <f>IF(AG$14="","",INDEX('Work It Out'!$I43:$EN43, MATCH(AG$14, WorkDebtName, 0)))</f>
        <v/>
      </c>
      <c r="AI49" s="32" t="str">
        <f>IF(AI$14="","",INDEX('Work It Out'!$K43:$EN43,MATCH(AI$14,WorkDebtName,0)))</f>
        <v/>
      </c>
      <c r="AJ49" s="32" t="str">
        <f>IF(AI$14="","",INDEX('Work It Out'!$I43:$EN43, MATCH(AI$14, WorkDebtName, 0)))</f>
        <v/>
      </c>
      <c r="AK49" s="32" t="str">
        <f>IF(AK$14="","",INDEX('Work It Out'!$K43:$EN43,MATCH(AK$14,WorkDebtName,0)))</f>
        <v/>
      </c>
      <c r="AL49" s="32" t="str">
        <f>IF(AK$14="","",INDEX('Work It Out'!$I43:$EN43, MATCH(AK$14, WorkDebtName, 0)))</f>
        <v/>
      </c>
      <c r="AM49" s="32" t="str">
        <f>IF(AM$14="","",INDEX('Work It Out'!$K43:$EN43,MATCH(AM$14,WorkDebtName,0)))</f>
        <v/>
      </c>
      <c r="AN49" s="32" t="str">
        <f>IF(AM$14="","",INDEX('Work It Out'!$I43:$EN43, MATCH(AM$14, WorkDebtName, 0)))</f>
        <v/>
      </c>
      <c r="AO49" s="32" t="str">
        <f>IF(AO$14="","",INDEX('Work It Out'!$K43:$EN43,MATCH(AO$14,WorkDebtName,0)))</f>
        <v/>
      </c>
      <c r="AP49" s="32" t="str">
        <f>IF(AO$14="","",INDEX('Work It Out'!$I43:$EN43, MATCH(AO$14, WorkDebtName, 0)))</f>
        <v/>
      </c>
    </row>
    <row r="50" spans="2:42" x14ac:dyDescent="0.25">
      <c r="B50" s="31">
        <f t="shared" ca="1" si="0"/>
        <v>46539</v>
      </c>
      <c r="C50" s="32">
        <f>IF(C$14="","",INDEX('Work It Out'!$K44:$EN44,MATCH(C$14,WorkDebtName,0)))</f>
        <v>0</v>
      </c>
      <c r="D50" s="32">
        <f>IF(C$14="","",INDEX('Work It Out'!$I44:$EN44, MATCH(C$14, WorkDebtName, 0)))</f>
        <v>0</v>
      </c>
      <c r="E50" s="32">
        <f>IF(E$14="","",INDEX('Work It Out'!$K44:$EN44,MATCH(E$14,WorkDebtName,0)))</f>
        <v>0</v>
      </c>
      <c r="F50" s="32">
        <f>IF(E$14="","",INDEX('Work It Out'!$I44:$EN44, MATCH(E$14, WorkDebtName, 0)))</f>
        <v>0</v>
      </c>
      <c r="G50" s="32">
        <f>IF(G$14="","",INDEX('Work It Out'!$K44:$EN44,MATCH(G$14,WorkDebtName,0)))</f>
        <v>0</v>
      </c>
      <c r="H50" s="32">
        <f>IF(G$14="","",INDEX('Work It Out'!$I44:$EN44, MATCH(G$14, WorkDebtName, 0)))</f>
        <v>0</v>
      </c>
      <c r="I50" s="32">
        <f>IF(I$14="","",INDEX('Work It Out'!$K44:$EN44,MATCH(I$14,WorkDebtName,0)))</f>
        <v>0</v>
      </c>
      <c r="J50" s="32">
        <f>IF(I$14="","",INDEX('Work It Out'!$I44:$EN44, MATCH(I$14, WorkDebtName, 0)))</f>
        <v>0</v>
      </c>
      <c r="K50" s="32" t="str">
        <f>IF(K$14="","",INDEX('Work It Out'!$K44:$EN44,MATCH(K$14,WorkDebtName,0)))</f>
        <v/>
      </c>
      <c r="L50" s="32" t="str">
        <f>IF(K$14="","",INDEX('Work It Out'!$I44:$EN44, MATCH(K$14, WorkDebtName, 0)))</f>
        <v/>
      </c>
      <c r="M50" s="32" t="str">
        <f>IF(M$14="","",INDEX('Work It Out'!$K44:$EN44,MATCH(M$14,WorkDebtName,0)))</f>
        <v/>
      </c>
      <c r="N50" s="32" t="str">
        <f>IF(M$14="","",INDEX('Work It Out'!$I44:$EN44, MATCH(M$14, WorkDebtName, 0)))</f>
        <v/>
      </c>
      <c r="O50" s="32" t="str">
        <f>IF(O$14="","",INDEX('Work It Out'!$K44:$EN44,MATCH(O$14,WorkDebtName,0)))</f>
        <v/>
      </c>
      <c r="P50" s="32" t="str">
        <f>IF(O$14="","",INDEX('Work It Out'!$I44:$EN44, MATCH(O$14, WorkDebtName, 0)))</f>
        <v/>
      </c>
      <c r="Q50" s="32" t="str">
        <f>IF(Q$14="","",INDEX('Work It Out'!$K44:$EN44,MATCH(Q$14,WorkDebtName,0)))</f>
        <v/>
      </c>
      <c r="R50" s="32" t="str">
        <f>IF(Q$14="","",INDEX('Work It Out'!$I44:$EN44, MATCH(Q$14, WorkDebtName, 0)))</f>
        <v/>
      </c>
      <c r="S50" s="32" t="str">
        <f>IF(S$14="","",INDEX('Work It Out'!$K44:$EN44,MATCH(S$14,WorkDebtName,0)))</f>
        <v/>
      </c>
      <c r="T50" s="32" t="str">
        <f>IF(S$14="","",INDEX('Work It Out'!$I44:$EN44, MATCH(S$14, WorkDebtName, 0)))</f>
        <v/>
      </c>
      <c r="U50" s="32" t="str">
        <f>IF(U$14="","",INDEX('Work It Out'!$K44:$EN44,MATCH(U$14,WorkDebtName,0)))</f>
        <v/>
      </c>
      <c r="V50" s="32" t="str">
        <f>IF(U$14="","",INDEX('Work It Out'!$I44:$EN44, MATCH(U$14, WorkDebtName, 0)))</f>
        <v/>
      </c>
      <c r="W50" s="32" t="str">
        <f>IF(W$14="","",INDEX('Work It Out'!$K44:$EN44,MATCH(W$14,WorkDebtName,0)))</f>
        <v/>
      </c>
      <c r="X50" s="32" t="str">
        <f>IF(W$14="","",INDEX('Work It Out'!$I44:$EN44, MATCH(W$14, WorkDebtName, 0)))</f>
        <v/>
      </c>
      <c r="Y50" s="32" t="str">
        <f>IF(Y$14="","",INDEX('Work It Out'!$K44:$EN44,MATCH(Y$14,WorkDebtName,0)))</f>
        <v/>
      </c>
      <c r="Z50" s="32" t="str">
        <f>IF(Y$14="","",INDEX('Work It Out'!$I44:$EN44, MATCH(Y$14, WorkDebtName, 0)))</f>
        <v/>
      </c>
      <c r="AA50" s="32" t="str">
        <f>IF(AA$14="","",INDEX('Work It Out'!$K44:$EN44,MATCH(AA$14,WorkDebtName,0)))</f>
        <v/>
      </c>
      <c r="AB50" s="32" t="str">
        <f>IF(AA$14="","",INDEX('Work It Out'!$I44:$EN44, MATCH(AA$14, WorkDebtName, 0)))</f>
        <v/>
      </c>
      <c r="AC50" s="32" t="str">
        <f>IF(AC$14="","",INDEX('Work It Out'!$K44:$EN44,MATCH(AC$14,WorkDebtName,0)))</f>
        <v/>
      </c>
      <c r="AD50" s="32" t="str">
        <f>IF(AC$14="","",INDEX('Work It Out'!$I44:$EN44, MATCH(AC$14, WorkDebtName, 0)))</f>
        <v/>
      </c>
      <c r="AE50" s="32" t="str">
        <f>IF(AE$14="","",INDEX('Work It Out'!$K44:$EN44,MATCH(AE$14,WorkDebtName,0)))</f>
        <v/>
      </c>
      <c r="AF50" s="32" t="str">
        <f>IF(AE$14="","",INDEX('Work It Out'!$I44:$EN44, MATCH(AE$14, WorkDebtName, 0)))</f>
        <v/>
      </c>
      <c r="AG50" s="32" t="str">
        <f>IF(AG$14="","",INDEX('Work It Out'!$K44:$EN44,MATCH(AG$14,WorkDebtName,0)))</f>
        <v/>
      </c>
      <c r="AH50" s="32" t="str">
        <f>IF(AG$14="","",INDEX('Work It Out'!$I44:$EN44, MATCH(AG$14, WorkDebtName, 0)))</f>
        <v/>
      </c>
      <c r="AI50" s="32" t="str">
        <f>IF(AI$14="","",INDEX('Work It Out'!$K44:$EN44,MATCH(AI$14,WorkDebtName,0)))</f>
        <v/>
      </c>
      <c r="AJ50" s="32" t="str">
        <f>IF(AI$14="","",INDEX('Work It Out'!$I44:$EN44, MATCH(AI$14, WorkDebtName, 0)))</f>
        <v/>
      </c>
      <c r="AK50" s="32" t="str">
        <f>IF(AK$14="","",INDEX('Work It Out'!$K44:$EN44,MATCH(AK$14,WorkDebtName,0)))</f>
        <v/>
      </c>
      <c r="AL50" s="32" t="str">
        <f>IF(AK$14="","",INDEX('Work It Out'!$I44:$EN44, MATCH(AK$14, WorkDebtName, 0)))</f>
        <v/>
      </c>
      <c r="AM50" s="32" t="str">
        <f>IF(AM$14="","",INDEX('Work It Out'!$K44:$EN44,MATCH(AM$14,WorkDebtName,0)))</f>
        <v/>
      </c>
      <c r="AN50" s="32" t="str">
        <f>IF(AM$14="","",INDEX('Work It Out'!$I44:$EN44, MATCH(AM$14, WorkDebtName, 0)))</f>
        <v/>
      </c>
      <c r="AO50" s="32" t="str">
        <f>IF(AO$14="","",INDEX('Work It Out'!$K44:$EN44,MATCH(AO$14,WorkDebtName,0)))</f>
        <v/>
      </c>
      <c r="AP50" s="32" t="str">
        <f>IF(AO$14="","",INDEX('Work It Out'!$I44:$EN44, MATCH(AO$14, WorkDebtName, 0)))</f>
        <v/>
      </c>
    </row>
    <row r="51" spans="2:42" x14ac:dyDescent="0.25">
      <c r="B51" s="31">
        <f t="shared" ca="1" si="0"/>
        <v>46569</v>
      </c>
      <c r="C51" s="32">
        <f>IF(C$14="","",INDEX('Work It Out'!$K45:$EN45,MATCH(C$14,WorkDebtName,0)))</f>
        <v>0</v>
      </c>
      <c r="D51" s="32">
        <f>IF(C$14="","",INDEX('Work It Out'!$I45:$EN45, MATCH(C$14, WorkDebtName, 0)))</f>
        <v>0</v>
      </c>
      <c r="E51" s="32">
        <f>IF(E$14="","",INDEX('Work It Out'!$K45:$EN45,MATCH(E$14,WorkDebtName,0)))</f>
        <v>0</v>
      </c>
      <c r="F51" s="32">
        <f>IF(E$14="","",INDEX('Work It Out'!$I45:$EN45, MATCH(E$14, WorkDebtName, 0)))</f>
        <v>0</v>
      </c>
      <c r="G51" s="32">
        <f>IF(G$14="","",INDEX('Work It Out'!$K45:$EN45,MATCH(G$14,WorkDebtName,0)))</f>
        <v>0</v>
      </c>
      <c r="H51" s="32">
        <f>IF(G$14="","",INDEX('Work It Out'!$I45:$EN45, MATCH(G$14, WorkDebtName, 0)))</f>
        <v>0</v>
      </c>
      <c r="I51" s="32">
        <f>IF(I$14="","",INDEX('Work It Out'!$K45:$EN45,MATCH(I$14,WorkDebtName,0)))</f>
        <v>0</v>
      </c>
      <c r="J51" s="32">
        <f>IF(I$14="","",INDEX('Work It Out'!$I45:$EN45, MATCH(I$14, WorkDebtName, 0)))</f>
        <v>0</v>
      </c>
      <c r="K51" s="32" t="str">
        <f>IF(K$14="","",INDEX('Work It Out'!$K45:$EN45,MATCH(K$14,WorkDebtName,0)))</f>
        <v/>
      </c>
      <c r="L51" s="32" t="str">
        <f>IF(K$14="","",INDEX('Work It Out'!$I45:$EN45, MATCH(K$14, WorkDebtName, 0)))</f>
        <v/>
      </c>
      <c r="M51" s="32" t="str">
        <f>IF(M$14="","",INDEX('Work It Out'!$K45:$EN45,MATCH(M$14,WorkDebtName,0)))</f>
        <v/>
      </c>
      <c r="N51" s="32" t="str">
        <f>IF(M$14="","",INDEX('Work It Out'!$I45:$EN45, MATCH(M$14, WorkDebtName, 0)))</f>
        <v/>
      </c>
      <c r="O51" s="32" t="str">
        <f>IF(O$14="","",INDEX('Work It Out'!$K45:$EN45,MATCH(O$14,WorkDebtName,0)))</f>
        <v/>
      </c>
      <c r="P51" s="32" t="str">
        <f>IF(O$14="","",INDEX('Work It Out'!$I45:$EN45, MATCH(O$14, WorkDebtName, 0)))</f>
        <v/>
      </c>
      <c r="Q51" s="32" t="str">
        <f>IF(Q$14="","",INDEX('Work It Out'!$K45:$EN45,MATCH(Q$14,WorkDebtName,0)))</f>
        <v/>
      </c>
      <c r="R51" s="32" t="str">
        <f>IF(Q$14="","",INDEX('Work It Out'!$I45:$EN45, MATCH(Q$14, WorkDebtName, 0)))</f>
        <v/>
      </c>
      <c r="S51" s="32" t="str">
        <f>IF(S$14="","",INDEX('Work It Out'!$K45:$EN45,MATCH(S$14,WorkDebtName,0)))</f>
        <v/>
      </c>
      <c r="T51" s="32" t="str">
        <f>IF(S$14="","",INDEX('Work It Out'!$I45:$EN45, MATCH(S$14, WorkDebtName, 0)))</f>
        <v/>
      </c>
      <c r="U51" s="32" t="str">
        <f>IF(U$14="","",INDEX('Work It Out'!$K45:$EN45,MATCH(U$14,WorkDebtName,0)))</f>
        <v/>
      </c>
      <c r="V51" s="32" t="str">
        <f>IF(U$14="","",INDEX('Work It Out'!$I45:$EN45, MATCH(U$14, WorkDebtName, 0)))</f>
        <v/>
      </c>
      <c r="W51" s="32" t="str">
        <f>IF(W$14="","",INDEX('Work It Out'!$K45:$EN45,MATCH(W$14,WorkDebtName,0)))</f>
        <v/>
      </c>
      <c r="X51" s="32" t="str">
        <f>IF(W$14="","",INDEX('Work It Out'!$I45:$EN45, MATCH(W$14, WorkDebtName, 0)))</f>
        <v/>
      </c>
      <c r="Y51" s="32" t="str">
        <f>IF(Y$14="","",INDEX('Work It Out'!$K45:$EN45,MATCH(Y$14,WorkDebtName,0)))</f>
        <v/>
      </c>
      <c r="Z51" s="32" t="str">
        <f>IF(Y$14="","",INDEX('Work It Out'!$I45:$EN45, MATCH(Y$14, WorkDebtName, 0)))</f>
        <v/>
      </c>
      <c r="AA51" s="32" t="str">
        <f>IF(AA$14="","",INDEX('Work It Out'!$K45:$EN45,MATCH(AA$14,WorkDebtName,0)))</f>
        <v/>
      </c>
      <c r="AB51" s="32" t="str">
        <f>IF(AA$14="","",INDEX('Work It Out'!$I45:$EN45, MATCH(AA$14, WorkDebtName, 0)))</f>
        <v/>
      </c>
      <c r="AC51" s="32" t="str">
        <f>IF(AC$14="","",INDEX('Work It Out'!$K45:$EN45,MATCH(AC$14,WorkDebtName,0)))</f>
        <v/>
      </c>
      <c r="AD51" s="32" t="str">
        <f>IF(AC$14="","",INDEX('Work It Out'!$I45:$EN45, MATCH(AC$14, WorkDebtName, 0)))</f>
        <v/>
      </c>
      <c r="AE51" s="32" t="str">
        <f>IF(AE$14="","",INDEX('Work It Out'!$K45:$EN45,MATCH(AE$14,WorkDebtName,0)))</f>
        <v/>
      </c>
      <c r="AF51" s="32" t="str">
        <f>IF(AE$14="","",INDEX('Work It Out'!$I45:$EN45, MATCH(AE$14, WorkDebtName, 0)))</f>
        <v/>
      </c>
      <c r="AG51" s="32" t="str">
        <f>IF(AG$14="","",INDEX('Work It Out'!$K45:$EN45,MATCH(AG$14,WorkDebtName,0)))</f>
        <v/>
      </c>
      <c r="AH51" s="32" t="str">
        <f>IF(AG$14="","",INDEX('Work It Out'!$I45:$EN45, MATCH(AG$14, WorkDebtName, 0)))</f>
        <v/>
      </c>
      <c r="AI51" s="32" t="str">
        <f>IF(AI$14="","",INDEX('Work It Out'!$K45:$EN45,MATCH(AI$14,WorkDebtName,0)))</f>
        <v/>
      </c>
      <c r="AJ51" s="32" t="str">
        <f>IF(AI$14="","",INDEX('Work It Out'!$I45:$EN45, MATCH(AI$14, WorkDebtName, 0)))</f>
        <v/>
      </c>
      <c r="AK51" s="32" t="str">
        <f>IF(AK$14="","",INDEX('Work It Out'!$K45:$EN45,MATCH(AK$14,WorkDebtName,0)))</f>
        <v/>
      </c>
      <c r="AL51" s="32" t="str">
        <f>IF(AK$14="","",INDEX('Work It Out'!$I45:$EN45, MATCH(AK$14, WorkDebtName, 0)))</f>
        <v/>
      </c>
      <c r="AM51" s="32" t="str">
        <f>IF(AM$14="","",INDEX('Work It Out'!$K45:$EN45,MATCH(AM$14,WorkDebtName,0)))</f>
        <v/>
      </c>
      <c r="AN51" s="32" t="str">
        <f>IF(AM$14="","",INDEX('Work It Out'!$I45:$EN45, MATCH(AM$14, WorkDebtName, 0)))</f>
        <v/>
      </c>
      <c r="AO51" s="32" t="str">
        <f>IF(AO$14="","",INDEX('Work It Out'!$K45:$EN45,MATCH(AO$14,WorkDebtName,0)))</f>
        <v/>
      </c>
      <c r="AP51" s="32" t="str">
        <f>IF(AO$14="","",INDEX('Work It Out'!$I45:$EN45, MATCH(AO$14, WorkDebtName, 0)))</f>
        <v/>
      </c>
    </row>
    <row r="52" spans="2:42" x14ac:dyDescent="0.25">
      <c r="B52" s="31">
        <f t="shared" ca="1" si="0"/>
        <v>46600</v>
      </c>
      <c r="C52" s="32">
        <f>IF(C$14="","",INDEX('Work It Out'!$K46:$EN46,MATCH(C$14,WorkDebtName,0)))</f>
        <v>0</v>
      </c>
      <c r="D52" s="32">
        <f>IF(C$14="","",INDEX('Work It Out'!$I46:$EN46, MATCH(C$14, WorkDebtName, 0)))</f>
        <v>0</v>
      </c>
      <c r="E52" s="32">
        <f>IF(E$14="","",INDEX('Work It Out'!$K46:$EN46,MATCH(E$14,WorkDebtName,0)))</f>
        <v>0</v>
      </c>
      <c r="F52" s="32">
        <f>IF(E$14="","",INDEX('Work It Out'!$I46:$EN46, MATCH(E$14, WorkDebtName, 0)))</f>
        <v>0</v>
      </c>
      <c r="G52" s="32">
        <f>IF(G$14="","",INDEX('Work It Out'!$K46:$EN46,MATCH(G$14,WorkDebtName,0)))</f>
        <v>0</v>
      </c>
      <c r="H52" s="32">
        <f>IF(G$14="","",INDEX('Work It Out'!$I46:$EN46, MATCH(G$14, WorkDebtName, 0)))</f>
        <v>0</v>
      </c>
      <c r="I52" s="32">
        <f>IF(I$14="","",INDEX('Work It Out'!$K46:$EN46,MATCH(I$14,WorkDebtName,0)))</f>
        <v>0</v>
      </c>
      <c r="J52" s="32">
        <f>IF(I$14="","",INDEX('Work It Out'!$I46:$EN46, MATCH(I$14, WorkDebtName, 0)))</f>
        <v>0</v>
      </c>
      <c r="K52" s="32" t="str">
        <f>IF(K$14="","",INDEX('Work It Out'!$K46:$EN46,MATCH(K$14,WorkDebtName,0)))</f>
        <v/>
      </c>
      <c r="L52" s="32" t="str">
        <f>IF(K$14="","",INDEX('Work It Out'!$I46:$EN46, MATCH(K$14, WorkDebtName, 0)))</f>
        <v/>
      </c>
      <c r="M52" s="32" t="str">
        <f>IF(M$14="","",INDEX('Work It Out'!$K46:$EN46,MATCH(M$14,WorkDebtName,0)))</f>
        <v/>
      </c>
      <c r="N52" s="32" t="str">
        <f>IF(M$14="","",INDEX('Work It Out'!$I46:$EN46, MATCH(M$14, WorkDebtName, 0)))</f>
        <v/>
      </c>
      <c r="O52" s="32" t="str">
        <f>IF(O$14="","",INDEX('Work It Out'!$K46:$EN46,MATCH(O$14,WorkDebtName,0)))</f>
        <v/>
      </c>
      <c r="P52" s="32" t="str">
        <f>IF(O$14="","",INDEX('Work It Out'!$I46:$EN46, MATCH(O$14, WorkDebtName, 0)))</f>
        <v/>
      </c>
      <c r="Q52" s="32" t="str">
        <f>IF(Q$14="","",INDEX('Work It Out'!$K46:$EN46,MATCH(Q$14,WorkDebtName,0)))</f>
        <v/>
      </c>
      <c r="R52" s="32" t="str">
        <f>IF(Q$14="","",INDEX('Work It Out'!$I46:$EN46, MATCH(Q$14, WorkDebtName, 0)))</f>
        <v/>
      </c>
      <c r="S52" s="32" t="str">
        <f>IF(S$14="","",INDEX('Work It Out'!$K46:$EN46,MATCH(S$14,WorkDebtName,0)))</f>
        <v/>
      </c>
      <c r="T52" s="32" t="str">
        <f>IF(S$14="","",INDEX('Work It Out'!$I46:$EN46, MATCH(S$14, WorkDebtName, 0)))</f>
        <v/>
      </c>
      <c r="U52" s="32" t="str">
        <f>IF(U$14="","",INDEX('Work It Out'!$K46:$EN46,MATCH(U$14,WorkDebtName,0)))</f>
        <v/>
      </c>
      <c r="V52" s="32" t="str">
        <f>IF(U$14="","",INDEX('Work It Out'!$I46:$EN46, MATCH(U$14, WorkDebtName, 0)))</f>
        <v/>
      </c>
      <c r="W52" s="32" t="str">
        <f>IF(W$14="","",INDEX('Work It Out'!$K46:$EN46,MATCH(W$14,WorkDebtName,0)))</f>
        <v/>
      </c>
      <c r="X52" s="32" t="str">
        <f>IF(W$14="","",INDEX('Work It Out'!$I46:$EN46, MATCH(W$14, WorkDebtName, 0)))</f>
        <v/>
      </c>
      <c r="Y52" s="32" t="str">
        <f>IF(Y$14="","",INDEX('Work It Out'!$K46:$EN46,MATCH(Y$14,WorkDebtName,0)))</f>
        <v/>
      </c>
      <c r="Z52" s="32" t="str">
        <f>IF(Y$14="","",INDEX('Work It Out'!$I46:$EN46, MATCH(Y$14, WorkDebtName, 0)))</f>
        <v/>
      </c>
      <c r="AA52" s="32" t="str">
        <f>IF(AA$14="","",INDEX('Work It Out'!$K46:$EN46,MATCH(AA$14,WorkDebtName,0)))</f>
        <v/>
      </c>
      <c r="AB52" s="32" t="str">
        <f>IF(AA$14="","",INDEX('Work It Out'!$I46:$EN46, MATCH(AA$14, WorkDebtName, 0)))</f>
        <v/>
      </c>
      <c r="AC52" s="32" t="str">
        <f>IF(AC$14="","",INDEX('Work It Out'!$K46:$EN46,MATCH(AC$14,WorkDebtName,0)))</f>
        <v/>
      </c>
      <c r="AD52" s="32" t="str">
        <f>IF(AC$14="","",INDEX('Work It Out'!$I46:$EN46, MATCH(AC$14, WorkDebtName, 0)))</f>
        <v/>
      </c>
      <c r="AE52" s="32" t="str">
        <f>IF(AE$14="","",INDEX('Work It Out'!$K46:$EN46,MATCH(AE$14,WorkDebtName,0)))</f>
        <v/>
      </c>
      <c r="AF52" s="32" t="str">
        <f>IF(AE$14="","",INDEX('Work It Out'!$I46:$EN46, MATCH(AE$14, WorkDebtName, 0)))</f>
        <v/>
      </c>
      <c r="AG52" s="32" t="str">
        <f>IF(AG$14="","",INDEX('Work It Out'!$K46:$EN46,MATCH(AG$14,WorkDebtName,0)))</f>
        <v/>
      </c>
      <c r="AH52" s="32" t="str">
        <f>IF(AG$14="","",INDEX('Work It Out'!$I46:$EN46, MATCH(AG$14, WorkDebtName, 0)))</f>
        <v/>
      </c>
      <c r="AI52" s="32" t="str">
        <f>IF(AI$14="","",INDEX('Work It Out'!$K46:$EN46,MATCH(AI$14,WorkDebtName,0)))</f>
        <v/>
      </c>
      <c r="AJ52" s="32" t="str">
        <f>IF(AI$14="","",INDEX('Work It Out'!$I46:$EN46, MATCH(AI$14, WorkDebtName, 0)))</f>
        <v/>
      </c>
      <c r="AK52" s="32" t="str">
        <f>IF(AK$14="","",INDEX('Work It Out'!$K46:$EN46,MATCH(AK$14,WorkDebtName,0)))</f>
        <v/>
      </c>
      <c r="AL52" s="32" t="str">
        <f>IF(AK$14="","",INDEX('Work It Out'!$I46:$EN46, MATCH(AK$14, WorkDebtName, 0)))</f>
        <v/>
      </c>
      <c r="AM52" s="32" t="str">
        <f>IF(AM$14="","",INDEX('Work It Out'!$K46:$EN46,MATCH(AM$14,WorkDebtName,0)))</f>
        <v/>
      </c>
      <c r="AN52" s="32" t="str">
        <f>IF(AM$14="","",INDEX('Work It Out'!$I46:$EN46, MATCH(AM$14, WorkDebtName, 0)))</f>
        <v/>
      </c>
      <c r="AO52" s="32" t="str">
        <f>IF(AO$14="","",INDEX('Work It Out'!$K46:$EN46,MATCH(AO$14,WorkDebtName,0)))</f>
        <v/>
      </c>
      <c r="AP52" s="32" t="str">
        <f>IF(AO$14="","",INDEX('Work It Out'!$I46:$EN46, MATCH(AO$14, WorkDebtName, 0)))</f>
        <v/>
      </c>
    </row>
    <row r="53" spans="2:42" x14ac:dyDescent="0.25">
      <c r="B53" s="31">
        <f t="shared" ca="1" si="0"/>
        <v>46631</v>
      </c>
      <c r="C53" s="32">
        <f>IF(C$14="","",INDEX('Work It Out'!$K47:$EN47,MATCH(C$14,WorkDebtName,0)))</f>
        <v>0</v>
      </c>
      <c r="D53" s="32">
        <f>IF(C$14="","",INDEX('Work It Out'!$I47:$EN47, MATCH(C$14, WorkDebtName, 0)))</f>
        <v>0</v>
      </c>
      <c r="E53" s="32">
        <f>IF(E$14="","",INDEX('Work It Out'!$K47:$EN47,MATCH(E$14,WorkDebtName,0)))</f>
        <v>0</v>
      </c>
      <c r="F53" s="32">
        <f>IF(E$14="","",INDEX('Work It Out'!$I47:$EN47, MATCH(E$14, WorkDebtName, 0)))</f>
        <v>0</v>
      </c>
      <c r="G53" s="32">
        <f>IF(G$14="","",INDEX('Work It Out'!$K47:$EN47,MATCH(G$14,WorkDebtName,0)))</f>
        <v>0</v>
      </c>
      <c r="H53" s="32">
        <f>IF(G$14="","",INDEX('Work It Out'!$I47:$EN47, MATCH(G$14, WorkDebtName, 0)))</f>
        <v>0</v>
      </c>
      <c r="I53" s="32">
        <f>IF(I$14="","",INDEX('Work It Out'!$K47:$EN47,MATCH(I$14,WorkDebtName,0)))</f>
        <v>0</v>
      </c>
      <c r="J53" s="32">
        <f>IF(I$14="","",INDEX('Work It Out'!$I47:$EN47, MATCH(I$14, WorkDebtName, 0)))</f>
        <v>0</v>
      </c>
      <c r="K53" s="32" t="str">
        <f>IF(K$14="","",INDEX('Work It Out'!$K47:$EN47,MATCH(K$14,WorkDebtName,0)))</f>
        <v/>
      </c>
      <c r="L53" s="32" t="str">
        <f>IF(K$14="","",INDEX('Work It Out'!$I47:$EN47, MATCH(K$14, WorkDebtName, 0)))</f>
        <v/>
      </c>
      <c r="M53" s="32" t="str">
        <f>IF(M$14="","",INDEX('Work It Out'!$K47:$EN47,MATCH(M$14,WorkDebtName,0)))</f>
        <v/>
      </c>
      <c r="N53" s="32" t="str">
        <f>IF(M$14="","",INDEX('Work It Out'!$I47:$EN47, MATCH(M$14, WorkDebtName, 0)))</f>
        <v/>
      </c>
      <c r="O53" s="32" t="str">
        <f>IF(O$14="","",INDEX('Work It Out'!$K47:$EN47,MATCH(O$14,WorkDebtName,0)))</f>
        <v/>
      </c>
      <c r="P53" s="32" t="str">
        <f>IF(O$14="","",INDEX('Work It Out'!$I47:$EN47, MATCH(O$14, WorkDebtName, 0)))</f>
        <v/>
      </c>
      <c r="Q53" s="32" t="str">
        <f>IF(Q$14="","",INDEX('Work It Out'!$K47:$EN47,MATCH(Q$14,WorkDebtName,0)))</f>
        <v/>
      </c>
      <c r="R53" s="32" t="str">
        <f>IF(Q$14="","",INDEX('Work It Out'!$I47:$EN47, MATCH(Q$14, WorkDebtName, 0)))</f>
        <v/>
      </c>
      <c r="S53" s="32" t="str">
        <f>IF(S$14="","",INDEX('Work It Out'!$K47:$EN47,MATCH(S$14,WorkDebtName,0)))</f>
        <v/>
      </c>
      <c r="T53" s="32" t="str">
        <f>IF(S$14="","",INDEX('Work It Out'!$I47:$EN47, MATCH(S$14, WorkDebtName, 0)))</f>
        <v/>
      </c>
      <c r="U53" s="32" t="str">
        <f>IF(U$14="","",INDEX('Work It Out'!$K47:$EN47,MATCH(U$14,WorkDebtName,0)))</f>
        <v/>
      </c>
      <c r="V53" s="32" t="str">
        <f>IF(U$14="","",INDEX('Work It Out'!$I47:$EN47, MATCH(U$14, WorkDebtName, 0)))</f>
        <v/>
      </c>
      <c r="W53" s="32" t="str">
        <f>IF(W$14="","",INDEX('Work It Out'!$K47:$EN47,MATCH(W$14,WorkDebtName,0)))</f>
        <v/>
      </c>
      <c r="X53" s="32" t="str">
        <f>IF(W$14="","",INDEX('Work It Out'!$I47:$EN47, MATCH(W$14, WorkDebtName, 0)))</f>
        <v/>
      </c>
      <c r="Y53" s="32" t="str">
        <f>IF(Y$14="","",INDEX('Work It Out'!$K47:$EN47,MATCH(Y$14,WorkDebtName,0)))</f>
        <v/>
      </c>
      <c r="Z53" s="32" t="str">
        <f>IF(Y$14="","",INDEX('Work It Out'!$I47:$EN47, MATCH(Y$14, WorkDebtName, 0)))</f>
        <v/>
      </c>
      <c r="AA53" s="32" t="str">
        <f>IF(AA$14="","",INDEX('Work It Out'!$K47:$EN47,MATCH(AA$14,WorkDebtName,0)))</f>
        <v/>
      </c>
      <c r="AB53" s="32" t="str">
        <f>IF(AA$14="","",INDEX('Work It Out'!$I47:$EN47, MATCH(AA$14, WorkDebtName, 0)))</f>
        <v/>
      </c>
      <c r="AC53" s="32" t="str">
        <f>IF(AC$14="","",INDEX('Work It Out'!$K47:$EN47,MATCH(AC$14,WorkDebtName,0)))</f>
        <v/>
      </c>
      <c r="AD53" s="32" t="str">
        <f>IF(AC$14="","",INDEX('Work It Out'!$I47:$EN47, MATCH(AC$14, WorkDebtName, 0)))</f>
        <v/>
      </c>
      <c r="AE53" s="32" t="str">
        <f>IF(AE$14="","",INDEX('Work It Out'!$K47:$EN47,MATCH(AE$14,WorkDebtName,0)))</f>
        <v/>
      </c>
      <c r="AF53" s="32" t="str">
        <f>IF(AE$14="","",INDEX('Work It Out'!$I47:$EN47, MATCH(AE$14, WorkDebtName, 0)))</f>
        <v/>
      </c>
      <c r="AG53" s="32" t="str">
        <f>IF(AG$14="","",INDEX('Work It Out'!$K47:$EN47,MATCH(AG$14,WorkDebtName,0)))</f>
        <v/>
      </c>
      <c r="AH53" s="32" t="str">
        <f>IF(AG$14="","",INDEX('Work It Out'!$I47:$EN47, MATCH(AG$14, WorkDebtName, 0)))</f>
        <v/>
      </c>
      <c r="AI53" s="32" t="str">
        <f>IF(AI$14="","",INDEX('Work It Out'!$K47:$EN47,MATCH(AI$14,WorkDebtName,0)))</f>
        <v/>
      </c>
      <c r="AJ53" s="32" t="str">
        <f>IF(AI$14="","",INDEX('Work It Out'!$I47:$EN47, MATCH(AI$14, WorkDebtName, 0)))</f>
        <v/>
      </c>
      <c r="AK53" s="32" t="str">
        <f>IF(AK$14="","",INDEX('Work It Out'!$K47:$EN47,MATCH(AK$14,WorkDebtName,0)))</f>
        <v/>
      </c>
      <c r="AL53" s="32" t="str">
        <f>IF(AK$14="","",INDEX('Work It Out'!$I47:$EN47, MATCH(AK$14, WorkDebtName, 0)))</f>
        <v/>
      </c>
      <c r="AM53" s="32" t="str">
        <f>IF(AM$14="","",INDEX('Work It Out'!$K47:$EN47,MATCH(AM$14,WorkDebtName,0)))</f>
        <v/>
      </c>
      <c r="AN53" s="32" t="str">
        <f>IF(AM$14="","",INDEX('Work It Out'!$I47:$EN47, MATCH(AM$14, WorkDebtName, 0)))</f>
        <v/>
      </c>
      <c r="AO53" s="32" t="str">
        <f>IF(AO$14="","",INDEX('Work It Out'!$K47:$EN47,MATCH(AO$14,WorkDebtName,0)))</f>
        <v/>
      </c>
      <c r="AP53" s="32" t="str">
        <f>IF(AO$14="","",INDEX('Work It Out'!$I47:$EN47, MATCH(AO$14, WorkDebtName, 0)))</f>
        <v/>
      </c>
    </row>
    <row r="54" spans="2:42" x14ac:dyDescent="0.25">
      <c r="B54" s="31">
        <f t="shared" ca="1" si="0"/>
        <v>46661</v>
      </c>
      <c r="C54" s="32">
        <f>IF(C$14="","",INDEX('Work It Out'!$K48:$EN48,MATCH(C$14,WorkDebtName,0)))</f>
        <v>0</v>
      </c>
      <c r="D54" s="32">
        <f>IF(C$14="","",INDEX('Work It Out'!$I48:$EN48, MATCH(C$14, WorkDebtName, 0)))</f>
        <v>0</v>
      </c>
      <c r="E54" s="32">
        <f>IF(E$14="","",INDEX('Work It Out'!$K48:$EN48,MATCH(E$14,WorkDebtName,0)))</f>
        <v>0</v>
      </c>
      <c r="F54" s="32">
        <f>IF(E$14="","",INDEX('Work It Out'!$I48:$EN48, MATCH(E$14, WorkDebtName, 0)))</f>
        <v>0</v>
      </c>
      <c r="G54" s="32">
        <f>IF(G$14="","",INDEX('Work It Out'!$K48:$EN48,MATCH(G$14,WorkDebtName,0)))</f>
        <v>0</v>
      </c>
      <c r="H54" s="32">
        <f>IF(G$14="","",INDEX('Work It Out'!$I48:$EN48, MATCH(G$14, WorkDebtName, 0)))</f>
        <v>0</v>
      </c>
      <c r="I54" s="32">
        <f>IF(I$14="","",INDEX('Work It Out'!$K48:$EN48,MATCH(I$14,WorkDebtName,0)))</f>
        <v>0</v>
      </c>
      <c r="J54" s="32">
        <f>IF(I$14="","",INDEX('Work It Out'!$I48:$EN48, MATCH(I$14, WorkDebtName, 0)))</f>
        <v>0</v>
      </c>
      <c r="K54" s="32" t="str">
        <f>IF(K$14="","",INDEX('Work It Out'!$K48:$EN48,MATCH(K$14,WorkDebtName,0)))</f>
        <v/>
      </c>
      <c r="L54" s="32" t="str">
        <f>IF(K$14="","",INDEX('Work It Out'!$I48:$EN48, MATCH(K$14, WorkDebtName, 0)))</f>
        <v/>
      </c>
      <c r="M54" s="32" t="str">
        <f>IF(M$14="","",INDEX('Work It Out'!$K48:$EN48,MATCH(M$14,WorkDebtName,0)))</f>
        <v/>
      </c>
      <c r="N54" s="32" t="str">
        <f>IF(M$14="","",INDEX('Work It Out'!$I48:$EN48, MATCH(M$14, WorkDebtName, 0)))</f>
        <v/>
      </c>
      <c r="O54" s="32" t="str">
        <f>IF(O$14="","",INDEX('Work It Out'!$K48:$EN48,MATCH(O$14,WorkDebtName,0)))</f>
        <v/>
      </c>
      <c r="P54" s="32" t="str">
        <f>IF(O$14="","",INDEX('Work It Out'!$I48:$EN48, MATCH(O$14, WorkDebtName, 0)))</f>
        <v/>
      </c>
      <c r="Q54" s="32" t="str">
        <f>IF(Q$14="","",INDEX('Work It Out'!$K48:$EN48,MATCH(Q$14,WorkDebtName,0)))</f>
        <v/>
      </c>
      <c r="R54" s="32" t="str">
        <f>IF(Q$14="","",INDEX('Work It Out'!$I48:$EN48, MATCH(Q$14, WorkDebtName, 0)))</f>
        <v/>
      </c>
      <c r="S54" s="32" t="str">
        <f>IF(S$14="","",INDEX('Work It Out'!$K48:$EN48,MATCH(S$14,WorkDebtName,0)))</f>
        <v/>
      </c>
      <c r="T54" s="32" t="str">
        <f>IF(S$14="","",INDEX('Work It Out'!$I48:$EN48, MATCH(S$14, WorkDebtName, 0)))</f>
        <v/>
      </c>
      <c r="U54" s="32" t="str">
        <f>IF(U$14="","",INDEX('Work It Out'!$K48:$EN48,MATCH(U$14,WorkDebtName,0)))</f>
        <v/>
      </c>
      <c r="V54" s="32" t="str">
        <f>IF(U$14="","",INDEX('Work It Out'!$I48:$EN48, MATCH(U$14, WorkDebtName, 0)))</f>
        <v/>
      </c>
      <c r="W54" s="32" t="str">
        <f>IF(W$14="","",INDEX('Work It Out'!$K48:$EN48,MATCH(W$14,WorkDebtName,0)))</f>
        <v/>
      </c>
      <c r="X54" s="32" t="str">
        <f>IF(W$14="","",INDEX('Work It Out'!$I48:$EN48, MATCH(W$14, WorkDebtName, 0)))</f>
        <v/>
      </c>
      <c r="Y54" s="32" t="str">
        <f>IF(Y$14="","",INDEX('Work It Out'!$K48:$EN48,MATCH(Y$14,WorkDebtName,0)))</f>
        <v/>
      </c>
      <c r="Z54" s="32" t="str">
        <f>IF(Y$14="","",INDEX('Work It Out'!$I48:$EN48, MATCH(Y$14, WorkDebtName, 0)))</f>
        <v/>
      </c>
      <c r="AA54" s="32" t="str">
        <f>IF(AA$14="","",INDEX('Work It Out'!$K48:$EN48,MATCH(AA$14,WorkDebtName,0)))</f>
        <v/>
      </c>
      <c r="AB54" s="32" t="str">
        <f>IF(AA$14="","",INDEX('Work It Out'!$I48:$EN48, MATCH(AA$14, WorkDebtName, 0)))</f>
        <v/>
      </c>
      <c r="AC54" s="32" t="str">
        <f>IF(AC$14="","",INDEX('Work It Out'!$K48:$EN48,MATCH(AC$14,WorkDebtName,0)))</f>
        <v/>
      </c>
      <c r="AD54" s="32" t="str">
        <f>IF(AC$14="","",INDEX('Work It Out'!$I48:$EN48, MATCH(AC$14, WorkDebtName, 0)))</f>
        <v/>
      </c>
      <c r="AE54" s="32" t="str">
        <f>IF(AE$14="","",INDEX('Work It Out'!$K48:$EN48,MATCH(AE$14,WorkDebtName,0)))</f>
        <v/>
      </c>
      <c r="AF54" s="32" t="str">
        <f>IF(AE$14="","",INDEX('Work It Out'!$I48:$EN48, MATCH(AE$14, WorkDebtName, 0)))</f>
        <v/>
      </c>
      <c r="AG54" s="32" t="str">
        <f>IF(AG$14="","",INDEX('Work It Out'!$K48:$EN48,MATCH(AG$14,WorkDebtName,0)))</f>
        <v/>
      </c>
      <c r="AH54" s="32" t="str">
        <f>IF(AG$14="","",INDEX('Work It Out'!$I48:$EN48, MATCH(AG$14, WorkDebtName, 0)))</f>
        <v/>
      </c>
      <c r="AI54" s="32" t="str">
        <f>IF(AI$14="","",INDEX('Work It Out'!$K48:$EN48,MATCH(AI$14,WorkDebtName,0)))</f>
        <v/>
      </c>
      <c r="AJ54" s="32" t="str">
        <f>IF(AI$14="","",INDEX('Work It Out'!$I48:$EN48, MATCH(AI$14, WorkDebtName, 0)))</f>
        <v/>
      </c>
      <c r="AK54" s="32" t="str">
        <f>IF(AK$14="","",INDEX('Work It Out'!$K48:$EN48,MATCH(AK$14,WorkDebtName,0)))</f>
        <v/>
      </c>
      <c r="AL54" s="32" t="str">
        <f>IF(AK$14="","",INDEX('Work It Out'!$I48:$EN48, MATCH(AK$14, WorkDebtName, 0)))</f>
        <v/>
      </c>
      <c r="AM54" s="32" t="str">
        <f>IF(AM$14="","",INDEX('Work It Out'!$K48:$EN48,MATCH(AM$14,WorkDebtName,0)))</f>
        <v/>
      </c>
      <c r="AN54" s="32" t="str">
        <f>IF(AM$14="","",INDEX('Work It Out'!$I48:$EN48, MATCH(AM$14, WorkDebtName, 0)))</f>
        <v/>
      </c>
      <c r="AO54" s="32" t="str">
        <f>IF(AO$14="","",INDEX('Work It Out'!$K48:$EN48,MATCH(AO$14,WorkDebtName,0)))</f>
        <v/>
      </c>
      <c r="AP54" s="32" t="str">
        <f>IF(AO$14="","",INDEX('Work It Out'!$I48:$EN48, MATCH(AO$14, WorkDebtName, 0)))</f>
        <v/>
      </c>
    </row>
    <row r="55" spans="2:42" x14ac:dyDescent="0.25">
      <c r="B55" s="31">
        <f t="shared" ca="1" si="0"/>
        <v>46692</v>
      </c>
      <c r="C55" s="32">
        <f>IF(C$14="","",INDEX('Work It Out'!$K49:$EN49,MATCH(C$14,WorkDebtName,0)))</f>
        <v>0</v>
      </c>
      <c r="D55" s="32">
        <f>IF(C$14="","",INDEX('Work It Out'!$I49:$EN49, MATCH(C$14, WorkDebtName, 0)))</f>
        <v>0</v>
      </c>
      <c r="E55" s="32">
        <f>IF(E$14="","",INDEX('Work It Out'!$K49:$EN49,MATCH(E$14,WorkDebtName,0)))</f>
        <v>0</v>
      </c>
      <c r="F55" s="32">
        <f>IF(E$14="","",INDEX('Work It Out'!$I49:$EN49, MATCH(E$14, WorkDebtName, 0)))</f>
        <v>0</v>
      </c>
      <c r="G55" s="32">
        <f>IF(G$14="","",INDEX('Work It Out'!$K49:$EN49,MATCH(G$14,WorkDebtName,0)))</f>
        <v>0</v>
      </c>
      <c r="H55" s="32">
        <f>IF(G$14="","",INDEX('Work It Out'!$I49:$EN49, MATCH(G$14, WorkDebtName, 0)))</f>
        <v>0</v>
      </c>
      <c r="I55" s="32">
        <f>IF(I$14="","",INDEX('Work It Out'!$K49:$EN49,MATCH(I$14,WorkDebtName,0)))</f>
        <v>0</v>
      </c>
      <c r="J55" s="32">
        <f>IF(I$14="","",INDEX('Work It Out'!$I49:$EN49, MATCH(I$14, WorkDebtName, 0)))</f>
        <v>0</v>
      </c>
      <c r="K55" s="32" t="str">
        <f>IF(K$14="","",INDEX('Work It Out'!$K49:$EN49,MATCH(K$14,WorkDebtName,0)))</f>
        <v/>
      </c>
      <c r="L55" s="32" t="str">
        <f>IF(K$14="","",INDEX('Work It Out'!$I49:$EN49, MATCH(K$14, WorkDebtName, 0)))</f>
        <v/>
      </c>
      <c r="M55" s="32" t="str">
        <f>IF(M$14="","",INDEX('Work It Out'!$K49:$EN49,MATCH(M$14,WorkDebtName,0)))</f>
        <v/>
      </c>
      <c r="N55" s="32" t="str">
        <f>IF(M$14="","",INDEX('Work It Out'!$I49:$EN49, MATCH(M$14, WorkDebtName, 0)))</f>
        <v/>
      </c>
      <c r="O55" s="32" t="str">
        <f>IF(O$14="","",INDEX('Work It Out'!$K49:$EN49,MATCH(O$14,WorkDebtName,0)))</f>
        <v/>
      </c>
      <c r="P55" s="32" t="str">
        <f>IF(O$14="","",INDEX('Work It Out'!$I49:$EN49, MATCH(O$14, WorkDebtName, 0)))</f>
        <v/>
      </c>
      <c r="Q55" s="32" t="str">
        <f>IF(Q$14="","",INDEX('Work It Out'!$K49:$EN49,MATCH(Q$14,WorkDebtName,0)))</f>
        <v/>
      </c>
      <c r="R55" s="32" t="str">
        <f>IF(Q$14="","",INDEX('Work It Out'!$I49:$EN49, MATCH(Q$14, WorkDebtName, 0)))</f>
        <v/>
      </c>
      <c r="S55" s="32" t="str">
        <f>IF(S$14="","",INDEX('Work It Out'!$K49:$EN49,MATCH(S$14,WorkDebtName,0)))</f>
        <v/>
      </c>
      <c r="T55" s="32" t="str">
        <f>IF(S$14="","",INDEX('Work It Out'!$I49:$EN49, MATCH(S$14, WorkDebtName, 0)))</f>
        <v/>
      </c>
      <c r="U55" s="32" t="str">
        <f>IF(U$14="","",INDEX('Work It Out'!$K49:$EN49,MATCH(U$14,WorkDebtName,0)))</f>
        <v/>
      </c>
      <c r="V55" s="32" t="str">
        <f>IF(U$14="","",INDEX('Work It Out'!$I49:$EN49, MATCH(U$14, WorkDebtName, 0)))</f>
        <v/>
      </c>
      <c r="W55" s="32" t="str">
        <f>IF(W$14="","",INDEX('Work It Out'!$K49:$EN49,MATCH(W$14,WorkDebtName,0)))</f>
        <v/>
      </c>
      <c r="X55" s="32" t="str">
        <f>IF(W$14="","",INDEX('Work It Out'!$I49:$EN49, MATCH(W$14, WorkDebtName, 0)))</f>
        <v/>
      </c>
      <c r="Y55" s="32" t="str">
        <f>IF(Y$14="","",INDEX('Work It Out'!$K49:$EN49,MATCH(Y$14,WorkDebtName,0)))</f>
        <v/>
      </c>
      <c r="Z55" s="32" t="str">
        <f>IF(Y$14="","",INDEX('Work It Out'!$I49:$EN49, MATCH(Y$14, WorkDebtName, 0)))</f>
        <v/>
      </c>
      <c r="AA55" s="32" t="str">
        <f>IF(AA$14="","",INDEX('Work It Out'!$K49:$EN49,MATCH(AA$14,WorkDebtName,0)))</f>
        <v/>
      </c>
      <c r="AB55" s="32" t="str">
        <f>IF(AA$14="","",INDEX('Work It Out'!$I49:$EN49, MATCH(AA$14, WorkDebtName, 0)))</f>
        <v/>
      </c>
      <c r="AC55" s="32" t="str">
        <f>IF(AC$14="","",INDEX('Work It Out'!$K49:$EN49,MATCH(AC$14,WorkDebtName,0)))</f>
        <v/>
      </c>
      <c r="AD55" s="32" t="str">
        <f>IF(AC$14="","",INDEX('Work It Out'!$I49:$EN49, MATCH(AC$14, WorkDebtName, 0)))</f>
        <v/>
      </c>
      <c r="AE55" s="32" t="str">
        <f>IF(AE$14="","",INDEX('Work It Out'!$K49:$EN49,MATCH(AE$14,WorkDebtName,0)))</f>
        <v/>
      </c>
      <c r="AF55" s="32" t="str">
        <f>IF(AE$14="","",INDEX('Work It Out'!$I49:$EN49, MATCH(AE$14, WorkDebtName, 0)))</f>
        <v/>
      </c>
      <c r="AG55" s="32" t="str">
        <f>IF(AG$14="","",INDEX('Work It Out'!$K49:$EN49,MATCH(AG$14,WorkDebtName,0)))</f>
        <v/>
      </c>
      <c r="AH55" s="32" t="str">
        <f>IF(AG$14="","",INDEX('Work It Out'!$I49:$EN49, MATCH(AG$14, WorkDebtName, 0)))</f>
        <v/>
      </c>
      <c r="AI55" s="32" t="str">
        <f>IF(AI$14="","",INDEX('Work It Out'!$K49:$EN49,MATCH(AI$14,WorkDebtName,0)))</f>
        <v/>
      </c>
      <c r="AJ55" s="32" t="str">
        <f>IF(AI$14="","",INDEX('Work It Out'!$I49:$EN49, MATCH(AI$14, WorkDebtName, 0)))</f>
        <v/>
      </c>
      <c r="AK55" s="32" t="str">
        <f>IF(AK$14="","",INDEX('Work It Out'!$K49:$EN49,MATCH(AK$14,WorkDebtName,0)))</f>
        <v/>
      </c>
      <c r="AL55" s="32" t="str">
        <f>IF(AK$14="","",INDEX('Work It Out'!$I49:$EN49, MATCH(AK$14, WorkDebtName, 0)))</f>
        <v/>
      </c>
      <c r="AM55" s="32" t="str">
        <f>IF(AM$14="","",INDEX('Work It Out'!$K49:$EN49,MATCH(AM$14,WorkDebtName,0)))</f>
        <v/>
      </c>
      <c r="AN55" s="32" t="str">
        <f>IF(AM$14="","",INDEX('Work It Out'!$I49:$EN49, MATCH(AM$14, WorkDebtName, 0)))</f>
        <v/>
      </c>
      <c r="AO55" s="32" t="str">
        <f>IF(AO$14="","",INDEX('Work It Out'!$K49:$EN49,MATCH(AO$14,WorkDebtName,0)))</f>
        <v/>
      </c>
      <c r="AP55" s="32" t="str">
        <f>IF(AO$14="","",INDEX('Work It Out'!$I49:$EN49, MATCH(AO$14, WorkDebtName, 0)))</f>
        <v/>
      </c>
    </row>
    <row r="56" spans="2:42" x14ac:dyDescent="0.25">
      <c r="B56" s="31">
        <f t="shared" ca="1" si="0"/>
        <v>46722</v>
      </c>
      <c r="C56" s="32">
        <f>IF(C$14="","",INDEX('Work It Out'!$K50:$EN50,MATCH(C$14,WorkDebtName,0)))</f>
        <v>0</v>
      </c>
      <c r="D56" s="32">
        <f>IF(C$14="","",INDEX('Work It Out'!$I50:$EN50, MATCH(C$14, WorkDebtName, 0)))</f>
        <v>0</v>
      </c>
      <c r="E56" s="32">
        <f>IF(E$14="","",INDEX('Work It Out'!$K50:$EN50,MATCH(E$14,WorkDebtName,0)))</f>
        <v>0</v>
      </c>
      <c r="F56" s="32">
        <f>IF(E$14="","",INDEX('Work It Out'!$I50:$EN50, MATCH(E$14, WorkDebtName, 0)))</f>
        <v>0</v>
      </c>
      <c r="G56" s="32">
        <f>IF(G$14="","",INDEX('Work It Out'!$K50:$EN50,MATCH(G$14,WorkDebtName,0)))</f>
        <v>0</v>
      </c>
      <c r="H56" s="32">
        <f>IF(G$14="","",INDEX('Work It Out'!$I50:$EN50, MATCH(G$14, WorkDebtName, 0)))</f>
        <v>0</v>
      </c>
      <c r="I56" s="32">
        <f>IF(I$14="","",INDEX('Work It Out'!$K50:$EN50,MATCH(I$14,WorkDebtName,0)))</f>
        <v>0</v>
      </c>
      <c r="J56" s="32">
        <f>IF(I$14="","",INDEX('Work It Out'!$I50:$EN50, MATCH(I$14, WorkDebtName, 0)))</f>
        <v>0</v>
      </c>
      <c r="K56" s="32" t="str">
        <f>IF(K$14="","",INDEX('Work It Out'!$K50:$EN50,MATCH(K$14,WorkDebtName,0)))</f>
        <v/>
      </c>
      <c r="L56" s="32" t="str">
        <f>IF(K$14="","",INDEX('Work It Out'!$I50:$EN50, MATCH(K$14, WorkDebtName, 0)))</f>
        <v/>
      </c>
      <c r="M56" s="32" t="str">
        <f>IF(M$14="","",INDEX('Work It Out'!$K50:$EN50,MATCH(M$14,WorkDebtName,0)))</f>
        <v/>
      </c>
      <c r="N56" s="32" t="str">
        <f>IF(M$14="","",INDEX('Work It Out'!$I50:$EN50, MATCH(M$14, WorkDebtName, 0)))</f>
        <v/>
      </c>
      <c r="O56" s="32" t="str">
        <f>IF(O$14="","",INDEX('Work It Out'!$K50:$EN50,MATCH(O$14,WorkDebtName,0)))</f>
        <v/>
      </c>
      <c r="P56" s="32" t="str">
        <f>IF(O$14="","",INDEX('Work It Out'!$I50:$EN50, MATCH(O$14, WorkDebtName, 0)))</f>
        <v/>
      </c>
      <c r="Q56" s="32" t="str">
        <f>IF(Q$14="","",INDEX('Work It Out'!$K50:$EN50,MATCH(Q$14,WorkDebtName,0)))</f>
        <v/>
      </c>
      <c r="R56" s="32" t="str">
        <f>IF(Q$14="","",INDEX('Work It Out'!$I50:$EN50, MATCH(Q$14, WorkDebtName, 0)))</f>
        <v/>
      </c>
      <c r="S56" s="32" t="str">
        <f>IF(S$14="","",INDEX('Work It Out'!$K50:$EN50,MATCH(S$14,WorkDebtName,0)))</f>
        <v/>
      </c>
      <c r="T56" s="32" t="str">
        <f>IF(S$14="","",INDEX('Work It Out'!$I50:$EN50, MATCH(S$14, WorkDebtName, 0)))</f>
        <v/>
      </c>
      <c r="U56" s="32" t="str">
        <f>IF(U$14="","",INDEX('Work It Out'!$K50:$EN50,MATCH(U$14,WorkDebtName,0)))</f>
        <v/>
      </c>
      <c r="V56" s="32" t="str">
        <f>IF(U$14="","",INDEX('Work It Out'!$I50:$EN50, MATCH(U$14, WorkDebtName, 0)))</f>
        <v/>
      </c>
      <c r="W56" s="32" t="str">
        <f>IF(W$14="","",INDEX('Work It Out'!$K50:$EN50,MATCH(W$14,WorkDebtName,0)))</f>
        <v/>
      </c>
      <c r="X56" s="32" t="str">
        <f>IF(W$14="","",INDEX('Work It Out'!$I50:$EN50, MATCH(W$14, WorkDebtName, 0)))</f>
        <v/>
      </c>
      <c r="Y56" s="32" t="str">
        <f>IF(Y$14="","",INDEX('Work It Out'!$K50:$EN50,MATCH(Y$14,WorkDebtName,0)))</f>
        <v/>
      </c>
      <c r="Z56" s="32" t="str">
        <f>IF(Y$14="","",INDEX('Work It Out'!$I50:$EN50, MATCH(Y$14, WorkDebtName, 0)))</f>
        <v/>
      </c>
      <c r="AA56" s="32" t="str">
        <f>IF(AA$14="","",INDEX('Work It Out'!$K50:$EN50,MATCH(AA$14,WorkDebtName,0)))</f>
        <v/>
      </c>
      <c r="AB56" s="32" t="str">
        <f>IF(AA$14="","",INDEX('Work It Out'!$I50:$EN50, MATCH(AA$14, WorkDebtName, 0)))</f>
        <v/>
      </c>
      <c r="AC56" s="32" t="str">
        <f>IF(AC$14="","",INDEX('Work It Out'!$K50:$EN50,MATCH(AC$14,WorkDebtName,0)))</f>
        <v/>
      </c>
      <c r="AD56" s="32" t="str">
        <f>IF(AC$14="","",INDEX('Work It Out'!$I50:$EN50, MATCH(AC$14, WorkDebtName, 0)))</f>
        <v/>
      </c>
      <c r="AE56" s="32" t="str">
        <f>IF(AE$14="","",INDEX('Work It Out'!$K50:$EN50,MATCH(AE$14,WorkDebtName,0)))</f>
        <v/>
      </c>
      <c r="AF56" s="32" t="str">
        <f>IF(AE$14="","",INDEX('Work It Out'!$I50:$EN50, MATCH(AE$14, WorkDebtName, 0)))</f>
        <v/>
      </c>
      <c r="AG56" s="32" t="str">
        <f>IF(AG$14="","",INDEX('Work It Out'!$K50:$EN50,MATCH(AG$14,WorkDebtName,0)))</f>
        <v/>
      </c>
      <c r="AH56" s="32" t="str">
        <f>IF(AG$14="","",INDEX('Work It Out'!$I50:$EN50, MATCH(AG$14, WorkDebtName, 0)))</f>
        <v/>
      </c>
      <c r="AI56" s="32" t="str">
        <f>IF(AI$14="","",INDEX('Work It Out'!$K50:$EN50,MATCH(AI$14,WorkDebtName,0)))</f>
        <v/>
      </c>
      <c r="AJ56" s="32" t="str">
        <f>IF(AI$14="","",INDEX('Work It Out'!$I50:$EN50, MATCH(AI$14, WorkDebtName, 0)))</f>
        <v/>
      </c>
      <c r="AK56" s="32" t="str">
        <f>IF(AK$14="","",INDEX('Work It Out'!$K50:$EN50,MATCH(AK$14,WorkDebtName,0)))</f>
        <v/>
      </c>
      <c r="AL56" s="32" t="str">
        <f>IF(AK$14="","",INDEX('Work It Out'!$I50:$EN50, MATCH(AK$14, WorkDebtName, 0)))</f>
        <v/>
      </c>
      <c r="AM56" s="32" t="str">
        <f>IF(AM$14="","",INDEX('Work It Out'!$K50:$EN50,MATCH(AM$14,WorkDebtName,0)))</f>
        <v/>
      </c>
      <c r="AN56" s="32" t="str">
        <f>IF(AM$14="","",INDEX('Work It Out'!$I50:$EN50, MATCH(AM$14, WorkDebtName, 0)))</f>
        <v/>
      </c>
      <c r="AO56" s="32" t="str">
        <f>IF(AO$14="","",INDEX('Work It Out'!$K50:$EN50,MATCH(AO$14,WorkDebtName,0)))</f>
        <v/>
      </c>
      <c r="AP56" s="32" t="str">
        <f>IF(AO$14="","",INDEX('Work It Out'!$I50:$EN50, MATCH(AO$14, WorkDebtName, 0)))</f>
        <v/>
      </c>
    </row>
    <row r="57" spans="2:42" x14ac:dyDescent="0.25">
      <c r="B57" s="31">
        <f t="shared" ca="1" si="0"/>
        <v>46753</v>
      </c>
      <c r="C57" s="32">
        <f>IF(C$14="","",INDEX('Work It Out'!$K51:$EN51,MATCH(C$14,WorkDebtName,0)))</f>
        <v>0</v>
      </c>
      <c r="D57" s="32">
        <f>IF(C$14="","",INDEX('Work It Out'!$I51:$EN51, MATCH(C$14, WorkDebtName, 0)))</f>
        <v>0</v>
      </c>
      <c r="E57" s="32">
        <f>IF(E$14="","",INDEX('Work It Out'!$K51:$EN51,MATCH(E$14,WorkDebtName,0)))</f>
        <v>0</v>
      </c>
      <c r="F57" s="32">
        <f>IF(E$14="","",INDEX('Work It Out'!$I51:$EN51, MATCH(E$14, WorkDebtName, 0)))</f>
        <v>0</v>
      </c>
      <c r="G57" s="32">
        <f>IF(G$14="","",INDEX('Work It Out'!$K51:$EN51,MATCH(G$14,WorkDebtName,0)))</f>
        <v>0</v>
      </c>
      <c r="H57" s="32">
        <f>IF(G$14="","",INDEX('Work It Out'!$I51:$EN51, MATCH(G$14, WorkDebtName, 0)))</f>
        <v>0</v>
      </c>
      <c r="I57" s="32">
        <f>IF(I$14="","",INDEX('Work It Out'!$K51:$EN51,MATCH(I$14,WorkDebtName,0)))</f>
        <v>0</v>
      </c>
      <c r="J57" s="32">
        <f>IF(I$14="","",INDEX('Work It Out'!$I51:$EN51, MATCH(I$14, WorkDebtName, 0)))</f>
        <v>0</v>
      </c>
      <c r="K57" s="32" t="str">
        <f>IF(K$14="","",INDEX('Work It Out'!$K51:$EN51,MATCH(K$14,WorkDebtName,0)))</f>
        <v/>
      </c>
      <c r="L57" s="32" t="str">
        <f>IF(K$14="","",INDEX('Work It Out'!$I51:$EN51, MATCH(K$14, WorkDebtName, 0)))</f>
        <v/>
      </c>
      <c r="M57" s="32" t="str">
        <f>IF(M$14="","",INDEX('Work It Out'!$K51:$EN51,MATCH(M$14,WorkDebtName,0)))</f>
        <v/>
      </c>
      <c r="N57" s="32" t="str">
        <f>IF(M$14="","",INDEX('Work It Out'!$I51:$EN51, MATCH(M$14, WorkDebtName, 0)))</f>
        <v/>
      </c>
      <c r="O57" s="32" t="str">
        <f>IF(O$14="","",INDEX('Work It Out'!$K51:$EN51,MATCH(O$14,WorkDebtName,0)))</f>
        <v/>
      </c>
      <c r="P57" s="32" t="str">
        <f>IF(O$14="","",INDEX('Work It Out'!$I51:$EN51, MATCH(O$14, WorkDebtName, 0)))</f>
        <v/>
      </c>
      <c r="Q57" s="32" t="str">
        <f>IF(Q$14="","",INDEX('Work It Out'!$K51:$EN51,MATCH(Q$14,WorkDebtName,0)))</f>
        <v/>
      </c>
      <c r="R57" s="32" t="str">
        <f>IF(Q$14="","",INDEX('Work It Out'!$I51:$EN51, MATCH(Q$14, WorkDebtName, 0)))</f>
        <v/>
      </c>
      <c r="S57" s="32" t="str">
        <f>IF(S$14="","",INDEX('Work It Out'!$K51:$EN51,MATCH(S$14,WorkDebtName,0)))</f>
        <v/>
      </c>
      <c r="T57" s="32" t="str">
        <f>IF(S$14="","",INDEX('Work It Out'!$I51:$EN51, MATCH(S$14, WorkDebtName, 0)))</f>
        <v/>
      </c>
      <c r="U57" s="32" t="str">
        <f>IF(U$14="","",INDEX('Work It Out'!$K51:$EN51,MATCH(U$14,WorkDebtName,0)))</f>
        <v/>
      </c>
      <c r="V57" s="32" t="str">
        <f>IF(U$14="","",INDEX('Work It Out'!$I51:$EN51, MATCH(U$14, WorkDebtName, 0)))</f>
        <v/>
      </c>
      <c r="W57" s="32" t="str">
        <f>IF(W$14="","",INDEX('Work It Out'!$K51:$EN51,MATCH(W$14,WorkDebtName,0)))</f>
        <v/>
      </c>
      <c r="X57" s="32" t="str">
        <f>IF(W$14="","",INDEX('Work It Out'!$I51:$EN51, MATCH(W$14, WorkDebtName, 0)))</f>
        <v/>
      </c>
      <c r="Y57" s="32" t="str">
        <f>IF(Y$14="","",INDEX('Work It Out'!$K51:$EN51,MATCH(Y$14,WorkDebtName,0)))</f>
        <v/>
      </c>
      <c r="Z57" s="32" t="str">
        <f>IF(Y$14="","",INDEX('Work It Out'!$I51:$EN51, MATCH(Y$14, WorkDebtName, 0)))</f>
        <v/>
      </c>
      <c r="AA57" s="32" t="str">
        <f>IF(AA$14="","",INDEX('Work It Out'!$K51:$EN51,MATCH(AA$14,WorkDebtName,0)))</f>
        <v/>
      </c>
      <c r="AB57" s="32" t="str">
        <f>IF(AA$14="","",INDEX('Work It Out'!$I51:$EN51, MATCH(AA$14, WorkDebtName, 0)))</f>
        <v/>
      </c>
      <c r="AC57" s="32" t="str">
        <f>IF(AC$14="","",INDEX('Work It Out'!$K51:$EN51,MATCH(AC$14,WorkDebtName,0)))</f>
        <v/>
      </c>
      <c r="AD57" s="32" t="str">
        <f>IF(AC$14="","",INDEX('Work It Out'!$I51:$EN51, MATCH(AC$14, WorkDebtName, 0)))</f>
        <v/>
      </c>
      <c r="AE57" s="32" t="str">
        <f>IF(AE$14="","",INDEX('Work It Out'!$K51:$EN51,MATCH(AE$14,WorkDebtName,0)))</f>
        <v/>
      </c>
      <c r="AF57" s="32" t="str">
        <f>IF(AE$14="","",INDEX('Work It Out'!$I51:$EN51, MATCH(AE$14, WorkDebtName, 0)))</f>
        <v/>
      </c>
      <c r="AG57" s="32" t="str">
        <f>IF(AG$14="","",INDEX('Work It Out'!$K51:$EN51,MATCH(AG$14,WorkDebtName,0)))</f>
        <v/>
      </c>
      <c r="AH57" s="32" t="str">
        <f>IF(AG$14="","",INDEX('Work It Out'!$I51:$EN51, MATCH(AG$14, WorkDebtName, 0)))</f>
        <v/>
      </c>
      <c r="AI57" s="32" t="str">
        <f>IF(AI$14="","",INDEX('Work It Out'!$K51:$EN51,MATCH(AI$14,WorkDebtName,0)))</f>
        <v/>
      </c>
      <c r="AJ57" s="32" t="str">
        <f>IF(AI$14="","",INDEX('Work It Out'!$I51:$EN51, MATCH(AI$14, WorkDebtName, 0)))</f>
        <v/>
      </c>
      <c r="AK57" s="32" t="str">
        <f>IF(AK$14="","",INDEX('Work It Out'!$K51:$EN51,MATCH(AK$14,WorkDebtName,0)))</f>
        <v/>
      </c>
      <c r="AL57" s="32" t="str">
        <f>IF(AK$14="","",INDEX('Work It Out'!$I51:$EN51, MATCH(AK$14, WorkDebtName, 0)))</f>
        <v/>
      </c>
      <c r="AM57" s="32" t="str">
        <f>IF(AM$14="","",INDEX('Work It Out'!$K51:$EN51,MATCH(AM$14,WorkDebtName,0)))</f>
        <v/>
      </c>
      <c r="AN57" s="32" t="str">
        <f>IF(AM$14="","",INDEX('Work It Out'!$I51:$EN51, MATCH(AM$14, WorkDebtName, 0)))</f>
        <v/>
      </c>
      <c r="AO57" s="32" t="str">
        <f>IF(AO$14="","",INDEX('Work It Out'!$K51:$EN51,MATCH(AO$14,WorkDebtName,0)))</f>
        <v/>
      </c>
      <c r="AP57" s="32" t="str">
        <f>IF(AO$14="","",INDEX('Work It Out'!$I51:$EN51, MATCH(AO$14, WorkDebtName, 0)))</f>
        <v/>
      </c>
    </row>
    <row r="58" spans="2:42" x14ac:dyDescent="0.25">
      <c r="B58" s="31">
        <f t="shared" ca="1" si="0"/>
        <v>46784</v>
      </c>
      <c r="C58" s="32">
        <f>IF(C$14="","",INDEX('Work It Out'!$K52:$EN52,MATCH(C$14,WorkDebtName,0)))</f>
        <v>0</v>
      </c>
      <c r="D58" s="32">
        <f>IF(C$14="","",INDEX('Work It Out'!$I52:$EN52, MATCH(C$14, WorkDebtName, 0)))</f>
        <v>0</v>
      </c>
      <c r="E58" s="32">
        <f>IF(E$14="","",INDEX('Work It Out'!$K52:$EN52,MATCH(E$14,WorkDebtName,0)))</f>
        <v>0</v>
      </c>
      <c r="F58" s="32">
        <f>IF(E$14="","",INDEX('Work It Out'!$I52:$EN52, MATCH(E$14, WorkDebtName, 0)))</f>
        <v>0</v>
      </c>
      <c r="G58" s="32">
        <f>IF(G$14="","",INDEX('Work It Out'!$K52:$EN52,MATCH(G$14,WorkDebtName,0)))</f>
        <v>0</v>
      </c>
      <c r="H58" s="32">
        <f>IF(G$14="","",INDEX('Work It Out'!$I52:$EN52, MATCH(G$14, WorkDebtName, 0)))</f>
        <v>0</v>
      </c>
      <c r="I58" s="32">
        <f>IF(I$14="","",INDEX('Work It Out'!$K52:$EN52,MATCH(I$14,WorkDebtName,0)))</f>
        <v>0</v>
      </c>
      <c r="J58" s="32">
        <f>IF(I$14="","",INDEX('Work It Out'!$I52:$EN52, MATCH(I$14, WorkDebtName, 0)))</f>
        <v>0</v>
      </c>
      <c r="K58" s="32" t="str">
        <f>IF(K$14="","",INDEX('Work It Out'!$K52:$EN52,MATCH(K$14,WorkDebtName,0)))</f>
        <v/>
      </c>
      <c r="L58" s="32" t="str">
        <f>IF(K$14="","",INDEX('Work It Out'!$I52:$EN52, MATCH(K$14, WorkDebtName, 0)))</f>
        <v/>
      </c>
      <c r="M58" s="32" t="str">
        <f>IF(M$14="","",INDEX('Work It Out'!$K52:$EN52,MATCH(M$14,WorkDebtName,0)))</f>
        <v/>
      </c>
      <c r="N58" s="32" t="str">
        <f>IF(M$14="","",INDEX('Work It Out'!$I52:$EN52, MATCH(M$14, WorkDebtName, 0)))</f>
        <v/>
      </c>
      <c r="O58" s="32" t="str">
        <f>IF(O$14="","",INDEX('Work It Out'!$K52:$EN52,MATCH(O$14,WorkDebtName,0)))</f>
        <v/>
      </c>
      <c r="P58" s="32" t="str">
        <f>IF(O$14="","",INDEX('Work It Out'!$I52:$EN52, MATCH(O$14, WorkDebtName, 0)))</f>
        <v/>
      </c>
      <c r="Q58" s="32" t="str">
        <f>IF(Q$14="","",INDEX('Work It Out'!$K52:$EN52,MATCH(Q$14,WorkDebtName,0)))</f>
        <v/>
      </c>
      <c r="R58" s="32" t="str">
        <f>IF(Q$14="","",INDEX('Work It Out'!$I52:$EN52, MATCH(Q$14, WorkDebtName, 0)))</f>
        <v/>
      </c>
      <c r="S58" s="32" t="str">
        <f>IF(S$14="","",INDEX('Work It Out'!$K52:$EN52,MATCH(S$14,WorkDebtName,0)))</f>
        <v/>
      </c>
      <c r="T58" s="32" t="str">
        <f>IF(S$14="","",INDEX('Work It Out'!$I52:$EN52, MATCH(S$14, WorkDebtName, 0)))</f>
        <v/>
      </c>
      <c r="U58" s="32" t="str">
        <f>IF(U$14="","",INDEX('Work It Out'!$K52:$EN52,MATCH(U$14,WorkDebtName,0)))</f>
        <v/>
      </c>
      <c r="V58" s="32" t="str">
        <f>IF(U$14="","",INDEX('Work It Out'!$I52:$EN52, MATCH(U$14, WorkDebtName, 0)))</f>
        <v/>
      </c>
      <c r="W58" s="32" t="str">
        <f>IF(W$14="","",INDEX('Work It Out'!$K52:$EN52,MATCH(W$14,WorkDebtName,0)))</f>
        <v/>
      </c>
      <c r="X58" s="32" t="str">
        <f>IF(W$14="","",INDEX('Work It Out'!$I52:$EN52, MATCH(W$14, WorkDebtName, 0)))</f>
        <v/>
      </c>
      <c r="Y58" s="32" t="str">
        <f>IF(Y$14="","",INDEX('Work It Out'!$K52:$EN52,MATCH(Y$14,WorkDebtName,0)))</f>
        <v/>
      </c>
      <c r="Z58" s="32" t="str">
        <f>IF(Y$14="","",INDEX('Work It Out'!$I52:$EN52, MATCH(Y$14, WorkDebtName, 0)))</f>
        <v/>
      </c>
      <c r="AA58" s="32" t="str">
        <f>IF(AA$14="","",INDEX('Work It Out'!$K52:$EN52,MATCH(AA$14,WorkDebtName,0)))</f>
        <v/>
      </c>
      <c r="AB58" s="32" t="str">
        <f>IF(AA$14="","",INDEX('Work It Out'!$I52:$EN52, MATCH(AA$14, WorkDebtName, 0)))</f>
        <v/>
      </c>
      <c r="AC58" s="32" t="str">
        <f>IF(AC$14="","",INDEX('Work It Out'!$K52:$EN52,MATCH(AC$14,WorkDebtName,0)))</f>
        <v/>
      </c>
      <c r="AD58" s="32" t="str">
        <f>IF(AC$14="","",INDEX('Work It Out'!$I52:$EN52, MATCH(AC$14, WorkDebtName, 0)))</f>
        <v/>
      </c>
      <c r="AE58" s="32" t="str">
        <f>IF(AE$14="","",INDEX('Work It Out'!$K52:$EN52,MATCH(AE$14,WorkDebtName,0)))</f>
        <v/>
      </c>
      <c r="AF58" s="32" t="str">
        <f>IF(AE$14="","",INDEX('Work It Out'!$I52:$EN52, MATCH(AE$14, WorkDebtName, 0)))</f>
        <v/>
      </c>
      <c r="AG58" s="32" t="str">
        <f>IF(AG$14="","",INDEX('Work It Out'!$K52:$EN52,MATCH(AG$14,WorkDebtName,0)))</f>
        <v/>
      </c>
      <c r="AH58" s="32" t="str">
        <f>IF(AG$14="","",INDEX('Work It Out'!$I52:$EN52, MATCH(AG$14, WorkDebtName, 0)))</f>
        <v/>
      </c>
      <c r="AI58" s="32" t="str">
        <f>IF(AI$14="","",INDEX('Work It Out'!$K52:$EN52,MATCH(AI$14,WorkDebtName,0)))</f>
        <v/>
      </c>
      <c r="AJ58" s="32" t="str">
        <f>IF(AI$14="","",INDEX('Work It Out'!$I52:$EN52, MATCH(AI$14, WorkDebtName, 0)))</f>
        <v/>
      </c>
      <c r="AK58" s="32" t="str">
        <f>IF(AK$14="","",INDEX('Work It Out'!$K52:$EN52,MATCH(AK$14,WorkDebtName,0)))</f>
        <v/>
      </c>
      <c r="AL58" s="32" t="str">
        <f>IF(AK$14="","",INDEX('Work It Out'!$I52:$EN52, MATCH(AK$14, WorkDebtName, 0)))</f>
        <v/>
      </c>
      <c r="AM58" s="32" t="str">
        <f>IF(AM$14="","",INDEX('Work It Out'!$K52:$EN52,MATCH(AM$14,WorkDebtName,0)))</f>
        <v/>
      </c>
      <c r="AN58" s="32" t="str">
        <f>IF(AM$14="","",INDEX('Work It Out'!$I52:$EN52, MATCH(AM$14, WorkDebtName, 0)))</f>
        <v/>
      </c>
      <c r="AO58" s="32" t="str">
        <f>IF(AO$14="","",INDEX('Work It Out'!$K52:$EN52,MATCH(AO$14,WorkDebtName,0)))</f>
        <v/>
      </c>
      <c r="AP58" s="32" t="str">
        <f>IF(AO$14="","",INDEX('Work It Out'!$I52:$EN52, MATCH(AO$14, WorkDebtName, 0)))</f>
        <v/>
      </c>
    </row>
    <row r="59" spans="2:42" x14ac:dyDescent="0.25">
      <c r="B59" s="31">
        <f t="shared" ca="1" si="0"/>
        <v>46813</v>
      </c>
      <c r="C59" s="32">
        <f>IF(C$14="","",INDEX('Work It Out'!$K53:$EN53,MATCH(C$14,WorkDebtName,0)))</f>
        <v>0</v>
      </c>
      <c r="D59" s="32">
        <f>IF(C$14="","",INDEX('Work It Out'!$I53:$EN53, MATCH(C$14, WorkDebtName, 0)))</f>
        <v>0</v>
      </c>
      <c r="E59" s="32">
        <f>IF(E$14="","",INDEX('Work It Out'!$K53:$EN53,MATCH(E$14,WorkDebtName,0)))</f>
        <v>0</v>
      </c>
      <c r="F59" s="32">
        <f>IF(E$14="","",INDEX('Work It Out'!$I53:$EN53, MATCH(E$14, WorkDebtName, 0)))</f>
        <v>0</v>
      </c>
      <c r="G59" s="32">
        <f>IF(G$14="","",INDEX('Work It Out'!$K53:$EN53,MATCH(G$14,WorkDebtName,0)))</f>
        <v>0</v>
      </c>
      <c r="H59" s="32">
        <f>IF(G$14="","",INDEX('Work It Out'!$I53:$EN53, MATCH(G$14, WorkDebtName, 0)))</f>
        <v>0</v>
      </c>
      <c r="I59" s="32">
        <f>IF(I$14="","",INDEX('Work It Out'!$K53:$EN53,MATCH(I$14,WorkDebtName,0)))</f>
        <v>0</v>
      </c>
      <c r="J59" s="32">
        <f>IF(I$14="","",INDEX('Work It Out'!$I53:$EN53, MATCH(I$14, WorkDebtName, 0)))</f>
        <v>0</v>
      </c>
      <c r="K59" s="32" t="str">
        <f>IF(K$14="","",INDEX('Work It Out'!$K53:$EN53,MATCH(K$14,WorkDebtName,0)))</f>
        <v/>
      </c>
      <c r="L59" s="32" t="str">
        <f>IF(K$14="","",INDEX('Work It Out'!$I53:$EN53, MATCH(K$14, WorkDebtName, 0)))</f>
        <v/>
      </c>
      <c r="M59" s="32" t="str">
        <f>IF(M$14="","",INDEX('Work It Out'!$K53:$EN53,MATCH(M$14,WorkDebtName,0)))</f>
        <v/>
      </c>
      <c r="N59" s="32" t="str">
        <f>IF(M$14="","",INDEX('Work It Out'!$I53:$EN53, MATCH(M$14, WorkDebtName, 0)))</f>
        <v/>
      </c>
      <c r="O59" s="32" t="str">
        <f>IF(O$14="","",INDEX('Work It Out'!$K53:$EN53,MATCH(O$14,WorkDebtName,0)))</f>
        <v/>
      </c>
      <c r="P59" s="32" t="str">
        <f>IF(O$14="","",INDEX('Work It Out'!$I53:$EN53, MATCH(O$14, WorkDebtName, 0)))</f>
        <v/>
      </c>
      <c r="Q59" s="32" t="str">
        <f>IF(Q$14="","",INDEX('Work It Out'!$K53:$EN53,MATCH(Q$14,WorkDebtName,0)))</f>
        <v/>
      </c>
      <c r="R59" s="32" t="str">
        <f>IF(Q$14="","",INDEX('Work It Out'!$I53:$EN53, MATCH(Q$14, WorkDebtName, 0)))</f>
        <v/>
      </c>
      <c r="S59" s="32" t="str">
        <f>IF(S$14="","",INDEX('Work It Out'!$K53:$EN53,MATCH(S$14,WorkDebtName,0)))</f>
        <v/>
      </c>
      <c r="T59" s="32" t="str">
        <f>IF(S$14="","",INDEX('Work It Out'!$I53:$EN53, MATCH(S$14, WorkDebtName, 0)))</f>
        <v/>
      </c>
      <c r="U59" s="32" t="str">
        <f>IF(U$14="","",INDEX('Work It Out'!$K53:$EN53,MATCH(U$14,WorkDebtName,0)))</f>
        <v/>
      </c>
      <c r="V59" s="32" t="str">
        <f>IF(U$14="","",INDEX('Work It Out'!$I53:$EN53, MATCH(U$14, WorkDebtName, 0)))</f>
        <v/>
      </c>
      <c r="W59" s="32" t="str">
        <f>IF(W$14="","",INDEX('Work It Out'!$K53:$EN53,MATCH(W$14,WorkDebtName,0)))</f>
        <v/>
      </c>
      <c r="X59" s="32" t="str">
        <f>IF(W$14="","",INDEX('Work It Out'!$I53:$EN53, MATCH(W$14, WorkDebtName, 0)))</f>
        <v/>
      </c>
      <c r="Y59" s="32" t="str">
        <f>IF(Y$14="","",INDEX('Work It Out'!$K53:$EN53,MATCH(Y$14,WorkDebtName,0)))</f>
        <v/>
      </c>
      <c r="Z59" s="32" t="str">
        <f>IF(Y$14="","",INDEX('Work It Out'!$I53:$EN53, MATCH(Y$14, WorkDebtName, 0)))</f>
        <v/>
      </c>
      <c r="AA59" s="32" t="str">
        <f>IF(AA$14="","",INDEX('Work It Out'!$K53:$EN53,MATCH(AA$14,WorkDebtName,0)))</f>
        <v/>
      </c>
      <c r="AB59" s="32" t="str">
        <f>IF(AA$14="","",INDEX('Work It Out'!$I53:$EN53, MATCH(AA$14, WorkDebtName, 0)))</f>
        <v/>
      </c>
      <c r="AC59" s="32" t="str">
        <f>IF(AC$14="","",INDEX('Work It Out'!$K53:$EN53,MATCH(AC$14,WorkDebtName,0)))</f>
        <v/>
      </c>
      <c r="AD59" s="32" t="str">
        <f>IF(AC$14="","",INDEX('Work It Out'!$I53:$EN53, MATCH(AC$14, WorkDebtName, 0)))</f>
        <v/>
      </c>
      <c r="AE59" s="32" t="str">
        <f>IF(AE$14="","",INDEX('Work It Out'!$K53:$EN53,MATCH(AE$14,WorkDebtName,0)))</f>
        <v/>
      </c>
      <c r="AF59" s="32" t="str">
        <f>IF(AE$14="","",INDEX('Work It Out'!$I53:$EN53, MATCH(AE$14, WorkDebtName, 0)))</f>
        <v/>
      </c>
      <c r="AG59" s="32" t="str">
        <f>IF(AG$14="","",INDEX('Work It Out'!$K53:$EN53,MATCH(AG$14,WorkDebtName,0)))</f>
        <v/>
      </c>
      <c r="AH59" s="32" t="str">
        <f>IF(AG$14="","",INDEX('Work It Out'!$I53:$EN53, MATCH(AG$14, WorkDebtName, 0)))</f>
        <v/>
      </c>
      <c r="AI59" s="32" t="str">
        <f>IF(AI$14="","",INDEX('Work It Out'!$K53:$EN53,MATCH(AI$14,WorkDebtName,0)))</f>
        <v/>
      </c>
      <c r="AJ59" s="32" t="str">
        <f>IF(AI$14="","",INDEX('Work It Out'!$I53:$EN53, MATCH(AI$14, WorkDebtName, 0)))</f>
        <v/>
      </c>
      <c r="AK59" s="32" t="str">
        <f>IF(AK$14="","",INDEX('Work It Out'!$K53:$EN53,MATCH(AK$14,WorkDebtName,0)))</f>
        <v/>
      </c>
      <c r="AL59" s="32" t="str">
        <f>IF(AK$14="","",INDEX('Work It Out'!$I53:$EN53, MATCH(AK$14, WorkDebtName, 0)))</f>
        <v/>
      </c>
      <c r="AM59" s="32" t="str">
        <f>IF(AM$14="","",INDEX('Work It Out'!$K53:$EN53,MATCH(AM$14,WorkDebtName,0)))</f>
        <v/>
      </c>
      <c r="AN59" s="32" t="str">
        <f>IF(AM$14="","",INDEX('Work It Out'!$I53:$EN53, MATCH(AM$14, WorkDebtName, 0)))</f>
        <v/>
      </c>
      <c r="AO59" s="32" t="str">
        <f>IF(AO$14="","",INDEX('Work It Out'!$K53:$EN53,MATCH(AO$14,WorkDebtName,0)))</f>
        <v/>
      </c>
      <c r="AP59" s="32" t="str">
        <f>IF(AO$14="","",INDEX('Work It Out'!$I53:$EN53, MATCH(AO$14, WorkDebtName, 0)))</f>
        <v/>
      </c>
    </row>
    <row r="60" spans="2:42" x14ac:dyDescent="0.25">
      <c r="B60" s="31">
        <f t="shared" ca="1" si="0"/>
        <v>46844</v>
      </c>
      <c r="C60" s="32">
        <f>IF(C$14="","",INDEX('Work It Out'!$K54:$EN54,MATCH(C$14,WorkDebtName,0)))</f>
        <v>0</v>
      </c>
      <c r="D60" s="32">
        <f>IF(C$14="","",INDEX('Work It Out'!$I54:$EN54, MATCH(C$14, WorkDebtName, 0)))</f>
        <v>0</v>
      </c>
      <c r="E60" s="32">
        <f>IF(E$14="","",INDEX('Work It Out'!$K54:$EN54,MATCH(E$14,WorkDebtName,0)))</f>
        <v>0</v>
      </c>
      <c r="F60" s="32">
        <f>IF(E$14="","",INDEX('Work It Out'!$I54:$EN54, MATCH(E$14, WorkDebtName, 0)))</f>
        <v>0</v>
      </c>
      <c r="G60" s="32">
        <f>IF(G$14="","",INDEX('Work It Out'!$K54:$EN54,MATCH(G$14,WorkDebtName,0)))</f>
        <v>0</v>
      </c>
      <c r="H60" s="32">
        <f>IF(G$14="","",INDEX('Work It Out'!$I54:$EN54, MATCH(G$14, WorkDebtName, 0)))</f>
        <v>0</v>
      </c>
      <c r="I60" s="32">
        <f>IF(I$14="","",INDEX('Work It Out'!$K54:$EN54,MATCH(I$14,WorkDebtName,0)))</f>
        <v>0</v>
      </c>
      <c r="J60" s="32">
        <f>IF(I$14="","",INDEX('Work It Out'!$I54:$EN54, MATCH(I$14, WorkDebtName, 0)))</f>
        <v>0</v>
      </c>
      <c r="K60" s="32" t="str">
        <f>IF(K$14="","",INDEX('Work It Out'!$K54:$EN54,MATCH(K$14,WorkDebtName,0)))</f>
        <v/>
      </c>
      <c r="L60" s="32" t="str">
        <f>IF(K$14="","",INDEX('Work It Out'!$I54:$EN54, MATCH(K$14, WorkDebtName, 0)))</f>
        <v/>
      </c>
      <c r="M60" s="32" t="str">
        <f>IF(M$14="","",INDEX('Work It Out'!$K54:$EN54,MATCH(M$14,WorkDebtName,0)))</f>
        <v/>
      </c>
      <c r="N60" s="32" t="str">
        <f>IF(M$14="","",INDEX('Work It Out'!$I54:$EN54, MATCH(M$14, WorkDebtName, 0)))</f>
        <v/>
      </c>
      <c r="O60" s="32" t="str">
        <f>IF(O$14="","",INDEX('Work It Out'!$K54:$EN54,MATCH(O$14,WorkDebtName,0)))</f>
        <v/>
      </c>
      <c r="P60" s="32" t="str">
        <f>IF(O$14="","",INDEX('Work It Out'!$I54:$EN54, MATCH(O$14, WorkDebtName, 0)))</f>
        <v/>
      </c>
      <c r="Q60" s="32" t="str">
        <f>IF(Q$14="","",INDEX('Work It Out'!$K54:$EN54,MATCH(Q$14,WorkDebtName,0)))</f>
        <v/>
      </c>
      <c r="R60" s="32" t="str">
        <f>IF(Q$14="","",INDEX('Work It Out'!$I54:$EN54, MATCH(Q$14, WorkDebtName, 0)))</f>
        <v/>
      </c>
      <c r="S60" s="32" t="str">
        <f>IF(S$14="","",INDEX('Work It Out'!$K54:$EN54,MATCH(S$14,WorkDebtName,0)))</f>
        <v/>
      </c>
      <c r="T60" s="32" t="str">
        <f>IF(S$14="","",INDEX('Work It Out'!$I54:$EN54, MATCH(S$14, WorkDebtName, 0)))</f>
        <v/>
      </c>
      <c r="U60" s="32" t="str">
        <f>IF(U$14="","",INDEX('Work It Out'!$K54:$EN54,MATCH(U$14,WorkDebtName,0)))</f>
        <v/>
      </c>
      <c r="V60" s="32" t="str">
        <f>IF(U$14="","",INDEX('Work It Out'!$I54:$EN54, MATCH(U$14, WorkDebtName, 0)))</f>
        <v/>
      </c>
      <c r="W60" s="32" t="str">
        <f>IF(W$14="","",INDEX('Work It Out'!$K54:$EN54,MATCH(W$14,WorkDebtName,0)))</f>
        <v/>
      </c>
      <c r="X60" s="32" t="str">
        <f>IF(W$14="","",INDEX('Work It Out'!$I54:$EN54, MATCH(W$14, WorkDebtName, 0)))</f>
        <v/>
      </c>
      <c r="Y60" s="32" t="str">
        <f>IF(Y$14="","",INDEX('Work It Out'!$K54:$EN54,MATCH(Y$14,WorkDebtName,0)))</f>
        <v/>
      </c>
      <c r="Z60" s="32" t="str">
        <f>IF(Y$14="","",INDEX('Work It Out'!$I54:$EN54, MATCH(Y$14, WorkDebtName, 0)))</f>
        <v/>
      </c>
      <c r="AA60" s="32" t="str">
        <f>IF(AA$14="","",INDEX('Work It Out'!$K54:$EN54,MATCH(AA$14,WorkDebtName,0)))</f>
        <v/>
      </c>
      <c r="AB60" s="32" t="str">
        <f>IF(AA$14="","",INDEX('Work It Out'!$I54:$EN54, MATCH(AA$14, WorkDebtName, 0)))</f>
        <v/>
      </c>
      <c r="AC60" s="32" t="str">
        <f>IF(AC$14="","",INDEX('Work It Out'!$K54:$EN54,MATCH(AC$14,WorkDebtName,0)))</f>
        <v/>
      </c>
      <c r="AD60" s="32" t="str">
        <f>IF(AC$14="","",INDEX('Work It Out'!$I54:$EN54, MATCH(AC$14, WorkDebtName, 0)))</f>
        <v/>
      </c>
      <c r="AE60" s="32" t="str">
        <f>IF(AE$14="","",INDEX('Work It Out'!$K54:$EN54,MATCH(AE$14,WorkDebtName,0)))</f>
        <v/>
      </c>
      <c r="AF60" s="32" t="str">
        <f>IF(AE$14="","",INDEX('Work It Out'!$I54:$EN54, MATCH(AE$14, WorkDebtName, 0)))</f>
        <v/>
      </c>
      <c r="AG60" s="32" t="str">
        <f>IF(AG$14="","",INDEX('Work It Out'!$K54:$EN54,MATCH(AG$14,WorkDebtName,0)))</f>
        <v/>
      </c>
      <c r="AH60" s="32" t="str">
        <f>IF(AG$14="","",INDEX('Work It Out'!$I54:$EN54, MATCH(AG$14, WorkDebtName, 0)))</f>
        <v/>
      </c>
      <c r="AI60" s="32" t="str">
        <f>IF(AI$14="","",INDEX('Work It Out'!$K54:$EN54,MATCH(AI$14,WorkDebtName,0)))</f>
        <v/>
      </c>
      <c r="AJ60" s="32" t="str">
        <f>IF(AI$14="","",INDEX('Work It Out'!$I54:$EN54, MATCH(AI$14, WorkDebtName, 0)))</f>
        <v/>
      </c>
      <c r="AK60" s="32" t="str">
        <f>IF(AK$14="","",INDEX('Work It Out'!$K54:$EN54,MATCH(AK$14,WorkDebtName,0)))</f>
        <v/>
      </c>
      <c r="AL60" s="32" t="str">
        <f>IF(AK$14="","",INDEX('Work It Out'!$I54:$EN54, MATCH(AK$14, WorkDebtName, 0)))</f>
        <v/>
      </c>
      <c r="AM60" s="32" t="str">
        <f>IF(AM$14="","",INDEX('Work It Out'!$K54:$EN54,MATCH(AM$14,WorkDebtName,0)))</f>
        <v/>
      </c>
      <c r="AN60" s="32" t="str">
        <f>IF(AM$14="","",INDEX('Work It Out'!$I54:$EN54, MATCH(AM$14, WorkDebtName, 0)))</f>
        <v/>
      </c>
      <c r="AO60" s="32" t="str">
        <f>IF(AO$14="","",INDEX('Work It Out'!$K54:$EN54,MATCH(AO$14,WorkDebtName,0)))</f>
        <v/>
      </c>
      <c r="AP60" s="32" t="str">
        <f>IF(AO$14="","",INDEX('Work It Out'!$I54:$EN54, MATCH(AO$14, WorkDebtName, 0)))</f>
        <v/>
      </c>
    </row>
    <row r="61" spans="2:42" x14ac:dyDescent="0.25">
      <c r="B61" s="31">
        <f t="shared" ca="1" si="0"/>
        <v>46874</v>
      </c>
      <c r="C61" s="32">
        <f>IF(C$14="","",INDEX('Work It Out'!$K55:$EN55,MATCH(C$14,WorkDebtName,0)))</f>
        <v>0</v>
      </c>
      <c r="D61" s="32">
        <f>IF(C$14="","",INDEX('Work It Out'!$I55:$EN55, MATCH(C$14, WorkDebtName, 0)))</f>
        <v>0</v>
      </c>
      <c r="E61" s="32">
        <f>IF(E$14="","",INDEX('Work It Out'!$K55:$EN55,MATCH(E$14,WorkDebtName,0)))</f>
        <v>0</v>
      </c>
      <c r="F61" s="32">
        <f>IF(E$14="","",INDEX('Work It Out'!$I55:$EN55, MATCH(E$14, WorkDebtName, 0)))</f>
        <v>0</v>
      </c>
      <c r="G61" s="32">
        <f>IF(G$14="","",INDEX('Work It Out'!$K55:$EN55,MATCH(G$14,WorkDebtName,0)))</f>
        <v>0</v>
      </c>
      <c r="H61" s="32">
        <f>IF(G$14="","",INDEX('Work It Out'!$I55:$EN55, MATCH(G$14, WorkDebtName, 0)))</f>
        <v>0</v>
      </c>
      <c r="I61" s="32">
        <f>IF(I$14="","",INDEX('Work It Out'!$K55:$EN55,MATCH(I$14,WorkDebtName,0)))</f>
        <v>0</v>
      </c>
      <c r="J61" s="32">
        <f>IF(I$14="","",INDEX('Work It Out'!$I55:$EN55, MATCH(I$14, WorkDebtName, 0)))</f>
        <v>0</v>
      </c>
      <c r="K61" s="32" t="str">
        <f>IF(K$14="","",INDEX('Work It Out'!$K55:$EN55,MATCH(K$14,WorkDebtName,0)))</f>
        <v/>
      </c>
      <c r="L61" s="32" t="str">
        <f>IF(K$14="","",INDEX('Work It Out'!$I55:$EN55, MATCH(K$14, WorkDebtName, 0)))</f>
        <v/>
      </c>
      <c r="M61" s="32" t="str">
        <f>IF(M$14="","",INDEX('Work It Out'!$K55:$EN55,MATCH(M$14,WorkDebtName,0)))</f>
        <v/>
      </c>
      <c r="N61" s="32" t="str">
        <f>IF(M$14="","",INDEX('Work It Out'!$I55:$EN55, MATCH(M$14, WorkDebtName, 0)))</f>
        <v/>
      </c>
      <c r="O61" s="32" t="str">
        <f>IF(O$14="","",INDEX('Work It Out'!$K55:$EN55,MATCH(O$14,WorkDebtName,0)))</f>
        <v/>
      </c>
      <c r="P61" s="32" t="str">
        <f>IF(O$14="","",INDEX('Work It Out'!$I55:$EN55, MATCH(O$14, WorkDebtName, 0)))</f>
        <v/>
      </c>
      <c r="Q61" s="32" t="str">
        <f>IF(Q$14="","",INDEX('Work It Out'!$K55:$EN55,MATCH(Q$14,WorkDebtName,0)))</f>
        <v/>
      </c>
      <c r="R61" s="32" t="str">
        <f>IF(Q$14="","",INDEX('Work It Out'!$I55:$EN55, MATCH(Q$14, WorkDebtName, 0)))</f>
        <v/>
      </c>
      <c r="S61" s="32" t="str">
        <f>IF(S$14="","",INDEX('Work It Out'!$K55:$EN55,MATCH(S$14,WorkDebtName,0)))</f>
        <v/>
      </c>
      <c r="T61" s="32" t="str">
        <f>IF(S$14="","",INDEX('Work It Out'!$I55:$EN55, MATCH(S$14, WorkDebtName, 0)))</f>
        <v/>
      </c>
      <c r="U61" s="32" t="str">
        <f>IF(U$14="","",INDEX('Work It Out'!$K55:$EN55,MATCH(U$14,WorkDebtName,0)))</f>
        <v/>
      </c>
      <c r="V61" s="32" t="str">
        <f>IF(U$14="","",INDEX('Work It Out'!$I55:$EN55, MATCH(U$14, WorkDebtName, 0)))</f>
        <v/>
      </c>
      <c r="W61" s="32" t="str">
        <f>IF(W$14="","",INDEX('Work It Out'!$K55:$EN55,MATCH(W$14,WorkDebtName,0)))</f>
        <v/>
      </c>
      <c r="X61" s="32" t="str">
        <f>IF(W$14="","",INDEX('Work It Out'!$I55:$EN55, MATCH(W$14, WorkDebtName, 0)))</f>
        <v/>
      </c>
      <c r="Y61" s="32" t="str">
        <f>IF(Y$14="","",INDEX('Work It Out'!$K55:$EN55,MATCH(Y$14,WorkDebtName,0)))</f>
        <v/>
      </c>
      <c r="Z61" s="32" t="str">
        <f>IF(Y$14="","",INDEX('Work It Out'!$I55:$EN55, MATCH(Y$14, WorkDebtName, 0)))</f>
        <v/>
      </c>
      <c r="AA61" s="32" t="str">
        <f>IF(AA$14="","",INDEX('Work It Out'!$K55:$EN55,MATCH(AA$14,WorkDebtName,0)))</f>
        <v/>
      </c>
      <c r="AB61" s="32" t="str">
        <f>IF(AA$14="","",INDEX('Work It Out'!$I55:$EN55, MATCH(AA$14, WorkDebtName, 0)))</f>
        <v/>
      </c>
      <c r="AC61" s="32" t="str">
        <f>IF(AC$14="","",INDEX('Work It Out'!$K55:$EN55,MATCH(AC$14,WorkDebtName,0)))</f>
        <v/>
      </c>
      <c r="AD61" s="32" t="str">
        <f>IF(AC$14="","",INDEX('Work It Out'!$I55:$EN55, MATCH(AC$14, WorkDebtName, 0)))</f>
        <v/>
      </c>
      <c r="AE61" s="32" t="str">
        <f>IF(AE$14="","",INDEX('Work It Out'!$K55:$EN55,MATCH(AE$14,WorkDebtName,0)))</f>
        <v/>
      </c>
      <c r="AF61" s="32" t="str">
        <f>IF(AE$14="","",INDEX('Work It Out'!$I55:$EN55, MATCH(AE$14, WorkDebtName, 0)))</f>
        <v/>
      </c>
      <c r="AG61" s="32" t="str">
        <f>IF(AG$14="","",INDEX('Work It Out'!$K55:$EN55,MATCH(AG$14,WorkDebtName,0)))</f>
        <v/>
      </c>
      <c r="AH61" s="32" t="str">
        <f>IF(AG$14="","",INDEX('Work It Out'!$I55:$EN55, MATCH(AG$14, WorkDebtName, 0)))</f>
        <v/>
      </c>
      <c r="AI61" s="32" t="str">
        <f>IF(AI$14="","",INDEX('Work It Out'!$K55:$EN55,MATCH(AI$14,WorkDebtName,0)))</f>
        <v/>
      </c>
      <c r="AJ61" s="32" t="str">
        <f>IF(AI$14="","",INDEX('Work It Out'!$I55:$EN55, MATCH(AI$14, WorkDebtName, 0)))</f>
        <v/>
      </c>
      <c r="AK61" s="32" t="str">
        <f>IF(AK$14="","",INDEX('Work It Out'!$K55:$EN55,MATCH(AK$14,WorkDebtName,0)))</f>
        <v/>
      </c>
      <c r="AL61" s="32" t="str">
        <f>IF(AK$14="","",INDEX('Work It Out'!$I55:$EN55, MATCH(AK$14, WorkDebtName, 0)))</f>
        <v/>
      </c>
      <c r="AM61" s="32" t="str">
        <f>IF(AM$14="","",INDEX('Work It Out'!$K55:$EN55,MATCH(AM$14,WorkDebtName,0)))</f>
        <v/>
      </c>
      <c r="AN61" s="32" t="str">
        <f>IF(AM$14="","",INDEX('Work It Out'!$I55:$EN55, MATCH(AM$14, WorkDebtName, 0)))</f>
        <v/>
      </c>
      <c r="AO61" s="32" t="str">
        <f>IF(AO$14="","",INDEX('Work It Out'!$K55:$EN55,MATCH(AO$14,WorkDebtName,0)))</f>
        <v/>
      </c>
      <c r="AP61" s="32" t="str">
        <f>IF(AO$14="","",INDEX('Work It Out'!$I55:$EN55, MATCH(AO$14, WorkDebtName, 0)))</f>
        <v/>
      </c>
    </row>
    <row r="62" spans="2:42" x14ac:dyDescent="0.25">
      <c r="B62" s="31">
        <f t="shared" ca="1" si="0"/>
        <v>46905</v>
      </c>
      <c r="C62" s="32">
        <f>IF(C$14="","",INDEX('Work It Out'!$K56:$EN56,MATCH(C$14,WorkDebtName,0)))</f>
        <v>0</v>
      </c>
      <c r="D62" s="32">
        <f>IF(C$14="","",INDEX('Work It Out'!$I56:$EN56, MATCH(C$14, WorkDebtName, 0)))</f>
        <v>0</v>
      </c>
      <c r="E62" s="32">
        <f>IF(E$14="","",INDEX('Work It Out'!$K56:$EN56,MATCH(E$14,WorkDebtName,0)))</f>
        <v>0</v>
      </c>
      <c r="F62" s="32">
        <f>IF(E$14="","",INDEX('Work It Out'!$I56:$EN56, MATCH(E$14, WorkDebtName, 0)))</f>
        <v>0</v>
      </c>
      <c r="G62" s="32">
        <f>IF(G$14="","",INDEX('Work It Out'!$K56:$EN56,MATCH(G$14,WorkDebtName,0)))</f>
        <v>0</v>
      </c>
      <c r="H62" s="32">
        <f>IF(G$14="","",INDEX('Work It Out'!$I56:$EN56, MATCH(G$14, WorkDebtName, 0)))</f>
        <v>0</v>
      </c>
      <c r="I62" s="32">
        <f>IF(I$14="","",INDEX('Work It Out'!$K56:$EN56,MATCH(I$14,WorkDebtName,0)))</f>
        <v>0</v>
      </c>
      <c r="J62" s="32">
        <f>IF(I$14="","",INDEX('Work It Out'!$I56:$EN56, MATCH(I$14, WorkDebtName, 0)))</f>
        <v>0</v>
      </c>
      <c r="K62" s="32" t="str">
        <f>IF(K$14="","",INDEX('Work It Out'!$K56:$EN56,MATCH(K$14,WorkDebtName,0)))</f>
        <v/>
      </c>
      <c r="L62" s="32" t="str">
        <f>IF(K$14="","",INDEX('Work It Out'!$I56:$EN56, MATCH(K$14, WorkDebtName, 0)))</f>
        <v/>
      </c>
      <c r="M62" s="32" t="str">
        <f>IF(M$14="","",INDEX('Work It Out'!$K56:$EN56,MATCH(M$14,WorkDebtName,0)))</f>
        <v/>
      </c>
      <c r="N62" s="32" t="str">
        <f>IF(M$14="","",INDEX('Work It Out'!$I56:$EN56, MATCH(M$14, WorkDebtName, 0)))</f>
        <v/>
      </c>
      <c r="O62" s="32" t="str">
        <f>IF(O$14="","",INDEX('Work It Out'!$K56:$EN56,MATCH(O$14,WorkDebtName,0)))</f>
        <v/>
      </c>
      <c r="P62" s="32" t="str">
        <f>IF(O$14="","",INDEX('Work It Out'!$I56:$EN56, MATCH(O$14, WorkDebtName, 0)))</f>
        <v/>
      </c>
      <c r="Q62" s="32" t="str">
        <f>IF(Q$14="","",INDEX('Work It Out'!$K56:$EN56,MATCH(Q$14,WorkDebtName,0)))</f>
        <v/>
      </c>
      <c r="R62" s="32" t="str">
        <f>IF(Q$14="","",INDEX('Work It Out'!$I56:$EN56, MATCH(Q$14, WorkDebtName, 0)))</f>
        <v/>
      </c>
      <c r="S62" s="32" t="str">
        <f>IF(S$14="","",INDEX('Work It Out'!$K56:$EN56,MATCH(S$14,WorkDebtName,0)))</f>
        <v/>
      </c>
      <c r="T62" s="32" t="str">
        <f>IF(S$14="","",INDEX('Work It Out'!$I56:$EN56, MATCH(S$14, WorkDebtName, 0)))</f>
        <v/>
      </c>
      <c r="U62" s="32" t="str">
        <f>IF(U$14="","",INDEX('Work It Out'!$K56:$EN56,MATCH(U$14,WorkDebtName,0)))</f>
        <v/>
      </c>
      <c r="V62" s="32" t="str">
        <f>IF(U$14="","",INDEX('Work It Out'!$I56:$EN56, MATCH(U$14, WorkDebtName, 0)))</f>
        <v/>
      </c>
      <c r="W62" s="32" t="str">
        <f>IF(W$14="","",INDEX('Work It Out'!$K56:$EN56,MATCH(W$14,WorkDebtName,0)))</f>
        <v/>
      </c>
      <c r="X62" s="32" t="str">
        <f>IF(W$14="","",INDEX('Work It Out'!$I56:$EN56, MATCH(W$14, WorkDebtName, 0)))</f>
        <v/>
      </c>
      <c r="Y62" s="32" t="str">
        <f>IF(Y$14="","",INDEX('Work It Out'!$K56:$EN56,MATCH(Y$14,WorkDebtName,0)))</f>
        <v/>
      </c>
      <c r="Z62" s="32" t="str">
        <f>IF(Y$14="","",INDEX('Work It Out'!$I56:$EN56, MATCH(Y$14, WorkDebtName, 0)))</f>
        <v/>
      </c>
      <c r="AA62" s="32" t="str">
        <f>IF(AA$14="","",INDEX('Work It Out'!$K56:$EN56,MATCH(AA$14,WorkDebtName,0)))</f>
        <v/>
      </c>
      <c r="AB62" s="32" t="str">
        <f>IF(AA$14="","",INDEX('Work It Out'!$I56:$EN56, MATCH(AA$14, WorkDebtName, 0)))</f>
        <v/>
      </c>
      <c r="AC62" s="32" t="str">
        <f>IF(AC$14="","",INDEX('Work It Out'!$K56:$EN56,MATCH(AC$14,WorkDebtName,0)))</f>
        <v/>
      </c>
      <c r="AD62" s="32" t="str">
        <f>IF(AC$14="","",INDEX('Work It Out'!$I56:$EN56, MATCH(AC$14, WorkDebtName, 0)))</f>
        <v/>
      </c>
      <c r="AE62" s="32" t="str">
        <f>IF(AE$14="","",INDEX('Work It Out'!$K56:$EN56,MATCH(AE$14,WorkDebtName,0)))</f>
        <v/>
      </c>
      <c r="AF62" s="32" t="str">
        <f>IF(AE$14="","",INDEX('Work It Out'!$I56:$EN56, MATCH(AE$14, WorkDebtName, 0)))</f>
        <v/>
      </c>
      <c r="AG62" s="32" t="str">
        <f>IF(AG$14="","",INDEX('Work It Out'!$K56:$EN56,MATCH(AG$14,WorkDebtName,0)))</f>
        <v/>
      </c>
      <c r="AH62" s="32" t="str">
        <f>IF(AG$14="","",INDEX('Work It Out'!$I56:$EN56, MATCH(AG$14, WorkDebtName, 0)))</f>
        <v/>
      </c>
      <c r="AI62" s="32" t="str">
        <f>IF(AI$14="","",INDEX('Work It Out'!$K56:$EN56,MATCH(AI$14,WorkDebtName,0)))</f>
        <v/>
      </c>
      <c r="AJ62" s="32" t="str">
        <f>IF(AI$14="","",INDEX('Work It Out'!$I56:$EN56, MATCH(AI$14, WorkDebtName, 0)))</f>
        <v/>
      </c>
      <c r="AK62" s="32" t="str">
        <f>IF(AK$14="","",INDEX('Work It Out'!$K56:$EN56,MATCH(AK$14,WorkDebtName,0)))</f>
        <v/>
      </c>
      <c r="AL62" s="32" t="str">
        <f>IF(AK$14="","",INDEX('Work It Out'!$I56:$EN56, MATCH(AK$14, WorkDebtName, 0)))</f>
        <v/>
      </c>
      <c r="AM62" s="32" t="str">
        <f>IF(AM$14="","",INDEX('Work It Out'!$K56:$EN56,MATCH(AM$14,WorkDebtName,0)))</f>
        <v/>
      </c>
      <c r="AN62" s="32" t="str">
        <f>IF(AM$14="","",INDEX('Work It Out'!$I56:$EN56, MATCH(AM$14, WorkDebtName, 0)))</f>
        <v/>
      </c>
      <c r="AO62" s="32" t="str">
        <f>IF(AO$14="","",INDEX('Work It Out'!$K56:$EN56,MATCH(AO$14,WorkDebtName,0)))</f>
        <v/>
      </c>
      <c r="AP62" s="32" t="str">
        <f>IF(AO$14="","",INDEX('Work It Out'!$I56:$EN56, MATCH(AO$14, WorkDebtName, 0)))</f>
        <v/>
      </c>
    </row>
    <row r="63" spans="2:42" x14ac:dyDescent="0.25">
      <c r="B63" s="31">
        <f t="shared" ca="1" si="0"/>
        <v>46935</v>
      </c>
      <c r="C63" s="32">
        <f>IF(C$14="","",INDEX('Work It Out'!$K57:$EN57,MATCH(C$14,WorkDebtName,0)))</f>
        <v>0</v>
      </c>
      <c r="D63" s="32">
        <f>IF(C$14="","",INDEX('Work It Out'!$I57:$EN57, MATCH(C$14, WorkDebtName, 0)))</f>
        <v>0</v>
      </c>
      <c r="E63" s="32">
        <f>IF(E$14="","",INDEX('Work It Out'!$K57:$EN57,MATCH(E$14,WorkDebtName,0)))</f>
        <v>0</v>
      </c>
      <c r="F63" s="32">
        <f>IF(E$14="","",INDEX('Work It Out'!$I57:$EN57, MATCH(E$14, WorkDebtName, 0)))</f>
        <v>0</v>
      </c>
      <c r="G63" s="32">
        <f>IF(G$14="","",INDEX('Work It Out'!$K57:$EN57,MATCH(G$14,WorkDebtName,0)))</f>
        <v>0</v>
      </c>
      <c r="H63" s="32">
        <f>IF(G$14="","",INDEX('Work It Out'!$I57:$EN57, MATCH(G$14, WorkDebtName, 0)))</f>
        <v>0</v>
      </c>
      <c r="I63" s="32">
        <f>IF(I$14="","",INDEX('Work It Out'!$K57:$EN57,MATCH(I$14,WorkDebtName,0)))</f>
        <v>0</v>
      </c>
      <c r="J63" s="32">
        <f>IF(I$14="","",INDEX('Work It Out'!$I57:$EN57, MATCH(I$14, WorkDebtName, 0)))</f>
        <v>0</v>
      </c>
      <c r="K63" s="32" t="str">
        <f>IF(K$14="","",INDEX('Work It Out'!$K57:$EN57,MATCH(K$14,WorkDebtName,0)))</f>
        <v/>
      </c>
      <c r="L63" s="32" t="str">
        <f>IF(K$14="","",INDEX('Work It Out'!$I57:$EN57, MATCH(K$14, WorkDebtName, 0)))</f>
        <v/>
      </c>
      <c r="M63" s="32" t="str">
        <f>IF(M$14="","",INDEX('Work It Out'!$K57:$EN57,MATCH(M$14,WorkDebtName,0)))</f>
        <v/>
      </c>
      <c r="N63" s="32" t="str">
        <f>IF(M$14="","",INDEX('Work It Out'!$I57:$EN57, MATCH(M$14, WorkDebtName, 0)))</f>
        <v/>
      </c>
      <c r="O63" s="32" t="str">
        <f>IF(O$14="","",INDEX('Work It Out'!$K57:$EN57,MATCH(O$14,WorkDebtName,0)))</f>
        <v/>
      </c>
      <c r="P63" s="32" t="str">
        <f>IF(O$14="","",INDEX('Work It Out'!$I57:$EN57, MATCH(O$14, WorkDebtName, 0)))</f>
        <v/>
      </c>
      <c r="Q63" s="32" t="str">
        <f>IF(Q$14="","",INDEX('Work It Out'!$K57:$EN57,MATCH(Q$14,WorkDebtName,0)))</f>
        <v/>
      </c>
      <c r="R63" s="32" t="str">
        <f>IF(Q$14="","",INDEX('Work It Out'!$I57:$EN57, MATCH(Q$14, WorkDebtName, 0)))</f>
        <v/>
      </c>
      <c r="S63" s="32" t="str">
        <f>IF(S$14="","",INDEX('Work It Out'!$K57:$EN57,MATCH(S$14,WorkDebtName,0)))</f>
        <v/>
      </c>
      <c r="T63" s="32" t="str">
        <f>IF(S$14="","",INDEX('Work It Out'!$I57:$EN57, MATCH(S$14, WorkDebtName, 0)))</f>
        <v/>
      </c>
      <c r="U63" s="32" t="str">
        <f>IF(U$14="","",INDEX('Work It Out'!$K57:$EN57,MATCH(U$14,WorkDebtName,0)))</f>
        <v/>
      </c>
      <c r="V63" s="32" t="str">
        <f>IF(U$14="","",INDEX('Work It Out'!$I57:$EN57, MATCH(U$14, WorkDebtName, 0)))</f>
        <v/>
      </c>
      <c r="W63" s="32" t="str">
        <f>IF(W$14="","",INDEX('Work It Out'!$K57:$EN57,MATCH(W$14,WorkDebtName,0)))</f>
        <v/>
      </c>
      <c r="X63" s="32" t="str">
        <f>IF(W$14="","",INDEX('Work It Out'!$I57:$EN57, MATCH(W$14, WorkDebtName, 0)))</f>
        <v/>
      </c>
      <c r="Y63" s="32" t="str">
        <f>IF(Y$14="","",INDEX('Work It Out'!$K57:$EN57,MATCH(Y$14,WorkDebtName,0)))</f>
        <v/>
      </c>
      <c r="Z63" s="32" t="str">
        <f>IF(Y$14="","",INDEX('Work It Out'!$I57:$EN57, MATCH(Y$14, WorkDebtName, 0)))</f>
        <v/>
      </c>
      <c r="AA63" s="32" t="str">
        <f>IF(AA$14="","",INDEX('Work It Out'!$K57:$EN57,MATCH(AA$14,WorkDebtName,0)))</f>
        <v/>
      </c>
      <c r="AB63" s="32" t="str">
        <f>IF(AA$14="","",INDEX('Work It Out'!$I57:$EN57, MATCH(AA$14, WorkDebtName, 0)))</f>
        <v/>
      </c>
      <c r="AC63" s="32" t="str">
        <f>IF(AC$14="","",INDEX('Work It Out'!$K57:$EN57,MATCH(AC$14,WorkDebtName,0)))</f>
        <v/>
      </c>
      <c r="AD63" s="32" t="str">
        <f>IF(AC$14="","",INDEX('Work It Out'!$I57:$EN57, MATCH(AC$14, WorkDebtName, 0)))</f>
        <v/>
      </c>
      <c r="AE63" s="32" t="str">
        <f>IF(AE$14="","",INDEX('Work It Out'!$K57:$EN57,MATCH(AE$14,WorkDebtName,0)))</f>
        <v/>
      </c>
      <c r="AF63" s="32" t="str">
        <f>IF(AE$14="","",INDEX('Work It Out'!$I57:$EN57, MATCH(AE$14, WorkDebtName, 0)))</f>
        <v/>
      </c>
      <c r="AG63" s="32" t="str">
        <f>IF(AG$14="","",INDEX('Work It Out'!$K57:$EN57,MATCH(AG$14,WorkDebtName,0)))</f>
        <v/>
      </c>
      <c r="AH63" s="32" t="str">
        <f>IF(AG$14="","",INDEX('Work It Out'!$I57:$EN57, MATCH(AG$14, WorkDebtName, 0)))</f>
        <v/>
      </c>
      <c r="AI63" s="32" t="str">
        <f>IF(AI$14="","",INDEX('Work It Out'!$K57:$EN57,MATCH(AI$14,WorkDebtName,0)))</f>
        <v/>
      </c>
      <c r="AJ63" s="32" t="str">
        <f>IF(AI$14="","",INDEX('Work It Out'!$I57:$EN57, MATCH(AI$14, WorkDebtName, 0)))</f>
        <v/>
      </c>
      <c r="AK63" s="32" t="str">
        <f>IF(AK$14="","",INDEX('Work It Out'!$K57:$EN57,MATCH(AK$14,WorkDebtName,0)))</f>
        <v/>
      </c>
      <c r="AL63" s="32" t="str">
        <f>IF(AK$14="","",INDEX('Work It Out'!$I57:$EN57, MATCH(AK$14, WorkDebtName, 0)))</f>
        <v/>
      </c>
      <c r="AM63" s="32" t="str">
        <f>IF(AM$14="","",INDEX('Work It Out'!$K57:$EN57,MATCH(AM$14,WorkDebtName,0)))</f>
        <v/>
      </c>
      <c r="AN63" s="32" t="str">
        <f>IF(AM$14="","",INDEX('Work It Out'!$I57:$EN57, MATCH(AM$14, WorkDebtName, 0)))</f>
        <v/>
      </c>
      <c r="AO63" s="32" t="str">
        <f>IF(AO$14="","",INDEX('Work It Out'!$K57:$EN57,MATCH(AO$14,WorkDebtName,0)))</f>
        <v/>
      </c>
      <c r="AP63" s="32" t="str">
        <f>IF(AO$14="","",INDEX('Work It Out'!$I57:$EN57, MATCH(AO$14, WorkDebtName, 0)))</f>
        <v/>
      </c>
    </row>
    <row r="64" spans="2:42" x14ac:dyDescent="0.25">
      <c r="B64" s="31">
        <f t="shared" ca="1" si="0"/>
        <v>46966</v>
      </c>
      <c r="C64" s="32">
        <f>IF(C$14="","",INDEX('Work It Out'!$K58:$EN58,MATCH(C$14,WorkDebtName,0)))</f>
        <v>0</v>
      </c>
      <c r="D64" s="32">
        <f>IF(C$14="","",INDEX('Work It Out'!$I58:$EN58, MATCH(C$14, WorkDebtName, 0)))</f>
        <v>0</v>
      </c>
      <c r="E64" s="32">
        <f>IF(E$14="","",INDEX('Work It Out'!$K58:$EN58,MATCH(E$14,WorkDebtName,0)))</f>
        <v>0</v>
      </c>
      <c r="F64" s="32">
        <f>IF(E$14="","",INDEX('Work It Out'!$I58:$EN58, MATCH(E$14, WorkDebtName, 0)))</f>
        <v>0</v>
      </c>
      <c r="G64" s="32">
        <f>IF(G$14="","",INDEX('Work It Out'!$K58:$EN58,MATCH(G$14,WorkDebtName,0)))</f>
        <v>0</v>
      </c>
      <c r="H64" s="32">
        <f>IF(G$14="","",INDEX('Work It Out'!$I58:$EN58, MATCH(G$14, WorkDebtName, 0)))</f>
        <v>0</v>
      </c>
      <c r="I64" s="32">
        <f>IF(I$14="","",INDEX('Work It Out'!$K58:$EN58,MATCH(I$14,WorkDebtName,0)))</f>
        <v>0</v>
      </c>
      <c r="J64" s="32">
        <f>IF(I$14="","",INDEX('Work It Out'!$I58:$EN58, MATCH(I$14, WorkDebtName, 0)))</f>
        <v>0</v>
      </c>
      <c r="K64" s="32" t="str">
        <f>IF(K$14="","",INDEX('Work It Out'!$K58:$EN58,MATCH(K$14,WorkDebtName,0)))</f>
        <v/>
      </c>
      <c r="L64" s="32" t="str">
        <f>IF(K$14="","",INDEX('Work It Out'!$I58:$EN58, MATCH(K$14, WorkDebtName, 0)))</f>
        <v/>
      </c>
      <c r="M64" s="32" t="str">
        <f>IF(M$14="","",INDEX('Work It Out'!$K58:$EN58,MATCH(M$14,WorkDebtName,0)))</f>
        <v/>
      </c>
      <c r="N64" s="32" t="str">
        <f>IF(M$14="","",INDEX('Work It Out'!$I58:$EN58, MATCH(M$14, WorkDebtName, 0)))</f>
        <v/>
      </c>
      <c r="O64" s="32" t="str">
        <f>IF(O$14="","",INDEX('Work It Out'!$K58:$EN58,MATCH(O$14,WorkDebtName,0)))</f>
        <v/>
      </c>
      <c r="P64" s="32" t="str">
        <f>IF(O$14="","",INDEX('Work It Out'!$I58:$EN58, MATCH(O$14, WorkDebtName, 0)))</f>
        <v/>
      </c>
      <c r="Q64" s="32" t="str">
        <f>IF(Q$14="","",INDEX('Work It Out'!$K58:$EN58,MATCH(Q$14,WorkDebtName,0)))</f>
        <v/>
      </c>
      <c r="R64" s="32" t="str">
        <f>IF(Q$14="","",INDEX('Work It Out'!$I58:$EN58, MATCH(Q$14, WorkDebtName, 0)))</f>
        <v/>
      </c>
      <c r="S64" s="32" t="str">
        <f>IF(S$14="","",INDEX('Work It Out'!$K58:$EN58,MATCH(S$14,WorkDebtName,0)))</f>
        <v/>
      </c>
      <c r="T64" s="32" t="str">
        <f>IF(S$14="","",INDEX('Work It Out'!$I58:$EN58, MATCH(S$14, WorkDebtName, 0)))</f>
        <v/>
      </c>
      <c r="U64" s="32" t="str">
        <f>IF(U$14="","",INDEX('Work It Out'!$K58:$EN58,MATCH(U$14,WorkDebtName,0)))</f>
        <v/>
      </c>
      <c r="V64" s="32" t="str">
        <f>IF(U$14="","",INDEX('Work It Out'!$I58:$EN58, MATCH(U$14, WorkDebtName, 0)))</f>
        <v/>
      </c>
      <c r="W64" s="32" t="str">
        <f>IF(W$14="","",INDEX('Work It Out'!$K58:$EN58,MATCH(W$14,WorkDebtName,0)))</f>
        <v/>
      </c>
      <c r="X64" s="32" t="str">
        <f>IF(W$14="","",INDEX('Work It Out'!$I58:$EN58, MATCH(W$14, WorkDebtName, 0)))</f>
        <v/>
      </c>
      <c r="Y64" s="32" t="str">
        <f>IF(Y$14="","",INDEX('Work It Out'!$K58:$EN58,MATCH(Y$14,WorkDebtName,0)))</f>
        <v/>
      </c>
      <c r="Z64" s="32" t="str">
        <f>IF(Y$14="","",INDEX('Work It Out'!$I58:$EN58, MATCH(Y$14, WorkDebtName, 0)))</f>
        <v/>
      </c>
      <c r="AA64" s="32" t="str">
        <f>IF(AA$14="","",INDEX('Work It Out'!$K58:$EN58,MATCH(AA$14,WorkDebtName,0)))</f>
        <v/>
      </c>
      <c r="AB64" s="32" t="str">
        <f>IF(AA$14="","",INDEX('Work It Out'!$I58:$EN58, MATCH(AA$14, WorkDebtName, 0)))</f>
        <v/>
      </c>
      <c r="AC64" s="32" t="str">
        <f>IF(AC$14="","",INDEX('Work It Out'!$K58:$EN58,MATCH(AC$14,WorkDebtName,0)))</f>
        <v/>
      </c>
      <c r="AD64" s="32" t="str">
        <f>IF(AC$14="","",INDEX('Work It Out'!$I58:$EN58, MATCH(AC$14, WorkDebtName, 0)))</f>
        <v/>
      </c>
      <c r="AE64" s="32" t="str">
        <f>IF(AE$14="","",INDEX('Work It Out'!$K58:$EN58,MATCH(AE$14,WorkDebtName,0)))</f>
        <v/>
      </c>
      <c r="AF64" s="32" t="str">
        <f>IF(AE$14="","",INDEX('Work It Out'!$I58:$EN58, MATCH(AE$14, WorkDebtName, 0)))</f>
        <v/>
      </c>
      <c r="AG64" s="32" t="str">
        <f>IF(AG$14="","",INDEX('Work It Out'!$K58:$EN58,MATCH(AG$14,WorkDebtName,0)))</f>
        <v/>
      </c>
      <c r="AH64" s="32" t="str">
        <f>IF(AG$14="","",INDEX('Work It Out'!$I58:$EN58, MATCH(AG$14, WorkDebtName, 0)))</f>
        <v/>
      </c>
      <c r="AI64" s="32" t="str">
        <f>IF(AI$14="","",INDEX('Work It Out'!$K58:$EN58,MATCH(AI$14,WorkDebtName,0)))</f>
        <v/>
      </c>
      <c r="AJ64" s="32" t="str">
        <f>IF(AI$14="","",INDEX('Work It Out'!$I58:$EN58, MATCH(AI$14, WorkDebtName, 0)))</f>
        <v/>
      </c>
      <c r="AK64" s="32" t="str">
        <f>IF(AK$14="","",INDEX('Work It Out'!$K58:$EN58,MATCH(AK$14,WorkDebtName,0)))</f>
        <v/>
      </c>
      <c r="AL64" s="32" t="str">
        <f>IF(AK$14="","",INDEX('Work It Out'!$I58:$EN58, MATCH(AK$14, WorkDebtName, 0)))</f>
        <v/>
      </c>
      <c r="AM64" s="32" t="str">
        <f>IF(AM$14="","",INDEX('Work It Out'!$K58:$EN58,MATCH(AM$14,WorkDebtName,0)))</f>
        <v/>
      </c>
      <c r="AN64" s="32" t="str">
        <f>IF(AM$14="","",INDEX('Work It Out'!$I58:$EN58, MATCH(AM$14, WorkDebtName, 0)))</f>
        <v/>
      </c>
      <c r="AO64" s="32" t="str">
        <f>IF(AO$14="","",INDEX('Work It Out'!$K58:$EN58,MATCH(AO$14,WorkDebtName,0)))</f>
        <v/>
      </c>
      <c r="AP64" s="32" t="str">
        <f>IF(AO$14="","",INDEX('Work It Out'!$I58:$EN58, MATCH(AO$14, WorkDebtName, 0)))</f>
        <v/>
      </c>
    </row>
    <row r="65" spans="2:42" x14ac:dyDescent="0.25">
      <c r="B65" s="31">
        <f t="shared" ca="1" si="0"/>
        <v>46997</v>
      </c>
      <c r="C65" s="32">
        <f>IF(C$14="","",INDEX('Work It Out'!$K59:$EN59,MATCH(C$14,WorkDebtName,0)))</f>
        <v>0</v>
      </c>
      <c r="D65" s="32">
        <f>IF(C$14="","",INDEX('Work It Out'!$I59:$EN59, MATCH(C$14, WorkDebtName, 0)))</f>
        <v>0</v>
      </c>
      <c r="E65" s="32">
        <f>IF(E$14="","",INDEX('Work It Out'!$K59:$EN59,MATCH(E$14,WorkDebtName,0)))</f>
        <v>0</v>
      </c>
      <c r="F65" s="32">
        <f>IF(E$14="","",INDEX('Work It Out'!$I59:$EN59, MATCH(E$14, WorkDebtName, 0)))</f>
        <v>0</v>
      </c>
      <c r="G65" s="32">
        <f>IF(G$14="","",INDEX('Work It Out'!$K59:$EN59,MATCH(G$14,WorkDebtName,0)))</f>
        <v>0</v>
      </c>
      <c r="H65" s="32">
        <f>IF(G$14="","",INDEX('Work It Out'!$I59:$EN59, MATCH(G$14, WorkDebtName, 0)))</f>
        <v>0</v>
      </c>
      <c r="I65" s="32">
        <f>IF(I$14="","",INDEX('Work It Out'!$K59:$EN59,MATCH(I$14,WorkDebtName,0)))</f>
        <v>0</v>
      </c>
      <c r="J65" s="32">
        <f>IF(I$14="","",INDEX('Work It Out'!$I59:$EN59, MATCH(I$14, WorkDebtName, 0)))</f>
        <v>0</v>
      </c>
      <c r="K65" s="32" t="str">
        <f>IF(K$14="","",INDEX('Work It Out'!$K59:$EN59,MATCH(K$14,WorkDebtName,0)))</f>
        <v/>
      </c>
      <c r="L65" s="32" t="str">
        <f>IF(K$14="","",INDEX('Work It Out'!$I59:$EN59, MATCH(K$14, WorkDebtName, 0)))</f>
        <v/>
      </c>
      <c r="M65" s="32" t="str">
        <f>IF(M$14="","",INDEX('Work It Out'!$K59:$EN59,MATCH(M$14,WorkDebtName,0)))</f>
        <v/>
      </c>
      <c r="N65" s="32" t="str">
        <f>IF(M$14="","",INDEX('Work It Out'!$I59:$EN59, MATCH(M$14, WorkDebtName, 0)))</f>
        <v/>
      </c>
      <c r="O65" s="32" t="str">
        <f>IF(O$14="","",INDEX('Work It Out'!$K59:$EN59,MATCH(O$14,WorkDebtName,0)))</f>
        <v/>
      </c>
      <c r="P65" s="32" t="str">
        <f>IF(O$14="","",INDEX('Work It Out'!$I59:$EN59, MATCH(O$14, WorkDebtName, 0)))</f>
        <v/>
      </c>
      <c r="Q65" s="32" t="str">
        <f>IF(Q$14="","",INDEX('Work It Out'!$K59:$EN59,MATCH(Q$14,WorkDebtName,0)))</f>
        <v/>
      </c>
      <c r="R65" s="32" t="str">
        <f>IF(Q$14="","",INDEX('Work It Out'!$I59:$EN59, MATCH(Q$14, WorkDebtName, 0)))</f>
        <v/>
      </c>
      <c r="S65" s="32" t="str">
        <f>IF(S$14="","",INDEX('Work It Out'!$K59:$EN59,MATCH(S$14,WorkDebtName,0)))</f>
        <v/>
      </c>
      <c r="T65" s="32" t="str">
        <f>IF(S$14="","",INDEX('Work It Out'!$I59:$EN59, MATCH(S$14, WorkDebtName, 0)))</f>
        <v/>
      </c>
      <c r="U65" s="32" t="str">
        <f>IF(U$14="","",INDEX('Work It Out'!$K59:$EN59,MATCH(U$14,WorkDebtName,0)))</f>
        <v/>
      </c>
      <c r="V65" s="32" t="str">
        <f>IF(U$14="","",INDEX('Work It Out'!$I59:$EN59, MATCH(U$14, WorkDebtName, 0)))</f>
        <v/>
      </c>
      <c r="W65" s="32" t="str">
        <f>IF(W$14="","",INDEX('Work It Out'!$K59:$EN59,MATCH(W$14,WorkDebtName,0)))</f>
        <v/>
      </c>
      <c r="X65" s="32" t="str">
        <f>IF(W$14="","",INDEX('Work It Out'!$I59:$EN59, MATCH(W$14, WorkDebtName, 0)))</f>
        <v/>
      </c>
      <c r="Y65" s="32" t="str">
        <f>IF(Y$14="","",INDEX('Work It Out'!$K59:$EN59,MATCH(Y$14,WorkDebtName,0)))</f>
        <v/>
      </c>
      <c r="Z65" s="32" t="str">
        <f>IF(Y$14="","",INDEX('Work It Out'!$I59:$EN59, MATCH(Y$14, WorkDebtName, 0)))</f>
        <v/>
      </c>
      <c r="AA65" s="32" t="str">
        <f>IF(AA$14="","",INDEX('Work It Out'!$K59:$EN59,MATCH(AA$14,WorkDebtName,0)))</f>
        <v/>
      </c>
      <c r="AB65" s="32" t="str">
        <f>IF(AA$14="","",INDEX('Work It Out'!$I59:$EN59, MATCH(AA$14, WorkDebtName, 0)))</f>
        <v/>
      </c>
      <c r="AC65" s="32" t="str">
        <f>IF(AC$14="","",INDEX('Work It Out'!$K59:$EN59,MATCH(AC$14,WorkDebtName,0)))</f>
        <v/>
      </c>
      <c r="AD65" s="32" t="str">
        <f>IF(AC$14="","",INDEX('Work It Out'!$I59:$EN59, MATCH(AC$14, WorkDebtName, 0)))</f>
        <v/>
      </c>
      <c r="AE65" s="32" t="str">
        <f>IF(AE$14="","",INDEX('Work It Out'!$K59:$EN59,MATCH(AE$14,WorkDebtName,0)))</f>
        <v/>
      </c>
      <c r="AF65" s="32" t="str">
        <f>IF(AE$14="","",INDEX('Work It Out'!$I59:$EN59, MATCH(AE$14, WorkDebtName, 0)))</f>
        <v/>
      </c>
      <c r="AG65" s="32" t="str">
        <f>IF(AG$14="","",INDEX('Work It Out'!$K59:$EN59,MATCH(AG$14,WorkDebtName,0)))</f>
        <v/>
      </c>
      <c r="AH65" s="32" t="str">
        <f>IF(AG$14="","",INDEX('Work It Out'!$I59:$EN59, MATCH(AG$14, WorkDebtName, 0)))</f>
        <v/>
      </c>
      <c r="AI65" s="32" t="str">
        <f>IF(AI$14="","",INDEX('Work It Out'!$K59:$EN59,MATCH(AI$14,WorkDebtName,0)))</f>
        <v/>
      </c>
      <c r="AJ65" s="32" t="str">
        <f>IF(AI$14="","",INDEX('Work It Out'!$I59:$EN59, MATCH(AI$14, WorkDebtName, 0)))</f>
        <v/>
      </c>
      <c r="AK65" s="32" t="str">
        <f>IF(AK$14="","",INDEX('Work It Out'!$K59:$EN59,MATCH(AK$14,WorkDebtName,0)))</f>
        <v/>
      </c>
      <c r="AL65" s="32" t="str">
        <f>IF(AK$14="","",INDEX('Work It Out'!$I59:$EN59, MATCH(AK$14, WorkDebtName, 0)))</f>
        <v/>
      </c>
      <c r="AM65" s="32" t="str">
        <f>IF(AM$14="","",INDEX('Work It Out'!$K59:$EN59,MATCH(AM$14,WorkDebtName,0)))</f>
        <v/>
      </c>
      <c r="AN65" s="32" t="str">
        <f>IF(AM$14="","",INDEX('Work It Out'!$I59:$EN59, MATCH(AM$14, WorkDebtName, 0)))</f>
        <v/>
      </c>
      <c r="AO65" s="32" t="str">
        <f>IF(AO$14="","",INDEX('Work It Out'!$K59:$EN59,MATCH(AO$14,WorkDebtName,0)))</f>
        <v/>
      </c>
      <c r="AP65" s="32" t="str">
        <f>IF(AO$14="","",INDEX('Work It Out'!$I59:$EN59, MATCH(AO$14, WorkDebtName, 0)))</f>
        <v/>
      </c>
    </row>
    <row r="66" spans="2:42" x14ac:dyDescent="0.25">
      <c r="B66" s="31">
        <f t="shared" ca="1" si="0"/>
        <v>47027</v>
      </c>
      <c r="C66" s="32">
        <f>IF(C$14="","",INDEX('Work It Out'!$K60:$EN60,MATCH(C$14,WorkDebtName,0)))</f>
        <v>0</v>
      </c>
      <c r="D66" s="32">
        <f>IF(C$14="","",INDEX('Work It Out'!$I60:$EN60, MATCH(C$14, WorkDebtName, 0)))</f>
        <v>0</v>
      </c>
      <c r="E66" s="32">
        <f>IF(E$14="","",INDEX('Work It Out'!$K60:$EN60,MATCH(E$14,WorkDebtName,0)))</f>
        <v>0</v>
      </c>
      <c r="F66" s="32">
        <f>IF(E$14="","",INDEX('Work It Out'!$I60:$EN60, MATCH(E$14, WorkDebtName, 0)))</f>
        <v>0</v>
      </c>
      <c r="G66" s="32">
        <f>IF(G$14="","",INDEX('Work It Out'!$K60:$EN60,MATCH(G$14,WorkDebtName,0)))</f>
        <v>0</v>
      </c>
      <c r="H66" s="32">
        <f>IF(G$14="","",INDEX('Work It Out'!$I60:$EN60, MATCH(G$14, WorkDebtName, 0)))</f>
        <v>0</v>
      </c>
      <c r="I66" s="32">
        <f>IF(I$14="","",INDEX('Work It Out'!$K60:$EN60,MATCH(I$14,WorkDebtName,0)))</f>
        <v>0</v>
      </c>
      <c r="J66" s="32">
        <f>IF(I$14="","",INDEX('Work It Out'!$I60:$EN60, MATCH(I$14, WorkDebtName, 0)))</f>
        <v>0</v>
      </c>
      <c r="K66" s="32" t="str">
        <f>IF(K$14="","",INDEX('Work It Out'!$K60:$EN60,MATCH(K$14,WorkDebtName,0)))</f>
        <v/>
      </c>
      <c r="L66" s="32" t="str">
        <f>IF(K$14="","",INDEX('Work It Out'!$I60:$EN60, MATCH(K$14, WorkDebtName, 0)))</f>
        <v/>
      </c>
      <c r="M66" s="32" t="str">
        <f>IF(M$14="","",INDEX('Work It Out'!$K60:$EN60,MATCH(M$14,WorkDebtName,0)))</f>
        <v/>
      </c>
      <c r="N66" s="32" t="str">
        <f>IF(M$14="","",INDEX('Work It Out'!$I60:$EN60, MATCH(M$14, WorkDebtName, 0)))</f>
        <v/>
      </c>
      <c r="O66" s="32" t="str">
        <f>IF(O$14="","",INDEX('Work It Out'!$K60:$EN60,MATCH(O$14,WorkDebtName,0)))</f>
        <v/>
      </c>
      <c r="P66" s="32" t="str">
        <f>IF(O$14="","",INDEX('Work It Out'!$I60:$EN60, MATCH(O$14, WorkDebtName, 0)))</f>
        <v/>
      </c>
      <c r="Q66" s="32" t="str">
        <f>IF(Q$14="","",INDEX('Work It Out'!$K60:$EN60,MATCH(Q$14,WorkDebtName,0)))</f>
        <v/>
      </c>
      <c r="R66" s="32" t="str">
        <f>IF(Q$14="","",INDEX('Work It Out'!$I60:$EN60, MATCH(Q$14, WorkDebtName, 0)))</f>
        <v/>
      </c>
      <c r="S66" s="32" t="str">
        <f>IF(S$14="","",INDEX('Work It Out'!$K60:$EN60,MATCH(S$14,WorkDebtName,0)))</f>
        <v/>
      </c>
      <c r="T66" s="32" t="str">
        <f>IF(S$14="","",INDEX('Work It Out'!$I60:$EN60, MATCH(S$14, WorkDebtName, 0)))</f>
        <v/>
      </c>
      <c r="U66" s="32" t="str">
        <f>IF(U$14="","",INDEX('Work It Out'!$K60:$EN60,MATCH(U$14,WorkDebtName,0)))</f>
        <v/>
      </c>
      <c r="V66" s="32" t="str">
        <f>IF(U$14="","",INDEX('Work It Out'!$I60:$EN60, MATCH(U$14, WorkDebtName, 0)))</f>
        <v/>
      </c>
      <c r="W66" s="32" t="str">
        <f>IF(W$14="","",INDEX('Work It Out'!$K60:$EN60,MATCH(W$14,WorkDebtName,0)))</f>
        <v/>
      </c>
      <c r="X66" s="32" t="str">
        <f>IF(W$14="","",INDEX('Work It Out'!$I60:$EN60, MATCH(W$14, WorkDebtName, 0)))</f>
        <v/>
      </c>
      <c r="Y66" s="32" t="str">
        <f>IF(Y$14="","",INDEX('Work It Out'!$K60:$EN60,MATCH(Y$14,WorkDebtName,0)))</f>
        <v/>
      </c>
      <c r="Z66" s="32" t="str">
        <f>IF(Y$14="","",INDEX('Work It Out'!$I60:$EN60, MATCH(Y$14, WorkDebtName, 0)))</f>
        <v/>
      </c>
      <c r="AA66" s="32" t="str">
        <f>IF(AA$14="","",INDEX('Work It Out'!$K60:$EN60,MATCH(AA$14,WorkDebtName,0)))</f>
        <v/>
      </c>
      <c r="AB66" s="32" t="str">
        <f>IF(AA$14="","",INDEX('Work It Out'!$I60:$EN60, MATCH(AA$14, WorkDebtName, 0)))</f>
        <v/>
      </c>
      <c r="AC66" s="32" t="str">
        <f>IF(AC$14="","",INDEX('Work It Out'!$K60:$EN60,MATCH(AC$14,WorkDebtName,0)))</f>
        <v/>
      </c>
      <c r="AD66" s="32" t="str">
        <f>IF(AC$14="","",INDEX('Work It Out'!$I60:$EN60, MATCH(AC$14, WorkDebtName, 0)))</f>
        <v/>
      </c>
      <c r="AE66" s="32" t="str">
        <f>IF(AE$14="","",INDEX('Work It Out'!$K60:$EN60,MATCH(AE$14,WorkDebtName,0)))</f>
        <v/>
      </c>
      <c r="AF66" s="32" t="str">
        <f>IF(AE$14="","",INDEX('Work It Out'!$I60:$EN60, MATCH(AE$14, WorkDebtName, 0)))</f>
        <v/>
      </c>
      <c r="AG66" s="32" t="str">
        <f>IF(AG$14="","",INDEX('Work It Out'!$K60:$EN60,MATCH(AG$14,WorkDebtName,0)))</f>
        <v/>
      </c>
      <c r="AH66" s="32" t="str">
        <f>IF(AG$14="","",INDEX('Work It Out'!$I60:$EN60, MATCH(AG$14, WorkDebtName, 0)))</f>
        <v/>
      </c>
      <c r="AI66" s="32" t="str">
        <f>IF(AI$14="","",INDEX('Work It Out'!$K60:$EN60,MATCH(AI$14,WorkDebtName,0)))</f>
        <v/>
      </c>
      <c r="AJ66" s="32" t="str">
        <f>IF(AI$14="","",INDEX('Work It Out'!$I60:$EN60, MATCH(AI$14, WorkDebtName, 0)))</f>
        <v/>
      </c>
      <c r="AK66" s="32" t="str">
        <f>IF(AK$14="","",INDEX('Work It Out'!$K60:$EN60,MATCH(AK$14,WorkDebtName,0)))</f>
        <v/>
      </c>
      <c r="AL66" s="32" t="str">
        <f>IF(AK$14="","",INDEX('Work It Out'!$I60:$EN60, MATCH(AK$14, WorkDebtName, 0)))</f>
        <v/>
      </c>
      <c r="AM66" s="32" t="str">
        <f>IF(AM$14="","",INDEX('Work It Out'!$K60:$EN60,MATCH(AM$14,WorkDebtName,0)))</f>
        <v/>
      </c>
      <c r="AN66" s="32" t="str">
        <f>IF(AM$14="","",INDEX('Work It Out'!$I60:$EN60, MATCH(AM$14, WorkDebtName, 0)))</f>
        <v/>
      </c>
      <c r="AO66" s="32" t="str">
        <f>IF(AO$14="","",INDEX('Work It Out'!$K60:$EN60,MATCH(AO$14,WorkDebtName,0)))</f>
        <v/>
      </c>
      <c r="AP66" s="32" t="str">
        <f>IF(AO$14="","",INDEX('Work It Out'!$I60:$EN60, MATCH(AO$14, WorkDebtName, 0)))</f>
        <v/>
      </c>
    </row>
    <row r="67" spans="2:42" x14ac:dyDescent="0.25">
      <c r="B67" s="31">
        <f t="shared" ca="1" si="0"/>
        <v>47058</v>
      </c>
      <c r="C67" s="32">
        <f>IF(C$14="","",INDEX('Work It Out'!$K61:$EN61,MATCH(C$14,WorkDebtName,0)))</f>
        <v>0</v>
      </c>
      <c r="D67" s="32">
        <f>IF(C$14="","",INDEX('Work It Out'!$I61:$EN61, MATCH(C$14, WorkDebtName, 0)))</f>
        <v>0</v>
      </c>
      <c r="E67" s="32">
        <f>IF(E$14="","",INDEX('Work It Out'!$K61:$EN61,MATCH(E$14,WorkDebtName,0)))</f>
        <v>0</v>
      </c>
      <c r="F67" s="32">
        <f>IF(E$14="","",INDEX('Work It Out'!$I61:$EN61, MATCH(E$14, WorkDebtName, 0)))</f>
        <v>0</v>
      </c>
      <c r="G67" s="32">
        <f>IF(G$14="","",INDEX('Work It Out'!$K61:$EN61,MATCH(G$14,WorkDebtName,0)))</f>
        <v>0</v>
      </c>
      <c r="H67" s="32">
        <f>IF(G$14="","",INDEX('Work It Out'!$I61:$EN61, MATCH(G$14, WorkDebtName, 0)))</f>
        <v>0</v>
      </c>
      <c r="I67" s="32">
        <f>IF(I$14="","",INDEX('Work It Out'!$K61:$EN61,MATCH(I$14,WorkDebtName,0)))</f>
        <v>0</v>
      </c>
      <c r="J67" s="32">
        <f>IF(I$14="","",INDEX('Work It Out'!$I61:$EN61, MATCH(I$14, WorkDebtName, 0)))</f>
        <v>0</v>
      </c>
      <c r="K67" s="32" t="str">
        <f>IF(K$14="","",INDEX('Work It Out'!$K61:$EN61,MATCH(K$14,WorkDebtName,0)))</f>
        <v/>
      </c>
      <c r="L67" s="32" t="str">
        <f>IF(K$14="","",INDEX('Work It Out'!$I61:$EN61, MATCH(K$14, WorkDebtName, 0)))</f>
        <v/>
      </c>
      <c r="M67" s="32" t="str">
        <f>IF(M$14="","",INDEX('Work It Out'!$K61:$EN61,MATCH(M$14,WorkDebtName,0)))</f>
        <v/>
      </c>
      <c r="N67" s="32" t="str">
        <f>IF(M$14="","",INDEX('Work It Out'!$I61:$EN61, MATCH(M$14, WorkDebtName, 0)))</f>
        <v/>
      </c>
      <c r="O67" s="32" t="str">
        <f>IF(O$14="","",INDEX('Work It Out'!$K61:$EN61,MATCH(O$14,WorkDebtName,0)))</f>
        <v/>
      </c>
      <c r="P67" s="32" t="str">
        <f>IF(O$14="","",INDEX('Work It Out'!$I61:$EN61, MATCH(O$14, WorkDebtName, 0)))</f>
        <v/>
      </c>
      <c r="Q67" s="32" t="str">
        <f>IF(Q$14="","",INDEX('Work It Out'!$K61:$EN61,MATCH(Q$14,WorkDebtName,0)))</f>
        <v/>
      </c>
      <c r="R67" s="32" t="str">
        <f>IF(Q$14="","",INDEX('Work It Out'!$I61:$EN61, MATCH(Q$14, WorkDebtName, 0)))</f>
        <v/>
      </c>
      <c r="S67" s="32" t="str">
        <f>IF(S$14="","",INDEX('Work It Out'!$K61:$EN61,MATCH(S$14,WorkDebtName,0)))</f>
        <v/>
      </c>
      <c r="T67" s="32" t="str">
        <f>IF(S$14="","",INDEX('Work It Out'!$I61:$EN61, MATCH(S$14, WorkDebtName, 0)))</f>
        <v/>
      </c>
      <c r="U67" s="32" t="str">
        <f>IF(U$14="","",INDEX('Work It Out'!$K61:$EN61,MATCH(U$14,WorkDebtName,0)))</f>
        <v/>
      </c>
      <c r="V67" s="32" t="str">
        <f>IF(U$14="","",INDEX('Work It Out'!$I61:$EN61, MATCH(U$14, WorkDebtName, 0)))</f>
        <v/>
      </c>
      <c r="W67" s="32" t="str">
        <f>IF(W$14="","",INDEX('Work It Out'!$K61:$EN61,MATCH(W$14,WorkDebtName,0)))</f>
        <v/>
      </c>
      <c r="X67" s="32" t="str">
        <f>IF(W$14="","",INDEX('Work It Out'!$I61:$EN61, MATCH(W$14, WorkDebtName, 0)))</f>
        <v/>
      </c>
      <c r="Y67" s="32" t="str">
        <f>IF(Y$14="","",INDEX('Work It Out'!$K61:$EN61,MATCH(Y$14,WorkDebtName,0)))</f>
        <v/>
      </c>
      <c r="Z67" s="32" t="str">
        <f>IF(Y$14="","",INDEX('Work It Out'!$I61:$EN61, MATCH(Y$14, WorkDebtName, 0)))</f>
        <v/>
      </c>
      <c r="AA67" s="32" t="str">
        <f>IF(AA$14="","",INDEX('Work It Out'!$K61:$EN61,MATCH(AA$14,WorkDebtName,0)))</f>
        <v/>
      </c>
      <c r="AB67" s="32" t="str">
        <f>IF(AA$14="","",INDEX('Work It Out'!$I61:$EN61, MATCH(AA$14, WorkDebtName, 0)))</f>
        <v/>
      </c>
      <c r="AC67" s="32" t="str">
        <f>IF(AC$14="","",INDEX('Work It Out'!$K61:$EN61,MATCH(AC$14,WorkDebtName,0)))</f>
        <v/>
      </c>
      <c r="AD67" s="32" t="str">
        <f>IF(AC$14="","",INDEX('Work It Out'!$I61:$EN61, MATCH(AC$14, WorkDebtName, 0)))</f>
        <v/>
      </c>
      <c r="AE67" s="32" t="str">
        <f>IF(AE$14="","",INDEX('Work It Out'!$K61:$EN61,MATCH(AE$14,WorkDebtName,0)))</f>
        <v/>
      </c>
      <c r="AF67" s="32" t="str">
        <f>IF(AE$14="","",INDEX('Work It Out'!$I61:$EN61, MATCH(AE$14, WorkDebtName, 0)))</f>
        <v/>
      </c>
      <c r="AG67" s="32" t="str">
        <f>IF(AG$14="","",INDEX('Work It Out'!$K61:$EN61,MATCH(AG$14,WorkDebtName,0)))</f>
        <v/>
      </c>
      <c r="AH67" s="32" t="str">
        <f>IF(AG$14="","",INDEX('Work It Out'!$I61:$EN61, MATCH(AG$14, WorkDebtName, 0)))</f>
        <v/>
      </c>
      <c r="AI67" s="32" t="str">
        <f>IF(AI$14="","",INDEX('Work It Out'!$K61:$EN61,MATCH(AI$14,WorkDebtName,0)))</f>
        <v/>
      </c>
      <c r="AJ67" s="32" t="str">
        <f>IF(AI$14="","",INDEX('Work It Out'!$I61:$EN61, MATCH(AI$14, WorkDebtName, 0)))</f>
        <v/>
      </c>
      <c r="AK67" s="32" t="str">
        <f>IF(AK$14="","",INDEX('Work It Out'!$K61:$EN61,MATCH(AK$14,WorkDebtName,0)))</f>
        <v/>
      </c>
      <c r="AL67" s="32" t="str">
        <f>IF(AK$14="","",INDEX('Work It Out'!$I61:$EN61, MATCH(AK$14, WorkDebtName, 0)))</f>
        <v/>
      </c>
      <c r="AM67" s="32" t="str">
        <f>IF(AM$14="","",INDEX('Work It Out'!$K61:$EN61,MATCH(AM$14,WorkDebtName,0)))</f>
        <v/>
      </c>
      <c r="AN67" s="32" t="str">
        <f>IF(AM$14="","",INDEX('Work It Out'!$I61:$EN61, MATCH(AM$14, WorkDebtName, 0)))</f>
        <v/>
      </c>
      <c r="AO67" s="32" t="str">
        <f>IF(AO$14="","",INDEX('Work It Out'!$K61:$EN61,MATCH(AO$14,WorkDebtName,0)))</f>
        <v/>
      </c>
      <c r="AP67" s="32" t="str">
        <f>IF(AO$14="","",INDEX('Work It Out'!$I61:$EN61, MATCH(AO$14, WorkDebtName, 0)))</f>
        <v/>
      </c>
    </row>
    <row r="68" spans="2:42" x14ac:dyDescent="0.25">
      <c r="B68" s="31">
        <f t="shared" ca="1" si="0"/>
        <v>47088</v>
      </c>
      <c r="C68" s="32">
        <f>IF(C$14="","",INDEX('Work It Out'!$K62:$EN62,MATCH(C$14,WorkDebtName,0)))</f>
        <v>0</v>
      </c>
      <c r="D68" s="32">
        <f>IF(C$14="","",INDEX('Work It Out'!$I62:$EN62, MATCH(C$14, WorkDebtName, 0)))</f>
        <v>0</v>
      </c>
      <c r="E68" s="32">
        <f>IF(E$14="","",INDEX('Work It Out'!$K62:$EN62,MATCH(E$14,WorkDebtName,0)))</f>
        <v>0</v>
      </c>
      <c r="F68" s="32">
        <f>IF(E$14="","",INDEX('Work It Out'!$I62:$EN62, MATCH(E$14, WorkDebtName, 0)))</f>
        <v>0</v>
      </c>
      <c r="G68" s="32">
        <f>IF(G$14="","",INDEX('Work It Out'!$K62:$EN62,MATCH(G$14,WorkDebtName,0)))</f>
        <v>0</v>
      </c>
      <c r="H68" s="32">
        <f>IF(G$14="","",INDEX('Work It Out'!$I62:$EN62, MATCH(G$14, WorkDebtName, 0)))</f>
        <v>0</v>
      </c>
      <c r="I68" s="32">
        <f>IF(I$14="","",INDEX('Work It Out'!$K62:$EN62,MATCH(I$14,WorkDebtName,0)))</f>
        <v>0</v>
      </c>
      <c r="J68" s="32">
        <f>IF(I$14="","",INDEX('Work It Out'!$I62:$EN62, MATCH(I$14, WorkDebtName, 0)))</f>
        <v>0</v>
      </c>
      <c r="K68" s="32" t="str">
        <f>IF(K$14="","",INDEX('Work It Out'!$K62:$EN62,MATCH(K$14,WorkDebtName,0)))</f>
        <v/>
      </c>
      <c r="L68" s="32" t="str">
        <f>IF(K$14="","",INDEX('Work It Out'!$I62:$EN62, MATCH(K$14, WorkDebtName, 0)))</f>
        <v/>
      </c>
      <c r="M68" s="32" t="str">
        <f>IF(M$14="","",INDEX('Work It Out'!$K62:$EN62,MATCH(M$14,WorkDebtName,0)))</f>
        <v/>
      </c>
      <c r="N68" s="32" t="str">
        <f>IF(M$14="","",INDEX('Work It Out'!$I62:$EN62, MATCH(M$14, WorkDebtName, 0)))</f>
        <v/>
      </c>
      <c r="O68" s="32" t="str">
        <f>IF(O$14="","",INDEX('Work It Out'!$K62:$EN62,MATCH(O$14,WorkDebtName,0)))</f>
        <v/>
      </c>
      <c r="P68" s="32" t="str">
        <f>IF(O$14="","",INDEX('Work It Out'!$I62:$EN62, MATCH(O$14, WorkDebtName, 0)))</f>
        <v/>
      </c>
      <c r="Q68" s="32" t="str">
        <f>IF(Q$14="","",INDEX('Work It Out'!$K62:$EN62,MATCH(Q$14,WorkDebtName,0)))</f>
        <v/>
      </c>
      <c r="R68" s="32" t="str">
        <f>IF(Q$14="","",INDEX('Work It Out'!$I62:$EN62, MATCH(Q$14, WorkDebtName, 0)))</f>
        <v/>
      </c>
      <c r="S68" s="32" t="str">
        <f>IF(S$14="","",INDEX('Work It Out'!$K62:$EN62,MATCH(S$14,WorkDebtName,0)))</f>
        <v/>
      </c>
      <c r="T68" s="32" t="str">
        <f>IF(S$14="","",INDEX('Work It Out'!$I62:$EN62, MATCH(S$14, WorkDebtName, 0)))</f>
        <v/>
      </c>
      <c r="U68" s="32" t="str">
        <f>IF(U$14="","",INDEX('Work It Out'!$K62:$EN62,MATCH(U$14,WorkDebtName,0)))</f>
        <v/>
      </c>
      <c r="V68" s="32" t="str">
        <f>IF(U$14="","",INDEX('Work It Out'!$I62:$EN62, MATCH(U$14, WorkDebtName, 0)))</f>
        <v/>
      </c>
      <c r="W68" s="32" t="str">
        <f>IF(W$14="","",INDEX('Work It Out'!$K62:$EN62,MATCH(W$14,WorkDebtName,0)))</f>
        <v/>
      </c>
      <c r="X68" s="32" t="str">
        <f>IF(W$14="","",INDEX('Work It Out'!$I62:$EN62, MATCH(W$14, WorkDebtName, 0)))</f>
        <v/>
      </c>
      <c r="Y68" s="32" t="str">
        <f>IF(Y$14="","",INDEX('Work It Out'!$K62:$EN62,MATCH(Y$14,WorkDebtName,0)))</f>
        <v/>
      </c>
      <c r="Z68" s="32" t="str">
        <f>IF(Y$14="","",INDEX('Work It Out'!$I62:$EN62, MATCH(Y$14, WorkDebtName, 0)))</f>
        <v/>
      </c>
      <c r="AA68" s="32" t="str">
        <f>IF(AA$14="","",INDEX('Work It Out'!$K62:$EN62,MATCH(AA$14,WorkDebtName,0)))</f>
        <v/>
      </c>
      <c r="AB68" s="32" t="str">
        <f>IF(AA$14="","",INDEX('Work It Out'!$I62:$EN62, MATCH(AA$14, WorkDebtName, 0)))</f>
        <v/>
      </c>
      <c r="AC68" s="32" t="str">
        <f>IF(AC$14="","",INDEX('Work It Out'!$K62:$EN62,MATCH(AC$14,WorkDebtName,0)))</f>
        <v/>
      </c>
      <c r="AD68" s="32" t="str">
        <f>IF(AC$14="","",INDEX('Work It Out'!$I62:$EN62, MATCH(AC$14, WorkDebtName, 0)))</f>
        <v/>
      </c>
      <c r="AE68" s="32" t="str">
        <f>IF(AE$14="","",INDEX('Work It Out'!$K62:$EN62,MATCH(AE$14,WorkDebtName,0)))</f>
        <v/>
      </c>
      <c r="AF68" s="32" t="str">
        <f>IF(AE$14="","",INDEX('Work It Out'!$I62:$EN62, MATCH(AE$14, WorkDebtName, 0)))</f>
        <v/>
      </c>
      <c r="AG68" s="32" t="str">
        <f>IF(AG$14="","",INDEX('Work It Out'!$K62:$EN62,MATCH(AG$14,WorkDebtName,0)))</f>
        <v/>
      </c>
      <c r="AH68" s="32" t="str">
        <f>IF(AG$14="","",INDEX('Work It Out'!$I62:$EN62, MATCH(AG$14, WorkDebtName, 0)))</f>
        <v/>
      </c>
      <c r="AI68" s="32" t="str">
        <f>IF(AI$14="","",INDEX('Work It Out'!$K62:$EN62,MATCH(AI$14,WorkDebtName,0)))</f>
        <v/>
      </c>
      <c r="AJ68" s="32" t="str">
        <f>IF(AI$14="","",INDEX('Work It Out'!$I62:$EN62, MATCH(AI$14, WorkDebtName, 0)))</f>
        <v/>
      </c>
      <c r="AK68" s="32" t="str">
        <f>IF(AK$14="","",INDEX('Work It Out'!$K62:$EN62,MATCH(AK$14,WorkDebtName,0)))</f>
        <v/>
      </c>
      <c r="AL68" s="32" t="str">
        <f>IF(AK$14="","",INDEX('Work It Out'!$I62:$EN62, MATCH(AK$14, WorkDebtName, 0)))</f>
        <v/>
      </c>
      <c r="AM68" s="32" t="str">
        <f>IF(AM$14="","",INDEX('Work It Out'!$K62:$EN62,MATCH(AM$14,WorkDebtName,0)))</f>
        <v/>
      </c>
      <c r="AN68" s="32" t="str">
        <f>IF(AM$14="","",INDEX('Work It Out'!$I62:$EN62, MATCH(AM$14, WorkDebtName, 0)))</f>
        <v/>
      </c>
      <c r="AO68" s="32" t="str">
        <f>IF(AO$14="","",INDEX('Work It Out'!$K62:$EN62,MATCH(AO$14,WorkDebtName,0)))</f>
        <v/>
      </c>
      <c r="AP68" s="32" t="str">
        <f>IF(AO$14="","",INDEX('Work It Out'!$I62:$EN62, MATCH(AO$14, WorkDebtName, 0)))</f>
        <v/>
      </c>
    </row>
    <row r="69" spans="2:42" x14ac:dyDescent="0.25">
      <c r="B69" s="31">
        <f t="shared" ca="1" si="0"/>
        <v>47119</v>
      </c>
      <c r="C69" s="32">
        <f>IF(C$14="","",INDEX('Work It Out'!$K63:$EN63,MATCH(C$14,WorkDebtName,0)))</f>
        <v>0</v>
      </c>
      <c r="D69" s="32">
        <f>IF(C$14="","",INDEX('Work It Out'!$I63:$EN63, MATCH(C$14, WorkDebtName, 0)))</f>
        <v>0</v>
      </c>
      <c r="E69" s="32">
        <f>IF(E$14="","",INDEX('Work It Out'!$K63:$EN63,MATCH(E$14,WorkDebtName,0)))</f>
        <v>0</v>
      </c>
      <c r="F69" s="32">
        <f>IF(E$14="","",INDEX('Work It Out'!$I63:$EN63, MATCH(E$14, WorkDebtName, 0)))</f>
        <v>0</v>
      </c>
      <c r="G69" s="32">
        <f>IF(G$14="","",INDEX('Work It Out'!$K63:$EN63,MATCH(G$14,WorkDebtName,0)))</f>
        <v>0</v>
      </c>
      <c r="H69" s="32">
        <f>IF(G$14="","",INDEX('Work It Out'!$I63:$EN63, MATCH(G$14, WorkDebtName, 0)))</f>
        <v>0</v>
      </c>
      <c r="I69" s="32">
        <f>IF(I$14="","",INDEX('Work It Out'!$K63:$EN63,MATCH(I$14,WorkDebtName,0)))</f>
        <v>0</v>
      </c>
      <c r="J69" s="32">
        <f>IF(I$14="","",INDEX('Work It Out'!$I63:$EN63, MATCH(I$14, WorkDebtName, 0)))</f>
        <v>0</v>
      </c>
      <c r="K69" s="32" t="str">
        <f>IF(K$14="","",INDEX('Work It Out'!$K63:$EN63,MATCH(K$14,WorkDebtName,0)))</f>
        <v/>
      </c>
      <c r="L69" s="32" t="str">
        <f>IF(K$14="","",INDEX('Work It Out'!$I63:$EN63, MATCH(K$14, WorkDebtName, 0)))</f>
        <v/>
      </c>
      <c r="M69" s="32" t="str">
        <f>IF(M$14="","",INDEX('Work It Out'!$K63:$EN63,MATCH(M$14,WorkDebtName,0)))</f>
        <v/>
      </c>
      <c r="N69" s="32" t="str">
        <f>IF(M$14="","",INDEX('Work It Out'!$I63:$EN63, MATCH(M$14, WorkDebtName, 0)))</f>
        <v/>
      </c>
      <c r="O69" s="32" t="str">
        <f>IF(O$14="","",INDEX('Work It Out'!$K63:$EN63,MATCH(O$14,WorkDebtName,0)))</f>
        <v/>
      </c>
      <c r="P69" s="32" t="str">
        <f>IF(O$14="","",INDEX('Work It Out'!$I63:$EN63, MATCH(O$14, WorkDebtName, 0)))</f>
        <v/>
      </c>
      <c r="Q69" s="32" t="str">
        <f>IF(Q$14="","",INDEX('Work It Out'!$K63:$EN63,MATCH(Q$14,WorkDebtName,0)))</f>
        <v/>
      </c>
      <c r="R69" s="32" t="str">
        <f>IF(Q$14="","",INDEX('Work It Out'!$I63:$EN63, MATCH(Q$14, WorkDebtName, 0)))</f>
        <v/>
      </c>
      <c r="S69" s="32" t="str">
        <f>IF(S$14="","",INDEX('Work It Out'!$K63:$EN63,MATCH(S$14,WorkDebtName,0)))</f>
        <v/>
      </c>
      <c r="T69" s="32" t="str">
        <f>IF(S$14="","",INDEX('Work It Out'!$I63:$EN63, MATCH(S$14, WorkDebtName, 0)))</f>
        <v/>
      </c>
      <c r="U69" s="32" t="str">
        <f>IF(U$14="","",INDEX('Work It Out'!$K63:$EN63,MATCH(U$14,WorkDebtName,0)))</f>
        <v/>
      </c>
      <c r="V69" s="32" t="str">
        <f>IF(U$14="","",INDEX('Work It Out'!$I63:$EN63, MATCH(U$14, WorkDebtName, 0)))</f>
        <v/>
      </c>
      <c r="W69" s="32" t="str">
        <f>IF(W$14="","",INDEX('Work It Out'!$K63:$EN63,MATCH(W$14,WorkDebtName,0)))</f>
        <v/>
      </c>
      <c r="X69" s="32" t="str">
        <f>IF(W$14="","",INDEX('Work It Out'!$I63:$EN63, MATCH(W$14, WorkDebtName, 0)))</f>
        <v/>
      </c>
      <c r="Y69" s="32" t="str">
        <f>IF(Y$14="","",INDEX('Work It Out'!$K63:$EN63,MATCH(Y$14,WorkDebtName,0)))</f>
        <v/>
      </c>
      <c r="Z69" s="32" t="str">
        <f>IF(Y$14="","",INDEX('Work It Out'!$I63:$EN63, MATCH(Y$14, WorkDebtName, 0)))</f>
        <v/>
      </c>
      <c r="AA69" s="32" t="str">
        <f>IF(AA$14="","",INDEX('Work It Out'!$K63:$EN63,MATCH(AA$14,WorkDebtName,0)))</f>
        <v/>
      </c>
      <c r="AB69" s="32" t="str">
        <f>IF(AA$14="","",INDEX('Work It Out'!$I63:$EN63, MATCH(AA$14, WorkDebtName, 0)))</f>
        <v/>
      </c>
      <c r="AC69" s="32" t="str">
        <f>IF(AC$14="","",INDEX('Work It Out'!$K63:$EN63,MATCH(AC$14,WorkDebtName,0)))</f>
        <v/>
      </c>
      <c r="AD69" s="32" t="str">
        <f>IF(AC$14="","",INDEX('Work It Out'!$I63:$EN63, MATCH(AC$14, WorkDebtName, 0)))</f>
        <v/>
      </c>
      <c r="AE69" s="32" t="str">
        <f>IF(AE$14="","",INDEX('Work It Out'!$K63:$EN63,MATCH(AE$14,WorkDebtName,0)))</f>
        <v/>
      </c>
      <c r="AF69" s="32" t="str">
        <f>IF(AE$14="","",INDEX('Work It Out'!$I63:$EN63, MATCH(AE$14, WorkDebtName, 0)))</f>
        <v/>
      </c>
      <c r="AG69" s="32" t="str">
        <f>IF(AG$14="","",INDEX('Work It Out'!$K63:$EN63,MATCH(AG$14,WorkDebtName,0)))</f>
        <v/>
      </c>
      <c r="AH69" s="32" t="str">
        <f>IF(AG$14="","",INDEX('Work It Out'!$I63:$EN63, MATCH(AG$14, WorkDebtName, 0)))</f>
        <v/>
      </c>
      <c r="AI69" s="32" t="str">
        <f>IF(AI$14="","",INDEX('Work It Out'!$K63:$EN63,MATCH(AI$14,WorkDebtName,0)))</f>
        <v/>
      </c>
      <c r="AJ69" s="32" t="str">
        <f>IF(AI$14="","",INDEX('Work It Out'!$I63:$EN63, MATCH(AI$14, WorkDebtName, 0)))</f>
        <v/>
      </c>
      <c r="AK69" s="32" t="str">
        <f>IF(AK$14="","",INDEX('Work It Out'!$K63:$EN63,MATCH(AK$14,WorkDebtName,0)))</f>
        <v/>
      </c>
      <c r="AL69" s="32" t="str">
        <f>IF(AK$14="","",INDEX('Work It Out'!$I63:$EN63, MATCH(AK$14, WorkDebtName, 0)))</f>
        <v/>
      </c>
      <c r="AM69" s="32" t="str">
        <f>IF(AM$14="","",INDEX('Work It Out'!$K63:$EN63,MATCH(AM$14,WorkDebtName,0)))</f>
        <v/>
      </c>
      <c r="AN69" s="32" t="str">
        <f>IF(AM$14="","",INDEX('Work It Out'!$I63:$EN63, MATCH(AM$14, WorkDebtName, 0)))</f>
        <v/>
      </c>
      <c r="AO69" s="32" t="str">
        <f>IF(AO$14="","",INDEX('Work It Out'!$K63:$EN63,MATCH(AO$14,WorkDebtName,0)))</f>
        <v/>
      </c>
      <c r="AP69" s="32" t="str">
        <f>IF(AO$14="","",INDEX('Work It Out'!$I63:$EN63, MATCH(AO$14, WorkDebtName, 0)))</f>
        <v/>
      </c>
    </row>
    <row r="70" spans="2:42" x14ac:dyDescent="0.25">
      <c r="B70" s="31">
        <f t="shared" ca="1" si="0"/>
        <v>47150</v>
      </c>
      <c r="C70" s="32">
        <f>IF(C$14="","",INDEX('Work It Out'!$K64:$EN64,MATCH(C$14,WorkDebtName,0)))</f>
        <v>0</v>
      </c>
      <c r="D70" s="32">
        <f>IF(C$14="","",INDEX('Work It Out'!$I64:$EN64, MATCH(C$14, WorkDebtName, 0)))</f>
        <v>0</v>
      </c>
      <c r="E70" s="32">
        <f>IF(E$14="","",INDEX('Work It Out'!$K64:$EN64,MATCH(E$14,WorkDebtName,0)))</f>
        <v>0</v>
      </c>
      <c r="F70" s="32">
        <f>IF(E$14="","",INDEX('Work It Out'!$I64:$EN64, MATCH(E$14, WorkDebtName, 0)))</f>
        <v>0</v>
      </c>
      <c r="G70" s="32">
        <f>IF(G$14="","",INDEX('Work It Out'!$K64:$EN64,MATCH(G$14,WorkDebtName,0)))</f>
        <v>0</v>
      </c>
      <c r="H70" s="32">
        <f>IF(G$14="","",INDEX('Work It Out'!$I64:$EN64, MATCH(G$14, WorkDebtName, 0)))</f>
        <v>0</v>
      </c>
      <c r="I70" s="32">
        <f>IF(I$14="","",INDEX('Work It Out'!$K64:$EN64,MATCH(I$14,WorkDebtName,0)))</f>
        <v>0</v>
      </c>
      <c r="J70" s="32">
        <f>IF(I$14="","",INDEX('Work It Out'!$I64:$EN64, MATCH(I$14, WorkDebtName, 0)))</f>
        <v>0</v>
      </c>
      <c r="K70" s="32" t="str">
        <f>IF(K$14="","",INDEX('Work It Out'!$K64:$EN64,MATCH(K$14,WorkDebtName,0)))</f>
        <v/>
      </c>
      <c r="L70" s="32" t="str">
        <f>IF(K$14="","",INDEX('Work It Out'!$I64:$EN64, MATCH(K$14, WorkDebtName, 0)))</f>
        <v/>
      </c>
      <c r="M70" s="32" t="str">
        <f>IF(M$14="","",INDEX('Work It Out'!$K64:$EN64,MATCH(M$14,WorkDebtName,0)))</f>
        <v/>
      </c>
      <c r="N70" s="32" t="str">
        <f>IF(M$14="","",INDEX('Work It Out'!$I64:$EN64, MATCH(M$14, WorkDebtName, 0)))</f>
        <v/>
      </c>
      <c r="O70" s="32" t="str">
        <f>IF(O$14="","",INDEX('Work It Out'!$K64:$EN64,MATCH(O$14,WorkDebtName,0)))</f>
        <v/>
      </c>
      <c r="P70" s="32" t="str">
        <f>IF(O$14="","",INDEX('Work It Out'!$I64:$EN64, MATCH(O$14, WorkDebtName, 0)))</f>
        <v/>
      </c>
      <c r="Q70" s="32" t="str">
        <f>IF(Q$14="","",INDEX('Work It Out'!$K64:$EN64,MATCH(Q$14,WorkDebtName,0)))</f>
        <v/>
      </c>
      <c r="R70" s="32" t="str">
        <f>IF(Q$14="","",INDEX('Work It Out'!$I64:$EN64, MATCH(Q$14, WorkDebtName, 0)))</f>
        <v/>
      </c>
      <c r="S70" s="32" t="str">
        <f>IF(S$14="","",INDEX('Work It Out'!$K64:$EN64,MATCH(S$14,WorkDebtName,0)))</f>
        <v/>
      </c>
      <c r="T70" s="32" t="str">
        <f>IF(S$14="","",INDEX('Work It Out'!$I64:$EN64, MATCH(S$14, WorkDebtName, 0)))</f>
        <v/>
      </c>
      <c r="U70" s="32" t="str">
        <f>IF(U$14="","",INDEX('Work It Out'!$K64:$EN64,MATCH(U$14,WorkDebtName,0)))</f>
        <v/>
      </c>
      <c r="V70" s="32" t="str">
        <f>IF(U$14="","",INDEX('Work It Out'!$I64:$EN64, MATCH(U$14, WorkDebtName, 0)))</f>
        <v/>
      </c>
      <c r="W70" s="32" t="str">
        <f>IF(W$14="","",INDEX('Work It Out'!$K64:$EN64,MATCH(W$14,WorkDebtName,0)))</f>
        <v/>
      </c>
      <c r="X70" s="32" t="str">
        <f>IF(W$14="","",INDEX('Work It Out'!$I64:$EN64, MATCH(W$14, WorkDebtName, 0)))</f>
        <v/>
      </c>
      <c r="Y70" s="32" t="str">
        <f>IF(Y$14="","",INDEX('Work It Out'!$K64:$EN64,MATCH(Y$14,WorkDebtName,0)))</f>
        <v/>
      </c>
      <c r="Z70" s="32" t="str">
        <f>IF(Y$14="","",INDEX('Work It Out'!$I64:$EN64, MATCH(Y$14, WorkDebtName, 0)))</f>
        <v/>
      </c>
      <c r="AA70" s="32" t="str">
        <f>IF(AA$14="","",INDEX('Work It Out'!$K64:$EN64,MATCH(AA$14,WorkDebtName,0)))</f>
        <v/>
      </c>
      <c r="AB70" s="32" t="str">
        <f>IF(AA$14="","",INDEX('Work It Out'!$I64:$EN64, MATCH(AA$14, WorkDebtName, 0)))</f>
        <v/>
      </c>
      <c r="AC70" s="32" t="str">
        <f>IF(AC$14="","",INDEX('Work It Out'!$K64:$EN64,MATCH(AC$14,WorkDebtName,0)))</f>
        <v/>
      </c>
      <c r="AD70" s="32" t="str">
        <f>IF(AC$14="","",INDEX('Work It Out'!$I64:$EN64, MATCH(AC$14, WorkDebtName, 0)))</f>
        <v/>
      </c>
      <c r="AE70" s="32" t="str">
        <f>IF(AE$14="","",INDEX('Work It Out'!$K64:$EN64,MATCH(AE$14,WorkDebtName,0)))</f>
        <v/>
      </c>
      <c r="AF70" s="32" t="str">
        <f>IF(AE$14="","",INDEX('Work It Out'!$I64:$EN64, MATCH(AE$14, WorkDebtName, 0)))</f>
        <v/>
      </c>
      <c r="AG70" s="32" t="str">
        <f>IF(AG$14="","",INDEX('Work It Out'!$K64:$EN64,MATCH(AG$14,WorkDebtName,0)))</f>
        <v/>
      </c>
      <c r="AH70" s="32" t="str">
        <f>IF(AG$14="","",INDEX('Work It Out'!$I64:$EN64, MATCH(AG$14, WorkDebtName, 0)))</f>
        <v/>
      </c>
      <c r="AI70" s="32" t="str">
        <f>IF(AI$14="","",INDEX('Work It Out'!$K64:$EN64,MATCH(AI$14,WorkDebtName,0)))</f>
        <v/>
      </c>
      <c r="AJ70" s="32" t="str">
        <f>IF(AI$14="","",INDEX('Work It Out'!$I64:$EN64, MATCH(AI$14, WorkDebtName, 0)))</f>
        <v/>
      </c>
      <c r="AK70" s="32" t="str">
        <f>IF(AK$14="","",INDEX('Work It Out'!$K64:$EN64,MATCH(AK$14,WorkDebtName,0)))</f>
        <v/>
      </c>
      <c r="AL70" s="32" t="str">
        <f>IF(AK$14="","",INDEX('Work It Out'!$I64:$EN64, MATCH(AK$14, WorkDebtName, 0)))</f>
        <v/>
      </c>
      <c r="AM70" s="32" t="str">
        <f>IF(AM$14="","",INDEX('Work It Out'!$K64:$EN64,MATCH(AM$14,WorkDebtName,0)))</f>
        <v/>
      </c>
      <c r="AN70" s="32" t="str">
        <f>IF(AM$14="","",INDEX('Work It Out'!$I64:$EN64, MATCH(AM$14, WorkDebtName, 0)))</f>
        <v/>
      </c>
      <c r="AO70" s="32" t="str">
        <f>IF(AO$14="","",INDEX('Work It Out'!$K64:$EN64,MATCH(AO$14,WorkDebtName,0)))</f>
        <v/>
      </c>
      <c r="AP70" s="32" t="str">
        <f>IF(AO$14="","",INDEX('Work It Out'!$I64:$EN64, MATCH(AO$14, WorkDebtName, 0)))</f>
        <v/>
      </c>
    </row>
    <row r="71" spans="2:42" x14ac:dyDescent="0.25">
      <c r="B71" s="31">
        <f t="shared" ca="1" si="0"/>
        <v>47178</v>
      </c>
      <c r="C71" s="32">
        <f>IF(C$14="","",INDEX('Work It Out'!$K65:$EN65,MATCH(C$14,WorkDebtName,0)))</f>
        <v>0</v>
      </c>
      <c r="D71" s="32">
        <f>IF(C$14="","",INDEX('Work It Out'!$I65:$EN65, MATCH(C$14, WorkDebtName, 0)))</f>
        <v>0</v>
      </c>
      <c r="E71" s="32">
        <f>IF(E$14="","",INDEX('Work It Out'!$K65:$EN65,MATCH(E$14,WorkDebtName,0)))</f>
        <v>0</v>
      </c>
      <c r="F71" s="32">
        <f>IF(E$14="","",INDEX('Work It Out'!$I65:$EN65, MATCH(E$14, WorkDebtName, 0)))</f>
        <v>0</v>
      </c>
      <c r="G71" s="32">
        <f>IF(G$14="","",INDEX('Work It Out'!$K65:$EN65,MATCH(G$14,WorkDebtName,0)))</f>
        <v>0</v>
      </c>
      <c r="H71" s="32">
        <f>IF(G$14="","",INDEX('Work It Out'!$I65:$EN65, MATCH(G$14, WorkDebtName, 0)))</f>
        <v>0</v>
      </c>
      <c r="I71" s="32">
        <f>IF(I$14="","",INDEX('Work It Out'!$K65:$EN65,MATCH(I$14,WorkDebtName,0)))</f>
        <v>0</v>
      </c>
      <c r="J71" s="32">
        <f>IF(I$14="","",INDEX('Work It Out'!$I65:$EN65, MATCH(I$14, WorkDebtName, 0)))</f>
        <v>0</v>
      </c>
      <c r="K71" s="32" t="str">
        <f>IF(K$14="","",INDEX('Work It Out'!$K65:$EN65,MATCH(K$14,WorkDebtName,0)))</f>
        <v/>
      </c>
      <c r="L71" s="32" t="str">
        <f>IF(K$14="","",INDEX('Work It Out'!$I65:$EN65, MATCH(K$14, WorkDebtName, 0)))</f>
        <v/>
      </c>
      <c r="M71" s="32" t="str">
        <f>IF(M$14="","",INDEX('Work It Out'!$K65:$EN65,MATCH(M$14,WorkDebtName,0)))</f>
        <v/>
      </c>
      <c r="N71" s="32" t="str">
        <f>IF(M$14="","",INDEX('Work It Out'!$I65:$EN65, MATCH(M$14, WorkDebtName, 0)))</f>
        <v/>
      </c>
      <c r="O71" s="32" t="str">
        <f>IF(O$14="","",INDEX('Work It Out'!$K65:$EN65,MATCH(O$14,WorkDebtName,0)))</f>
        <v/>
      </c>
      <c r="P71" s="32" t="str">
        <f>IF(O$14="","",INDEX('Work It Out'!$I65:$EN65, MATCH(O$14, WorkDebtName, 0)))</f>
        <v/>
      </c>
      <c r="Q71" s="32" t="str">
        <f>IF(Q$14="","",INDEX('Work It Out'!$K65:$EN65,MATCH(Q$14,WorkDebtName,0)))</f>
        <v/>
      </c>
      <c r="R71" s="32" t="str">
        <f>IF(Q$14="","",INDEX('Work It Out'!$I65:$EN65, MATCH(Q$14, WorkDebtName, 0)))</f>
        <v/>
      </c>
      <c r="S71" s="32" t="str">
        <f>IF(S$14="","",INDEX('Work It Out'!$K65:$EN65,MATCH(S$14,WorkDebtName,0)))</f>
        <v/>
      </c>
      <c r="T71" s="32" t="str">
        <f>IF(S$14="","",INDEX('Work It Out'!$I65:$EN65, MATCH(S$14, WorkDebtName, 0)))</f>
        <v/>
      </c>
      <c r="U71" s="32" t="str">
        <f>IF(U$14="","",INDEX('Work It Out'!$K65:$EN65,MATCH(U$14,WorkDebtName,0)))</f>
        <v/>
      </c>
      <c r="V71" s="32" t="str">
        <f>IF(U$14="","",INDEX('Work It Out'!$I65:$EN65, MATCH(U$14, WorkDebtName, 0)))</f>
        <v/>
      </c>
      <c r="W71" s="32" t="str">
        <f>IF(W$14="","",INDEX('Work It Out'!$K65:$EN65,MATCH(W$14,WorkDebtName,0)))</f>
        <v/>
      </c>
      <c r="X71" s="32" t="str">
        <f>IF(W$14="","",INDEX('Work It Out'!$I65:$EN65, MATCH(W$14, WorkDebtName, 0)))</f>
        <v/>
      </c>
      <c r="Y71" s="32" t="str">
        <f>IF(Y$14="","",INDEX('Work It Out'!$K65:$EN65,MATCH(Y$14,WorkDebtName,0)))</f>
        <v/>
      </c>
      <c r="Z71" s="32" t="str">
        <f>IF(Y$14="","",INDEX('Work It Out'!$I65:$EN65, MATCH(Y$14, WorkDebtName, 0)))</f>
        <v/>
      </c>
      <c r="AA71" s="32" t="str">
        <f>IF(AA$14="","",INDEX('Work It Out'!$K65:$EN65,MATCH(AA$14,WorkDebtName,0)))</f>
        <v/>
      </c>
      <c r="AB71" s="32" t="str">
        <f>IF(AA$14="","",INDEX('Work It Out'!$I65:$EN65, MATCH(AA$14, WorkDebtName, 0)))</f>
        <v/>
      </c>
      <c r="AC71" s="32" t="str">
        <f>IF(AC$14="","",INDEX('Work It Out'!$K65:$EN65,MATCH(AC$14,WorkDebtName,0)))</f>
        <v/>
      </c>
      <c r="AD71" s="32" t="str">
        <f>IF(AC$14="","",INDEX('Work It Out'!$I65:$EN65, MATCH(AC$14, WorkDebtName, 0)))</f>
        <v/>
      </c>
      <c r="AE71" s="32" t="str">
        <f>IF(AE$14="","",INDEX('Work It Out'!$K65:$EN65,MATCH(AE$14,WorkDebtName,0)))</f>
        <v/>
      </c>
      <c r="AF71" s="32" t="str">
        <f>IF(AE$14="","",INDEX('Work It Out'!$I65:$EN65, MATCH(AE$14, WorkDebtName, 0)))</f>
        <v/>
      </c>
      <c r="AG71" s="32" t="str">
        <f>IF(AG$14="","",INDEX('Work It Out'!$K65:$EN65,MATCH(AG$14,WorkDebtName,0)))</f>
        <v/>
      </c>
      <c r="AH71" s="32" t="str">
        <f>IF(AG$14="","",INDEX('Work It Out'!$I65:$EN65, MATCH(AG$14, WorkDebtName, 0)))</f>
        <v/>
      </c>
      <c r="AI71" s="32" t="str">
        <f>IF(AI$14="","",INDEX('Work It Out'!$K65:$EN65,MATCH(AI$14,WorkDebtName,0)))</f>
        <v/>
      </c>
      <c r="AJ71" s="32" t="str">
        <f>IF(AI$14="","",INDEX('Work It Out'!$I65:$EN65, MATCH(AI$14, WorkDebtName, 0)))</f>
        <v/>
      </c>
      <c r="AK71" s="32" t="str">
        <f>IF(AK$14="","",INDEX('Work It Out'!$K65:$EN65,MATCH(AK$14,WorkDebtName,0)))</f>
        <v/>
      </c>
      <c r="AL71" s="32" t="str">
        <f>IF(AK$14="","",INDEX('Work It Out'!$I65:$EN65, MATCH(AK$14, WorkDebtName, 0)))</f>
        <v/>
      </c>
      <c r="AM71" s="32" t="str">
        <f>IF(AM$14="","",INDEX('Work It Out'!$K65:$EN65,MATCH(AM$14,WorkDebtName,0)))</f>
        <v/>
      </c>
      <c r="AN71" s="32" t="str">
        <f>IF(AM$14="","",INDEX('Work It Out'!$I65:$EN65, MATCH(AM$14, WorkDebtName, 0)))</f>
        <v/>
      </c>
      <c r="AO71" s="32" t="str">
        <f>IF(AO$14="","",INDEX('Work It Out'!$K65:$EN65,MATCH(AO$14,WorkDebtName,0)))</f>
        <v/>
      </c>
      <c r="AP71" s="32" t="str">
        <f>IF(AO$14="","",INDEX('Work It Out'!$I65:$EN65, MATCH(AO$14, WorkDebtName, 0)))</f>
        <v/>
      </c>
    </row>
    <row r="72" spans="2:42" x14ac:dyDescent="0.25">
      <c r="B72" s="31">
        <f t="shared" ca="1" si="0"/>
        <v>47209</v>
      </c>
      <c r="C72" s="32">
        <f>IF(C$14="","",INDEX('Work It Out'!$K66:$EN66,MATCH(C$14,WorkDebtName,0)))</f>
        <v>0</v>
      </c>
      <c r="D72" s="32">
        <f>IF(C$14="","",INDEX('Work It Out'!$I66:$EN66, MATCH(C$14, WorkDebtName, 0)))</f>
        <v>0</v>
      </c>
      <c r="E72" s="32">
        <f>IF(E$14="","",INDEX('Work It Out'!$K66:$EN66,MATCH(E$14,WorkDebtName,0)))</f>
        <v>0</v>
      </c>
      <c r="F72" s="32">
        <f>IF(E$14="","",INDEX('Work It Out'!$I66:$EN66, MATCH(E$14, WorkDebtName, 0)))</f>
        <v>0</v>
      </c>
      <c r="G72" s="32">
        <f>IF(G$14="","",INDEX('Work It Out'!$K66:$EN66,MATCH(G$14,WorkDebtName,0)))</f>
        <v>0</v>
      </c>
      <c r="H72" s="32">
        <f>IF(G$14="","",INDEX('Work It Out'!$I66:$EN66, MATCH(G$14, WorkDebtName, 0)))</f>
        <v>0</v>
      </c>
      <c r="I72" s="32">
        <f>IF(I$14="","",INDEX('Work It Out'!$K66:$EN66,MATCH(I$14,WorkDebtName,0)))</f>
        <v>0</v>
      </c>
      <c r="J72" s="32">
        <f>IF(I$14="","",INDEX('Work It Out'!$I66:$EN66, MATCH(I$14, WorkDebtName, 0)))</f>
        <v>0</v>
      </c>
      <c r="K72" s="32" t="str">
        <f>IF(K$14="","",INDEX('Work It Out'!$K66:$EN66,MATCH(K$14,WorkDebtName,0)))</f>
        <v/>
      </c>
      <c r="L72" s="32" t="str">
        <f>IF(K$14="","",INDEX('Work It Out'!$I66:$EN66, MATCH(K$14, WorkDebtName, 0)))</f>
        <v/>
      </c>
      <c r="M72" s="32" t="str">
        <f>IF(M$14="","",INDEX('Work It Out'!$K66:$EN66,MATCH(M$14,WorkDebtName,0)))</f>
        <v/>
      </c>
      <c r="N72" s="32" t="str">
        <f>IF(M$14="","",INDEX('Work It Out'!$I66:$EN66, MATCH(M$14, WorkDebtName, 0)))</f>
        <v/>
      </c>
      <c r="O72" s="32" t="str">
        <f>IF(O$14="","",INDEX('Work It Out'!$K66:$EN66,MATCH(O$14,WorkDebtName,0)))</f>
        <v/>
      </c>
      <c r="P72" s="32" t="str">
        <f>IF(O$14="","",INDEX('Work It Out'!$I66:$EN66, MATCH(O$14, WorkDebtName, 0)))</f>
        <v/>
      </c>
      <c r="Q72" s="32" t="str">
        <f>IF(Q$14="","",INDEX('Work It Out'!$K66:$EN66,MATCH(Q$14,WorkDebtName,0)))</f>
        <v/>
      </c>
      <c r="R72" s="32" t="str">
        <f>IF(Q$14="","",INDEX('Work It Out'!$I66:$EN66, MATCH(Q$14, WorkDebtName, 0)))</f>
        <v/>
      </c>
      <c r="S72" s="32" t="str">
        <f>IF(S$14="","",INDEX('Work It Out'!$K66:$EN66,MATCH(S$14,WorkDebtName,0)))</f>
        <v/>
      </c>
      <c r="T72" s="32" t="str">
        <f>IF(S$14="","",INDEX('Work It Out'!$I66:$EN66, MATCH(S$14, WorkDebtName, 0)))</f>
        <v/>
      </c>
      <c r="U72" s="32" t="str">
        <f>IF(U$14="","",INDEX('Work It Out'!$K66:$EN66,MATCH(U$14,WorkDebtName,0)))</f>
        <v/>
      </c>
      <c r="V72" s="32" t="str">
        <f>IF(U$14="","",INDEX('Work It Out'!$I66:$EN66, MATCH(U$14, WorkDebtName, 0)))</f>
        <v/>
      </c>
      <c r="W72" s="32" t="str">
        <f>IF(W$14="","",INDEX('Work It Out'!$K66:$EN66,MATCH(W$14,WorkDebtName,0)))</f>
        <v/>
      </c>
      <c r="X72" s="32" t="str">
        <f>IF(W$14="","",INDEX('Work It Out'!$I66:$EN66, MATCH(W$14, WorkDebtName, 0)))</f>
        <v/>
      </c>
      <c r="Y72" s="32" t="str">
        <f>IF(Y$14="","",INDEX('Work It Out'!$K66:$EN66,MATCH(Y$14,WorkDebtName,0)))</f>
        <v/>
      </c>
      <c r="Z72" s="32" t="str">
        <f>IF(Y$14="","",INDEX('Work It Out'!$I66:$EN66, MATCH(Y$14, WorkDebtName, 0)))</f>
        <v/>
      </c>
      <c r="AA72" s="32" t="str">
        <f>IF(AA$14="","",INDEX('Work It Out'!$K66:$EN66,MATCH(AA$14,WorkDebtName,0)))</f>
        <v/>
      </c>
      <c r="AB72" s="32" t="str">
        <f>IF(AA$14="","",INDEX('Work It Out'!$I66:$EN66, MATCH(AA$14, WorkDebtName, 0)))</f>
        <v/>
      </c>
      <c r="AC72" s="32" t="str">
        <f>IF(AC$14="","",INDEX('Work It Out'!$K66:$EN66,MATCH(AC$14,WorkDebtName,0)))</f>
        <v/>
      </c>
      <c r="AD72" s="32" t="str">
        <f>IF(AC$14="","",INDEX('Work It Out'!$I66:$EN66, MATCH(AC$14, WorkDebtName, 0)))</f>
        <v/>
      </c>
      <c r="AE72" s="32" t="str">
        <f>IF(AE$14="","",INDEX('Work It Out'!$K66:$EN66,MATCH(AE$14,WorkDebtName,0)))</f>
        <v/>
      </c>
      <c r="AF72" s="32" t="str">
        <f>IF(AE$14="","",INDEX('Work It Out'!$I66:$EN66, MATCH(AE$14, WorkDebtName, 0)))</f>
        <v/>
      </c>
      <c r="AG72" s="32" t="str">
        <f>IF(AG$14="","",INDEX('Work It Out'!$K66:$EN66,MATCH(AG$14,WorkDebtName,0)))</f>
        <v/>
      </c>
      <c r="AH72" s="32" t="str">
        <f>IF(AG$14="","",INDEX('Work It Out'!$I66:$EN66, MATCH(AG$14, WorkDebtName, 0)))</f>
        <v/>
      </c>
      <c r="AI72" s="32" t="str">
        <f>IF(AI$14="","",INDEX('Work It Out'!$K66:$EN66,MATCH(AI$14,WorkDebtName,0)))</f>
        <v/>
      </c>
      <c r="AJ72" s="32" t="str">
        <f>IF(AI$14="","",INDEX('Work It Out'!$I66:$EN66, MATCH(AI$14, WorkDebtName, 0)))</f>
        <v/>
      </c>
      <c r="AK72" s="32" t="str">
        <f>IF(AK$14="","",INDEX('Work It Out'!$K66:$EN66,MATCH(AK$14,WorkDebtName,0)))</f>
        <v/>
      </c>
      <c r="AL72" s="32" t="str">
        <f>IF(AK$14="","",INDEX('Work It Out'!$I66:$EN66, MATCH(AK$14, WorkDebtName, 0)))</f>
        <v/>
      </c>
      <c r="AM72" s="32" t="str">
        <f>IF(AM$14="","",INDEX('Work It Out'!$K66:$EN66,MATCH(AM$14,WorkDebtName,0)))</f>
        <v/>
      </c>
      <c r="AN72" s="32" t="str">
        <f>IF(AM$14="","",INDEX('Work It Out'!$I66:$EN66, MATCH(AM$14, WorkDebtName, 0)))</f>
        <v/>
      </c>
      <c r="AO72" s="32" t="str">
        <f>IF(AO$14="","",INDEX('Work It Out'!$K66:$EN66,MATCH(AO$14,WorkDebtName,0)))</f>
        <v/>
      </c>
      <c r="AP72" s="32" t="str">
        <f>IF(AO$14="","",INDEX('Work It Out'!$I66:$EN66, MATCH(AO$14, WorkDebtName, 0)))</f>
        <v/>
      </c>
    </row>
    <row r="73" spans="2:42" x14ac:dyDescent="0.25">
      <c r="B73" s="31">
        <f t="shared" ca="1" si="0"/>
        <v>47239</v>
      </c>
      <c r="C73" s="32">
        <f>IF(C$14="","",INDEX('Work It Out'!$K67:$EN67,MATCH(C$14,WorkDebtName,0)))</f>
        <v>0</v>
      </c>
      <c r="D73" s="32">
        <f>IF(C$14="","",INDEX('Work It Out'!$I67:$EN67, MATCH(C$14, WorkDebtName, 0)))</f>
        <v>0</v>
      </c>
      <c r="E73" s="32">
        <f>IF(E$14="","",INDEX('Work It Out'!$K67:$EN67,MATCH(E$14,WorkDebtName,0)))</f>
        <v>0</v>
      </c>
      <c r="F73" s="32">
        <f>IF(E$14="","",INDEX('Work It Out'!$I67:$EN67, MATCH(E$14, WorkDebtName, 0)))</f>
        <v>0</v>
      </c>
      <c r="G73" s="32">
        <f>IF(G$14="","",INDEX('Work It Out'!$K67:$EN67,MATCH(G$14,WorkDebtName,0)))</f>
        <v>0</v>
      </c>
      <c r="H73" s="32">
        <f>IF(G$14="","",INDEX('Work It Out'!$I67:$EN67, MATCH(G$14, WorkDebtName, 0)))</f>
        <v>0</v>
      </c>
      <c r="I73" s="32">
        <f>IF(I$14="","",INDEX('Work It Out'!$K67:$EN67,MATCH(I$14,WorkDebtName,0)))</f>
        <v>0</v>
      </c>
      <c r="J73" s="32">
        <f>IF(I$14="","",INDEX('Work It Out'!$I67:$EN67, MATCH(I$14, WorkDebtName, 0)))</f>
        <v>0</v>
      </c>
      <c r="K73" s="32" t="str">
        <f>IF(K$14="","",INDEX('Work It Out'!$K67:$EN67,MATCH(K$14,WorkDebtName,0)))</f>
        <v/>
      </c>
      <c r="L73" s="32" t="str">
        <f>IF(K$14="","",INDEX('Work It Out'!$I67:$EN67, MATCH(K$14, WorkDebtName, 0)))</f>
        <v/>
      </c>
      <c r="M73" s="32" t="str">
        <f>IF(M$14="","",INDEX('Work It Out'!$K67:$EN67,MATCH(M$14,WorkDebtName,0)))</f>
        <v/>
      </c>
      <c r="N73" s="32" t="str">
        <f>IF(M$14="","",INDEX('Work It Out'!$I67:$EN67, MATCH(M$14, WorkDebtName, 0)))</f>
        <v/>
      </c>
      <c r="O73" s="32" t="str">
        <f>IF(O$14="","",INDEX('Work It Out'!$K67:$EN67,MATCH(O$14,WorkDebtName,0)))</f>
        <v/>
      </c>
      <c r="P73" s="32" t="str">
        <f>IF(O$14="","",INDEX('Work It Out'!$I67:$EN67, MATCH(O$14, WorkDebtName, 0)))</f>
        <v/>
      </c>
      <c r="Q73" s="32" t="str">
        <f>IF(Q$14="","",INDEX('Work It Out'!$K67:$EN67,MATCH(Q$14,WorkDebtName,0)))</f>
        <v/>
      </c>
      <c r="R73" s="32" t="str">
        <f>IF(Q$14="","",INDEX('Work It Out'!$I67:$EN67, MATCH(Q$14, WorkDebtName, 0)))</f>
        <v/>
      </c>
      <c r="S73" s="32" t="str">
        <f>IF(S$14="","",INDEX('Work It Out'!$K67:$EN67,MATCH(S$14,WorkDebtName,0)))</f>
        <v/>
      </c>
      <c r="T73" s="32" t="str">
        <f>IF(S$14="","",INDEX('Work It Out'!$I67:$EN67, MATCH(S$14, WorkDebtName, 0)))</f>
        <v/>
      </c>
      <c r="U73" s="32" t="str">
        <f>IF(U$14="","",INDEX('Work It Out'!$K67:$EN67,MATCH(U$14,WorkDebtName,0)))</f>
        <v/>
      </c>
      <c r="V73" s="32" t="str">
        <f>IF(U$14="","",INDEX('Work It Out'!$I67:$EN67, MATCH(U$14, WorkDebtName, 0)))</f>
        <v/>
      </c>
      <c r="W73" s="32" t="str">
        <f>IF(W$14="","",INDEX('Work It Out'!$K67:$EN67,MATCH(W$14,WorkDebtName,0)))</f>
        <v/>
      </c>
      <c r="X73" s="32" t="str">
        <f>IF(W$14="","",INDEX('Work It Out'!$I67:$EN67, MATCH(W$14, WorkDebtName, 0)))</f>
        <v/>
      </c>
      <c r="Y73" s="32" t="str">
        <f>IF(Y$14="","",INDEX('Work It Out'!$K67:$EN67,MATCH(Y$14,WorkDebtName,0)))</f>
        <v/>
      </c>
      <c r="Z73" s="32" t="str">
        <f>IF(Y$14="","",INDEX('Work It Out'!$I67:$EN67, MATCH(Y$14, WorkDebtName, 0)))</f>
        <v/>
      </c>
      <c r="AA73" s="32" t="str">
        <f>IF(AA$14="","",INDEX('Work It Out'!$K67:$EN67,MATCH(AA$14,WorkDebtName,0)))</f>
        <v/>
      </c>
      <c r="AB73" s="32" t="str">
        <f>IF(AA$14="","",INDEX('Work It Out'!$I67:$EN67, MATCH(AA$14, WorkDebtName, 0)))</f>
        <v/>
      </c>
      <c r="AC73" s="32" t="str">
        <f>IF(AC$14="","",INDEX('Work It Out'!$K67:$EN67,MATCH(AC$14,WorkDebtName,0)))</f>
        <v/>
      </c>
      <c r="AD73" s="32" t="str">
        <f>IF(AC$14="","",INDEX('Work It Out'!$I67:$EN67, MATCH(AC$14, WorkDebtName, 0)))</f>
        <v/>
      </c>
      <c r="AE73" s="32" t="str">
        <f>IF(AE$14="","",INDEX('Work It Out'!$K67:$EN67,MATCH(AE$14,WorkDebtName,0)))</f>
        <v/>
      </c>
      <c r="AF73" s="32" t="str">
        <f>IF(AE$14="","",INDEX('Work It Out'!$I67:$EN67, MATCH(AE$14, WorkDebtName, 0)))</f>
        <v/>
      </c>
      <c r="AG73" s="32" t="str">
        <f>IF(AG$14="","",INDEX('Work It Out'!$K67:$EN67,MATCH(AG$14,WorkDebtName,0)))</f>
        <v/>
      </c>
      <c r="AH73" s="32" t="str">
        <f>IF(AG$14="","",INDEX('Work It Out'!$I67:$EN67, MATCH(AG$14, WorkDebtName, 0)))</f>
        <v/>
      </c>
      <c r="AI73" s="32" t="str">
        <f>IF(AI$14="","",INDEX('Work It Out'!$K67:$EN67,MATCH(AI$14,WorkDebtName,0)))</f>
        <v/>
      </c>
      <c r="AJ73" s="32" t="str">
        <f>IF(AI$14="","",INDEX('Work It Out'!$I67:$EN67, MATCH(AI$14, WorkDebtName, 0)))</f>
        <v/>
      </c>
      <c r="AK73" s="32" t="str">
        <f>IF(AK$14="","",INDEX('Work It Out'!$K67:$EN67,MATCH(AK$14,WorkDebtName,0)))</f>
        <v/>
      </c>
      <c r="AL73" s="32" t="str">
        <f>IF(AK$14="","",INDEX('Work It Out'!$I67:$EN67, MATCH(AK$14, WorkDebtName, 0)))</f>
        <v/>
      </c>
      <c r="AM73" s="32" t="str">
        <f>IF(AM$14="","",INDEX('Work It Out'!$K67:$EN67,MATCH(AM$14,WorkDebtName,0)))</f>
        <v/>
      </c>
      <c r="AN73" s="32" t="str">
        <f>IF(AM$14="","",INDEX('Work It Out'!$I67:$EN67, MATCH(AM$14, WorkDebtName, 0)))</f>
        <v/>
      </c>
      <c r="AO73" s="32" t="str">
        <f>IF(AO$14="","",INDEX('Work It Out'!$K67:$EN67,MATCH(AO$14,WorkDebtName,0)))</f>
        <v/>
      </c>
      <c r="AP73" s="32" t="str">
        <f>IF(AO$14="","",INDEX('Work It Out'!$I67:$EN67, MATCH(AO$14, WorkDebtName, 0)))</f>
        <v/>
      </c>
    </row>
    <row r="74" spans="2:42" x14ac:dyDescent="0.25">
      <c r="B74" s="31">
        <f t="shared" ca="1" si="0"/>
        <v>47270</v>
      </c>
      <c r="C74" s="32">
        <f>IF(C$14="","",INDEX('Work It Out'!$K68:$EN68,MATCH(C$14,WorkDebtName,0)))</f>
        <v>0</v>
      </c>
      <c r="D74" s="32">
        <f>IF(C$14="","",INDEX('Work It Out'!$I68:$EN68, MATCH(C$14, WorkDebtName, 0)))</f>
        <v>0</v>
      </c>
      <c r="E74" s="32">
        <f>IF(E$14="","",INDEX('Work It Out'!$K68:$EN68,MATCH(E$14,WorkDebtName,0)))</f>
        <v>0</v>
      </c>
      <c r="F74" s="32">
        <f>IF(E$14="","",INDEX('Work It Out'!$I68:$EN68, MATCH(E$14, WorkDebtName, 0)))</f>
        <v>0</v>
      </c>
      <c r="G74" s="32">
        <f>IF(G$14="","",INDEX('Work It Out'!$K68:$EN68,MATCH(G$14,WorkDebtName,0)))</f>
        <v>0</v>
      </c>
      <c r="H74" s="32">
        <f>IF(G$14="","",INDEX('Work It Out'!$I68:$EN68, MATCH(G$14, WorkDebtName, 0)))</f>
        <v>0</v>
      </c>
      <c r="I74" s="32">
        <f>IF(I$14="","",INDEX('Work It Out'!$K68:$EN68,MATCH(I$14,WorkDebtName,0)))</f>
        <v>0</v>
      </c>
      <c r="J74" s="32">
        <f>IF(I$14="","",INDEX('Work It Out'!$I68:$EN68, MATCH(I$14, WorkDebtName, 0)))</f>
        <v>0</v>
      </c>
      <c r="K74" s="32" t="str">
        <f>IF(K$14="","",INDEX('Work It Out'!$K68:$EN68,MATCH(K$14,WorkDebtName,0)))</f>
        <v/>
      </c>
      <c r="L74" s="32" t="str">
        <f>IF(K$14="","",INDEX('Work It Out'!$I68:$EN68, MATCH(K$14, WorkDebtName, 0)))</f>
        <v/>
      </c>
      <c r="M74" s="32" t="str">
        <f>IF(M$14="","",INDEX('Work It Out'!$K68:$EN68,MATCH(M$14,WorkDebtName,0)))</f>
        <v/>
      </c>
      <c r="N74" s="32" t="str">
        <f>IF(M$14="","",INDEX('Work It Out'!$I68:$EN68, MATCH(M$14, WorkDebtName, 0)))</f>
        <v/>
      </c>
      <c r="O74" s="32" t="str">
        <f>IF(O$14="","",INDEX('Work It Out'!$K68:$EN68,MATCH(O$14,WorkDebtName,0)))</f>
        <v/>
      </c>
      <c r="P74" s="32" t="str">
        <f>IF(O$14="","",INDEX('Work It Out'!$I68:$EN68, MATCH(O$14, WorkDebtName, 0)))</f>
        <v/>
      </c>
      <c r="Q74" s="32" t="str">
        <f>IF(Q$14="","",INDEX('Work It Out'!$K68:$EN68,MATCH(Q$14,WorkDebtName,0)))</f>
        <v/>
      </c>
      <c r="R74" s="32" t="str">
        <f>IF(Q$14="","",INDEX('Work It Out'!$I68:$EN68, MATCH(Q$14, WorkDebtName, 0)))</f>
        <v/>
      </c>
      <c r="S74" s="32" t="str">
        <f>IF(S$14="","",INDEX('Work It Out'!$K68:$EN68,MATCH(S$14,WorkDebtName,0)))</f>
        <v/>
      </c>
      <c r="T74" s="32" t="str">
        <f>IF(S$14="","",INDEX('Work It Out'!$I68:$EN68, MATCH(S$14, WorkDebtName, 0)))</f>
        <v/>
      </c>
      <c r="U74" s="32" t="str">
        <f>IF(U$14="","",INDEX('Work It Out'!$K68:$EN68,MATCH(U$14,WorkDebtName,0)))</f>
        <v/>
      </c>
      <c r="V74" s="32" t="str">
        <f>IF(U$14="","",INDEX('Work It Out'!$I68:$EN68, MATCH(U$14, WorkDebtName, 0)))</f>
        <v/>
      </c>
      <c r="W74" s="32" t="str">
        <f>IF(W$14="","",INDEX('Work It Out'!$K68:$EN68,MATCH(W$14,WorkDebtName,0)))</f>
        <v/>
      </c>
      <c r="X74" s="32" t="str">
        <f>IF(W$14="","",INDEX('Work It Out'!$I68:$EN68, MATCH(W$14, WorkDebtName, 0)))</f>
        <v/>
      </c>
      <c r="Y74" s="32" t="str">
        <f>IF(Y$14="","",INDEX('Work It Out'!$K68:$EN68,MATCH(Y$14,WorkDebtName,0)))</f>
        <v/>
      </c>
      <c r="Z74" s="32" t="str">
        <f>IF(Y$14="","",INDEX('Work It Out'!$I68:$EN68, MATCH(Y$14, WorkDebtName, 0)))</f>
        <v/>
      </c>
      <c r="AA74" s="32" t="str">
        <f>IF(AA$14="","",INDEX('Work It Out'!$K68:$EN68,MATCH(AA$14,WorkDebtName,0)))</f>
        <v/>
      </c>
      <c r="AB74" s="32" t="str">
        <f>IF(AA$14="","",INDEX('Work It Out'!$I68:$EN68, MATCH(AA$14, WorkDebtName, 0)))</f>
        <v/>
      </c>
      <c r="AC74" s="32" t="str">
        <f>IF(AC$14="","",INDEX('Work It Out'!$K68:$EN68,MATCH(AC$14,WorkDebtName,0)))</f>
        <v/>
      </c>
      <c r="AD74" s="32" t="str">
        <f>IF(AC$14="","",INDEX('Work It Out'!$I68:$EN68, MATCH(AC$14, WorkDebtName, 0)))</f>
        <v/>
      </c>
      <c r="AE74" s="32" t="str">
        <f>IF(AE$14="","",INDEX('Work It Out'!$K68:$EN68,MATCH(AE$14,WorkDebtName,0)))</f>
        <v/>
      </c>
      <c r="AF74" s="32" t="str">
        <f>IF(AE$14="","",INDEX('Work It Out'!$I68:$EN68, MATCH(AE$14, WorkDebtName, 0)))</f>
        <v/>
      </c>
      <c r="AG74" s="32" t="str">
        <f>IF(AG$14="","",INDEX('Work It Out'!$K68:$EN68,MATCH(AG$14,WorkDebtName,0)))</f>
        <v/>
      </c>
      <c r="AH74" s="32" t="str">
        <f>IF(AG$14="","",INDEX('Work It Out'!$I68:$EN68, MATCH(AG$14, WorkDebtName, 0)))</f>
        <v/>
      </c>
      <c r="AI74" s="32" t="str">
        <f>IF(AI$14="","",INDEX('Work It Out'!$K68:$EN68,MATCH(AI$14,WorkDebtName,0)))</f>
        <v/>
      </c>
      <c r="AJ74" s="32" t="str">
        <f>IF(AI$14="","",INDEX('Work It Out'!$I68:$EN68, MATCH(AI$14, WorkDebtName, 0)))</f>
        <v/>
      </c>
      <c r="AK74" s="32" t="str">
        <f>IF(AK$14="","",INDEX('Work It Out'!$K68:$EN68,MATCH(AK$14,WorkDebtName,0)))</f>
        <v/>
      </c>
      <c r="AL74" s="32" t="str">
        <f>IF(AK$14="","",INDEX('Work It Out'!$I68:$EN68, MATCH(AK$14, WorkDebtName, 0)))</f>
        <v/>
      </c>
      <c r="AM74" s="32" t="str">
        <f>IF(AM$14="","",INDEX('Work It Out'!$K68:$EN68,MATCH(AM$14,WorkDebtName,0)))</f>
        <v/>
      </c>
      <c r="AN74" s="32" t="str">
        <f>IF(AM$14="","",INDEX('Work It Out'!$I68:$EN68, MATCH(AM$14, WorkDebtName, 0)))</f>
        <v/>
      </c>
      <c r="AO74" s="32" t="str">
        <f>IF(AO$14="","",INDEX('Work It Out'!$K68:$EN68,MATCH(AO$14,WorkDebtName,0)))</f>
        <v/>
      </c>
      <c r="AP74" s="32" t="str">
        <f>IF(AO$14="","",INDEX('Work It Out'!$I68:$EN68, MATCH(AO$14, WorkDebtName, 0)))</f>
        <v/>
      </c>
    </row>
    <row r="75" spans="2:42" x14ac:dyDescent="0.25">
      <c r="B75" s="31">
        <f t="shared" ca="1" si="0"/>
        <v>47300</v>
      </c>
      <c r="C75" s="32">
        <f>IF(C$14="","",INDEX('Work It Out'!$K69:$EN69,MATCH(C$14,WorkDebtName,0)))</f>
        <v>0</v>
      </c>
      <c r="D75" s="32">
        <f>IF(C$14="","",INDEX('Work It Out'!$I69:$EN69, MATCH(C$14, WorkDebtName, 0)))</f>
        <v>0</v>
      </c>
      <c r="E75" s="32">
        <f>IF(E$14="","",INDEX('Work It Out'!$K69:$EN69,MATCH(E$14,WorkDebtName,0)))</f>
        <v>0</v>
      </c>
      <c r="F75" s="32">
        <f>IF(E$14="","",INDEX('Work It Out'!$I69:$EN69, MATCH(E$14, WorkDebtName, 0)))</f>
        <v>0</v>
      </c>
      <c r="G75" s="32">
        <f>IF(G$14="","",INDEX('Work It Out'!$K69:$EN69,MATCH(G$14,WorkDebtName,0)))</f>
        <v>0</v>
      </c>
      <c r="H75" s="32">
        <f>IF(G$14="","",INDEX('Work It Out'!$I69:$EN69, MATCH(G$14, WorkDebtName, 0)))</f>
        <v>0</v>
      </c>
      <c r="I75" s="32">
        <f>IF(I$14="","",INDEX('Work It Out'!$K69:$EN69,MATCH(I$14,WorkDebtName,0)))</f>
        <v>0</v>
      </c>
      <c r="J75" s="32">
        <f>IF(I$14="","",INDEX('Work It Out'!$I69:$EN69, MATCH(I$14, WorkDebtName, 0)))</f>
        <v>0</v>
      </c>
      <c r="K75" s="32" t="str">
        <f>IF(K$14="","",INDEX('Work It Out'!$K69:$EN69,MATCH(K$14,WorkDebtName,0)))</f>
        <v/>
      </c>
      <c r="L75" s="32" t="str">
        <f>IF(K$14="","",INDEX('Work It Out'!$I69:$EN69, MATCH(K$14, WorkDebtName, 0)))</f>
        <v/>
      </c>
      <c r="M75" s="32" t="str">
        <f>IF(M$14="","",INDEX('Work It Out'!$K69:$EN69,MATCH(M$14,WorkDebtName,0)))</f>
        <v/>
      </c>
      <c r="N75" s="32" t="str">
        <f>IF(M$14="","",INDEX('Work It Out'!$I69:$EN69, MATCH(M$14, WorkDebtName, 0)))</f>
        <v/>
      </c>
      <c r="O75" s="32" t="str">
        <f>IF(O$14="","",INDEX('Work It Out'!$K69:$EN69,MATCH(O$14,WorkDebtName,0)))</f>
        <v/>
      </c>
      <c r="P75" s="32" t="str">
        <f>IF(O$14="","",INDEX('Work It Out'!$I69:$EN69, MATCH(O$14, WorkDebtName, 0)))</f>
        <v/>
      </c>
      <c r="Q75" s="32" t="str">
        <f>IF(Q$14="","",INDEX('Work It Out'!$K69:$EN69,MATCH(Q$14,WorkDebtName,0)))</f>
        <v/>
      </c>
      <c r="R75" s="32" t="str">
        <f>IF(Q$14="","",INDEX('Work It Out'!$I69:$EN69, MATCH(Q$14, WorkDebtName, 0)))</f>
        <v/>
      </c>
      <c r="S75" s="32" t="str">
        <f>IF(S$14="","",INDEX('Work It Out'!$K69:$EN69,MATCH(S$14,WorkDebtName,0)))</f>
        <v/>
      </c>
      <c r="T75" s="32" t="str">
        <f>IF(S$14="","",INDEX('Work It Out'!$I69:$EN69, MATCH(S$14, WorkDebtName, 0)))</f>
        <v/>
      </c>
      <c r="U75" s="32" t="str">
        <f>IF(U$14="","",INDEX('Work It Out'!$K69:$EN69,MATCH(U$14,WorkDebtName,0)))</f>
        <v/>
      </c>
      <c r="V75" s="32" t="str">
        <f>IF(U$14="","",INDEX('Work It Out'!$I69:$EN69, MATCH(U$14, WorkDebtName, 0)))</f>
        <v/>
      </c>
      <c r="W75" s="32" t="str">
        <f>IF(W$14="","",INDEX('Work It Out'!$K69:$EN69,MATCH(W$14,WorkDebtName,0)))</f>
        <v/>
      </c>
      <c r="X75" s="32" t="str">
        <f>IF(W$14="","",INDEX('Work It Out'!$I69:$EN69, MATCH(W$14, WorkDebtName, 0)))</f>
        <v/>
      </c>
      <c r="Y75" s="32" t="str">
        <f>IF(Y$14="","",INDEX('Work It Out'!$K69:$EN69,MATCH(Y$14,WorkDebtName,0)))</f>
        <v/>
      </c>
      <c r="Z75" s="32" t="str">
        <f>IF(Y$14="","",INDEX('Work It Out'!$I69:$EN69, MATCH(Y$14, WorkDebtName, 0)))</f>
        <v/>
      </c>
      <c r="AA75" s="32" t="str">
        <f>IF(AA$14="","",INDEX('Work It Out'!$K69:$EN69,MATCH(AA$14,WorkDebtName,0)))</f>
        <v/>
      </c>
      <c r="AB75" s="32" t="str">
        <f>IF(AA$14="","",INDEX('Work It Out'!$I69:$EN69, MATCH(AA$14, WorkDebtName, 0)))</f>
        <v/>
      </c>
      <c r="AC75" s="32" t="str">
        <f>IF(AC$14="","",INDEX('Work It Out'!$K69:$EN69,MATCH(AC$14,WorkDebtName,0)))</f>
        <v/>
      </c>
      <c r="AD75" s="32" t="str">
        <f>IF(AC$14="","",INDEX('Work It Out'!$I69:$EN69, MATCH(AC$14, WorkDebtName, 0)))</f>
        <v/>
      </c>
      <c r="AE75" s="32" t="str">
        <f>IF(AE$14="","",INDEX('Work It Out'!$K69:$EN69,MATCH(AE$14,WorkDebtName,0)))</f>
        <v/>
      </c>
      <c r="AF75" s="32" t="str">
        <f>IF(AE$14="","",INDEX('Work It Out'!$I69:$EN69, MATCH(AE$14, WorkDebtName, 0)))</f>
        <v/>
      </c>
      <c r="AG75" s="32" t="str">
        <f>IF(AG$14="","",INDEX('Work It Out'!$K69:$EN69,MATCH(AG$14,WorkDebtName,0)))</f>
        <v/>
      </c>
      <c r="AH75" s="32" t="str">
        <f>IF(AG$14="","",INDEX('Work It Out'!$I69:$EN69, MATCH(AG$14, WorkDebtName, 0)))</f>
        <v/>
      </c>
      <c r="AI75" s="32" t="str">
        <f>IF(AI$14="","",INDEX('Work It Out'!$K69:$EN69,MATCH(AI$14,WorkDebtName,0)))</f>
        <v/>
      </c>
      <c r="AJ75" s="32" t="str">
        <f>IF(AI$14="","",INDEX('Work It Out'!$I69:$EN69, MATCH(AI$14, WorkDebtName, 0)))</f>
        <v/>
      </c>
      <c r="AK75" s="32" t="str">
        <f>IF(AK$14="","",INDEX('Work It Out'!$K69:$EN69,MATCH(AK$14,WorkDebtName,0)))</f>
        <v/>
      </c>
      <c r="AL75" s="32" t="str">
        <f>IF(AK$14="","",INDEX('Work It Out'!$I69:$EN69, MATCH(AK$14, WorkDebtName, 0)))</f>
        <v/>
      </c>
      <c r="AM75" s="32" t="str">
        <f>IF(AM$14="","",INDEX('Work It Out'!$K69:$EN69,MATCH(AM$14,WorkDebtName,0)))</f>
        <v/>
      </c>
      <c r="AN75" s="32" t="str">
        <f>IF(AM$14="","",INDEX('Work It Out'!$I69:$EN69, MATCH(AM$14, WorkDebtName, 0)))</f>
        <v/>
      </c>
      <c r="AO75" s="32" t="str">
        <f>IF(AO$14="","",INDEX('Work It Out'!$K69:$EN69,MATCH(AO$14,WorkDebtName,0)))</f>
        <v/>
      </c>
      <c r="AP75" s="32" t="str">
        <f>IF(AO$14="","",INDEX('Work It Out'!$I69:$EN69, MATCH(AO$14, WorkDebtName, 0)))</f>
        <v/>
      </c>
    </row>
    <row r="76" spans="2:42" x14ac:dyDescent="0.25">
      <c r="B76" s="31">
        <f t="shared" ca="1" si="0"/>
        <v>47331</v>
      </c>
      <c r="C76" s="32">
        <f>IF(C$14="","",INDEX('Work It Out'!$K70:$EN70,MATCH(C$14,WorkDebtName,0)))</f>
        <v>0</v>
      </c>
      <c r="D76" s="32">
        <f>IF(C$14="","",INDEX('Work It Out'!$I70:$EN70, MATCH(C$14, WorkDebtName, 0)))</f>
        <v>0</v>
      </c>
      <c r="E76" s="32">
        <f>IF(E$14="","",INDEX('Work It Out'!$K70:$EN70,MATCH(E$14,WorkDebtName,0)))</f>
        <v>0</v>
      </c>
      <c r="F76" s="32">
        <f>IF(E$14="","",INDEX('Work It Out'!$I70:$EN70, MATCH(E$14, WorkDebtName, 0)))</f>
        <v>0</v>
      </c>
      <c r="G76" s="32">
        <f>IF(G$14="","",INDEX('Work It Out'!$K70:$EN70,MATCH(G$14,WorkDebtName,0)))</f>
        <v>0</v>
      </c>
      <c r="H76" s="32">
        <f>IF(G$14="","",INDEX('Work It Out'!$I70:$EN70, MATCH(G$14, WorkDebtName, 0)))</f>
        <v>0</v>
      </c>
      <c r="I76" s="32">
        <f>IF(I$14="","",INDEX('Work It Out'!$K70:$EN70,MATCH(I$14,WorkDebtName,0)))</f>
        <v>0</v>
      </c>
      <c r="J76" s="32">
        <f>IF(I$14="","",INDEX('Work It Out'!$I70:$EN70, MATCH(I$14, WorkDebtName, 0)))</f>
        <v>0</v>
      </c>
      <c r="K76" s="32" t="str">
        <f>IF(K$14="","",INDEX('Work It Out'!$K70:$EN70,MATCH(K$14,WorkDebtName,0)))</f>
        <v/>
      </c>
      <c r="L76" s="32" t="str">
        <f>IF(K$14="","",INDEX('Work It Out'!$I70:$EN70, MATCH(K$14, WorkDebtName, 0)))</f>
        <v/>
      </c>
      <c r="M76" s="32" t="str">
        <f>IF(M$14="","",INDEX('Work It Out'!$K70:$EN70,MATCH(M$14,WorkDebtName,0)))</f>
        <v/>
      </c>
      <c r="N76" s="32" t="str">
        <f>IF(M$14="","",INDEX('Work It Out'!$I70:$EN70, MATCH(M$14, WorkDebtName, 0)))</f>
        <v/>
      </c>
      <c r="O76" s="32" t="str">
        <f>IF(O$14="","",INDEX('Work It Out'!$K70:$EN70,MATCH(O$14,WorkDebtName,0)))</f>
        <v/>
      </c>
      <c r="P76" s="32" t="str">
        <f>IF(O$14="","",INDEX('Work It Out'!$I70:$EN70, MATCH(O$14, WorkDebtName, 0)))</f>
        <v/>
      </c>
      <c r="Q76" s="32" t="str">
        <f>IF(Q$14="","",INDEX('Work It Out'!$K70:$EN70,MATCH(Q$14,WorkDebtName,0)))</f>
        <v/>
      </c>
      <c r="R76" s="32" t="str">
        <f>IF(Q$14="","",INDEX('Work It Out'!$I70:$EN70, MATCH(Q$14, WorkDebtName, 0)))</f>
        <v/>
      </c>
      <c r="S76" s="32" t="str">
        <f>IF(S$14="","",INDEX('Work It Out'!$K70:$EN70,MATCH(S$14,WorkDebtName,0)))</f>
        <v/>
      </c>
      <c r="T76" s="32" t="str">
        <f>IF(S$14="","",INDEX('Work It Out'!$I70:$EN70, MATCH(S$14, WorkDebtName, 0)))</f>
        <v/>
      </c>
      <c r="U76" s="32" t="str">
        <f>IF(U$14="","",INDEX('Work It Out'!$K70:$EN70,MATCH(U$14,WorkDebtName,0)))</f>
        <v/>
      </c>
      <c r="V76" s="32" t="str">
        <f>IF(U$14="","",INDEX('Work It Out'!$I70:$EN70, MATCH(U$14, WorkDebtName, 0)))</f>
        <v/>
      </c>
      <c r="W76" s="32" t="str">
        <f>IF(W$14="","",INDEX('Work It Out'!$K70:$EN70,MATCH(W$14,WorkDebtName,0)))</f>
        <v/>
      </c>
      <c r="X76" s="32" t="str">
        <f>IF(W$14="","",INDEX('Work It Out'!$I70:$EN70, MATCH(W$14, WorkDebtName, 0)))</f>
        <v/>
      </c>
      <c r="Y76" s="32" t="str">
        <f>IF(Y$14="","",INDEX('Work It Out'!$K70:$EN70,MATCH(Y$14,WorkDebtName,0)))</f>
        <v/>
      </c>
      <c r="Z76" s="32" t="str">
        <f>IF(Y$14="","",INDEX('Work It Out'!$I70:$EN70, MATCH(Y$14, WorkDebtName, 0)))</f>
        <v/>
      </c>
      <c r="AA76" s="32" t="str">
        <f>IF(AA$14="","",INDEX('Work It Out'!$K70:$EN70,MATCH(AA$14,WorkDebtName,0)))</f>
        <v/>
      </c>
      <c r="AB76" s="32" t="str">
        <f>IF(AA$14="","",INDEX('Work It Out'!$I70:$EN70, MATCH(AA$14, WorkDebtName, 0)))</f>
        <v/>
      </c>
      <c r="AC76" s="32" t="str">
        <f>IF(AC$14="","",INDEX('Work It Out'!$K70:$EN70,MATCH(AC$14,WorkDebtName,0)))</f>
        <v/>
      </c>
      <c r="AD76" s="32" t="str">
        <f>IF(AC$14="","",INDEX('Work It Out'!$I70:$EN70, MATCH(AC$14, WorkDebtName, 0)))</f>
        <v/>
      </c>
      <c r="AE76" s="32" t="str">
        <f>IF(AE$14="","",INDEX('Work It Out'!$K70:$EN70,MATCH(AE$14,WorkDebtName,0)))</f>
        <v/>
      </c>
      <c r="AF76" s="32" t="str">
        <f>IF(AE$14="","",INDEX('Work It Out'!$I70:$EN70, MATCH(AE$14, WorkDebtName, 0)))</f>
        <v/>
      </c>
      <c r="AG76" s="32" t="str">
        <f>IF(AG$14="","",INDEX('Work It Out'!$K70:$EN70,MATCH(AG$14,WorkDebtName,0)))</f>
        <v/>
      </c>
      <c r="AH76" s="32" t="str">
        <f>IF(AG$14="","",INDEX('Work It Out'!$I70:$EN70, MATCH(AG$14, WorkDebtName, 0)))</f>
        <v/>
      </c>
      <c r="AI76" s="32" t="str">
        <f>IF(AI$14="","",INDEX('Work It Out'!$K70:$EN70,MATCH(AI$14,WorkDebtName,0)))</f>
        <v/>
      </c>
      <c r="AJ76" s="32" t="str">
        <f>IF(AI$14="","",INDEX('Work It Out'!$I70:$EN70, MATCH(AI$14, WorkDebtName, 0)))</f>
        <v/>
      </c>
      <c r="AK76" s="32" t="str">
        <f>IF(AK$14="","",INDEX('Work It Out'!$K70:$EN70,MATCH(AK$14,WorkDebtName,0)))</f>
        <v/>
      </c>
      <c r="AL76" s="32" t="str">
        <f>IF(AK$14="","",INDEX('Work It Out'!$I70:$EN70, MATCH(AK$14, WorkDebtName, 0)))</f>
        <v/>
      </c>
      <c r="AM76" s="32" t="str">
        <f>IF(AM$14="","",INDEX('Work It Out'!$K70:$EN70,MATCH(AM$14,WorkDebtName,0)))</f>
        <v/>
      </c>
      <c r="AN76" s="32" t="str">
        <f>IF(AM$14="","",INDEX('Work It Out'!$I70:$EN70, MATCH(AM$14, WorkDebtName, 0)))</f>
        <v/>
      </c>
      <c r="AO76" s="32" t="str">
        <f>IF(AO$14="","",INDEX('Work It Out'!$K70:$EN70,MATCH(AO$14,WorkDebtName,0)))</f>
        <v/>
      </c>
      <c r="AP76" s="32" t="str">
        <f>IF(AO$14="","",INDEX('Work It Out'!$I70:$EN70, MATCH(AO$14, WorkDebtName, 0)))</f>
        <v/>
      </c>
    </row>
    <row r="77" spans="2:42" x14ac:dyDescent="0.25">
      <c r="B77" s="31">
        <f t="shared" ca="1" si="0"/>
        <v>47362</v>
      </c>
      <c r="C77" s="32">
        <f>IF(C$14="","",INDEX('Work It Out'!$K71:$EN71,MATCH(C$14,WorkDebtName,0)))</f>
        <v>0</v>
      </c>
      <c r="D77" s="32">
        <f>IF(C$14="","",INDEX('Work It Out'!$I71:$EN71, MATCH(C$14, WorkDebtName, 0)))</f>
        <v>0</v>
      </c>
      <c r="E77" s="32">
        <f>IF(E$14="","",INDEX('Work It Out'!$K71:$EN71,MATCH(E$14,WorkDebtName,0)))</f>
        <v>0</v>
      </c>
      <c r="F77" s="32">
        <f>IF(E$14="","",INDEX('Work It Out'!$I71:$EN71, MATCH(E$14, WorkDebtName, 0)))</f>
        <v>0</v>
      </c>
      <c r="G77" s="32">
        <f>IF(G$14="","",INDEX('Work It Out'!$K71:$EN71,MATCH(G$14,WorkDebtName,0)))</f>
        <v>0</v>
      </c>
      <c r="H77" s="32">
        <f>IF(G$14="","",INDEX('Work It Out'!$I71:$EN71, MATCH(G$14, WorkDebtName, 0)))</f>
        <v>0</v>
      </c>
      <c r="I77" s="32">
        <f>IF(I$14="","",INDEX('Work It Out'!$K71:$EN71,MATCH(I$14,WorkDebtName,0)))</f>
        <v>0</v>
      </c>
      <c r="J77" s="32">
        <f>IF(I$14="","",INDEX('Work It Out'!$I71:$EN71, MATCH(I$14, WorkDebtName, 0)))</f>
        <v>0</v>
      </c>
      <c r="K77" s="32" t="str">
        <f>IF(K$14="","",INDEX('Work It Out'!$K71:$EN71,MATCH(K$14,WorkDebtName,0)))</f>
        <v/>
      </c>
      <c r="L77" s="32" t="str">
        <f>IF(K$14="","",INDEX('Work It Out'!$I71:$EN71, MATCH(K$14, WorkDebtName, 0)))</f>
        <v/>
      </c>
      <c r="M77" s="32" t="str">
        <f>IF(M$14="","",INDEX('Work It Out'!$K71:$EN71,MATCH(M$14,WorkDebtName,0)))</f>
        <v/>
      </c>
      <c r="N77" s="32" t="str">
        <f>IF(M$14="","",INDEX('Work It Out'!$I71:$EN71, MATCH(M$14, WorkDebtName, 0)))</f>
        <v/>
      </c>
      <c r="O77" s="32" t="str">
        <f>IF(O$14="","",INDEX('Work It Out'!$K71:$EN71,MATCH(O$14,WorkDebtName,0)))</f>
        <v/>
      </c>
      <c r="P77" s="32" t="str">
        <f>IF(O$14="","",INDEX('Work It Out'!$I71:$EN71, MATCH(O$14, WorkDebtName, 0)))</f>
        <v/>
      </c>
      <c r="Q77" s="32" t="str">
        <f>IF(Q$14="","",INDEX('Work It Out'!$K71:$EN71,MATCH(Q$14,WorkDebtName,0)))</f>
        <v/>
      </c>
      <c r="R77" s="32" t="str">
        <f>IF(Q$14="","",INDEX('Work It Out'!$I71:$EN71, MATCH(Q$14, WorkDebtName, 0)))</f>
        <v/>
      </c>
      <c r="S77" s="32" t="str">
        <f>IF(S$14="","",INDEX('Work It Out'!$K71:$EN71,MATCH(S$14,WorkDebtName,0)))</f>
        <v/>
      </c>
      <c r="T77" s="32" t="str">
        <f>IF(S$14="","",INDEX('Work It Out'!$I71:$EN71, MATCH(S$14, WorkDebtName, 0)))</f>
        <v/>
      </c>
      <c r="U77" s="32" t="str">
        <f>IF(U$14="","",INDEX('Work It Out'!$K71:$EN71,MATCH(U$14,WorkDebtName,0)))</f>
        <v/>
      </c>
      <c r="V77" s="32" t="str">
        <f>IF(U$14="","",INDEX('Work It Out'!$I71:$EN71, MATCH(U$14, WorkDebtName, 0)))</f>
        <v/>
      </c>
      <c r="W77" s="32" t="str">
        <f>IF(W$14="","",INDEX('Work It Out'!$K71:$EN71,MATCH(W$14,WorkDebtName,0)))</f>
        <v/>
      </c>
      <c r="X77" s="32" t="str">
        <f>IF(W$14="","",INDEX('Work It Out'!$I71:$EN71, MATCH(W$14, WorkDebtName, 0)))</f>
        <v/>
      </c>
      <c r="Y77" s="32" t="str">
        <f>IF(Y$14="","",INDEX('Work It Out'!$K71:$EN71,MATCH(Y$14,WorkDebtName,0)))</f>
        <v/>
      </c>
      <c r="Z77" s="32" t="str">
        <f>IF(Y$14="","",INDEX('Work It Out'!$I71:$EN71, MATCH(Y$14, WorkDebtName, 0)))</f>
        <v/>
      </c>
      <c r="AA77" s="32" t="str">
        <f>IF(AA$14="","",INDEX('Work It Out'!$K71:$EN71,MATCH(AA$14,WorkDebtName,0)))</f>
        <v/>
      </c>
      <c r="AB77" s="32" t="str">
        <f>IF(AA$14="","",INDEX('Work It Out'!$I71:$EN71, MATCH(AA$14, WorkDebtName, 0)))</f>
        <v/>
      </c>
      <c r="AC77" s="32" t="str">
        <f>IF(AC$14="","",INDEX('Work It Out'!$K71:$EN71,MATCH(AC$14,WorkDebtName,0)))</f>
        <v/>
      </c>
      <c r="AD77" s="32" t="str">
        <f>IF(AC$14="","",INDEX('Work It Out'!$I71:$EN71, MATCH(AC$14, WorkDebtName, 0)))</f>
        <v/>
      </c>
      <c r="AE77" s="32" t="str">
        <f>IF(AE$14="","",INDEX('Work It Out'!$K71:$EN71,MATCH(AE$14,WorkDebtName,0)))</f>
        <v/>
      </c>
      <c r="AF77" s="32" t="str">
        <f>IF(AE$14="","",INDEX('Work It Out'!$I71:$EN71, MATCH(AE$14, WorkDebtName, 0)))</f>
        <v/>
      </c>
      <c r="AG77" s="32" t="str">
        <f>IF(AG$14="","",INDEX('Work It Out'!$K71:$EN71,MATCH(AG$14,WorkDebtName,0)))</f>
        <v/>
      </c>
      <c r="AH77" s="32" t="str">
        <f>IF(AG$14="","",INDEX('Work It Out'!$I71:$EN71, MATCH(AG$14, WorkDebtName, 0)))</f>
        <v/>
      </c>
      <c r="AI77" s="32" t="str">
        <f>IF(AI$14="","",INDEX('Work It Out'!$K71:$EN71,MATCH(AI$14,WorkDebtName,0)))</f>
        <v/>
      </c>
      <c r="AJ77" s="32" t="str">
        <f>IF(AI$14="","",INDEX('Work It Out'!$I71:$EN71, MATCH(AI$14, WorkDebtName, 0)))</f>
        <v/>
      </c>
      <c r="AK77" s="32" t="str">
        <f>IF(AK$14="","",INDEX('Work It Out'!$K71:$EN71,MATCH(AK$14,WorkDebtName,0)))</f>
        <v/>
      </c>
      <c r="AL77" s="32" t="str">
        <f>IF(AK$14="","",INDEX('Work It Out'!$I71:$EN71, MATCH(AK$14, WorkDebtName, 0)))</f>
        <v/>
      </c>
      <c r="AM77" s="32" t="str">
        <f>IF(AM$14="","",INDEX('Work It Out'!$K71:$EN71,MATCH(AM$14,WorkDebtName,0)))</f>
        <v/>
      </c>
      <c r="AN77" s="32" t="str">
        <f>IF(AM$14="","",INDEX('Work It Out'!$I71:$EN71, MATCH(AM$14, WorkDebtName, 0)))</f>
        <v/>
      </c>
      <c r="AO77" s="32" t="str">
        <f>IF(AO$14="","",INDEX('Work It Out'!$K71:$EN71,MATCH(AO$14,WorkDebtName,0)))</f>
        <v/>
      </c>
      <c r="AP77" s="32" t="str">
        <f>IF(AO$14="","",INDEX('Work It Out'!$I71:$EN71, MATCH(AO$14, WorkDebtName, 0)))</f>
        <v/>
      </c>
    </row>
    <row r="78" spans="2:42" x14ac:dyDescent="0.25">
      <c r="B78" s="31">
        <f t="shared" ca="1" si="0"/>
        <v>47392</v>
      </c>
      <c r="C78" s="32">
        <f>IF(C$14="","",INDEX('Work It Out'!$K72:$EN72,MATCH(C$14,WorkDebtName,0)))</f>
        <v>0</v>
      </c>
      <c r="D78" s="32">
        <f>IF(C$14="","",INDEX('Work It Out'!$I72:$EN72, MATCH(C$14, WorkDebtName, 0)))</f>
        <v>0</v>
      </c>
      <c r="E78" s="32">
        <f>IF(E$14="","",INDEX('Work It Out'!$K72:$EN72,MATCH(E$14,WorkDebtName,0)))</f>
        <v>0</v>
      </c>
      <c r="F78" s="32">
        <f>IF(E$14="","",INDEX('Work It Out'!$I72:$EN72, MATCH(E$14, WorkDebtName, 0)))</f>
        <v>0</v>
      </c>
      <c r="G78" s="32">
        <f>IF(G$14="","",INDEX('Work It Out'!$K72:$EN72,MATCH(G$14,WorkDebtName,0)))</f>
        <v>0</v>
      </c>
      <c r="H78" s="32">
        <f>IF(G$14="","",INDEX('Work It Out'!$I72:$EN72, MATCH(G$14, WorkDebtName, 0)))</f>
        <v>0</v>
      </c>
      <c r="I78" s="32">
        <f>IF(I$14="","",INDEX('Work It Out'!$K72:$EN72,MATCH(I$14,WorkDebtName,0)))</f>
        <v>0</v>
      </c>
      <c r="J78" s="32">
        <f>IF(I$14="","",INDEX('Work It Out'!$I72:$EN72, MATCH(I$14, WorkDebtName, 0)))</f>
        <v>0</v>
      </c>
      <c r="K78" s="32" t="str">
        <f>IF(K$14="","",INDEX('Work It Out'!$K72:$EN72,MATCH(K$14,WorkDebtName,0)))</f>
        <v/>
      </c>
      <c r="L78" s="32" t="str">
        <f>IF(K$14="","",INDEX('Work It Out'!$I72:$EN72, MATCH(K$14, WorkDebtName, 0)))</f>
        <v/>
      </c>
      <c r="M78" s="32" t="str">
        <f>IF(M$14="","",INDEX('Work It Out'!$K72:$EN72,MATCH(M$14,WorkDebtName,0)))</f>
        <v/>
      </c>
      <c r="N78" s="32" t="str">
        <f>IF(M$14="","",INDEX('Work It Out'!$I72:$EN72, MATCH(M$14, WorkDebtName, 0)))</f>
        <v/>
      </c>
      <c r="O78" s="32" t="str">
        <f>IF(O$14="","",INDEX('Work It Out'!$K72:$EN72,MATCH(O$14,WorkDebtName,0)))</f>
        <v/>
      </c>
      <c r="P78" s="32" t="str">
        <f>IF(O$14="","",INDEX('Work It Out'!$I72:$EN72, MATCH(O$14, WorkDebtName, 0)))</f>
        <v/>
      </c>
      <c r="Q78" s="32" t="str">
        <f>IF(Q$14="","",INDEX('Work It Out'!$K72:$EN72,MATCH(Q$14,WorkDebtName,0)))</f>
        <v/>
      </c>
      <c r="R78" s="32" t="str">
        <f>IF(Q$14="","",INDEX('Work It Out'!$I72:$EN72, MATCH(Q$14, WorkDebtName, 0)))</f>
        <v/>
      </c>
      <c r="S78" s="32" t="str">
        <f>IF(S$14="","",INDEX('Work It Out'!$K72:$EN72,MATCH(S$14,WorkDebtName,0)))</f>
        <v/>
      </c>
      <c r="T78" s="32" t="str">
        <f>IF(S$14="","",INDEX('Work It Out'!$I72:$EN72, MATCH(S$14, WorkDebtName, 0)))</f>
        <v/>
      </c>
      <c r="U78" s="32" t="str">
        <f>IF(U$14="","",INDEX('Work It Out'!$K72:$EN72,MATCH(U$14,WorkDebtName,0)))</f>
        <v/>
      </c>
      <c r="V78" s="32" t="str">
        <f>IF(U$14="","",INDEX('Work It Out'!$I72:$EN72, MATCH(U$14, WorkDebtName, 0)))</f>
        <v/>
      </c>
      <c r="W78" s="32" t="str">
        <f>IF(W$14="","",INDEX('Work It Out'!$K72:$EN72,MATCH(W$14,WorkDebtName,0)))</f>
        <v/>
      </c>
      <c r="X78" s="32" t="str">
        <f>IF(W$14="","",INDEX('Work It Out'!$I72:$EN72, MATCH(W$14, WorkDebtName, 0)))</f>
        <v/>
      </c>
      <c r="Y78" s="32" t="str">
        <f>IF(Y$14="","",INDEX('Work It Out'!$K72:$EN72,MATCH(Y$14,WorkDebtName,0)))</f>
        <v/>
      </c>
      <c r="Z78" s="32" t="str">
        <f>IF(Y$14="","",INDEX('Work It Out'!$I72:$EN72, MATCH(Y$14, WorkDebtName, 0)))</f>
        <v/>
      </c>
      <c r="AA78" s="32" t="str">
        <f>IF(AA$14="","",INDEX('Work It Out'!$K72:$EN72,MATCH(AA$14,WorkDebtName,0)))</f>
        <v/>
      </c>
      <c r="AB78" s="32" t="str">
        <f>IF(AA$14="","",INDEX('Work It Out'!$I72:$EN72, MATCH(AA$14, WorkDebtName, 0)))</f>
        <v/>
      </c>
      <c r="AC78" s="32" t="str">
        <f>IF(AC$14="","",INDEX('Work It Out'!$K72:$EN72,MATCH(AC$14,WorkDebtName,0)))</f>
        <v/>
      </c>
      <c r="AD78" s="32" t="str">
        <f>IF(AC$14="","",INDEX('Work It Out'!$I72:$EN72, MATCH(AC$14, WorkDebtName, 0)))</f>
        <v/>
      </c>
      <c r="AE78" s="32" t="str">
        <f>IF(AE$14="","",INDEX('Work It Out'!$K72:$EN72,MATCH(AE$14,WorkDebtName,0)))</f>
        <v/>
      </c>
      <c r="AF78" s="32" t="str">
        <f>IF(AE$14="","",INDEX('Work It Out'!$I72:$EN72, MATCH(AE$14, WorkDebtName, 0)))</f>
        <v/>
      </c>
      <c r="AG78" s="32" t="str">
        <f>IF(AG$14="","",INDEX('Work It Out'!$K72:$EN72,MATCH(AG$14,WorkDebtName,0)))</f>
        <v/>
      </c>
      <c r="AH78" s="32" t="str">
        <f>IF(AG$14="","",INDEX('Work It Out'!$I72:$EN72, MATCH(AG$14, WorkDebtName, 0)))</f>
        <v/>
      </c>
      <c r="AI78" s="32" t="str">
        <f>IF(AI$14="","",INDEX('Work It Out'!$K72:$EN72,MATCH(AI$14,WorkDebtName,0)))</f>
        <v/>
      </c>
      <c r="AJ78" s="32" t="str">
        <f>IF(AI$14="","",INDEX('Work It Out'!$I72:$EN72, MATCH(AI$14, WorkDebtName, 0)))</f>
        <v/>
      </c>
      <c r="AK78" s="32" t="str">
        <f>IF(AK$14="","",INDEX('Work It Out'!$K72:$EN72,MATCH(AK$14,WorkDebtName,0)))</f>
        <v/>
      </c>
      <c r="AL78" s="32" t="str">
        <f>IF(AK$14="","",INDEX('Work It Out'!$I72:$EN72, MATCH(AK$14, WorkDebtName, 0)))</f>
        <v/>
      </c>
      <c r="AM78" s="32" t="str">
        <f>IF(AM$14="","",INDEX('Work It Out'!$K72:$EN72,MATCH(AM$14,WorkDebtName,0)))</f>
        <v/>
      </c>
      <c r="AN78" s="32" t="str">
        <f>IF(AM$14="","",INDEX('Work It Out'!$I72:$EN72, MATCH(AM$14, WorkDebtName, 0)))</f>
        <v/>
      </c>
      <c r="AO78" s="32" t="str">
        <f>IF(AO$14="","",INDEX('Work It Out'!$K72:$EN72,MATCH(AO$14,WorkDebtName,0)))</f>
        <v/>
      </c>
      <c r="AP78" s="32" t="str">
        <f>IF(AO$14="","",INDEX('Work It Out'!$I72:$EN72, MATCH(AO$14, WorkDebtName, 0)))</f>
        <v/>
      </c>
    </row>
    <row r="79" spans="2:42" x14ac:dyDescent="0.25">
      <c r="B79" s="31">
        <f t="shared" ca="1" si="0"/>
        <v>47423</v>
      </c>
      <c r="C79" s="32">
        <f>IF(C$14="","",INDEX('Work It Out'!$K73:$EN73,MATCH(C$14,WorkDebtName,0)))</f>
        <v>0</v>
      </c>
      <c r="D79" s="32">
        <f>IF(C$14="","",INDEX('Work It Out'!$I73:$EN73, MATCH(C$14, WorkDebtName, 0)))</f>
        <v>0</v>
      </c>
      <c r="E79" s="32">
        <f>IF(E$14="","",INDEX('Work It Out'!$K73:$EN73,MATCH(E$14,WorkDebtName,0)))</f>
        <v>0</v>
      </c>
      <c r="F79" s="32">
        <f>IF(E$14="","",INDEX('Work It Out'!$I73:$EN73, MATCH(E$14, WorkDebtName, 0)))</f>
        <v>0</v>
      </c>
      <c r="G79" s="32">
        <f>IF(G$14="","",INDEX('Work It Out'!$K73:$EN73,MATCH(G$14,WorkDebtName,0)))</f>
        <v>0</v>
      </c>
      <c r="H79" s="32">
        <f>IF(G$14="","",INDEX('Work It Out'!$I73:$EN73, MATCH(G$14, WorkDebtName, 0)))</f>
        <v>0</v>
      </c>
      <c r="I79" s="32">
        <f>IF(I$14="","",INDEX('Work It Out'!$K73:$EN73,MATCH(I$14,WorkDebtName,0)))</f>
        <v>0</v>
      </c>
      <c r="J79" s="32">
        <f>IF(I$14="","",INDEX('Work It Out'!$I73:$EN73, MATCH(I$14, WorkDebtName, 0)))</f>
        <v>0</v>
      </c>
      <c r="K79" s="32" t="str">
        <f>IF(K$14="","",INDEX('Work It Out'!$K73:$EN73,MATCH(K$14,WorkDebtName,0)))</f>
        <v/>
      </c>
      <c r="L79" s="32" t="str">
        <f>IF(K$14="","",INDEX('Work It Out'!$I73:$EN73, MATCH(K$14, WorkDebtName, 0)))</f>
        <v/>
      </c>
      <c r="M79" s="32" t="str">
        <f>IF(M$14="","",INDEX('Work It Out'!$K73:$EN73,MATCH(M$14,WorkDebtName,0)))</f>
        <v/>
      </c>
      <c r="N79" s="32" t="str">
        <f>IF(M$14="","",INDEX('Work It Out'!$I73:$EN73, MATCH(M$14, WorkDebtName, 0)))</f>
        <v/>
      </c>
      <c r="O79" s="32" t="str">
        <f>IF(O$14="","",INDEX('Work It Out'!$K73:$EN73,MATCH(O$14,WorkDebtName,0)))</f>
        <v/>
      </c>
      <c r="P79" s="32" t="str">
        <f>IF(O$14="","",INDEX('Work It Out'!$I73:$EN73, MATCH(O$14, WorkDebtName, 0)))</f>
        <v/>
      </c>
      <c r="Q79" s="32" t="str">
        <f>IF(Q$14="","",INDEX('Work It Out'!$K73:$EN73,MATCH(Q$14,WorkDebtName,0)))</f>
        <v/>
      </c>
      <c r="R79" s="32" t="str">
        <f>IF(Q$14="","",INDEX('Work It Out'!$I73:$EN73, MATCH(Q$14, WorkDebtName, 0)))</f>
        <v/>
      </c>
      <c r="S79" s="32" t="str">
        <f>IF(S$14="","",INDEX('Work It Out'!$K73:$EN73,MATCH(S$14,WorkDebtName,0)))</f>
        <v/>
      </c>
      <c r="T79" s="32" t="str">
        <f>IF(S$14="","",INDEX('Work It Out'!$I73:$EN73, MATCH(S$14, WorkDebtName, 0)))</f>
        <v/>
      </c>
      <c r="U79" s="32" t="str">
        <f>IF(U$14="","",INDEX('Work It Out'!$K73:$EN73,MATCH(U$14,WorkDebtName,0)))</f>
        <v/>
      </c>
      <c r="V79" s="32" t="str">
        <f>IF(U$14="","",INDEX('Work It Out'!$I73:$EN73, MATCH(U$14, WorkDebtName, 0)))</f>
        <v/>
      </c>
      <c r="W79" s="32" t="str">
        <f>IF(W$14="","",INDEX('Work It Out'!$K73:$EN73,MATCH(W$14,WorkDebtName,0)))</f>
        <v/>
      </c>
      <c r="X79" s="32" t="str">
        <f>IF(W$14="","",INDEX('Work It Out'!$I73:$EN73, MATCH(W$14, WorkDebtName, 0)))</f>
        <v/>
      </c>
      <c r="Y79" s="32" t="str">
        <f>IF(Y$14="","",INDEX('Work It Out'!$K73:$EN73,MATCH(Y$14,WorkDebtName,0)))</f>
        <v/>
      </c>
      <c r="Z79" s="32" t="str">
        <f>IF(Y$14="","",INDEX('Work It Out'!$I73:$EN73, MATCH(Y$14, WorkDebtName, 0)))</f>
        <v/>
      </c>
      <c r="AA79" s="32" t="str">
        <f>IF(AA$14="","",INDEX('Work It Out'!$K73:$EN73,MATCH(AA$14,WorkDebtName,0)))</f>
        <v/>
      </c>
      <c r="AB79" s="32" t="str">
        <f>IF(AA$14="","",INDEX('Work It Out'!$I73:$EN73, MATCH(AA$14, WorkDebtName, 0)))</f>
        <v/>
      </c>
      <c r="AC79" s="32" t="str">
        <f>IF(AC$14="","",INDEX('Work It Out'!$K73:$EN73,MATCH(AC$14,WorkDebtName,0)))</f>
        <v/>
      </c>
      <c r="AD79" s="32" t="str">
        <f>IF(AC$14="","",INDEX('Work It Out'!$I73:$EN73, MATCH(AC$14, WorkDebtName, 0)))</f>
        <v/>
      </c>
      <c r="AE79" s="32" t="str">
        <f>IF(AE$14="","",INDEX('Work It Out'!$K73:$EN73,MATCH(AE$14,WorkDebtName,0)))</f>
        <v/>
      </c>
      <c r="AF79" s="32" t="str">
        <f>IF(AE$14="","",INDEX('Work It Out'!$I73:$EN73, MATCH(AE$14, WorkDebtName, 0)))</f>
        <v/>
      </c>
      <c r="AG79" s="32" t="str">
        <f>IF(AG$14="","",INDEX('Work It Out'!$K73:$EN73,MATCH(AG$14,WorkDebtName,0)))</f>
        <v/>
      </c>
      <c r="AH79" s="32" t="str">
        <f>IF(AG$14="","",INDEX('Work It Out'!$I73:$EN73, MATCH(AG$14, WorkDebtName, 0)))</f>
        <v/>
      </c>
      <c r="AI79" s="32" t="str">
        <f>IF(AI$14="","",INDEX('Work It Out'!$K73:$EN73,MATCH(AI$14,WorkDebtName,0)))</f>
        <v/>
      </c>
      <c r="AJ79" s="32" t="str">
        <f>IF(AI$14="","",INDEX('Work It Out'!$I73:$EN73, MATCH(AI$14, WorkDebtName, 0)))</f>
        <v/>
      </c>
      <c r="AK79" s="32" t="str">
        <f>IF(AK$14="","",INDEX('Work It Out'!$K73:$EN73,MATCH(AK$14,WorkDebtName,0)))</f>
        <v/>
      </c>
      <c r="AL79" s="32" t="str">
        <f>IF(AK$14="","",INDEX('Work It Out'!$I73:$EN73, MATCH(AK$14, WorkDebtName, 0)))</f>
        <v/>
      </c>
      <c r="AM79" s="32" t="str">
        <f>IF(AM$14="","",INDEX('Work It Out'!$K73:$EN73,MATCH(AM$14,WorkDebtName,0)))</f>
        <v/>
      </c>
      <c r="AN79" s="32" t="str">
        <f>IF(AM$14="","",INDEX('Work It Out'!$I73:$EN73, MATCH(AM$14, WorkDebtName, 0)))</f>
        <v/>
      </c>
      <c r="AO79" s="32" t="str">
        <f>IF(AO$14="","",INDEX('Work It Out'!$K73:$EN73,MATCH(AO$14,WorkDebtName,0)))</f>
        <v/>
      </c>
      <c r="AP79" s="32" t="str">
        <f>IF(AO$14="","",INDEX('Work It Out'!$I73:$EN73, MATCH(AO$14, WorkDebtName, 0)))</f>
        <v/>
      </c>
    </row>
    <row r="80" spans="2:42" x14ac:dyDescent="0.25">
      <c r="B80" s="31">
        <f t="shared" ca="1" si="0"/>
        <v>47453</v>
      </c>
      <c r="C80" s="32">
        <f>IF(C$14="","",INDEX('Work It Out'!$K74:$EN74,MATCH(C$14,WorkDebtName,0)))</f>
        <v>0</v>
      </c>
      <c r="D80" s="32">
        <f>IF(C$14="","",INDEX('Work It Out'!$I74:$EN74, MATCH(C$14, WorkDebtName, 0)))</f>
        <v>0</v>
      </c>
      <c r="E80" s="32">
        <f>IF(E$14="","",INDEX('Work It Out'!$K74:$EN74,MATCH(E$14,WorkDebtName,0)))</f>
        <v>0</v>
      </c>
      <c r="F80" s="32">
        <f>IF(E$14="","",INDEX('Work It Out'!$I74:$EN74, MATCH(E$14, WorkDebtName, 0)))</f>
        <v>0</v>
      </c>
      <c r="G80" s="32">
        <f>IF(G$14="","",INDEX('Work It Out'!$K74:$EN74,MATCH(G$14,WorkDebtName,0)))</f>
        <v>0</v>
      </c>
      <c r="H80" s="32">
        <f>IF(G$14="","",INDEX('Work It Out'!$I74:$EN74, MATCH(G$14, WorkDebtName, 0)))</f>
        <v>0</v>
      </c>
      <c r="I80" s="32">
        <f>IF(I$14="","",INDEX('Work It Out'!$K74:$EN74,MATCH(I$14,WorkDebtName,0)))</f>
        <v>0</v>
      </c>
      <c r="J80" s="32">
        <f>IF(I$14="","",INDEX('Work It Out'!$I74:$EN74, MATCH(I$14, WorkDebtName, 0)))</f>
        <v>0</v>
      </c>
      <c r="K80" s="32" t="str">
        <f>IF(K$14="","",INDEX('Work It Out'!$K74:$EN74,MATCH(K$14,WorkDebtName,0)))</f>
        <v/>
      </c>
      <c r="L80" s="32" t="str">
        <f>IF(K$14="","",INDEX('Work It Out'!$I74:$EN74, MATCH(K$14, WorkDebtName, 0)))</f>
        <v/>
      </c>
      <c r="M80" s="32" t="str">
        <f>IF(M$14="","",INDEX('Work It Out'!$K74:$EN74,MATCH(M$14,WorkDebtName,0)))</f>
        <v/>
      </c>
      <c r="N80" s="32" t="str">
        <f>IF(M$14="","",INDEX('Work It Out'!$I74:$EN74, MATCH(M$14, WorkDebtName, 0)))</f>
        <v/>
      </c>
      <c r="O80" s="32" t="str">
        <f>IF(O$14="","",INDEX('Work It Out'!$K74:$EN74,MATCH(O$14,WorkDebtName,0)))</f>
        <v/>
      </c>
      <c r="P80" s="32" t="str">
        <f>IF(O$14="","",INDEX('Work It Out'!$I74:$EN74, MATCH(O$14, WorkDebtName, 0)))</f>
        <v/>
      </c>
      <c r="Q80" s="32" t="str">
        <f>IF(Q$14="","",INDEX('Work It Out'!$K74:$EN74,MATCH(Q$14,WorkDebtName,0)))</f>
        <v/>
      </c>
      <c r="R80" s="32" t="str">
        <f>IF(Q$14="","",INDEX('Work It Out'!$I74:$EN74, MATCH(Q$14, WorkDebtName, 0)))</f>
        <v/>
      </c>
      <c r="S80" s="32" t="str">
        <f>IF(S$14="","",INDEX('Work It Out'!$K74:$EN74,MATCH(S$14,WorkDebtName,0)))</f>
        <v/>
      </c>
      <c r="T80" s="32" t="str">
        <f>IF(S$14="","",INDEX('Work It Out'!$I74:$EN74, MATCH(S$14, WorkDebtName, 0)))</f>
        <v/>
      </c>
      <c r="U80" s="32" t="str">
        <f>IF(U$14="","",INDEX('Work It Out'!$K74:$EN74,MATCH(U$14,WorkDebtName,0)))</f>
        <v/>
      </c>
      <c r="V80" s="32" t="str">
        <f>IF(U$14="","",INDEX('Work It Out'!$I74:$EN74, MATCH(U$14, WorkDebtName, 0)))</f>
        <v/>
      </c>
      <c r="W80" s="32" t="str">
        <f>IF(W$14="","",INDEX('Work It Out'!$K74:$EN74,MATCH(W$14,WorkDebtName,0)))</f>
        <v/>
      </c>
      <c r="X80" s="32" t="str">
        <f>IF(W$14="","",INDEX('Work It Out'!$I74:$EN74, MATCH(W$14, WorkDebtName, 0)))</f>
        <v/>
      </c>
      <c r="Y80" s="32" t="str">
        <f>IF(Y$14="","",INDEX('Work It Out'!$K74:$EN74,MATCH(Y$14,WorkDebtName,0)))</f>
        <v/>
      </c>
      <c r="Z80" s="32" t="str">
        <f>IF(Y$14="","",INDEX('Work It Out'!$I74:$EN74, MATCH(Y$14, WorkDebtName, 0)))</f>
        <v/>
      </c>
      <c r="AA80" s="32" t="str">
        <f>IF(AA$14="","",INDEX('Work It Out'!$K74:$EN74,MATCH(AA$14,WorkDebtName,0)))</f>
        <v/>
      </c>
      <c r="AB80" s="32" t="str">
        <f>IF(AA$14="","",INDEX('Work It Out'!$I74:$EN74, MATCH(AA$14, WorkDebtName, 0)))</f>
        <v/>
      </c>
      <c r="AC80" s="32" t="str">
        <f>IF(AC$14="","",INDEX('Work It Out'!$K74:$EN74,MATCH(AC$14,WorkDebtName,0)))</f>
        <v/>
      </c>
      <c r="AD80" s="32" t="str">
        <f>IF(AC$14="","",INDEX('Work It Out'!$I74:$EN74, MATCH(AC$14, WorkDebtName, 0)))</f>
        <v/>
      </c>
      <c r="AE80" s="32" t="str">
        <f>IF(AE$14="","",INDEX('Work It Out'!$K74:$EN74,MATCH(AE$14,WorkDebtName,0)))</f>
        <v/>
      </c>
      <c r="AF80" s="32" t="str">
        <f>IF(AE$14="","",INDEX('Work It Out'!$I74:$EN74, MATCH(AE$14, WorkDebtName, 0)))</f>
        <v/>
      </c>
      <c r="AG80" s="32" t="str">
        <f>IF(AG$14="","",INDEX('Work It Out'!$K74:$EN74,MATCH(AG$14,WorkDebtName,0)))</f>
        <v/>
      </c>
      <c r="AH80" s="32" t="str">
        <f>IF(AG$14="","",INDEX('Work It Out'!$I74:$EN74, MATCH(AG$14, WorkDebtName, 0)))</f>
        <v/>
      </c>
      <c r="AI80" s="32" t="str">
        <f>IF(AI$14="","",INDEX('Work It Out'!$K74:$EN74,MATCH(AI$14,WorkDebtName,0)))</f>
        <v/>
      </c>
      <c r="AJ80" s="32" t="str">
        <f>IF(AI$14="","",INDEX('Work It Out'!$I74:$EN74, MATCH(AI$14, WorkDebtName, 0)))</f>
        <v/>
      </c>
      <c r="AK80" s="32" t="str">
        <f>IF(AK$14="","",INDEX('Work It Out'!$K74:$EN74,MATCH(AK$14,WorkDebtName,0)))</f>
        <v/>
      </c>
      <c r="AL80" s="32" t="str">
        <f>IF(AK$14="","",INDEX('Work It Out'!$I74:$EN74, MATCH(AK$14, WorkDebtName, 0)))</f>
        <v/>
      </c>
      <c r="AM80" s="32" t="str">
        <f>IF(AM$14="","",INDEX('Work It Out'!$K74:$EN74,MATCH(AM$14,WorkDebtName,0)))</f>
        <v/>
      </c>
      <c r="AN80" s="32" t="str">
        <f>IF(AM$14="","",INDEX('Work It Out'!$I74:$EN74, MATCH(AM$14, WorkDebtName, 0)))</f>
        <v/>
      </c>
      <c r="AO80" s="32" t="str">
        <f>IF(AO$14="","",INDEX('Work It Out'!$K74:$EN74,MATCH(AO$14,WorkDebtName,0)))</f>
        <v/>
      </c>
      <c r="AP80" s="32" t="str">
        <f>IF(AO$14="","",INDEX('Work It Out'!$I74:$EN74, MATCH(AO$14, WorkDebtName, 0)))</f>
        <v/>
      </c>
    </row>
    <row r="81" spans="2:42" x14ac:dyDescent="0.25">
      <c r="B81" s="31">
        <f t="shared" ca="1" si="0"/>
        <v>47484</v>
      </c>
      <c r="C81" s="32">
        <f>IF(C$14="","",INDEX('Work It Out'!$K75:$EN75,MATCH(C$14,WorkDebtName,0)))</f>
        <v>0</v>
      </c>
      <c r="D81" s="32">
        <f>IF(C$14="","",INDEX('Work It Out'!$I75:$EN75, MATCH(C$14, WorkDebtName, 0)))</f>
        <v>0</v>
      </c>
      <c r="E81" s="32">
        <f>IF(E$14="","",INDEX('Work It Out'!$K75:$EN75,MATCH(E$14,WorkDebtName,0)))</f>
        <v>0</v>
      </c>
      <c r="F81" s="32">
        <f>IF(E$14="","",INDEX('Work It Out'!$I75:$EN75, MATCH(E$14, WorkDebtName, 0)))</f>
        <v>0</v>
      </c>
      <c r="G81" s="32">
        <f>IF(G$14="","",INDEX('Work It Out'!$K75:$EN75,MATCH(G$14,WorkDebtName,0)))</f>
        <v>0</v>
      </c>
      <c r="H81" s="32">
        <f>IF(G$14="","",INDEX('Work It Out'!$I75:$EN75, MATCH(G$14, WorkDebtName, 0)))</f>
        <v>0</v>
      </c>
      <c r="I81" s="32">
        <f>IF(I$14="","",INDEX('Work It Out'!$K75:$EN75,MATCH(I$14,WorkDebtName,0)))</f>
        <v>0</v>
      </c>
      <c r="J81" s="32">
        <f>IF(I$14="","",INDEX('Work It Out'!$I75:$EN75, MATCH(I$14, WorkDebtName, 0)))</f>
        <v>0</v>
      </c>
      <c r="K81" s="32" t="str">
        <f>IF(K$14="","",INDEX('Work It Out'!$K75:$EN75,MATCH(K$14,WorkDebtName,0)))</f>
        <v/>
      </c>
      <c r="L81" s="32" t="str">
        <f>IF(K$14="","",INDEX('Work It Out'!$I75:$EN75, MATCH(K$14, WorkDebtName, 0)))</f>
        <v/>
      </c>
      <c r="M81" s="32" t="str">
        <f>IF(M$14="","",INDEX('Work It Out'!$K75:$EN75,MATCH(M$14,WorkDebtName,0)))</f>
        <v/>
      </c>
      <c r="N81" s="32" t="str">
        <f>IF(M$14="","",INDEX('Work It Out'!$I75:$EN75, MATCH(M$14, WorkDebtName, 0)))</f>
        <v/>
      </c>
      <c r="O81" s="32" t="str">
        <f>IF(O$14="","",INDEX('Work It Out'!$K75:$EN75,MATCH(O$14,WorkDebtName,0)))</f>
        <v/>
      </c>
      <c r="P81" s="32" t="str">
        <f>IF(O$14="","",INDEX('Work It Out'!$I75:$EN75, MATCH(O$14, WorkDebtName, 0)))</f>
        <v/>
      </c>
      <c r="Q81" s="32" t="str">
        <f>IF(Q$14="","",INDEX('Work It Out'!$K75:$EN75,MATCH(Q$14,WorkDebtName,0)))</f>
        <v/>
      </c>
      <c r="R81" s="32" t="str">
        <f>IF(Q$14="","",INDEX('Work It Out'!$I75:$EN75, MATCH(Q$14, WorkDebtName, 0)))</f>
        <v/>
      </c>
      <c r="S81" s="32" t="str">
        <f>IF(S$14="","",INDEX('Work It Out'!$K75:$EN75,MATCH(S$14,WorkDebtName,0)))</f>
        <v/>
      </c>
      <c r="T81" s="32" t="str">
        <f>IF(S$14="","",INDEX('Work It Out'!$I75:$EN75, MATCH(S$14, WorkDebtName, 0)))</f>
        <v/>
      </c>
      <c r="U81" s="32" t="str">
        <f>IF(U$14="","",INDEX('Work It Out'!$K75:$EN75,MATCH(U$14,WorkDebtName,0)))</f>
        <v/>
      </c>
      <c r="V81" s="32" t="str">
        <f>IF(U$14="","",INDEX('Work It Out'!$I75:$EN75, MATCH(U$14, WorkDebtName, 0)))</f>
        <v/>
      </c>
      <c r="W81" s="32" t="str">
        <f>IF(W$14="","",INDEX('Work It Out'!$K75:$EN75,MATCH(W$14,WorkDebtName,0)))</f>
        <v/>
      </c>
      <c r="X81" s="32" t="str">
        <f>IF(W$14="","",INDEX('Work It Out'!$I75:$EN75, MATCH(W$14, WorkDebtName, 0)))</f>
        <v/>
      </c>
      <c r="Y81" s="32" t="str">
        <f>IF(Y$14="","",INDEX('Work It Out'!$K75:$EN75,MATCH(Y$14,WorkDebtName,0)))</f>
        <v/>
      </c>
      <c r="Z81" s="32" t="str">
        <f>IF(Y$14="","",INDEX('Work It Out'!$I75:$EN75, MATCH(Y$14, WorkDebtName, 0)))</f>
        <v/>
      </c>
      <c r="AA81" s="32" t="str">
        <f>IF(AA$14="","",INDEX('Work It Out'!$K75:$EN75,MATCH(AA$14,WorkDebtName,0)))</f>
        <v/>
      </c>
      <c r="AB81" s="32" t="str">
        <f>IF(AA$14="","",INDEX('Work It Out'!$I75:$EN75, MATCH(AA$14, WorkDebtName, 0)))</f>
        <v/>
      </c>
      <c r="AC81" s="32" t="str">
        <f>IF(AC$14="","",INDEX('Work It Out'!$K75:$EN75,MATCH(AC$14,WorkDebtName,0)))</f>
        <v/>
      </c>
      <c r="AD81" s="32" t="str">
        <f>IF(AC$14="","",INDEX('Work It Out'!$I75:$EN75, MATCH(AC$14, WorkDebtName, 0)))</f>
        <v/>
      </c>
      <c r="AE81" s="32" t="str">
        <f>IF(AE$14="","",INDEX('Work It Out'!$K75:$EN75,MATCH(AE$14,WorkDebtName,0)))</f>
        <v/>
      </c>
      <c r="AF81" s="32" t="str">
        <f>IF(AE$14="","",INDEX('Work It Out'!$I75:$EN75, MATCH(AE$14, WorkDebtName, 0)))</f>
        <v/>
      </c>
      <c r="AG81" s="32" t="str">
        <f>IF(AG$14="","",INDEX('Work It Out'!$K75:$EN75,MATCH(AG$14,WorkDebtName,0)))</f>
        <v/>
      </c>
      <c r="AH81" s="32" t="str">
        <f>IF(AG$14="","",INDEX('Work It Out'!$I75:$EN75, MATCH(AG$14, WorkDebtName, 0)))</f>
        <v/>
      </c>
      <c r="AI81" s="32" t="str">
        <f>IF(AI$14="","",INDEX('Work It Out'!$K75:$EN75,MATCH(AI$14,WorkDebtName,0)))</f>
        <v/>
      </c>
      <c r="AJ81" s="32" t="str">
        <f>IF(AI$14="","",INDEX('Work It Out'!$I75:$EN75, MATCH(AI$14, WorkDebtName, 0)))</f>
        <v/>
      </c>
      <c r="AK81" s="32" t="str">
        <f>IF(AK$14="","",INDEX('Work It Out'!$K75:$EN75,MATCH(AK$14,WorkDebtName,0)))</f>
        <v/>
      </c>
      <c r="AL81" s="32" t="str">
        <f>IF(AK$14="","",INDEX('Work It Out'!$I75:$EN75, MATCH(AK$14, WorkDebtName, 0)))</f>
        <v/>
      </c>
      <c r="AM81" s="32" t="str">
        <f>IF(AM$14="","",INDEX('Work It Out'!$K75:$EN75,MATCH(AM$14,WorkDebtName,0)))</f>
        <v/>
      </c>
      <c r="AN81" s="32" t="str">
        <f>IF(AM$14="","",INDEX('Work It Out'!$I75:$EN75, MATCH(AM$14, WorkDebtName, 0)))</f>
        <v/>
      </c>
      <c r="AO81" s="32" t="str">
        <f>IF(AO$14="","",INDEX('Work It Out'!$K75:$EN75,MATCH(AO$14,WorkDebtName,0)))</f>
        <v/>
      </c>
      <c r="AP81" s="32" t="str">
        <f>IF(AO$14="","",INDEX('Work It Out'!$I75:$EN75, MATCH(AO$14, WorkDebtName, 0)))</f>
        <v/>
      </c>
    </row>
    <row r="82" spans="2:42" x14ac:dyDescent="0.25">
      <c r="B82" s="31">
        <f t="shared" ca="1" si="0"/>
        <v>47515</v>
      </c>
      <c r="C82" s="32">
        <f>IF(C$14="","",INDEX('Work It Out'!$K76:$EN76,MATCH(C$14,WorkDebtName,0)))</f>
        <v>0</v>
      </c>
      <c r="D82" s="32">
        <f>IF(C$14="","",INDEX('Work It Out'!$I76:$EN76, MATCH(C$14, WorkDebtName, 0)))</f>
        <v>0</v>
      </c>
      <c r="E82" s="32">
        <f>IF(E$14="","",INDEX('Work It Out'!$K76:$EN76,MATCH(E$14,WorkDebtName,0)))</f>
        <v>0</v>
      </c>
      <c r="F82" s="32">
        <f>IF(E$14="","",INDEX('Work It Out'!$I76:$EN76, MATCH(E$14, WorkDebtName, 0)))</f>
        <v>0</v>
      </c>
      <c r="G82" s="32">
        <f>IF(G$14="","",INDEX('Work It Out'!$K76:$EN76,MATCH(G$14,WorkDebtName,0)))</f>
        <v>0</v>
      </c>
      <c r="H82" s="32">
        <f>IF(G$14="","",INDEX('Work It Out'!$I76:$EN76, MATCH(G$14, WorkDebtName, 0)))</f>
        <v>0</v>
      </c>
      <c r="I82" s="32">
        <f>IF(I$14="","",INDEX('Work It Out'!$K76:$EN76,MATCH(I$14,WorkDebtName,0)))</f>
        <v>0</v>
      </c>
      <c r="J82" s="32">
        <f>IF(I$14="","",INDEX('Work It Out'!$I76:$EN76, MATCH(I$14, WorkDebtName, 0)))</f>
        <v>0</v>
      </c>
      <c r="K82" s="32" t="str">
        <f>IF(K$14="","",INDEX('Work It Out'!$K76:$EN76,MATCH(K$14,WorkDebtName,0)))</f>
        <v/>
      </c>
      <c r="L82" s="32" t="str">
        <f>IF(K$14="","",INDEX('Work It Out'!$I76:$EN76, MATCH(K$14, WorkDebtName, 0)))</f>
        <v/>
      </c>
      <c r="M82" s="32" t="str">
        <f>IF(M$14="","",INDEX('Work It Out'!$K76:$EN76,MATCH(M$14,WorkDebtName,0)))</f>
        <v/>
      </c>
      <c r="N82" s="32" t="str">
        <f>IF(M$14="","",INDEX('Work It Out'!$I76:$EN76, MATCH(M$14, WorkDebtName, 0)))</f>
        <v/>
      </c>
      <c r="O82" s="32" t="str">
        <f>IF(O$14="","",INDEX('Work It Out'!$K76:$EN76,MATCH(O$14,WorkDebtName,0)))</f>
        <v/>
      </c>
      <c r="P82" s="32" t="str">
        <f>IF(O$14="","",INDEX('Work It Out'!$I76:$EN76, MATCH(O$14, WorkDebtName, 0)))</f>
        <v/>
      </c>
      <c r="Q82" s="32" t="str">
        <f>IF(Q$14="","",INDEX('Work It Out'!$K76:$EN76,MATCH(Q$14,WorkDebtName,0)))</f>
        <v/>
      </c>
      <c r="R82" s="32" t="str">
        <f>IF(Q$14="","",INDEX('Work It Out'!$I76:$EN76, MATCH(Q$14, WorkDebtName, 0)))</f>
        <v/>
      </c>
      <c r="S82" s="32" t="str">
        <f>IF(S$14="","",INDEX('Work It Out'!$K76:$EN76,MATCH(S$14,WorkDebtName,0)))</f>
        <v/>
      </c>
      <c r="T82" s="32" t="str">
        <f>IF(S$14="","",INDEX('Work It Out'!$I76:$EN76, MATCH(S$14, WorkDebtName, 0)))</f>
        <v/>
      </c>
      <c r="U82" s="32" t="str">
        <f>IF(U$14="","",INDEX('Work It Out'!$K76:$EN76,MATCH(U$14,WorkDebtName,0)))</f>
        <v/>
      </c>
      <c r="V82" s="32" t="str">
        <f>IF(U$14="","",INDEX('Work It Out'!$I76:$EN76, MATCH(U$14, WorkDebtName, 0)))</f>
        <v/>
      </c>
      <c r="W82" s="32" t="str">
        <f>IF(W$14="","",INDEX('Work It Out'!$K76:$EN76,MATCH(W$14,WorkDebtName,0)))</f>
        <v/>
      </c>
      <c r="X82" s="32" t="str">
        <f>IF(W$14="","",INDEX('Work It Out'!$I76:$EN76, MATCH(W$14, WorkDebtName, 0)))</f>
        <v/>
      </c>
      <c r="Y82" s="32" t="str">
        <f>IF(Y$14="","",INDEX('Work It Out'!$K76:$EN76,MATCH(Y$14,WorkDebtName,0)))</f>
        <v/>
      </c>
      <c r="Z82" s="32" t="str">
        <f>IF(Y$14="","",INDEX('Work It Out'!$I76:$EN76, MATCH(Y$14, WorkDebtName, 0)))</f>
        <v/>
      </c>
      <c r="AA82" s="32" t="str">
        <f>IF(AA$14="","",INDEX('Work It Out'!$K76:$EN76,MATCH(AA$14,WorkDebtName,0)))</f>
        <v/>
      </c>
      <c r="AB82" s="32" t="str">
        <f>IF(AA$14="","",INDEX('Work It Out'!$I76:$EN76, MATCH(AA$14, WorkDebtName, 0)))</f>
        <v/>
      </c>
      <c r="AC82" s="32" t="str">
        <f>IF(AC$14="","",INDEX('Work It Out'!$K76:$EN76,MATCH(AC$14,WorkDebtName,0)))</f>
        <v/>
      </c>
      <c r="AD82" s="32" t="str">
        <f>IF(AC$14="","",INDEX('Work It Out'!$I76:$EN76, MATCH(AC$14, WorkDebtName, 0)))</f>
        <v/>
      </c>
      <c r="AE82" s="32" t="str">
        <f>IF(AE$14="","",INDEX('Work It Out'!$K76:$EN76,MATCH(AE$14,WorkDebtName,0)))</f>
        <v/>
      </c>
      <c r="AF82" s="32" t="str">
        <f>IF(AE$14="","",INDEX('Work It Out'!$I76:$EN76, MATCH(AE$14, WorkDebtName, 0)))</f>
        <v/>
      </c>
      <c r="AG82" s="32" t="str">
        <f>IF(AG$14="","",INDEX('Work It Out'!$K76:$EN76,MATCH(AG$14,WorkDebtName,0)))</f>
        <v/>
      </c>
      <c r="AH82" s="32" t="str">
        <f>IF(AG$14="","",INDEX('Work It Out'!$I76:$EN76, MATCH(AG$14, WorkDebtName, 0)))</f>
        <v/>
      </c>
      <c r="AI82" s="32" t="str">
        <f>IF(AI$14="","",INDEX('Work It Out'!$K76:$EN76,MATCH(AI$14,WorkDebtName,0)))</f>
        <v/>
      </c>
      <c r="AJ82" s="32" t="str">
        <f>IF(AI$14="","",INDEX('Work It Out'!$I76:$EN76, MATCH(AI$14, WorkDebtName, 0)))</f>
        <v/>
      </c>
      <c r="AK82" s="32" t="str">
        <f>IF(AK$14="","",INDEX('Work It Out'!$K76:$EN76,MATCH(AK$14,WorkDebtName,0)))</f>
        <v/>
      </c>
      <c r="AL82" s="32" t="str">
        <f>IF(AK$14="","",INDEX('Work It Out'!$I76:$EN76, MATCH(AK$14, WorkDebtName, 0)))</f>
        <v/>
      </c>
      <c r="AM82" s="32" t="str">
        <f>IF(AM$14="","",INDEX('Work It Out'!$K76:$EN76,MATCH(AM$14,WorkDebtName,0)))</f>
        <v/>
      </c>
      <c r="AN82" s="32" t="str">
        <f>IF(AM$14="","",INDEX('Work It Out'!$I76:$EN76, MATCH(AM$14, WorkDebtName, 0)))</f>
        <v/>
      </c>
      <c r="AO82" s="32" t="str">
        <f>IF(AO$14="","",INDEX('Work It Out'!$K76:$EN76,MATCH(AO$14,WorkDebtName,0)))</f>
        <v/>
      </c>
      <c r="AP82" s="32" t="str">
        <f>IF(AO$14="","",INDEX('Work It Out'!$I76:$EN76, MATCH(AO$14, WorkDebtName, 0)))</f>
        <v/>
      </c>
    </row>
    <row r="83" spans="2:42" x14ac:dyDescent="0.25">
      <c r="B83" s="31">
        <f t="shared" ca="1" si="0"/>
        <v>47543</v>
      </c>
      <c r="C83" s="32">
        <f>IF(C$14="","",INDEX('Work It Out'!$K77:$EN77,MATCH(C$14,WorkDebtName,0)))</f>
        <v>0</v>
      </c>
      <c r="D83" s="32">
        <f>IF(C$14="","",INDEX('Work It Out'!$I77:$EN77, MATCH(C$14, WorkDebtName, 0)))</f>
        <v>0</v>
      </c>
      <c r="E83" s="32">
        <f>IF(E$14="","",INDEX('Work It Out'!$K77:$EN77,MATCH(E$14,WorkDebtName,0)))</f>
        <v>0</v>
      </c>
      <c r="F83" s="32">
        <f>IF(E$14="","",INDEX('Work It Out'!$I77:$EN77, MATCH(E$14, WorkDebtName, 0)))</f>
        <v>0</v>
      </c>
      <c r="G83" s="32">
        <f>IF(G$14="","",INDEX('Work It Out'!$K77:$EN77,MATCH(G$14,WorkDebtName,0)))</f>
        <v>0</v>
      </c>
      <c r="H83" s="32">
        <f>IF(G$14="","",INDEX('Work It Out'!$I77:$EN77, MATCH(G$14, WorkDebtName, 0)))</f>
        <v>0</v>
      </c>
      <c r="I83" s="32">
        <f>IF(I$14="","",INDEX('Work It Out'!$K77:$EN77,MATCH(I$14,WorkDebtName,0)))</f>
        <v>0</v>
      </c>
      <c r="J83" s="32">
        <f>IF(I$14="","",INDEX('Work It Out'!$I77:$EN77, MATCH(I$14, WorkDebtName, 0)))</f>
        <v>0</v>
      </c>
      <c r="K83" s="32" t="str">
        <f>IF(K$14="","",INDEX('Work It Out'!$K77:$EN77,MATCH(K$14,WorkDebtName,0)))</f>
        <v/>
      </c>
      <c r="L83" s="32" t="str">
        <f>IF(K$14="","",INDEX('Work It Out'!$I77:$EN77, MATCH(K$14, WorkDebtName, 0)))</f>
        <v/>
      </c>
      <c r="M83" s="32" t="str">
        <f>IF(M$14="","",INDEX('Work It Out'!$K77:$EN77,MATCH(M$14,WorkDebtName,0)))</f>
        <v/>
      </c>
      <c r="N83" s="32" t="str">
        <f>IF(M$14="","",INDEX('Work It Out'!$I77:$EN77, MATCH(M$14, WorkDebtName, 0)))</f>
        <v/>
      </c>
      <c r="O83" s="32" t="str">
        <f>IF(O$14="","",INDEX('Work It Out'!$K77:$EN77,MATCH(O$14,WorkDebtName,0)))</f>
        <v/>
      </c>
      <c r="P83" s="32" t="str">
        <f>IF(O$14="","",INDEX('Work It Out'!$I77:$EN77, MATCH(O$14, WorkDebtName, 0)))</f>
        <v/>
      </c>
      <c r="Q83" s="32" t="str">
        <f>IF(Q$14="","",INDEX('Work It Out'!$K77:$EN77,MATCH(Q$14,WorkDebtName,0)))</f>
        <v/>
      </c>
      <c r="R83" s="32" t="str">
        <f>IF(Q$14="","",INDEX('Work It Out'!$I77:$EN77, MATCH(Q$14, WorkDebtName, 0)))</f>
        <v/>
      </c>
      <c r="S83" s="32" t="str">
        <f>IF(S$14="","",INDEX('Work It Out'!$K77:$EN77,MATCH(S$14,WorkDebtName,0)))</f>
        <v/>
      </c>
      <c r="T83" s="32" t="str">
        <f>IF(S$14="","",INDEX('Work It Out'!$I77:$EN77, MATCH(S$14, WorkDebtName, 0)))</f>
        <v/>
      </c>
      <c r="U83" s="32" t="str">
        <f>IF(U$14="","",INDEX('Work It Out'!$K77:$EN77,MATCH(U$14,WorkDebtName,0)))</f>
        <v/>
      </c>
      <c r="V83" s="32" t="str">
        <f>IF(U$14="","",INDEX('Work It Out'!$I77:$EN77, MATCH(U$14, WorkDebtName, 0)))</f>
        <v/>
      </c>
      <c r="W83" s="32" t="str">
        <f>IF(W$14="","",INDEX('Work It Out'!$K77:$EN77,MATCH(W$14,WorkDebtName,0)))</f>
        <v/>
      </c>
      <c r="X83" s="32" t="str">
        <f>IF(W$14="","",INDEX('Work It Out'!$I77:$EN77, MATCH(W$14, WorkDebtName, 0)))</f>
        <v/>
      </c>
      <c r="Y83" s="32" t="str">
        <f>IF(Y$14="","",INDEX('Work It Out'!$K77:$EN77,MATCH(Y$14,WorkDebtName,0)))</f>
        <v/>
      </c>
      <c r="Z83" s="32" t="str">
        <f>IF(Y$14="","",INDEX('Work It Out'!$I77:$EN77, MATCH(Y$14, WorkDebtName, 0)))</f>
        <v/>
      </c>
      <c r="AA83" s="32" t="str">
        <f>IF(AA$14="","",INDEX('Work It Out'!$K77:$EN77,MATCH(AA$14,WorkDebtName,0)))</f>
        <v/>
      </c>
      <c r="AB83" s="32" t="str">
        <f>IF(AA$14="","",INDEX('Work It Out'!$I77:$EN77, MATCH(AA$14, WorkDebtName, 0)))</f>
        <v/>
      </c>
      <c r="AC83" s="32" t="str">
        <f>IF(AC$14="","",INDEX('Work It Out'!$K77:$EN77,MATCH(AC$14,WorkDebtName,0)))</f>
        <v/>
      </c>
      <c r="AD83" s="32" t="str">
        <f>IF(AC$14="","",INDEX('Work It Out'!$I77:$EN77, MATCH(AC$14, WorkDebtName, 0)))</f>
        <v/>
      </c>
      <c r="AE83" s="32" t="str">
        <f>IF(AE$14="","",INDEX('Work It Out'!$K77:$EN77,MATCH(AE$14,WorkDebtName,0)))</f>
        <v/>
      </c>
      <c r="AF83" s="32" t="str">
        <f>IF(AE$14="","",INDEX('Work It Out'!$I77:$EN77, MATCH(AE$14, WorkDebtName, 0)))</f>
        <v/>
      </c>
      <c r="AG83" s="32" t="str">
        <f>IF(AG$14="","",INDEX('Work It Out'!$K77:$EN77,MATCH(AG$14,WorkDebtName,0)))</f>
        <v/>
      </c>
      <c r="AH83" s="32" t="str">
        <f>IF(AG$14="","",INDEX('Work It Out'!$I77:$EN77, MATCH(AG$14, WorkDebtName, 0)))</f>
        <v/>
      </c>
      <c r="AI83" s="32" t="str">
        <f>IF(AI$14="","",INDEX('Work It Out'!$K77:$EN77,MATCH(AI$14,WorkDebtName,0)))</f>
        <v/>
      </c>
      <c r="AJ83" s="32" t="str">
        <f>IF(AI$14="","",INDEX('Work It Out'!$I77:$EN77, MATCH(AI$14, WorkDebtName, 0)))</f>
        <v/>
      </c>
      <c r="AK83" s="32" t="str">
        <f>IF(AK$14="","",INDEX('Work It Out'!$K77:$EN77,MATCH(AK$14,WorkDebtName,0)))</f>
        <v/>
      </c>
      <c r="AL83" s="32" t="str">
        <f>IF(AK$14="","",INDEX('Work It Out'!$I77:$EN77, MATCH(AK$14, WorkDebtName, 0)))</f>
        <v/>
      </c>
      <c r="AM83" s="32" t="str">
        <f>IF(AM$14="","",INDEX('Work It Out'!$K77:$EN77,MATCH(AM$14,WorkDebtName,0)))</f>
        <v/>
      </c>
      <c r="AN83" s="32" t="str">
        <f>IF(AM$14="","",INDEX('Work It Out'!$I77:$EN77, MATCH(AM$14, WorkDebtName, 0)))</f>
        <v/>
      </c>
      <c r="AO83" s="32" t="str">
        <f>IF(AO$14="","",INDEX('Work It Out'!$K77:$EN77,MATCH(AO$14,WorkDebtName,0)))</f>
        <v/>
      </c>
      <c r="AP83" s="32" t="str">
        <f>IF(AO$14="","",INDEX('Work It Out'!$I77:$EN77, MATCH(AO$14, WorkDebtName, 0)))</f>
        <v/>
      </c>
    </row>
    <row r="84" spans="2:42" x14ac:dyDescent="0.25">
      <c r="B84" s="31">
        <f t="shared" ca="1" si="0"/>
        <v>47574</v>
      </c>
      <c r="C84" s="32">
        <f>IF(C$14="","",INDEX('Work It Out'!$K78:$EN78,MATCH(C$14,WorkDebtName,0)))</f>
        <v>0</v>
      </c>
      <c r="D84" s="32">
        <f>IF(C$14="","",INDEX('Work It Out'!$I78:$EN78, MATCH(C$14, WorkDebtName, 0)))</f>
        <v>0</v>
      </c>
      <c r="E84" s="32">
        <f>IF(E$14="","",INDEX('Work It Out'!$K78:$EN78,MATCH(E$14,WorkDebtName,0)))</f>
        <v>0</v>
      </c>
      <c r="F84" s="32">
        <f>IF(E$14="","",INDEX('Work It Out'!$I78:$EN78, MATCH(E$14, WorkDebtName, 0)))</f>
        <v>0</v>
      </c>
      <c r="G84" s="32">
        <f>IF(G$14="","",INDEX('Work It Out'!$K78:$EN78,MATCH(G$14,WorkDebtName,0)))</f>
        <v>0</v>
      </c>
      <c r="H84" s="32">
        <f>IF(G$14="","",INDEX('Work It Out'!$I78:$EN78, MATCH(G$14, WorkDebtName, 0)))</f>
        <v>0</v>
      </c>
      <c r="I84" s="32">
        <f>IF(I$14="","",INDEX('Work It Out'!$K78:$EN78,MATCH(I$14,WorkDebtName,0)))</f>
        <v>0</v>
      </c>
      <c r="J84" s="32">
        <f>IF(I$14="","",INDEX('Work It Out'!$I78:$EN78, MATCH(I$14, WorkDebtName, 0)))</f>
        <v>0</v>
      </c>
      <c r="K84" s="32" t="str">
        <f>IF(K$14="","",INDEX('Work It Out'!$K78:$EN78,MATCH(K$14,WorkDebtName,0)))</f>
        <v/>
      </c>
      <c r="L84" s="32" t="str">
        <f>IF(K$14="","",INDEX('Work It Out'!$I78:$EN78, MATCH(K$14, WorkDebtName, 0)))</f>
        <v/>
      </c>
      <c r="M84" s="32" t="str">
        <f>IF(M$14="","",INDEX('Work It Out'!$K78:$EN78,MATCH(M$14,WorkDebtName,0)))</f>
        <v/>
      </c>
      <c r="N84" s="32" t="str">
        <f>IF(M$14="","",INDEX('Work It Out'!$I78:$EN78, MATCH(M$14, WorkDebtName, 0)))</f>
        <v/>
      </c>
      <c r="O84" s="32" t="str">
        <f>IF(O$14="","",INDEX('Work It Out'!$K78:$EN78,MATCH(O$14,WorkDebtName,0)))</f>
        <v/>
      </c>
      <c r="P84" s="32" t="str">
        <f>IF(O$14="","",INDEX('Work It Out'!$I78:$EN78, MATCH(O$14, WorkDebtName, 0)))</f>
        <v/>
      </c>
      <c r="Q84" s="32" t="str">
        <f>IF(Q$14="","",INDEX('Work It Out'!$K78:$EN78,MATCH(Q$14,WorkDebtName,0)))</f>
        <v/>
      </c>
      <c r="R84" s="32" t="str">
        <f>IF(Q$14="","",INDEX('Work It Out'!$I78:$EN78, MATCH(Q$14, WorkDebtName, 0)))</f>
        <v/>
      </c>
      <c r="S84" s="32" t="str">
        <f>IF(S$14="","",INDEX('Work It Out'!$K78:$EN78,MATCH(S$14,WorkDebtName,0)))</f>
        <v/>
      </c>
      <c r="T84" s="32" t="str">
        <f>IF(S$14="","",INDEX('Work It Out'!$I78:$EN78, MATCH(S$14, WorkDebtName, 0)))</f>
        <v/>
      </c>
      <c r="U84" s="32" t="str">
        <f>IF(U$14="","",INDEX('Work It Out'!$K78:$EN78,MATCH(U$14,WorkDebtName,0)))</f>
        <v/>
      </c>
      <c r="V84" s="32" t="str">
        <f>IF(U$14="","",INDEX('Work It Out'!$I78:$EN78, MATCH(U$14, WorkDebtName, 0)))</f>
        <v/>
      </c>
      <c r="W84" s="32" t="str">
        <f>IF(W$14="","",INDEX('Work It Out'!$K78:$EN78,MATCH(W$14,WorkDebtName,0)))</f>
        <v/>
      </c>
      <c r="X84" s="32" t="str">
        <f>IF(W$14="","",INDEX('Work It Out'!$I78:$EN78, MATCH(W$14, WorkDebtName, 0)))</f>
        <v/>
      </c>
      <c r="Y84" s="32" t="str">
        <f>IF(Y$14="","",INDEX('Work It Out'!$K78:$EN78,MATCH(Y$14,WorkDebtName,0)))</f>
        <v/>
      </c>
      <c r="Z84" s="32" t="str">
        <f>IF(Y$14="","",INDEX('Work It Out'!$I78:$EN78, MATCH(Y$14, WorkDebtName, 0)))</f>
        <v/>
      </c>
      <c r="AA84" s="32" t="str">
        <f>IF(AA$14="","",INDEX('Work It Out'!$K78:$EN78,MATCH(AA$14,WorkDebtName,0)))</f>
        <v/>
      </c>
      <c r="AB84" s="32" t="str">
        <f>IF(AA$14="","",INDEX('Work It Out'!$I78:$EN78, MATCH(AA$14, WorkDebtName, 0)))</f>
        <v/>
      </c>
      <c r="AC84" s="32" t="str">
        <f>IF(AC$14="","",INDEX('Work It Out'!$K78:$EN78,MATCH(AC$14,WorkDebtName,0)))</f>
        <v/>
      </c>
      <c r="AD84" s="32" t="str">
        <f>IF(AC$14="","",INDEX('Work It Out'!$I78:$EN78, MATCH(AC$14, WorkDebtName, 0)))</f>
        <v/>
      </c>
      <c r="AE84" s="32" t="str">
        <f>IF(AE$14="","",INDEX('Work It Out'!$K78:$EN78,MATCH(AE$14,WorkDebtName,0)))</f>
        <v/>
      </c>
      <c r="AF84" s="32" t="str">
        <f>IF(AE$14="","",INDEX('Work It Out'!$I78:$EN78, MATCH(AE$14, WorkDebtName, 0)))</f>
        <v/>
      </c>
      <c r="AG84" s="32" t="str">
        <f>IF(AG$14="","",INDEX('Work It Out'!$K78:$EN78,MATCH(AG$14,WorkDebtName,0)))</f>
        <v/>
      </c>
      <c r="AH84" s="32" t="str">
        <f>IF(AG$14="","",INDEX('Work It Out'!$I78:$EN78, MATCH(AG$14, WorkDebtName, 0)))</f>
        <v/>
      </c>
      <c r="AI84" s="32" t="str">
        <f>IF(AI$14="","",INDEX('Work It Out'!$K78:$EN78,MATCH(AI$14,WorkDebtName,0)))</f>
        <v/>
      </c>
      <c r="AJ84" s="32" t="str">
        <f>IF(AI$14="","",INDEX('Work It Out'!$I78:$EN78, MATCH(AI$14, WorkDebtName, 0)))</f>
        <v/>
      </c>
      <c r="AK84" s="32" t="str">
        <f>IF(AK$14="","",INDEX('Work It Out'!$K78:$EN78,MATCH(AK$14,WorkDebtName,0)))</f>
        <v/>
      </c>
      <c r="AL84" s="32" t="str">
        <f>IF(AK$14="","",INDEX('Work It Out'!$I78:$EN78, MATCH(AK$14, WorkDebtName, 0)))</f>
        <v/>
      </c>
      <c r="AM84" s="32" t="str">
        <f>IF(AM$14="","",INDEX('Work It Out'!$K78:$EN78,MATCH(AM$14,WorkDebtName,0)))</f>
        <v/>
      </c>
      <c r="AN84" s="32" t="str">
        <f>IF(AM$14="","",INDEX('Work It Out'!$I78:$EN78, MATCH(AM$14, WorkDebtName, 0)))</f>
        <v/>
      </c>
      <c r="AO84" s="32" t="str">
        <f>IF(AO$14="","",INDEX('Work It Out'!$K78:$EN78,MATCH(AO$14,WorkDebtName,0)))</f>
        <v/>
      </c>
      <c r="AP84" s="32" t="str">
        <f>IF(AO$14="","",INDEX('Work It Out'!$I78:$EN78, MATCH(AO$14, WorkDebtName, 0)))</f>
        <v/>
      </c>
    </row>
    <row r="85" spans="2:42" x14ac:dyDescent="0.25">
      <c r="B85" s="31">
        <f t="shared" ca="1" si="0"/>
        <v>47604</v>
      </c>
      <c r="C85" s="32">
        <f>IF(C$14="","",INDEX('Work It Out'!$K79:$EN79,MATCH(C$14,WorkDebtName,0)))</f>
        <v>0</v>
      </c>
      <c r="D85" s="32">
        <f>IF(C$14="","",INDEX('Work It Out'!$I79:$EN79, MATCH(C$14, WorkDebtName, 0)))</f>
        <v>0</v>
      </c>
      <c r="E85" s="32">
        <f>IF(E$14="","",INDEX('Work It Out'!$K79:$EN79,MATCH(E$14,WorkDebtName,0)))</f>
        <v>0</v>
      </c>
      <c r="F85" s="32">
        <f>IF(E$14="","",INDEX('Work It Out'!$I79:$EN79, MATCH(E$14, WorkDebtName, 0)))</f>
        <v>0</v>
      </c>
      <c r="G85" s="32">
        <f>IF(G$14="","",INDEX('Work It Out'!$K79:$EN79,MATCH(G$14,WorkDebtName,0)))</f>
        <v>0</v>
      </c>
      <c r="H85" s="32">
        <f>IF(G$14="","",INDEX('Work It Out'!$I79:$EN79, MATCH(G$14, WorkDebtName, 0)))</f>
        <v>0</v>
      </c>
      <c r="I85" s="32">
        <f>IF(I$14="","",INDEX('Work It Out'!$K79:$EN79,MATCH(I$14,WorkDebtName,0)))</f>
        <v>0</v>
      </c>
      <c r="J85" s="32">
        <f>IF(I$14="","",INDEX('Work It Out'!$I79:$EN79, MATCH(I$14, WorkDebtName, 0)))</f>
        <v>0</v>
      </c>
      <c r="K85" s="32" t="str">
        <f>IF(K$14="","",INDEX('Work It Out'!$K79:$EN79,MATCH(K$14,WorkDebtName,0)))</f>
        <v/>
      </c>
      <c r="L85" s="32" t="str">
        <f>IF(K$14="","",INDEX('Work It Out'!$I79:$EN79, MATCH(K$14, WorkDebtName, 0)))</f>
        <v/>
      </c>
      <c r="M85" s="32" t="str">
        <f>IF(M$14="","",INDEX('Work It Out'!$K79:$EN79,MATCH(M$14,WorkDebtName,0)))</f>
        <v/>
      </c>
      <c r="N85" s="32" t="str">
        <f>IF(M$14="","",INDEX('Work It Out'!$I79:$EN79, MATCH(M$14, WorkDebtName, 0)))</f>
        <v/>
      </c>
      <c r="O85" s="32" t="str">
        <f>IF(O$14="","",INDEX('Work It Out'!$K79:$EN79,MATCH(O$14,WorkDebtName,0)))</f>
        <v/>
      </c>
      <c r="P85" s="32" t="str">
        <f>IF(O$14="","",INDEX('Work It Out'!$I79:$EN79, MATCH(O$14, WorkDebtName, 0)))</f>
        <v/>
      </c>
      <c r="Q85" s="32" t="str">
        <f>IF(Q$14="","",INDEX('Work It Out'!$K79:$EN79,MATCH(Q$14,WorkDebtName,0)))</f>
        <v/>
      </c>
      <c r="R85" s="32" t="str">
        <f>IF(Q$14="","",INDEX('Work It Out'!$I79:$EN79, MATCH(Q$14, WorkDebtName, 0)))</f>
        <v/>
      </c>
      <c r="S85" s="32" t="str">
        <f>IF(S$14="","",INDEX('Work It Out'!$K79:$EN79,MATCH(S$14,WorkDebtName,0)))</f>
        <v/>
      </c>
      <c r="T85" s="32" t="str">
        <f>IF(S$14="","",INDEX('Work It Out'!$I79:$EN79, MATCH(S$14, WorkDebtName, 0)))</f>
        <v/>
      </c>
      <c r="U85" s="32" t="str">
        <f>IF(U$14="","",INDEX('Work It Out'!$K79:$EN79,MATCH(U$14,WorkDebtName,0)))</f>
        <v/>
      </c>
      <c r="V85" s="32" t="str">
        <f>IF(U$14="","",INDEX('Work It Out'!$I79:$EN79, MATCH(U$14, WorkDebtName, 0)))</f>
        <v/>
      </c>
      <c r="W85" s="32" t="str">
        <f>IF(W$14="","",INDEX('Work It Out'!$K79:$EN79,MATCH(W$14,WorkDebtName,0)))</f>
        <v/>
      </c>
      <c r="X85" s="32" t="str">
        <f>IF(W$14="","",INDEX('Work It Out'!$I79:$EN79, MATCH(W$14, WorkDebtName, 0)))</f>
        <v/>
      </c>
      <c r="Y85" s="32" t="str">
        <f>IF(Y$14="","",INDEX('Work It Out'!$K79:$EN79,MATCH(Y$14,WorkDebtName,0)))</f>
        <v/>
      </c>
      <c r="Z85" s="32" t="str">
        <f>IF(Y$14="","",INDEX('Work It Out'!$I79:$EN79, MATCH(Y$14, WorkDebtName, 0)))</f>
        <v/>
      </c>
      <c r="AA85" s="32" t="str">
        <f>IF(AA$14="","",INDEX('Work It Out'!$K79:$EN79,MATCH(AA$14,WorkDebtName,0)))</f>
        <v/>
      </c>
      <c r="AB85" s="32" t="str">
        <f>IF(AA$14="","",INDEX('Work It Out'!$I79:$EN79, MATCH(AA$14, WorkDebtName, 0)))</f>
        <v/>
      </c>
      <c r="AC85" s="32" t="str">
        <f>IF(AC$14="","",INDEX('Work It Out'!$K79:$EN79,MATCH(AC$14,WorkDebtName,0)))</f>
        <v/>
      </c>
      <c r="AD85" s="32" t="str">
        <f>IF(AC$14="","",INDEX('Work It Out'!$I79:$EN79, MATCH(AC$14, WorkDebtName, 0)))</f>
        <v/>
      </c>
      <c r="AE85" s="32" t="str">
        <f>IF(AE$14="","",INDEX('Work It Out'!$K79:$EN79,MATCH(AE$14,WorkDebtName,0)))</f>
        <v/>
      </c>
      <c r="AF85" s="32" t="str">
        <f>IF(AE$14="","",INDEX('Work It Out'!$I79:$EN79, MATCH(AE$14, WorkDebtName, 0)))</f>
        <v/>
      </c>
      <c r="AG85" s="32" t="str">
        <f>IF(AG$14="","",INDEX('Work It Out'!$K79:$EN79,MATCH(AG$14,WorkDebtName,0)))</f>
        <v/>
      </c>
      <c r="AH85" s="32" t="str">
        <f>IF(AG$14="","",INDEX('Work It Out'!$I79:$EN79, MATCH(AG$14, WorkDebtName, 0)))</f>
        <v/>
      </c>
      <c r="AI85" s="32" t="str">
        <f>IF(AI$14="","",INDEX('Work It Out'!$K79:$EN79,MATCH(AI$14,WorkDebtName,0)))</f>
        <v/>
      </c>
      <c r="AJ85" s="32" t="str">
        <f>IF(AI$14="","",INDEX('Work It Out'!$I79:$EN79, MATCH(AI$14, WorkDebtName, 0)))</f>
        <v/>
      </c>
      <c r="AK85" s="32" t="str">
        <f>IF(AK$14="","",INDEX('Work It Out'!$K79:$EN79,MATCH(AK$14,WorkDebtName,0)))</f>
        <v/>
      </c>
      <c r="AL85" s="32" t="str">
        <f>IF(AK$14="","",INDEX('Work It Out'!$I79:$EN79, MATCH(AK$14, WorkDebtName, 0)))</f>
        <v/>
      </c>
      <c r="AM85" s="32" t="str">
        <f>IF(AM$14="","",INDEX('Work It Out'!$K79:$EN79,MATCH(AM$14,WorkDebtName,0)))</f>
        <v/>
      </c>
      <c r="AN85" s="32" t="str">
        <f>IF(AM$14="","",INDEX('Work It Out'!$I79:$EN79, MATCH(AM$14, WorkDebtName, 0)))</f>
        <v/>
      </c>
      <c r="AO85" s="32" t="str">
        <f>IF(AO$14="","",INDEX('Work It Out'!$K79:$EN79,MATCH(AO$14,WorkDebtName,0)))</f>
        <v/>
      </c>
      <c r="AP85" s="32" t="str">
        <f>IF(AO$14="","",INDEX('Work It Out'!$I79:$EN79, MATCH(AO$14, WorkDebtName, 0)))</f>
        <v/>
      </c>
    </row>
    <row r="86" spans="2:42" x14ac:dyDescent="0.25">
      <c r="B86" s="31">
        <f t="shared" ca="1" si="0"/>
        <v>47635</v>
      </c>
      <c r="C86" s="32">
        <f>IF(C$14="","",INDEX('Work It Out'!$K80:$EN80,MATCH(C$14,WorkDebtName,0)))</f>
        <v>0</v>
      </c>
      <c r="D86" s="32">
        <f>IF(C$14="","",INDEX('Work It Out'!$I80:$EN80, MATCH(C$14, WorkDebtName, 0)))</f>
        <v>0</v>
      </c>
      <c r="E86" s="32">
        <f>IF(E$14="","",INDEX('Work It Out'!$K80:$EN80,MATCH(E$14,WorkDebtName,0)))</f>
        <v>0</v>
      </c>
      <c r="F86" s="32">
        <f>IF(E$14="","",INDEX('Work It Out'!$I80:$EN80, MATCH(E$14, WorkDebtName, 0)))</f>
        <v>0</v>
      </c>
      <c r="G86" s="32">
        <f>IF(G$14="","",INDEX('Work It Out'!$K80:$EN80,MATCH(G$14,WorkDebtName,0)))</f>
        <v>0</v>
      </c>
      <c r="H86" s="32">
        <f>IF(G$14="","",INDEX('Work It Out'!$I80:$EN80, MATCH(G$14, WorkDebtName, 0)))</f>
        <v>0</v>
      </c>
      <c r="I86" s="32">
        <f>IF(I$14="","",INDEX('Work It Out'!$K80:$EN80,MATCH(I$14,WorkDebtName,0)))</f>
        <v>0</v>
      </c>
      <c r="J86" s="32">
        <f>IF(I$14="","",INDEX('Work It Out'!$I80:$EN80, MATCH(I$14, WorkDebtName, 0)))</f>
        <v>0</v>
      </c>
      <c r="K86" s="32" t="str">
        <f>IF(K$14="","",INDEX('Work It Out'!$K80:$EN80,MATCH(K$14,WorkDebtName,0)))</f>
        <v/>
      </c>
      <c r="L86" s="32" t="str">
        <f>IF(K$14="","",INDEX('Work It Out'!$I80:$EN80, MATCH(K$14, WorkDebtName, 0)))</f>
        <v/>
      </c>
      <c r="M86" s="32" t="str">
        <f>IF(M$14="","",INDEX('Work It Out'!$K80:$EN80,MATCH(M$14,WorkDebtName,0)))</f>
        <v/>
      </c>
      <c r="N86" s="32" t="str">
        <f>IF(M$14="","",INDEX('Work It Out'!$I80:$EN80, MATCH(M$14, WorkDebtName, 0)))</f>
        <v/>
      </c>
      <c r="O86" s="32" t="str">
        <f>IF(O$14="","",INDEX('Work It Out'!$K80:$EN80,MATCH(O$14,WorkDebtName,0)))</f>
        <v/>
      </c>
      <c r="P86" s="32" t="str">
        <f>IF(O$14="","",INDEX('Work It Out'!$I80:$EN80, MATCH(O$14, WorkDebtName, 0)))</f>
        <v/>
      </c>
      <c r="Q86" s="32" t="str">
        <f>IF(Q$14="","",INDEX('Work It Out'!$K80:$EN80,MATCH(Q$14,WorkDebtName,0)))</f>
        <v/>
      </c>
      <c r="R86" s="32" t="str">
        <f>IF(Q$14="","",INDEX('Work It Out'!$I80:$EN80, MATCH(Q$14, WorkDebtName, 0)))</f>
        <v/>
      </c>
      <c r="S86" s="32" t="str">
        <f>IF(S$14="","",INDEX('Work It Out'!$K80:$EN80,MATCH(S$14,WorkDebtName,0)))</f>
        <v/>
      </c>
      <c r="T86" s="32" t="str">
        <f>IF(S$14="","",INDEX('Work It Out'!$I80:$EN80, MATCH(S$14, WorkDebtName, 0)))</f>
        <v/>
      </c>
      <c r="U86" s="32" t="str">
        <f>IF(U$14="","",INDEX('Work It Out'!$K80:$EN80,MATCH(U$14,WorkDebtName,0)))</f>
        <v/>
      </c>
      <c r="V86" s="32" t="str">
        <f>IF(U$14="","",INDEX('Work It Out'!$I80:$EN80, MATCH(U$14, WorkDebtName, 0)))</f>
        <v/>
      </c>
      <c r="W86" s="32" t="str">
        <f>IF(W$14="","",INDEX('Work It Out'!$K80:$EN80,MATCH(W$14,WorkDebtName,0)))</f>
        <v/>
      </c>
      <c r="X86" s="32" t="str">
        <f>IF(W$14="","",INDEX('Work It Out'!$I80:$EN80, MATCH(W$14, WorkDebtName, 0)))</f>
        <v/>
      </c>
      <c r="Y86" s="32" t="str">
        <f>IF(Y$14="","",INDEX('Work It Out'!$K80:$EN80,MATCH(Y$14,WorkDebtName,0)))</f>
        <v/>
      </c>
      <c r="Z86" s="32" t="str">
        <f>IF(Y$14="","",INDEX('Work It Out'!$I80:$EN80, MATCH(Y$14, WorkDebtName, 0)))</f>
        <v/>
      </c>
      <c r="AA86" s="32" t="str">
        <f>IF(AA$14="","",INDEX('Work It Out'!$K80:$EN80,MATCH(AA$14,WorkDebtName,0)))</f>
        <v/>
      </c>
      <c r="AB86" s="32" t="str">
        <f>IF(AA$14="","",INDEX('Work It Out'!$I80:$EN80, MATCH(AA$14, WorkDebtName, 0)))</f>
        <v/>
      </c>
      <c r="AC86" s="32" t="str">
        <f>IF(AC$14="","",INDEX('Work It Out'!$K80:$EN80,MATCH(AC$14,WorkDebtName,0)))</f>
        <v/>
      </c>
      <c r="AD86" s="32" t="str">
        <f>IF(AC$14="","",INDEX('Work It Out'!$I80:$EN80, MATCH(AC$14, WorkDebtName, 0)))</f>
        <v/>
      </c>
      <c r="AE86" s="32" t="str">
        <f>IF(AE$14="","",INDEX('Work It Out'!$K80:$EN80,MATCH(AE$14,WorkDebtName,0)))</f>
        <v/>
      </c>
      <c r="AF86" s="32" t="str">
        <f>IF(AE$14="","",INDEX('Work It Out'!$I80:$EN80, MATCH(AE$14, WorkDebtName, 0)))</f>
        <v/>
      </c>
      <c r="AG86" s="32" t="str">
        <f>IF(AG$14="","",INDEX('Work It Out'!$K80:$EN80,MATCH(AG$14,WorkDebtName,0)))</f>
        <v/>
      </c>
      <c r="AH86" s="32" t="str">
        <f>IF(AG$14="","",INDEX('Work It Out'!$I80:$EN80, MATCH(AG$14, WorkDebtName, 0)))</f>
        <v/>
      </c>
      <c r="AI86" s="32" t="str">
        <f>IF(AI$14="","",INDEX('Work It Out'!$K80:$EN80,MATCH(AI$14,WorkDebtName,0)))</f>
        <v/>
      </c>
      <c r="AJ86" s="32" t="str">
        <f>IF(AI$14="","",INDEX('Work It Out'!$I80:$EN80, MATCH(AI$14, WorkDebtName, 0)))</f>
        <v/>
      </c>
      <c r="AK86" s="32" t="str">
        <f>IF(AK$14="","",INDEX('Work It Out'!$K80:$EN80,MATCH(AK$14,WorkDebtName,0)))</f>
        <v/>
      </c>
      <c r="AL86" s="32" t="str">
        <f>IF(AK$14="","",INDEX('Work It Out'!$I80:$EN80, MATCH(AK$14, WorkDebtName, 0)))</f>
        <v/>
      </c>
      <c r="AM86" s="32" t="str">
        <f>IF(AM$14="","",INDEX('Work It Out'!$K80:$EN80,MATCH(AM$14,WorkDebtName,0)))</f>
        <v/>
      </c>
      <c r="AN86" s="32" t="str">
        <f>IF(AM$14="","",INDEX('Work It Out'!$I80:$EN80, MATCH(AM$14, WorkDebtName, 0)))</f>
        <v/>
      </c>
      <c r="AO86" s="32" t="str">
        <f>IF(AO$14="","",INDEX('Work It Out'!$K80:$EN80,MATCH(AO$14,WorkDebtName,0)))</f>
        <v/>
      </c>
      <c r="AP86" s="32" t="str">
        <f>IF(AO$14="","",INDEX('Work It Out'!$I80:$EN80, MATCH(AO$14, WorkDebtName, 0)))</f>
        <v/>
      </c>
    </row>
    <row r="87" spans="2:42" x14ac:dyDescent="0.25">
      <c r="B87" s="31">
        <f t="shared" ca="1" si="0"/>
        <v>47665</v>
      </c>
      <c r="C87" s="32">
        <f>IF(C$14="","",INDEX('Work It Out'!$K81:$EN81,MATCH(C$14,WorkDebtName,0)))</f>
        <v>0</v>
      </c>
      <c r="D87" s="32">
        <f>IF(C$14="","",INDEX('Work It Out'!$I81:$EN81, MATCH(C$14, WorkDebtName, 0)))</f>
        <v>0</v>
      </c>
      <c r="E87" s="32">
        <f>IF(E$14="","",INDEX('Work It Out'!$K81:$EN81,MATCH(E$14,WorkDebtName,0)))</f>
        <v>0</v>
      </c>
      <c r="F87" s="32">
        <f>IF(E$14="","",INDEX('Work It Out'!$I81:$EN81, MATCH(E$14, WorkDebtName, 0)))</f>
        <v>0</v>
      </c>
      <c r="G87" s="32">
        <f>IF(G$14="","",INDEX('Work It Out'!$K81:$EN81,MATCH(G$14,WorkDebtName,0)))</f>
        <v>0</v>
      </c>
      <c r="H87" s="32">
        <f>IF(G$14="","",INDEX('Work It Out'!$I81:$EN81, MATCH(G$14, WorkDebtName, 0)))</f>
        <v>0</v>
      </c>
      <c r="I87" s="32">
        <f>IF(I$14="","",INDEX('Work It Out'!$K81:$EN81,MATCH(I$14,WorkDebtName,0)))</f>
        <v>0</v>
      </c>
      <c r="J87" s="32">
        <f>IF(I$14="","",INDEX('Work It Out'!$I81:$EN81, MATCH(I$14, WorkDebtName, 0)))</f>
        <v>0</v>
      </c>
      <c r="K87" s="32" t="str">
        <f>IF(K$14="","",INDEX('Work It Out'!$K81:$EN81,MATCH(K$14,WorkDebtName,0)))</f>
        <v/>
      </c>
      <c r="L87" s="32" t="str">
        <f>IF(K$14="","",INDEX('Work It Out'!$I81:$EN81, MATCH(K$14, WorkDebtName, 0)))</f>
        <v/>
      </c>
      <c r="M87" s="32" t="str">
        <f>IF(M$14="","",INDEX('Work It Out'!$K81:$EN81,MATCH(M$14,WorkDebtName,0)))</f>
        <v/>
      </c>
      <c r="N87" s="32" t="str">
        <f>IF(M$14="","",INDEX('Work It Out'!$I81:$EN81, MATCH(M$14, WorkDebtName, 0)))</f>
        <v/>
      </c>
      <c r="O87" s="32" t="str">
        <f>IF(O$14="","",INDEX('Work It Out'!$K81:$EN81,MATCH(O$14,WorkDebtName,0)))</f>
        <v/>
      </c>
      <c r="P87" s="32" t="str">
        <f>IF(O$14="","",INDEX('Work It Out'!$I81:$EN81, MATCH(O$14, WorkDebtName, 0)))</f>
        <v/>
      </c>
      <c r="Q87" s="32" t="str">
        <f>IF(Q$14="","",INDEX('Work It Out'!$K81:$EN81,MATCH(Q$14,WorkDebtName,0)))</f>
        <v/>
      </c>
      <c r="R87" s="32" t="str">
        <f>IF(Q$14="","",INDEX('Work It Out'!$I81:$EN81, MATCH(Q$14, WorkDebtName, 0)))</f>
        <v/>
      </c>
      <c r="S87" s="32" t="str">
        <f>IF(S$14="","",INDEX('Work It Out'!$K81:$EN81,MATCH(S$14,WorkDebtName,0)))</f>
        <v/>
      </c>
      <c r="T87" s="32" t="str">
        <f>IF(S$14="","",INDEX('Work It Out'!$I81:$EN81, MATCH(S$14, WorkDebtName, 0)))</f>
        <v/>
      </c>
      <c r="U87" s="32" t="str">
        <f>IF(U$14="","",INDEX('Work It Out'!$K81:$EN81,MATCH(U$14,WorkDebtName,0)))</f>
        <v/>
      </c>
      <c r="V87" s="32" t="str">
        <f>IF(U$14="","",INDEX('Work It Out'!$I81:$EN81, MATCH(U$14, WorkDebtName, 0)))</f>
        <v/>
      </c>
      <c r="W87" s="32" t="str">
        <f>IF(W$14="","",INDEX('Work It Out'!$K81:$EN81,MATCH(W$14,WorkDebtName,0)))</f>
        <v/>
      </c>
      <c r="X87" s="32" t="str">
        <f>IF(W$14="","",INDEX('Work It Out'!$I81:$EN81, MATCH(W$14, WorkDebtName, 0)))</f>
        <v/>
      </c>
      <c r="Y87" s="32" t="str">
        <f>IF(Y$14="","",INDEX('Work It Out'!$K81:$EN81,MATCH(Y$14,WorkDebtName,0)))</f>
        <v/>
      </c>
      <c r="Z87" s="32" t="str">
        <f>IF(Y$14="","",INDEX('Work It Out'!$I81:$EN81, MATCH(Y$14, WorkDebtName, 0)))</f>
        <v/>
      </c>
      <c r="AA87" s="32" t="str">
        <f>IF(AA$14="","",INDEX('Work It Out'!$K81:$EN81,MATCH(AA$14,WorkDebtName,0)))</f>
        <v/>
      </c>
      <c r="AB87" s="32" t="str">
        <f>IF(AA$14="","",INDEX('Work It Out'!$I81:$EN81, MATCH(AA$14, WorkDebtName, 0)))</f>
        <v/>
      </c>
      <c r="AC87" s="32" t="str">
        <f>IF(AC$14="","",INDEX('Work It Out'!$K81:$EN81,MATCH(AC$14,WorkDebtName,0)))</f>
        <v/>
      </c>
      <c r="AD87" s="32" t="str">
        <f>IF(AC$14="","",INDEX('Work It Out'!$I81:$EN81, MATCH(AC$14, WorkDebtName, 0)))</f>
        <v/>
      </c>
      <c r="AE87" s="32" t="str">
        <f>IF(AE$14="","",INDEX('Work It Out'!$K81:$EN81,MATCH(AE$14,WorkDebtName,0)))</f>
        <v/>
      </c>
      <c r="AF87" s="32" t="str">
        <f>IF(AE$14="","",INDEX('Work It Out'!$I81:$EN81, MATCH(AE$14, WorkDebtName, 0)))</f>
        <v/>
      </c>
      <c r="AG87" s="32" t="str">
        <f>IF(AG$14="","",INDEX('Work It Out'!$K81:$EN81,MATCH(AG$14,WorkDebtName,0)))</f>
        <v/>
      </c>
      <c r="AH87" s="32" t="str">
        <f>IF(AG$14="","",INDEX('Work It Out'!$I81:$EN81, MATCH(AG$14, WorkDebtName, 0)))</f>
        <v/>
      </c>
      <c r="AI87" s="32" t="str">
        <f>IF(AI$14="","",INDEX('Work It Out'!$K81:$EN81,MATCH(AI$14,WorkDebtName,0)))</f>
        <v/>
      </c>
      <c r="AJ87" s="32" t="str">
        <f>IF(AI$14="","",INDEX('Work It Out'!$I81:$EN81, MATCH(AI$14, WorkDebtName, 0)))</f>
        <v/>
      </c>
      <c r="AK87" s="32" t="str">
        <f>IF(AK$14="","",INDEX('Work It Out'!$K81:$EN81,MATCH(AK$14,WorkDebtName,0)))</f>
        <v/>
      </c>
      <c r="AL87" s="32" t="str">
        <f>IF(AK$14="","",INDEX('Work It Out'!$I81:$EN81, MATCH(AK$14, WorkDebtName, 0)))</f>
        <v/>
      </c>
      <c r="AM87" s="32" t="str">
        <f>IF(AM$14="","",INDEX('Work It Out'!$K81:$EN81,MATCH(AM$14,WorkDebtName,0)))</f>
        <v/>
      </c>
      <c r="AN87" s="32" t="str">
        <f>IF(AM$14="","",INDEX('Work It Out'!$I81:$EN81, MATCH(AM$14, WorkDebtName, 0)))</f>
        <v/>
      </c>
      <c r="AO87" s="32" t="str">
        <f>IF(AO$14="","",INDEX('Work It Out'!$K81:$EN81,MATCH(AO$14,WorkDebtName,0)))</f>
        <v/>
      </c>
      <c r="AP87" s="32" t="str">
        <f>IF(AO$14="","",INDEX('Work It Out'!$I81:$EN81, MATCH(AO$14, WorkDebtName, 0)))</f>
        <v/>
      </c>
    </row>
    <row r="88" spans="2:42" x14ac:dyDescent="0.25">
      <c r="B88" s="31">
        <f t="shared" ref="B88:B151" ca="1" si="1">EDATE(B87,1)</f>
        <v>47696</v>
      </c>
      <c r="C88" s="32">
        <f>IF(C$14="","",INDEX('Work It Out'!$K82:$EN82,MATCH(C$14,WorkDebtName,0)))</f>
        <v>0</v>
      </c>
      <c r="D88" s="32">
        <f>IF(C$14="","",INDEX('Work It Out'!$I82:$EN82, MATCH(C$14, WorkDebtName, 0)))</f>
        <v>0</v>
      </c>
      <c r="E88" s="32">
        <f>IF(E$14="","",INDEX('Work It Out'!$K82:$EN82,MATCH(E$14,WorkDebtName,0)))</f>
        <v>0</v>
      </c>
      <c r="F88" s="32">
        <f>IF(E$14="","",INDEX('Work It Out'!$I82:$EN82, MATCH(E$14, WorkDebtName, 0)))</f>
        <v>0</v>
      </c>
      <c r="G88" s="32">
        <f>IF(G$14="","",INDEX('Work It Out'!$K82:$EN82,MATCH(G$14,WorkDebtName,0)))</f>
        <v>0</v>
      </c>
      <c r="H88" s="32">
        <f>IF(G$14="","",INDEX('Work It Out'!$I82:$EN82, MATCH(G$14, WorkDebtName, 0)))</f>
        <v>0</v>
      </c>
      <c r="I88" s="32">
        <f>IF(I$14="","",INDEX('Work It Out'!$K82:$EN82,MATCH(I$14,WorkDebtName,0)))</f>
        <v>0</v>
      </c>
      <c r="J88" s="32">
        <f>IF(I$14="","",INDEX('Work It Out'!$I82:$EN82, MATCH(I$14, WorkDebtName, 0)))</f>
        <v>0</v>
      </c>
      <c r="K88" s="32" t="str">
        <f>IF(K$14="","",INDEX('Work It Out'!$K82:$EN82,MATCH(K$14,WorkDebtName,0)))</f>
        <v/>
      </c>
      <c r="L88" s="32" t="str">
        <f>IF(K$14="","",INDEX('Work It Out'!$I82:$EN82, MATCH(K$14, WorkDebtName, 0)))</f>
        <v/>
      </c>
      <c r="M88" s="32" t="str">
        <f>IF(M$14="","",INDEX('Work It Out'!$K82:$EN82,MATCH(M$14,WorkDebtName,0)))</f>
        <v/>
      </c>
      <c r="N88" s="32" t="str">
        <f>IF(M$14="","",INDEX('Work It Out'!$I82:$EN82, MATCH(M$14, WorkDebtName, 0)))</f>
        <v/>
      </c>
      <c r="O88" s="32" t="str">
        <f>IF(O$14="","",INDEX('Work It Out'!$K82:$EN82,MATCH(O$14,WorkDebtName,0)))</f>
        <v/>
      </c>
      <c r="P88" s="32" t="str">
        <f>IF(O$14="","",INDEX('Work It Out'!$I82:$EN82, MATCH(O$14, WorkDebtName, 0)))</f>
        <v/>
      </c>
      <c r="Q88" s="32" t="str">
        <f>IF(Q$14="","",INDEX('Work It Out'!$K82:$EN82,MATCH(Q$14,WorkDebtName,0)))</f>
        <v/>
      </c>
      <c r="R88" s="32" t="str">
        <f>IF(Q$14="","",INDEX('Work It Out'!$I82:$EN82, MATCH(Q$14, WorkDebtName, 0)))</f>
        <v/>
      </c>
      <c r="S88" s="32" t="str">
        <f>IF(S$14="","",INDEX('Work It Out'!$K82:$EN82,MATCH(S$14,WorkDebtName,0)))</f>
        <v/>
      </c>
      <c r="T88" s="32" t="str">
        <f>IF(S$14="","",INDEX('Work It Out'!$I82:$EN82, MATCH(S$14, WorkDebtName, 0)))</f>
        <v/>
      </c>
      <c r="U88" s="32" t="str">
        <f>IF(U$14="","",INDEX('Work It Out'!$K82:$EN82,MATCH(U$14,WorkDebtName,0)))</f>
        <v/>
      </c>
      <c r="V88" s="32" t="str">
        <f>IF(U$14="","",INDEX('Work It Out'!$I82:$EN82, MATCH(U$14, WorkDebtName, 0)))</f>
        <v/>
      </c>
      <c r="W88" s="32" t="str">
        <f>IF(W$14="","",INDEX('Work It Out'!$K82:$EN82,MATCH(W$14,WorkDebtName,0)))</f>
        <v/>
      </c>
      <c r="X88" s="32" t="str">
        <f>IF(W$14="","",INDEX('Work It Out'!$I82:$EN82, MATCH(W$14, WorkDebtName, 0)))</f>
        <v/>
      </c>
      <c r="Y88" s="32" t="str">
        <f>IF(Y$14="","",INDEX('Work It Out'!$K82:$EN82,MATCH(Y$14,WorkDebtName,0)))</f>
        <v/>
      </c>
      <c r="Z88" s="32" t="str">
        <f>IF(Y$14="","",INDEX('Work It Out'!$I82:$EN82, MATCH(Y$14, WorkDebtName, 0)))</f>
        <v/>
      </c>
      <c r="AA88" s="32" t="str">
        <f>IF(AA$14="","",INDEX('Work It Out'!$K82:$EN82,MATCH(AA$14,WorkDebtName,0)))</f>
        <v/>
      </c>
      <c r="AB88" s="32" t="str">
        <f>IF(AA$14="","",INDEX('Work It Out'!$I82:$EN82, MATCH(AA$14, WorkDebtName, 0)))</f>
        <v/>
      </c>
      <c r="AC88" s="32" t="str">
        <f>IF(AC$14="","",INDEX('Work It Out'!$K82:$EN82,MATCH(AC$14,WorkDebtName,0)))</f>
        <v/>
      </c>
      <c r="AD88" s="32" t="str">
        <f>IF(AC$14="","",INDEX('Work It Out'!$I82:$EN82, MATCH(AC$14, WorkDebtName, 0)))</f>
        <v/>
      </c>
      <c r="AE88" s="32" t="str">
        <f>IF(AE$14="","",INDEX('Work It Out'!$K82:$EN82,MATCH(AE$14,WorkDebtName,0)))</f>
        <v/>
      </c>
      <c r="AF88" s="32" t="str">
        <f>IF(AE$14="","",INDEX('Work It Out'!$I82:$EN82, MATCH(AE$14, WorkDebtName, 0)))</f>
        <v/>
      </c>
      <c r="AG88" s="32" t="str">
        <f>IF(AG$14="","",INDEX('Work It Out'!$K82:$EN82,MATCH(AG$14,WorkDebtName,0)))</f>
        <v/>
      </c>
      <c r="AH88" s="32" t="str">
        <f>IF(AG$14="","",INDEX('Work It Out'!$I82:$EN82, MATCH(AG$14, WorkDebtName, 0)))</f>
        <v/>
      </c>
      <c r="AI88" s="32" t="str">
        <f>IF(AI$14="","",INDEX('Work It Out'!$K82:$EN82,MATCH(AI$14,WorkDebtName,0)))</f>
        <v/>
      </c>
      <c r="AJ88" s="32" t="str">
        <f>IF(AI$14="","",INDEX('Work It Out'!$I82:$EN82, MATCH(AI$14, WorkDebtName, 0)))</f>
        <v/>
      </c>
      <c r="AK88" s="32" t="str">
        <f>IF(AK$14="","",INDEX('Work It Out'!$K82:$EN82,MATCH(AK$14,WorkDebtName,0)))</f>
        <v/>
      </c>
      <c r="AL88" s="32" t="str">
        <f>IF(AK$14="","",INDEX('Work It Out'!$I82:$EN82, MATCH(AK$14, WorkDebtName, 0)))</f>
        <v/>
      </c>
      <c r="AM88" s="32" t="str">
        <f>IF(AM$14="","",INDEX('Work It Out'!$K82:$EN82,MATCH(AM$14,WorkDebtName,0)))</f>
        <v/>
      </c>
      <c r="AN88" s="32" t="str">
        <f>IF(AM$14="","",INDEX('Work It Out'!$I82:$EN82, MATCH(AM$14, WorkDebtName, 0)))</f>
        <v/>
      </c>
      <c r="AO88" s="32" t="str">
        <f>IF(AO$14="","",INDEX('Work It Out'!$K82:$EN82,MATCH(AO$14,WorkDebtName,0)))</f>
        <v/>
      </c>
      <c r="AP88" s="32" t="str">
        <f>IF(AO$14="","",INDEX('Work It Out'!$I82:$EN82, MATCH(AO$14, WorkDebtName, 0)))</f>
        <v/>
      </c>
    </row>
    <row r="89" spans="2:42" x14ac:dyDescent="0.25">
      <c r="B89" s="31">
        <f t="shared" ca="1" si="1"/>
        <v>47727</v>
      </c>
      <c r="C89" s="32">
        <f>IF(C$14="","",INDEX('Work It Out'!$K83:$EN83,MATCH(C$14,WorkDebtName,0)))</f>
        <v>0</v>
      </c>
      <c r="D89" s="32">
        <f>IF(C$14="","",INDEX('Work It Out'!$I83:$EN83, MATCH(C$14, WorkDebtName, 0)))</f>
        <v>0</v>
      </c>
      <c r="E89" s="32">
        <f>IF(E$14="","",INDEX('Work It Out'!$K83:$EN83,MATCH(E$14,WorkDebtName,0)))</f>
        <v>0</v>
      </c>
      <c r="F89" s="32">
        <f>IF(E$14="","",INDEX('Work It Out'!$I83:$EN83, MATCH(E$14, WorkDebtName, 0)))</f>
        <v>0</v>
      </c>
      <c r="G89" s="32">
        <f>IF(G$14="","",INDEX('Work It Out'!$K83:$EN83,MATCH(G$14,WorkDebtName,0)))</f>
        <v>0</v>
      </c>
      <c r="H89" s="32">
        <f>IF(G$14="","",INDEX('Work It Out'!$I83:$EN83, MATCH(G$14, WorkDebtName, 0)))</f>
        <v>0</v>
      </c>
      <c r="I89" s="32">
        <f>IF(I$14="","",INDEX('Work It Out'!$K83:$EN83,MATCH(I$14,WorkDebtName,0)))</f>
        <v>0</v>
      </c>
      <c r="J89" s="32">
        <f>IF(I$14="","",INDEX('Work It Out'!$I83:$EN83, MATCH(I$14, WorkDebtName, 0)))</f>
        <v>0</v>
      </c>
      <c r="K89" s="32" t="str">
        <f>IF(K$14="","",INDEX('Work It Out'!$K83:$EN83,MATCH(K$14,WorkDebtName,0)))</f>
        <v/>
      </c>
      <c r="L89" s="32" t="str">
        <f>IF(K$14="","",INDEX('Work It Out'!$I83:$EN83, MATCH(K$14, WorkDebtName, 0)))</f>
        <v/>
      </c>
      <c r="M89" s="32" t="str">
        <f>IF(M$14="","",INDEX('Work It Out'!$K83:$EN83,MATCH(M$14,WorkDebtName,0)))</f>
        <v/>
      </c>
      <c r="N89" s="32" t="str">
        <f>IF(M$14="","",INDEX('Work It Out'!$I83:$EN83, MATCH(M$14, WorkDebtName, 0)))</f>
        <v/>
      </c>
      <c r="O89" s="32" t="str">
        <f>IF(O$14="","",INDEX('Work It Out'!$K83:$EN83,MATCH(O$14,WorkDebtName,0)))</f>
        <v/>
      </c>
      <c r="P89" s="32" t="str">
        <f>IF(O$14="","",INDEX('Work It Out'!$I83:$EN83, MATCH(O$14, WorkDebtName, 0)))</f>
        <v/>
      </c>
      <c r="Q89" s="32" t="str">
        <f>IF(Q$14="","",INDEX('Work It Out'!$K83:$EN83,MATCH(Q$14,WorkDebtName,0)))</f>
        <v/>
      </c>
      <c r="R89" s="32" t="str">
        <f>IF(Q$14="","",INDEX('Work It Out'!$I83:$EN83, MATCH(Q$14, WorkDebtName, 0)))</f>
        <v/>
      </c>
      <c r="S89" s="32" t="str">
        <f>IF(S$14="","",INDEX('Work It Out'!$K83:$EN83,MATCH(S$14,WorkDebtName,0)))</f>
        <v/>
      </c>
      <c r="T89" s="32" t="str">
        <f>IF(S$14="","",INDEX('Work It Out'!$I83:$EN83, MATCH(S$14, WorkDebtName, 0)))</f>
        <v/>
      </c>
      <c r="U89" s="32" t="str">
        <f>IF(U$14="","",INDEX('Work It Out'!$K83:$EN83,MATCH(U$14,WorkDebtName,0)))</f>
        <v/>
      </c>
      <c r="V89" s="32" t="str">
        <f>IF(U$14="","",INDEX('Work It Out'!$I83:$EN83, MATCH(U$14, WorkDebtName, 0)))</f>
        <v/>
      </c>
      <c r="W89" s="32" t="str">
        <f>IF(W$14="","",INDEX('Work It Out'!$K83:$EN83,MATCH(W$14,WorkDebtName,0)))</f>
        <v/>
      </c>
      <c r="X89" s="32" t="str">
        <f>IF(W$14="","",INDEX('Work It Out'!$I83:$EN83, MATCH(W$14, WorkDebtName, 0)))</f>
        <v/>
      </c>
      <c r="Y89" s="32" t="str">
        <f>IF(Y$14="","",INDEX('Work It Out'!$K83:$EN83,MATCH(Y$14,WorkDebtName,0)))</f>
        <v/>
      </c>
      <c r="Z89" s="32" t="str">
        <f>IF(Y$14="","",INDEX('Work It Out'!$I83:$EN83, MATCH(Y$14, WorkDebtName, 0)))</f>
        <v/>
      </c>
      <c r="AA89" s="32" t="str">
        <f>IF(AA$14="","",INDEX('Work It Out'!$K83:$EN83,MATCH(AA$14,WorkDebtName,0)))</f>
        <v/>
      </c>
      <c r="AB89" s="32" t="str">
        <f>IF(AA$14="","",INDEX('Work It Out'!$I83:$EN83, MATCH(AA$14, WorkDebtName, 0)))</f>
        <v/>
      </c>
      <c r="AC89" s="32" t="str">
        <f>IF(AC$14="","",INDEX('Work It Out'!$K83:$EN83,MATCH(AC$14,WorkDebtName,0)))</f>
        <v/>
      </c>
      <c r="AD89" s="32" t="str">
        <f>IF(AC$14="","",INDEX('Work It Out'!$I83:$EN83, MATCH(AC$14, WorkDebtName, 0)))</f>
        <v/>
      </c>
      <c r="AE89" s="32" t="str">
        <f>IF(AE$14="","",INDEX('Work It Out'!$K83:$EN83,MATCH(AE$14,WorkDebtName,0)))</f>
        <v/>
      </c>
      <c r="AF89" s="32" t="str">
        <f>IF(AE$14="","",INDEX('Work It Out'!$I83:$EN83, MATCH(AE$14, WorkDebtName, 0)))</f>
        <v/>
      </c>
      <c r="AG89" s="32" t="str">
        <f>IF(AG$14="","",INDEX('Work It Out'!$K83:$EN83,MATCH(AG$14,WorkDebtName,0)))</f>
        <v/>
      </c>
      <c r="AH89" s="32" t="str">
        <f>IF(AG$14="","",INDEX('Work It Out'!$I83:$EN83, MATCH(AG$14, WorkDebtName, 0)))</f>
        <v/>
      </c>
      <c r="AI89" s="32" t="str">
        <f>IF(AI$14="","",INDEX('Work It Out'!$K83:$EN83,MATCH(AI$14,WorkDebtName,0)))</f>
        <v/>
      </c>
      <c r="AJ89" s="32" t="str">
        <f>IF(AI$14="","",INDEX('Work It Out'!$I83:$EN83, MATCH(AI$14, WorkDebtName, 0)))</f>
        <v/>
      </c>
      <c r="AK89" s="32" t="str">
        <f>IF(AK$14="","",INDEX('Work It Out'!$K83:$EN83,MATCH(AK$14,WorkDebtName,0)))</f>
        <v/>
      </c>
      <c r="AL89" s="32" t="str">
        <f>IF(AK$14="","",INDEX('Work It Out'!$I83:$EN83, MATCH(AK$14, WorkDebtName, 0)))</f>
        <v/>
      </c>
      <c r="AM89" s="32" t="str">
        <f>IF(AM$14="","",INDEX('Work It Out'!$K83:$EN83,MATCH(AM$14,WorkDebtName,0)))</f>
        <v/>
      </c>
      <c r="AN89" s="32" t="str">
        <f>IF(AM$14="","",INDEX('Work It Out'!$I83:$EN83, MATCH(AM$14, WorkDebtName, 0)))</f>
        <v/>
      </c>
      <c r="AO89" s="32" t="str">
        <f>IF(AO$14="","",INDEX('Work It Out'!$K83:$EN83,MATCH(AO$14,WorkDebtName,0)))</f>
        <v/>
      </c>
      <c r="AP89" s="32" t="str">
        <f>IF(AO$14="","",INDEX('Work It Out'!$I83:$EN83, MATCH(AO$14, WorkDebtName, 0)))</f>
        <v/>
      </c>
    </row>
    <row r="90" spans="2:42" x14ac:dyDescent="0.25">
      <c r="B90" s="31">
        <f t="shared" ca="1" si="1"/>
        <v>47757</v>
      </c>
      <c r="C90" s="32">
        <f>IF(C$14="","",INDEX('Work It Out'!$K84:$EN84,MATCH(C$14,WorkDebtName,0)))</f>
        <v>0</v>
      </c>
      <c r="D90" s="32">
        <f>IF(C$14="","",INDEX('Work It Out'!$I84:$EN84, MATCH(C$14, WorkDebtName, 0)))</f>
        <v>0</v>
      </c>
      <c r="E90" s="32">
        <f>IF(E$14="","",INDEX('Work It Out'!$K84:$EN84,MATCH(E$14,WorkDebtName,0)))</f>
        <v>0</v>
      </c>
      <c r="F90" s="32">
        <f>IF(E$14="","",INDEX('Work It Out'!$I84:$EN84, MATCH(E$14, WorkDebtName, 0)))</f>
        <v>0</v>
      </c>
      <c r="G90" s="32">
        <f>IF(G$14="","",INDEX('Work It Out'!$K84:$EN84,MATCH(G$14,WorkDebtName,0)))</f>
        <v>0</v>
      </c>
      <c r="H90" s="32">
        <f>IF(G$14="","",INDEX('Work It Out'!$I84:$EN84, MATCH(G$14, WorkDebtName, 0)))</f>
        <v>0</v>
      </c>
      <c r="I90" s="32">
        <f>IF(I$14="","",INDEX('Work It Out'!$K84:$EN84,MATCH(I$14,WorkDebtName,0)))</f>
        <v>0</v>
      </c>
      <c r="J90" s="32">
        <f>IF(I$14="","",INDEX('Work It Out'!$I84:$EN84, MATCH(I$14, WorkDebtName, 0)))</f>
        <v>0</v>
      </c>
      <c r="K90" s="32" t="str">
        <f>IF(K$14="","",INDEX('Work It Out'!$K84:$EN84,MATCH(K$14,WorkDebtName,0)))</f>
        <v/>
      </c>
      <c r="L90" s="32" t="str">
        <f>IF(K$14="","",INDEX('Work It Out'!$I84:$EN84, MATCH(K$14, WorkDebtName, 0)))</f>
        <v/>
      </c>
      <c r="M90" s="32" t="str">
        <f>IF(M$14="","",INDEX('Work It Out'!$K84:$EN84,MATCH(M$14,WorkDebtName,0)))</f>
        <v/>
      </c>
      <c r="N90" s="32" t="str">
        <f>IF(M$14="","",INDEX('Work It Out'!$I84:$EN84, MATCH(M$14, WorkDebtName, 0)))</f>
        <v/>
      </c>
      <c r="O90" s="32" t="str">
        <f>IF(O$14="","",INDEX('Work It Out'!$K84:$EN84,MATCH(O$14,WorkDebtName,0)))</f>
        <v/>
      </c>
      <c r="P90" s="32" t="str">
        <f>IF(O$14="","",INDEX('Work It Out'!$I84:$EN84, MATCH(O$14, WorkDebtName, 0)))</f>
        <v/>
      </c>
      <c r="Q90" s="32" t="str">
        <f>IF(Q$14="","",INDEX('Work It Out'!$K84:$EN84,MATCH(Q$14,WorkDebtName,0)))</f>
        <v/>
      </c>
      <c r="R90" s="32" t="str">
        <f>IF(Q$14="","",INDEX('Work It Out'!$I84:$EN84, MATCH(Q$14, WorkDebtName, 0)))</f>
        <v/>
      </c>
      <c r="S90" s="32" t="str">
        <f>IF(S$14="","",INDEX('Work It Out'!$K84:$EN84,MATCH(S$14,WorkDebtName,0)))</f>
        <v/>
      </c>
      <c r="T90" s="32" t="str">
        <f>IF(S$14="","",INDEX('Work It Out'!$I84:$EN84, MATCH(S$14, WorkDebtName, 0)))</f>
        <v/>
      </c>
      <c r="U90" s="32" t="str">
        <f>IF(U$14="","",INDEX('Work It Out'!$K84:$EN84,MATCH(U$14,WorkDebtName,0)))</f>
        <v/>
      </c>
      <c r="V90" s="32" t="str">
        <f>IF(U$14="","",INDEX('Work It Out'!$I84:$EN84, MATCH(U$14, WorkDebtName, 0)))</f>
        <v/>
      </c>
      <c r="W90" s="32" t="str">
        <f>IF(W$14="","",INDEX('Work It Out'!$K84:$EN84,MATCH(W$14,WorkDebtName,0)))</f>
        <v/>
      </c>
      <c r="X90" s="32" t="str">
        <f>IF(W$14="","",INDEX('Work It Out'!$I84:$EN84, MATCH(W$14, WorkDebtName, 0)))</f>
        <v/>
      </c>
      <c r="Y90" s="32" t="str">
        <f>IF(Y$14="","",INDEX('Work It Out'!$K84:$EN84,MATCH(Y$14,WorkDebtName,0)))</f>
        <v/>
      </c>
      <c r="Z90" s="32" t="str">
        <f>IF(Y$14="","",INDEX('Work It Out'!$I84:$EN84, MATCH(Y$14, WorkDebtName, 0)))</f>
        <v/>
      </c>
      <c r="AA90" s="32" t="str">
        <f>IF(AA$14="","",INDEX('Work It Out'!$K84:$EN84,MATCH(AA$14,WorkDebtName,0)))</f>
        <v/>
      </c>
      <c r="AB90" s="32" t="str">
        <f>IF(AA$14="","",INDEX('Work It Out'!$I84:$EN84, MATCH(AA$14, WorkDebtName, 0)))</f>
        <v/>
      </c>
      <c r="AC90" s="32" t="str">
        <f>IF(AC$14="","",INDEX('Work It Out'!$K84:$EN84,MATCH(AC$14,WorkDebtName,0)))</f>
        <v/>
      </c>
      <c r="AD90" s="32" t="str">
        <f>IF(AC$14="","",INDEX('Work It Out'!$I84:$EN84, MATCH(AC$14, WorkDebtName, 0)))</f>
        <v/>
      </c>
      <c r="AE90" s="32" t="str">
        <f>IF(AE$14="","",INDEX('Work It Out'!$K84:$EN84,MATCH(AE$14,WorkDebtName,0)))</f>
        <v/>
      </c>
      <c r="AF90" s="32" t="str">
        <f>IF(AE$14="","",INDEX('Work It Out'!$I84:$EN84, MATCH(AE$14, WorkDebtName, 0)))</f>
        <v/>
      </c>
      <c r="AG90" s="32" t="str">
        <f>IF(AG$14="","",INDEX('Work It Out'!$K84:$EN84,MATCH(AG$14,WorkDebtName,0)))</f>
        <v/>
      </c>
      <c r="AH90" s="32" t="str">
        <f>IF(AG$14="","",INDEX('Work It Out'!$I84:$EN84, MATCH(AG$14, WorkDebtName, 0)))</f>
        <v/>
      </c>
      <c r="AI90" s="32" t="str">
        <f>IF(AI$14="","",INDEX('Work It Out'!$K84:$EN84,MATCH(AI$14,WorkDebtName,0)))</f>
        <v/>
      </c>
      <c r="AJ90" s="32" t="str">
        <f>IF(AI$14="","",INDEX('Work It Out'!$I84:$EN84, MATCH(AI$14, WorkDebtName, 0)))</f>
        <v/>
      </c>
      <c r="AK90" s="32" t="str">
        <f>IF(AK$14="","",INDEX('Work It Out'!$K84:$EN84,MATCH(AK$14,WorkDebtName,0)))</f>
        <v/>
      </c>
      <c r="AL90" s="32" t="str">
        <f>IF(AK$14="","",INDEX('Work It Out'!$I84:$EN84, MATCH(AK$14, WorkDebtName, 0)))</f>
        <v/>
      </c>
      <c r="AM90" s="32" t="str">
        <f>IF(AM$14="","",INDEX('Work It Out'!$K84:$EN84,MATCH(AM$14,WorkDebtName,0)))</f>
        <v/>
      </c>
      <c r="AN90" s="32" t="str">
        <f>IF(AM$14="","",INDEX('Work It Out'!$I84:$EN84, MATCH(AM$14, WorkDebtName, 0)))</f>
        <v/>
      </c>
      <c r="AO90" s="32" t="str">
        <f>IF(AO$14="","",INDEX('Work It Out'!$K84:$EN84,MATCH(AO$14,WorkDebtName,0)))</f>
        <v/>
      </c>
      <c r="AP90" s="32" t="str">
        <f>IF(AO$14="","",INDEX('Work It Out'!$I84:$EN84, MATCH(AO$14, WorkDebtName, 0)))</f>
        <v/>
      </c>
    </row>
    <row r="91" spans="2:42" x14ac:dyDescent="0.25">
      <c r="B91" s="31">
        <f t="shared" ca="1" si="1"/>
        <v>47788</v>
      </c>
      <c r="C91" s="32">
        <f>IF(C$14="","",INDEX('Work It Out'!$K85:$EN85,MATCH(C$14,WorkDebtName,0)))</f>
        <v>0</v>
      </c>
      <c r="D91" s="32">
        <f>IF(C$14="","",INDEX('Work It Out'!$I85:$EN85, MATCH(C$14, WorkDebtName, 0)))</f>
        <v>0</v>
      </c>
      <c r="E91" s="32">
        <f>IF(E$14="","",INDEX('Work It Out'!$K85:$EN85,MATCH(E$14,WorkDebtName,0)))</f>
        <v>0</v>
      </c>
      <c r="F91" s="32">
        <f>IF(E$14="","",INDEX('Work It Out'!$I85:$EN85, MATCH(E$14, WorkDebtName, 0)))</f>
        <v>0</v>
      </c>
      <c r="G91" s="32">
        <f>IF(G$14="","",INDEX('Work It Out'!$K85:$EN85,MATCH(G$14,WorkDebtName,0)))</f>
        <v>0</v>
      </c>
      <c r="H91" s="32">
        <f>IF(G$14="","",INDEX('Work It Out'!$I85:$EN85, MATCH(G$14, WorkDebtName, 0)))</f>
        <v>0</v>
      </c>
      <c r="I91" s="32">
        <f>IF(I$14="","",INDEX('Work It Out'!$K85:$EN85,MATCH(I$14,WorkDebtName,0)))</f>
        <v>0</v>
      </c>
      <c r="J91" s="32">
        <f>IF(I$14="","",INDEX('Work It Out'!$I85:$EN85, MATCH(I$14, WorkDebtName, 0)))</f>
        <v>0</v>
      </c>
      <c r="K91" s="32" t="str">
        <f>IF(K$14="","",INDEX('Work It Out'!$K85:$EN85,MATCH(K$14,WorkDebtName,0)))</f>
        <v/>
      </c>
      <c r="L91" s="32" t="str">
        <f>IF(K$14="","",INDEX('Work It Out'!$I85:$EN85, MATCH(K$14, WorkDebtName, 0)))</f>
        <v/>
      </c>
      <c r="M91" s="32" t="str">
        <f>IF(M$14="","",INDEX('Work It Out'!$K85:$EN85,MATCH(M$14,WorkDebtName,0)))</f>
        <v/>
      </c>
      <c r="N91" s="32" t="str">
        <f>IF(M$14="","",INDEX('Work It Out'!$I85:$EN85, MATCH(M$14, WorkDebtName, 0)))</f>
        <v/>
      </c>
      <c r="O91" s="32" t="str">
        <f>IF(O$14="","",INDEX('Work It Out'!$K85:$EN85,MATCH(O$14,WorkDebtName,0)))</f>
        <v/>
      </c>
      <c r="P91" s="32" t="str">
        <f>IF(O$14="","",INDEX('Work It Out'!$I85:$EN85, MATCH(O$14, WorkDebtName, 0)))</f>
        <v/>
      </c>
      <c r="Q91" s="32" t="str">
        <f>IF(Q$14="","",INDEX('Work It Out'!$K85:$EN85,MATCH(Q$14,WorkDebtName,0)))</f>
        <v/>
      </c>
      <c r="R91" s="32" t="str">
        <f>IF(Q$14="","",INDEX('Work It Out'!$I85:$EN85, MATCH(Q$14, WorkDebtName, 0)))</f>
        <v/>
      </c>
      <c r="S91" s="32" t="str">
        <f>IF(S$14="","",INDEX('Work It Out'!$K85:$EN85,MATCH(S$14,WorkDebtName,0)))</f>
        <v/>
      </c>
      <c r="T91" s="32" t="str">
        <f>IF(S$14="","",INDEX('Work It Out'!$I85:$EN85, MATCH(S$14, WorkDebtName, 0)))</f>
        <v/>
      </c>
      <c r="U91" s="32" t="str">
        <f>IF(U$14="","",INDEX('Work It Out'!$K85:$EN85,MATCH(U$14,WorkDebtName,0)))</f>
        <v/>
      </c>
      <c r="V91" s="32" t="str">
        <f>IF(U$14="","",INDEX('Work It Out'!$I85:$EN85, MATCH(U$14, WorkDebtName, 0)))</f>
        <v/>
      </c>
      <c r="W91" s="32" t="str">
        <f>IF(W$14="","",INDEX('Work It Out'!$K85:$EN85,MATCH(W$14,WorkDebtName,0)))</f>
        <v/>
      </c>
      <c r="X91" s="32" t="str">
        <f>IF(W$14="","",INDEX('Work It Out'!$I85:$EN85, MATCH(W$14, WorkDebtName, 0)))</f>
        <v/>
      </c>
      <c r="Y91" s="32" t="str">
        <f>IF(Y$14="","",INDEX('Work It Out'!$K85:$EN85,MATCH(Y$14,WorkDebtName,0)))</f>
        <v/>
      </c>
      <c r="Z91" s="32" t="str">
        <f>IF(Y$14="","",INDEX('Work It Out'!$I85:$EN85, MATCH(Y$14, WorkDebtName, 0)))</f>
        <v/>
      </c>
      <c r="AA91" s="32" t="str">
        <f>IF(AA$14="","",INDEX('Work It Out'!$K85:$EN85,MATCH(AA$14,WorkDebtName,0)))</f>
        <v/>
      </c>
      <c r="AB91" s="32" t="str">
        <f>IF(AA$14="","",INDEX('Work It Out'!$I85:$EN85, MATCH(AA$14, WorkDebtName, 0)))</f>
        <v/>
      </c>
      <c r="AC91" s="32" t="str">
        <f>IF(AC$14="","",INDEX('Work It Out'!$K85:$EN85,MATCH(AC$14,WorkDebtName,0)))</f>
        <v/>
      </c>
      <c r="AD91" s="32" t="str">
        <f>IF(AC$14="","",INDEX('Work It Out'!$I85:$EN85, MATCH(AC$14, WorkDebtName, 0)))</f>
        <v/>
      </c>
      <c r="AE91" s="32" t="str">
        <f>IF(AE$14="","",INDEX('Work It Out'!$K85:$EN85,MATCH(AE$14,WorkDebtName,0)))</f>
        <v/>
      </c>
      <c r="AF91" s="32" t="str">
        <f>IF(AE$14="","",INDEX('Work It Out'!$I85:$EN85, MATCH(AE$14, WorkDebtName, 0)))</f>
        <v/>
      </c>
      <c r="AG91" s="32" t="str">
        <f>IF(AG$14="","",INDEX('Work It Out'!$K85:$EN85,MATCH(AG$14,WorkDebtName,0)))</f>
        <v/>
      </c>
      <c r="AH91" s="32" t="str">
        <f>IF(AG$14="","",INDEX('Work It Out'!$I85:$EN85, MATCH(AG$14, WorkDebtName, 0)))</f>
        <v/>
      </c>
      <c r="AI91" s="32" t="str">
        <f>IF(AI$14="","",INDEX('Work It Out'!$K85:$EN85,MATCH(AI$14,WorkDebtName,0)))</f>
        <v/>
      </c>
      <c r="AJ91" s="32" t="str">
        <f>IF(AI$14="","",INDEX('Work It Out'!$I85:$EN85, MATCH(AI$14, WorkDebtName, 0)))</f>
        <v/>
      </c>
      <c r="AK91" s="32" t="str">
        <f>IF(AK$14="","",INDEX('Work It Out'!$K85:$EN85,MATCH(AK$14,WorkDebtName,0)))</f>
        <v/>
      </c>
      <c r="AL91" s="32" t="str">
        <f>IF(AK$14="","",INDEX('Work It Out'!$I85:$EN85, MATCH(AK$14, WorkDebtName, 0)))</f>
        <v/>
      </c>
      <c r="AM91" s="32" t="str">
        <f>IF(AM$14="","",INDEX('Work It Out'!$K85:$EN85,MATCH(AM$14,WorkDebtName,0)))</f>
        <v/>
      </c>
      <c r="AN91" s="32" t="str">
        <f>IF(AM$14="","",INDEX('Work It Out'!$I85:$EN85, MATCH(AM$14, WorkDebtName, 0)))</f>
        <v/>
      </c>
      <c r="AO91" s="32" t="str">
        <f>IF(AO$14="","",INDEX('Work It Out'!$K85:$EN85,MATCH(AO$14,WorkDebtName,0)))</f>
        <v/>
      </c>
      <c r="AP91" s="32" t="str">
        <f>IF(AO$14="","",INDEX('Work It Out'!$I85:$EN85, MATCH(AO$14, WorkDebtName, 0)))</f>
        <v/>
      </c>
    </row>
    <row r="92" spans="2:42" x14ac:dyDescent="0.25">
      <c r="B92" s="31">
        <f t="shared" ca="1" si="1"/>
        <v>47818</v>
      </c>
      <c r="C92" s="32">
        <f>IF(C$14="","",INDEX('Work It Out'!$K86:$EN86,MATCH(C$14,WorkDebtName,0)))</f>
        <v>0</v>
      </c>
      <c r="D92" s="32">
        <f>IF(C$14="","",INDEX('Work It Out'!$I86:$EN86, MATCH(C$14, WorkDebtName, 0)))</f>
        <v>0</v>
      </c>
      <c r="E92" s="32">
        <f>IF(E$14="","",INDEX('Work It Out'!$K86:$EN86,MATCH(E$14,WorkDebtName,0)))</f>
        <v>0</v>
      </c>
      <c r="F92" s="32">
        <f>IF(E$14="","",INDEX('Work It Out'!$I86:$EN86, MATCH(E$14, WorkDebtName, 0)))</f>
        <v>0</v>
      </c>
      <c r="G92" s="32">
        <f>IF(G$14="","",INDEX('Work It Out'!$K86:$EN86,MATCH(G$14,WorkDebtName,0)))</f>
        <v>0</v>
      </c>
      <c r="H92" s="32">
        <f>IF(G$14="","",INDEX('Work It Out'!$I86:$EN86, MATCH(G$14, WorkDebtName, 0)))</f>
        <v>0</v>
      </c>
      <c r="I92" s="32">
        <f>IF(I$14="","",INDEX('Work It Out'!$K86:$EN86,MATCH(I$14,WorkDebtName,0)))</f>
        <v>0</v>
      </c>
      <c r="J92" s="32">
        <f>IF(I$14="","",INDEX('Work It Out'!$I86:$EN86, MATCH(I$14, WorkDebtName, 0)))</f>
        <v>0</v>
      </c>
      <c r="K92" s="32" t="str">
        <f>IF(K$14="","",INDEX('Work It Out'!$K86:$EN86,MATCH(K$14,WorkDebtName,0)))</f>
        <v/>
      </c>
      <c r="L92" s="32" t="str">
        <f>IF(K$14="","",INDEX('Work It Out'!$I86:$EN86, MATCH(K$14, WorkDebtName, 0)))</f>
        <v/>
      </c>
      <c r="M92" s="32" t="str">
        <f>IF(M$14="","",INDEX('Work It Out'!$K86:$EN86,MATCH(M$14,WorkDebtName,0)))</f>
        <v/>
      </c>
      <c r="N92" s="32" t="str">
        <f>IF(M$14="","",INDEX('Work It Out'!$I86:$EN86, MATCH(M$14, WorkDebtName, 0)))</f>
        <v/>
      </c>
      <c r="O92" s="32" t="str">
        <f>IF(O$14="","",INDEX('Work It Out'!$K86:$EN86,MATCH(O$14,WorkDebtName,0)))</f>
        <v/>
      </c>
      <c r="P92" s="32" t="str">
        <f>IF(O$14="","",INDEX('Work It Out'!$I86:$EN86, MATCH(O$14, WorkDebtName, 0)))</f>
        <v/>
      </c>
      <c r="Q92" s="32" t="str">
        <f>IF(Q$14="","",INDEX('Work It Out'!$K86:$EN86,MATCH(Q$14,WorkDebtName,0)))</f>
        <v/>
      </c>
      <c r="R92" s="32" t="str">
        <f>IF(Q$14="","",INDEX('Work It Out'!$I86:$EN86, MATCH(Q$14, WorkDebtName, 0)))</f>
        <v/>
      </c>
      <c r="S92" s="32" t="str">
        <f>IF(S$14="","",INDEX('Work It Out'!$K86:$EN86,MATCH(S$14,WorkDebtName,0)))</f>
        <v/>
      </c>
      <c r="T92" s="32" t="str">
        <f>IF(S$14="","",INDEX('Work It Out'!$I86:$EN86, MATCH(S$14, WorkDebtName, 0)))</f>
        <v/>
      </c>
      <c r="U92" s="32" t="str">
        <f>IF(U$14="","",INDEX('Work It Out'!$K86:$EN86,MATCH(U$14,WorkDebtName,0)))</f>
        <v/>
      </c>
      <c r="V92" s="32" t="str">
        <f>IF(U$14="","",INDEX('Work It Out'!$I86:$EN86, MATCH(U$14, WorkDebtName, 0)))</f>
        <v/>
      </c>
      <c r="W92" s="32" t="str">
        <f>IF(W$14="","",INDEX('Work It Out'!$K86:$EN86,MATCH(W$14,WorkDebtName,0)))</f>
        <v/>
      </c>
      <c r="X92" s="32" t="str">
        <f>IF(W$14="","",INDEX('Work It Out'!$I86:$EN86, MATCH(W$14, WorkDebtName, 0)))</f>
        <v/>
      </c>
      <c r="Y92" s="32" t="str">
        <f>IF(Y$14="","",INDEX('Work It Out'!$K86:$EN86,MATCH(Y$14,WorkDebtName,0)))</f>
        <v/>
      </c>
      <c r="Z92" s="32" t="str">
        <f>IF(Y$14="","",INDEX('Work It Out'!$I86:$EN86, MATCH(Y$14, WorkDebtName, 0)))</f>
        <v/>
      </c>
      <c r="AA92" s="32" t="str">
        <f>IF(AA$14="","",INDEX('Work It Out'!$K86:$EN86,MATCH(AA$14,WorkDebtName,0)))</f>
        <v/>
      </c>
      <c r="AB92" s="32" t="str">
        <f>IF(AA$14="","",INDEX('Work It Out'!$I86:$EN86, MATCH(AA$14, WorkDebtName, 0)))</f>
        <v/>
      </c>
      <c r="AC92" s="32" t="str">
        <f>IF(AC$14="","",INDEX('Work It Out'!$K86:$EN86,MATCH(AC$14,WorkDebtName,0)))</f>
        <v/>
      </c>
      <c r="AD92" s="32" t="str">
        <f>IF(AC$14="","",INDEX('Work It Out'!$I86:$EN86, MATCH(AC$14, WorkDebtName, 0)))</f>
        <v/>
      </c>
      <c r="AE92" s="32" t="str">
        <f>IF(AE$14="","",INDEX('Work It Out'!$K86:$EN86,MATCH(AE$14,WorkDebtName,0)))</f>
        <v/>
      </c>
      <c r="AF92" s="32" t="str">
        <f>IF(AE$14="","",INDEX('Work It Out'!$I86:$EN86, MATCH(AE$14, WorkDebtName, 0)))</f>
        <v/>
      </c>
      <c r="AG92" s="32" t="str">
        <f>IF(AG$14="","",INDEX('Work It Out'!$K86:$EN86,MATCH(AG$14,WorkDebtName,0)))</f>
        <v/>
      </c>
      <c r="AH92" s="32" t="str">
        <f>IF(AG$14="","",INDEX('Work It Out'!$I86:$EN86, MATCH(AG$14, WorkDebtName, 0)))</f>
        <v/>
      </c>
      <c r="AI92" s="32" t="str">
        <f>IF(AI$14="","",INDEX('Work It Out'!$K86:$EN86,MATCH(AI$14,WorkDebtName,0)))</f>
        <v/>
      </c>
      <c r="AJ92" s="32" t="str">
        <f>IF(AI$14="","",INDEX('Work It Out'!$I86:$EN86, MATCH(AI$14, WorkDebtName, 0)))</f>
        <v/>
      </c>
      <c r="AK92" s="32" t="str">
        <f>IF(AK$14="","",INDEX('Work It Out'!$K86:$EN86,MATCH(AK$14,WorkDebtName,0)))</f>
        <v/>
      </c>
      <c r="AL92" s="32" t="str">
        <f>IF(AK$14="","",INDEX('Work It Out'!$I86:$EN86, MATCH(AK$14, WorkDebtName, 0)))</f>
        <v/>
      </c>
      <c r="AM92" s="32" t="str">
        <f>IF(AM$14="","",INDEX('Work It Out'!$K86:$EN86,MATCH(AM$14,WorkDebtName,0)))</f>
        <v/>
      </c>
      <c r="AN92" s="32" t="str">
        <f>IF(AM$14="","",INDEX('Work It Out'!$I86:$EN86, MATCH(AM$14, WorkDebtName, 0)))</f>
        <v/>
      </c>
      <c r="AO92" s="32" t="str">
        <f>IF(AO$14="","",INDEX('Work It Out'!$K86:$EN86,MATCH(AO$14,WorkDebtName,0)))</f>
        <v/>
      </c>
      <c r="AP92" s="32" t="str">
        <f>IF(AO$14="","",INDEX('Work It Out'!$I86:$EN86, MATCH(AO$14, WorkDebtName, 0)))</f>
        <v/>
      </c>
    </row>
    <row r="93" spans="2:42" x14ac:dyDescent="0.25">
      <c r="B93" s="31">
        <f t="shared" ca="1" si="1"/>
        <v>47849</v>
      </c>
      <c r="C93" s="32">
        <f>IF(C$14="","",INDEX('Work It Out'!$K87:$EN87,MATCH(C$14,WorkDebtName,0)))</f>
        <v>0</v>
      </c>
      <c r="D93" s="32">
        <f>IF(C$14="","",INDEX('Work It Out'!$I87:$EN87, MATCH(C$14, WorkDebtName, 0)))</f>
        <v>0</v>
      </c>
      <c r="E93" s="32">
        <f>IF(E$14="","",INDEX('Work It Out'!$K87:$EN87,MATCH(E$14,WorkDebtName,0)))</f>
        <v>0</v>
      </c>
      <c r="F93" s="32">
        <f>IF(E$14="","",INDEX('Work It Out'!$I87:$EN87, MATCH(E$14, WorkDebtName, 0)))</f>
        <v>0</v>
      </c>
      <c r="G93" s="32">
        <f>IF(G$14="","",INDEX('Work It Out'!$K87:$EN87,MATCH(G$14,WorkDebtName,0)))</f>
        <v>0</v>
      </c>
      <c r="H93" s="32">
        <f>IF(G$14="","",INDEX('Work It Out'!$I87:$EN87, MATCH(G$14, WorkDebtName, 0)))</f>
        <v>0</v>
      </c>
      <c r="I93" s="32">
        <f>IF(I$14="","",INDEX('Work It Out'!$K87:$EN87,MATCH(I$14,WorkDebtName,0)))</f>
        <v>0</v>
      </c>
      <c r="J93" s="32">
        <f>IF(I$14="","",INDEX('Work It Out'!$I87:$EN87, MATCH(I$14, WorkDebtName, 0)))</f>
        <v>0</v>
      </c>
      <c r="K93" s="32" t="str">
        <f>IF(K$14="","",INDEX('Work It Out'!$K87:$EN87,MATCH(K$14,WorkDebtName,0)))</f>
        <v/>
      </c>
      <c r="L93" s="32" t="str">
        <f>IF(K$14="","",INDEX('Work It Out'!$I87:$EN87, MATCH(K$14, WorkDebtName, 0)))</f>
        <v/>
      </c>
      <c r="M93" s="32" t="str">
        <f>IF(M$14="","",INDEX('Work It Out'!$K87:$EN87,MATCH(M$14,WorkDebtName,0)))</f>
        <v/>
      </c>
      <c r="N93" s="32" t="str">
        <f>IF(M$14="","",INDEX('Work It Out'!$I87:$EN87, MATCH(M$14, WorkDebtName, 0)))</f>
        <v/>
      </c>
      <c r="O93" s="32" t="str">
        <f>IF(O$14="","",INDEX('Work It Out'!$K87:$EN87,MATCH(O$14,WorkDebtName,0)))</f>
        <v/>
      </c>
      <c r="P93" s="32" t="str">
        <f>IF(O$14="","",INDEX('Work It Out'!$I87:$EN87, MATCH(O$14, WorkDebtName, 0)))</f>
        <v/>
      </c>
      <c r="Q93" s="32" t="str">
        <f>IF(Q$14="","",INDEX('Work It Out'!$K87:$EN87,MATCH(Q$14,WorkDebtName,0)))</f>
        <v/>
      </c>
      <c r="R93" s="32" t="str">
        <f>IF(Q$14="","",INDEX('Work It Out'!$I87:$EN87, MATCH(Q$14, WorkDebtName, 0)))</f>
        <v/>
      </c>
      <c r="S93" s="32" t="str">
        <f>IF(S$14="","",INDEX('Work It Out'!$K87:$EN87,MATCH(S$14,WorkDebtName,0)))</f>
        <v/>
      </c>
      <c r="T93" s="32" t="str">
        <f>IF(S$14="","",INDEX('Work It Out'!$I87:$EN87, MATCH(S$14, WorkDebtName, 0)))</f>
        <v/>
      </c>
      <c r="U93" s="32" t="str">
        <f>IF(U$14="","",INDEX('Work It Out'!$K87:$EN87,MATCH(U$14,WorkDebtName,0)))</f>
        <v/>
      </c>
      <c r="V93" s="32" t="str">
        <f>IF(U$14="","",INDEX('Work It Out'!$I87:$EN87, MATCH(U$14, WorkDebtName, 0)))</f>
        <v/>
      </c>
      <c r="W93" s="32" t="str">
        <f>IF(W$14="","",INDEX('Work It Out'!$K87:$EN87,MATCH(W$14,WorkDebtName,0)))</f>
        <v/>
      </c>
      <c r="X93" s="32" t="str">
        <f>IF(W$14="","",INDEX('Work It Out'!$I87:$EN87, MATCH(W$14, WorkDebtName, 0)))</f>
        <v/>
      </c>
      <c r="Y93" s="32" t="str">
        <f>IF(Y$14="","",INDEX('Work It Out'!$K87:$EN87,MATCH(Y$14,WorkDebtName,0)))</f>
        <v/>
      </c>
      <c r="Z93" s="32" t="str">
        <f>IF(Y$14="","",INDEX('Work It Out'!$I87:$EN87, MATCH(Y$14, WorkDebtName, 0)))</f>
        <v/>
      </c>
      <c r="AA93" s="32" t="str">
        <f>IF(AA$14="","",INDEX('Work It Out'!$K87:$EN87,MATCH(AA$14,WorkDebtName,0)))</f>
        <v/>
      </c>
      <c r="AB93" s="32" t="str">
        <f>IF(AA$14="","",INDEX('Work It Out'!$I87:$EN87, MATCH(AA$14, WorkDebtName, 0)))</f>
        <v/>
      </c>
      <c r="AC93" s="32" t="str">
        <f>IF(AC$14="","",INDEX('Work It Out'!$K87:$EN87,MATCH(AC$14,WorkDebtName,0)))</f>
        <v/>
      </c>
      <c r="AD93" s="32" t="str">
        <f>IF(AC$14="","",INDEX('Work It Out'!$I87:$EN87, MATCH(AC$14, WorkDebtName, 0)))</f>
        <v/>
      </c>
      <c r="AE93" s="32" t="str">
        <f>IF(AE$14="","",INDEX('Work It Out'!$K87:$EN87,MATCH(AE$14,WorkDebtName,0)))</f>
        <v/>
      </c>
      <c r="AF93" s="32" t="str">
        <f>IF(AE$14="","",INDEX('Work It Out'!$I87:$EN87, MATCH(AE$14, WorkDebtName, 0)))</f>
        <v/>
      </c>
      <c r="AG93" s="32" t="str">
        <f>IF(AG$14="","",INDEX('Work It Out'!$K87:$EN87,MATCH(AG$14,WorkDebtName,0)))</f>
        <v/>
      </c>
      <c r="AH93" s="32" t="str">
        <f>IF(AG$14="","",INDEX('Work It Out'!$I87:$EN87, MATCH(AG$14, WorkDebtName, 0)))</f>
        <v/>
      </c>
      <c r="AI93" s="32" t="str">
        <f>IF(AI$14="","",INDEX('Work It Out'!$K87:$EN87,MATCH(AI$14,WorkDebtName,0)))</f>
        <v/>
      </c>
      <c r="AJ93" s="32" t="str">
        <f>IF(AI$14="","",INDEX('Work It Out'!$I87:$EN87, MATCH(AI$14, WorkDebtName, 0)))</f>
        <v/>
      </c>
      <c r="AK93" s="32" t="str">
        <f>IF(AK$14="","",INDEX('Work It Out'!$K87:$EN87,MATCH(AK$14,WorkDebtName,0)))</f>
        <v/>
      </c>
      <c r="AL93" s="32" t="str">
        <f>IF(AK$14="","",INDEX('Work It Out'!$I87:$EN87, MATCH(AK$14, WorkDebtName, 0)))</f>
        <v/>
      </c>
      <c r="AM93" s="32" t="str">
        <f>IF(AM$14="","",INDEX('Work It Out'!$K87:$EN87,MATCH(AM$14,WorkDebtName,0)))</f>
        <v/>
      </c>
      <c r="AN93" s="32" t="str">
        <f>IF(AM$14="","",INDEX('Work It Out'!$I87:$EN87, MATCH(AM$14, WorkDebtName, 0)))</f>
        <v/>
      </c>
      <c r="AO93" s="32" t="str">
        <f>IF(AO$14="","",INDEX('Work It Out'!$K87:$EN87,MATCH(AO$14,WorkDebtName,0)))</f>
        <v/>
      </c>
      <c r="AP93" s="32" t="str">
        <f>IF(AO$14="","",INDEX('Work It Out'!$I87:$EN87, MATCH(AO$14, WorkDebtName, 0)))</f>
        <v/>
      </c>
    </row>
    <row r="94" spans="2:42" x14ac:dyDescent="0.25">
      <c r="B94" s="31">
        <f t="shared" ca="1" si="1"/>
        <v>47880</v>
      </c>
      <c r="C94" s="32">
        <f>IF(C$14="","",INDEX('Work It Out'!$K88:$EN88,MATCH(C$14,WorkDebtName,0)))</f>
        <v>0</v>
      </c>
      <c r="D94" s="32">
        <f>IF(C$14="","",INDEX('Work It Out'!$I88:$EN88, MATCH(C$14, WorkDebtName, 0)))</f>
        <v>0</v>
      </c>
      <c r="E94" s="32">
        <f>IF(E$14="","",INDEX('Work It Out'!$K88:$EN88,MATCH(E$14,WorkDebtName,0)))</f>
        <v>0</v>
      </c>
      <c r="F94" s="32">
        <f>IF(E$14="","",INDEX('Work It Out'!$I88:$EN88, MATCH(E$14, WorkDebtName, 0)))</f>
        <v>0</v>
      </c>
      <c r="G94" s="32">
        <f>IF(G$14="","",INDEX('Work It Out'!$K88:$EN88,MATCH(G$14,WorkDebtName,0)))</f>
        <v>0</v>
      </c>
      <c r="H94" s="32">
        <f>IF(G$14="","",INDEX('Work It Out'!$I88:$EN88, MATCH(G$14, WorkDebtName, 0)))</f>
        <v>0</v>
      </c>
      <c r="I94" s="32">
        <f>IF(I$14="","",INDEX('Work It Out'!$K88:$EN88,MATCH(I$14,WorkDebtName,0)))</f>
        <v>0</v>
      </c>
      <c r="J94" s="32">
        <f>IF(I$14="","",INDEX('Work It Out'!$I88:$EN88, MATCH(I$14, WorkDebtName, 0)))</f>
        <v>0</v>
      </c>
      <c r="K94" s="32" t="str">
        <f>IF(K$14="","",INDEX('Work It Out'!$K88:$EN88,MATCH(K$14,WorkDebtName,0)))</f>
        <v/>
      </c>
      <c r="L94" s="32" t="str">
        <f>IF(K$14="","",INDEX('Work It Out'!$I88:$EN88, MATCH(K$14, WorkDebtName, 0)))</f>
        <v/>
      </c>
      <c r="M94" s="32" t="str">
        <f>IF(M$14="","",INDEX('Work It Out'!$K88:$EN88,MATCH(M$14,WorkDebtName,0)))</f>
        <v/>
      </c>
      <c r="N94" s="32" t="str">
        <f>IF(M$14="","",INDEX('Work It Out'!$I88:$EN88, MATCH(M$14, WorkDebtName, 0)))</f>
        <v/>
      </c>
      <c r="O94" s="32" t="str">
        <f>IF(O$14="","",INDEX('Work It Out'!$K88:$EN88,MATCH(O$14,WorkDebtName,0)))</f>
        <v/>
      </c>
      <c r="P94" s="32" t="str">
        <f>IF(O$14="","",INDEX('Work It Out'!$I88:$EN88, MATCH(O$14, WorkDebtName, 0)))</f>
        <v/>
      </c>
      <c r="Q94" s="32" t="str">
        <f>IF(Q$14="","",INDEX('Work It Out'!$K88:$EN88,MATCH(Q$14,WorkDebtName,0)))</f>
        <v/>
      </c>
      <c r="R94" s="32" t="str">
        <f>IF(Q$14="","",INDEX('Work It Out'!$I88:$EN88, MATCH(Q$14, WorkDebtName, 0)))</f>
        <v/>
      </c>
      <c r="S94" s="32" t="str">
        <f>IF(S$14="","",INDEX('Work It Out'!$K88:$EN88,MATCH(S$14,WorkDebtName,0)))</f>
        <v/>
      </c>
      <c r="T94" s="32" t="str">
        <f>IF(S$14="","",INDEX('Work It Out'!$I88:$EN88, MATCH(S$14, WorkDebtName, 0)))</f>
        <v/>
      </c>
      <c r="U94" s="32" t="str">
        <f>IF(U$14="","",INDEX('Work It Out'!$K88:$EN88,MATCH(U$14,WorkDebtName,0)))</f>
        <v/>
      </c>
      <c r="V94" s="32" t="str">
        <f>IF(U$14="","",INDEX('Work It Out'!$I88:$EN88, MATCH(U$14, WorkDebtName, 0)))</f>
        <v/>
      </c>
      <c r="W94" s="32" t="str">
        <f>IF(W$14="","",INDEX('Work It Out'!$K88:$EN88,MATCH(W$14,WorkDebtName,0)))</f>
        <v/>
      </c>
      <c r="X94" s="32" t="str">
        <f>IF(W$14="","",INDEX('Work It Out'!$I88:$EN88, MATCH(W$14, WorkDebtName, 0)))</f>
        <v/>
      </c>
      <c r="Y94" s="32" t="str">
        <f>IF(Y$14="","",INDEX('Work It Out'!$K88:$EN88,MATCH(Y$14,WorkDebtName,0)))</f>
        <v/>
      </c>
      <c r="Z94" s="32" t="str">
        <f>IF(Y$14="","",INDEX('Work It Out'!$I88:$EN88, MATCH(Y$14, WorkDebtName, 0)))</f>
        <v/>
      </c>
      <c r="AA94" s="32" t="str">
        <f>IF(AA$14="","",INDEX('Work It Out'!$K88:$EN88,MATCH(AA$14,WorkDebtName,0)))</f>
        <v/>
      </c>
      <c r="AB94" s="32" t="str">
        <f>IF(AA$14="","",INDEX('Work It Out'!$I88:$EN88, MATCH(AA$14, WorkDebtName, 0)))</f>
        <v/>
      </c>
      <c r="AC94" s="32" t="str">
        <f>IF(AC$14="","",INDEX('Work It Out'!$K88:$EN88,MATCH(AC$14,WorkDebtName,0)))</f>
        <v/>
      </c>
      <c r="AD94" s="32" t="str">
        <f>IF(AC$14="","",INDEX('Work It Out'!$I88:$EN88, MATCH(AC$14, WorkDebtName, 0)))</f>
        <v/>
      </c>
      <c r="AE94" s="32" t="str">
        <f>IF(AE$14="","",INDEX('Work It Out'!$K88:$EN88,MATCH(AE$14,WorkDebtName,0)))</f>
        <v/>
      </c>
      <c r="AF94" s="32" t="str">
        <f>IF(AE$14="","",INDEX('Work It Out'!$I88:$EN88, MATCH(AE$14, WorkDebtName, 0)))</f>
        <v/>
      </c>
      <c r="AG94" s="32" t="str">
        <f>IF(AG$14="","",INDEX('Work It Out'!$K88:$EN88,MATCH(AG$14,WorkDebtName,0)))</f>
        <v/>
      </c>
      <c r="AH94" s="32" t="str">
        <f>IF(AG$14="","",INDEX('Work It Out'!$I88:$EN88, MATCH(AG$14, WorkDebtName, 0)))</f>
        <v/>
      </c>
      <c r="AI94" s="32" t="str">
        <f>IF(AI$14="","",INDEX('Work It Out'!$K88:$EN88,MATCH(AI$14,WorkDebtName,0)))</f>
        <v/>
      </c>
      <c r="AJ94" s="32" t="str">
        <f>IF(AI$14="","",INDEX('Work It Out'!$I88:$EN88, MATCH(AI$14, WorkDebtName, 0)))</f>
        <v/>
      </c>
      <c r="AK94" s="32" t="str">
        <f>IF(AK$14="","",INDEX('Work It Out'!$K88:$EN88,MATCH(AK$14,WorkDebtName,0)))</f>
        <v/>
      </c>
      <c r="AL94" s="32" t="str">
        <f>IF(AK$14="","",INDEX('Work It Out'!$I88:$EN88, MATCH(AK$14, WorkDebtName, 0)))</f>
        <v/>
      </c>
      <c r="AM94" s="32" t="str">
        <f>IF(AM$14="","",INDEX('Work It Out'!$K88:$EN88,MATCH(AM$14,WorkDebtName,0)))</f>
        <v/>
      </c>
      <c r="AN94" s="32" t="str">
        <f>IF(AM$14="","",INDEX('Work It Out'!$I88:$EN88, MATCH(AM$14, WorkDebtName, 0)))</f>
        <v/>
      </c>
      <c r="AO94" s="32" t="str">
        <f>IF(AO$14="","",INDEX('Work It Out'!$K88:$EN88,MATCH(AO$14,WorkDebtName,0)))</f>
        <v/>
      </c>
      <c r="AP94" s="32" t="str">
        <f>IF(AO$14="","",INDEX('Work It Out'!$I88:$EN88, MATCH(AO$14, WorkDebtName, 0)))</f>
        <v/>
      </c>
    </row>
    <row r="95" spans="2:42" x14ac:dyDescent="0.25">
      <c r="B95" s="31">
        <f t="shared" ca="1" si="1"/>
        <v>47908</v>
      </c>
      <c r="C95" s="32">
        <f>IF(C$14="","",INDEX('Work It Out'!$K89:$EN89,MATCH(C$14,WorkDebtName,0)))</f>
        <v>0</v>
      </c>
      <c r="D95" s="32">
        <f>IF(C$14="","",INDEX('Work It Out'!$I89:$EN89, MATCH(C$14, WorkDebtName, 0)))</f>
        <v>0</v>
      </c>
      <c r="E95" s="32">
        <f>IF(E$14="","",INDEX('Work It Out'!$K89:$EN89,MATCH(E$14,WorkDebtName,0)))</f>
        <v>0</v>
      </c>
      <c r="F95" s="32">
        <f>IF(E$14="","",INDEX('Work It Out'!$I89:$EN89, MATCH(E$14, WorkDebtName, 0)))</f>
        <v>0</v>
      </c>
      <c r="G95" s="32">
        <f>IF(G$14="","",INDEX('Work It Out'!$K89:$EN89,MATCH(G$14,WorkDebtName,0)))</f>
        <v>0</v>
      </c>
      <c r="H95" s="32">
        <f>IF(G$14="","",INDEX('Work It Out'!$I89:$EN89, MATCH(G$14, WorkDebtName, 0)))</f>
        <v>0</v>
      </c>
      <c r="I95" s="32">
        <f>IF(I$14="","",INDEX('Work It Out'!$K89:$EN89,MATCH(I$14,WorkDebtName,0)))</f>
        <v>0</v>
      </c>
      <c r="J95" s="32">
        <f>IF(I$14="","",INDEX('Work It Out'!$I89:$EN89, MATCH(I$14, WorkDebtName, 0)))</f>
        <v>0</v>
      </c>
      <c r="K95" s="32" t="str">
        <f>IF(K$14="","",INDEX('Work It Out'!$K89:$EN89,MATCH(K$14,WorkDebtName,0)))</f>
        <v/>
      </c>
      <c r="L95" s="32" t="str">
        <f>IF(K$14="","",INDEX('Work It Out'!$I89:$EN89, MATCH(K$14, WorkDebtName, 0)))</f>
        <v/>
      </c>
      <c r="M95" s="32" t="str">
        <f>IF(M$14="","",INDEX('Work It Out'!$K89:$EN89,MATCH(M$14,WorkDebtName,0)))</f>
        <v/>
      </c>
      <c r="N95" s="32" t="str">
        <f>IF(M$14="","",INDEX('Work It Out'!$I89:$EN89, MATCH(M$14, WorkDebtName, 0)))</f>
        <v/>
      </c>
      <c r="O95" s="32" t="str">
        <f>IF(O$14="","",INDEX('Work It Out'!$K89:$EN89,MATCH(O$14,WorkDebtName,0)))</f>
        <v/>
      </c>
      <c r="P95" s="32" t="str">
        <f>IF(O$14="","",INDEX('Work It Out'!$I89:$EN89, MATCH(O$14, WorkDebtName, 0)))</f>
        <v/>
      </c>
      <c r="Q95" s="32" t="str">
        <f>IF(Q$14="","",INDEX('Work It Out'!$K89:$EN89,MATCH(Q$14,WorkDebtName,0)))</f>
        <v/>
      </c>
      <c r="R95" s="32" t="str">
        <f>IF(Q$14="","",INDEX('Work It Out'!$I89:$EN89, MATCH(Q$14, WorkDebtName, 0)))</f>
        <v/>
      </c>
      <c r="S95" s="32" t="str">
        <f>IF(S$14="","",INDEX('Work It Out'!$K89:$EN89,MATCH(S$14,WorkDebtName,0)))</f>
        <v/>
      </c>
      <c r="T95" s="32" t="str">
        <f>IF(S$14="","",INDEX('Work It Out'!$I89:$EN89, MATCH(S$14, WorkDebtName, 0)))</f>
        <v/>
      </c>
      <c r="U95" s="32" t="str">
        <f>IF(U$14="","",INDEX('Work It Out'!$K89:$EN89,MATCH(U$14,WorkDebtName,0)))</f>
        <v/>
      </c>
      <c r="V95" s="32" t="str">
        <f>IF(U$14="","",INDEX('Work It Out'!$I89:$EN89, MATCH(U$14, WorkDebtName, 0)))</f>
        <v/>
      </c>
      <c r="W95" s="32" t="str">
        <f>IF(W$14="","",INDEX('Work It Out'!$K89:$EN89,MATCH(W$14,WorkDebtName,0)))</f>
        <v/>
      </c>
      <c r="X95" s="32" t="str">
        <f>IF(W$14="","",INDEX('Work It Out'!$I89:$EN89, MATCH(W$14, WorkDebtName, 0)))</f>
        <v/>
      </c>
      <c r="Y95" s="32" t="str">
        <f>IF(Y$14="","",INDEX('Work It Out'!$K89:$EN89,MATCH(Y$14,WorkDebtName,0)))</f>
        <v/>
      </c>
      <c r="Z95" s="32" t="str">
        <f>IF(Y$14="","",INDEX('Work It Out'!$I89:$EN89, MATCH(Y$14, WorkDebtName, 0)))</f>
        <v/>
      </c>
      <c r="AA95" s="32" t="str">
        <f>IF(AA$14="","",INDEX('Work It Out'!$K89:$EN89,MATCH(AA$14,WorkDebtName,0)))</f>
        <v/>
      </c>
      <c r="AB95" s="32" t="str">
        <f>IF(AA$14="","",INDEX('Work It Out'!$I89:$EN89, MATCH(AA$14, WorkDebtName, 0)))</f>
        <v/>
      </c>
      <c r="AC95" s="32" t="str">
        <f>IF(AC$14="","",INDEX('Work It Out'!$K89:$EN89,MATCH(AC$14,WorkDebtName,0)))</f>
        <v/>
      </c>
      <c r="AD95" s="32" t="str">
        <f>IF(AC$14="","",INDEX('Work It Out'!$I89:$EN89, MATCH(AC$14, WorkDebtName, 0)))</f>
        <v/>
      </c>
      <c r="AE95" s="32" t="str">
        <f>IF(AE$14="","",INDEX('Work It Out'!$K89:$EN89,MATCH(AE$14,WorkDebtName,0)))</f>
        <v/>
      </c>
      <c r="AF95" s="32" t="str">
        <f>IF(AE$14="","",INDEX('Work It Out'!$I89:$EN89, MATCH(AE$14, WorkDebtName, 0)))</f>
        <v/>
      </c>
      <c r="AG95" s="32" t="str">
        <f>IF(AG$14="","",INDEX('Work It Out'!$K89:$EN89,MATCH(AG$14,WorkDebtName,0)))</f>
        <v/>
      </c>
      <c r="AH95" s="32" t="str">
        <f>IF(AG$14="","",INDEX('Work It Out'!$I89:$EN89, MATCH(AG$14, WorkDebtName, 0)))</f>
        <v/>
      </c>
      <c r="AI95" s="32" t="str">
        <f>IF(AI$14="","",INDEX('Work It Out'!$K89:$EN89,MATCH(AI$14,WorkDebtName,0)))</f>
        <v/>
      </c>
      <c r="AJ95" s="32" t="str">
        <f>IF(AI$14="","",INDEX('Work It Out'!$I89:$EN89, MATCH(AI$14, WorkDebtName, 0)))</f>
        <v/>
      </c>
      <c r="AK95" s="32" t="str">
        <f>IF(AK$14="","",INDEX('Work It Out'!$K89:$EN89,MATCH(AK$14,WorkDebtName,0)))</f>
        <v/>
      </c>
      <c r="AL95" s="32" t="str">
        <f>IF(AK$14="","",INDEX('Work It Out'!$I89:$EN89, MATCH(AK$14, WorkDebtName, 0)))</f>
        <v/>
      </c>
      <c r="AM95" s="32" t="str">
        <f>IF(AM$14="","",INDEX('Work It Out'!$K89:$EN89,MATCH(AM$14,WorkDebtName,0)))</f>
        <v/>
      </c>
      <c r="AN95" s="32" t="str">
        <f>IF(AM$14="","",INDEX('Work It Out'!$I89:$EN89, MATCH(AM$14, WorkDebtName, 0)))</f>
        <v/>
      </c>
      <c r="AO95" s="32" t="str">
        <f>IF(AO$14="","",INDEX('Work It Out'!$K89:$EN89,MATCH(AO$14,WorkDebtName,0)))</f>
        <v/>
      </c>
      <c r="AP95" s="32" t="str">
        <f>IF(AO$14="","",INDEX('Work It Out'!$I89:$EN89, MATCH(AO$14, WorkDebtName, 0)))</f>
        <v/>
      </c>
    </row>
    <row r="96" spans="2:42" x14ac:dyDescent="0.25">
      <c r="B96" s="31">
        <f t="shared" ca="1" si="1"/>
        <v>47939</v>
      </c>
      <c r="C96" s="32">
        <f>IF(C$14="","",INDEX('Work It Out'!$K90:$EN90,MATCH(C$14,WorkDebtName,0)))</f>
        <v>0</v>
      </c>
      <c r="D96" s="32">
        <f>IF(C$14="","",INDEX('Work It Out'!$I90:$EN90, MATCH(C$14, WorkDebtName, 0)))</f>
        <v>0</v>
      </c>
      <c r="E96" s="32">
        <f>IF(E$14="","",INDEX('Work It Out'!$K90:$EN90,MATCH(E$14,WorkDebtName,0)))</f>
        <v>0</v>
      </c>
      <c r="F96" s="32">
        <f>IF(E$14="","",INDEX('Work It Out'!$I90:$EN90, MATCH(E$14, WorkDebtName, 0)))</f>
        <v>0</v>
      </c>
      <c r="G96" s="32">
        <f>IF(G$14="","",INDEX('Work It Out'!$K90:$EN90,MATCH(G$14,WorkDebtName,0)))</f>
        <v>0</v>
      </c>
      <c r="H96" s="32">
        <f>IF(G$14="","",INDEX('Work It Out'!$I90:$EN90, MATCH(G$14, WorkDebtName, 0)))</f>
        <v>0</v>
      </c>
      <c r="I96" s="32">
        <f>IF(I$14="","",INDEX('Work It Out'!$K90:$EN90,MATCH(I$14,WorkDebtName,0)))</f>
        <v>0</v>
      </c>
      <c r="J96" s="32">
        <f>IF(I$14="","",INDEX('Work It Out'!$I90:$EN90, MATCH(I$14, WorkDebtName, 0)))</f>
        <v>0</v>
      </c>
      <c r="K96" s="32" t="str">
        <f>IF(K$14="","",INDEX('Work It Out'!$K90:$EN90,MATCH(K$14,WorkDebtName,0)))</f>
        <v/>
      </c>
      <c r="L96" s="32" t="str">
        <f>IF(K$14="","",INDEX('Work It Out'!$I90:$EN90, MATCH(K$14, WorkDebtName, 0)))</f>
        <v/>
      </c>
      <c r="M96" s="32" t="str">
        <f>IF(M$14="","",INDEX('Work It Out'!$K90:$EN90,MATCH(M$14,WorkDebtName,0)))</f>
        <v/>
      </c>
      <c r="N96" s="32" t="str">
        <f>IF(M$14="","",INDEX('Work It Out'!$I90:$EN90, MATCH(M$14, WorkDebtName, 0)))</f>
        <v/>
      </c>
      <c r="O96" s="32" t="str">
        <f>IF(O$14="","",INDEX('Work It Out'!$K90:$EN90,MATCH(O$14,WorkDebtName,0)))</f>
        <v/>
      </c>
      <c r="P96" s="32" t="str">
        <f>IF(O$14="","",INDEX('Work It Out'!$I90:$EN90, MATCH(O$14, WorkDebtName, 0)))</f>
        <v/>
      </c>
      <c r="Q96" s="32" t="str">
        <f>IF(Q$14="","",INDEX('Work It Out'!$K90:$EN90,MATCH(Q$14,WorkDebtName,0)))</f>
        <v/>
      </c>
      <c r="R96" s="32" t="str">
        <f>IF(Q$14="","",INDEX('Work It Out'!$I90:$EN90, MATCH(Q$14, WorkDebtName, 0)))</f>
        <v/>
      </c>
      <c r="S96" s="32" t="str">
        <f>IF(S$14="","",INDEX('Work It Out'!$K90:$EN90,MATCH(S$14,WorkDebtName,0)))</f>
        <v/>
      </c>
      <c r="T96" s="32" t="str">
        <f>IF(S$14="","",INDEX('Work It Out'!$I90:$EN90, MATCH(S$14, WorkDebtName, 0)))</f>
        <v/>
      </c>
      <c r="U96" s="32" t="str">
        <f>IF(U$14="","",INDEX('Work It Out'!$K90:$EN90,MATCH(U$14,WorkDebtName,0)))</f>
        <v/>
      </c>
      <c r="V96" s="32" t="str">
        <f>IF(U$14="","",INDEX('Work It Out'!$I90:$EN90, MATCH(U$14, WorkDebtName, 0)))</f>
        <v/>
      </c>
      <c r="W96" s="32" t="str">
        <f>IF(W$14="","",INDEX('Work It Out'!$K90:$EN90,MATCH(W$14,WorkDebtName,0)))</f>
        <v/>
      </c>
      <c r="X96" s="32" t="str">
        <f>IF(W$14="","",INDEX('Work It Out'!$I90:$EN90, MATCH(W$14, WorkDebtName, 0)))</f>
        <v/>
      </c>
      <c r="Y96" s="32" t="str">
        <f>IF(Y$14="","",INDEX('Work It Out'!$K90:$EN90,MATCH(Y$14,WorkDebtName,0)))</f>
        <v/>
      </c>
      <c r="Z96" s="32" t="str">
        <f>IF(Y$14="","",INDEX('Work It Out'!$I90:$EN90, MATCH(Y$14, WorkDebtName, 0)))</f>
        <v/>
      </c>
      <c r="AA96" s="32" t="str">
        <f>IF(AA$14="","",INDEX('Work It Out'!$K90:$EN90,MATCH(AA$14,WorkDebtName,0)))</f>
        <v/>
      </c>
      <c r="AB96" s="32" t="str">
        <f>IF(AA$14="","",INDEX('Work It Out'!$I90:$EN90, MATCH(AA$14, WorkDebtName, 0)))</f>
        <v/>
      </c>
      <c r="AC96" s="32" t="str">
        <f>IF(AC$14="","",INDEX('Work It Out'!$K90:$EN90,MATCH(AC$14,WorkDebtName,0)))</f>
        <v/>
      </c>
      <c r="AD96" s="32" t="str">
        <f>IF(AC$14="","",INDEX('Work It Out'!$I90:$EN90, MATCH(AC$14, WorkDebtName, 0)))</f>
        <v/>
      </c>
      <c r="AE96" s="32" t="str">
        <f>IF(AE$14="","",INDEX('Work It Out'!$K90:$EN90,MATCH(AE$14,WorkDebtName,0)))</f>
        <v/>
      </c>
      <c r="AF96" s="32" t="str">
        <f>IF(AE$14="","",INDEX('Work It Out'!$I90:$EN90, MATCH(AE$14, WorkDebtName, 0)))</f>
        <v/>
      </c>
      <c r="AG96" s="32" t="str">
        <f>IF(AG$14="","",INDEX('Work It Out'!$K90:$EN90,MATCH(AG$14,WorkDebtName,0)))</f>
        <v/>
      </c>
      <c r="AH96" s="32" t="str">
        <f>IF(AG$14="","",INDEX('Work It Out'!$I90:$EN90, MATCH(AG$14, WorkDebtName, 0)))</f>
        <v/>
      </c>
      <c r="AI96" s="32" t="str">
        <f>IF(AI$14="","",INDEX('Work It Out'!$K90:$EN90,MATCH(AI$14,WorkDebtName,0)))</f>
        <v/>
      </c>
      <c r="AJ96" s="32" t="str">
        <f>IF(AI$14="","",INDEX('Work It Out'!$I90:$EN90, MATCH(AI$14, WorkDebtName, 0)))</f>
        <v/>
      </c>
      <c r="AK96" s="32" t="str">
        <f>IF(AK$14="","",INDEX('Work It Out'!$K90:$EN90,MATCH(AK$14,WorkDebtName,0)))</f>
        <v/>
      </c>
      <c r="AL96" s="32" t="str">
        <f>IF(AK$14="","",INDEX('Work It Out'!$I90:$EN90, MATCH(AK$14, WorkDebtName, 0)))</f>
        <v/>
      </c>
      <c r="AM96" s="32" t="str">
        <f>IF(AM$14="","",INDEX('Work It Out'!$K90:$EN90,MATCH(AM$14,WorkDebtName,0)))</f>
        <v/>
      </c>
      <c r="AN96" s="32" t="str">
        <f>IF(AM$14="","",INDEX('Work It Out'!$I90:$EN90, MATCH(AM$14, WorkDebtName, 0)))</f>
        <v/>
      </c>
      <c r="AO96" s="32" t="str">
        <f>IF(AO$14="","",INDEX('Work It Out'!$K90:$EN90,MATCH(AO$14,WorkDebtName,0)))</f>
        <v/>
      </c>
      <c r="AP96" s="32" t="str">
        <f>IF(AO$14="","",INDEX('Work It Out'!$I90:$EN90, MATCH(AO$14, WorkDebtName, 0)))</f>
        <v/>
      </c>
    </row>
    <row r="97" spans="2:42" x14ac:dyDescent="0.25">
      <c r="B97" s="31">
        <f t="shared" ca="1" si="1"/>
        <v>47969</v>
      </c>
      <c r="C97" s="32">
        <f>IF(C$14="","",INDEX('Work It Out'!$K91:$EN91,MATCH(C$14,WorkDebtName,0)))</f>
        <v>0</v>
      </c>
      <c r="D97" s="32">
        <f>IF(C$14="","",INDEX('Work It Out'!$I91:$EN91, MATCH(C$14, WorkDebtName, 0)))</f>
        <v>0</v>
      </c>
      <c r="E97" s="32">
        <f>IF(E$14="","",INDEX('Work It Out'!$K91:$EN91,MATCH(E$14,WorkDebtName,0)))</f>
        <v>0</v>
      </c>
      <c r="F97" s="32">
        <f>IF(E$14="","",INDEX('Work It Out'!$I91:$EN91, MATCH(E$14, WorkDebtName, 0)))</f>
        <v>0</v>
      </c>
      <c r="G97" s="32">
        <f>IF(G$14="","",INDEX('Work It Out'!$K91:$EN91,MATCH(G$14,WorkDebtName,0)))</f>
        <v>0</v>
      </c>
      <c r="H97" s="32">
        <f>IF(G$14="","",INDEX('Work It Out'!$I91:$EN91, MATCH(G$14, WorkDebtName, 0)))</f>
        <v>0</v>
      </c>
      <c r="I97" s="32">
        <f>IF(I$14="","",INDEX('Work It Out'!$K91:$EN91,MATCH(I$14,WorkDebtName,0)))</f>
        <v>0</v>
      </c>
      <c r="J97" s="32">
        <f>IF(I$14="","",INDEX('Work It Out'!$I91:$EN91, MATCH(I$14, WorkDebtName, 0)))</f>
        <v>0</v>
      </c>
      <c r="K97" s="32" t="str">
        <f>IF(K$14="","",INDEX('Work It Out'!$K91:$EN91,MATCH(K$14,WorkDebtName,0)))</f>
        <v/>
      </c>
      <c r="L97" s="32" t="str">
        <f>IF(K$14="","",INDEX('Work It Out'!$I91:$EN91, MATCH(K$14, WorkDebtName, 0)))</f>
        <v/>
      </c>
      <c r="M97" s="32" t="str">
        <f>IF(M$14="","",INDEX('Work It Out'!$K91:$EN91,MATCH(M$14,WorkDebtName,0)))</f>
        <v/>
      </c>
      <c r="N97" s="32" t="str">
        <f>IF(M$14="","",INDEX('Work It Out'!$I91:$EN91, MATCH(M$14, WorkDebtName, 0)))</f>
        <v/>
      </c>
      <c r="O97" s="32" t="str">
        <f>IF(O$14="","",INDEX('Work It Out'!$K91:$EN91,MATCH(O$14,WorkDebtName,0)))</f>
        <v/>
      </c>
      <c r="P97" s="32" t="str">
        <f>IF(O$14="","",INDEX('Work It Out'!$I91:$EN91, MATCH(O$14, WorkDebtName, 0)))</f>
        <v/>
      </c>
      <c r="Q97" s="32" t="str">
        <f>IF(Q$14="","",INDEX('Work It Out'!$K91:$EN91,MATCH(Q$14,WorkDebtName,0)))</f>
        <v/>
      </c>
      <c r="R97" s="32" t="str">
        <f>IF(Q$14="","",INDEX('Work It Out'!$I91:$EN91, MATCH(Q$14, WorkDebtName, 0)))</f>
        <v/>
      </c>
      <c r="S97" s="32" t="str">
        <f>IF(S$14="","",INDEX('Work It Out'!$K91:$EN91,MATCH(S$14,WorkDebtName,0)))</f>
        <v/>
      </c>
      <c r="T97" s="32" t="str">
        <f>IF(S$14="","",INDEX('Work It Out'!$I91:$EN91, MATCH(S$14, WorkDebtName, 0)))</f>
        <v/>
      </c>
      <c r="U97" s="32" t="str">
        <f>IF(U$14="","",INDEX('Work It Out'!$K91:$EN91,MATCH(U$14,WorkDebtName,0)))</f>
        <v/>
      </c>
      <c r="V97" s="32" t="str">
        <f>IF(U$14="","",INDEX('Work It Out'!$I91:$EN91, MATCH(U$14, WorkDebtName, 0)))</f>
        <v/>
      </c>
      <c r="W97" s="32" t="str">
        <f>IF(W$14="","",INDEX('Work It Out'!$K91:$EN91,MATCH(W$14,WorkDebtName,0)))</f>
        <v/>
      </c>
      <c r="X97" s="32" t="str">
        <f>IF(W$14="","",INDEX('Work It Out'!$I91:$EN91, MATCH(W$14, WorkDebtName, 0)))</f>
        <v/>
      </c>
      <c r="Y97" s="32" t="str">
        <f>IF(Y$14="","",INDEX('Work It Out'!$K91:$EN91,MATCH(Y$14,WorkDebtName,0)))</f>
        <v/>
      </c>
      <c r="Z97" s="32" t="str">
        <f>IF(Y$14="","",INDEX('Work It Out'!$I91:$EN91, MATCH(Y$14, WorkDebtName, 0)))</f>
        <v/>
      </c>
      <c r="AA97" s="32" t="str">
        <f>IF(AA$14="","",INDEX('Work It Out'!$K91:$EN91,MATCH(AA$14,WorkDebtName,0)))</f>
        <v/>
      </c>
      <c r="AB97" s="32" t="str">
        <f>IF(AA$14="","",INDEX('Work It Out'!$I91:$EN91, MATCH(AA$14, WorkDebtName, 0)))</f>
        <v/>
      </c>
      <c r="AC97" s="32" t="str">
        <f>IF(AC$14="","",INDEX('Work It Out'!$K91:$EN91,MATCH(AC$14,WorkDebtName,0)))</f>
        <v/>
      </c>
      <c r="AD97" s="32" t="str">
        <f>IF(AC$14="","",INDEX('Work It Out'!$I91:$EN91, MATCH(AC$14, WorkDebtName, 0)))</f>
        <v/>
      </c>
      <c r="AE97" s="32" t="str">
        <f>IF(AE$14="","",INDEX('Work It Out'!$K91:$EN91,MATCH(AE$14,WorkDebtName,0)))</f>
        <v/>
      </c>
      <c r="AF97" s="32" t="str">
        <f>IF(AE$14="","",INDEX('Work It Out'!$I91:$EN91, MATCH(AE$14, WorkDebtName, 0)))</f>
        <v/>
      </c>
      <c r="AG97" s="32" t="str">
        <f>IF(AG$14="","",INDEX('Work It Out'!$K91:$EN91,MATCH(AG$14,WorkDebtName,0)))</f>
        <v/>
      </c>
      <c r="AH97" s="32" t="str">
        <f>IF(AG$14="","",INDEX('Work It Out'!$I91:$EN91, MATCH(AG$14, WorkDebtName, 0)))</f>
        <v/>
      </c>
      <c r="AI97" s="32" t="str">
        <f>IF(AI$14="","",INDEX('Work It Out'!$K91:$EN91,MATCH(AI$14,WorkDebtName,0)))</f>
        <v/>
      </c>
      <c r="AJ97" s="32" t="str">
        <f>IF(AI$14="","",INDEX('Work It Out'!$I91:$EN91, MATCH(AI$14, WorkDebtName, 0)))</f>
        <v/>
      </c>
      <c r="AK97" s="32" t="str">
        <f>IF(AK$14="","",INDEX('Work It Out'!$K91:$EN91,MATCH(AK$14,WorkDebtName,0)))</f>
        <v/>
      </c>
      <c r="AL97" s="32" t="str">
        <f>IF(AK$14="","",INDEX('Work It Out'!$I91:$EN91, MATCH(AK$14, WorkDebtName, 0)))</f>
        <v/>
      </c>
      <c r="AM97" s="32" t="str">
        <f>IF(AM$14="","",INDEX('Work It Out'!$K91:$EN91,MATCH(AM$14,WorkDebtName,0)))</f>
        <v/>
      </c>
      <c r="AN97" s="32" t="str">
        <f>IF(AM$14="","",INDEX('Work It Out'!$I91:$EN91, MATCH(AM$14, WorkDebtName, 0)))</f>
        <v/>
      </c>
      <c r="AO97" s="32" t="str">
        <f>IF(AO$14="","",INDEX('Work It Out'!$K91:$EN91,MATCH(AO$14,WorkDebtName,0)))</f>
        <v/>
      </c>
      <c r="AP97" s="32" t="str">
        <f>IF(AO$14="","",INDEX('Work It Out'!$I91:$EN91, MATCH(AO$14, WorkDebtName, 0)))</f>
        <v/>
      </c>
    </row>
    <row r="98" spans="2:42" x14ac:dyDescent="0.25">
      <c r="B98" s="31">
        <f t="shared" ca="1" si="1"/>
        <v>48000</v>
      </c>
      <c r="C98" s="32">
        <f>IF(C$14="","",INDEX('Work It Out'!$K92:$EN92,MATCH(C$14,WorkDebtName,0)))</f>
        <v>0</v>
      </c>
      <c r="D98" s="32">
        <f>IF(C$14="","",INDEX('Work It Out'!$I92:$EN92, MATCH(C$14, WorkDebtName, 0)))</f>
        <v>0</v>
      </c>
      <c r="E98" s="32">
        <f>IF(E$14="","",INDEX('Work It Out'!$K92:$EN92,MATCH(E$14,WorkDebtName,0)))</f>
        <v>0</v>
      </c>
      <c r="F98" s="32">
        <f>IF(E$14="","",INDEX('Work It Out'!$I92:$EN92, MATCH(E$14, WorkDebtName, 0)))</f>
        <v>0</v>
      </c>
      <c r="G98" s="32">
        <f>IF(G$14="","",INDEX('Work It Out'!$K92:$EN92,MATCH(G$14,WorkDebtName,0)))</f>
        <v>0</v>
      </c>
      <c r="H98" s="32">
        <f>IF(G$14="","",INDEX('Work It Out'!$I92:$EN92, MATCH(G$14, WorkDebtName, 0)))</f>
        <v>0</v>
      </c>
      <c r="I98" s="32">
        <f>IF(I$14="","",INDEX('Work It Out'!$K92:$EN92,MATCH(I$14,WorkDebtName,0)))</f>
        <v>0</v>
      </c>
      <c r="J98" s="32">
        <f>IF(I$14="","",INDEX('Work It Out'!$I92:$EN92, MATCH(I$14, WorkDebtName, 0)))</f>
        <v>0</v>
      </c>
      <c r="K98" s="32" t="str">
        <f>IF(K$14="","",INDEX('Work It Out'!$K92:$EN92,MATCH(K$14,WorkDebtName,0)))</f>
        <v/>
      </c>
      <c r="L98" s="32" t="str">
        <f>IF(K$14="","",INDEX('Work It Out'!$I92:$EN92, MATCH(K$14, WorkDebtName, 0)))</f>
        <v/>
      </c>
      <c r="M98" s="32" t="str">
        <f>IF(M$14="","",INDEX('Work It Out'!$K92:$EN92,MATCH(M$14,WorkDebtName,0)))</f>
        <v/>
      </c>
      <c r="N98" s="32" t="str">
        <f>IF(M$14="","",INDEX('Work It Out'!$I92:$EN92, MATCH(M$14, WorkDebtName, 0)))</f>
        <v/>
      </c>
      <c r="O98" s="32" t="str">
        <f>IF(O$14="","",INDEX('Work It Out'!$K92:$EN92,MATCH(O$14,WorkDebtName,0)))</f>
        <v/>
      </c>
      <c r="P98" s="32" t="str">
        <f>IF(O$14="","",INDEX('Work It Out'!$I92:$EN92, MATCH(O$14, WorkDebtName, 0)))</f>
        <v/>
      </c>
      <c r="Q98" s="32" t="str">
        <f>IF(Q$14="","",INDEX('Work It Out'!$K92:$EN92,MATCH(Q$14,WorkDebtName,0)))</f>
        <v/>
      </c>
      <c r="R98" s="32" t="str">
        <f>IF(Q$14="","",INDEX('Work It Out'!$I92:$EN92, MATCH(Q$14, WorkDebtName, 0)))</f>
        <v/>
      </c>
      <c r="S98" s="32" t="str">
        <f>IF(S$14="","",INDEX('Work It Out'!$K92:$EN92,MATCH(S$14,WorkDebtName,0)))</f>
        <v/>
      </c>
      <c r="T98" s="32" t="str">
        <f>IF(S$14="","",INDEX('Work It Out'!$I92:$EN92, MATCH(S$14, WorkDebtName, 0)))</f>
        <v/>
      </c>
      <c r="U98" s="32" t="str">
        <f>IF(U$14="","",INDEX('Work It Out'!$K92:$EN92,MATCH(U$14,WorkDebtName,0)))</f>
        <v/>
      </c>
      <c r="V98" s="32" t="str">
        <f>IF(U$14="","",INDEX('Work It Out'!$I92:$EN92, MATCH(U$14, WorkDebtName, 0)))</f>
        <v/>
      </c>
      <c r="W98" s="32" t="str">
        <f>IF(W$14="","",INDEX('Work It Out'!$K92:$EN92,MATCH(W$14,WorkDebtName,0)))</f>
        <v/>
      </c>
      <c r="X98" s="32" t="str">
        <f>IF(W$14="","",INDEX('Work It Out'!$I92:$EN92, MATCH(W$14, WorkDebtName, 0)))</f>
        <v/>
      </c>
      <c r="Y98" s="32" t="str">
        <f>IF(Y$14="","",INDEX('Work It Out'!$K92:$EN92,MATCH(Y$14,WorkDebtName,0)))</f>
        <v/>
      </c>
      <c r="Z98" s="32" t="str">
        <f>IF(Y$14="","",INDEX('Work It Out'!$I92:$EN92, MATCH(Y$14, WorkDebtName, 0)))</f>
        <v/>
      </c>
      <c r="AA98" s="32" t="str">
        <f>IF(AA$14="","",INDEX('Work It Out'!$K92:$EN92,MATCH(AA$14,WorkDebtName,0)))</f>
        <v/>
      </c>
      <c r="AB98" s="32" t="str">
        <f>IF(AA$14="","",INDEX('Work It Out'!$I92:$EN92, MATCH(AA$14, WorkDebtName, 0)))</f>
        <v/>
      </c>
      <c r="AC98" s="32" t="str">
        <f>IF(AC$14="","",INDEX('Work It Out'!$K92:$EN92,MATCH(AC$14,WorkDebtName,0)))</f>
        <v/>
      </c>
      <c r="AD98" s="32" t="str">
        <f>IF(AC$14="","",INDEX('Work It Out'!$I92:$EN92, MATCH(AC$14, WorkDebtName, 0)))</f>
        <v/>
      </c>
      <c r="AE98" s="32" t="str">
        <f>IF(AE$14="","",INDEX('Work It Out'!$K92:$EN92,MATCH(AE$14,WorkDebtName,0)))</f>
        <v/>
      </c>
      <c r="AF98" s="32" t="str">
        <f>IF(AE$14="","",INDEX('Work It Out'!$I92:$EN92, MATCH(AE$14, WorkDebtName, 0)))</f>
        <v/>
      </c>
      <c r="AG98" s="32" t="str">
        <f>IF(AG$14="","",INDEX('Work It Out'!$K92:$EN92,MATCH(AG$14,WorkDebtName,0)))</f>
        <v/>
      </c>
      <c r="AH98" s="32" t="str">
        <f>IF(AG$14="","",INDEX('Work It Out'!$I92:$EN92, MATCH(AG$14, WorkDebtName, 0)))</f>
        <v/>
      </c>
      <c r="AI98" s="32" t="str">
        <f>IF(AI$14="","",INDEX('Work It Out'!$K92:$EN92,MATCH(AI$14,WorkDebtName,0)))</f>
        <v/>
      </c>
      <c r="AJ98" s="32" t="str">
        <f>IF(AI$14="","",INDEX('Work It Out'!$I92:$EN92, MATCH(AI$14, WorkDebtName, 0)))</f>
        <v/>
      </c>
      <c r="AK98" s="32" t="str">
        <f>IF(AK$14="","",INDEX('Work It Out'!$K92:$EN92,MATCH(AK$14,WorkDebtName,0)))</f>
        <v/>
      </c>
      <c r="AL98" s="32" t="str">
        <f>IF(AK$14="","",INDEX('Work It Out'!$I92:$EN92, MATCH(AK$14, WorkDebtName, 0)))</f>
        <v/>
      </c>
      <c r="AM98" s="32" t="str">
        <f>IF(AM$14="","",INDEX('Work It Out'!$K92:$EN92,MATCH(AM$14,WorkDebtName,0)))</f>
        <v/>
      </c>
      <c r="AN98" s="32" t="str">
        <f>IF(AM$14="","",INDEX('Work It Out'!$I92:$EN92, MATCH(AM$14, WorkDebtName, 0)))</f>
        <v/>
      </c>
      <c r="AO98" s="32" t="str">
        <f>IF(AO$14="","",INDEX('Work It Out'!$K92:$EN92,MATCH(AO$14,WorkDebtName,0)))</f>
        <v/>
      </c>
      <c r="AP98" s="32" t="str">
        <f>IF(AO$14="","",INDEX('Work It Out'!$I92:$EN92, MATCH(AO$14, WorkDebtName, 0)))</f>
        <v/>
      </c>
    </row>
    <row r="99" spans="2:42" x14ac:dyDescent="0.25">
      <c r="B99" s="31">
        <f t="shared" ca="1" si="1"/>
        <v>48030</v>
      </c>
      <c r="C99" s="32">
        <f>IF(C$14="","",INDEX('Work It Out'!$K93:$EN93,MATCH(C$14,WorkDebtName,0)))</f>
        <v>0</v>
      </c>
      <c r="D99" s="32">
        <f>IF(C$14="","",INDEX('Work It Out'!$I93:$EN93, MATCH(C$14, WorkDebtName, 0)))</f>
        <v>0</v>
      </c>
      <c r="E99" s="32">
        <f>IF(E$14="","",INDEX('Work It Out'!$K93:$EN93,MATCH(E$14,WorkDebtName,0)))</f>
        <v>0</v>
      </c>
      <c r="F99" s="32">
        <f>IF(E$14="","",INDEX('Work It Out'!$I93:$EN93, MATCH(E$14, WorkDebtName, 0)))</f>
        <v>0</v>
      </c>
      <c r="G99" s="32">
        <f>IF(G$14="","",INDEX('Work It Out'!$K93:$EN93,MATCH(G$14,WorkDebtName,0)))</f>
        <v>0</v>
      </c>
      <c r="H99" s="32">
        <f>IF(G$14="","",INDEX('Work It Out'!$I93:$EN93, MATCH(G$14, WorkDebtName, 0)))</f>
        <v>0</v>
      </c>
      <c r="I99" s="32">
        <f>IF(I$14="","",INDEX('Work It Out'!$K93:$EN93,MATCH(I$14,WorkDebtName,0)))</f>
        <v>0</v>
      </c>
      <c r="J99" s="32">
        <f>IF(I$14="","",INDEX('Work It Out'!$I93:$EN93, MATCH(I$14, WorkDebtName, 0)))</f>
        <v>0</v>
      </c>
      <c r="K99" s="32" t="str">
        <f>IF(K$14="","",INDEX('Work It Out'!$K93:$EN93,MATCH(K$14,WorkDebtName,0)))</f>
        <v/>
      </c>
      <c r="L99" s="32" t="str">
        <f>IF(K$14="","",INDEX('Work It Out'!$I93:$EN93, MATCH(K$14, WorkDebtName, 0)))</f>
        <v/>
      </c>
      <c r="M99" s="32" t="str">
        <f>IF(M$14="","",INDEX('Work It Out'!$K93:$EN93,MATCH(M$14,WorkDebtName,0)))</f>
        <v/>
      </c>
      <c r="N99" s="32" t="str">
        <f>IF(M$14="","",INDEX('Work It Out'!$I93:$EN93, MATCH(M$14, WorkDebtName, 0)))</f>
        <v/>
      </c>
      <c r="O99" s="32" t="str">
        <f>IF(O$14="","",INDEX('Work It Out'!$K93:$EN93,MATCH(O$14,WorkDebtName,0)))</f>
        <v/>
      </c>
      <c r="P99" s="32" t="str">
        <f>IF(O$14="","",INDEX('Work It Out'!$I93:$EN93, MATCH(O$14, WorkDebtName, 0)))</f>
        <v/>
      </c>
      <c r="Q99" s="32" t="str">
        <f>IF(Q$14="","",INDEX('Work It Out'!$K93:$EN93,MATCH(Q$14,WorkDebtName,0)))</f>
        <v/>
      </c>
      <c r="R99" s="32" t="str">
        <f>IF(Q$14="","",INDEX('Work It Out'!$I93:$EN93, MATCH(Q$14, WorkDebtName, 0)))</f>
        <v/>
      </c>
      <c r="S99" s="32" t="str">
        <f>IF(S$14="","",INDEX('Work It Out'!$K93:$EN93,MATCH(S$14,WorkDebtName,0)))</f>
        <v/>
      </c>
      <c r="T99" s="32" t="str">
        <f>IF(S$14="","",INDEX('Work It Out'!$I93:$EN93, MATCH(S$14, WorkDebtName, 0)))</f>
        <v/>
      </c>
      <c r="U99" s="32" t="str">
        <f>IF(U$14="","",INDEX('Work It Out'!$K93:$EN93,MATCH(U$14,WorkDebtName,0)))</f>
        <v/>
      </c>
      <c r="V99" s="32" t="str">
        <f>IF(U$14="","",INDEX('Work It Out'!$I93:$EN93, MATCH(U$14, WorkDebtName, 0)))</f>
        <v/>
      </c>
      <c r="W99" s="32" t="str">
        <f>IF(W$14="","",INDEX('Work It Out'!$K93:$EN93,MATCH(W$14,WorkDebtName,0)))</f>
        <v/>
      </c>
      <c r="X99" s="32" t="str">
        <f>IF(W$14="","",INDEX('Work It Out'!$I93:$EN93, MATCH(W$14, WorkDebtName, 0)))</f>
        <v/>
      </c>
      <c r="Y99" s="32" t="str">
        <f>IF(Y$14="","",INDEX('Work It Out'!$K93:$EN93,MATCH(Y$14,WorkDebtName,0)))</f>
        <v/>
      </c>
      <c r="Z99" s="32" t="str">
        <f>IF(Y$14="","",INDEX('Work It Out'!$I93:$EN93, MATCH(Y$14, WorkDebtName, 0)))</f>
        <v/>
      </c>
      <c r="AA99" s="32" t="str">
        <f>IF(AA$14="","",INDEX('Work It Out'!$K93:$EN93,MATCH(AA$14,WorkDebtName,0)))</f>
        <v/>
      </c>
      <c r="AB99" s="32" t="str">
        <f>IF(AA$14="","",INDEX('Work It Out'!$I93:$EN93, MATCH(AA$14, WorkDebtName, 0)))</f>
        <v/>
      </c>
      <c r="AC99" s="32" t="str">
        <f>IF(AC$14="","",INDEX('Work It Out'!$K93:$EN93,MATCH(AC$14,WorkDebtName,0)))</f>
        <v/>
      </c>
      <c r="AD99" s="32" t="str">
        <f>IF(AC$14="","",INDEX('Work It Out'!$I93:$EN93, MATCH(AC$14, WorkDebtName, 0)))</f>
        <v/>
      </c>
      <c r="AE99" s="32" t="str">
        <f>IF(AE$14="","",INDEX('Work It Out'!$K93:$EN93,MATCH(AE$14,WorkDebtName,0)))</f>
        <v/>
      </c>
      <c r="AF99" s="32" t="str">
        <f>IF(AE$14="","",INDEX('Work It Out'!$I93:$EN93, MATCH(AE$14, WorkDebtName, 0)))</f>
        <v/>
      </c>
      <c r="AG99" s="32" t="str">
        <f>IF(AG$14="","",INDEX('Work It Out'!$K93:$EN93,MATCH(AG$14,WorkDebtName,0)))</f>
        <v/>
      </c>
      <c r="AH99" s="32" t="str">
        <f>IF(AG$14="","",INDEX('Work It Out'!$I93:$EN93, MATCH(AG$14, WorkDebtName, 0)))</f>
        <v/>
      </c>
      <c r="AI99" s="32" t="str">
        <f>IF(AI$14="","",INDEX('Work It Out'!$K93:$EN93,MATCH(AI$14,WorkDebtName,0)))</f>
        <v/>
      </c>
      <c r="AJ99" s="32" t="str">
        <f>IF(AI$14="","",INDEX('Work It Out'!$I93:$EN93, MATCH(AI$14, WorkDebtName, 0)))</f>
        <v/>
      </c>
      <c r="AK99" s="32" t="str">
        <f>IF(AK$14="","",INDEX('Work It Out'!$K93:$EN93,MATCH(AK$14,WorkDebtName,0)))</f>
        <v/>
      </c>
      <c r="AL99" s="32" t="str">
        <f>IF(AK$14="","",INDEX('Work It Out'!$I93:$EN93, MATCH(AK$14, WorkDebtName, 0)))</f>
        <v/>
      </c>
      <c r="AM99" s="32" t="str">
        <f>IF(AM$14="","",INDEX('Work It Out'!$K93:$EN93,MATCH(AM$14,WorkDebtName,0)))</f>
        <v/>
      </c>
      <c r="AN99" s="32" t="str">
        <f>IF(AM$14="","",INDEX('Work It Out'!$I93:$EN93, MATCH(AM$14, WorkDebtName, 0)))</f>
        <v/>
      </c>
      <c r="AO99" s="32" t="str">
        <f>IF(AO$14="","",INDEX('Work It Out'!$K93:$EN93,MATCH(AO$14,WorkDebtName,0)))</f>
        <v/>
      </c>
      <c r="AP99" s="32" t="str">
        <f>IF(AO$14="","",INDEX('Work It Out'!$I93:$EN93, MATCH(AO$14, WorkDebtName, 0)))</f>
        <v/>
      </c>
    </row>
    <row r="100" spans="2:42" x14ac:dyDescent="0.25">
      <c r="B100" s="31">
        <f t="shared" ca="1" si="1"/>
        <v>48061</v>
      </c>
      <c r="C100" s="32">
        <f>IF(C$14="","",INDEX('Work It Out'!$K94:$EN94,MATCH(C$14,WorkDebtName,0)))</f>
        <v>0</v>
      </c>
      <c r="D100" s="32">
        <f>IF(C$14="","",INDEX('Work It Out'!$I94:$EN94, MATCH(C$14, WorkDebtName, 0)))</f>
        <v>0</v>
      </c>
      <c r="E100" s="32">
        <f>IF(E$14="","",INDEX('Work It Out'!$K94:$EN94,MATCH(E$14,WorkDebtName,0)))</f>
        <v>0</v>
      </c>
      <c r="F100" s="32">
        <f>IF(E$14="","",INDEX('Work It Out'!$I94:$EN94, MATCH(E$14, WorkDebtName, 0)))</f>
        <v>0</v>
      </c>
      <c r="G100" s="32">
        <f>IF(G$14="","",INDEX('Work It Out'!$K94:$EN94,MATCH(G$14,WorkDebtName,0)))</f>
        <v>0</v>
      </c>
      <c r="H100" s="32">
        <f>IF(G$14="","",INDEX('Work It Out'!$I94:$EN94, MATCH(G$14, WorkDebtName, 0)))</f>
        <v>0</v>
      </c>
      <c r="I100" s="32">
        <f>IF(I$14="","",INDEX('Work It Out'!$K94:$EN94,MATCH(I$14,WorkDebtName,0)))</f>
        <v>0</v>
      </c>
      <c r="J100" s="32">
        <f>IF(I$14="","",INDEX('Work It Out'!$I94:$EN94, MATCH(I$14, WorkDebtName, 0)))</f>
        <v>0</v>
      </c>
      <c r="K100" s="32" t="str">
        <f>IF(K$14="","",INDEX('Work It Out'!$K94:$EN94,MATCH(K$14,WorkDebtName,0)))</f>
        <v/>
      </c>
      <c r="L100" s="32" t="str">
        <f>IF(K$14="","",INDEX('Work It Out'!$I94:$EN94, MATCH(K$14, WorkDebtName, 0)))</f>
        <v/>
      </c>
      <c r="M100" s="32" t="str">
        <f>IF(M$14="","",INDEX('Work It Out'!$K94:$EN94,MATCH(M$14,WorkDebtName,0)))</f>
        <v/>
      </c>
      <c r="N100" s="32" t="str">
        <f>IF(M$14="","",INDEX('Work It Out'!$I94:$EN94, MATCH(M$14, WorkDebtName, 0)))</f>
        <v/>
      </c>
      <c r="O100" s="32" t="str">
        <f>IF(O$14="","",INDEX('Work It Out'!$K94:$EN94,MATCH(O$14,WorkDebtName,0)))</f>
        <v/>
      </c>
      <c r="P100" s="32" t="str">
        <f>IF(O$14="","",INDEX('Work It Out'!$I94:$EN94, MATCH(O$14, WorkDebtName, 0)))</f>
        <v/>
      </c>
      <c r="Q100" s="32" t="str">
        <f>IF(Q$14="","",INDEX('Work It Out'!$K94:$EN94,MATCH(Q$14,WorkDebtName,0)))</f>
        <v/>
      </c>
      <c r="R100" s="32" t="str">
        <f>IF(Q$14="","",INDEX('Work It Out'!$I94:$EN94, MATCH(Q$14, WorkDebtName, 0)))</f>
        <v/>
      </c>
      <c r="S100" s="32" t="str">
        <f>IF(S$14="","",INDEX('Work It Out'!$K94:$EN94,MATCH(S$14,WorkDebtName,0)))</f>
        <v/>
      </c>
      <c r="T100" s="32" t="str">
        <f>IF(S$14="","",INDEX('Work It Out'!$I94:$EN94, MATCH(S$14, WorkDebtName, 0)))</f>
        <v/>
      </c>
      <c r="U100" s="32" t="str">
        <f>IF(U$14="","",INDEX('Work It Out'!$K94:$EN94,MATCH(U$14,WorkDebtName,0)))</f>
        <v/>
      </c>
      <c r="V100" s="32" t="str">
        <f>IF(U$14="","",INDEX('Work It Out'!$I94:$EN94, MATCH(U$14, WorkDebtName, 0)))</f>
        <v/>
      </c>
      <c r="W100" s="32" t="str">
        <f>IF(W$14="","",INDEX('Work It Out'!$K94:$EN94,MATCH(W$14,WorkDebtName,0)))</f>
        <v/>
      </c>
      <c r="X100" s="32" t="str">
        <f>IF(W$14="","",INDEX('Work It Out'!$I94:$EN94, MATCH(W$14, WorkDebtName, 0)))</f>
        <v/>
      </c>
      <c r="Y100" s="32" t="str">
        <f>IF(Y$14="","",INDEX('Work It Out'!$K94:$EN94,MATCH(Y$14,WorkDebtName,0)))</f>
        <v/>
      </c>
      <c r="Z100" s="32" t="str">
        <f>IF(Y$14="","",INDEX('Work It Out'!$I94:$EN94, MATCH(Y$14, WorkDebtName, 0)))</f>
        <v/>
      </c>
      <c r="AA100" s="32" t="str">
        <f>IF(AA$14="","",INDEX('Work It Out'!$K94:$EN94,MATCH(AA$14,WorkDebtName,0)))</f>
        <v/>
      </c>
      <c r="AB100" s="32" t="str">
        <f>IF(AA$14="","",INDEX('Work It Out'!$I94:$EN94, MATCH(AA$14, WorkDebtName, 0)))</f>
        <v/>
      </c>
      <c r="AC100" s="32" t="str">
        <f>IF(AC$14="","",INDEX('Work It Out'!$K94:$EN94,MATCH(AC$14,WorkDebtName,0)))</f>
        <v/>
      </c>
      <c r="AD100" s="32" t="str">
        <f>IF(AC$14="","",INDEX('Work It Out'!$I94:$EN94, MATCH(AC$14, WorkDebtName, 0)))</f>
        <v/>
      </c>
      <c r="AE100" s="32" t="str">
        <f>IF(AE$14="","",INDEX('Work It Out'!$K94:$EN94,MATCH(AE$14,WorkDebtName,0)))</f>
        <v/>
      </c>
      <c r="AF100" s="32" t="str">
        <f>IF(AE$14="","",INDEX('Work It Out'!$I94:$EN94, MATCH(AE$14, WorkDebtName, 0)))</f>
        <v/>
      </c>
      <c r="AG100" s="32" t="str">
        <f>IF(AG$14="","",INDEX('Work It Out'!$K94:$EN94,MATCH(AG$14,WorkDebtName,0)))</f>
        <v/>
      </c>
      <c r="AH100" s="32" t="str">
        <f>IF(AG$14="","",INDEX('Work It Out'!$I94:$EN94, MATCH(AG$14, WorkDebtName, 0)))</f>
        <v/>
      </c>
      <c r="AI100" s="32" t="str">
        <f>IF(AI$14="","",INDEX('Work It Out'!$K94:$EN94,MATCH(AI$14,WorkDebtName,0)))</f>
        <v/>
      </c>
      <c r="AJ100" s="32" t="str">
        <f>IF(AI$14="","",INDEX('Work It Out'!$I94:$EN94, MATCH(AI$14, WorkDebtName, 0)))</f>
        <v/>
      </c>
      <c r="AK100" s="32" t="str">
        <f>IF(AK$14="","",INDEX('Work It Out'!$K94:$EN94,MATCH(AK$14,WorkDebtName,0)))</f>
        <v/>
      </c>
      <c r="AL100" s="32" t="str">
        <f>IF(AK$14="","",INDEX('Work It Out'!$I94:$EN94, MATCH(AK$14, WorkDebtName, 0)))</f>
        <v/>
      </c>
      <c r="AM100" s="32" t="str">
        <f>IF(AM$14="","",INDEX('Work It Out'!$K94:$EN94,MATCH(AM$14,WorkDebtName,0)))</f>
        <v/>
      </c>
      <c r="AN100" s="32" t="str">
        <f>IF(AM$14="","",INDEX('Work It Out'!$I94:$EN94, MATCH(AM$14, WorkDebtName, 0)))</f>
        <v/>
      </c>
      <c r="AO100" s="32" t="str">
        <f>IF(AO$14="","",INDEX('Work It Out'!$K94:$EN94,MATCH(AO$14,WorkDebtName,0)))</f>
        <v/>
      </c>
      <c r="AP100" s="32" t="str">
        <f>IF(AO$14="","",INDEX('Work It Out'!$I94:$EN94, MATCH(AO$14, WorkDebtName, 0)))</f>
        <v/>
      </c>
    </row>
    <row r="101" spans="2:42" x14ac:dyDescent="0.25">
      <c r="B101" s="31">
        <f t="shared" ca="1" si="1"/>
        <v>48092</v>
      </c>
      <c r="C101" s="32">
        <f>IF(C$14="","",INDEX('Work It Out'!$K95:$EN95,MATCH(C$14,WorkDebtName,0)))</f>
        <v>0</v>
      </c>
      <c r="D101" s="32">
        <f>IF(C$14="","",INDEX('Work It Out'!$I95:$EN95, MATCH(C$14, WorkDebtName, 0)))</f>
        <v>0</v>
      </c>
      <c r="E101" s="32">
        <f>IF(E$14="","",INDEX('Work It Out'!$K95:$EN95,MATCH(E$14,WorkDebtName,0)))</f>
        <v>0</v>
      </c>
      <c r="F101" s="32">
        <f>IF(E$14="","",INDEX('Work It Out'!$I95:$EN95, MATCH(E$14, WorkDebtName, 0)))</f>
        <v>0</v>
      </c>
      <c r="G101" s="32">
        <f>IF(G$14="","",INDEX('Work It Out'!$K95:$EN95,MATCH(G$14,WorkDebtName,0)))</f>
        <v>0</v>
      </c>
      <c r="H101" s="32">
        <f>IF(G$14="","",INDEX('Work It Out'!$I95:$EN95, MATCH(G$14, WorkDebtName, 0)))</f>
        <v>0</v>
      </c>
      <c r="I101" s="32">
        <f>IF(I$14="","",INDEX('Work It Out'!$K95:$EN95,MATCH(I$14,WorkDebtName,0)))</f>
        <v>0</v>
      </c>
      <c r="J101" s="32">
        <f>IF(I$14="","",INDEX('Work It Out'!$I95:$EN95, MATCH(I$14, WorkDebtName, 0)))</f>
        <v>0</v>
      </c>
      <c r="K101" s="32" t="str">
        <f>IF(K$14="","",INDEX('Work It Out'!$K95:$EN95,MATCH(K$14,WorkDebtName,0)))</f>
        <v/>
      </c>
      <c r="L101" s="32" t="str">
        <f>IF(K$14="","",INDEX('Work It Out'!$I95:$EN95, MATCH(K$14, WorkDebtName, 0)))</f>
        <v/>
      </c>
      <c r="M101" s="32" t="str">
        <f>IF(M$14="","",INDEX('Work It Out'!$K95:$EN95,MATCH(M$14,WorkDebtName,0)))</f>
        <v/>
      </c>
      <c r="N101" s="32" t="str">
        <f>IF(M$14="","",INDEX('Work It Out'!$I95:$EN95, MATCH(M$14, WorkDebtName, 0)))</f>
        <v/>
      </c>
      <c r="O101" s="32" t="str">
        <f>IF(O$14="","",INDEX('Work It Out'!$K95:$EN95,MATCH(O$14,WorkDebtName,0)))</f>
        <v/>
      </c>
      <c r="P101" s="32" t="str">
        <f>IF(O$14="","",INDEX('Work It Out'!$I95:$EN95, MATCH(O$14, WorkDebtName, 0)))</f>
        <v/>
      </c>
      <c r="Q101" s="32" t="str">
        <f>IF(Q$14="","",INDEX('Work It Out'!$K95:$EN95,MATCH(Q$14,WorkDebtName,0)))</f>
        <v/>
      </c>
      <c r="R101" s="32" t="str">
        <f>IF(Q$14="","",INDEX('Work It Out'!$I95:$EN95, MATCH(Q$14, WorkDebtName, 0)))</f>
        <v/>
      </c>
      <c r="S101" s="32" t="str">
        <f>IF(S$14="","",INDEX('Work It Out'!$K95:$EN95,MATCH(S$14,WorkDebtName,0)))</f>
        <v/>
      </c>
      <c r="T101" s="32" t="str">
        <f>IF(S$14="","",INDEX('Work It Out'!$I95:$EN95, MATCH(S$14, WorkDebtName, 0)))</f>
        <v/>
      </c>
      <c r="U101" s="32" t="str">
        <f>IF(U$14="","",INDEX('Work It Out'!$K95:$EN95,MATCH(U$14,WorkDebtName,0)))</f>
        <v/>
      </c>
      <c r="V101" s="32" t="str">
        <f>IF(U$14="","",INDEX('Work It Out'!$I95:$EN95, MATCH(U$14, WorkDebtName, 0)))</f>
        <v/>
      </c>
      <c r="W101" s="32" t="str">
        <f>IF(W$14="","",INDEX('Work It Out'!$K95:$EN95,MATCH(W$14,WorkDebtName,0)))</f>
        <v/>
      </c>
      <c r="X101" s="32" t="str">
        <f>IF(W$14="","",INDEX('Work It Out'!$I95:$EN95, MATCH(W$14, WorkDebtName, 0)))</f>
        <v/>
      </c>
      <c r="Y101" s="32" t="str">
        <f>IF(Y$14="","",INDEX('Work It Out'!$K95:$EN95,MATCH(Y$14,WorkDebtName,0)))</f>
        <v/>
      </c>
      <c r="Z101" s="32" t="str">
        <f>IF(Y$14="","",INDEX('Work It Out'!$I95:$EN95, MATCH(Y$14, WorkDebtName, 0)))</f>
        <v/>
      </c>
      <c r="AA101" s="32" t="str">
        <f>IF(AA$14="","",INDEX('Work It Out'!$K95:$EN95,MATCH(AA$14,WorkDebtName,0)))</f>
        <v/>
      </c>
      <c r="AB101" s="32" t="str">
        <f>IF(AA$14="","",INDEX('Work It Out'!$I95:$EN95, MATCH(AA$14, WorkDebtName, 0)))</f>
        <v/>
      </c>
      <c r="AC101" s="32" t="str">
        <f>IF(AC$14="","",INDEX('Work It Out'!$K95:$EN95,MATCH(AC$14,WorkDebtName,0)))</f>
        <v/>
      </c>
      <c r="AD101" s="32" t="str">
        <f>IF(AC$14="","",INDEX('Work It Out'!$I95:$EN95, MATCH(AC$14, WorkDebtName, 0)))</f>
        <v/>
      </c>
      <c r="AE101" s="32" t="str">
        <f>IF(AE$14="","",INDEX('Work It Out'!$K95:$EN95,MATCH(AE$14,WorkDebtName,0)))</f>
        <v/>
      </c>
      <c r="AF101" s="32" t="str">
        <f>IF(AE$14="","",INDEX('Work It Out'!$I95:$EN95, MATCH(AE$14, WorkDebtName, 0)))</f>
        <v/>
      </c>
      <c r="AG101" s="32" t="str">
        <f>IF(AG$14="","",INDEX('Work It Out'!$K95:$EN95,MATCH(AG$14,WorkDebtName,0)))</f>
        <v/>
      </c>
      <c r="AH101" s="32" t="str">
        <f>IF(AG$14="","",INDEX('Work It Out'!$I95:$EN95, MATCH(AG$14, WorkDebtName, 0)))</f>
        <v/>
      </c>
      <c r="AI101" s="32" t="str">
        <f>IF(AI$14="","",INDEX('Work It Out'!$K95:$EN95,MATCH(AI$14,WorkDebtName,0)))</f>
        <v/>
      </c>
      <c r="AJ101" s="32" t="str">
        <f>IF(AI$14="","",INDEX('Work It Out'!$I95:$EN95, MATCH(AI$14, WorkDebtName, 0)))</f>
        <v/>
      </c>
      <c r="AK101" s="32" t="str">
        <f>IF(AK$14="","",INDEX('Work It Out'!$K95:$EN95,MATCH(AK$14,WorkDebtName,0)))</f>
        <v/>
      </c>
      <c r="AL101" s="32" t="str">
        <f>IF(AK$14="","",INDEX('Work It Out'!$I95:$EN95, MATCH(AK$14, WorkDebtName, 0)))</f>
        <v/>
      </c>
      <c r="AM101" s="32" t="str">
        <f>IF(AM$14="","",INDEX('Work It Out'!$K95:$EN95,MATCH(AM$14,WorkDebtName,0)))</f>
        <v/>
      </c>
      <c r="AN101" s="32" t="str">
        <f>IF(AM$14="","",INDEX('Work It Out'!$I95:$EN95, MATCH(AM$14, WorkDebtName, 0)))</f>
        <v/>
      </c>
      <c r="AO101" s="32" t="str">
        <f>IF(AO$14="","",INDEX('Work It Out'!$K95:$EN95,MATCH(AO$14,WorkDebtName,0)))</f>
        <v/>
      </c>
      <c r="AP101" s="32" t="str">
        <f>IF(AO$14="","",INDEX('Work It Out'!$I95:$EN95, MATCH(AO$14, WorkDebtName, 0)))</f>
        <v/>
      </c>
    </row>
    <row r="102" spans="2:42" x14ac:dyDescent="0.25">
      <c r="B102" s="31">
        <f t="shared" ca="1" si="1"/>
        <v>48122</v>
      </c>
      <c r="C102" s="32">
        <f>IF(C$14="","",INDEX('Work It Out'!$K96:$EN96,MATCH(C$14,WorkDebtName,0)))</f>
        <v>0</v>
      </c>
      <c r="D102" s="32">
        <f>IF(C$14="","",INDEX('Work It Out'!$I96:$EN96, MATCH(C$14, WorkDebtName, 0)))</f>
        <v>0</v>
      </c>
      <c r="E102" s="32">
        <f>IF(E$14="","",INDEX('Work It Out'!$K96:$EN96,MATCH(E$14,WorkDebtName,0)))</f>
        <v>0</v>
      </c>
      <c r="F102" s="32">
        <f>IF(E$14="","",INDEX('Work It Out'!$I96:$EN96, MATCH(E$14, WorkDebtName, 0)))</f>
        <v>0</v>
      </c>
      <c r="G102" s="32">
        <f>IF(G$14="","",INDEX('Work It Out'!$K96:$EN96,MATCH(G$14,WorkDebtName,0)))</f>
        <v>0</v>
      </c>
      <c r="H102" s="32">
        <f>IF(G$14="","",INDEX('Work It Out'!$I96:$EN96, MATCH(G$14, WorkDebtName, 0)))</f>
        <v>0</v>
      </c>
      <c r="I102" s="32">
        <f>IF(I$14="","",INDEX('Work It Out'!$K96:$EN96,MATCH(I$14,WorkDebtName,0)))</f>
        <v>0</v>
      </c>
      <c r="J102" s="32">
        <f>IF(I$14="","",INDEX('Work It Out'!$I96:$EN96, MATCH(I$14, WorkDebtName, 0)))</f>
        <v>0</v>
      </c>
      <c r="K102" s="32" t="str">
        <f>IF(K$14="","",INDEX('Work It Out'!$K96:$EN96,MATCH(K$14,WorkDebtName,0)))</f>
        <v/>
      </c>
      <c r="L102" s="32" t="str">
        <f>IF(K$14="","",INDEX('Work It Out'!$I96:$EN96, MATCH(K$14, WorkDebtName, 0)))</f>
        <v/>
      </c>
      <c r="M102" s="32" t="str">
        <f>IF(M$14="","",INDEX('Work It Out'!$K96:$EN96,MATCH(M$14,WorkDebtName,0)))</f>
        <v/>
      </c>
      <c r="N102" s="32" t="str">
        <f>IF(M$14="","",INDEX('Work It Out'!$I96:$EN96, MATCH(M$14, WorkDebtName, 0)))</f>
        <v/>
      </c>
      <c r="O102" s="32" t="str">
        <f>IF(O$14="","",INDEX('Work It Out'!$K96:$EN96,MATCH(O$14,WorkDebtName,0)))</f>
        <v/>
      </c>
      <c r="P102" s="32" t="str">
        <f>IF(O$14="","",INDEX('Work It Out'!$I96:$EN96, MATCH(O$14, WorkDebtName, 0)))</f>
        <v/>
      </c>
      <c r="Q102" s="32" t="str">
        <f>IF(Q$14="","",INDEX('Work It Out'!$K96:$EN96,MATCH(Q$14,WorkDebtName,0)))</f>
        <v/>
      </c>
      <c r="R102" s="32" t="str">
        <f>IF(Q$14="","",INDEX('Work It Out'!$I96:$EN96, MATCH(Q$14, WorkDebtName, 0)))</f>
        <v/>
      </c>
      <c r="S102" s="32" t="str">
        <f>IF(S$14="","",INDEX('Work It Out'!$K96:$EN96,MATCH(S$14,WorkDebtName,0)))</f>
        <v/>
      </c>
      <c r="T102" s="32" t="str">
        <f>IF(S$14="","",INDEX('Work It Out'!$I96:$EN96, MATCH(S$14, WorkDebtName, 0)))</f>
        <v/>
      </c>
      <c r="U102" s="32" t="str">
        <f>IF(U$14="","",INDEX('Work It Out'!$K96:$EN96,MATCH(U$14,WorkDebtName,0)))</f>
        <v/>
      </c>
      <c r="V102" s="32" t="str">
        <f>IF(U$14="","",INDEX('Work It Out'!$I96:$EN96, MATCH(U$14, WorkDebtName, 0)))</f>
        <v/>
      </c>
      <c r="W102" s="32" t="str">
        <f>IF(W$14="","",INDEX('Work It Out'!$K96:$EN96,MATCH(W$14,WorkDebtName,0)))</f>
        <v/>
      </c>
      <c r="X102" s="32" t="str">
        <f>IF(W$14="","",INDEX('Work It Out'!$I96:$EN96, MATCH(W$14, WorkDebtName, 0)))</f>
        <v/>
      </c>
      <c r="Y102" s="32" t="str">
        <f>IF(Y$14="","",INDEX('Work It Out'!$K96:$EN96,MATCH(Y$14,WorkDebtName,0)))</f>
        <v/>
      </c>
      <c r="Z102" s="32" t="str">
        <f>IF(Y$14="","",INDEX('Work It Out'!$I96:$EN96, MATCH(Y$14, WorkDebtName, 0)))</f>
        <v/>
      </c>
      <c r="AA102" s="32" t="str">
        <f>IF(AA$14="","",INDEX('Work It Out'!$K96:$EN96,MATCH(AA$14,WorkDebtName,0)))</f>
        <v/>
      </c>
      <c r="AB102" s="32" t="str">
        <f>IF(AA$14="","",INDEX('Work It Out'!$I96:$EN96, MATCH(AA$14, WorkDebtName, 0)))</f>
        <v/>
      </c>
      <c r="AC102" s="32" t="str">
        <f>IF(AC$14="","",INDEX('Work It Out'!$K96:$EN96,MATCH(AC$14,WorkDebtName,0)))</f>
        <v/>
      </c>
      <c r="AD102" s="32" t="str">
        <f>IF(AC$14="","",INDEX('Work It Out'!$I96:$EN96, MATCH(AC$14, WorkDebtName, 0)))</f>
        <v/>
      </c>
      <c r="AE102" s="32" t="str">
        <f>IF(AE$14="","",INDEX('Work It Out'!$K96:$EN96,MATCH(AE$14,WorkDebtName,0)))</f>
        <v/>
      </c>
      <c r="AF102" s="32" t="str">
        <f>IF(AE$14="","",INDEX('Work It Out'!$I96:$EN96, MATCH(AE$14, WorkDebtName, 0)))</f>
        <v/>
      </c>
      <c r="AG102" s="32" t="str">
        <f>IF(AG$14="","",INDEX('Work It Out'!$K96:$EN96,MATCH(AG$14,WorkDebtName,0)))</f>
        <v/>
      </c>
      <c r="AH102" s="32" t="str">
        <f>IF(AG$14="","",INDEX('Work It Out'!$I96:$EN96, MATCH(AG$14, WorkDebtName, 0)))</f>
        <v/>
      </c>
      <c r="AI102" s="32" t="str">
        <f>IF(AI$14="","",INDEX('Work It Out'!$K96:$EN96,MATCH(AI$14,WorkDebtName,0)))</f>
        <v/>
      </c>
      <c r="AJ102" s="32" t="str">
        <f>IF(AI$14="","",INDEX('Work It Out'!$I96:$EN96, MATCH(AI$14, WorkDebtName, 0)))</f>
        <v/>
      </c>
      <c r="AK102" s="32" t="str">
        <f>IF(AK$14="","",INDEX('Work It Out'!$K96:$EN96,MATCH(AK$14,WorkDebtName,0)))</f>
        <v/>
      </c>
      <c r="AL102" s="32" t="str">
        <f>IF(AK$14="","",INDEX('Work It Out'!$I96:$EN96, MATCH(AK$14, WorkDebtName, 0)))</f>
        <v/>
      </c>
      <c r="AM102" s="32" t="str">
        <f>IF(AM$14="","",INDEX('Work It Out'!$K96:$EN96,MATCH(AM$14,WorkDebtName,0)))</f>
        <v/>
      </c>
      <c r="AN102" s="32" t="str">
        <f>IF(AM$14="","",INDEX('Work It Out'!$I96:$EN96, MATCH(AM$14, WorkDebtName, 0)))</f>
        <v/>
      </c>
      <c r="AO102" s="32" t="str">
        <f>IF(AO$14="","",INDEX('Work It Out'!$K96:$EN96,MATCH(AO$14,WorkDebtName,0)))</f>
        <v/>
      </c>
      <c r="AP102" s="32" t="str">
        <f>IF(AO$14="","",INDEX('Work It Out'!$I96:$EN96, MATCH(AO$14, WorkDebtName, 0)))</f>
        <v/>
      </c>
    </row>
    <row r="103" spans="2:42" x14ac:dyDescent="0.25">
      <c r="B103" s="31">
        <f t="shared" ca="1" si="1"/>
        <v>48153</v>
      </c>
      <c r="C103" s="32">
        <f>IF(C$14="","",INDEX('Work It Out'!$K97:$EN97,MATCH(C$14,WorkDebtName,0)))</f>
        <v>0</v>
      </c>
      <c r="D103" s="32">
        <f>IF(C$14="","",INDEX('Work It Out'!$I97:$EN97, MATCH(C$14, WorkDebtName, 0)))</f>
        <v>0</v>
      </c>
      <c r="E103" s="32">
        <f>IF(E$14="","",INDEX('Work It Out'!$K97:$EN97,MATCH(E$14,WorkDebtName,0)))</f>
        <v>0</v>
      </c>
      <c r="F103" s="32">
        <f>IF(E$14="","",INDEX('Work It Out'!$I97:$EN97, MATCH(E$14, WorkDebtName, 0)))</f>
        <v>0</v>
      </c>
      <c r="G103" s="32">
        <f>IF(G$14="","",INDEX('Work It Out'!$K97:$EN97,MATCH(G$14,WorkDebtName,0)))</f>
        <v>0</v>
      </c>
      <c r="H103" s="32">
        <f>IF(G$14="","",INDEX('Work It Out'!$I97:$EN97, MATCH(G$14, WorkDebtName, 0)))</f>
        <v>0</v>
      </c>
      <c r="I103" s="32">
        <f>IF(I$14="","",INDEX('Work It Out'!$K97:$EN97,MATCH(I$14,WorkDebtName,0)))</f>
        <v>0</v>
      </c>
      <c r="J103" s="32">
        <f>IF(I$14="","",INDEX('Work It Out'!$I97:$EN97, MATCH(I$14, WorkDebtName, 0)))</f>
        <v>0</v>
      </c>
      <c r="K103" s="32" t="str">
        <f>IF(K$14="","",INDEX('Work It Out'!$K97:$EN97,MATCH(K$14,WorkDebtName,0)))</f>
        <v/>
      </c>
      <c r="L103" s="32" t="str">
        <f>IF(K$14="","",INDEX('Work It Out'!$I97:$EN97, MATCH(K$14, WorkDebtName, 0)))</f>
        <v/>
      </c>
      <c r="M103" s="32" t="str">
        <f>IF(M$14="","",INDEX('Work It Out'!$K97:$EN97,MATCH(M$14,WorkDebtName,0)))</f>
        <v/>
      </c>
      <c r="N103" s="32" t="str">
        <f>IF(M$14="","",INDEX('Work It Out'!$I97:$EN97, MATCH(M$14, WorkDebtName, 0)))</f>
        <v/>
      </c>
      <c r="O103" s="32" t="str">
        <f>IF(O$14="","",INDEX('Work It Out'!$K97:$EN97,MATCH(O$14,WorkDebtName,0)))</f>
        <v/>
      </c>
      <c r="P103" s="32" t="str">
        <f>IF(O$14="","",INDEX('Work It Out'!$I97:$EN97, MATCH(O$14, WorkDebtName, 0)))</f>
        <v/>
      </c>
      <c r="Q103" s="32" t="str">
        <f>IF(Q$14="","",INDEX('Work It Out'!$K97:$EN97,MATCH(Q$14,WorkDebtName,0)))</f>
        <v/>
      </c>
      <c r="R103" s="32" t="str">
        <f>IF(Q$14="","",INDEX('Work It Out'!$I97:$EN97, MATCH(Q$14, WorkDebtName, 0)))</f>
        <v/>
      </c>
      <c r="S103" s="32" t="str">
        <f>IF(S$14="","",INDEX('Work It Out'!$K97:$EN97,MATCH(S$14,WorkDebtName,0)))</f>
        <v/>
      </c>
      <c r="T103" s="32" t="str">
        <f>IF(S$14="","",INDEX('Work It Out'!$I97:$EN97, MATCH(S$14, WorkDebtName, 0)))</f>
        <v/>
      </c>
      <c r="U103" s="32" t="str">
        <f>IF(U$14="","",INDEX('Work It Out'!$K97:$EN97,MATCH(U$14,WorkDebtName,0)))</f>
        <v/>
      </c>
      <c r="V103" s="32" t="str">
        <f>IF(U$14="","",INDEX('Work It Out'!$I97:$EN97, MATCH(U$14, WorkDebtName, 0)))</f>
        <v/>
      </c>
      <c r="W103" s="32" t="str">
        <f>IF(W$14="","",INDEX('Work It Out'!$K97:$EN97,MATCH(W$14,WorkDebtName,0)))</f>
        <v/>
      </c>
      <c r="X103" s="32" t="str">
        <f>IF(W$14="","",INDEX('Work It Out'!$I97:$EN97, MATCH(W$14, WorkDebtName, 0)))</f>
        <v/>
      </c>
      <c r="Y103" s="32" t="str">
        <f>IF(Y$14="","",INDEX('Work It Out'!$K97:$EN97,MATCH(Y$14,WorkDebtName,0)))</f>
        <v/>
      </c>
      <c r="Z103" s="32" t="str">
        <f>IF(Y$14="","",INDEX('Work It Out'!$I97:$EN97, MATCH(Y$14, WorkDebtName, 0)))</f>
        <v/>
      </c>
      <c r="AA103" s="32" t="str">
        <f>IF(AA$14="","",INDEX('Work It Out'!$K97:$EN97,MATCH(AA$14,WorkDebtName,0)))</f>
        <v/>
      </c>
      <c r="AB103" s="32" t="str">
        <f>IF(AA$14="","",INDEX('Work It Out'!$I97:$EN97, MATCH(AA$14, WorkDebtName, 0)))</f>
        <v/>
      </c>
      <c r="AC103" s="32" t="str">
        <f>IF(AC$14="","",INDEX('Work It Out'!$K97:$EN97,MATCH(AC$14,WorkDebtName,0)))</f>
        <v/>
      </c>
      <c r="AD103" s="32" t="str">
        <f>IF(AC$14="","",INDEX('Work It Out'!$I97:$EN97, MATCH(AC$14, WorkDebtName, 0)))</f>
        <v/>
      </c>
      <c r="AE103" s="32" t="str">
        <f>IF(AE$14="","",INDEX('Work It Out'!$K97:$EN97,MATCH(AE$14,WorkDebtName,0)))</f>
        <v/>
      </c>
      <c r="AF103" s="32" t="str">
        <f>IF(AE$14="","",INDEX('Work It Out'!$I97:$EN97, MATCH(AE$14, WorkDebtName, 0)))</f>
        <v/>
      </c>
      <c r="AG103" s="32" t="str">
        <f>IF(AG$14="","",INDEX('Work It Out'!$K97:$EN97,MATCH(AG$14,WorkDebtName,0)))</f>
        <v/>
      </c>
      <c r="AH103" s="32" t="str">
        <f>IF(AG$14="","",INDEX('Work It Out'!$I97:$EN97, MATCH(AG$14, WorkDebtName, 0)))</f>
        <v/>
      </c>
      <c r="AI103" s="32" t="str">
        <f>IF(AI$14="","",INDEX('Work It Out'!$K97:$EN97,MATCH(AI$14,WorkDebtName,0)))</f>
        <v/>
      </c>
      <c r="AJ103" s="32" t="str">
        <f>IF(AI$14="","",INDEX('Work It Out'!$I97:$EN97, MATCH(AI$14, WorkDebtName, 0)))</f>
        <v/>
      </c>
      <c r="AK103" s="32" t="str">
        <f>IF(AK$14="","",INDEX('Work It Out'!$K97:$EN97,MATCH(AK$14,WorkDebtName,0)))</f>
        <v/>
      </c>
      <c r="AL103" s="32" t="str">
        <f>IF(AK$14="","",INDEX('Work It Out'!$I97:$EN97, MATCH(AK$14, WorkDebtName, 0)))</f>
        <v/>
      </c>
      <c r="AM103" s="32" t="str">
        <f>IF(AM$14="","",INDEX('Work It Out'!$K97:$EN97,MATCH(AM$14,WorkDebtName,0)))</f>
        <v/>
      </c>
      <c r="AN103" s="32" t="str">
        <f>IF(AM$14="","",INDEX('Work It Out'!$I97:$EN97, MATCH(AM$14, WorkDebtName, 0)))</f>
        <v/>
      </c>
      <c r="AO103" s="32" t="str">
        <f>IF(AO$14="","",INDEX('Work It Out'!$K97:$EN97,MATCH(AO$14,WorkDebtName,0)))</f>
        <v/>
      </c>
      <c r="AP103" s="32" t="str">
        <f>IF(AO$14="","",INDEX('Work It Out'!$I97:$EN97, MATCH(AO$14, WorkDebtName, 0)))</f>
        <v/>
      </c>
    </row>
    <row r="104" spans="2:42" x14ac:dyDescent="0.25">
      <c r="B104" s="31">
        <f t="shared" ca="1" si="1"/>
        <v>48183</v>
      </c>
      <c r="C104" s="32">
        <f>IF(C$14="","",INDEX('Work It Out'!$K98:$EN98,MATCH(C$14,WorkDebtName,0)))</f>
        <v>0</v>
      </c>
      <c r="D104" s="32">
        <f>IF(C$14="","",INDEX('Work It Out'!$I98:$EN98, MATCH(C$14, WorkDebtName, 0)))</f>
        <v>0</v>
      </c>
      <c r="E104" s="32">
        <f>IF(E$14="","",INDEX('Work It Out'!$K98:$EN98,MATCH(E$14,WorkDebtName,0)))</f>
        <v>0</v>
      </c>
      <c r="F104" s="32">
        <f>IF(E$14="","",INDEX('Work It Out'!$I98:$EN98, MATCH(E$14, WorkDebtName, 0)))</f>
        <v>0</v>
      </c>
      <c r="G104" s="32">
        <f>IF(G$14="","",INDEX('Work It Out'!$K98:$EN98,MATCH(G$14,WorkDebtName,0)))</f>
        <v>0</v>
      </c>
      <c r="H104" s="32">
        <f>IF(G$14="","",INDEX('Work It Out'!$I98:$EN98, MATCH(G$14, WorkDebtName, 0)))</f>
        <v>0</v>
      </c>
      <c r="I104" s="32">
        <f>IF(I$14="","",INDEX('Work It Out'!$K98:$EN98,MATCH(I$14,WorkDebtName,0)))</f>
        <v>0</v>
      </c>
      <c r="J104" s="32">
        <f>IF(I$14="","",INDEX('Work It Out'!$I98:$EN98, MATCH(I$14, WorkDebtName, 0)))</f>
        <v>0</v>
      </c>
      <c r="K104" s="32" t="str">
        <f>IF(K$14="","",INDEX('Work It Out'!$K98:$EN98,MATCH(K$14,WorkDebtName,0)))</f>
        <v/>
      </c>
      <c r="L104" s="32" t="str">
        <f>IF(K$14="","",INDEX('Work It Out'!$I98:$EN98, MATCH(K$14, WorkDebtName, 0)))</f>
        <v/>
      </c>
      <c r="M104" s="32" t="str">
        <f>IF(M$14="","",INDEX('Work It Out'!$K98:$EN98,MATCH(M$14,WorkDebtName,0)))</f>
        <v/>
      </c>
      <c r="N104" s="32" t="str">
        <f>IF(M$14="","",INDEX('Work It Out'!$I98:$EN98, MATCH(M$14, WorkDebtName, 0)))</f>
        <v/>
      </c>
      <c r="O104" s="32" t="str">
        <f>IF(O$14="","",INDEX('Work It Out'!$K98:$EN98,MATCH(O$14,WorkDebtName,0)))</f>
        <v/>
      </c>
      <c r="P104" s="32" t="str">
        <f>IF(O$14="","",INDEX('Work It Out'!$I98:$EN98, MATCH(O$14, WorkDebtName, 0)))</f>
        <v/>
      </c>
      <c r="Q104" s="32" t="str">
        <f>IF(Q$14="","",INDEX('Work It Out'!$K98:$EN98,MATCH(Q$14,WorkDebtName,0)))</f>
        <v/>
      </c>
      <c r="R104" s="32" t="str">
        <f>IF(Q$14="","",INDEX('Work It Out'!$I98:$EN98, MATCH(Q$14, WorkDebtName, 0)))</f>
        <v/>
      </c>
      <c r="S104" s="32" t="str">
        <f>IF(S$14="","",INDEX('Work It Out'!$K98:$EN98,MATCH(S$14,WorkDebtName,0)))</f>
        <v/>
      </c>
      <c r="T104" s="32" t="str">
        <f>IF(S$14="","",INDEX('Work It Out'!$I98:$EN98, MATCH(S$14, WorkDebtName, 0)))</f>
        <v/>
      </c>
      <c r="U104" s="32" t="str">
        <f>IF(U$14="","",INDEX('Work It Out'!$K98:$EN98,MATCH(U$14,WorkDebtName,0)))</f>
        <v/>
      </c>
      <c r="V104" s="32" t="str">
        <f>IF(U$14="","",INDEX('Work It Out'!$I98:$EN98, MATCH(U$14, WorkDebtName, 0)))</f>
        <v/>
      </c>
      <c r="W104" s="32" t="str">
        <f>IF(W$14="","",INDEX('Work It Out'!$K98:$EN98,MATCH(W$14,WorkDebtName,0)))</f>
        <v/>
      </c>
      <c r="X104" s="32" t="str">
        <f>IF(W$14="","",INDEX('Work It Out'!$I98:$EN98, MATCH(W$14, WorkDebtName, 0)))</f>
        <v/>
      </c>
      <c r="Y104" s="32" t="str">
        <f>IF(Y$14="","",INDEX('Work It Out'!$K98:$EN98,MATCH(Y$14,WorkDebtName,0)))</f>
        <v/>
      </c>
      <c r="Z104" s="32" t="str">
        <f>IF(Y$14="","",INDEX('Work It Out'!$I98:$EN98, MATCH(Y$14, WorkDebtName, 0)))</f>
        <v/>
      </c>
      <c r="AA104" s="32" t="str">
        <f>IF(AA$14="","",INDEX('Work It Out'!$K98:$EN98,MATCH(AA$14,WorkDebtName,0)))</f>
        <v/>
      </c>
      <c r="AB104" s="32" t="str">
        <f>IF(AA$14="","",INDEX('Work It Out'!$I98:$EN98, MATCH(AA$14, WorkDebtName, 0)))</f>
        <v/>
      </c>
      <c r="AC104" s="32" t="str">
        <f>IF(AC$14="","",INDEX('Work It Out'!$K98:$EN98,MATCH(AC$14,WorkDebtName,0)))</f>
        <v/>
      </c>
      <c r="AD104" s="32" t="str">
        <f>IF(AC$14="","",INDEX('Work It Out'!$I98:$EN98, MATCH(AC$14, WorkDebtName, 0)))</f>
        <v/>
      </c>
      <c r="AE104" s="32" t="str">
        <f>IF(AE$14="","",INDEX('Work It Out'!$K98:$EN98,MATCH(AE$14,WorkDebtName,0)))</f>
        <v/>
      </c>
      <c r="AF104" s="32" t="str">
        <f>IF(AE$14="","",INDEX('Work It Out'!$I98:$EN98, MATCH(AE$14, WorkDebtName, 0)))</f>
        <v/>
      </c>
      <c r="AG104" s="32" t="str">
        <f>IF(AG$14="","",INDEX('Work It Out'!$K98:$EN98,MATCH(AG$14,WorkDebtName,0)))</f>
        <v/>
      </c>
      <c r="AH104" s="32" t="str">
        <f>IF(AG$14="","",INDEX('Work It Out'!$I98:$EN98, MATCH(AG$14, WorkDebtName, 0)))</f>
        <v/>
      </c>
      <c r="AI104" s="32" t="str">
        <f>IF(AI$14="","",INDEX('Work It Out'!$K98:$EN98,MATCH(AI$14,WorkDebtName,0)))</f>
        <v/>
      </c>
      <c r="AJ104" s="32" t="str">
        <f>IF(AI$14="","",INDEX('Work It Out'!$I98:$EN98, MATCH(AI$14, WorkDebtName, 0)))</f>
        <v/>
      </c>
      <c r="AK104" s="32" t="str">
        <f>IF(AK$14="","",INDEX('Work It Out'!$K98:$EN98,MATCH(AK$14,WorkDebtName,0)))</f>
        <v/>
      </c>
      <c r="AL104" s="32" t="str">
        <f>IF(AK$14="","",INDEX('Work It Out'!$I98:$EN98, MATCH(AK$14, WorkDebtName, 0)))</f>
        <v/>
      </c>
      <c r="AM104" s="32" t="str">
        <f>IF(AM$14="","",INDEX('Work It Out'!$K98:$EN98,MATCH(AM$14,WorkDebtName,0)))</f>
        <v/>
      </c>
      <c r="AN104" s="32" t="str">
        <f>IF(AM$14="","",INDEX('Work It Out'!$I98:$EN98, MATCH(AM$14, WorkDebtName, 0)))</f>
        <v/>
      </c>
      <c r="AO104" s="32" t="str">
        <f>IF(AO$14="","",INDEX('Work It Out'!$K98:$EN98,MATCH(AO$14,WorkDebtName,0)))</f>
        <v/>
      </c>
      <c r="AP104" s="32" t="str">
        <f>IF(AO$14="","",INDEX('Work It Out'!$I98:$EN98, MATCH(AO$14, WorkDebtName, 0)))</f>
        <v/>
      </c>
    </row>
    <row r="105" spans="2:42" x14ac:dyDescent="0.25">
      <c r="B105" s="31">
        <f t="shared" ca="1" si="1"/>
        <v>48214</v>
      </c>
      <c r="C105" s="32">
        <f>IF(C$14="","",INDEX('Work It Out'!$K99:$EN99,MATCH(C$14,WorkDebtName,0)))</f>
        <v>0</v>
      </c>
      <c r="D105" s="32">
        <f>IF(C$14="","",INDEX('Work It Out'!$I99:$EN99, MATCH(C$14, WorkDebtName, 0)))</f>
        <v>0</v>
      </c>
      <c r="E105" s="32">
        <f>IF(E$14="","",INDEX('Work It Out'!$K99:$EN99,MATCH(E$14,WorkDebtName,0)))</f>
        <v>0</v>
      </c>
      <c r="F105" s="32">
        <f>IF(E$14="","",INDEX('Work It Out'!$I99:$EN99, MATCH(E$14, WorkDebtName, 0)))</f>
        <v>0</v>
      </c>
      <c r="G105" s="32">
        <f>IF(G$14="","",INDEX('Work It Out'!$K99:$EN99,MATCH(G$14,WorkDebtName,0)))</f>
        <v>0</v>
      </c>
      <c r="H105" s="32">
        <f>IF(G$14="","",INDEX('Work It Out'!$I99:$EN99, MATCH(G$14, WorkDebtName, 0)))</f>
        <v>0</v>
      </c>
      <c r="I105" s="32">
        <f>IF(I$14="","",INDEX('Work It Out'!$K99:$EN99,MATCH(I$14,WorkDebtName,0)))</f>
        <v>0</v>
      </c>
      <c r="J105" s="32">
        <f>IF(I$14="","",INDEX('Work It Out'!$I99:$EN99, MATCH(I$14, WorkDebtName, 0)))</f>
        <v>0</v>
      </c>
      <c r="K105" s="32" t="str">
        <f>IF(K$14="","",INDEX('Work It Out'!$K99:$EN99,MATCH(K$14,WorkDebtName,0)))</f>
        <v/>
      </c>
      <c r="L105" s="32" t="str">
        <f>IF(K$14="","",INDEX('Work It Out'!$I99:$EN99, MATCH(K$14, WorkDebtName, 0)))</f>
        <v/>
      </c>
      <c r="M105" s="32" t="str">
        <f>IF(M$14="","",INDEX('Work It Out'!$K99:$EN99,MATCH(M$14,WorkDebtName,0)))</f>
        <v/>
      </c>
      <c r="N105" s="32" t="str">
        <f>IF(M$14="","",INDEX('Work It Out'!$I99:$EN99, MATCH(M$14, WorkDebtName, 0)))</f>
        <v/>
      </c>
      <c r="O105" s="32" t="str">
        <f>IF(O$14="","",INDEX('Work It Out'!$K99:$EN99,MATCH(O$14,WorkDebtName,0)))</f>
        <v/>
      </c>
      <c r="P105" s="32" t="str">
        <f>IF(O$14="","",INDEX('Work It Out'!$I99:$EN99, MATCH(O$14, WorkDebtName, 0)))</f>
        <v/>
      </c>
      <c r="Q105" s="32" t="str">
        <f>IF(Q$14="","",INDEX('Work It Out'!$K99:$EN99,MATCH(Q$14,WorkDebtName,0)))</f>
        <v/>
      </c>
      <c r="R105" s="32" t="str">
        <f>IF(Q$14="","",INDEX('Work It Out'!$I99:$EN99, MATCH(Q$14, WorkDebtName, 0)))</f>
        <v/>
      </c>
      <c r="S105" s="32" t="str">
        <f>IF(S$14="","",INDEX('Work It Out'!$K99:$EN99,MATCH(S$14,WorkDebtName,0)))</f>
        <v/>
      </c>
      <c r="T105" s="32" t="str">
        <f>IF(S$14="","",INDEX('Work It Out'!$I99:$EN99, MATCH(S$14, WorkDebtName, 0)))</f>
        <v/>
      </c>
      <c r="U105" s="32" t="str">
        <f>IF(U$14="","",INDEX('Work It Out'!$K99:$EN99,MATCH(U$14,WorkDebtName,0)))</f>
        <v/>
      </c>
      <c r="V105" s="32" t="str">
        <f>IF(U$14="","",INDEX('Work It Out'!$I99:$EN99, MATCH(U$14, WorkDebtName, 0)))</f>
        <v/>
      </c>
      <c r="W105" s="32" t="str">
        <f>IF(W$14="","",INDEX('Work It Out'!$K99:$EN99,MATCH(W$14,WorkDebtName,0)))</f>
        <v/>
      </c>
      <c r="X105" s="32" t="str">
        <f>IF(W$14="","",INDEX('Work It Out'!$I99:$EN99, MATCH(W$14, WorkDebtName, 0)))</f>
        <v/>
      </c>
      <c r="Y105" s="32" t="str">
        <f>IF(Y$14="","",INDEX('Work It Out'!$K99:$EN99,MATCH(Y$14,WorkDebtName,0)))</f>
        <v/>
      </c>
      <c r="Z105" s="32" t="str">
        <f>IF(Y$14="","",INDEX('Work It Out'!$I99:$EN99, MATCH(Y$14, WorkDebtName, 0)))</f>
        <v/>
      </c>
      <c r="AA105" s="32" t="str">
        <f>IF(AA$14="","",INDEX('Work It Out'!$K99:$EN99,MATCH(AA$14,WorkDebtName,0)))</f>
        <v/>
      </c>
      <c r="AB105" s="32" t="str">
        <f>IF(AA$14="","",INDEX('Work It Out'!$I99:$EN99, MATCH(AA$14, WorkDebtName, 0)))</f>
        <v/>
      </c>
      <c r="AC105" s="32" t="str">
        <f>IF(AC$14="","",INDEX('Work It Out'!$K99:$EN99,MATCH(AC$14,WorkDebtName,0)))</f>
        <v/>
      </c>
      <c r="AD105" s="32" t="str">
        <f>IF(AC$14="","",INDEX('Work It Out'!$I99:$EN99, MATCH(AC$14, WorkDebtName, 0)))</f>
        <v/>
      </c>
      <c r="AE105" s="32" t="str">
        <f>IF(AE$14="","",INDEX('Work It Out'!$K99:$EN99,MATCH(AE$14,WorkDebtName,0)))</f>
        <v/>
      </c>
      <c r="AF105" s="32" t="str">
        <f>IF(AE$14="","",INDEX('Work It Out'!$I99:$EN99, MATCH(AE$14, WorkDebtName, 0)))</f>
        <v/>
      </c>
      <c r="AG105" s="32" t="str">
        <f>IF(AG$14="","",INDEX('Work It Out'!$K99:$EN99,MATCH(AG$14,WorkDebtName,0)))</f>
        <v/>
      </c>
      <c r="AH105" s="32" t="str">
        <f>IF(AG$14="","",INDEX('Work It Out'!$I99:$EN99, MATCH(AG$14, WorkDebtName, 0)))</f>
        <v/>
      </c>
      <c r="AI105" s="32" t="str">
        <f>IF(AI$14="","",INDEX('Work It Out'!$K99:$EN99,MATCH(AI$14,WorkDebtName,0)))</f>
        <v/>
      </c>
      <c r="AJ105" s="32" t="str">
        <f>IF(AI$14="","",INDEX('Work It Out'!$I99:$EN99, MATCH(AI$14, WorkDebtName, 0)))</f>
        <v/>
      </c>
      <c r="AK105" s="32" t="str">
        <f>IF(AK$14="","",INDEX('Work It Out'!$K99:$EN99,MATCH(AK$14,WorkDebtName,0)))</f>
        <v/>
      </c>
      <c r="AL105" s="32" t="str">
        <f>IF(AK$14="","",INDEX('Work It Out'!$I99:$EN99, MATCH(AK$14, WorkDebtName, 0)))</f>
        <v/>
      </c>
      <c r="AM105" s="32" t="str">
        <f>IF(AM$14="","",INDEX('Work It Out'!$K99:$EN99,MATCH(AM$14,WorkDebtName,0)))</f>
        <v/>
      </c>
      <c r="AN105" s="32" t="str">
        <f>IF(AM$14="","",INDEX('Work It Out'!$I99:$EN99, MATCH(AM$14, WorkDebtName, 0)))</f>
        <v/>
      </c>
      <c r="AO105" s="32" t="str">
        <f>IF(AO$14="","",INDEX('Work It Out'!$K99:$EN99,MATCH(AO$14,WorkDebtName,0)))</f>
        <v/>
      </c>
      <c r="AP105" s="32" t="str">
        <f>IF(AO$14="","",INDEX('Work It Out'!$I99:$EN99, MATCH(AO$14, WorkDebtName, 0)))</f>
        <v/>
      </c>
    </row>
    <row r="106" spans="2:42" x14ac:dyDescent="0.25">
      <c r="B106" s="31">
        <f t="shared" ca="1" si="1"/>
        <v>48245</v>
      </c>
      <c r="C106" s="32">
        <f>IF(C$14="","",INDEX('Work It Out'!$K100:$EN100,MATCH(C$14,WorkDebtName,0)))</f>
        <v>0</v>
      </c>
      <c r="D106" s="32">
        <f>IF(C$14="","",INDEX('Work It Out'!$I100:$EN100, MATCH(C$14, WorkDebtName, 0)))</f>
        <v>0</v>
      </c>
      <c r="E106" s="32">
        <f>IF(E$14="","",INDEX('Work It Out'!$K100:$EN100,MATCH(E$14,WorkDebtName,0)))</f>
        <v>0</v>
      </c>
      <c r="F106" s="32">
        <f>IF(E$14="","",INDEX('Work It Out'!$I100:$EN100, MATCH(E$14, WorkDebtName, 0)))</f>
        <v>0</v>
      </c>
      <c r="G106" s="32">
        <f>IF(G$14="","",INDEX('Work It Out'!$K100:$EN100,MATCH(G$14,WorkDebtName,0)))</f>
        <v>0</v>
      </c>
      <c r="H106" s="32">
        <f>IF(G$14="","",INDEX('Work It Out'!$I100:$EN100, MATCH(G$14, WorkDebtName, 0)))</f>
        <v>0</v>
      </c>
      <c r="I106" s="32">
        <f>IF(I$14="","",INDEX('Work It Out'!$K100:$EN100,MATCH(I$14,WorkDebtName,0)))</f>
        <v>0</v>
      </c>
      <c r="J106" s="32">
        <f>IF(I$14="","",INDEX('Work It Out'!$I100:$EN100, MATCH(I$14, WorkDebtName, 0)))</f>
        <v>0</v>
      </c>
      <c r="K106" s="32" t="str">
        <f>IF(K$14="","",INDEX('Work It Out'!$K100:$EN100,MATCH(K$14,WorkDebtName,0)))</f>
        <v/>
      </c>
      <c r="L106" s="32" t="str">
        <f>IF(K$14="","",INDEX('Work It Out'!$I100:$EN100, MATCH(K$14, WorkDebtName, 0)))</f>
        <v/>
      </c>
      <c r="M106" s="32" t="str">
        <f>IF(M$14="","",INDEX('Work It Out'!$K100:$EN100,MATCH(M$14,WorkDebtName,0)))</f>
        <v/>
      </c>
      <c r="N106" s="32" t="str">
        <f>IF(M$14="","",INDEX('Work It Out'!$I100:$EN100, MATCH(M$14, WorkDebtName, 0)))</f>
        <v/>
      </c>
      <c r="O106" s="32" t="str">
        <f>IF(O$14="","",INDEX('Work It Out'!$K100:$EN100,MATCH(O$14,WorkDebtName,0)))</f>
        <v/>
      </c>
      <c r="P106" s="32" t="str">
        <f>IF(O$14="","",INDEX('Work It Out'!$I100:$EN100, MATCH(O$14, WorkDebtName, 0)))</f>
        <v/>
      </c>
      <c r="Q106" s="32" t="str">
        <f>IF(Q$14="","",INDEX('Work It Out'!$K100:$EN100,MATCH(Q$14,WorkDebtName,0)))</f>
        <v/>
      </c>
      <c r="R106" s="32" t="str">
        <f>IF(Q$14="","",INDEX('Work It Out'!$I100:$EN100, MATCH(Q$14, WorkDebtName, 0)))</f>
        <v/>
      </c>
      <c r="S106" s="32" t="str">
        <f>IF(S$14="","",INDEX('Work It Out'!$K100:$EN100,MATCH(S$14,WorkDebtName,0)))</f>
        <v/>
      </c>
      <c r="T106" s="32" t="str">
        <f>IF(S$14="","",INDEX('Work It Out'!$I100:$EN100, MATCH(S$14, WorkDebtName, 0)))</f>
        <v/>
      </c>
      <c r="U106" s="32" t="str">
        <f>IF(U$14="","",INDEX('Work It Out'!$K100:$EN100,MATCH(U$14,WorkDebtName,0)))</f>
        <v/>
      </c>
      <c r="V106" s="32" t="str">
        <f>IF(U$14="","",INDEX('Work It Out'!$I100:$EN100, MATCH(U$14, WorkDebtName, 0)))</f>
        <v/>
      </c>
      <c r="W106" s="32" t="str">
        <f>IF(W$14="","",INDEX('Work It Out'!$K100:$EN100,MATCH(W$14,WorkDebtName,0)))</f>
        <v/>
      </c>
      <c r="X106" s="32" t="str">
        <f>IF(W$14="","",INDEX('Work It Out'!$I100:$EN100, MATCH(W$14, WorkDebtName, 0)))</f>
        <v/>
      </c>
      <c r="Y106" s="32" t="str">
        <f>IF(Y$14="","",INDEX('Work It Out'!$K100:$EN100,MATCH(Y$14,WorkDebtName,0)))</f>
        <v/>
      </c>
      <c r="Z106" s="32" t="str">
        <f>IF(Y$14="","",INDEX('Work It Out'!$I100:$EN100, MATCH(Y$14, WorkDebtName, 0)))</f>
        <v/>
      </c>
      <c r="AA106" s="32" t="str">
        <f>IF(AA$14="","",INDEX('Work It Out'!$K100:$EN100,MATCH(AA$14,WorkDebtName,0)))</f>
        <v/>
      </c>
      <c r="AB106" s="32" t="str">
        <f>IF(AA$14="","",INDEX('Work It Out'!$I100:$EN100, MATCH(AA$14, WorkDebtName, 0)))</f>
        <v/>
      </c>
      <c r="AC106" s="32" t="str">
        <f>IF(AC$14="","",INDEX('Work It Out'!$K100:$EN100,MATCH(AC$14,WorkDebtName,0)))</f>
        <v/>
      </c>
      <c r="AD106" s="32" t="str">
        <f>IF(AC$14="","",INDEX('Work It Out'!$I100:$EN100, MATCH(AC$14, WorkDebtName, 0)))</f>
        <v/>
      </c>
      <c r="AE106" s="32" t="str">
        <f>IF(AE$14="","",INDEX('Work It Out'!$K100:$EN100,MATCH(AE$14,WorkDebtName,0)))</f>
        <v/>
      </c>
      <c r="AF106" s="32" t="str">
        <f>IF(AE$14="","",INDEX('Work It Out'!$I100:$EN100, MATCH(AE$14, WorkDebtName, 0)))</f>
        <v/>
      </c>
      <c r="AG106" s="32" t="str">
        <f>IF(AG$14="","",INDEX('Work It Out'!$K100:$EN100,MATCH(AG$14,WorkDebtName,0)))</f>
        <v/>
      </c>
      <c r="AH106" s="32" t="str">
        <f>IF(AG$14="","",INDEX('Work It Out'!$I100:$EN100, MATCH(AG$14, WorkDebtName, 0)))</f>
        <v/>
      </c>
      <c r="AI106" s="32" t="str">
        <f>IF(AI$14="","",INDEX('Work It Out'!$K100:$EN100,MATCH(AI$14,WorkDebtName,0)))</f>
        <v/>
      </c>
      <c r="AJ106" s="32" t="str">
        <f>IF(AI$14="","",INDEX('Work It Out'!$I100:$EN100, MATCH(AI$14, WorkDebtName, 0)))</f>
        <v/>
      </c>
      <c r="AK106" s="32" t="str">
        <f>IF(AK$14="","",INDEX('Work It Out'!$K100:$EN100,MATCH(AK$14,WorkDebtName,0)))</f>
        <v/>
      </c>
      <c r="AL106" s="32" t="str">
        <f>IF(AK$14="","",INDEX('Work It Out'!$I100:$EN100, MATCH(AK$14, WorkDebtName, 0)))</f>
        <v/>
      </c>
      <c r="AM106" s="32" t="str">
        <f>IF(AM$14="","",INDEX('Work It Out'!$K100:$EN100,MATCH(AM$14,WorkDebtName,0)))</f>
        <v/>
      </c>
      <c r="AN106" s="32" t="str">
        <f>IF(AM$14="","",INDEX('Work It Out'!$I100:$EN100, MATCH(AM$14, WorkDebtName, 0)))</f>
        <v/>
      </c>
      <c r="AO106" s="32" t="str">
        <f>IF(AO$14="","",INDEX('Work It Out'!$K100:$EN100,MATCH(AO$14,WorkDebtName,0)))</f>
        <v/>
      </c>
      <c r="AP106" s="32" t="str">
        <f>IF(AO$14="","",INDEX('Work It Out'!$I100:$EN100, MATCH(AO$14, WorkDebtName, 0)))</f>
        <v/>
      </c>
    </row>
    <row r="107" spans="2:42" x14ac:dyDescent="0.25">
      <c r="B107" s="31">
        <f t="shared" ca="1" si="1"/>
        <v>48274</v>
      </c>
      <c r="C107" s="32">
        <f>IF(C$14="","",INDEX('Work It Out'!$K101:$EN101,MATCH(C$14,WorkDebtName,0)))</f>
        <v>0</v>
      </c>
      <c r="D107" s="32">
        <f>IF(C$14="","",INDEX('Work It Out'!$I101:$EN101, MATCH(C$14, WorkDebtName, 0)))</f>
        <v>0</v>
      </c>
      <c r="E107" s="32">
        <f>IF(E$14="","",INDEX('Work It Out'!$K101:$EN101,MATCH(E$14,WorkDebtName,0)))</f>
        <v>0</v>
      </c>
      <c r="F107" s="32">
        <f>IF(E$14="","",INDEX('Work It Out'!$I101:$EN101, MATCH(E$14, WorkDebtName, 0)))</f>
        <v>0</v>
      </c>
      <c r="G107" s="32">
        <f>IF(G$14="","",INDEX('Work It Out'!$K101:$EN101,MATCH(G$14,WorkDebtName,0)))</f>
        <v>0</v>
      </c>
      <c r="H107" s="32">
        <f>IF(G$14="","",INDEX('Work It Out'!$I101:$EN101, MATCH(G$14, WorkDebtName, 0)))</f>
        <v>0</v>
      </c>
      <c r="I107" s="32">
        <f>IF(I$14="","",INDEX('Work It Out'!$K101:$EN101,MATCH(I$14,WorkDebtName,0)))</f>
        <v>0</v>
      </c>
      <c r="J107" s="32">
        <f>IF(I$14="","",INDEX('Work It Out'!$I101:$EN101, MATCH(I$14, WorkDebtName, 0)))</f>
        <v>0</v>
      </c>
      <c r="K107" s="32" t="str">
        <f>IF(K$14="","",INDEX('Work It Out'!$K101:$EN101,MATCH(K$14,WorkDebtName,0)))</f>
        <v/>
      </c>
      <c r="L107" s="32" t="str">
        <f>IF(K$14="","",INDEX('Work It Out'!$I101:$EN101, MATCH(K$14, WorkDebtName, 0)))</f>
        <v/>
      </c>
      <c r="M107" s="32" t="str">
        <f>IF(M$14="","",INDEX('Work It Out'!$K101:$EN101,MATCH(M$14,WorkDebtName,0)))</f>
        <v/>
      </c>
      <c r="N107" s="32" t="str">
        <f>IF(M$14="","",INDEX('Work It Out'!$I101:$EN101, MATCH(M$14, WorkDebtName, 0)))</f>
        <v/>
      </c>
      <c r="O107" s="32" t="str">
        <f>IF(O$14="","",INDEX('Work It Out'!$K101:$EN101,MATCH(O$14,WorkDebtName,0)))</f>
        <v/>
      </c>
      <c r="P107" s="32" t="str">
        <f>IF(O$14="","",INDEX('Work It Out'!$I101:$EN101, MATCH(O$14, WorkDebtName, 0)))</f>
        <v/>
      </c>
      <c r="Q107" s="32" t="str">
        <f>IF(Q$14="","",INDEX('Work It Out'!$K101:$EN101,MATCH(Q$14,WorkDebtName,0)))</f>
        <v/>
      </c>
      <c r="R107" s="32" t="str">
        <f>IF(Q$14="","",INDEX('Work It Out'!$I101:$EN101, MATCH(Q$14, WorkDebtName, 0)))</f>
        <v/>
      </c>
      <c r="S107" s="32" t="str">
        <f>IF(S$14="","",INDEX('Work It Out'!$K101:$EN101,MATCH(S$14,WorkDebtName,0)))</f>
        <v/>
      </c>
      <c r="T107" s="32" t="str">
        <f>IF(S$14="","",INDEX('Work It Out'!$I101:$EN101, MATCH(S$14, WorkDebtName, 0)))</f>
        <v/>
      </c>
      <c r="U107" s="32" t="str">
        <f>IF(U$14="","",INDEX('Work It Out'!$K101:$EN101,MATCH(U$14,WorkDebtName,0)))</f>
        <v/>
      </c>
      <c r="V107" s="32" t="str">
        <f>IF(U$14="","",INDEX('Work It Out'!$I101:$EN101, MATCH(U$14, WorkDebtName, 0)))</f>
        <v/>
      </c>
      <c r="W107" s="32" t="str">
        <f>IF(W$14="","",INDEX('Work It Out'!$K101:$EN101,MATCH(W$14,WorkDebtName,0)))</f>
        <v/>
      </c>
      <c r="X107" s="32" t="str">
        <f>IF(W$14="","",INDEX('Work It Out'!$I101:$EN101, MATCH(W$14, WorkDebtName, 0)))</f>
        <v/>
      </c>
      <c r="Y107" s="32" t="str">
        <f>IF(Y$14="","",INDEX('Work It Out'!$K101:$EN101,MATCH(Y$14,WorkDebtName,0)))</f>
        <v/>
      </c>
      <c r="Z107" s="32" t="str">
        <f>IF(Y$14="","",INDEX('Work It Out'!$I101:$EN101, MATCH(Y$14, WorkDebtName, 0)))</f>
        <v/>
      </c>
      <c r="AA107" s="32" t="str">
        <f>IF(AA$14="","",INDEX('Work It Out'!$K101:$EN101,MATCH(AA$14,WorkDebtName,0)))</f>
        <v/>
      </c>
      <c r="AB107" s="32" t="str">
        <f>IF(AA$14="","",INDEX('Work It Out'!$I101:$EN101, MATCH(AA$14, WorkDebtName, 0)))</f>
        <v/>
      </c>
      <c r="AC107" s="32" t="str">
        <f>IF(AC$14="","",INDEX('Work It Out'!$K101:$EN101,MATCH(AC$14,WorkDebtName,0)))</f>
        <v/>
      </c>
      <c r="AD107" s="32" t="str">
        <f>IF(AC$14="","",INDEX('Work It Out'!$I101:$EN101, MATCH(AC$14, WorkDebtName, 0)))</f>
        <v/>
      </c>
      <c r="AE107" s="32" t="str">
        <f>IF(AE$14="","",INDEX('Work It Out'!$K101:$EN101,MATCH(AE$14,WorkDebtName,0)))</f>
        <v/>
      </c>
      <c r="AF107" s="32" t="str">
        <f>IF(AE$14="","",INDEX('Work It Out'!$I101:$EN101, MATCH(AE$14, WorkDebtName, 0)))</f>
        <v/>
      </c>
      <c r="AG107" s="32" t="str">
        <f>IF(AG$14="","",INDEX('Work It Out'!$K101:$EN101,MATCH(AG$14,WorkDebtName,0)))</f>
        <v/>
      </c>
      <c r="AH107" s="32" t="str">
        <f>IF(AG$14="","",INDEX('Work It Out'!$I101:$EN101, MATCH(AG$14, WorkDebtName, 0)))</f>
        <v/>
      </c>
      <c r="AI107" s="32" t="str">
        <f>IF(AI$14="","",INDEX('Work It Out'!$K101:$EN101,MATCH(AI$14,WorkDebtName,0)))</f>
        <v/>
      </c>
      <c r="AJ107" s="32" t="str">
        <f>IF(AI$14="","",INDEX('Work It Out'!$I101:$EN101, MATCH(AI$14, WorkDebtName, 0)))</f>
        <v/>
      </c>
      <c r="AK107" s="32" t="str">
        <f>IF(AK$14="","",INDEX('Work It Out'!$K101:$EN101,MATCH(AK$14,WorkDebtName,0)))</f>
        <v/>
      </c>
      <c r="AL107" s="32" t="str">
        <f>IF(AK$14="","",INDEX('Work It Out'!$I101:$EN101, MATCH(AK$14, WorkDebtName, 0)))</f>
        <v/>
      </c>
      <c r="AM107" s="32" t="str">
        <f>IF(AM$14="","",INDEX('Work It Out'!$K101:$EN101,MATCH(AM$14,WorkDebtName,0)))</f>
        <v/>
      </c>
      <c r="AN107" s="32" t="str">
        <f>IF(AM$14="","",INDEX('Work It Out'!$I101:$EN101, MATCH(AM$14, WorkDebtName, 0)))</f>
        <v/>
      </c>
      <c r="AO107" s="32" t="str">
        <f>IF(AO$14="","",INDEX('Work It Out'!$K101:$EN101,MATCH(AO$14,WorkDebtName,0)))</f>
        <v/>
      </c>
      <c r="AP107" s="32" t="str">
        <f>IF(AO$14="","",INDEX('Work It Out'!$I101:$EN101, MATCH(AO$14, WorkDebtName, 0)))</f>
        <v/>
      </c>
    </row>
    <row r="108" spans="2:42" x14ac:dyDescent="0.25">
      <c r="B108" s="31">
        <f t="shared" ca="1" si="1"/>
        <v>48305</v>
      </c>
      <c r="C108" s="32">
        <f>IF(C$14="","",INDEX('Work It Out'!$K102:$EN102,MATCH(C$14,WorkDebtName,0)))</f>
        <v>0</v>
      </c>
      <c r="D108" s="32">
        <f>IF(C$14="","",INDEX('Work It Out'!$I102:$EN102, MATCH(C$14, WorkDebtName, 0)))</f>
        <v>0</v>
      </c>
      <c r="E108" s="32">
        <f>IF(E$14="","",INDEX('Work It Out'!$K102:$EN102,MATCH(E$14,WorkDebtName,0)))</f>
        <v>0</v>
      </c>
      <c r="F108" s="32">
        <f>IF(E$14="","",INDEX('Work It Out'!$I102:$EN102, MATCH(E$14, WorkDebtName, 0)))</f>
        <v>0</v>
      </c>
      <c r="G108" s="32">
        <f>IF(G$14="","",INDEX('Work It Out'!$K102:$EN102,MATCH(G$14,WorkDebtName,0)))</f>
        <v>0</v>
      </c>
      <c r="H108" s="32">
        <f>IF(G$14="","",INDEX('Work It Out'!$I102:$EN102, MATCH(G$14, WorkDebtName, 0)))</f>
        <v>0</v>
      </c>
      <c r="I108" s="32">
        <f>IF(I$14="","",INDEX('Work It Out'!$K102:$EN102,MATCH(I$14,WorkDebtName,0)))</f>
        <v>0</v>
      </c>
      <c r="J108" s="32">
        <f>IF(I$14="","",INDEX('Work It Out'!$I102:$EN102, MATCH(I$14, WorkDebtName, 0)))</f>
        <v>0</v>
      </c>
      <c r="K108" s="32" t="str">
        <f>IF(K$14="","",INDEX('Work It Out'!$K102:$EN102,MATCH(K$14,WorkDebtName,0)))</f>
        <v/>
      </c>
      <c r="L108" s="32" t="str">
        <f>IF(K$14="","",INDEX('Work It Out'!$I102:$EN102, MATCH(K$14, WorkDebtName, 0)))</f>
        <v/>
      </c>
      <c r="M108" s="32" t="str">
        <f>IF(M$14="","",INDEX('Work It Out'!$K102:$EN102,MATCH(M$14,WorkDebtName,0)))</f>
        <v/>
      </c>
      <c r="N108" s="32" t="str">
        <f>IF(M$14="","",INDEX('Work It Out'!$I102:$EN102, MATCH(M$14, WorkDebtName, 0)))</f>
        <v/>
      </c>
      <c r="O108" s="32" t="str">
        <f>IF(O$14="","",INDEX('Work It Out'!$K102:$EN102,MATCH(O$14,WorkDebtName,0)))</f>
        <v/>
      </c>
      <c r="P108" s="32" t="str">
        <f>IF(O$14="","",INDEX('Work It Out'!$I102:$EN102, MATCH(O$14, WorkDebtName, 0)))</f>
        <v/>
      </c>
      <c r="Q108" s="32" t="str">
        <f>IF(Q$14="","",INDEX('Work It Out'!$K102:$EN102,MATCH(Q$14,WorkDebtName,0)))</f>
        <v/>
      </c>
      <c r="R108" s="32" t="str">
        <f>IF(Q$14="","",INDEX('Work It Out'!$I102:$EN102, MATCH(Q$14, WorkDebtName, 0)))</f>
        <v/>
      </c>
      <c r="S108" s="32" t="str">
        <f>IF(S$14="","",INDEX('Work It Out'!$K102:$EN102,MATCH(S$14,WorkDebtName,0)))</f>
        <v/>
      </c>
      <c r="T108" s="32" t="str">
        <f>IF(S$14="","",INDEX('Work It Out'!$I102:$EN102, MATCH(S$14, WorkDebtName, 0)))</f>
        <v/>
      </c>
      <c r="U108" s="32" t="str">
        <f>IF(U$14="","",INDEX('Work It Out'!$K102:$EN102,MATCH(U$14,WorkDebtName,0)))</f>
        <v/>
      </c>
      <c r="V108" s="32" t="str">
        <f>IF(U$14="","",INDEX('Work It Out'!$I102:$EN102, MATCH(U$14, WorkDebtName, 0)))</f>
        <v/>
      </c>
      <c r="W108" s="32" t="str">
        <f>IF(W$14="","",INDEX('Work It Out'!$K102:$EN102,MATCH(W$14,WorkDebtName,0)))</f>
        <v/>
      </c>
      <c r="X108" s="32" t="str">
        <f>IF(W$14="","",INDEX('Work It Out'!$I102:$EN102, MATCH(W$14, WorkDebtName, 0)))</f>
        <v/>
      </c>
      <c r="Y108" s="32" t="str">
        <f>IF(Y$14="","",INDEX('Work It Out'!$K102:$EN102,MATCH(Y$14,WorkDebtName,0)))</f>
        <v/>
      </c>
      <c r="Z108" s="32" t="str">
        <f>IF(Y$14="","",INDEX('Work It Out'!$I102:$EN102, MATCH(Y$14, WorkDebtName, 0)))</f>
        <v/>
      </c>
      <c r="AA108" s="32" t="str">
        <f>IF(AA$14="","",INDEX('Work It Out'!$K102:$EN102,MATCH(AA$14,WorkDebtName,0)))</f>
        <v/>
      </c>
      <c r="AB108" s="32" t="str">
        <f>IF(AA$14="","",INDEX('Work It Out'!$I102:$EN102, MATCH(AA$14, WorkDebtName, 0)))</f>
        <v/>
      </c>
      <c r="AC108" s="32" t="str">
        <f>IF(AC$14="","",INDEX('Work It Out'!$K102:$EN102,MATCH(AC$14,WorkDebtName,0)))</f>
        <v/>
      </c>
      <c r="AD108" s="32" t="str">
        <f>IF(AC$14="","",INDEX('Work It Out'!$I102:$EN102, MATCH(AC$14, WorkDebtName, 0)))</f>
        <v/>
      </c>
      <c r="AE108" s="32" t="str">
        <f>IF(AE$14="","",INDEX('Work It Out'!$K102:$EN102,MATCH(AE$14,WorkDebtName,0)))</f>
        <v/>
      </c>
      <c r="AF108" s="32" t="str">
        <f>IF(AE$14="","",INDEX('Work It Out'!$I102:$EN102, MATCH(AE$14, WorkDebtName, 0)))</f>
        <v/>
      </c>
      <c r="AG108" s="32" t="str">
        <f>IF(AG$14="","",INDEX('Work It Out'!$K102:$EN102,MATCH(AG$14,WorkDebtName,0)))</f>
        <v/>
      </c>
      <c r="AH108" s="32" t="str">
        <f>IF(AG$14="","",INDEX('Work It Out'!$I102:$EN102, MATCH(AG$14, WorkDebtName, 0)))</f>
        <v/>
      </c>
      <c r="AI108" s="32" t="str">
        <f>IF(AI$14="","",INDEX('Work It Out'!$K102:$EN102,MATCH(AI$14,WorkDebtName,0)))</f>
        <v/>
      </c>
      <c r="AJ108" s="32" t="str">
        <f>IF(AI$14="","",INDEX('Work It Out'!$I102:$EN102, MATCH(AI$14, WorkDebtName, 0)))</f>
        <v/>
      </c>
      <c r="AK108" s="32" t="str">
        <f>IF(AK$14="","",INDEX('Work It Out'!$K102:$EN102,MATCH(AK$14,WorkDebtName,0)))</f>
        <v/>
      </c>
      <c r="AL108" s="32" t="str">
        <f>IF(AK$14="","",INDEX('Work It Out'!$I102:$EN102, MATCH(AK$14, WorkDebtName, 0)))</f>
        <v/>
      </c>
      <c r="AM108" s="32" t="str">
        <f>IF(AM$14="","",INDEX('Work It Out'!$K102:$EN102,MATCH(AM$14,WorkDebtName,0)))</f>
        <v/>
      </c>
      <c r="AN108" s="32" t="str">
        <f>IF(AM$14="","",INDEX('Work It Out'!$I102:$EN102, MATCH(AM$14, WorkDebtName, 0)))</f>
        <v/>
      </c>
      <c r="AO108" s="32" t="str">
        <f>IF(AO$14="","",INDEX('Work It Out'!$K102:$EN102,MATCH(AO$14,WorkDebtName,0)))</f>
        <v/>
      </c>
      <c r="AP108" s="32" t="str">
        <f>IF(AO$14="","",INDEX('Work It Out'!$I102:$EN102, MATCH(AO$14, WorkDebtName, 0)))</f>
        <v/>
      </c>
    </row>
    <row r="109" spans="2:42" x14ac:dyDescent="0.25">
      <c r="B109" s="31">
        <f t="shared" ca="1" si="1"/>
        <v>48335</v>
      </c>
      <c r="C109" s="32">
        <f>IF(C$14="","",INDEX('Work It Out'!$K103:$EN103,MATCH(C$14,WorkDebtName,0)))</f>
        <v>0</v>
      </c>
      <c r="D109" s="32">
        <f>IF(C$14="","",INDEX('Work It Out'!$I103:$EN103, MATCH(C$14, WorkDebtName, 0)))</f>
        <v>0</v>
      </c>
      <c r="E109" s="32">
        <f>IF(E$14="","",INDEX('Work It Out'!$K103:$EN103,MATCH(E$14,WorkDebtName,0)))</f>
        <v>0</v>
      </c>
      <c r="F109" s="32">
        <f>IF(E$14="","",INDEX('Work It Out'!$I103:$EN103, MATCH(E$14, WorkDebtName, 0)))</f>
        <v>0</v>
      </c>
      <c r="G109" s="32">
        <f>IF(G$14="","",INDEX('Work It Out'!$K103:$EN103,MATCH(G$14,WorkDebtName,0)))</f>
        <v>0</v>
      </c>
      <c r="H109" s="32">
        <f>IF(G$14="","",INDEX('Work It Out'!$I103:$EN103, MATCH(G$14, WorkDebtName, 0)))</f>
        <v>0</v>
      </c>
      <c r="I109" s="32">
        <f>IF(I$14="","",INDEX('Work It Out'!$K103:$EN103,MATCH(I$14,WorkDebtName,0)))</f>
        <v>0</v>
      </c>
      <c r="J109" s="32">
        <f>IF(I$14="","",INDEX('Work It Out'!$I103:$EN103, MATCH(I$14, WorkDebtName, 0)))</f>
        <v>0</v>
      </c>
      <c r="K109" s="32" t="str">
        <f>IF(K$14="","",INDEX('Work It Out'!$K103:$EN103,MATCH(K$14,WorkDebtName,0)))</f>
        <v/>
      </c>
      <c r="L109" s="32" t="str">
        <f>IF(K$14="","",INDEX('Work It Out'!$I103:$EN103, MATCH(K$14, WorkDebtName, 0)))</f>
        <v/>
      </c>
      <c r="M109" s="32" t="str">
        <f>IF(M$14="","",INDEX('Work It Out'!$K103:$EN103,MATCH(M$14,WorkDebtName,0)))</f>
        <v/>
      </c>
      <c r="N109" s="32" t="str">
        <f>IF(M$14="","",INDEX('Work It Out'!$I103:$EN103, MATCH(M$14, WorkDebtName, 0)))</f>
        <v/>
      </c>
      <c r="O109" s="32" t="str">
        <f>IF(O$14="","",INDEX('Work It Out'!$K103:$EN103,MATCH(O$14,WorkDebtName,0)))</f>
        <v/>
      </c>
      <c r="P109" s="32" t="str">
        <f>IF(O$14="","",INDEX('Work It Out'!$I103:$EN103, MATCH(O$14, WorkDebtName, 0)))</f>
        <v/>
      </c>
      <c r="Q109" s="32" t="str">
        <f>IF(Q$14="","",INDEX('Work It Out'!$K103:$EN103,MATCH(Q$14,WorkDebtName,0)))</f>
        <v/>
      </c>
      <c r="R109" s="32" t="str">
        <f>IF(Q$14="","",INDEX('Work It Out'!$I103:$EN103, MATCH(Q$14, WorkDebtName, 0)))</f>
        <v/>
      </c>
      <c r="S109" s="32" t="str">
        <f>IF(S$14="","",INDEX('Work It Out'!$K103:$EN103,MATCH(S$14,WorkDebtName,0)))</f>
        <v/>
      </c>
      <c r="T109" s="32" t="str">
        <f>IF(S$14="","",INDEX('Work It Out'!$I103:$EN103, MATCH(S$14, WorkDebtName, 0)))</f>
        <v/>
      </c>
      <c r="U109" s="32" t="str">
        <f>IF(U$14="","",INDEX('Work It Out'!$K103:$EN103,MATCH(U$14,WorkDebtName,0)))</f>
        <v/>
      </c>
      <c r="V109" s="32" t="str">
        <f>IF(U$14="","",INDEX('Work It Out'!$I103:$EN103, MATCH(U$14, WorkDebtName, 0)))</f>
        <v/>
      </c>
      <c r="W109" s="32" t="str">
        <f>IF(W$14="","",INDEX('Work It Out'!$K103:$EN103,MATCH(W$14,WorkDebtName,0)))</f>
        <v/>
      </c>
      <c r="X109" s="32" t="str">
        <f>IF(W$14="","",INDEX('Work It Out'!$I103:$EN103, MATCH(W$14, WorkDebtName, 0)))</f>
        <v/>
      </c>
      <c r="Y109" s="32" t="str">
        <f>IF(Y$14="","",INDEX('Work It Out'!$K103:$EN103,MATCH(Y$14,WorkDebtName,0)))</f>
        <v/>
      </c>
      <c r="Z109" s="32" t="str">
        <f>IF(Y$14="","",INDEX('Work It Out'!$I103:$EN103, MATCH(Y$14, WorkDebtName, 0)))</f>
        <v/>
      </c>
      <c r="AA109" s="32" t="str">
        <f>IF(AA$14="","",INDEX('Work It Out'!$K103:$EN103,MATCH(AA$14,WorkDebtName,0)))</f>
        <v/>
      </c>
      <c r="AB109" s="32" t="str">
        <f>IF(AA$14="","",INDEX('Work It Out'!$I103:$EN103, MATCH(AA$14, WorkDebtName, 0)))</f>
        <v/>
      </c>
      <c r="AC109" s="32" t="str">
        <f>IF(AC$14="","",INDEX('Work It Out'!$K103:$EN103,MATCH(AC$14,WorkDebtName,0)))</f>
        <v/>
      </c>
      <c r="AD109" s="32" t="str">
        <f>IF(AC$14="","",INDEX('Work It Out'!$I103:$EN103, MATCH(AC$14, WorkDebtName, 0)))</f>
        <v/>
      </c>
      <c r="AE109" s="32" t="str">
        <f>IF(AE$14="","",INDEX('Work It Out'!$K103:$EN103,MATCH(AE$14,WorkDebtName,0)))</f>
        <v/>
      </c>
      <c r="AF109" s="32" t="str">
        <f>IF(AE$14="","",INDEX('Work It Out'!$I103:$EN103, MATCH(AE$14, WorkDebtName, 0)))</f>
        <v/>
      </c>
      <c r="AG109" s="32" t="str">
        <f>IF(AG$14="","",INDEX('Work It Out'!$K103:$EN103,MATCH(AG$14,WorkDebtName,0)))</f>
        <v/>
      </c>
      <c r="AH109" s="32" t="str">
        <f>IF(AG$14="","",INDEX('Work It Out'!$I103:$EN103, MATCH(AG$14, WorkDebtName, 0)))</f>
        <v/>
      </c>
      <c r="AI109" s="32" t="str">
        <f>IF(AI$14="","",INDEX('Work It Out'!$K103:$EN103,MATCH(AI$14,WorkDebtName,0)))</f>
        <v/>
      </c>
      <c r="AJ109" s="32" t="str">
        <f>IF(AI$14="","",INDEX('Work It Out'!$I103:$EN103, MATCH(AI$14, WorkDebtName, 0)))</f>
        <v/>
      </c>
      <c r="AK109" s="32" t="str">
        <f>IF(AK$14="","",INDEX('Work It Out'!$K103:$EN103,MATCH(AK$14,WorkDebtName,0)))</f>
        <v/>
      </c>
      <c r="AL109" s="32" t="str">
        <f>IF(AK$14="","",INDEX('Work It Out'!$I103:$EN103, MATCH(AK$14, WorkDebtName, 0)))</f>
        <v/>
      </c>
      <c r="AM109" s="32" t="str">
        <f>IF(AM$14="","",INDEX('Work It Out'!$K103:$EN103,MATCH(AM$14,WorkDebtName,0)))</f>
        <v/>
      </c>
      <c r="AN109" s="32" t="str">
        <f>IF(AM$14="","",INDEX('Work It Out'!$I103:$EN103, MATCH(AM$14, WorkDebtName, 0)))</f>
        <v/>
      </c>
      <c r="AO109" s="32" t="str">
        <f>IF(AO$14="","",INDEX('Work It Out'!$K103:$EN103,MATCH(AO$14,WorkDebtName,0)))</f>
        <v/>
      </c>
      <c r="AP109" s="32" t="str">
        <f>IF(AO$14="","",INDEX('Work It Out'!$I103:$EN103, MATCH(AO$14, WorkDebtName, 0)))</f>
        <v/>
      </c>
    </row>
    <row r="110" spans="2:42" x14ac:dyDescent="0.25">
      <c r="B110" s="31">
        <f t="shared" ca="1" si="1"/>
        <v>48366</v>
      </c>
      <c r="C110" s="32">
        <f>IF(C$14="","",INDEX('Work It Out'!$K104:$EN104,MATCH(C$14,WorkDebtName,0)))</f>
        <v>0</v>
      </c>
      <c r="D110" s="32">
        <f>IF(C$14="","",INDEX('Work It Out'!$I104:$EN104, MATCH(C$14, WorkDebtName, 0)))</f>
        <v>0</v>
      </c>
      <c r="E110" s="32">
        <f>IF(E$14="","",INDEX('Work It Out'!$K104:$EN104,MATCH(E$14,WorkDebtName,0)))</f>
        <v>0</v>
      </c>
      <c r="F110" s="32">
        <f>IF(E$14="","",INDEX('Work It Out'!$I104:$EN104, MATCH(E$14, WorkDebtName, 0)))</f>
        <v>0</v>
      </c>
      <c r="G110" s="32">
        <f>IF(G$14="","",INDEX('Work It Out'!$K104:$EN104,MATCH(G$14,WorkDebtName,0)))</f>
        <v>0</v>
      </c>
      <c r="H110" s="32">
        <f>IF(G$14="","",INDEX('Work It Out'!$I104:$EN104, MATCH(G$14, WorkDebtName, 0)))</f>
        <v>0</v>
      </c>
      <c r="I110" s="32">
        <f>IF(I$14="","",INDEX('Work It Out'!$K104:$EN104,MATCH(I$14,WorkDebtName,0)))</f>
        <v>0</v>
      </c>
      <c r="J110" s="32">
        <f>IF(I$14="","",INDEX('Work It Out'!$I104:$EN104, MATCH(I$14, WorkDebtName, 0)))</f>
        <v>0</v>
      </c>
      <c r="K110" s="32" t="str">
        <f>IF(K$14="","",INDEX('Work It Out'!$K104:$EN104,MATCH(K$14,WorkDebtName,0)))</f>
        <v/>
      </c>
      <c r="L110" s="32" t="str">
        <f>IF(K$14="","",INDEX('Work It Out'!$I104:$EN104, MATCH(K$14, WorkDebtName, 0)))</f>
        <v/>
      </c>
      <c r="M110" s="32" t="str">
        <f>IF(M$14="","",INDEX('Work It Out'!$K104:$EN104,MATCH(M$14,WorkDebtName,0)))</f>
        <v/>
      </c>
      <c r="N110" s="32" t="str">
        <f>IF(M$14="","",INDEX('Work It Out'!$I104:$EN104, MATCH(M$14, WorkDebtName, 0)))</f>
        <v/>
      </c>
      <c r="O110" s="32" t="str">
        <f>IF(O$14="","",INDEX('Work It Out'!$K104:$EN104,MATCH(O$14,WorkDebtName,0)))</f>
        <v/>
      </c>
      <c r="P110" s="32" t="str">
        <f>IF(O$14="","",INDEX('Work It Out'!$I104:$EN104, MATCH(O$14, WorkDebtName, 0)))</f>
        <v/>
      </c>
      <c r="Q110" s="32" t="str">
        <f>IF(Q$14="","",INDEX('Work It Out'!$K104:$EN104,MATCH(Q$14,WorkDebtName,0)))</f>
        <v/>
      </c>
      <c r="R110" s="32" t="str">
        <f>IF(Q$14="","",INDEX('Work It Out'!$I104:$EN104, MATCH(Q$14, WorkDebtName, 0)))</f>
        <v/>
      </c>
      <c r="S110" s="32" t="str">
        <f>IF(S$14="","",INDEX('Work It Out'!$K104:$EN104,MATCH(S$14,WorkDebtName,0)))</f>
        <v/>
      </c>
      <c r="T110" s="32" t="str">
        <f>IF(S$14="","",INDEX('Work It Out'!$I104:$EN104, MATCH(S$14, WorkDebtName, 0)))</f>
        <v/>
      </c>
      <c r="U110" s="32" t="str">
        <f>IF(U$14="","",INDEX('Work It Out'!$K104:$EN104,MATCH(U$14,WorkDebtName,0)))</f>
        <v/>
      </c>
      <c r="V110" s="32" t="str">
        <f>IF(U$14="","",INDEX('Work It Out'!$I104:$EN104, MATCH(U$14, WorkDebtName, 0)))</f>
        <v/>
      </c>
      <c r="W110" s="32" t="str">
        <f>IF(W$14="","",INDEX('Work It Out'!$K104:$EN104,MATCH(W$14,WorkDebtName,0)))</f>
        <v/>
      </c>
      <c r="X110" s="32" t="str">
        <f>IF(W$14="","",INDEX('Work It Out'!$I104:$EN104, MATCH(W$14, WorkDebtName, 0)))</f>
        <v/>
      </c>
      <c r="Y110" s="32" t="str">
        <f>IF(Y$14="","",INDEX('Work It Out'!$K104:$EN104,MATCH(Y$14,WorkDebtName,0)))</f>
        <v/>
      </c>
      <c r="Z110" s="32" t="str">
        <f>IF(Y$14="","",INDEX('Work It Out'!$I104:$EN104, MATCH(Y$14, WorkDebtName, 0)))</f>
        <v/>
      </c>
      <c r="AA110" s="32" t="str">
        <f>IF(AA$14="","",INDEX('Work It Out'!$K104:$EN104,MATCH(AA$14,WorkDebtName,0)))</f>
        <v/>
      </c>
      <c r="AB110" s="32" t="str">
        <f>IF(AA$14="","",INDEX('Work It Out'!$I104:$EN104, MATCH(AA$14, WorkDebtName, 0)))</f>
        <v/>
      </c>
      <c r="AC110" s="32" t="str">
        <f>IF(AC$14="","",INDEX('Work It Out'!$K104:$EN104,MATCH(AC$14,WorkDebtName,0)))</f>
        <v/>
      </c>
      <c r="AD110" s="32" t="str">
        <f>IF(AC$14="","",INDEX('Work It Out'!$I104:$EN104, MATCH(AC$14, WorkDebtName, 0)))</f>
        <v/>
      </c>
      <c r="AE110" s="32" t="str">
        <f>IF(AE$14="","",INDEX('Work It Out'!$K104:$EN104,MATCH(AE$14,WorkDebtName,0)))</f>
        <v/>
      </c>
      <c r="AF110" s="32" t="str">
        <f>IF(AE$14="","",INDEX('Work It Out'!$I104:$EN104, MATCH(AE$14, WorkDebtName, 0)))</f>
        <v/>
      </c>
      <c r="AG110" s="32" t="str">
        <f>IF(AG$14="","",INDEX('Work It Out'!$K104:$EN104,MATCH(AG$14,WorkDebtName,0)))</f>
        <v/>
      </c>
      <c r="AH110" s="32" t="str">
        <f>IF(AG$14="","",INDEX('Work It Out'!$I104:$EN104, MATCH(AG$14, WorkDebtName, 0)))</f>
        <v/>
      </c>
      <c r="AI110" s="32" t="str">
        <f>IF(AI$14="","",INDEX('Work It Out'!$K104:$EN104,MATCH(AI$14,WorkDebtName,0)))</f>
        <v/>
      </c>
      <c r="AJ110" s="32" t="str">
        <f>IF(AI$14="","",INDEX('Work It Out'!$I104:$EN104, MATCH(AI$14, WorkDebtName, 0)))</f>
        <v/>
      </c>
      <c r="AK110" s="32" t="str">
        <f>IF(AK$14="","",INDEX('Work It Out'!$K104:$EN104,MATCH(AK$14,WorkDebtName,0)))</f>
        <v/>
      </c>
      <c r="AL110" s="32" t="str">
        <f>IF(AK$14="","",INDEX('Work It Out'!$I104:$EN104, MATCH(AK$14, WorkDebtName, 0)))</f>
        <v/>
      </c>
      <c r="AM110" s="32" t="str">
        <f>IF(AM$14="","",INDEX('Work It Out'!$K104:$EN104,MATCH(AM$14,WorkDebtName,0)))</f>
        <v/>
      </c>
      <c r="AN110" s="32" t="str">
        <f>IF(AM$14="","",INDEX('Work It Out'!$I104:$EN104, MATCH(AM$14, WorkDebtName, 0)))</f>
        <v/>
      </c>
      <c r="AO110" s="32" t="str">
        <f>IF(AO$14="","",INDEX('Work It Out'!$K104:$EN104,MATCH(AO$14,WorkDebtName,0)))</f>
        <v/>
      </c>
      <c r="AP110" s="32" t="str">
        <f>IF(AO$14="","",INDEX('Work It Out'!$I104:$EN104, MATCH(AO$14, WorkDebtName, 0)))</f>
        <v/>
      </c>
    </row>
    <row r="111" spans="2:42" x14ac:dyDescent="0.25">
      <c r="B111" s="31">
        <f t="shared" ca="1" si="1"/>
        <v>48396</v>
      </c>
      <c r="C111" s="32">
        <f>IF(C$14="","",INDEX('Work It Out'!$K105:$EN105,MATCH(C$14,WorkDebtName,0)))</f>
        <v>0</v>
      </c>
      <c r="D111" s="32">
        <f>IF(C$14="","",INDEX('Work It Out'!$I105:$EN105, MATCH(C$14, WorkDebtName, 0)))</f>
        <v>0</v>
      </c>
      <c r="E111" s="32">
        <f>IF(E$14="","",INDEX('Work It Out'!$K105:$EN105,MATCH(E$14,WorkDebtName,0)))</f>
        <v>0</v>
      </c>
      <c r="F111" s="32">
        <f>IF(E$14="","",INDEX('Work It Out'!$I105:$EN105, MATCH(E$14, WorkDebtName, 0)))</f>
        <v>0</v>
      </c>
      <c r="G111" s="32">
        <f>IF(G$14="","",INDEX('Work It Out'!$K105:$EN105,MATCH(G$14,WorkDebtName,0)))</f>
        <v>0</v>
      </c>
      <c r="H111" s="32">
        <f>IF(G$14="","",INDEX('Work It Out'!$I105:$EN105, MATCH(G$14, WorkDebtName, 0)))</f>
        <v>0</v>
      </c>
      <c r="I111" s="32">
        <f>IF(I$14="","",INDEX('Work It Out'!$K105:$EN105,MATCH(I$14,WorkDebtName,0)))</f>
        <v>0</v>
      </c>
      <c r="J111" s="32">
        <f>IF(I$14="","",INDEX('Work It Out'!$I105:$EN105, MATCH(I$14, WorkDebtName, 0)))</f>
        <v>0</v>
      </c>
      <c r="K111" s="32" t="str">
        <f>IF(K$14="","",INDEX('Work It Out'!$K105:$EN105,MATCH(K$14,WorkDebtName,0)))</f>
        <v/>
      </c>
      <c r="L111" s="32" t="str">
        <f>IF(K$14="","",INDEX('Work It Out'!$I105:$EN105, MATCH(K$14, WorkDebtName, 0)))</f>
        <v/>
      </c>
      <c r="M111" s="32" t="str">
        <f>IF(M$14="","",INDEX('Work It Out'!$K105:$EN105,MATCH(M$14,WorkDebtName,0)))</f>
        <v/>
      </c>
      <c r="N111" s="32" t="str">
        <f>IF(M$14="","",INDEX('Work It Out'!$I105:$EN105, MATCH(M$14, WorkDebtName, 0)))</f>
        <v/>
      </c>
      <c r="O111" s="32" t="str">
        <f>IF(O$14="","",INDEX('Work It Out'!$K105:$EN105,MATCH(O$14,WorkDebtName,0)))</f>
        <v/>
      </c>
      <c r="P111" s="32" t="str">
        <f>IF(O$14="","",INDEX('Work It Out'!$I105:$EN105, MATCH(O$14, WorkDebtName, 0)))</f>
        <v/>
      </c>
      <c r="Q111" s="32" t="str">
        <f>IF(Q$14="","",INDEX('Work It Out'!$K105:$EN105,MATCH(Q$14,WorkDebtName,0)))</f>
        <v/>
      </c>
      <c r="R111" s="32" t="str">
        <f>IF(Q$14="","",INDEX('Work It Out'!$I105:$EN105, MATCH(Q$14, WorkDebtName, 0)))</f>
        <v/>
      </c>
      <c r="S111" s="32" t="str">
        <f>IF(S$14="","",INDEX('Work It Out'!$K105:$EN105,MATCH(S$14,WorkDebtName,0)))</f>
        <v/>
      </c>
      <c r="T111" s="32" t="str">
        <f>IF(S$14="","",INDEX('Work It Out'!$I105:$EN105, MATCH(S$14, WorkDebtName, 0)))</f>
        <v/>
      </c>
      <c r="U111" s="32" t="str">
        <f>IF(U$14="","",INDEX('Work It Out'!$K105:$EN105,MATCH(U$14,WorkDebtName,0)))</f>
        <v/>
      </c>
      <c r="V111" s="32" t="str">
        <f>IF(U$14="","",INDEX('Work It Out'!$I105:$EN105, MATCH(U$14, WorkDebtName, 0)))</f>
        <v/>
      </c>
      <c r="W111" s="32" t="str">
        <f>IF(W$14="","",INDEX('Work It Out'!$K105:$EN105,MATCH(W$14,WorkDebtName,0)))</f>
        <v/>
      </c>
      <c r="X111" s="32" t="str">
        <f>IF(W$14="","",INDEX('Work It Out'!$I105:$EN105, MATCH(W$14, WorkDebtName, 0)))</f>
        <v/>
      </c>
      <c r="Y111" s="32" t="str">
        <f>IF(Y$14="","",INDEX('Work It Out'!$K105:$EN105,MATCH(Y$14,WorkDebtName,0)))</f>
        <v/>
      </c>
      <c r="Z111" s="32" t="str">
        <f>IF(Y$14="","",INDEX('Work It Out'!$I105:$EN105, MATCH(Y$14, WorkDebtName, 0)))</f>
        <v/>
      </c>
      <c r="AA111" s="32" t="str">
        <f>IF(AA$14="","",INDEX('Work It Out'!$K105:$EN105,MATCH(AA$14,WorkDebtName,0)))</f>
        <v/>
      </c>
      <c r="AB111" s="32" t="str">
        <f>IF(AA$14="","",INDEX('Work It Out'!$I105:$EN105, MATCH(AA$14, WorkDebtName, 0)))</f>
        <v/>
      </c>
      <c r="AC111" s="32" t="str">
        <f>IF(AC$14="","",INDEX('Work It Out'!$K105:$EN105,MATCH(AC$14,WorkDebtName,0)))</f>
        <v/>
      </c>
      <c r="AD111" s="32" t="str">
        <f>IF(AC$14="","",INDEX('Work It Out'!$I105:$EN105, MATCH(AC$14, WorkDebtName, 0)))</f>
        <v/>
      </c>
      <c r="AE111" s="32" t="str">
        <f>IF(AE$14="","",INDEX('Work It Out'!$K105:$EN105,MATCH(AE$14,WorkDebtName,0)))</f>
        <v/>
      </c>
      <c r="AF111" s="32" t="str">
        <f>IF(AE$14="","",INDEX('Work It Out'!$I105:$EN105, MATCH(AE$14, WorkDebtName, 0)))</f>
        <v/>
      </c>
      <c r="AG111" s="32" t="str">
        <f>IF(AG$14="","",INDEX('Work It Out'!$K105:$EN105,MATCH(AG$14,WorkDebtName,0)))</f>
        <v/>
      </c>
      <c r="AH111" s="32" t="str">
        <f>IF(AG$14="","",INDEX('Work It Out'!$I105:$EN105, MATCH(AG$14, WorkDebtName, 0)))</f>
        <v/>
      </c>
      <c r="AI111" s="32" t="str">
        <f>IF(AI$14="","",INDEX('Work It Out'!$K105:$EN105,MATCH(AI$14,WorkDebtName,0)))</f>
        <v/>
      </c>
      <c r="AJ111" s="32" t="str">
        <f>IF(AI$14="","",INDEX('Work It Out'!$I105:$EN105, MATCH(AI$14, WorkDebtName, 0)))</f>
        <v/>
      </c>
      <c r="AK111" s="32" t="str">
        <f>IF(AK$14="","",INDEX('Work It Out'!$K105:$EN105,MATCH(AK$14,WorkDebtName,0)))</f>
        <v/>
      </c>
      <c r="AL111" s="32" t="str">
        <f>IF(AK$14="","",INDEX('Work It Out'!$I105:$EN105, MATCH(AK$14, WorkDebtName, 0)))</f>
        <v/>
      </c>
      <c r="AM111" s="32" t="str">
        <f>IF(AM$14="","",INDEX('Work It Out'!$K105:$EN105,MATCH(AM$14,WorkDebtName,0)))</f>
        <v/>
      </c>
      <c r="AN111" s="32" t="str">
        <f>IF(AM$14="","",INDEX('Work It Out'!$I105:$EN105, MATCH(AM$14, WorkDebtName, 0)))</f>
        <v/>
      </c>
      <c r="AO111" s="32" t="str">
        <f>IF(AO$14="","",INDEX('Work It Out'!$K105:$EN105,MATCH(AO$14,WorkDebtName,0)))</f>
        <v/>
      </c>
      <c r="AP111" s="32" t="str">
        <f>IF(AO$14="","",INDEX('Work It Out'!$I105:$EN105, MATCH(AO$14, WorkDebtName, 0)))</f>
        <v/>
      </c>
    </row>
    <row r="112" spans="2:42" x14ac:dyDescent="0.25">
      <c r="B112" s="31">
        <f t="shared" ca="1" si="1"/>
        <v>48427</v>
      </c>
      <c r="C112" s="32">
        <f>IF(C$14="","",INDEX('Work It Out'!$K106:$EN106,MATCH(C$14,WorkDebtName,0)))</f>
        <v>0</v>
      </c>
      <c r="D112" s="32">
        <f>IF(C$14="","",INDEX('Work It Out'!$I106:$EN106, MATCH(C$14, WorkDebtName, 0)))</f>
        <v>0</v>
      </c>
      <c r="E112" s="32">
        <f>IF(E$14="","",INDEX('Work It Out'!$K106:$EN106,MATCH(E$14,WorkDebtName,0)))</f>
        <v>0</v>
      </c>
      <c r="F112" s="32">
        <f>IF(E$14="","",INDEX('Work It Out'!$I106:$EN106, MATCH(E$14, WorkDebtName, 0)))</f>
        <v>0</v>
      </c>
      <c r="G112" s="32">
        <f>IF(G$14="","",INDEX('Work It Out'!$K106:$EN106,MATCH(G$14,WorkDebtName,0)))</f>
        <v>0</v>
      </c>
      <c r="H112" s="32">
        <f>IF(G$14="","",INDEX('Work It Out'!$I106:$EN106, MATCH(G$14, WorkDebtName, 0)))</f>
        <v>0</v>
      </c>
      <c r="I112" s="32">
        <f>IF(I$14="","",INDEX('Work It Out'!$K106:$EN106,MATCH(I$14,WorkDebtName,0)))</f>
        <v>0</v>
      </c>
      <c r="J112" s="32">
        <f>IF(I$14="","",INDEX('Work It Out'!$I106:$EN106, MATCH(I$14, WorkDebtName, 0)))</f>
        <v>0</v>
      </c>
      <c r="K112" s="32" t="str">
        <f>IF(K$14="","",INDEX('Work It Out'!$K106:$EN106,MATCH(K$14,WorkDebtName,0)))</f>
        <v/>
      </c>
      <c r="L112" s="32" t="str">
        <f>IF(K$14="","",INDEX('Work It Out'!$I106:$EN106, MATCH(K$14, WorkDebtName, 0)))</f>
        <v/>
      </c>
      <c r="M112" s="32" t="str">
        <f>IF(M$14="","",INDEX('Work It Out'!$K106:$EN106,MATCH(M$14,WorkDebtName,0)))</f>
        <v/>
      </c>
      <c r="N112" s="32" t="str">
        <f>IF(M$14="","",INDEX('Work It Out'!$I106:$EN106, MATCH(M$14, WorkDebtName, 0)))</f>
        <v/>
      </c>
      <c r="O112" s="32" t="str">
        <f>IF(O$14="","",INDEX('Work It Out'!$K106:$EN106,MATCH(O$14,WorkDebtName,0)))</f>
        <v/>
      </c>
      <c r="P112" s="32" t="str">
        <f>IF(O$14="","",INDEX('Work It Out'!$I106:$EN106, MATCH(O$14, WorkDebtName, 0)))</f>
        <v/>
      </c>
      <c r="Q112" s="32" t="str">
        <f>IF(Q$14="","",INDEX('Work It Out'!$K106:$EN106,MATCH(Q$14,WorkDebtName,0)))</f>
        <v/>
      </c>
      <c r="R112" s="32" t="str">
        <f>IF(Q$14="","",INDEX('Work It Out'!$I106:$EN106, MATCH(Q$14, WorkDebtName, 0)))</f>
        <v/>
      </c>
      <c r="S112" s="32" t="str">
        <f>IF(S$14="","",INDEX('Work It Out'!$K106:$EN106,MATCH(S$14,WorkDebtName,0)))</f>
        <v/>
      </c>
      <c r="T112" s="32" t="str">
        <f>IF(S$14="","",INDEX('Work It Out'!$I106:$EN106, MATCH(S$14, WorkDebtName, 0)))</f>
        <v/>
      </c>
      <c r="U112" s="32" t="str">
        <f>IF(U$14="","",INDEX('Work It Out'!$K106:$EN106,MATCH(U$14,WorkDebtName,0)))</f>
        <v/>
      </c>
      <c r="V112" s="32" t="str">
        <f>IF(U$14="","",INDEX('Work It Out'!$I106:$EN106, MATCH(U$14, WorkDebtName, 0)))</f>
        <v/>
      </c>
      <c r="W112" s="32" t="str">
        <f>IF(W$14="","",INDEX('Work It Out'!$K106:$EN106,MATCH(W$14,WorkDebtName,0)))</f>
        <v/>
      </c>
      <c r="X112" s="32" t="str">
        <f>IF(W$14="","",INDEX('Work It Out'!$I106:$EN106, MATCH(W$14, WorkDebtName, 0)))</f>
        <v/>
      </c>
      <c r="Y112" s="32" t="str">
        <f>IF(Y$14="","",INDEX('Work It Out'!$K106:$EN106,MATCH(Y$14,WorkDebtName,0)))</f>
        <v/>
      </c>
      <c r="Z112" s="32" t="str">
        <f>IF(Y$14="","",INDEX('Work It Out'!$I106:$EN106, MATCH(Y$14, WorkDebtName, 0)))</f>
        <v/>
      </c>
      <c r="AA112" s="32" t="str">
        <f>IF(AA$14="","",INDEX('Work It Out'!$K106:$EN106,MATCH(AA$14,WorkDebtName,0)))</f>
        <v/>
      </c>
      <c r="AB112" s="32" t="str">
        <f>IF(AA$14="","",INDEX('Work It Out'!$I106:$EN106, MATCH(AA$14, WorkDebtName, 0)))</f>
        <v/>
      </c>
      <c r="AC112" s="32" t="str">
        <f>IF(AC$14="","",INDEX('Work It Out'!$K106:$EN106,MATCH(AC$14,WorkDebtName,0)))</f>
        <v/>
      </c>
      <c r="AD112" s="32" t="str">
        <f>IF(AC$14="","",INDEX('Work It Out'!$I106:$EN106, MATCH(AC$14, WorkDebtName, 0)))</f>
        <v/>
      </c>
      <c r="AE112" s="32" t="str">
        <f>IF(AE$14="","",INDEX('Work It Out'!$K106:$EN106,MATCH(AE$14,WorkDebtName,0)))</f>
        <v/>
      </c>
      <c r="AF112" s="32" t="str">
        <f>IF(AE$14="","",INDEX('Work It Out'!$I106:$EN106, MATCH(AE$14, WorkDebtName, 0)))</f>
        <v/>
      </c>
      <c r="AG112" s="32" t="str">
        <f>IF(AG$14="","",INDEX('Work It Out'!$K106:$EN106,MATCH(AG$14,WorkDebtName,0)))</f>
        <v/>
      </c>
      <c r="AH112" s="32" t="str">
        <f>IF(AG$14="","",INDEX('Work It Out'!$I106:$EN106, MATCH(AG$14, WorkDebtName, 0)))</f>
        <v/>
      </c>
      <c r="AI112" s="32" t="str">
        <f>IF(AI$14="","",INDEX('Work It Out'!$K106:$EN106,MATCH(AI$14,WorkDebtName,0)))</f>
        <v/>
      </c>
      <c r="AJ112" s="32" t="str">
        <f>IF(AI$14="","",INDEX('Work It Out'!$I106:$EN106, MATCH(AI$14, WorkDebtName, 0)))</f>
        <v/>
      </c>
      <c r="AK112" s="32" t="str">
        <f>IF(AK$14="","",INDEX('Work It Out'!$K106:$EN106,MATCH(AK$14,WorkDebtName,0)))</f>
        <v/>
      </c>
      <c r="AL112" s="32" t="str">
        <f>IF(AK$14="","",INDEX('Work It Out'!$I106:$EN106, MATCH(AK$14, WorkDebtName, 0)))</f>
        <v/>
      </c>
      <c r="AM112" s="32" t="str">
        <f>IF(AM$14="","",INDEX('Work It Out'!$K106:$EN106,MATCH(AM$14,WorkDebtName,0)))</f>
        <v/>
      </c>
      <c r="AN112" s="32" t="str">
        <f>IF(AM$14="","",INDEX('Work It Out'!$I106:$EN106, MATCH(AM$14, WorkDebtName, 0)))</f>
        <v/>
      </c>
      <c r="AO112" s="32" t="str">
        <f>IF(AO$14="","",INDEX('Work It Out'!$K106:$EN106,MATCH(AO$14,WorkDebtName,0)))</f>
        <v/>
      </c>
      <c r="AP112" s="32" t="str">
        <f>IF(AO$14="","",INDEX('Work It Out'!$I106:$EN106, MATCH(AO$14, WorkDebtName, 0)))</f>
        <v/>
      </c>
    </row>
    <row r="113" spans="2:42" x14ac:dyDescent="0.25">
      <c r="B113" s="31">
        <f t="shared" ca="1" si="1"/>
        <v>48458</v>
      </c>
      <c r="C113" s="32">
        <f>IF(C$14="","",INDEX('Work It Out'!$K107:$EN107,MATCH(C$14,WorkDebtName,0)))</f>
        <v>0</v>
      </c>
      <c r="D113" s="32">
        <f>IF(C$14="","",INDEX('Work It Out'!$I107:$EN107, MATCH(C$14, WorkDebtName, 0)))</f>
        <v>0</v>
      </c>
      <c r="E113" s="32">
        <f>IF(E$14="","",INDEX('Work It Out'!$K107:$EN107,MATCH(E$14,WorkDebtName,0)))</f>
        <v>0</v>
      </c>
      <c r="F113" s="32">
        <f>IF(E$14="","",INDEX('Work It Out'!$I107:$EN107, MATCH(E$14, WorkDebtName, 0)))</f>
        <v>0</v>
      </c>
      <c r="G113" s="32">
        <f>IF(G$14="","",INDEX('Work It Out'!$K107:$EN107,MATCH(G$14,WorkDebtName,0)))</f>
        <v>0</v>
      </c>
      <c r="H113" s="32">
        <f>IF(G$14="","",INDEX('Work It Out'!$I107:$EN107, MATCH(G$14, WorkDebtName, 0)))</f>
        <v>0</v>
      </c>
      <c r="I113" s="32">
        <f>IF(I$14="","",INDEX('Work It Out'!$K107:$EN107,MATCH(I$14,WorkDebtName,0)))</f>
        <v>0</v>
      </c>
      <c r="J113" s="32">
        <f>IF(I$14="","",INDEX('Work It Out'!$I107:$EN107, MATCH(I$14, WorkDebtName, 0)))</f>
        <v>0</v>
      </c>
      <c r="K113" s="32" t="str">
        <f>IF(K$14="","",INDEX('Work It Out'!$K107:$EN107,MATCH(K$14,WorkDebtName,0)))</f>
        <v/>
      </c>
      <c r="L113" s="32" t="str">
        <f>IF(K$14="","",INDEX('Work It Out'!$I107:$EN107, MATCH(K$14, WorkDebtName, 0)))</f>
        <v/>
      </c>
      <c r="M113" s="32" t="str">
        <f>IF(M$14="","",INDEX('Work It Out'!$K107:$EN107,MATCH(M$14,WorkDebtName,0)))</f>
        <v/>
      </c>
      <c r="N113" s="32" t="str">
        <f>IF(M$14="","",INDEX('Work It Out'!$I107:$EN107, MATCH(M$14, WorkDebtName, 0)))</f>
        <v/>
      </c>
      <c r="O113" s="32" t="str">
        <f>IF(O$14="","",INDEX('Work It Out'!$K107:$EN107,MATCH(O$14,WorkDebtName,0)))</f>
        <v/>
      </c>
      <c r="P113" s="32" t="str">
        <f>IF(O$14="","",INDEX('Work It Out'!$I107:$EN107, MATCH(O$14, WorkDebtName, 0)))</f>
        <v/>
      </c>
      <c r="Q113" s="32" t="str">
        <f>IF(Q$14="","",INDEX('Work It Out'!$K107:$EN107,MATCH(Q$14,WorkDebtName,0)))</f>
        <v/>
      </c>
      <c r="R113" s="32" t="str">
        <f>IF(Q$14="","",INDEX('Work It Out'!$I107:$EN107, MATCH(Q$14, WorkDebtName, 0)))</f>
        <v/>
      </c>
      <c r="S113" s="32" t="str">
        <f>IF(S$14="","",INDEX('Work It Out'!$K107:$EN107,MATCH(S$14,WorkDebtName,0)))</f>
        <v/>
      </c>
      <c r="T113" s="32" t="str">
        <f>IF(S$14="","",INDEX('Work It Out'!$I107:$EN107, MATCH(S$14, WorkDebtName, 0)))</f>
        <v/>
      </c>
      <c r="U113" s="32" t="str">
        <f>IF(U$14="","",INDEX('Work It Out'!$K107:$EN107,MATCH(U$14,WorkDebtName,0)))</f>
        <v/>
      </c>
      <c r="V113" s="32" t="str">
        <f>IF(U$14="","",INDEX('Work It Out'!$I107:$EN107, MATCH(U$14, WorkDebtName, 0)))</f>
        <v/>
      </c>
      <c r="W113" s="32" t="str">
        <f>IF(W$14="","",INDEX('Work It Out'!$K107:$EN107,MATCH(W$14,WorkDebtName,0)))</f>
        <v/>
      </c>
      <c r="X113" s="32" t="str">
        <f>IF(W$14="","",INDEX('Work It Out'!$I107:$EN107, MATCH(W$14, WorkDebtName, 0)))</f>
        <v/>
      </c>
      <c r="Y113" s="32" t="str">
        <f>IF(Y$14="","",INDEX('Work It Out'!$K107:$EN107,MATCH(Y$14,WorkDebtName,0)))</f>
        <v/>
      </c>
      <c r="Z113" s="32" t="str">
        <f>IF(Y$14="","",INDEX('Work It Out'!$I107:$EN107, MATCH(Y$14, WorkDebtName, 0)))</f>
        <v/>
      </c>
      <c r="AA113" s="32" t="str">
        <f>IF(AA$14="","",INDEX('Work It Out'!$K107:$EN107,MATCH(AA$14,WorkDebtName,0)))</f>
        <v/>
      </c>
      <c r="AB113" s="32" t="str">
        <f>IF(AA$14="","",INDEX('Work It Out'!$I107:$EN107, MATCH(AA$14, WorkDebtName, 0)))</f>
        <v/>
      </c>
      <c r="AC113" s="32" t="str">
        <f>IF(AC$14="","",INDEX('Work It Out'!$K107:$EN107,MATCH(AC$14,WorkDebtName,0)))</f>
        <v/>
      </c>
      <c r="AD113" s="32" t="str">
        <f>IF(AC$14="","",INDEX('Work It Out'!$I107:$EN107, MATCH(AC$14, WorkDebtName, 0)))</f>
        <v/>
      </c>
      <c r="AE113" s="32" t="str">
        <f>IF(AE$14="","",INDEX('Work It Out'!$K107:$EN107,MATCH(AE$14,WorkDebtName,0)))</f>
        <v/>
      </c>
      <c r="AF113" s="32" t="str">
        <f>IF(AE$14="","",INDEX('Work It Out'!$I107:$EN107, MATCH(AE$14, WorkDebtName, 0)))</f>
        <v/>
      </c>
      <c r="AG113" s="32" t="str">
        <f>IF(AG$14="","",INDEX('Work It Out'!$K107:$EN107,MATCH(AG$14,WorkDebtName,0)))</f>
        <v/>
      </c>
      <c r="AH113" s="32" t="str">
        <f>IF(AG$14="","",INDEX('Work It Out'!$I107:$EN107, MATCH(AG$14, WorkDebtName, 0)))</f>
        <v/>
      </c>
      <c r="AI113" s="32" t="str">
        <f>IF(AI$14="","",INDEX('Work It Out'!$K107:$EN107,MATCH(AI$14,WorkDebtName,0)))</f>
        <v/>
      </c>
      <c r="AJ113" s="32" t="str">
        <f>IF(AI$14="","",INDEX('Work It Out'!$I107:$EN107, MATCH(AI$14, WorkDebtName, 0)))</f>
        <v/>
      </c>
      <c r="AK113" s="32" t="str">
        <f>IF(AK$14="","",INDEX('Work It Out'!$K107:$EN107,MATCH(AK$14,WorkDebtName,0)))</f>
        <v/>
      </c>
      <c r="AL113" s="32" t="str">
        <f>IF(AK$14="","",INDEX('Work It Out'!$I107:$EN107, MATCH(AK$14, WorkDebtName, 0)))</f>
        <v/>
      </c>
      <c r="AM113" s="32" t="str">
        <f>IF(AM$14="","",INDEX('Work It Out'!$K107:$EN107,MATCH(AM$14,WorkDebtName,0)))</f>
        <v/>
      </c>
      <c r="AN113" s="32" t="str">
        <f>IF(AM$14="","",INDEX('Work It Out'!$I107:$EN107, MATCH(AM$14, WorkDebtName, 0)))</f>
        <v/>
      </c>
      <c r="AO113" s="32" t="str">
        <f>IF(AO$14="","",INDEX('Work It Out'!$K107:$EN107,MATCH(AO$14,WorkDebtName,0)))</f>
        <v/>
      </c>
      <c r="AP113" s="32" t="str">
        <f>IF(AO$14="","",INDEX('Work It Out'!$I107:$EN107, MATCH(AO$14, WorkDebtName, 0)))</f>
        <v/>
      </c>
    </row>
    <row r="114" spans="2:42" x14ac:dyDescent="0.25">
      <c r="B114" s="31">
        <f t="shared" ca="1" si="1"/>
        <v>48488</v>
      </c>
      <c r="C114" s="32">
        <f>IF(C$14="","",INDEX('Work It Out'!$K108:$EN108,MATCH(C$14,WorkDebtName,0)))</f>
        <v>0</v>
      </c>
      <c r="D114" s="32">
        <f>IF(C$14="","",INDEX('Work It Out'!$I108:$EN108, MATCH(C$14, WorkDebtName, 0)))</f>
        <v>0</v>
      </c>
      <c r="E114" s="32">
        <f>IF(E$14="","",INDEX('Work It Out'!$K108:$EN108,MATCH(E$14,WorkDebtName,0)))</f>
        <v>0</v>
      </c>
      <c r="F114" s="32">
        <f>IF(E$14="","",INDEX('Work It Out'!$I108:$EN108, MATCH(E$14, WorkDebtName, 0)))</f>
        <v>0</v>
      </c>
      <c r="G114" s="32">
        <f>IF(G$14="","",INDEX('Work It Out'!$K108:$EN108,MATCH(G$14,WorkDebtName,0)))</f>
        <v>0</v>
      </c>
      <c r="H114" s="32">
        <f>IF(G$14="","",INDEX('Work It Out'!$I108:$EN108, MATCH(G$14, WorkDebtName, 0)))</f>
        <v>0</v>
      </c>
      <c r="I114" s="32">
        <f>IF(I$14="","",INDEX('Work It Out'!$K108:$EN108,MATCH(I$14,WorkDebtName,0)))</f>
        <v>0</v>
      </c>
      <c r="J114" s="32">
        <f>IF(I$14="","",INDEX('Work It Out'!$I108:$EN108, MATCH(I$14, WorkDebtName, 0)))</f>
        <v>0</v>
      </c>
      <c r="K114" s="32" t="str">
        <f>IF(K$14="","",INDEX('Work It Out'!$K108:$EN108,MATCH(K$14,WorkDebtName,0)))</f>
        <v/>
      </c>
      <c r="L114" s="32" t="str">
        <f>IF(K$14="","",INDEX('Work It Out'!$I108:$EN108, MATCH(K$14, WorkDebtName, 0)))</f>
        <v/>
      </c>
      <c r="M114" s="32" t="str">
        <f>IF(M$14="","",INDEX('Work It Out'!$K108:$EN108,MATCH(M$14,WorkDebtName,0)))</f>
        <v/>
      </c>
      <c r="N114" s="32" t="str">
        <f>IF(M$14="","",INDEX('Work It Out'!$I108:$EN108, MATCH(M$14, WorkDebtName, 0)))</f>
        <v/>
      </c>
      <c r="O114" s="32" t="str">
        <f>IF(O$14="","",INDEX('Work It Out'!$K108:$EN108,MATCH(O$14,WorkDebtName,0)))</f>
        <v/>
      </c>
      <c r="P114" s="32" t="str">
        <f>IF(O$14="","",INDEX('Work It Out'!$I108:$EN108, MATCH(O$14, WorkDebtName, 0)))</f>
        <v/>
      </c>
      <c r="Q114" s="32" t="str">
        <f>IF(Q$14="","",INDEX('Work It Out'!$K108:$EN108,MATCH(Q$14,WorkDebtName,0)))</f>
        <v/>
      </c>
      <c r="R114" s="32" t="str">
        <f>IF(Q$14="","",INDEX('Work It Out'!$I108:$EN108, MATCH(Q$14, WorkDebtName, 0)))</f>
        <v/>
      </c>
      <c r="S114" s="32" t="str">
        <f>IF(S$14="","",INDEX('Work It Out'!$K108:$EN108,MATCH(S$14,WorkDebtName,0)))</f>
        <v/>
      </c>
      <c r="T114" s="32" t="str">
        <f>IF(S$14="","",INDEX('Work It Out'!$I108:$EN108, MATCH(S$14, WorkDebtName, 0)))</f>
        <v/>
      </c>
      <c r="U114" s="32" t="str">
        <f>IF(U$14="","",INDEX('Work It Out'!$K108:$EN108,MATCH(U$14,WorkDebtName,0)))</f>
        <v/>
      </c>
      <c r="V114" s="32" t="str">
        <f>IF(U$14="","",INDEX('Work It Out'!$I108:$EN108, MATCH(U$14, WorkDebtName, 0)))</f>
        <v/>
      </c>
      <c r="W114" s="32" t="str">
        <f>IF(W$14="","",INDEX('Work It Out'!$K108:$EN108,MATCH(W$14,WorkDebtName,0)))</f>
        <v/>
      </c>
      <c r="X114" s="32" t="str">
        <f>IF(W$14="","",INDEX('Work It Out'!$I108:$EN108, MATCH(W$14, WorkDebtName, 0)))</f>
        <v/>
      </c>
      <c r="Y114" s="32" t="str">
        <f>IF(Y$14="","",INDEX('Work It Out'!$K108:$EN108,MATCH(Y$14,WorkDebtName,0)))</f>
        <v/>
      </c>
      <c r="Z114" s="32" t="str">
        <f>IF(Y$14="","",INDEX('Work It Out'!$I108:$EN108, MATCH(Y$14, WorkDebtName, 0)))</f>
        <v/>
      </c>
      <c r="AA114" s="32" t="str">
        <f>IF(AA$14="","",INDEX('Work It Out'!$K108:$EN108,MATCH(AA$14,WorkDebtName,0)))</f>
        <v/>
      </c>
      <c r="AB114" s="32" t="str">
        <f>IF(AA$14="","",INDEX('Work It Out'!$I108:$EN108, MATCH(AA$14, WorkDebtName, 0)))</f>
        <v/>
      </c>
      <c r="AC114" s="32" t="str">
        <f>IF(AC$14="","",INDEX('Work It Out'!$K108:$EN108,MATCH(AC$14,WorkDebtName,0)))</f>
        <v/>
      </c>
      <c r="AD114" s="32" t="str">
        <f>IF(AC$14="","",INDEX('Work It Out'!$I108:$EN108, MATCH(AC$14, WorkDebtName, 0)))</f>
        <v/>
      </c>
      <c r="AE114" s="32" t="str">
        <f>IF(AE$14="","",INDEX('Work It Out'!$K108:$EN108,MATCH(AE$14,WorkDebtName,0)))</f>
        <v/>
      </c>
      <c r="AF114" s="32" t="str">
        <f>IF(AE$14="","",INDEX('Work It Out'!$I108:$EN108, MATCH(AE$14, WorkDebtName, 0)))</f>
        <v/>
      </c>
      <c r="AG114" s="32" t="str">
        <f>IF(AG$14="","",INDEX('Work It Out'!$K108:$EN108,MATCH(AG$14,WorkDebtName,0)))</f>
        <v/>
      </c>
      <c r="AH114" s="32" t="str">
        <f>IF(AG$14="","",INDEX('Work It Out'!$I108:$EN108, MATCH(AG$14, WorkDebtName, 0)))</f>
        <v/>
      </c>
      <c r="AI114" s="32" t="str">
        <f>IF(AI$14="","",INDEX('Work It Out'!$K108:$EN108,MATCH(AI$14,WorkDebtName,0)))</f>
        <v/>
      </c>
      <c r="AJ114" s="32" t="str">
        <f>IF(AI$14="","",INDEX('Work It Out'!$I108:$EN108, MATCH(AI$14, WorkDebtName, 0)))</f>
        <v/>
      </c>
      <c r="AK114" s="32" t="str">
        <f>IF(AK$14="","",INDEX('Work It Out'!$K108:$EN108,MATCH(AK$14,WorkDebtName,0)))</f>
        <v/>
      </c>
      <c r="AL114" s="32" t="str">
        <f>IF(AK$14="","",INDEX('Work It Out'!$I108:$EN108, MATCH(AK$14, WorkDebtName, 0)))</f>
        <v/>
      </c>
      <c r="AM114" s="32" t="str">
        <f>IF(AM$14="","",INDEX('Work It Out'!$K108:$EN108,MATCH(AM$14,WorkDebtName,0)))</f>
        <v/>
      </c>
      <c r="AN114" s="32" t="str">
        <f>IF(AM$14="","",INDEX('Work It Out'!$I108:$EN108, MATCH(AM$14, WorkDebtName, 0)))</f>
        <v/>
      </c>
      <c r="AO114" s="32" t="str">
        <f>IF(AO$14="","",INDEX('Work It Out'!$K108:$EN108,MATCH(AO$14,WorkDebtName,0)))</f>
        <v/>
      </c>
      <c r="AP114" s="32" t="str">
        <f>IF(AO$14="","",INDEX('Work It Out'!$I108:$EN108, MATCH(AO$14, WorkDebtName, 0)))</f>
        <v/>
      </c>
    </row>
    <row r="115" spans="2:42" x14ac:dyDescent="0.25">
      <c r="B115" s="31">
        <f t="shared" ca="1" si="1"/>
        <v>48519</v>
      </c>
      <c r="C115" s="32">
        <f>IF(C$14="","",INDEX('Work It Out'!$K109:$EN109,MATCH(C$14,WorkDebtName,0)))</f>
        <v>0</v>
      </c>
      <c r="D115" s="32">
        <f>IF(C$14="","",INDEX('Work It Out'!$I109:$EN109, MATCH(C$14, WorkDebtName, 0)))</f>
        <v>0</v>
      </c>
      <c r="E115" s="32">
        <f>IF(E$14="","",INDEX('Work It Out'!$K109:$EN109,MATCH(E$14,WorkDebtName,0)))</f>
        <v>0</v>
      </c>
      <c r="F115" s="32">
        <f>IF(E$14="","",INDEX('Work It Out'!$I109:$EN109, MATCH(E$14, WorkDebtName, 0)))</f>
        <v>0</v>
      </c>
      <c r="G115" s="32">
        <f>IF(G$14="","",INDEX('Work It Out'!$K109:$EN109,MATCH(G$14,WorkDebtName,0)))</f>
        <v>0</v>
      </c>
      <c r="H115" s="32">
        <f>IF(G$14="","",INDEX('Work It Out'!$I109:$EN109, MATCH(G$14, WorkDebtName, 0)))</f>
        <v>0</v>
      </c>
      <c r="I115" s="32">
        <f>IF(I$14="","",INDEX('Work It Out'!$K109:$EN109,MATCH(I$14,WorkDebtName,0)))</f>
        <v>0</v>
      </c>
      <c r="J115" s="32">
        <f>IF(I$14="","",INDEX('Work It Out'!$I109:$EN109, MATCH(I$14, WorkDebtName, 0)))</f>
        <v>0</v>
      </c>
      <c r="K115" s="32" t="str">
        <f>IF(K$14="","",INDEX('Work It Out'!$K109:$EN109,MATCH(K$14,WorkDebtName,0)))</f>
        <v/>
      </c>
      <c r="L115" s="32" t="str">
        <f>IF(K$14="","",INDEX('Work It Out'!$I109:$EN109, MATCH(K$14, WorkDebtName, 0)))</f>
        <v/>
      </c>
      <c r="M115" s="32" t="str">
        <f>IF(M$14="","",INDEX('Work It Out'!$K109:$EN109,MATCH(M$14,WorkDebtName,0)))</f>
        <v/>
      </c>
      <c r="N115" s="32" t="str">
        <f>IF(M$14="","",INDEX('Work It Out'!$I109:$EN109, MATCH(M$14, WorkDebtName, 0)))</f>
        <v/>
      </c>
      <c r="O115" s="32" t="str">
        <f>IF(O$14="","",INDEX('Work It Out'!$K109:$EN109,MATCH(O$14,WorkDebtName,0)))</f>
        <v/>
      </c>
      <c r="P115" s="32" t="str">
        <f>IF(O$14="","",INDEX('Work It Out'!$I109:$EN109, MATCH(O$14, WorkDebtName, 0)))</f>
        <v/>
      </c>
      <c r="Q115" s="32" t="str">
        <f>IF(Q$14="","",INDEX('Work It Out'!$K109:$EN109,MATCH(Q$14,WorkDebtName,0)))</f>
        <v/>
      </c>
      <c r="R115" s="32" t="str">
        <f>IF(Q$14="","",INDEX('Work It Out'!$I109:$EN109, MATCH(Q$14, WorkDebtName, 0)))</f>
        <v/>
      </c>
      <c r="S115" s="32" t="str">
        <f>IF(S$14="","",INDEX('Work It Out'!$K109:$EN109,MATCH(S$14,WorkDebtName,0)))</f>
        <v/>
      </c>
      <c r="T115" s="32" t="str">
        <f>IF(S$14="","",INDEX('Work It Out'!$I109:$EN109, MATCH(S$14, WorkDebtName, 0)))</f>
        <v/>
      </c>
      <c r="U115" s="32" t="str">
        <f>IF(U$14="","",INDEX('Work It Out'!$K109:$EN109,MATCH(U$14,WorkDebtName,0)))</f>
        <v/>
      </c>
      <c r="V115" s="32" t="str">
        <f>IF(U$14="","",INDEX('Work It Out'!$I109:$EN109, MATCH(U$14, WorkDebtName, 0)))</f>
        <v/>
      </c>
      <c r="W115" s="32" t="str">
        <f>IF(W$14="","",INDEX('Work It Out'!$K109:$EN109,MATCH(W$14,WorkDebtName,0)))</f>
        <v/>
      </c>
      <c r="X115" s="32" t="str">
        <f>IF(W$14="","",INDEX('Work It Out'!$I109:$EN109, MATCH(W$14, WorkDebtName, 0)))</f>
        <v/>
      </c>
      <c r="Y115" s="32" t="str">
        <f>IF(Y$14="","",INDEX('Work It Out'!$K109:$EN109,MATCH(Y$14,WorkDebtName,0)))</f>
        <v/>
      </c>
      <c r="Z115" s="32" t="str">
        <f>IF(Y$14="","",INDEX('Work It Out'!$I109:$EN109, MATCH(Y$14, WorkDebtName, 0)))</f>
        <v/>
      </c>
      <c r="AA115" s="32" t="str">
        <f>IF(AA$14="","",INDEX('Work It Out'!$K109:$EN109,MATCH(AA$14,WorkDebtName,0)))</f>
        <v/>
      </c>
      <c r="AB115" s="32" t="str">
        <f>IF(AA$14="","",INDEX('Work It Out'!$I109:$EN109, MATCH(AA$14, WorkDebtName, 0)))</f>
        <v/>
      </c>
      <c r="AC115" s="32" t="str">
        <f>IF(AC$14="","",INDEX('Work It Out'!$K109:$EN109,MATCH(AC$14,WorkDebtName,0)))</f>
        <v/>
      </c>
      <c r="AD115" s="32" t="str">
        <f>IF(AC$14="","",INDEX('Work It Out'!$I109:$EN109, MATCH(AC$14, WorkDebtName, 0)))</f>
        <v/>
      </c>
      <c r="AE115" s="32" t="str">
        <f>IF(AE$14="","",INDEX('Work It Out'!$K109:$EN109,MATCH(AE$14,WorkDebtName,0)))</f>
        <v/>
      </c>
      <c r="AF115" s="32" t="str">
        <f>IF(AE$14="","",INDEX('Work It Out'!$I109:$EN109, MATCH(AE$14, WorkDebtName, 0)))</f>
        <v/>
      </c>
      <c r="AG115" s="32" t="str">
        <f>IF(AG$14="","",INDEX('Work It Out'!$K109:$EN109,MATCH(AG$14,WorkDebtName,0)))</f>
        <v/>
      </c>
      <c r="AH115" s="32" t="str">
        <f>IF(AG$14="","",INDEX('Work It Out'!$I109:$EN109, MATCH(AG$14, WorkDebtName, 0)))</f>
        <v/>
      </c>
      <c r="AI115" s="32" t="str">
        <f>IF(AI$14="","",INDEX('Work It Out'!$K109:$EN109,MATCH(AI$14,WorkDebtName,0)))</f>
        <v/>
      </c>
      <c r="AJ115" s="32" t="str">
        <f>IF(AI$14="","",INDEX('Work It Out'!$I109:$EN109, MATCH(AI$14, WorkDebtName, 0)))</f>
        <v/>
      </c>
      <c r="AK115" s="32" t="str">
        <f>IF(AK$14="","",INDEX('Work It Out'!$K109:$EN109,MATCH(AK$14,WorkDebtName,0)))</f>
        <v/>
      </c>
      <c r="AL115" s="32" t="str">
        <f>IF(AK$14="","",INDEX('Work It Out'!$I109:$EN109, MATCH(AK$14, WorkDebtName, 0)))</f>
        <v/>
      </c>
      <c r="AM115" s="32" t="str">
        <f>IF(AM$14="","",INDEX('Work It Out'!$K109:$EN109,MATCH(AM$14,WorkDebtName,0)))</f>
        <v/>
      </c>
      <c r="AN115" s="32" t="str">
        <f>IF(AM$14="","",INDEX('Work It Out'!$I109:$EN109, MATCH(AM$14, WorkDebtName, 0)))</f>
        <v/>
      </c>
      <c r="AO115" s="32" t="str">
        <f>IF(AO$14="","",INDEX('Work It Out'!$K109:$EN109,MATCH(AO$14,WorkDebtName,0)))</f>
        <v/>
      </c>
      <c r="AP115" s="32" t="str">
        <f>IF(AO$14="","",INDEX('Work It Out'!$I109:$EN109, MATCH(AO$14, WorkDebtName, 0)))</f>
        <v/>
      </c>
    </row>
    <row r="116" spans="2:42" x14ac:dyDescent="0.25">
      <c r="B116" s="31">
        <f t="shared" ca="1" si="1"/>
        <v>48549</v>
      </c>
      <c r="C116" s="32">
        <f>IF(C$14="","",INDEX('Work It Out'!$K110:$EN110,MATCH(C$14,WorkDebtName,0)))</f>
        <v>0</v>
      </c>
      <c r="D116" s="32">
        <f>IF(C$14="","",INDEX('Work It Out'!$I110:$EN110, MATCH(C$14, WorkDebtName, 0)))</f>
        <v>0</v>
      </c>
      <c r="E116" s="32">
        <f>IF(E$14="","",INDEX('Work It Out'!$K110:$EN110,MATCH(E$14,WorkDebtName,0)))</f>
        <v>0</v>
      </c>
      <c r="F116" s="32">
        <f>IF(E$14="","",INDEX('Work It Out'!$I110:$EN110, MATCH(E$14, WorkDebtName, 0)))</f>
        <v>0</v>
      </c>
      <c r="G116" s="32">
        <f>IF(G$14="","",INDEX('Work It Out'!$K110:$EN110,MATCH(G$14,WorkDebtName,0)))</f>
        <v>0</v>
      </c>
      <c r="H116" s="32">
        <f>IF(G$14="","",INDEX('Work It Out'!$I110:$EN110, MATCH(G$14, WorkDebtName, 0)))</f>
        <v>0</v>
      </c>
      <c r="I116" s="32">
        <f>IF(I$14="","",INDEX('Work It Out'!$K110:$EN110,MATCH(I$14,WorkDebtName,0)))</f>
        <v>0</v>
      </c>
      <c r="J116" s="32">
        <f>IF(I$14="","",INDEX('Work It Out'!$I110:$EN110, MATCH(I$14, WorkDebtName, 0)))</f>
        <v>0</v>
      </c>
      <c r="K116" s="32" t="str">
        <f>IF(K$14="","",INDEX('Work It Out'!$K110:$EN110,MATCH(K$14,WorkDebtName,0)))</f>
        <v/>
      </c>
      <c r="L116" s="32" t="str">
        <f>IF(K$14="","",INDEX('Work It Out'!$I110:$EN110, MATCH(K$14, WorkDebtName, 0)))</f>
        <v/>
      </c>
      <c r="M116" s="32" t="str">
        <f>IF(M$14="","",INDEX('Work It Out'!$K110:$EN110,MATCH(M$14,WorkDebtName,0)))</f>
        <v/>
      </c>
      <c r="N116" s="32" t="str">
        <f>IF(M$14="","",INDEX('Work It Out'!$I110:$EN110, MATCH(M$14, WorkDebtName, 0)))</f>
        <v/>
      </c>
      <c r="O116" s="32" t="str">
        <f>IF(O$14="","",INDEX('Work It Out'!$K110:$EN110,MATCH(O$14,WorkDebtName,0)))</f>
        <v/>
      </c>
      <c r="P116" s="32" t="str">
        <f>IF(O$14="","",INDEX('Work It Out'!$I110:$EN110, MATCH(O$14, WorkDebtName, 0)))</f>
        <v/>
      </c>
      <c r="Q116" s="32" t="str">
        <f>IF(Q$14="","",INDEX('Work It Out'!$K110:$EN110,MATCH(Q$14,WorkDebtName,0)))</f>
        <v/>
      </c>
      <c r="R116" s="32" t="str">
        <f>IF(Q$14="","",INDEX('Work It Out'!$I110:$EN110, MATCH(Q$14, WorkDebtName, 0)))</f>
        <v/>
      </c>
      <c r="S116" s="32" t="str">
        <f>IF(S$14="","",INDEX('Work It Out'!$K110:$EN110,MATCH(S$14,WorkDebtName,0)))</f>
        <v/>
      </c>
      <c r="T116" s="32" t="str">
        <f>IF(S$14="","",INDEX('Work It Out'!$I110:$EN110, MATCH(S$14, WorkDebtName, 0)))</f>
        <v/>
      </c>
      <c r="U116" s="32" t="str">
        <f>IF(U$14="","",INDEX('Work It Out'!$K110:$EN110,MATCH(U$14,WorkDebtName,0)))</f>
        <v/>
      </c>
      <c r="V116" s="32" t="str">
        <f>IF(U$14="","",INDEX('Work It Out'!$I110:$EN110, MATCH(U$14, WorkDebtName, 0)))</f>
        <v/>
      </c>
      <c r="W116" s="32" t="str">
        <f>IF(W$14="","",INDEX('Work It Out'!$K110:$EN110,MATCH(W$14,WorkDebtName,0)))</f>
        <v/>
      </c>
      <c r="X116" s="32" t="str">
        <f>IF(W$14="","",INDEX('Work It Out'!$I110:$EN110, MATCH(W$14, WorkDebtName, 0)))</f>
        <v/>
      </c>
      <c r="Y116" s="32" t="str">
        <f>IF(Y$14="","",INDEX('Work It Out'!$K110:$EN110,MATCH(Y$14,WorkDebtName,0)))</f>
        <v/>
      </c>
      <c r="Z116" s="32" t="str">
        <f>IF(Y$14="","",INDEX('Work It Out'!$I110:$EN110, MATCH(Y$14, WorkDebtName, 0)))</f>
        <v/>
      </c>
      <c r="AA116" s="32" t="str">
        <f>IF(AA$14="","",INDEX('Work It Out'!$K110:$EN110,MATCH(AA$14,WorkDebtName,0)))</f>
        <v/>
      </c>
      <c r="AB116" s="32" t="str">
        <f>IF(AA$14="","",INDEX('Work It Out'!$I110:$EN110, MATCH(AA$14, WorkDebtName, 0)))</f>
        <v/>
      </c>
      <c r="AC116" s="32" t="str">
        <f>IF(AC$14="","",INDEX('Work It Out'!$K110:$EN110,MATCH(AC$14,WorkDebtName,0)))</f>
        <v/>
      </c>
      <c r="AD116" s="32" t="str">
        <f>IF(AC$14="","",INDEX('Work It Out'!$I110:$EN110, MATCH(AC$14, WorkDebtName, 0)))</f>
        <v/>
      </c>
      <c r="AE116" s="32" t="str">
        <f>IF(AE$14="","",INDEX('Work It Out'!$K110:$EN110,MATCH(AE$14,WorkDebtName,0)))</f>
        <v/>
      </c>
      <c r="AF116" s="32" t="str">
        <f>IF(AE$14="","",INDEX('Work It Out'!$I110:$EN110, MATCH(AE$14, WorkDebtName, 0)))</f>
        <v/>
      </c>
      <c r="AG116" s="32" t="str">
        <f>IF(AG$14="","",INDEX('Work It Out'!$K110:$EN110,MATCH(AG$14,WorkDebtName,0)))</f>
        <v/>
      </c>
      <c r="AH116" s="32" t="str">
        <f>IF(AG$14="","",INDEX('Work It Out'!$I110:$EN110, MATCH(AG$14, WorkDebtName, 0)))</f>
        <v/>
      </c>
      <c r="AI116" s="32" t="str">
        <f>IF(AI$14="","",INDEX('Work It Out'!$K110:$EN110,MATCH(AI$14,WorkDebtName,0)))</f>
        <v/>
      </c>
      <c r="AJ116" s="32" t="str">
        <f>IF(AI$14="","",INDEX('Work It Out'!$I110:$EN110, MATCH(AI$14, WorkDebtName, 0)))</f>
        <v/>
      </c>
      <c r="AK116" s="32" t="str">
        <f>IF(AK$14="","",INDEX('Work It Out'!$K110:$EN110,MATCH(AK$14,WorkDebtName,0)))</f>
        <v/>
      </c>
      <c r="AL116" s="32" t="str">
        <f>IF(AK$14="","",INDEX('Work It Out'!$I110:$EN110, MATCH(AK$14, WorkDebtName, 0)))</f>
        <v/>
      </c>
      <c r="AM116" s="32" t="str">
        <f>IF(AM$14="","",INDEX('Work It Out'!$K110:$EN110,MATCH(AM$14,WorkDebtName,0)))</f>
        <v/>
      </c>
      <c r="AN116" s="32" t="str">
        <f>IF(AM$14="","",INDEX('Work It Out'!$I110:$EN110, MATCH(AM$14, WorkDebtName, 0)))</f>
        <v/>
      </c>
      <c r="AO116" s="32" t="str">
        <f>IF(AO$14="","",INDEX('Work It Out'!$K110:$EN110,MATCH(AO$14,WorkDebtName,0)))</f>
        <v/>
      </c>
      <c r="AP116" s="32" t="str">
        <f>IF(AO$14="","",INDEX('Work It Out'!$I110:$EN110, MATCH(AO$14, WorkDebtName, 0)))</f>
        <v/>
      </c>
    </row>
    <row r="117" spans="2:42" x14ac:dyDescent="0.25">
      <c r="B117" s="31">
        <f t="shared" ca="1" si="1"/>
        <v>48580</v>
      </c>
      <c r="C117" s="32">
        <f>IF(C$14="","",INDEX('Work It Out'!$K111:$EN111,MATCH(C$14,WorkDebtName,0)))</f>
        <v>0</v>
      </c>
      <c r="D117" s="32">
        <f>IF(C$14="","",INDEX('Work It Out'!$I111:$EN111, MATCH(C$14, WorkDebtName, 0)))</f>
        <v>0</v>
      </c>
      <c r="E117" s="32">
        <f>IF(E$14="","",INDEX('Work It Out'!$K111:$EN111,MATCH(E$14,WorkDebtName,0)))</f>
        <v>0</v>
      </c>
      <c r="F117" s="32">
        <f>IF(E$14="","",INDEX('Work It Out'!$I111:$EN111, MATCH(E$14, WorkDebtName, 0)))</f>
        <v>0</v>
      </c>
      <c r="G117" s="32">
        <f>IF(G$14="","",INDEX('Work It Out'!$K111:$EN111,MATCH(G$14,WorkDebtName,0)))</f>
        <v>0</v>
      </c>
      <c r="H117" s="32">
        <f>IF(G$14="","",INDEX('Work It Out'!$I111:$EN111, MATCH(G$14, WorkDebtName, 0)))</f>
        <v>0</v>
      </c>
      <c r="I117" s="32">
        <f>IF(I$14="","",INDEX('Work It Out'!$K111:$EN111,MATCH(I$14,WorkDebtName,0)))</f>
        <v>0</v>
      </c>
      <c r="J117" s="32">
        <f>IF(I$14="","",INDEX('Work It Out'!$I111:$EN111, MATCH(I$14, WorkDebtName, 0)))</f>
        <v>0</v>
      </c>
      <c r="K117" s="32" t="str">
        <f>IF(K$14="","",INDEX('Work It Out'!$K111:$EN111,MATCH(K$14,WorkDebtName,0)))</f>
        <v/>
      </c>
      <c r="L117" s="32" t="str">
        <f>IF(K$14="","",INDEX('Work It Out'!$I111:$EN111, MATCH(K$14, WorkDebtName, 0)))</f>
        <v/>
      </c>
      <c r="M117" s="32" t="str">
        <f>IF(M$14="","",INDEX('Work It Out'!$K111:$EN111,MATCH(M$14,WorkDebtName,0)))</f>
        <v/>
      </c>
      <c r="N117" s="32" t="str">
        <f>IF(M$14="","",INDEX('Work It Out'!$I111:$EN111, MATCH(M$14, WorkDebtName, 0)))</f>
        <v/>
      </c>
      <c r="O117" s="32" t="str">
        <f>IF(O$14="","",INDEX('Work It Out'!$K111:$EN111,MATCH(O$14,WorkDebtName,0)))</f>
        <v/>
      </c>
      <c r="P117" s="32" t="str">
        <f>IF(O$14="","",INDEX('Work It Out'!$I111:$EN111, MATCH(O$14, WorkDebtName, 0)))</f>
        <v/>
      </c>
      <c r="Q117" s="32" t="str">
        <f>IF(Q$14="","",INDEX('Work It Out'!$K111:$EN111,MATCH(Q$14,WorkDebtName,0)))</f>
        <v/>
      </c>
      <c r="R117" s="32" t="str">
        <f>IF(Q$14="","",INDEX('Work It Out'!$I111:$EN111, MATCH(Q$14, WorkDebtName, 0)))</f>
        <v/>
      </c>
      <c r="S117" s="32" t="str">
        <f>IF(S$14="","",INDEX('Work It Out'!$K111:$EN111,MATCH(S$14,WorkDebtName,0)))</f>
        <v/>
      </c>
      <c r="T117" s="32" t="str">
        <f>IF(S$14="","",INDEX('Work It Out'!$I111:$EN111, MATCH(S$14, WorkDebtName, 0)))</f>
        <v/>
      </c>
      <c r="U117" s="32" t="str">
        <f>IF(U$14="","",INDEX('Work It Out'!$K111:$EN111,MATCH(U$14,WorkDebtName,0)))</f>
        <v/>
      </c>
      <c r="V117" s="32" t="str">
        <f>IF(U$14="","",INDEX('Work It Out'!$I111:$EN111, MATCH(U$14, WorkDebtName, 0)))</f>
        <v/>
      </c>
      <c r="W117" s="32" t="str">
        <f>IF(W$14="","",INDEX('Work It Out'!$K111:$EN111,MATCH(W$14,WorkDebtName,0)))</f>
        <v/>
      </c>
      <c r="X117" s="32" t="str">
        <f>IF(W$14="","",INDEX('Work It Out'!$I111:$EN111, MATCH(W$14, WorkDebtName, 0)))</f>
        <v/>
      </c>
      <c r="Y117" s="32" t="str">
        <f>IF(Y$14="","",INDEX('Work It Out'!$K111:$EN111,MATCH(Y$14,WorkDebtName,0)))</f>
        <v/>
      </c>
      <c r="Z117" s="32" t="str">
        <f>IF(Y$14="","",INDEX('Work It Out'!$I111:$EN111, MATCH(Y$14, WorkDebtName, 0)))</f>
        <v/>
      </c>
      <c r="AA117" s="32" t="str">
        <f>IF(AA$14="","",INDEX('Work It Out'!$K111:$EN111,MATCH(AA$14,WorkDebtName,0)))</f>
        <v/>
      </c>
      <c r="AB117" s="32" t="str">
        <f>IF(AA$14="","",INDEX('Work It Out'!$I111:$EN111, MATCH(AA$14, WorkDebtName, 0)))</f>
        <v/>
      </c>
      <c r="AC117" s="32" t="str">
        <f>IF(AC$14="","",INDEX('Work It Out'!$K111:$EN111,MATCH(AC$14,WorkDebtName,0)))</f>
        <v/>
      </c>
      <c r="AD117" s="32" t="str">
        <f>IF(AC$14="","",INDEX('Work It Out'!$I111:$EN111, MATCH(AC$14, WorkDebtName, 0)))</f>
        <v/>
      </c>
      <c r="AE117" s="32" t="str">
        <f>IF(AE$14="","",INDEX('Work It Out'!$K111:$EN111,MATCH(AE$14,WorkDebtName,0)))</f>
        <v/>
      </c>
      <c r="AF117" s="32" t="str">
        <f>IF(AE$14="","",INDEX('Work It Out'!$I111:$EN111, MATCH(AE$14, WorkDebtName, 0)))</f>
        <v/>
      </c>
      <c r="AG117" s="32" t="str">
        <f>IF(AG$14="","",INDEX('Work It Out'!$K111:$EN111,MATCH(AG$14,WorkDebtName,0)))</f>
        <v/>
      </c>
      <c r="AH117" s="32" t="str">
        <f>IF(AG$14="","",INDEX('Work It Out'!$I111:$EN111, MATCH(AG$14, WorkDebtName, 0)))</f>
        <v/>
      </c>
      <c r="AI117" s="32" t="str">
        <f>IF(AI$14="","",INDEX('Work It Out'!$K111:$EN111,MATCH(AI$14,WorkDebtName,0)))</f>
        <v/>
      </c>
      <c r="AJ117" s="32" t="str">
        <f>IF(AI$14="","",INDEX('Work It Out'!$I111:$EN111, MATCH(AI$14, WorkDebtName, 0)))</f>
        <v/>
      </c>
      <c r="AK117" s="32" t="str">
        <f>IF(AK$14="","",INDEX('Work It Out'!$K111:$EN111,MATCH(AK$14,WorkDebtName,0)))</f>
        <v/>
      </c>
      <c r="AL117" s="32" t="str">
        <f>IF(AK$14="","",INDEX('Work It Out'!$I111:$EN111, MATCH(AK$14, WorkDebtName, 0)))</f>
        <v/>
      </c>
      <c r="AM117" s="32" t="str">
        <f>IF(AM$14="","",INDEX('Work It Out'!$K111:$EN111,MATCH(AM$14,WorkDebtName,0)))</f>
        <v/>
      </c>
      <c r="AN117" s="32" t="str">
        <f>IF(AM$14="","",INDEX('Work It Out'!$I111:$EN111, MATCH(AM$14, WorkDebtName, 0)))</f>
        <v/>
      </c>
      <c r="AO117" s="32" t="str">
        <f>IF(AO$14="","",INDEX('Work It Out'!$K111:$EN111,MATCH(AO$14,WorkDebtName,0)))</f>
        <v/>
      </c>
      <c r="AP117" s="32" t="str">
        <f>IF(AO$14="","",INDEX('Work It Out'!$I111:$EN111, MATCH(AO$14, WorkDebtName, 0)))</f>
        <v/>
      </c>
    </row>
    <row r="118" spans="2:42" x14ac:dyDescent="0.25">
      <c r="B118" s="31">
        <f t="shared" ca="1" si="1"/>
        <v>48611</v>
      </c>
      <c r="C118" s="32">
        <f>IF(C$14="","",INDEX('Work It Out'!$K112:$EN112,MATCH(C$14,WorkDebtName,0)))</f>
        <v>0</v>
      </c>
      <c r="D118" s="32">
        <f>IF(C$14="","",INDEX('Work It Out'!$I112:$EN112, MATCH(C$14, WorkDebtName, 0)))</f>
        <v>0</v>
      </c>
      <c r="E118" s="32">
        <f>IF(E$14="","",INDEX('Work It Out'!$K112:$EN112,MATCH(E$14,WorkDebtName,0)))</f>
        <v>0</v>
      </c>
      <c r="F118" s="32">
        <f>IF(E$14="","",INDEX('Work It Out'!$I112:$EN112, MATCH(E$14, WorkDebtName, 0)))</f>
        <v>0</v>
      </c>
      <c r="G118" s="32">
        <f>IF(G$14="","",INDEX('Work It Out'!$K112:$EN112,MATCH(G$14,WorkDebtName,0)))</f>
        <v>0</v>
      </c>
      <c r="H118" s="32">
        <f>IF(G$14="","",INDEX('Work It Out'!$I112:$EN112, MATCH(G$14, WorkDebtName, 0)))</f>
        <v>0</v>
      </c>
      <c r="I118" s="32">
        <f>IF(I$14="","",INDEX('Work It Out'!$K112:$EN112,MATCH(I$14,WorkDebtName,0)))</f>
        <v>0</v>
      </c>
      <c r="J118" s="32">
        <f>IF(I$14="","",INDEX('Work It Out'!$I112:$EN112, MATCH(I$14, WorkDebtName, 0)))</f>
        <v>0</v>
      </c>
      <c r="K118" s="32" t="str">
        <f>IF(K$14="","",INDEX('Work It Out'!$K112:$EN112,MATCH(K$14,WorkDebtName,0)))</f>
        <v/>
      </c>
      <c r="L118" s="32" t="str">
        <f>IF(K$14="","",INDEX('Work It Out'!$I112:$EN112, MATCH(K$14, WorkDebtName, 0)))</f>
        <v/>
      </c>
      <c r="M118" s="32" t="str">
        <f>IF(M$14="","",INDEX('Work It Out'!$K112:$EN112,MATCH(M$14,WorkDebtName,0)))</f>
        <v/>
      </c>
      <c r="N118" s="32" t="str">
        <f>IF(M$14="","",INDEX('Work It Out'!$I112:$EN112, MATCH(M$14, WorkDebtName, 0)))</f>
        <v/>
      </c>
      <c r="O118" s="32" t="str">
        <f>IF(O$14="","",INDEX('Work It Out'!$K112:$EN112,MATCH(O$14,WorkDebtName,0)))</f>
        <v/>
      </c>
      <c r="P118" s="32" t="str">
        <f>IF(O$14="","",INDEX('Work It Out'!$I112:$EN112, MATCH(O$14, WorkDebtName, 0)))</f>
        <v/>
      </c>
      <c r="Q118" s="32" t="str">
        <f>IF(Q$14="","",INDEX('Work It Out'!$K112:$EN112,MATCH(Q$14,WorkDebtName,0)))</f>
        <v/>
      </c>
      <c r="R118" s="32" t="str">
        <f>IF(Q$14="","",INDEX('Work It Out'!$I112:$EN112, MATCH(Q$14, WorkDebtName, 0)))</f>
        <v/>
      </c>
      <c r="S118" s="32" t="str">
        <f>IF(S$14="","",INDEX('Work It Out'!$K112:$EN112,MATCH(S$14,WorkDebtName,0)))</f>
        <v/>
      </c>
      <c r="T118" s="32" t="str">
        <f>IF(S$14="","",INDEX('Work It Out'!$I112:$EN112, MATCH(S$14, WorkDebtName, 0)))</f>
        <v/>
      </c>
      <c r="U118" s="32" t="str">
        <f>IF(U$14="","",INDEX('Work It Out'!$K112:$EN112,MATCH(U$14,WorkDebtName,0)))</f>
        <v/>
      </c>
      <c r="V118" s="32" t="str">
        <f>IF(U$14="","",INDEX('Work It Out'!$I112:$EN112, MATCH(U$14, WorkDebtName, 0)))</f>
        <v/>
      </c>
      <c r="W118" s="32" t="str">
        <f>IF(W$14="","",INDEX('Work It Out'!$K112:$EN112,MATCH(W$14,WorkDebtName,0)))</f>
        <v/>
      </c>
      <c r="X118" s="32" t="str">
        <f>IF(W$14="","",INDEX('Work It Out'!$I112:$EN112, MATCH(W$14, WorkDebtName, 0)))</f>
        <v/>
      </c>
      <c r="Y118" s="32" t="str">
        <f>IF(Y$14="","",INDEX('Work It Out'!$K112:$EN112,MATCH(Y$14,WorkDebtName,0)))</f>
        <v/>
      </c>
      <c r="Z118" s="32" t="str">
        <f>IF(Y$14="","",INDEX('Work It Out'!$I112:$EN112, MATCH(Y$14, WorkDebtName, 0)))</f>
        <v/>
      </c>
      <c r="AA118" s="32" t="str">
        <f>IF(AA$14="","",INDEX('Work It Out'!$K112:$EN112,MATCH(AA$14,WorkDebtName,0)))</f>
        <v/>
      </c>
      <c r="AB118" s="32" t="str">
        <f>IF(AA$14="","",INDEX('Work It Out'!$I112:$EN112, MATCH(AA$14, WorkDebtName, 0)))</f>
        <v/>
      </c>
      <c r="AC118" s="32" t="str">
        <f>IF(AC$14="","",INDEX('Work It Out'!$K112:$EN112,MATCH(AC$14,WorkDebtName,0)))</f>
        <v/>
      </c>
      <c r="AD118" s="32" t="str">
        <f>IF(AC$14="","",INDEX('Work It Out'!$I112:$EN112, MATCH(AC$14, WorkDebtName, 0)))</f>
        <v/>
      </c>
      <c r="AE118" s="32" t="str">
        <f>IF(AE$14="","",INDEX('Work It Out'!$K112:$EN112,MATCH(AE$14,WorkDebtName,0)))</f>
        <v/>
      </c>
      <c r="AF118" s="32" t="str">
        <f>IF(AE$14="","",INDEX('Work It Out'!$I112:$EN112, MATCH(AE$14, WorkDebtName, 0)))</f>
        <v/>
      </c>
      <c r="AG118" s="32" t="str">
        <f>IF(AG$14="","",INDEX('Work It Out'!$K112:$EN112,MATCH(AG$14,WorkDebtName,0)))</f>
        <v/>
      </c>
      <c r="AH118" s="32" t="str">
        <f>IF(AG$14="","",INDEX('Work It Out'!$I112:$EN112, MATCH(AG$14, WorkDebtName, 0)))</f>
        <v/>
      </c>
      <c r="AI118" s="32" t="str">
        <f>IF(AI$14="","",INDEX('Work It Out'!$K112:$EN112,MATCH(AI$14,WorkDebtName,0)))</f>
        <v/>
      </c>
      <c r="AJ118" s="32" t="str">
        <f>IF(AI$14="","",INDEX('Work It Out'!$I112:$EN112, MATCH(AI$14, WorkDebtName, 0)))</f>
        <v/>
      </c>
      <c r="AK118" s="32" t="str">
        <f>IF(AK$14="","",INDEX('Work It Out'!$K112:$EN112,MATCH(AK$14,WorkDebtName,0)))</f>
        <v/>
      </c>
      <c r="AL118" s="32" t="str">
        <f>IF(AK$14="","",INDEX('Work It Out'!$I112:$EN112, MATCH(AK$14, WorkDebtName, 0)))</f>
        <v/>
      </c>
      <c r="AM118" s="32" t="str">
        <f>IF(AM$14="","",INDEX('Work It Out'!$K112:$EN112,MATCH(AM$14,WorkDebtName,0)))</f>
        <v/>
      </c>
      <c r="AN118" s="32" t="str">
        <f>IF(AM$14="","",INDEX('Work It Out'!$I112:$EN112, MATCH(AM$14, WorkDebtName, 0)))</f>
        <v/>
      </c>
      <c r="AO118" s="32" t="str">
        <f>IF(AO$14="","",INDEX('Work It Out'!$K112:$EN112,MATCH(AO$14,WorkDebtName,0)))</f>
        <v/>
      </c>
      <c r="AP118" s="32" t="str">
        <f>IF(AO$14="","",INDEX('Work It Out'!$I112:$EN112, MATCH(AO$14, WorkDebtName, 0)))</f>
        <v/>
      </c>
    </row>
    <row r="119" spans="2:42" x14ac:dyDescent="0.25">
      <c r="B119" s="31">
        <f t="shared" ca="1" si="1"/>
        <v>48639</v>
      </c>
      <c r="C119" s="32">
        <f>IF(C$14="","",INDEX('Work It Out'!$K113:$EN113,MATCH(C$14,WorkDebtName,0)))</f>
        <v>0</v>
      </c>
      <c r="D119" s="32">
        <f>IF(C$14="","",INDEX('Work It Out'!$I113:$EN113, MATCH(C$14, WorkDebtName, 0)))</f>
        <v>0</v>
      </c>
      <c r="E119" s="32">
        <f>IF(E$14="","",INDEX('Work It Out'!$K113:$EN113,MATCH(E$14,WorkDebtName,0)))</f>
        <v>0</v>
      </c>
      <c r="F119" s="32">
        <f>IF(E$14="","",INDEX('Work It Out'!$I113:$EN113, MATCH(E$14, WorkDebtName, 0)))</f>
        <v>0</v>
      </c>
      <c r="G119" s="32">
        <f>IF(G$14="","",INDEX('Work It Out'!$K113:$EN113,MATCH(G$14,WorkDebtName,0)))</f>
        <v>0</v>
      </c>
      <c r="H119" s="32">
        <f>IF(G$14="","",INDEX('Work It Out'!$I113:$EN113, MATCH(G$14, WorkDebtName, 0)))</f>
        <v>0</v>
      </c>
      <c r="I119" s="32">
        <f>IF(I$14="","",INDEX('Work It Out'!$K113:$EN113,MATCH(I$14,WorkDebtName,0)))</f>
        <v>0</v>
      </c>
      <c r="J119" s="32">
        <f>IF(I$14="","",INDEX('Work It Out'!$I113:$EN113, MATCH(I$14, WorkDebtName, 0)))</f>
        <v>0</v>
      </c>
      <c r="K119" s="32" t="str">
        <f>IF(K$14="","",INDEX('Work It Out'!$K113:$EN113,MATCH(K$14,WorkDebtName,0)))</f>
        <v/>
      </c>
      <c r="L119" s="32" t="str">
        <f>IF(K$14="","",INDEX('Work It Out'!$I113:$EN113, MATCH(K$14, WorkDebtName, 0)))</f>
        <v/>
      </c>
      <c r="M119" s="32" t="str">
        <f>IF(M$14="","",INDEX('Work It Out'!$K113:$EN113,MATCH(M$14,WorkDebtName,0)))</f>
        <v/>
      </c>
      <c r="N119" s="32" t="str">
        <f>IF(M$14="","",INDEX('Work It Out'!$I113:$EN113, MATCH(M$14, WorkDebtName, 0)))</f>
        <v/>
      </c>
      <c r="O119" s="32" t="str">
        <f>IF(O$14="","",INDEX('Work It Out'!$K113:$EN113,MATCH(O$14,WorkDebtName,0)))</f>
        <v/>
      </c>
      <c r="P119" s="32" t="str">
        <f>IF(O$14="","",INDEX('Work It Out'!$I113:$EN113, MATCH(O$14, WorkDebtName, 0)))</f>
        <v/>
      </c>
      <c r="Q119" s="32" t="str">
        <f>IF(Q$14="","",INDEX('Work It Out'!$K113:$EN113,MATCH(Q$14,WorkDebtName,0)))</f>
        <v/>
      </c>
      <c r="R119" s="32" t="str">
        <f>IF(Q$14="","",INDEX('Work It Out'!$I113:$EN113, MATCH(Q$14, WorkDebtName, 0)))</f>
        <v/>
      </c>
      <c r="S119" s="32" t="str">
        <f>IF(S$14="","",INDEX('Work It Out'!$K113:$EN113,MATCH(S$14,WorkDebtName,0)))</f>
        <v/>
      </c>
      <c r="T119" s="32" t="str">
        <f>IF(S$14="","",INDEX('Work It Out'!$I113:$EN113, MATCH(S$14, WorkDebtName, 0)))</f>
        <v/>
      </c>
      <c r="U119" s="32" t="str">
        <f>IF(U$14="","",INDEX('Work It Out'!$K113:$EN113,MATCH(U$14,WorkDebtName,0)))</f>
        <v/>
      </c>
      <c r="V119" s="32" t="str">
        <f>IF(U$14="","",INDEX('Work It Out'!$I113:$EN113, MATCH(U$14, WorkDebtName, 0)))</f>
        <v/>
      </c>
      <c r="W119" s="32" t="str">
        <f>IF(W$14="","",INDEX('Work It Out'!$K113:$EN113,MATCH(W$14,WorkDebtName,0)))</f>
        <v/>
      </c>
      <c r="X119" s="32" t="str">
        <f>IF(W$14="","",INDEX('Work It Out'!$I113:$EN113, MATCH(W$14, WorkDebtName, 0)))</f>
        <v/>
      </c>
      <c r="Y119" s="32" t="str">
        <f>IF(Y$14="","",INDEX('Work It Out'!$K113:$EN113,MATCH(Y$14,WorkDebtName,0)))</f>
        <v/>
      </c>
      <c r="Z119" s="32" t="str">
        <f>IF(Y$14="","",INDEX('Work It Out'!$I113:$EN113, MATCH(Y$14, WorkDebtName, 0)))</f>
        <v/>
      </c>
      <c r="AA119" s="32" t="str">
        <f>IF(AA$14="","",INDEX('Work It Out'!$K113:$EN113,MATCH(AA$14,WorkDebtName,0)))</f>
        <v/>
      </c>
      <c r="AB119" s="32" t="str">
        <f>IF(AA$14="","",INDEX('Work It Out'!$I113:$EN113, MATCH(AA$14, WorkDebtName, 0)))</f>
        <v/>
      </c>
      <c r="AC119" s="32" t="str">
        <f>IF(AC$14="","",INDEX('Work It Out'!$K113:$EN113,MATCH(AC$14,WorkDebtName,0)))</f>
        <v/>
      </c>
      <c r="AD119" s="32" t="str">
        <f>IF(AC$14="","",INDEX('Work It Out'!$I113:$EN113, MATCH(AC$14, WorkDebtName, 0)))</f>
        <v/>
      </c>
      <c r="AE119" s="32" t="str">
        <f>IF(AE$14="","",INDEX('Work It Out'!$K113:$EN113,MATCH(AE$14,WorkDebtName,0)))</f>
        <v/>
      </c>
      <c r="AF119" s="32" t="str">
        <f>IF(AE$14="","",INDEX('Work It Out'!$I113:$EN113, MATCH(AE$14, WorkDebtName, 0)))</f>
        <v/>
      </c>
      <c r="AG119" s="32" t="str">
        <f>IF(AG$14="","",INDEX('Work It Out'!$K113:$EN113,MATCH(AG$14,WorkDebtName,0)))</f>
        <v/>
      </c>
      <c r="AH119" s="32" t="str">
        <f>IF(AG$14="","",INDEX('Work It Out'!$I113:$EN113, MATCH(AG$14, WorkDebtName, 0)))</f>
        <v/>
      </c>
      <c r="AI119" s="32" t="str">
        <f>IF(AI$14="","",INDEX('Work It Out'!$K113:$EN113,MATCH(AI$14,WorkDebtName,0)))</f>
        <v/>
      </c>
      <c r="AJ119" s="32" t="str">
        <f>IF(AI$14="","",INDEX('Work It Out'!$I113:$EN113, MATCH(AI$14, WorkDebtName, 0)))</f>
        <v/>
      </c>
      <c r="AK119" s="32" t="str">
        <f>IF(AK$14="","",INDEX('Work It Out'!$K113:$EN113,MATCH(AK$14,WorkDebtName,0)))</f>
        <v/>
      </c>
      <c r="AL119" s="32" t="str">
        <f>IF(AK$14="","",INDEX('Work It Out'!$I113:$EN113, MATCH(AK$14, WorkDebtName, 0)))</f>
        <v/>
      </c>
      <c r="AM119" s="32" t="str">
        <f>IF(AM$14="","",INDEX('Work It Out'!$K113:$EN113,MATCH(AM$14,WorkDebtName,0)))</f>
        <v/>
      </c>
      <c r="AN119" s="32" t="str">
        <f>IF(AM$14="","",INDEX('Work It Out'!$I113:$EN113, MATCH(AM$14, WorkDebtName, 0)))</f>
        <v/>
      </c>
      <c r="AO119" s="32" t="str">
        <f>IF(AO$14="","",INDEX('Work It Out'!$K113:$EN113,MATCH(AO$14,WorkDebtName,0)))</f>
        <v/>
      </c>
      <c r="AP119" s="32" t="str">
        <f>IF(AO$14="","",INDEX('Work It Out'!$I113:$EN113, MATCH(AO$14, WorkDebtName, 0)))</f>
        <v/>
      </c>
    </row>
    <row r="120" spans="2:42" x14ac:dyDescent="0.25">
      <c r="B120" s="31">
        <f t="shared" ca="1" si="1"/>
        <v>48670</v>
      </c>
      <c r="C120" s="32">
        <f>IF(C$14="","",INDEX('Work It Out'!$K114:$EN114,MATCH(C$14,WorkDebtName,0)))</f>
        <v>0</v>
      </c>
      <c r="D120" s="32">
        <f>IF(C$14="","",INDEX('Work It Out'!$I114:$EN114, MATCH(C$14, WorkDebtName, 0)))</f>
        <v>0</v>
      </c>
      <c r="E120" s="32">
        <f>IF(E$14="","",INDEX('Work It Out'!$K114:$EN114,MATCH(E$14,WorkDebtName,0)))</f>
        <v>0</v>
      </c>
      <c r="F120" s="32">
        <f>IF(E$14="","",INDEX('Work It Out'!$I114:$EN114, MATCH(E$14, WorkDebtName, 0)))</f>
        <v>0</v>
      </c>
      <c r="G120" s="32">
        <f>IF(G$14="","",INDEX('Work It Out'!$K114:$EN114,MATCH(G$14,WorkDebtName,0)))</f>
        <v>0</v>
      </c>
      <c r="H120" s="32">
        <f>IF(G$14="","",INDEX('Work It Out'!$I114:$EN114, MATCH(G$14, WorkDebtName, 0)))</f>
        <v>0</v>
      </c>
      <c r="I120" s="32">
        <f>IF(I$14="","",INDEX('Work It Out'!$K114:$EN114,MATCH(I$14,WorkDebtName,0)))</f>
        <v>0</v>
      </c>
      <c r="J120" s="32">
        <f>IF(I$14="","",INDEX('Work It Out'!$I114:$EN114, MATCH(I$14, WorkDebtName, 0)))</f>
        <v>0</v>
      </c>
      <c r="K120" s="32" t="str">
        <f>IF(K$14="","",INDEX('Work It Out'!$K114:$EN114,MATCH(K$14,WorkDebtName,0)))</f>
        <v/>
      </c>
      <c r="L120" s="32" t="str">
        <f>IF(K$14="","",INDEX('Work It Out'!$I114:$EN114, MATCH(K$14, WorkDebtName, 0)))</f>
        <v/>
      </c>
      <c r="M120" s="32" t="str">
        <f>IF(M$14="","",INDEX('Work It Out'!$K114:$EN114,MATCH(M$14,WorkDebtName,0)))</f>
        <v/>
      </c>
      <c r="N120" s="32" t="str">
        <f>IF(M$14="","",INDEX('Work It Out'!$I114:$EN114, MATCH(M$14, WorkDebtName, 0)))</f>
        <v/>
      </c>
      <c r="O120" s="32" t="str">
        <f>IF(O$14="","",INDEX('Work It Out'!$K114:$EN114,MATCH(O$14,WorkDebtName,0)))</f>
        <v/>
      </c>
      <c r="P120" s="32" t="str">
        <f>IF(O$14="","",INDEX('Work It Out'!$I114:$EN114, MATCH(O$14, WorkDebtName, 0)))</f>
        <v/>
      </c>
      <c r="Q120" s="32" t="str">
        <f>IF(Q$14="","",INDEX('Work It Out'!$K114:$EN114,MATCH(Q$14,WorkDebtName,0)))</f>
        <v/>
      </c>
      <c r="R120" s="32" t="str">
        <f>IF(Q$14="","",INDEX('Work It Out'!$I114:$EN114, MATCH(Q$14, WorkDebtName, 0)))</f>
        <v/>
      </c>
      <c r="S120" s="32" t="str">
        <f>IF(S$14="","",INDEX('Work It Out'!$K114:$EN114,MATCH(S$14,WorkDebtName,0)))</f>
        <v/>
      </c>
      <c r="T120" s="32" t="str">
        <f>IF(S$14="","",INDEX('Work It Out'!$I114:$EN114, MATCH(S$14, WorkDebtName, 0)))</f>
        <v/>
      </c>
      <c r="U120" s="32" t="str">
        <f>IF(U$14="","",INDEX('Work It Out'!$K114:$EN114,MATCH(U$14,WorkDebtName,0)))</f>
        <v/>
      </c>
      <c r="V120" s="32" t="str">
        <f>IF(U$14="","",INDEX('Work It Out'!$I114:$EN114, MATCH(U$14, WorkDebtName, 0)))</f>
        <v/>
      </c>
      <c r="W120" s="32" t="str">
        <f>IF(W$14="","",INDEX('Work It Out'!$K114:$EN114,MATCH(W$14,WorkDebtName,0)))</f>
        <v/>
      </c>
      <c r="X120" s="32" t="str">
        <f>IF(W$14="","",INDEX('Work It Out'!$I114:$EN114, MATCH(W$14, WorkDebtName, 0)))</f>
        <v/>
      </c>
      <c r="Y120" s="32" t="str">
        <f>IF(Y$14="","",INDEX('Work It Out'!$K114:$EN114,MATCH(Y$14,WorkDebtName,0)))</f>
        <v/>
      </c>
      <c r="Z120" s="32" t="str">
        <f>IF(Y$14="","",INDEX('Work It Out'!$I114:$EN114, MATCH(Y$14, WorkDebtName, 0)))</f>
        <v/>
      </c>
      <c r="AA120" s="32" t="str">
        <f>IF(AA$14="","",INDEX('Work It Out'!$K114:$EN114,MATCH(AA$14,WorkDebtName,0)))</f>
        <v/>
      </c>
      <c r="AB120" s="32" t="str">
        <f>IF(AA$14="","",INDEX('Work It Out'!$I114:$EN114, MATCH(AA$14, WorkDebtName, 0)))</f>
        <v/>
      </c>
      <c r="AC120" s="32" t="str">
        <f>IF(AC$14="","",INDEX('Work It Out'!$K114:$EN114,MATCH(AC$14,WorkDebtName,0)))</f>
        <v/>
      </c>
      <c r="AD120" s="32" t="str">
        <f>IF(AC$14="","",INDEX('Work It Out'!$I114:$EN114, MATCH(AC$14, WorkDebtName, 0)))</f>
        <v/>
      </c>
      <c r="AE120" s="32" t="str">
        <f>IF(AE$14="","",INDEX('Work It Out'!$K114:$EN114,MATCH(AE$14,WorkDebtName,0)))</f>
        <v/>
      </c>
      <c r="AF120" s="32" t="str">
        <f>IF(AE$14="","",INDEX('Work It Out'!$I114:$EN114, MATCH(AE$14, WorkDebtName, 0)))</f>
        <v/>
      </c>
      <c r="AG120" s="32" t="str">
        <f>IF(AG$14="","",INDEX('Work It Out'!$K114:$EN114,MATCH(AG$14,WorkDebtName,0)))</f>
        <v/>
      </c>
      <c r="AH120" s="32" t="str">
        <f>IF(AG$14="","",INDEX('Work It Out'!$I114:$EN114, MATCH(AG$14, WorkDebtName, 0)))</f>
        <v/>
      </c>
      <c r="AI120" s="32" t="str">
        <f>IF(AI$14="","",INDEX('Work It Out'!$K114:$EN114,MATCH(AI$14,WorkDebtName,0)))</f>
        <v/>
      </c>
      <c r="AJ120" s="32" t="str">
        <f>IF(AI$14="","",INDEX('Work It Out'!$I114:$EN114, MATCH(AI$14, WorkDebtName, 0)))</f>
        <v/>
      </c>
      <c r="AK120" s="32" t="str">
        <f>IF(AK$14="","",INDEX('Work It Out'!$K114:$EN114,MATCH(AK$14,WorkDebtName,0)))</f>
        <v/>
      </c>
      <c r="AL120" s="32" t="str">
        <f>IF(AK$14="","",INDEX('Work It Out'!$I114:$EN114, MATCH(AK$14, WorkDebtName, 0)))</f>
        <v/>
      </c>
      <c r="AM120" s="32" t="str">
        <f>IF(AM$14="","",INDEX('Work It Out'!$K114:$EN114,MATCH(AM$14,WorkDebtName,0)))</f>
        <v/>
      </c>
      <c r="AN120" s="32" t="str">
        <f>IF(AM$14="","",INDEX('Work It Out'!$I114:$EN114, MATCH(AM$14, WorkDebtName, 0)))</f>
        <v/>
      </c>
      <c r="AO120" s="32" t="str">
        <f>IF(AO$14="","",INDEX('Work It Out'!$K114:$EN114,MATCH(AO$14,WorkDebtName,0)))</f>
        <v/>
      </c>
      <c r="AP120" s="32" t="str">
        <f>IF(AO$14="","",INDEX('Work It Out'!$I114:$EN114, MATCH(AO$14, WorkDebtName, 0)))</f>
        <v/>
      </c>
    </row>
    <row r="121" spans="2:42" x14ac:dyDescent="0.25">
      <c r="B121" s="31">
        <f t="shared" ca="1" si="1"/>
        <v>48700</v>
      </c>
      <c r="C121" s="32">
        <f>IF(C$14="","",INDEX('Work It Out'!$K115:$EN115,MATCH(C$14,WorkDebtName,0)))</f>
        <v>0</v>
      </c>
      <c r="D121" s="32">
        <f>IF(C$14="","",INDEX('Work It Out'!$I115:$EN115, MATCH(C$14, WorkDebtName, 0)))</f>
        <v>0</v>
      </c>
      <c r="E121" s="32">
        <f>IF(E$14="","",INDEX('Work It Out'!$K115:$EN115,MATCH(E$14,WorkDebtName,0)))</f>
        <v>0</v>
      </c>
      <c r="F121" s="32">
        <f>IF(E$14="","",INDEX('Work It Out'!$I115:$EN115, MATCH(E$14, WorkDebtName, 0)))</f>
        <v>0</v>
      </c>
      <c r="G121" s="32">
        <f>IF(G$14="","",INDEX('Work It Out'!$K115:$EN115,MATCH(G$14,WorkDebtName,0)))</f>
        <v>0</v>
      </c>
      <c r="H121" s="32">
        <f>IF(G$14="","",INDEX('Work It Out'!$I115:$EN115, MATCH(G$14, WorkDebtName, 0)))</f>
        <v>0</v>
      </c>
      <c r="I121" s="32">
        <f>IF(I$14="","",INDEX('Work It Out'!$K115:$EN115,MATCH(I$14,WorkDebtName,0)))</f>
        <v>0</v>
      </c>
      <c r="J121" s="32">
        <f>IF(I$14="","",INDEX('Work It Out'!$I115:$EN115, MATCH(I$14, WorkDebtName, 0)))</f>
        <v>0</v>
      </c>
      <c r="K121" s="32" t="str">
        <f>IF(K$14="","",INDEX('Work It Out'!$K115:$EN115,MATCH(K$14,WorkDebtName,0)))</f>
        <v/>
      </c>
      <c r="L121" s="32" t="str">
        <f>IF(K$14="","",INDEX('Work It Out'!$I115:$EN115, MATCH(K$14, WorkDebtName, 0)))</f>
        <v/>
      </c>
      <c r="M121" s="32" t="str">
        <f>IF(M$14="","",INDEX('Work It Out'!$K115:$EN115,MATCH(M$14,WorkDebtName,0)))</f>
        <v/>
      </c>
      <c r="N121" s="32" t="str">
        <f>IF(M$14="","",INDEX('Work It Out'!$I115:$EN115, MATCH(M$14, WorkDebtName, 0)))</f>
        <v/>
      </c>
      <c r="O121" s="32" t="str">
        <f>IF(O$14="","",INDEX('Work It Out'!$K115:$EN115,MATCH(O$14,WorkDebtName,0)))</f>
        <v/>
      </c>
      <c r="P121" s="32" t="str">
        <f>IF(O$14="","",INDEX('Work It Out'!$I115:$EN115, MATCH(O$14, WorkDebtName, 0)))</f>
        <v/>
      </c>
      <c r="Q121" s="32" t="str">
        <f>IF(Q$14="","",INDEX('Work It Out'!$K115:$EN115,MATCH(Q$14,WorkDebtName,0)))</f>
        <v/>
      </c>
      <c r="R121" s="32" t="str">
        <f>IF(Q$14="","",INDEX('Work It Out'!$I115:$EN115, MATCH(Q$14, WorkDebtName, 0)))</f>
        <v/>
      </c>
      <c r="S121" s="32" t="str">
        <f>IF(S$14="","",INDEX('Work It Out'!$K115:$EN115,MATCH(S$14,WorkDebtName,0)))</f>
        <v/>
      </c>
      <c r="T121" s="32" t="str">
        <f>IF(S$14="","",INDEX('Work It Out'!$I115:$EN115, MATCH(S$14, WorkDebtName, 0)))</f>
        <v/>
      </c>
      <c r="U121" s="32" t="str">
        <f>IF(U$14="","",INDEX('Work It Out'!$K115:$EN115,MATCH(U$14,WorkDebtName,0)))</f>
        <v/>
      </c>
      <c r="V121" s="32" t="str">
        <f>IF(U$14="","",INDEX('Work It Out'!$I115:$EN115, MATCH(U$14, WorkDebtName, 0)))</f>
        <v/>
      </c>
      <c r="W121" s="32" t="str">
        <f>IF(W$14="","",INDEX('Work It Out'!$K115:$EN115,MATCH(W$14,WorkDebtName,0)))</f>
        <v/>
      </c>
      <c r="X121" s="32" t="str">
        <f>IF(W$14="","",INDEX('Work It Out'!$I115:$EN115, MATCH(W$14, WorkDebtName, 0)))</f>
        <v/>
      </c>
      <c r="Y121" s="32" t="str">
        <f>IF(Y$14="","",INDEX('Work It Out'!$K115:$EN115,MATCH(Y$14,WorkDebtName,0)))</f>
        <v/>
      </c>
      <c r="Z121" s="32" t="str">
        <f>IF(Y$14="","",INDEX('Work It Out'!$I115:$EN115, MATCH(Y$14, WorkDebtName, 0)))</f>
        <v/>
      </c>
      <c r="AA121" s="32" t="str">
        <f>IF(AA$14="","",INDEX('Work It Out'!$K115:$EN115,MATCH(AA$14,WorkDebtName,0)))</f>
        <v/>
      </c>
      <c r="AB121" s="32" t="str">
        <f>IF(AA$14="","",INDEX('Work It Out'!$I115:$EN115, MATCH(AA$14, WorkDebtName, 0)))</f>
        <v/>
      </c>
      <c r="AC121" s="32" t="str">
        <f>IF(AC$14="","",INDEX('Work It Out'!$K115:$EN115,MATCH(AC$14,WorkDebtName,0)))</f>
        <v/>
      </c>
      <c r="AD121" s="32" t="str">
        <f>IF(AC$14="","",INDEX('Work It Out'!$I115:$EN115, MATCH(AC$14, WorkDebtName, 0)))</f>
        <v/>
      </c>
      <c r="AE121" s="32" t="str">
        <f>IF(AE$14="","",INDEX('Work It Out'!$K115:$EN115,MATCH(AE$14,WorkDebtName,0)))</f>
        <v/>
      </c>
      <c r="AF121" s="32" t="str">
        <f>IF(AE$14="","",INDEX('Work It Out'!$I115:$EN115, MATCH(AE$14, WorkDebtName, 0)))</f>
        <v/>
      </c>
      <c r="AG121" s="32" t="str">
        <f>IF(AG$14="","",INDEX('Work It Out'!$K115:$EN115,MATCH(AG$14,WorkDebtName,0)))</f>
        <v/>
      </c>
      <c r="AH121" s="32" t="str">
        <f>IF(AG$14="","",INDEX('Work It Out'!$I115:$EN115, MATCH(AG$14, WorkDebtName, 0)))</f>
        <v/>
      </c>
      <c r="AI121" s="32" t="str">
        <f>IF(AI$14="","",INDEX('Work It Out'!$K115:$EN115,MATCH(AI$14,WorkDebtName,0)))</f>
        <v/>
      </c>
      <c r="AJ121" s="32" t="str">
        <f>IF(AI$14="","",INDEX('Work It Out'!$I115:$EN115, MATCH(AI$14, WorkDebtName, 0)))</f>
        <v/>
      </c>
      <c r="AK121" s="32" t="str">
        <f>IF(AK$14="","",INDEX('Work It Out'!$K115:$EN115,MATCH(AK$14,WorkDebtName,0)))</f>
        <v/>
      </c>
      <c r="AL121" s="32" t="str">
        <f>IF(AK$14="","",INDEX('Work It Out'!$I115:$EN115, MATCH(AK$14, WorkDebtName, 0)))</f>
        <v/>
      </c>
      <c r="AM121" s="32" t="str">
        <f>IF(AM$14="","",INDEX('Work It Out'!$K115:$EN115,MATCH(AM$14,WorkDebtName,0)))</f>
        <v/>
      </c>
      <c r="AN121" s="32" t="str">
        <f>IF(AM$14="","",INDEX('Work It Out'!$I115:$EN115, MATCH(AM$14, WorkDebtName, 0)))</f>
        <v/>
      </c>
      <c r="AO121" s="32" t="str">
        <f>IF(AO$14="","",INDEX('Work It Out'!$K115:$EN115,MATCH(AO$14,WorkDebtName,0)))</f>
        <v/>
      </c>
      <c r="AP121" s="32" t="str">
        <f>IF(AO$14="","",INDEX('Work It Out'!$I115:$EN115, MATCH(AO$14, WorkDebtName, 0)))</f>
        <v/>
      </c>
    </row>
    <row r="122" spans="2:42" x14ac:dyDescent="0.25">
      <c r="B122" s="31">
        <f t="shared" ca="1" si="1"/>
        <v>48731</v>
      </c>
      <c r="C122" s="32">
        <f>IF(C$14="","",INDEX('Work It Out'!$K116:$EN116,MATCH(C$14,WorkDebtName,0)))</f>
        <v>0</v>
      </c>
      <c r="D122" s="32">
        <f>IF(C$14="","",INDEX('Work It Out'!$I116:$EN116, MATCH(C$14, WorkDebtName, 0)))</f>
        <v>0</v>
      </c>
      <c r="E122" s="32">
        <f>IF(E$14="","",INDEX('Work It Out'!$K116:$EN116,MATCH(E$14,WorkDebtName,0)))</f>
        <v>0</v>
      </c>
      <c r="F122" s="32">
        <f>IF(E$14="","",INDEX('Work It Out'!$I116:$EN116, MATCH(E$14, WorkDebtName, 0)))</f>
        <v>0</v>
      </c>
      <c r="G122" s="32">
        <f>IF(G$14="","",INDEX('Work It Out'!$K116:$EN116,MATCH(G$14,WorkDebtName,0)))</f>
        <v>0</v>
      </c>
      <c r="H122" s="32">
        <f>IF(G$14="","",INDEX('Work It Out'!$I116:$EN116, MATCH(G$14, WorkDebtName, 0)))</f>
        <v>0</v>
      </c>
      <c r="I122" s="32">
        <f>IF(I$14="","",INDEX('Work It Out'!$K116:$EN116,MATCH(I$14,WorkDebtName,0)))</f>
        <v>0</v>
      </c>
      <c r="J122" s="32">
        <f>IF(I$14="","",INDEX('Work It Out'!$I116:$EN116, MATCH(I$14, WorkDebtName, 0)))</f>
        <v>0</v>
      </c>
      <c r="K122" s="32" t="str">
        <f>IF(K$14="","",INDEX('Work It Out'!$K116:$EN116,MATCH(K$14,WorkDebtName,0)))</f>
        <v/>
      </c>
      <c r="L122" s="32" t="str">
        <f>IF(K$14="","",INDEX('Work It Out'!$I116:$EN116, MATCH(K$14, WorkDebtName, 0)))</f>
        <v/>
      </c>
      <c r="M122" s="32" t="str">
        <f>IF(M$14="","",INDEX('Work It Out'!$K116:$EN116,MATCH(M$14,WorkDebtName,0)))</f>
        <v/>
      </c>
      <c r="N122" s="32" t="str">
        <f>IF(M$14="","",INDEX('Work It Out'!$I116:$EN116, MATCH(M$14, WorkDebtName, 0)))</f>
        <v/>
      </c>
      <c r="O122" s="32" t="str">
        <f>IF(O$14="","",INDEX('Work It Out'!$K116:$EN116,MATCH(O$14,WorkDebtName,0)))</f>
        <v/>
      </c>
      <c r="P122" s="32" t="str">
        <f>IF(O$14="","",INDEX('Work It Out'!$I116:$EN116, MATCH(O$14, WorkDebtName, 0)))</f>
        <v/>
      </c>
      <c r="Q122" s="32" t="str">
        <f>IF(Q$14="","",INDEX('Work It Out'!$K116:$EN116,MATCH(Q$14,WorkDebtName,0)))</f>
        <v/>
      </c>
      <c r="R122" s="32" t="str">
        <f>IF(Q$14="","",INDEX('Work It Out'!$I116:$EN116, MATCH(Q$14, WorkDebtName, 0)))</f>
        <v/>
      </c>
      <c r="S122" s="32" t="str">
        <f>IF(S$14="","",INDEX('Work It Out'!$K116:$EN116,MATCH(S$14,WorkDebtName,0)))</f>
        <v/>
      </c>
      <c r="T122" s="32" t="str">
        <f>IF(S$14="","",INDEX('Work It Out'!$I116:$EN116, MATCH(S$14, WorkDebtName, 0)))</f>
        <v/>
      </c>
      <c r="U122" s="32" t="str">
        <f>IF(U$14="","",INDEX('Work It Out'!$K116:$EN116,MATCH(U$14,WorkDebtName,0)))</f>
        <v/>
      </c>
      <c r="V122" s="32" t="str">
        <f>IF(U$14="","",INDEX('Work It Out'!$I116:$EN116, MATCH(U$14, WorkDebtName, 0)))</f>
        <v/>
      </c>
      <c r="W122" s="32" t="str">
        <f>IF(W$14="","",INDEX('Work It Out'!$K116:$EN116,MATCH(W$14,WorkDebtName,0)))</f>
        <v/>
      </c>
      <c r="X122" s="32" t="str">
        <f>IF(W$14="","",INDEX('Work It Out'!$I116:$EN116, MATCH(W$14, WorkDebtName, 0)))</f>
        <v/>
      </c>
      <c r="Y122" s="32" t="str">
        <f>IF(Y$14="","",INDEX('Work It Out'!$K116:$EN116,MATCH(Y$14,WorkDebtName,0)))</f>
        <v/>
      </c>
      <c r="Z122" s="32" t="str">
        <f>IF(Y$14="","",INDEX('Work It Out'!$I116:$EN116, MATCH(Y$14, WorkDebtName, 0)))</f>
        <v/>
      </c>
      <c r="AA122" s="32" t="str">
        <f>IF(AA$14="","",INDEX('Work It Out'!$K116:$EN116,MATCH(AA$14,WorkDebtName,0)))</f>
        <v/>
      </c>
      <c r="AB122" s="32" t="str">
        <f>IF(AA$14="","",INDEX('Work It Out'!$I116:$EN116, MATCH(AA$14, WorkDebtName, 0)))</f>
        <v/>
      </c>
      <c r="AC122" s="32" t="str">
        <f>IF(AC$14="","",INDEX('Work It Out'!$K116:$EN116,MATCH(AC$14,WorkDebtName,0)))</f>
        <v/>
      </c>
      <c r="AD122" s="32" t="str">
        <f>IF(AC$14="","",INDEX('Work It Out'!$I116:$EN116, MATCH(AC$14, WorkDebtName, 0)))</f>
        <v/>
      </c>
      <c r="AE122" s="32" t="str">
        <f>IF(AE$14="","",INDEX('Work It Out'!$K116:$EN116,MATCH(AE$14,WorkDebtName,0)))</f>
        <v/>
      </c>
      <c r="AF122" s="32" t="str">
        <f>IF(AE$14="","",INDEX('Work It Out'!$I116:$EN116, MATCH(AE$14, WorkDebtName, 0)))</f>
        <v/>
      </c>
      <c r="AG122" s="32" t="str">
        <f>IF(AG$14="","",INDEX('Work It Out'!$K116:$EN116,MATCH(AG$14,WorkDebtName,0)))</f>
        <v/>
      </c>
      <c r="AH122" s="32" t="str">
        <f>IF(AG$14="","",INDEX('Work It Out'!$I116:$EN116, MATCH(AG$14, WorkDebtName, 0)))</f>
        <v/>
      </c>
      <c r="AI122" s="32" t="str">
        <f>IF(AI$14="","",INDEX('Work It Out'!$K116:$EN116,MATCH(AI$14,WorkDebtName,0)))</f>
        <v/>
      </c>
      <c r="AJ122" s="32" t="str">
        <f>IF(AI$14="","",INDEX('Work It Out'!$I116:$EN116, MATCH(AI$14, WorkDebtName, 0)))</f>
        <v/>
      </c>
      <c r="AK122" s="32" t="str">
        <f>IF(AK$14="","",INDEX('Work It Out'!$K116:$EN116,MATCH(AK$14,WorkDebtName,0)))</f>
        <v/>
      </c>
      <c r="AL122" s="32" t="str">
        <f>IF(AK$14="","",INDEX('Work It Out'!$I116:$EN116, MATCH(AK$14, WorkDebtName, 0)))</f>
        <v/>
      </c>
      <c r="AM122" s="32" t="str">
        <f>IF(AM$14="","",INDEX('Work It Out'!$K116:$EN116,MATCH(AM$14,WorkDebtName,0)))</f>
        <v/>
      </c>
      <c r="AN122" s="32" t="str">
        <f>IF(AM$14="","",INDEX('Work It Out'!$I116:$EN116, MATCH(AM$14, WorkDebtName, 0)))</f>
        <v/>
      </c>
      <c r="AO122" s="32" t="str">
        <f>IF(AO$14="","",INDEX('Work It Out'!$K116:$EN116,MATCH(AO$14,WorkDebtName,0)))</f>
        <v/>
      </c>
      <c r="AP122" s="32" t="str">
        <f>IF(AO$14="","",INDEX('Work It Out'!$I116:$EN116, MATCH(AO$14, WorkDebtName, 0)))</f>
        <v/>
      </c>
    </row>
    <row r="123" spans="2:42" x14ac:dyDescent="0.25">
      <c r="B123" s="31">
        <f t="shared" ca="1" si="1"/>
        <v>48761</v>
      </c>
      <c r="C123" s="32">
        <f>IF(C$14="","",INDEX('Work It Out'!$K117:$EN117,MATCH(C$14,WorkDebtName,0)))</f>
        <v>0</v>
      </c>
      <c r="D123" s="32">
        <f>IF(C$14="","",INDEX('Work It Out'!$I117:$EN117, MATCH(C$14, WorkDebtName, 0)))</f>
        <v>0</v>
      </c>
      <c r="E123" s="32">
        <f>IF(E$14="","",INDEX('Work It Out'!$K117:$EN117,MATCH(E$14,WorkDebtName,0)))</f>
        <v>0</v>
      </c>
      <c r="F123" s="32">
        <f>IF(E$14="","",INDEX('Work It Out'!$I117:$EN117, MATCH(E$14, WorkDebtName, 0)))</f>
        <v>0</v>
      </c>
      <c r="G123" s="32">
        <f>IF(G$14="","",INDEX('Work It Out'!$K117:$EN117,MATCH(G$14,WorkDebtName,0)))</f>
        <v>0</v>
      </c>
      <c r="H123" s="32">
        <f>IF(G$14="","",INDEX('Work It Out'!$I117:$EN117, MATCH(G$14, WorkDebtName, 0)))</f>
        <v>0</v>
      </c>
      <c r="I123" s="32">
        <f>IF(I$14="","",INDEX('Work It Out'!$K117:$EN117,MATCH(I$14,WorkDebtName,0)))</f>
        <v>0</v>
      </c>
      <c r="J123" s="32">
        <f>IF(I$14="","",INDEX('Work It Out'!$I117:$EN117, MATCH(I$14, WorkDebtName, 0)))</f>
        <v>0</v>
      </c>
      <c r="K123" s="32" t="str">
        <f>IF(K$14="","",INDEX('Work It Out'!$K117:$EN117,MATCH(K$14,WorkDebtName,0)))</f>
        <v/>
      </c>
      <c r="L123" s="32" t="str">
        <f>IF(K$14="","",INDEX('Work It Out'!$I117:$EN117, MATCH(K$14, WorkDebtName, 0)))</f>
        <v/>
      </c>
      <c r="M123" s="32" t="str">
        <f>IF(M$14="","",INDEX('Work It Out'!$K117:$EN117,MATCH(M$14,WorkDebtName,0)))</f>
        <v/>
      </c>
      <c r="N123" s="32" t="str">
        <f>IF(M$14="","",INDEX('Work It Out'!$I117:$EN117, MATCH(M$14, WorkDebtName, 0)))</f>
        <v/>
      </c>
      <c r="O123" s="32" t="str">
        <f>IF(O$14="","",INDEX('Work It Out'!$K117:$EN117,MATCH(O$14,WorkDebtName,0)))</f>
        <v/>
      </c>
      <c r="P123" s="32" t="str">
        <f>IF(O$14="","",INDEX('Work It Out'!$I117:$EN117, MATCH(O$14, WorkDebtName, 0)))</f>
        <v/>
      </c>
      <c r="Q123" s="32" t="str">
        <f>IF(Q$14="","",INDEX('Work It Out'!$K117:$EN117,MATCH(Q$14,WorkDebtName,0)))</f>
        <v/>
      </c>
      <c r="R123" s="32" t="str">
        <f>IF(Q$14="","",INDEX('Work It Out'!$I117:$EN117, MATCH(Q$14, WorkDebtName, 0)))</f>
        <v/>
      </c>
      <c r="S123" s="32" t="str">
        <f>IF(S$14="","",INDEX('Work It Out'!$K117:$EN117,MATCH(S$14,WorkDebtName,0)))</f>
        <v/>
      </c>
      <c r="T123" s="32" t="str">
        <f>IF(S$14="","",INDEX('Work It Out'!$I117:$EN117, MATCH(S$14, WorkDebtName, 0)))</f>
        <v/>
      </c>
      <c r="U123" s="32" t="str">
        <f>IF(U$14="","",INDEX('Work It Out'!$K117:$EN117,MATCH(U$14,WorkDebtName,0)))</f>
        <v/>
      </c>
      <c r="V123" s="32" t="str">
        <f>IF(U$14="","",INDEX('Work It Out'!$I117:$EN117, MATCH(U$14, WorkDebtName, 0)))</f>
        <v/>
      </c>
      <c r="W123" s="32" t="str">
        <f>IF(W$14="","",INDEX('Work It Out'!$K117:$EN117,MATCH(W$14,WorkDebtName,0)))</f>
        <v/>
      </c>
      <c r="X123" s="32" t="str">
        <f>IF(W$14="","",INDEX('Work It Out'!$I117:$EN117, MATCH(W$14, WorkDebtName, 0)))</f>
        <v/>
      </c>
      <c r="Y123" s="32" t="str">
        <f>IF(Y$14="","",INDEX('Work It Out'!$K117:$EN117,MATCH(Y$14,WorkDebtName,0)))</f>
        <v/>
      </c>
      <c r="Z123" s="32" t="str">
        <f>IF(Y$14="","",INDEX('Work It Out'!$I117:$EN117, MATCH(Y$14, WorkDebtName, 0)))</f>
        <v/>
      </c>
      <c r="AA123" s="32" t="str">
        <f>IF(AA$14="","",INDEX('Work It Out'!$K117:$EN117,MATCH(AA$14,WorkDebtName,0)))</f>
        <v/>
      </c>
      <c r="AB123" s="32" t="str">
        <f>IF(AA$14="","",INDEX('Work It Out'!$I117:$EN117, MATCH(AA$14, WorkDebtName, 0)))</f>
        <v/>
      </c>
      <c r="AC123" s="32" t="str">
        <f>IF(AC$14="","",INDEX('Work It Out'!$K117:$EN117,MATCH(AC$14,WorkDebtName,0)))</f>
        <v/>
      </c>
      <c r="AD123" s="32" t="str">
        <f>IF(AC$14="","",INDEX('Work It Out'!$I117:$EN117, MATCH(AC$14, WorkDebtName, 0)))</f>
        <v/>
      </c>
      <c r="AE123" s="32" t="str">
        <f>IF(AE$14="","",INDEX('Work It Out'!$K117:$EN117,MATCH(AE$14,WorkDebtName,0)))</f>
        <v/>
      </c>
      <c r="AF123" s="32" t="str">
        <f>IF(AE$14="","",INDEX('Work It Out'!$I117:$EN117, MATCH(AE$14, WorkDebtName, 0)))</f>
        <v/>
      </c>
      <c r="AG123" s="32" t="str">
        <f>IF(AG$14="","",INDEX('Work It Out'!$K117:$EN117,MATCH(AG$14,WorkDebtName,0)))</f>
        <v/>
      </c>
      <c r="AH123" s="32" t="str">
        <f>IF(AG$14="","",INDEX('Work It Out'!$I117:$EN117, MATCH(AG$14, WorkDebtName, 0)))</f>
        <v/>
      </c>
      <c r="AI123" s="32" t="str">
        <f>IF(AI$14="","",INDEX('Work It Out'!$K117:$EN117,MATCH(AI$14,WorkDebtName,0)))</f>
        <v/>
      </c>
      <c r="AJ123" s="32" t="str">
        <f>IF(AI$14="","",INDEX('Work It Out'!$I117:$EN117, MATCH(AI$14, WorkDebtName, 0)))</f>
        <v/>
      </c>
      <c r="AK123" s="32" t="str">
        <f>IF(AK$14="","",INDEX('Work It Out'!$K117:$EN117,MATCH(AK$14,WorkDebtName,0)))</f>
        <v/>
      </c>
      <c r="AL123" s="32" t="str">
        <f>IF(AK$14="","",INDEX('Work It Out'!$I117:$EN117, MATCH(AK$14, WorkDebtName, 0)))</f>
        <v/>
      </c>
      <c r="AM123" s="32" t="str">
        <f>IF(AM$14="","",INDEX('Work It Out'!$K117:$EN117,MATCH(AM$14,WorkDebtName,0)))</f>
        <v/>
      </c>
      <c r="AN123" s="32" t="str">
        <f>IF(AM$14="","",INDEX('Work It Out'!$I117:$EN117, MATCH(AM$14, WorkDebtName, 0)))</f>
        <v/>
      </c>
      <c r="AO123" s="32" t="str">
        <f>IF(AO$14="","",INDEX('Work It Out'!$K117:$EN117,MATCH(AO$14,WorkDebtName,0)))</f>
        <v/>
      </c>
      <c r="AP123" s="32" t="str">
        <f>IF(AO$14="","",INDEX('Work It Out'!$I117:$EN117, MATCH(AO$14, WorkDebtName, 0)))</f>
        <v/>
      </c>
    </row>
    <row r="124" spans="2:42" x14ac:dyDescent="0.25">
      <c r="B124" s="31">
        <f t="shared" ca="1" si="1"/>
        <v>48792</v>
      </c>
      <c r="C124" s="32">
        <f>IF(C$14="","",INDEX('Work It Out'!$K118:$EN118,MATCH(C$14,WorkDebtName,0)))</f>
        <v>0</v>
      </c>
      <c r="D124" s="32">
        <f>IF(C$14="","",INDEX('Work It Out'!$I118:$EN118, MATCH(C$14, WorkDebtName, 0)))</f>
        <v>0</v>
      </c>
      <c r="E124" s="32">
        <f>IF(E$14="","",INDEX('Work It Out'!$K118:$EN118,MATCH(E$14,WorkDebtName,0)))</f>
        <v>0</v>
      </c>
      <c r="F124" s="32">
        <f>IF(E$14="","",INDEX('Work It Out'!$I118:$EN118, MATCH(E$14, WorkDebtName, 0)))</f>
        <v>0</v>
      </c>
      <c r="G124" s="32">
        <f>IF(G$14="","",INDEX('Work It Out'!$K118:$EN118,MATCH(G$14,WorkDebtName,0)))</f>
        <v>0</v>
      </c>
      <c r="H124" s="32">
        <f>IF(G$14="","",INDEX('Work It Out'!$I118:$EN118, MATCH(G$14, WorkDebtName, 0)))</f>
        <v>0</v>
      </c>
      <c r="I124" s="32">
        <f>IF(I$14="","",INDEX('Work It Out'!$K118:$EN118,MATCH(I$14,WorkDebtName,0)))</f>
        <v>0</v>
      </c>
      <c r="J124" s="32">
        <f>IF(I$14="","",INDEX('Work It Out'!$I118:$EN118, MATCH(I$14, WorkDebtName, 0)))</f>
        <v>0</v>
      </c>
      <c r="K124" s="32" t="str">
        <f>IF(K$14="","",INDEX('Work It Out'!$K118:$EN118,MATCH(K$14,WorkDebtName,0)))</f>
        <v/>
      </c>
      <c r="L124" s="32" t="str">
        <f>IF(K$14="","",INDEX('Work It Out'!$I118:$EN118, MATCH(K$14, WorkDebtName, 0)))</f>
        <v/>
      </c>
      <c r="M124" s="32" t="str">
        <f>IF(M$14="","",INDEX('Work It Out'!$K118:$EN118,MATCH(M$14,WorkDebtName,0)))</f>
        <v/>
      </c>
      <c r="N124" s="32" t="str">
        <f>IF(M$14="","",INDEX('Work It Out'!$I118:$EN118, MATCH(M$14, WorkDebtName, 0)))</f>
        <v/>
      </c>
      <c r="O124" s="32" t="str">
        <f>IF(O$14="","",INDEX('Work It Out'!$K118:$EN118,MATCH(O$14,WorkDebtName,0)))</f>
        <v/>
      </c>
      <c r="P124" s="32" t="str">
        <f>IF(O$14="","",INDEX('Work It Out'!$I118:$EN118, MATCH(O$14, WorkDebtName, 0)))</f>
        <v/>
      </c>
      <c r="Q124" s="32" t="str">
        <f>IF(Q$14="","",INDEX('Work It Out'!$K118:$EN118,MATCH(Q$14,WorkDebtName,0)))</f>
        <v/>
      </c>
      <c r="R124" s="32" t="str">
        <f>IF(Q$14="","",INDEX('Work It Out'!$I118:$EN118, MATCH(Q$14, WorkDebtName, 0)))</f>
        <v/>
      </c>
      <c r="S124" s="32" t="str">
        <f>IF(S$14="","",INDEX('Work It Out'!$K118:$EN118,MATCH(S$14,WorkDebtName,0)))</f>
        <v/>
      </c>
      <c r="T124" s="32" t="str">
        <f>IF(S$14="","",INDEX('Work It Out'!$I118:$EN118, MATCH(S$14, WorkDebtName, 0)))</f>
        <v/>
      </c>
      <c r="U124" s="32" t="str">
        <f>IF(U$14="","",INDEX('Work It Out'!$K118:$EN118,MATCH(U$14,WorkDebtName,0)))</f>
        <v/>
      </c>
      <c r="V124" s="32" t="str">
        <f>IF(U$14="","",INDEX('Work It Out'!$I118:$EN118, MATCH(U$14, WorkDebtName, 0)))</f>
        <v/>
      </c>
      <c r="W124" s="32" t="str">
        <f>IF(W$14="","",INDEX('Work It Out'!$K118:$EN118,MATCH(W$14,WorkDebtName,0)))</f>
        <v/>
      </c>
      <c r="X124" s="32" t="str">
        <f>IF(W$14="","",INDEX('Work It Out'!$I118:$EN118, MATCH(W$14, WorkDebtName, 0)))</f>
        <v/>
      </c>
      <c r="Y124" s="32" t="str">
        <f>IF(Y$14="","",INDEX('Work It Out'!$K118:$EN118,MATCH(Y$14,WorkDebtName,0)))</f>
        <v/>
      </c>
      <c r="Z124" s="32" t="str">
        <f>IF(Y$14="","",INDEX('Work It Out'!$I118:$EN118, MATCH(Y$14, WorkDebtName, 0)))</f>
        <v/>
      </c>
      <c r="AA124" s="32" t="str">
        <f>IF(AA$14="","",INDEX('Work It Out'!$K118:$EN118,MATCH(AA$14,WorkDebtName,0)))</f>
        <v/>
      </c>
      <c r="AB124" s="32" t="str">
        <f>IF(AA$14="","",INDEX('Work It Out'!$I118:$EN118, MATCH(AA$14, WorkDebtName, 0)))</f>
        <v/>
      </c>
      <c r="AC124" s="32" t="str">
        <f>IF(AC$14="","",INDEX('Work It Out'!$K118:$EN118,MATCH(AC$14,WorkDebtName,0)))</f>
        <v/>
      </c>
      <c r="AD124" s="32" t="str">
        <f>IF(AC$14="","",INDEX('Work It Out'!$I118:$EN118, MATCH(AC$14, WorkDebtName, 0)))</f>
        <v/>
      </c>
      <c r="AE124" s="32" t="str">
        <f>IF(AE$14="","",INDEX('Work It Out'!$K118:$EN118,MATCH(AE$14,WorkDebtName,0)))</f>
        <v/>
      </c>
      <c r="AF124" s="32" t="str">
        <f>IF(AE$14="","",INDEX('Work It Out'!$I118:$EN118, MATCH(AE$14, WorkDebtName, 0)))</f>
        <v/>
      </c>
      <c r="AG124" s="32" t="str">
        <f>IF(AG$14="","",INDEX('Work It Out'!$K118:$EN118,MATCH(AG$14,WorkDebtName,0)))</f>
        <v/>
      </c>
      <c r="AH124" s="32" t="str">
        <f>IF(AG$14="","",INDEX('Work It Out'!$I118:$EN118, MATCH(AG$14, WorkDebtName, 0)))</f>
        <v/>
      </c>
      <c r="AI124" s="32" t="str">
        <f>IF(AI$14="","",INDEX('Work It Out'!$K118:$EN118,MATCH(AI$14,WorkDebtName,0)))</f>
        <v/>
      </c>
      <c r="AJ124" s="32" t="str">
        <f>IF(AI$14="","",INDEX('Work It Out'!$I118:$EN118, MATCH(AI$14, WorkDebtName, 0)))</f>
        <v/>
      </c>
      <c r="AK124" s="32" t="str">
        <f>IF(AK$14="","",INDEX('Work It Out'!$K118:$EN118,MATCH(AK$14,WorkDebtName,0)))</f>
        <v/>
      </c>
      <c r="AL124" s="32" t="str">
        <f>IF(AK$14="","",INDEX('Work It Out'!$I118:$EN118, MATCH(AK$14, WorkDebtName, 0)))</f>
        <v/>
      </c>
      <c r="AM124" s="32" t="str">
        <f>IF(AM$14="","",INDEX('Work It Out'!$K118:$EN118,MATCH(AM$14,WorkDebtName,0)))</f>
        <v/>
      </c>
      <c r="AN124" s="32" t="str">
        <f>IF(AM$14="","",INDEX('Work It Out'!$I118:$EN118, MATCH(AM$14, WorkDebtName, 0)))</f>
        <v/>
      </c>
      <c r="AO124" s="32" t="str">
        <f>IF(AO$14="","",INDEX('Work It Out'!$K118:$EN118,MATCH(AO$14,WorkDebtName,0)))</f>
        <v/>
      </c>
      <c r="AP124" s="32" t="str">
        <f>IF(AO$14="","",INDEX('Work It Out'!$I118:$EN118, MATCH(AO$14, WorkDebtName, 0)))</f>
        <v/>
      </c>
    </row>
    <row r="125" spans="2:42" x14ac:dyDescent="0.25">
      <c r="B125" s="31">
        <f t="shared" ca="1" si="1"/>
        <v>48823</v>
      </c>
      <c r="C125" s="32">
        <f>IF(C$14="","",INDEX('Work It Out'!$K119:$EN119,MATCH(C$14,WorkDebtName,0)))</f>
        <v>0</v>
      </c>
      <c r="D125" s="32">
        <f>IF(C$14="","",INDEX('Work It Out'!$I119:$EN119, MATCH(C$14, WorkDebtName, 0)))</f>
        <v>0</v>
      </c>
      <c r="E125" s="32">
        <f>IF(E$14="","",INDEX('Work It Out'!$K119:$EN119,MATCH(E$14,WorkDebtName,0)))</f>
        <v>0</v>
      </c>
      <c r="F125" s="32">
        <f>IF(E$14="","",INDEX('Work It Out'!$I119:$EN119, MATCH(E$14, WorkDebtName, 0)))</f>
        <v>0</v>
      </c>
      <c r="G125" s="32">
        <f>IF(G$14="","",INDEX('Work It Out'!$K119:$EN119,MATCH(G$14,WorkDebtName,0)))</f>
        <v>0</v>
      </c>
      <c r="H125" s="32">
        <f>IF(G$14="","",INDEX('Work It Out'!$I119:$EN119, MATCH(G$14, WorkDebtName, 0)))</f>
        <v>0</v>
      </c>
      <c r="I125" s="32">
        <f>IF(I$14="","",INDEX('Work It Out'!$K119:$EN119,MATCH(I$14,WorkDebtName,0)))</f>
        <v>0</v>
      </c>
      <c r="J125" s="32">
        <f>IF(I$14="","",INDEX('Work It Out'!$I119:$EN119, MATCH(I$14, WorkDebtName, 0)))</f>
        <v>0</v>
      </c>
      <c r="K125" s="32" t="str">
        <f>IF(K$14="","",INDEX('Work It Out'!$K119:$EN119,MATCH(K$14,WorkDebtName,0)))</f>
        <v/>
      </c>
      <c r="L125" s="32" t="str">
        <f>IF(K$14="","",INDEX('Work It Out'!$I119:$EN119, MATCH(K$14, WorkDebtName, 0)))</f>
        <v/>
      </c>
      <c r="M125" s="32" t="str">
        <f>IF(M$14="","",INDEX('Work It Out'!$K119:$EN119,MATCH(M$14,WorkDebtName,0)))</f>
        <v/>
      </c>
      <c r="N125" s="32" t="str">
        <f>IF(M$14="","",INDEX('Work It Out'!$I119:$EN119, MATCH(M$14, WorkDebtName, 0)))</f>
        <v/>
      </c>
      <c r="O125" s="32" t="str">
        <f>IF(O$14="","",INDEX('Work It Out'!$K119:$EN119,MATCH(O$14,WorkDebtName,0)))</f>
        <v/>
      </c>
      <c r="P125" s="32" t="str">
        <f>IF(O$14="","",INDEX('Work It Out'!$I119:$EN119, MATCH(O$14, WorkDebtName, 0)))</f>
        <v/>
      </c>
      <c r="Q125" s="32" t="str">
        <f>IF(Q$14="","",INDEX('Work It Out'!$K119:$EN119,MATCH(Q$14,WorkDebtName,0)))</f>
        <v/>
      </c>
      <c r="R125" s="32" t="str">
        <f>IF(Q$14="","",INDEX('Work It Out'!$I119:$EN119, MATCH(Q$14, WorkDebtName, 0)))</f>
        <v/>
      </c>
      <c r="S125" s="32" t="str">
        <f>IF(S$14="","",INDEX('Work It Out'!$K119:$EN119,MATCH(S$14,WorkDebtName,0)))</f>
        <v/>
      </c>
      <c r="T125" s="32" t="str">
        <f>IF(S$14="","",INDEX('Work It Out'!$I119:$EN119, MATCH(S$14, WorkDebtName, 0)))</f>
        <v/>
      </c>
      <c r="U125" s="32" t="str">
        <f>IF(U$14="","",INDEX('Work It Out'!$K119:$EN119,MATCH(U$14,WorkDebtName,0)))</f>
        <v/>
      </c>
      <c r="V125" s="32" t="str">
        <f>IF(U$14="","",INDEX('Work It Out'!$I119:$EN119, MATCH(U$14, WorkDebtName, 0)))</f>
        <v/>
      </c>
      <c r="W125" s="32" t="str">
        <f>IF(W$14="","",INDEX('Work It Out'!$K119:$EN119,MATCH(W$14,WorkDebtName,0)))</f>
        <v/>
      </c>
      <c r="X125" s="32" t="str">
        <f>IF(W$14="","",INDEX('Work It Out'!$I119:$EN119, MATCH(W$14, WorkDebtName, 0)))</f>
        <v/>
      </c>
      <c r="Y125" s="32" t="str">
        <f>IF(Y$14="","",INDEX('Work It Out'!$K119:$EN119,MATCH(Y$14,WorkDebtName,0)))</f>
        <v/>
      </c>
      <c r="Z125" s="32" t="str">
        <f>IF(Y$14="","",INDEX('Work It Out'!$I119:$EN119, MATCH(Y$14, WorkDebtName, 0)))</f>
        <v/>
      </c>
      <c r="AA125" s="32" t="str">
        <f>IF(AA$14="","",INDEX('Work It Out'!$K119:$EN119,MATCH(AA$14,WorkDebtName,0)))</f>
        <v/>
      </c>
      <c r="AB125" s="32" t="str">
        <f>IF(AA$14="","",INDEX('Work It Out'!$I119:$EN119, MATCH(AA$14, WorkDebtName, 0)))</f>
        <v/>
      </c>
      <c r="AC125" s="32" t="str">
        <f>IF(AC$14="","",INDEX('Work It Out'!$K119:$EN119,MATCH(AC$14,WorkDebtName,0)))</f>
        <v/>
      </c>
      <c r="AD125" s="32" t="str">
        <f>IF(AC$14="","",INDEX('Work It Out'!$I119:$EN119, MATCH(AC$14, WorkDebtName, 0)))</f>
        <v/>
      </c>
      <c r="AE125" s="32" t="str">
        <f>IF(AE$14="","",INDEX('Work It Out'!$K119:$EN119,MATCH(AE$14,WorkDebtName,0)))</f>
        <v/>
      </c>
      <c r="AF125" s="32" t="str">
        <f>IF(AE$14="","",INDEX('Work It Out'!$I119:$EN119, MATCH(AE$14, WorkDebtName, 0)))</f>
        <v/>
      </c>
      <c r="AG125" s="32" t="str">
        <f>IF(AG$14="","",INDEX('Work It Out'!$K119:$EN119,MATCH(AG$14,WorkDebtName,0)))</f>
        <v/>
      </c>
      <c r="AH125" s="32" t="str">
        <f>IF(AG$14="","",INDEX('Work It Out'!$I119:$EN119, MATCH(AG$14, WorkDebtName, 0)))</f>
        <v/>
      </c>
      <c r="AI125" s="32" t="str">
        <f>IF(AI$14="","",INDEX('Work It Out'!$K119:$EN119,MATCH(AI$14,WorkDebtName,0)))</f>
        <v/>
      </c>
      <c r="AJ125" s="32" t="str">
        <f>IF(AI$14="","",INDEX('Work It Out'!$I119:$EN119, MATCH(AI$14, WorkDebtName, 0)))</f>
        <v/>
      </c>
      <c r="AK125" s="32" t="str">
        <f>IF(AK$14="","",INDEX('Work It Out'!$K119:$EN119,MATCH(AK$14,WorkDebtName,0)))</f>
        <v/>
      </c>
      <c r="AL125" s="32" t="str">
        <f>IF(AK$14="","",INDEX('Work It Out'!$I119:$EN119, MATCH(AK$14, WorkDebtName, 0)))</f>
        <v/>
      </c>
      <c r="AM125" s="32" t="str">
        <f>IF(AM$14="","",INDEX('Work It Out'!$K119:$EN119,MATCH(AM$14,WorkDebtName,0)))</f>
        <v/>
      </c>
      <c r="AN125" s="32" t="str">
        <f>IF(AM$14="","",INDEX('Work It Out'!$I119:$EN119, MATCH(AM$14, WorkDebtName, 0)))</f>
        <v/>
      </c>
      <c r="AO125" s="32" t="str">
        <f>IF(AO$14="","",INDEX('Work It Out'!$K119:$EN119,MATCH(AO$14,WorkDebtName,0)))</f>
        <v/>
      </c>
      <c r="AP125" s="32" t="str">
        <f>IF(AO$14="","",INDEX('Work It Out'!$I119:$EN119, MATCH(AO$14, WorkDebtName, 0)))</f>
        <v/>
      </c>
    </row>
    <row r="126" spans="2:42" x14ac:dyDescent="0.25">
      <c r="B126" s="31">
        <f t="shared" ca="1" si="1"/>
        <v>48853</v>
      </c>
      <c r="C126" s="32">
        <f>IF(C$14="","",INDEX('Work It Out'!$K120:$EN120,MATCH(C$14,WorkDebtName,0)))</f>
        <v>0</v>
      </c>
      <c r="D126" s="32">
        <f>IF(C$14="","",INDEX('Work It Out'!$I120:$EN120, MATCH(C$14, WorkDebtName, 0)))</f>
        <v>0</v>
      </c>
      <c r="E126" s="32">
        <f>IF(E$14="","",INDEX('Work It Out'!$K120:$EN120,MATCH(E$14,WorkDebtName,0)))</f>
        <v>0</v>
      </c>
      <c r="F126" s="32">
        <f>IF(E$14="","",INDEX('Work It Out'!$I120:$EN120, MATCH(E$14, WorkDebtName, 0)))</f>
        <v>0</v>
      </c>
      <c r="G126" s="32">
        <f>IF(G$14="","",INDEX('Work It Out'!$K120:$EN120,MATCH(G$14,WorkDebtName,0)))</f>
        <v>0</v>
      </c>
      <c r="H126" s="32">
        <f>IF(G$14="","",INDEX('Work It Out'!$I120:$EN120, MATCH(G$14, WorkDebtName, 0)))</f>
        <v>0</v>
      </c>
      <c r="I126" s="32">
        <f>IF(I$14="","",INDEX('Work It Out'!$K120:$EN120,MATCH(I$14,WorkDebtName,0)))</f>
        <v>0</v>
      </c>
      <c r="J126" s="32">
        <f>IF(I$14="","",INDEX('Work It Out'!$I120:$EN120, MATCH(I$14, WorkDebtName, 0)))</f>
        <v>0</v>
      </c>
      <c r="K126" s="32" t="str">
        <f>IF(K$14="","",INDEX('Work It Out'!$K120:$EN120,MATCH(K$14,WorkDebtName,0)))</f>
        <v/>
      </c>
      <c r="L126" s="32" t="str">
        <f>IF(K$14="","",INDEX('Work It Out'!$I120:$EN120, MATCH(K$14, WorkDebtName, 0)))</f>
        <v/>
      </c>
      <c r="M126" s="32" t="str">
        <f>IF(M$14="","",INDEX('Work It Out'!$K120:$EN120,MATCH(M$14,WorkDebtName,0)))</f>
        <v/>
      </c>
      <c r="N126" s="32" t="str">
        <f>IF(M$14="","",INDEX('Work It Out'!$I120:$EN120, MATCH(M$14, WorkDebtName, 0)))</f>
        <v/>
      </c>
      <c r="O126" s="32" t="str">
        <f>IF(O$14="","",INDEX('Work It Out'!$K120:$EN120,MATCH(O$14,WorkDebtName,0)))</f>
        <v/>
      </c>
      <c r="P126" s="32" t="str">
        <f>IF(O$14="","",INDEX('Work It Out'!$I120:$EN120, MATCH(O$14, WorkDebtName, 0)))</f>
        <v/>
      </c>
      <c r="Q126" s="32" t="str">
        <f>IF(Q$14="","",INDEX('Work It Out'!$K120:$EN120,MATCH(Q$14,WorkDebtName,0)))</f>
        <v/>
      </c>
      <c r="R126" s="32" t="str">
        <f>IF(Q$14="","",INDEX('Work It Out'!$I120:$EN120, MATCH(Q$14, WorkDebtName, 0)))</f>
        <v/>
      </c>
      <c r="S126" s="32" t="str">
        <f>IF(S$14="","",INDEX('Work It Out'!$K120:$EN120,MATCH(S$14,WorkDebtName,0)))</f>
        <v/>
      </c>
      <c r="T126" s="32" t="str">
        <f>IF(S$14="","",INDEX('Work It Out'!$I120:$EN120, MATCH(S$14, WorkDebtName, 0)))</f>
        <v/>
      </c>
      <c r="U126" s="32" t="str">
        <f>IF(U$14="","",INDEX('Work It Out'!$K120:$EN120,MATCH(U$14,WorkDebtName,0)))</f>
        <v/>
      </c>
      <c r="V126" s="32" t="str">
        <f>IF(U$14="","",INDEX('Work It Out'!$I120:$EN120, MATCH(U$14, WorkDebtName, 0)))</f>
        <v/>
      </c>
      <c r="W126" s="32" t="str">
        <f>IF(W$14="","",INDEX('Work It Out'!$K120:$EN120,MATCH(W$14,WorkDebtName,0)))</f>
        <v/>
      </c>
      <c r="X126" s="32" t="str">
        <f>IF(W$14="","",INDEX('Work It Out'!$I120:$EN120, MATCH(W$14, WorkDebtName, 0)))</f>
        <v/>
      </c>
      <c r="Y126" s="32" t="str">
        <f>IF(Y$14="","",INDEX('Work It Out'!$K120:$EN120,MATCH(Y$14,WorkDebtName,0)))</f>
        <v/>
      </c>
      <c r="Z126" s="32" t="str">
        <f>IF(Y$14="","",INDEX('Work It Out'!$I120:$EN120, MATCH(Y$14, WorkDebtName, 0)))</f>
        <v/>
      </c>
      <c r="AA126" s="32" t="str">
        <f>IF(AA$14="","",INDEX('Work It Out'!$K120:$EN120,MATCH(AA$14,WorkDebtName,0)))</f>
        <v/>
      </c>
      <c r="AB126" s="32" t="str">
        <f>IF(AA$14="","",INDEX('Work It Out'!$I120:$EN120, MATCH(AA$14, WorkDebtName, 0)))</f>
        <v/>
      </c>
      <c r="AC126" s="32" t="str">
        <f>IF(AC$14="","",INDEX('Work It Out'!$K120:$EN120,MATCH(AC$14,WorkDebtName,0)))</f>
        <v/>
      </c>
      <c r="AD126" s="32" t="str">
        <f>IF(AC$14="","",INDEX('Work It Out'!$I120:$EN120, MATCH(AC$14, WorkDebtName, 0)))</f>
        <v/>
      </c>
      <c r="AE126" s="32" t="str">
        <f>IF(AE$14="","",INDEX('Work It Out'!$K120:$EN120,MATCH(AE$14,WorkDebtName,0)))</f>
        <v/>
      </c>
      <c r="AF126" s="32" t="str">
        <f>IF(AE$14="","",INDEX('Work It Out'!$I120:$EN120, MATCH(AE$14, WorkDebtName, 0)))</f>
        <v/>
      </c>
      <c r="AG126" s="32" t="str">
        <f>IF(AG$14="","",INDEX('Work It Out'!$K120:$EN120,MATCH(AG$14,WorkDebtName,0)))</f>
        <v/>
      </c>
      <c r="AH126" s="32" t="str">
        <f>IF(AG$14="","",INDEX('Work It Out'!$I120:$EN120, MATCH(AG$14, WorkDebtName, 0)))</f>
        <v/>
      </c>
      <c r="AI126" s="32" t="str">
        <f>IF(AI$14="","",INDEX('Work It Out'!$K120:$EN120,MATCH(AI$14,WorkDebtName,0)))</f>
        <v/>
      </c>
      <c r="AJ126" s="32" t="str">
        <f>IF(AI$14="","",INDEX('Work It Out'!$I120:$EN120, MATCH(AI$14, WorkDebtName, 0)))</f>
        <v/>
      </c>
      <c r="AK126" s="32" t="str">
        <f>IF(AK$14="","",INDEX('Work It Out'!$K120:$EN120,MATCH(AK$14,WorkDebtName,0)))</f>
        <v/>
      </c>
      <c r="AL126" s="32" t="str">
        <f>IF(AK$14="","",INDEX('Work It Out'!$I120:$EN120, MATCH(AK$14, WorkDebtName, 0)))</f>
        <v/>
      </c>
      <c r="AM126" s="32" t="str">
        <f>IF(AM$14="","",INDEX('Work It Out'!$K120:$EN120,MATCH(AM$14,WorkDebtName,0)))</f>
        <v/>
      </c>
      <c r="AN126" s="32" t="str">
        <f>IF(AM$14="","",INDEX('Work It Out'!$I120:$EN120, MATCH(AM$14, WorkDebtName, 0)))</f>
        <v/>
      </c>
      <c r="AO126" s="32" t="str">
        <f>IF(AO$14="","",INDEX('Work It Out'!$K120:$EN120,MATCH(AO$14,WorkDebtName,0)))</f>
        <v/>
      </c>
      <c r="AP126" s="32" t="str">
        <f>IF(AO$14="","",INDEX('Work It Out'!$I120:$EN120, MATCH(AO$14, WorkDebtName, 0)))</f>
        <v/>
      </c>
    </row>
    <row r="127" spans="2:42" x14ac:dyDescent="0.25">
      <c r="B127" s="31">
        <f t="shared" ca="1" si="1"/>
        <v>48884</v>
      </c>
      <c r="C127" s="32">
        <f>IF(C$14="","",INDEX('Work It Out'!$K121:$EN121,MATCH(C$14,WorkDebtName,0)))</f>
        <v>0</v>
      </c>
      <c r="D127" s="32">
        <f>IF(C$14="","",INDEX('Work It Out'!$I121:$EN121, MATCH(C$14, WorkDebtName, 0)))</f>
        <v>0</v>
      </c>
      <c r="E127" s="32">
        <f>IF(E$14="","",INDEX('Work It Out'!$K121:$EN121,MATCH(E$14,WorkDebtName,0)))</f>
        <v>0</v>
      </c>
      <c r="F127" s="32">
        <f>IF(E$14="","",INDEX('Work It Out'!$I121:$EN121, MATCH(E$14, WorkDebtName, 0)))</f>
        <v>0</v>
      </c>
      <c r="G127" s="32">
        <f>IF(G$14="","",INDEX('Work It Out'!$K121:$EN121,MATCH(G$14,WorkDebtName,0)))</f>
        <v>0</v>
      </c>
      <c r="H127" s="32">
        <f>IF(G$14="","",INDEX('Work It Out'!$I121:$EN121, MATCH(G$14, WorkDebtName, 0)))</f>
        <v>0</v>
      </c>
      <c r="I127" s="32">
        <f>IF(I$14="","",INDEX('Work It Out'!$K121:$EN121,MATCH(I$14,WorkDebtName,0)))</f>
        <v>0</v>
      </c>
      <c r="J127" s="32">
        <f>IF(I$14="","",INDEX('Work It Out'!$I121:$EN121, MATCH(I$14, WorkDebtName, 0)))</f>
        <v>0</v>
      </c>
      <c r="K127" s="32" t="str">
        <f>IF(K$14="","",INDEX('Work It Out'!$K121:$EN121,MATCH(K$14,WorkDebtName,0)))</f>
        <v/>
      </c>
      <c r="L127" s="32" t="str">
        <f>IF(K$14="","",INDEX('Work It Out'!$I121:$EN121, MATCH(K$14, WorkDebtName, 0)))</f>
        <v/>
      </c>
      <c r="M127" s="32" t="str">
        <f>IF(M$14="","",INDEX('Work It Out'!$K121:$EN121,MATCH(M$14,WorkDebtName,0)))</f>
        <v/>
      </c>
      <c r="N127" s="32" t="str">
        <f>IF(M$14="","",INDEX('Work It Out'!$I121:$EN121, MATCH(M$14, WorkDebtName, 0)))</f>
        <v/>
      </c>
      <c r="O127" s="32" t="str">
        <f>IF(O$14="","",INDEX('Work It Out'!$K121:$EN121,MATCH(O$14,WorkDebtName,0)))</f>
        <v/>
      </c>
      <c r="P127" s="32" t="str">
        <f>IF(O$14="","",INDEX('Work It Out'!$I121:$EN121, MATCH(O$14, WorkDebtName, 0)))</f>
        <v/>
      </c>
      <c r="Q127" s="32" t="str">
        <f>IF(Q$14="","",INDEX('Work It Out'!$K121:$EN121,MATCH(Q$14,WorkDebtName,0)))</f>
        <v/>
      </c>
      <c r="R127" s="32" t="str">
        <f>IF(Q$14="","",INDEX('Work It Out'!$I121:$EN121, MATCH(Q$14, WorkDebtName, 0)))</f>
        <v/>
      </c>
      <c r="S127" s="32" t="str">
        <f>IF(S$14="","",INDEX('Work It Out'!$K121:$EN121,MATCH(S$14,WorkDebtName,0)))</f>
        <v/>
      </c>
      <c r="T127" s="32" t="str">
        <f>IF(S$14="","",INDEX('Work It Out'!$I121:$EN121, MATCH(S$14, WorkDebtName, 0)))</f>
        <v/>
      </c>
      <c r="U127" s="32" t="str">
        <f>IF(U$14="","",INDEX('Work It Out'!$K121:$EN121,MATCH(U$14,WorkDebtName,0)))</f>
        <v/>
      </c>
      <c r="V127" s="32" t="str">
        <f>IF(U$14="","",INDEX('Work It Out'!$I121:$EN121, MATCH(U$14, WorkDebtName, 0)))</f>
        <v/>
      </c>
      <c r="W127" s="32" t="str">
        <f>IF(W$14="","",INDEX('Work It Out'!$K121:$EN121,MATCH(W$14,WorkDebtName,0)))</f>
        <v/>
      </c>
      <c r="X127" s="32" t="str">
        <f>IF(W$14="","",INDEX('Work It Out'!$I121:$EN121, MATCH(W$14, WorkDebtName, 0)))</f>
        <v/>
      </c>
      <c r="Y127" s="32" t="str">
        <f>IF(Y$14="","",INDEX('Work It Out'!$K121:$EN121,MATCH(Y$14,WorkDebtName,0)))</f>
        <v/>
      </c>
      <c r="Z127" s="32" t="str">
        <f>IF(Y$14="","",INDEX('Work It Out'!$I121:$EN121, MATCH(Y$14, WorkDebtName, 0)))</f>
        <v/>
      </c>
      <c r="AA127" s="32" t="str">
        <f>IF(AA$14="","",INDEX('Work It Out'!$K121:$EN121,MATCH(AA$14,WorkDebtName,0)))</f>
        <v/>
      </c>
      <c r="AB127" s="32" t="str">
        <f>IF(AA$14="","",INDEX('Work It Out'!$I121:$EN121, MATCH(AA$14, WorkDebtName, 0)))</f>
        <v/>
      </c>
      <c r="AC127" s="32" t="str">
        <f>IF(AC$14="","",INDEX('Work It Out'!$K121:$EN121,MATCH(AC$14,WorkDebtName,0)))</f>
        <v/>
      </c>
      <c r="AD127" s="32" t="str">
        <f>IF(AC$14="","",INDEX('Work It Out'!$I121:$EN121, MATCH(AC$14, WorkDebtName, 0)))</f>
        <v/>
      </c>
      <c r="AE127" s="32" t="str">
        <f>IF(AE$14="","",INDEX('Work It Out'!$K121:$EN121,MATCH(AE$14,WorkDebtName,0)))</f>
        <v/>
      </c>
      <c r="AF127" s="32" t="str">
        <f>IF(AE$14="","",INDEX('Work It Out'!$I121:$EN121, MATCH(AE$14, WorkDebtName, 0)))</f>
        <v/>
      </c>
      <c r="AG127" s="32" t="str">
        <f>IF(AG$14="","",INDEX('Work It Out'!$K121:$EN121,MATCH(AG$14,WorkDebtName,0)))</f>
        <v/>
      </c>
      <c r="AH127" s="32" t="str">
        <f>IF(AG$14="","",INDEX('Work It Out'!$I121:$EN121, MATCH(AG$14, WorkDebtName, 0)))</f>
        <v/>
      </c>
      <c r="AI127" s="32" t="str">
        <f>IF(AI$14="","",INDEX('Work It Out'!$K121:$EN121,MATCH(AI$14,WorkDebtName,0)))</f>
        <v/>
      </c>
      <c r="AJ127" s="32" t="str">
        <f>IF(AI$14="","",INDEX('Work It Out'!$I121:$EN121, MATCH(AI$14, WorkDebtName, 0)))</f>
        <v/>
      </c>
      <c r="AK127" s="32" t="str">
        <f>IF(AK$14="","",INDEX('Work It Out'!$K121:$EN121,MATCH(AK$14,WorkDebtName,0)))</f>
        <v/>
      </c>
      <c r="AL127" s="32" t="str">
        <f>IF(AK$14="","",INDEX('Work It Out'!$I121:$EN121, MATCH(AK$14, WorkDebtName, 0)))</f>
        <v/>
      </c>
      <c r="AM127" s="32" t="str">
        <f>IF(AM$14="","",INDEX('Work It Out'!$K121:$EN121,MATCH(AM$14,WorkDebtName,0)))</f>
        <v/>
      </c>
      <c r="AN127" s="32" t="str">
        <f>IF(AM$14="","",INDEX('Work It Out'!$I121:$EN121, MATCH(AM$14, WorkDebtName, 0)))</f>
        <v/>
      </c>
      <c r="AO127" s="32" t="str">
        <f>IF(AO$14="","",INDEX('Work It Out'!$K121:$EN121,MATCH(AO$14,WorkDebtName,0)))</f>
        <v/>
      </c>
      <c r="AP127" s="32" t="str">
        <f>IF(AO$14="","",INDEX('Work It Out'!$I121:$EN121, MATCH(AO$14, WorkDebtName, 0)))</f>
        <v/>
      </c>
    </row>
    <row r="128" spans="2:42" x14ac:dyDescent="0.25">
      <c r="B128" s="31">
        <f t="shared" ca="1" si="1"/>
        <v>48914</v>
      </c>
      <c r="C128" s="32">
        <f>IF(C$14="","",INDEX('Work It Out'!$K122:$EN122,MATCH(C$14,WorkDebtName,0)))</f>
        <v>0</v>
      </c>
      <c r="D128" s="32">
        <f>IF(C$14="","",INDEX('Work It Out'!$I122:$EN122, MATCH(C$14, WorkDebtName, 0)))</f>
        <v>0</v>
      </c>
      <c r="E128" s="32">
        <f>IF(E$14="","",INDEX('Work It Out'!$K122:$EN122,MATCH(E$14,WorkDebtName,0)))</f>
        <v>0</v>
      </c>
      <c r="F128" s="32">
        <f>IF(E$14="","",INDEX('Work It Out'!$I122:$EN122, MATCH(E$14, WorkDebtName, 0)))</f>
        <v>0</v>
      </c>
      <c r="G128" s="32">
        <f>IF(G$14="","",INDEX('Work It Out'!$K122:$EN122,MATCH(G$14,WorkDebtName,0)))</f>
        <v>0</v>
      </c>
      <c r="H128" s="32">
        <f>IF(G$14="","",INDEX('Work It Out'!$I122:$EN122, MATCH(G$14, WorkDebtName, 0)))</f>
        <v>0</v>
      </c>
      <c r="I128" s="32">
        <f>IF(I$14="","",INDEX('Work It Out'!$K122:$EN122,MATCH(I$14,WorkDebtName,0)))</f>
        <v>0</v>
      </c>
      <c r="J128" s="32">
        <f>IF(I$14="","",INDEX('Work It Out'!$I122:$EN122, MATCH(I$14, WorkDebtName, 0)))</f>
        <v>0</v>
      </c>
      <c r="K128" s="32" t="str">
        <f>IF(K$14="","",INDEX('Work It Out'!$K122:$EN122,MATCH(K$14,WorkDebtName,0)))</f>
        <v/>
      </c>
      <c r="L128" s="32" t="str">
        <f>IF(K$14="","",INDEX('Work It Out'!$I122:$EN122, MATCH(K$14, WorkDebtName, 0)))</f>
        <v/>
      </c>
      <c r="M128" s="32" t="str">
        <f>IF(M$14="","",INDEX('Work It Out'!$K122:$EN122,MATCH(M$14,WorkDebtName,0)))</f>
        <v/>
      </c>
      <c r="N128" s="32" t="str">
        <f>IF(M$14="","",INDEX('Work It Out'!$I122:$EN122, MATCH(M$14, WorkDebtName, 0)))</f>
        <v/>
      </c>
      <c r="O128" s="32" t="str">
        <f>IF(O$14="","",INDEX('Work It Out'!$K122:$EN122,MATCH(O$14,WorkDebtName,0)))</f>
        <v/>
      </c>
      <c r="P128" s="32" t="str">
        <f>IF(O$14="","",INDEX('Work It Out'!$I122:$EN122, MATCH(O$14, WorkDebtName, 0)))</f>
        <v/>
      </c>
      <c r="Q128" s="32" t="str">
        <f>IF(Q$14="","",INDEX('Work It Out'!$K122:$EN122,MATCH(Q$14,WorkDebtName,0)))</f>
        <v/>
      </c>
      <c r="R128" s="32" t="str">
        <f>IF(Q$14="","",INDEX('Work It Out'!$I122:$EN122, MATCH(Q$14, WorkDebtName, 0)))</f>
        <v/>
      </c>
      <c r="S128" s="32" t="str">
        <f>IF(S$14="","",INDEX('Work It Out'!$K122:$EN122,MATCH(S$14,WorkDebtName,0)))</f>
        <v/>
      </c>
      <c r="T128" s="32" t="str">
        <f>IF(S$14="","",INDEX('Work It Out'!$I122:$EN122, MATCH(S$14, WorkDebtName, 0)))</f>
        <v/>
      </c>
      <c r="U128" s="32" t="str">
        <f>IF(U$14="","",INDEX('Work It Out'!$K122:$EN122,MATCH(U$14,WorkDebtName,0)))</f>
        <v/>
      </c>
      <c r="V128" s="32" t="str">
        <f>IF(U$14="","",INDEX('Work It Out'!$I122:$EN122, MATCH(U$14, WorkDebtName, 0)))</f>
        <v/>
      </c>
      <c r="W128" s="32" t="str">
        <f>IF(W$14="","",INDEX('Work It Out'!$K122:$EN122,MATCH(W$14,WorkDebtName,0)))</f>
        <v/>
      </c>
      <c r="X128" s="32" t="str">
        <f>IF(W$14="","",INDEX('Work It Out'!$I122:$EN122, MATCH(W$14, WorkDebtName, 0)))</f>
        <v/>
      </c>
      <c r="Y128" s="32" t="str">
        <f>IF(Y$14="","",INDEX('Work It Out'!$K122:$EN122,MATCH(Y$14,WorkDebtName,0)))</f>
        <v/>
      </c>
      <c r="Z128" s="32" t="str">
        <f>IF(Y$14="","",INDEX('Work It Out'!$I122:$EN122, MATCH(Y$14, WorkDebtName, 0)))</f>
        <v/>
      </c>
      <c r="AA128" s="32" t="str">
        <f>IF(AA$14="","",INDEX('Work It Out'!$K122:$EN122,MATCH(AA$14,WorkDebtName,0)))</f>
        <v/>
      </c>
      <c r="AB128" s="32" t="str">
        <f>IF(AA$14="","",INDEX('Work It Out'!$I122:$EN122, MATCH(AA$14, WorkDebtName, 0)))</f>
        <v/>
      </c>
      <c r="AC128" s="32" t="str">
        <f>IF(AC$14="","",INDEX('Work It Out'!$K122:$EN122,MATCH(AC$14,WorkDebtName,0)))</f>
        <v/>
      </c>
      <c r="AD128" s="32" t="str">
        <f>IF(AC$14="","",INDEX('Work It Out'!$I122:$EN122, MATCH(AC$14, WorkDebtName, 0)))</f>
        <v/>
      </c>
      <c r="AE128" s="32" t="str">
        <f>IF(AE$14="","",INDEX('Work It Out'!$K122:$EN122,MATCH(AE$14,WorkDebtName,0)))</f>
        <v/>
      </c>
      <c r="AF128" s="32" t="str">
        <f>IF(AE$14="","",INDEX('Work It Out'!$I122:$EN122, MATCH(AE$14, WorkDebtName, 0)))</f>
        <v/>
      </c>
      <c r="AG128" s="32" t="str">
        <f>IF(AG$14="","",INDEX('Work It Out'!$K122:$EN122,MATCH(AG$14,WorkDebtName,0)))</f>
        <v/>
      </c>
      <c r="AH128" s="32" t="str">
        <f>IF(AG$14="","",INDEX('Work It Out'!$I122:$EN122, MATCH(AG$14, WorkDebtName, 0)))</f>
        <v/>
      </c>
      <c r="AI128" s="32" t="str">
        <f>IF(AI$14="","",INDEX('Work It Out'!$K122:$EN122,MATCH(AI$14,WorkDebtName,0)))</f>
        <v/>
      </c>
      <c r="AJ128" s="32" t="str">
        <f>IF(AI$14="","",INDEX('Work It Out'!$I122:$EN122, MATCH(AI$14, WorkDebtName, 0)))</f>
        <v/>
      </c>
      <c r="AK128" s="32" t="str">
        <f>IF(AK$14="","",INDEX('Work It Out'!$K122:$EN122,MATCH(AK$14,WorkDebtName,0)))</f>
        <v/>
      </c>
      <c r="AL128" s="32" t="str">
        <f>IF(AK$14="","",INDEX('Work It Out'!$I122:$EN122, MATCH(AK$14, WorkDebtName, 0)))</f>
        <v/>
      </c>
      <c r="AM128" s="32" t="str">
        <f>IF(AM$14="","",INDEX('Work It Out'!$K122:$EN122,MATCH(AM$14,WorkDebtName,0)))</f>
        <v/>
      </c>
      <c r="AN128" s="32" t="str">
        <f>IF(AM$14="","",INDEX('Work It Out'!$I122:$EN122, MATCH(AM$14, WorkDebtName, 0)))</f>
        <v/>
      </c>
      <c r="AO128" s="32" t="str">
        <f>IF(AO$14="","",INDEX('Work It Out'!$K122:$EN122,MATCH(AO$14,WorkDebtName,0)))</f>
        <v/>
      </c>
      <c r="AP128" s="32" t="str">
        <f>IF(AO$14="","",INDEX('Work It Out'!$I122:$EN122, MATCH(AO$14, WorkDebtName, 0)))</f>
        <v/>
      </c>
    </row>
    <row r="129" spans="2:42" x14ac:dyDescent="0.25">
      <c r="B129" s="31">
        <f t="shared" ca="1" si="1"/>
        <v>48945</v>
      </c>
      <c r="C129" s="32">
        <f>IF(C$14="","",INDEX('Work It Out'!$K123:$EN123,MATCH(C$14,WorkDebtName,0)))</f>
        <v>0</v>
      </c>
      <c r="D129" s="32">
        <f>IF(C$14="","",INDEX('Work It Out'!$I123:$EN123, MATCH(C$14, WorkDebtName, 0)))</f>
        <v>0</v>
      </c>
      <c r="E129" s="32">
        <f>IF(E$14="","",INDEX('Work It Out'!$K123:$EN123,MATCH(E$14,WorkDebtName,0)))</f>
        <v>0</v>
      </c>
      <c r="F129" s="32">
        <f>IF(E$14="","",INDEX('Work It Out'!$I123:$EN123, MATCH(E$14, WorkDebtName, 0)))</f>
        <v>0</v>
      </c>
      <c r="G129" s="32">
        <f>IF(G$14="","",INDEX('Work It Out'!$K123:$EN123,MATCH(G$14,WorkDebtName,0)))</f>
        <v>0</v>
      </c>
      <c r="H129" s="32">
        <f>IF(G$14="","",INDEX('Work It Out'!$I123:$EN123, MATCH(G$14, WorkDebtName, 0)))</f>
        <v>0</v>
      </c>
      <c r="I129" s="32">
        <f>IF(I$14="","",INDEX('Work It Out'!$K123:$EN123,MATCH(I$14,WorkDebtName,0)))</f>
        <v>0</v>
      </c>
      <c r="J129" s="32">
        <f>IF(I$14="","",INDEX('Work It Out'!$I123:$EN123, MATCH(I$14, WorkDebtName, 0)))</f>
        <v>0</v>
      </c>
      <c r="K129" s="32" t="str">
        <f>IF(K$14="","",INDEX('Work It Out'!$K123:$EN123,MATCH(K$14,WorkDebtName,0)))</f>
        <v/>
      </c>
      <c r="L129" s="32" t="str">
        <f>IF(K$14="","",INDEX('Work It Out'!$I123:$EN123, MATCH(K$14, WorkDebtName, 0)))</f>
        <v/>
      </c>
      <c r="M129" s="32" t="str">
        <f>IF(M$14="","",INDEX('Work It Out'!$K123:$EN123,MATCH(M$14,WorkDebtName,0)))</f>
        <v/>
      </c>
      <c r="N129" s="32" t="str">
        <f>IF(M$14="","",INDEX('Work It Out'!$I123:$EN123, MATCH(M$14, WorkDebtName, 0)))</f>
        <v/>
      </c>
      <c r="O129" s="32" t="str">
        <f>IF(O$14="","",INDEX('Work It Out'!$K123:$EN123,MATCH(O$14,WorkDebtName,0)))</f>
        <v/>
      </c>
      <c r="P129" s="32" t="str">
        <f>IF(O$14="","",INDEX('Work It Out'!$I123:$EN123, MATCH(O$14, WorkDebtName, 0)))</f>
        <v/>
      </c>
      <c r="Q129" s="32" t="str">
        <f>IF(Q$14="","",INDEX('Work It Out'!$K123:$EN123,MATCH(Q$14,WorkDebtName,0)))</f>
        <v/>
      </c>
      <c r="R129" s="32" t="str">
        <f>IF(Q$14="","",INDEX('Work It Out'!$I123:$EN123, MATCH(Q$14, WorkDebtName, 0)))</f>
        <v/>
      </c>
      <c r="S129" s="32" t="str">
        <f>IF(S$14="","",INDEX('Work It Out'!$K123:$EN123,MATCH(S$14,WorkDebtName,0)))</f>
        <v/>
      </c>
      <c r="T129" s="32" t="str">
        <f>IF(S$14="","",INDEX('Work It Out'!$I123:$EN123, MATCH(S$14, WorkDebtName, 0)))</f>
        <v/>
      </c>
      <c r="U129" s="32" t="str">
        <f>IF(U$14="","",INDEX('Work It Out'!$K123:$EN123,MATCH(U$14,WorkDebtName,0)))</f>
        <v/>
      </c>
      <c r="V129" s="32" t="str">
        <f>IF(U$14="","",INDEX('Work It Out'!$I123:$EN123, MATCH(U$14, WorkDebtName, 0)))</f>
        <v/>
      </c>
      <c r="W129" s="32" t="str">
        <f>IF(W$14="","",INDEX('Work It Out'!$K123:$EN123,MATCH(W$14,WorkDebtName,0)))</f>
        <v/>
      </c>
      <c r="X129" s="32" t="str">
        <f>IF(W$14="","",INDEX('Work It Out'!$I123:$EN123, MATCH(W$14, WorkDebtName, 0)))</f>
        <v/>
      </c>
      <c r="Y129" s="32" t="str">
        <f>IF(Y$14="","",INDEX('Work It Out'!$K123:$EN123,MATCH(Y$14,WorkDebtName,0)))</f>
        <v/>
      </c>
      <c r="Z129" s="32" t="str">
        <f>IF(Y$14="","",INDEX('Work It Out'!$I123:$EN123, MATCH(Y$14, WorkDebtName, 0)))</f>
        <v/>
      </c>
      <c r="AA129" s="32" t="str">
        <f>IF(AA$14="","",INDEX('Work It Out'!$K123:$EN123,MATCH(AA$14,WorkDebtName,0)))</f>
        <v/>
      </c>
      <c r="AB129" s="32" t="str">
        <f>IF(AA$14="","",INDEX('Work It Out'!$I123:$EN123, MATCH(AA$14, WorkDebtName, 0)))</f>
        <v/>
      </c>
      <c r="AC129" s="32" t="str">
        <f>IF(AC$14="","",INDEX('Work It Out'!$K123:$EN123,MATCH(AC$14,WorkDebtName,0)))</f>
        <v/>
      </c>
      <c r="AD129" s="32" t="str">
        <f>IF(AC$14="","",INDEX('Work It Out'!$I123:$EN123, MATCH(AC$14, WorkDebtName, 0)))</f>
        <v/>
      </c>
      <c r="AE129" s="32" t="str">
        <f>IF(AE$14="","",INDEX('Work It Out'!$K123:$EN123,MATCH(AE$14,WorkDebtName,0)))</f>
        <v/>
      </c>
      <c r="AF129" s="32" t="str">
        <f>IF(AE$14="","",INDEX('Work It Out'!$I123:$EN123, MATCH(AE$14, WorkDebtName, 0)))</f>
        <v/>
      </c>
      <c r="AG129" s="32" t="str">
        <f>IF(AG$14="","",INDEX('Work It Out'!$K123:$EN123,MATCH(AG$14,WorkDebtName,0)))</f>
        <v/>
      </c>
      <c r="AH129" s="32" t="str">
        <f>IF(AG$14="","",INDEX('Work It Out'!$I123:$EN123, MATCH(AG$14, WorkDebtName, 0)))</f>
        <v/>
      </c>
      <c r="AI129" s="32" t="str">
        <f>IF(AI$14="","",INDEX('Work It Out'!$K123:$EN123,MATCH(AI$14,WorkDebtName,0)))</f>
        <v/>
      </c>
      <c r="AJ129" s="32" t="str">
        <f>IF(AI$14="","",INDEX('Work It Out'!$I123:$EN123, MATCH(AI$14, WorkDebtName, 0)))</f>
        <v/>
      </c>
      <c r="AK129" s="32" t="str">
        <f>IF(AK$14="","",INDEX('Work It Out'!$K123:$EN123,MATCH(AK$14,WorkDebtName,0)))</f>
        <v/>
      </c>
      <c r="AL129" s="32" t="str">
        <f>IF(AK$14="","",INDEX('Work It Out'!$I123:$EN123, MATCH(AK$14, WorkDebtName, 0)))</f>
        <v/>
      </c>
      <c r="AM129" s="32" t="str">
        <f>IF(AM$14="","",INDEX('Work It Out'!$K123:$EN123,MATCH(AM$14,WorkDebtName,0)))</f>
        <v/>
      </c>
      <c r="AN129" s="32" t="str">
        <f>IF(AM$14="","",INDEX('Work It Out'!$I123:$EN123, MATCH(AM$14, WorkDebtName, 0)))</f>
        <v/>
      </c>
      <c r="AO129" s="32" t="str">
        <f>IF(AO$14="","",INDEX('Work It Out'!$K123:$EN123,MATCH(AO$14,WorkDebtName,0)))</f>
        <v/>
      </c>
      <c r="AP129" s="32" t="str">
        <f>IF(AO$14="","",INDEX('Work It Out'!$I123:$EN123, MATCH(AO$14, WorkDebtName, 0)))</f>
        <v/>
      </c>
    </row>
    <row r="130" spans="2:42" x14ac:dyDescent="0.25">
      <c r="B130" s="31">
        <f t="shared" ca="1" si="1"/>
        <v>48976</v>
      </c>
      <c r="C130" s="32">
        <f>IF(C$14="","",INDEX('Work It Out'!$K124:$EN124,MATCH(C$14,WorkDebtName,0)))</f>
        <v>0</v>
      </c>
      <c r="D130" s="32">
        <f>IF(C$14="","",INDEX('Work It Out'!$I124:$EN124, MATCH(C$14, WorkDebtName, 0)))</f>
        <v>0</v>
      </c>
      <c r="E130" s="32">
        <f>IF(E$14="","",INDEX('Work It Out'!$K124:$EN124,MATCH(E$14,WorkDebtName,0)))</f>
        <v>0</v>
      </c>
      <c r="F130" s="32">
        <f>IF(E$14="","",INDEX('Work It Out'!$I124:$EN124, MATCH(E$14, WorkDebtName, 0)))</f>
        <v>0</v>
      </c>
      <c r="G130" s="32">
        <f>IF(G$14="","",INDEX('Work It Out'!$K124:$EN124,MATCH(G$14,WorkDebtName,0)))</f>
        <v>0</v>
      </c>
      <c r="H130" s="32">
        <f>IF(G$14="","",INDEX('Work It Out'!$I124:$EN124, MATCH(G$14, WorkDebtName, 0)))</f>
        <v>0</v>
      </c>
      <c r="I130" s="32">
        <f>IF(I$14="","",INDEX('Work It Out'!$K124:$EN124,MATCH(I$14,WorkDebtName,0)))</f>
        <v>0</v>
      </c>
      <c r="J130" s="32">
        <f>IF(I$14="","",INDEX('Work It Out'!$I124:$EN124, MATCH(I$14, WorkDebtName, 0)))</f>
        <v>0</v>
      </c>
      <c r="K130" s="32" t="str">
        <f>IF(K$14="","",INDEX('Work It Out'!$K124:$EN124,MATCH(K$14,WorkDebtName,0)))</f>
        <v/>
      </c>
      <c r="L130" s="32" t="str">
        <f>IF(K$14="","",INDEX('Work It Out'!$I124:$EN124, MATCH(K$14, WorkDebtName, 0)))</f>
        <v/>
      </c>
      <c r="M130" s="32" t="str">
        <f>IF(M$14="","",INDEX('Work It Out'!$K124:$EN124,MATCH(M$14,WorkDebtName,0)))</f>
        <v/>
      </c>
      <c r="N130" s="32" t="str">
        <f>IF(M$14="","",INDEX('Work It Out'!$I124:$EN124, MATCH(M$14, WorkDebtName, 0)))</f>
        <v/>
      </c>
      <c r="O130" s="32" t="str">
        <f>IF(O$14="","",INDEX('Work It Out'!$K124:$EN124,MATCH(O$14,WorkDebtName,0)))</f>
        <v/>
      </c>
      <c r="P130" s="32" t="str">
        <f>IF(O$14="","",INDEX('Work It Out'!$I124:$EN124, MATCH(O$14, WorkDebtName, 0)))</f>
        <v/>
      </c>
      <c r="Q130" s="32" t="str">
        <f>IF(Q$14="","",INDEX('Work It Out'!$K124:$EN124,MATCH(Q$14,WorkDebtName,0)))</f>
        <v/>
      </c>
      <c r="R130" s="32" t="str">
        <f>IF(Q$14="","",INDEX('Work It Out'!$I124:$EN124, MATCH(Q$14, WorkDebtName, 0)))</f>
        <v/>
      </c>
      <c r="S130" s="32" t="str">
        <f>IF(S$14="","",INDEX('Work It Out'!$K124:$EN124,MATCH(S$14,WorkDebtName,0)))</f>
        <v/>
      </c>
      <c r="T130" s="32" t="str">
        <f>IF(S$14="","",INDEX('Work It Out'!$I124:$EN124, MATCH(S$14, WorkDebtName, 0)))</f>
        <v/>
      </c>
      <c r="U130" s="32" t="str">
        <f>IF(U$14="","",INDEX('Work It Out'!$K124:$EN124,MATCH(U$14,WorkDebtName,0)))</f>
        <v/>
      </c>
      <c r="V130" s="32" t="str">
        <f>IF(U$14="","",INDEX('Work It Out'!$I124:$EN124, MATCH(U$14, WorkDebtName, 0)))</f>
        <v/>
      </c>
      <c r="W130" s="32" t="str">
        <f>IF(W$14="","",INDEX('Work It Out'!$K124:$EN124,MATCH(W$14,WorkDebtName,0)))</f>
        <v/>
      </c>
      <c r="X130" s="32" t="str">
        <f>IF(W$14="","",INDEX('Work It Out'!$I124:$EN124, MATCH(W$14, WorkDebtName, 0)))</f>
        <v/>
      </c>
      <c r="Y130" s="32" t="str">
        <f>IF(Y$14="","",INDEX('Work It Out'!$K124:$EN124,MATCH(Y$14,WorkDebtName,0)))</f>
        <v/>
      </c>
      <c r="Z130" s="32" t="str">
        <f>IF(Y$14="","",INDEX('Work It Out'!$I124:$EN124, MATCH(Y$14, WorkDebtName, 0)))</f>
        <v/>
      </c>
      <c r="AA130" s="32" t="str">
        <f>IF(AA$14="","",INDEX('Work It Out'!$K124:$EN124,MATCH(AA$14,WorkDebtName,0)))</f>
        <v/>
      </c>
      <c r="AB130" s="32" t="str">
        <f>IF(AA$14="","",INDEX('Work It Out'!$I124:$EN124, MATCH(AA$14, WorkDebtName, 0)))</f>
        <v/>
      </c>
      <c r="AC130" s="32" t="str">
        <f>IF(AC$14="","",INDEX('Work It Out'!$K124:$EN124,MATCH(AC$14,WorkDebtName,0)))</f>
        <v/>
      </c>
      <c r="AD130" s="32" t="str">
        <f>IF(AC$14="","",INDEX('Work It Out'!$I124:$EN124, MATCH(AC$14, WorkDebtName, 0)))</f>
        <v/>
      </c>
      <c r="AE130" s="32" t="str">
        <f>IF(AE$14="","",INDEX('Work It Out'!$K124:$EN124,MATCH(AE$14,WorkDebtName,0)))</f>
        <v/>
      </c>
      <c r="AF130" s="32" t="str">
        <f>IF(AE$14="","",INDEX('Work It Out'!$I124:$EN124, MATCH(AE$14, WorkDebtName, 0)))</f>
        <v/>
      </c>
      <c r="AG130" s="32" t="str">
        <f>IF(AG$14="","",INDEX('Work It Out'!$K124:$EN124,MATCH(AG$14,WorkDebtName,0)))</f>
        <v/>
      </c>
      <c r="AH130" s="32" t="str">
        <f>IF(AG$14="","",INDEX('Work It Out'!$I124:$EN124, MATCH(AG$14, WorkDebtName, 0)))</f>
        <v/>
      </c>
      <c r="AI130" s="32" t="str">
        <f>IF(AI$14="","",INDEX('Work It Out'!$K124:$EN124,MATCH(AI$14,WorkDebtName,0)))</f>
        <v/>
      </c>
      <c r="AJ130" s="32" t="str">
        <f>IF(AI$14="","",INDEX('Work It Out'!$I124:$EN124, MATCH(AI$14, WorkDebtName, 0)))</f>
        <v/>
      </c>
      <c r="AK130" s="32" t="str">
        <f>IF(AK$14="","",INDEX('Work It Out'!$K124:$EN124,MATCH(AK$14,WorkDebtName,0)))</f>
        <v/>
      </c>
      <c r="AL130" s="32" t="str">
        <f>IF(AK$14="","",INDEX('Work It Out'!$I124:$EN124, MATCH(AK$14, WorkDebtName, 0)))</f>
        <v/>
      </c>
      <c r="AM130" s="32" t="str">
        <f>IF(AM$14="","",INDEX('Work It Out'!$K124:$EN124,MATCH(AM$14,WorkDebtName,0)))</f>
        <v/>
      </c>
      <c r="AN130" s="32" t="str">
        <f>IF(AM$14="","",INDEX('Work It Out'!$I124:$EN124, MATCH(AM$14, WorkDebtName, 0)))</f>
        <v/>
      </c>
      <c r="AO130" s="32" t="str">
        <f>IF(AO$14="","",INDEX('Work It Out'!$K124:$EN124,MATCH(AO$14,WorkDebtName,0)))</f>
        <v/>
      </c>
      <c r="AP130" s="32" t="str">
        <f>IF(AO$14="","",INDEX('Work It Out'!$I124:$EN124, MATCH(AO$14, WorkDebtName, 0)))</f>
        <v/>
      </c>
    </row>
    <row r="131" spans="2:42" x14ac:dyDescent="0.25">
      <c r="B131" s="31">
        <f t="shared" ca="1" si="1"/>
        <v>49004</v>
      </c>
      <c r="C131" s="32">
        <f>IF(C$14="","",INDEX('Work It Out'!$K125:$EN125,MATCH(C$14,WorkDebtName,0)))</f>
        <v>0</v>
      </c>
      <c r="D131" s="32">
        <f>IF(C$14="","",INDEX('Work It Out'!$I125:$EN125, MATCH(C$14, WorkDebtName, 0)))</f>
        <v>0</v>
      </c>
      <c r="E131" s="32">
        <f>IF(E$14="","",INDEX('Work It Out'!$K125:$EN125,MATCH(E$14,WorkDebtName,0)))</f>
        <v>0</v>
      </c>
      <c r="F131" s="32">
        <f>IF(E$14="","",INDEX('Work It Out'!$I125:$EN125, MATCH(E$14, WorkDebtName, 0)))</f>
        <v>0</v>
      </c>
      <c r="G131" s="32">
        <f>IF(G$14="","",INDEX('Work It Out'!$K125:$EN125,MATCH(G$14,WorkDebtName,0)))</f>
        <v>0</v>
      </c>
      <c r="H131" s="32">
        <f>IF(G$14="","",INDEX('Work It Out'!$I125:$EN125, MATCH(G$14, WorkDebtName, 0)))</f>
        <v>0</v>
      </c>
      <c r="I131" s="32">
        <f>IF(I$14="","",INDEX('Work It Out'!$K125:$EN125,MATCH(I$14,WorkDebtName,0)))</f>
        <v>0</v>
      </c>
      <c r="J131" s="32">
        <f>IF(I$14="","",INDEX('Work It Out'!$I125:$EN125, MATCH(I$14, WorkDebtName, 0)))</f>
        <v>0</v>
      </c>
      <c r="K131" s="32" t="str">
        <f>IF(K$14="","",INDEX('Work It Out'!$K125:$EN125,MATCH(K$14,WorkDebtName,0)))</f>
        <v/>
      </c>
      <c r="L131" s="32" t="str">
        <f>IF(K$14="","",INDEX('Work It Out'!$I125:$EN125, MATCH(K$14, WorkDebtName, 0)))</f>
        <v/>
      </c>
      <c r="M131" s="32" t="str">
        <f>IF(M$14="","",INDEX('Work It Out'!$K125:$EN125,MATCH(M$14,WorkDebtName,0)))</f>
        <v/>
      </c>
      <c r="N131" s="32" t="str">
        <f>IF(M$14="","",INDEX('Work It Out'!$I125:$EN125, MATCH(M$14, WorkDebtName, 0)))</f>
        <v/>
      </c>
      <c r="O131" s="32" t="str">
        <f>IF(O$14="","",INDEX('Work It Out'!$K125:$EN125,MATCH(O$14,WorkDebtName,0)))</f>
        <v/>
      </c>
      <c r="P131" s="32" t="str">
        <f>IF(O$14="","",INDEX('Work It Out'!$I125:$EN125, MATCH(O$14, WorkDebtName, 0)))</f>
        <v/>
      </c>
      <c r="Q131" s="32" t="str">
        <f>IF(Q$14="","",INDEX('Work It Out'!$K125:$EN125,MATCH(Q$14,WorkDebtName,0)))</f>
        <v/>
      </c>
      <c r="R131" s="32" t="str">
        <f>IF(Q$14="","",INDEX('Work It Out'!$I125:$EN125, MATCH(Q$14, WorkDebtName, 0)))</f>
        <v/>
      </c>
      <c r="S131" s="32" t="str">
        <f>IF(S$14="","",INDEX('Work It Out'!$K125:$EN125,MATCH(S$14,WorkDebtName,0)))</f>
        <v/>
      </c>
      <c r="T131" s="32" t="str">
        <f>IF(S$14="","",INDEX('Work It Out'!$I125:$EN125, MATCH(S$14, WorkDebtName, 0)))</f>
        <v/>
      </c>
      <c r="U131" s="32" t="str">
        <f>IF(U$14="","",INDEX('Work It Out'!$K125:$EN125,MATCH(U$14,WorkDebtName,0)))</f>
        <v/>
      </c>
      <c r="V131" s="32" t="str">
        <f>IF(U$14="","",INDEX('Work It Out'!$I125:$EN125, MATCH(U$14, WorkDebtName, 0)))</f>
        <v/>
      </c>
      <c r="W131" s="32" t="str">
        <f>IF(W$14="","",INDEX('Work It Out'!$K125:$EN125,MATCH(W$14,WorkDebtName,0)))</f>
        <v/>
      </c>
      <c r="X131" s="32" t="str">
        <f>IF(W$14="","",INDEX('Work It Out'!$I125:$EN125, MATCH(W$14, WorkDebtName, 0)))</f>
        <v/>
      </c>
      <c r="Y131" s="32" t="str">
        <f>IF(Y$14="","",INDEX('Work It Out'!$K125:$EN125,MATCH(Y$14,WorkDebtName,0)))</f>
        <v/>
      </c>
      <c r="Z131" s="32" t="str">
        <f>IF(Y$14="","",INDEX('Work It Out'!$I125:$EN125, MATCH(Y$14, WorkDebtName, 0)))</f>
        <v/>
      </c>
      <c r="AA131" s="32" t="str">
        <f>IF(AA$14="","",INDEX('Work It Out'!$K125:$EN125,MATCH(AA$14,WorkDebtName,0)))</f>
        <v/>
      </c>
      <c r="AB131" s="32" t="str">
        <f>IF(AA$14="","",INDEX('Work It Out'!$I125:$EN125, MATCH(AA$14, WorkDebtName, 0)))</f>
        <v/>
      </c>
      <c r="AC131" s="32" t="str">
        <f>IF(AC$14="","",INDEX('Work It Out'!$K125:$EN125,MATCH(AC$14,WorkDebtName,0)))</f>
        <v/>
      </c>
      <c r="AD131" s="32" t="str">
        <f>IF(AC$14="","",INDEX('Work It Out'!$I125:$EN125, MATCH(AC$14, WorkDebtName, 0)))</f>
        <v/>
      </c>
      <c r="AE131" s="32" t="str">
        <f>IF(AE$14="","",INDEX('Work It Out'!$K125:$EN125,MATCH(AE$14,WorkDebtName,0)))</f>
        <v/>
      </c>
      <c r="AF131" s="32" t="str">
        <f>IF(AE$14="","",INDEX('Work It Out'!$I125:$EN125, MATCH(AE$14, WorkDebtName, 0)))</f>
        <v/>
      </c>
      <c r="AG131" s="32" t="str">
        <f>IF(AG$14="","",INDEX('Work It Out'!$K125:$EN125,MATCH(AG$14,WorkDebtName,0)))</f>
        <v/>
      </c>
      <c r="AH131" s="32" t="str">
        <f>IF(AG$14="","",INDEX('Work It Out'!$I125:$EN125, MATCH(AG$14, WorkDebtName, 0)))</f>
        <v/>
      </c>
      <c r="AI131" s="32" t="str">
        <f>IF(AI$14="","",INDEX('Work It Out'!$K125:$EN125,MATCH(AI$14,WorkDebtName,0)))</f>
        <v/>
      </c>
      <c r="AJ131" s="32" t="str">
        <f>IF(AI$14="","",INDEX('Work It Out'!$I125:$EN125, MATCH(AI$14, WorkDebtName, 0)))</f>
        <v/>
      </c>
      <c r="AK131" s="32" t="str">
        <f>IF(AK$14="","",INDEX('Work It Out'!$K125:$EN125,MATCH(AK$14,WorkDebtName,0)))</f>
        <v/>
      </c>
      <c r="AL131" s="32" t="str">
        <f>IF(AK$14="","",INDEX('Work It Out'!$I125:$EN125, MATCH(AK$14, WorkDebtName, 0)))</f>
        <v/>
      </c>
      <c r="AM131" s="32" t="str">
        <f>IF(AM$14="","",INDEX('Work It Out'!$K125:$EN125,MATCH(AM$14,WorkDebtName,0)))</f>
        <v/>
      </c>
      <c r="AN131" s="32" t="str">
        <f>IF(AM$14="","",INDEX('Work It Out'!$I125:$EN125, MATCH(AM$14, WorkDebtName, 0)))</f>
        <v/>
      </c>
      <c r="AO131" s="32" t="str">
        <f>IF(AO$14="","",INDEX('Work It Out'!$K125:$EN125,MATCH(AO$14,WorkDebtName,0)))</f>
        <v/>
      </c>
      <c r="AP131" s="32" t="str">
        <f>IF(AO$14="","",INDEX('Work It Out'!$I125:$EN125, MATCH(AO$14, WorkDebtName, 0)))</f>
        <v/>
      </c>
    </row>
    <row r="132" spans="2:42" x14ac:dyDescent="0.25">
      <c r="B132" s="31">
        <f t="shared" ca="1" si="1"/>
        <v>49035</v>
      </c>
      <c r="C132" s="32">
        <f>IF(C$14="","",INDEX('Work It Out'!$K126:$EN126,MATCH(C$14,WorkDebtName,0)))</f>
        <v>0</v>
      </c>
      <c r="D132" s="32">
        <f>IF(C$14="","",INDEX('Work It Out'!$I126:$EN126, MATCH(C$14, WorkDebtName, 0)))</f>
        <v>0</v>
      </c>
      <c r="E132" s="32">
        <f>IF(E$14="","",INDEX('Work It Out'!$K126:$EN126,MATCH(E$14,WorkDebtName,0)))</f>
        <v>0</v>
      </c>
      <c r="F132" s="32">
        <f>IF(E$14="","",INDEX('Work It Out'!$I126:$EN126, MATCH(E$14, WorkDebtName, 0)))</f>
        <v>0</v>
      </c>
      <c r="G132" s="32">
        <f>IF(G$14="","",INDEX('Work It Out'!$K126:$EN126,MATCH(G$14,WorkDebtName,0)))</f>
        <v>0</v>
      </c>
      <c r="H132" s="32">
        <f>IF(G$14="","",INDEX('Work It Out'!$I126:$EN126, MATCH(G$14, WorkDebtName, 0)))</f>
        <v>0</v>
      </c>
      <c r="I132" s="32">
        <f>IF(I$14="","",INDEX('Work It Out'!$K126:$EN126,MATCH(I$14,WorkDebtName,0)))</f>
        <v>0</v>
      </c>
      <c r="J132" s="32">
        <f>IF(I$14="","",INDEX('Work It Out'!$I126:$EN126, MATCH(I$14, WorkDebtName, 0)))</f>
        <v>0</v>
      </c>
      <c r="K132" s="32" t="str">
        <f>IF(K$14="","",INDEX('Work It Out'!$K126:$EN126,MATCH(K$14,WorkDebtName,0)))</f>
        <v/>
      </c>
      <c r="L132" s="32" t="str">
        <f>IF(K$14="","",INDEX('Work It Out'!$I126:$EN126, MATCH(K$14, WorkDebtName, 0)))</f>
        <v/>
      </c>
      <c r="M132" s="32" t="str">
        <f>IF(M$14="","",INDEX('Work It Out'!$K126:$EN126,MATCH(M$14,WorkDebtName,0)))</f>
        <v/>
      </c>
      <c r="N132" s="32" t="str">
        <f>IF(M$14="","",INDEX('Work It Out'!$I126:$EN126, MATCH(M$14, WorkDebtName, 0)))</f>
        <v/>
      </c>
      <c r="O132" s="32" t="str">
        <f>IF(O$14="","",INDEX('Work It Out'!$K126:$EN126,MATCH(O$14,WorkDebtName,0)))</f>
        <v/>
      </c>
      <c r="P132" s="32" t="str">
        <f>IF(O$14="","",INDEX('Work It Out'!$I126:$EN126, MATCH(O$14, WorkDebtName, 0)))</f>
        <v/>
      </c>
      <c r="Q132" s="32" t="str">
        <f>IF(Q$14="","",INDEX('Work It Out'!$K126:$EN126,MATCH(Q$14,WorkDebtName,0)))</f>
        <v/>
      </c>
      <c r="R132" s="32" t="str">
        <f>IF(Q$14="","",INDEX('Work It Out'!$I126:$EN126, MATCH(Q$14, WorkDebtName, 0)))</f>
        <v/>
      </c>
      <c r="S132" s="32" t="str">
        <f>IF(S$14="","",INDEX('Work It Out'!$K126:$EN126,MATCH(S$14,WorkDebtName,0)))</f>
        <v/>
      </c>
      <c r="T132" s="32" t="str">
        <f>IF(S$14="","",INDEX('Work It Out'!$I126:$EN126, MATCH(S$14, WorkDebtName, 0)))</f>
        <v/>
      </c>
      <c r="U132" s="32" t="str">
        <f>IF(U$14="","",INDEX('Work It Out'!$K126:$EN126,MATCH(U$14,WorkDebtName,0)))</f>
        <v/>
      </c>
      <c r="V132" s="32" t="str">
        <f>IF(U$14="","",INDEX('Work It Out'!$I126:$EN126, MATCH(U$14, WorkDebtName, 0)))</f>
        <v/>
      </c>
      <c r="W132" s="32" t="str">
        <f>IF(W$14="","",INDEX('Work It Out'!$K126:$EN126,MATCH(W$14,WorkDebtName,0)))</f>
        <v/>
      </c>
      <c r="X132" s="32" t="str">
        <f>IF(W$14="","",INDEX('Work It Out'!$I126:$EN126, MATCH(W$14, WorkDebtName, 0)))</f>
        <v/>
      </c>
      <c r="Y132" s="32" t="str">
        <f>IF(Y$14="","",INDEX('Work It Out'!$K126:$EN126,MATCH(Y$14,WorkDebtName,0)))</f>
        <v/>
      </c>
      <c r="Z132" s="32" t="str">
        <f>IF(Y$14="","",INDEX('Work It Out'!$I126:$EN126, MATCH(Y$14, WorkDebtName, 0)))</f>
        <v/>
      </c>
      <c r="AA132" s="32" t="str">
        <f>IF(AA$14="","",INDEX('Work It Out'!$K126:$EN126,MATCH(AA$14,WorkDebtName,0)))</f>
        <v/>
      </c>
      <c r="AB132" s="32" t="str">
        <f>IF(AA$14="","",INDEX('Work It Out'!$I126:$EN126, MATCH(AA$14, WorkDebtName, 0)))</f>
        <v/>
      </c>
      <c r="AC132" s="32" t="str">
        <f>IF(AC$14="","",INDEX('Work It Out'!$K126:$EN126,MATCH(AC$14,WorkDebtName,0)))</f>
        <v/>
      </c>
      <c r="AD132" s="32" t="str">
        <f>IF(AC$14="","",INDEX('Work It Out'!$I126:$EN126, MATCH(AC$14, WorkDebtName, 0)))</f>
        <v/>
      </c>
      <c r="AE132" s="32" t="str">
        <f>IF(AE$14="","",INDEX('Work It Out'!$K126:$EN126,MATCH(AE$14,WorkDebtName,0)))</f>
        <v/>
      </c>
      <c r="AF132" s="32" t="str">
        <f>IF(AE$14="","",INDEX('Work It Out'!$I126:$EN126, MATCH(AE$14, WorkDebtName, 0)))</f>
        <v/>
      </c>
      <c r="AG132" s="32" t="str">
        <f>IF(AG$14="","",INDEX('Work It Out'!$K126:$EN126,MATCH(AG$14,WorkDebtName,0)))</f>
        <v/>
      </c>
      <c r="AH132" s="32" t="str">
        <f>IF(AG$14="","",INDEX('Work It Out'!$I126:$EN126, MATCH(AG$14, WorkDebtName, 0)))</f>
        <v/>
      </c>
      <c r="AI132" s="32" t="str">
        <f>IF(AI$14="","",INDEX('Work It Out'!$K126:$EN126,MATCH(AI$14,WorkDebtName,0)))</f>
        <v/>
      </c>
      <c r="AJ132" s="32" t="str">
        <f>IF(AI$14="","",INDEX('Work It Out'!$I126:$EN126, MATCH(AI$14, WorkDebtName, 0)))</f>
        <v/>
      </c>
      <c r="AK132" s="32" t="str">
        <f>IF(AK$14="","",INDEX('Work It Out'!$K126:$EN126,MATCH(AK$14,WorkDebtName,0)))</f>
        <v/>
      </c>
      <c r="AL132" s="32" t="str">
        <f>IF(AK$14="","",INDEX('Work It Out'!$I126:$EN126, MATCH(AK$14, WorkDebtName, 0)))</f>
        <v/>
      </c>
      <c r="AM132" s="32" t="str">
        <f>IF(AM$14="","",INDEX('Work It Out'!$K126:$EN126,MATCH(AM$14,WorkDebtName,0)))</f>
        <v/>
      </c>
      <c r="AN132" s="32" t="str">
        <f>IF(AM$14="","",INDEX('Work It Out'!$I126:$EN126, MATCH(AM$14, WorkDebtName, 0)))</f>
        <v/>
      </c>
      <c r="AO132" s="32" t="str">
        <f>IF(AO$14="","",INDEX('Work It Out'!$K126:$EN126,MATCH(AO$14,WorkDebtName,0)))</f>
        <v/>
      </c>
      <c r="AP132" s="32" t="str">
        <f>IF(AO$14="","",INDEX('Work It Out'!$I126:$EN126, MATCH(AO$14, WorkDebtName, 0)))</f>
        <v/>
      </c>
    </row>
    <row r="133" spans="2:42" x14ac:dyDescent="0.25">
      <c r="B133" s="31">
        <f t="shared" ca="1" si="1"/>
        <v>49065</v>
      </c>
      <c r="C133" s="32">
        <f>IF(C$14="","",INDEX('Work It Out'!$K127:$EN127,MATCH(C$14,WorkDebtName,0)))</f>
        <v>0</v>
      </c>
      <c r="D133" s="32">
        <f>IF(C$14="","",INDEX('Work It Out'!$I127:$EN127, MATCH(C$14, WorkDebtName, 0)))</f>
        <v>0</v>
      </c>
      <c r="E133" s="32">
        <f>IF(E$14="","",INDEX('Work It Out'!$K127:$EN127,MATCH(E$14,WorkDebtName,0)))</f>
        <v>0</v>
      </c>
      <c r="F133" s="32">
        <f>IF(E$14="","",INDEX('Work It Out'!$I127:$EN127, MATCH(E$14, WorkDebtName, 0)))</f>
        <v>0</v>
      </c>
      <c r="G133" s="32">
        <f>IF(G$14="","",INDEX('Work It Out'!$K127:$EN127,MATCH(G$14,WorkDebtName,0)))</f>
        <v>0</v>
      </c>
      <c r="H133" s="32">
        <f>IF(G$14="","",INDEX('Work It Out'!$I127:$EN127, MATCH(G$14, WorkDebtName, 0)))</f>
        <v>0</v>
      </c>
      <c r="I133" s="32">
        <f>IF(I$14="","",INDEX('Work It Out'!$K127:$EN127,MATCH(I$14,WorkDebtName,0)))</f>
        <v>0</v>
      </c>
      <c r="J133" s="32">
        <f>IF(I$14="","",INDEX('Work It Out'!$I127:$EN127, MATCH(I$14, WorkDebtName, 0)))</f>
        <v>0</v>
      </c>
      <c r="K133" s="32" t="str">
        <f>IF(K$14="","",INDEX('Work It Out'!$K127:$EN127,MATCH(K$14,WorkDebtName,0)))</f>
        <v/>
      </c>
      <c r="L133" s="32" t="str">
        <f>IF(K$14="","",INDEX('Work It Out'!$I127:$EN127, MATCH(K$14, WorkDebtName, 0)))</f>
        <v/>
      </c>
      <c r="M133" s="32" t="str">
        <f>IF(M$14="","",INDEX('Work It Out'!$K127:$EN127,MATCH(M$14,WorkDebtName,0)))</f>
        <v/>
      </c>
      <c r="N133" s="32" t="str">
        <f>IF(M$14="","",INDEX('Work It Out'!$I127:$EN127, MATCH(M$14, WorkDebtName, 0)))</f>
        <v/>
      </c>
      <c r="O133" s="32" t="str">
        <f>IF(O$14="","",INDEX('Work It Out'!$K127:$EN127,MATCH(O$14,WorkDebtName,0)))</f>
        <v/>
      </c>
      <c r="P133" s="32" t="str">
        <f>IF(O$14="","",INDEX('Work It Out'!$I127:$EN127, MATCH(O$14, WorkDebtName, 0)))</f>
        <v/>
      </c>
      <c r="Q133" s="32" t="str">
        <f>IF(Q$14="","",INDEX('Work It Out'!$K127:$EN127,MATCH(Q$14,WorkDebtName,0)))</f>
        <v/>
      </c>
      <c r="R133" s="32" t="str">
        <f>IF(Q$14="","",INDEX('Work It Out'!$I127:$EN127, MATCH(Q$14, WorkDebtName, 0)))</f>
        <v/>
      </c>
      <c r="S133" s="32" t="str">
        <f>IF(S$14="","",INDEX('Work It Out'!$K127:$EN127,MATCH(S$14,WorkDebtName,0)))</f>
        <v/>
      </c>
      <c r="T133" s="32" t="str">
        <f>IF(S$14="","",INDEX('Work It Out'!$I127:$EN127, MATCH(S$14, WorkDebtName, 0)))</f>
        <v/>
      </c>
      <c r="U133" s="32" t="str">
        <f>IF(U$14="","",INDEX('Work It Out'!$K127:$EN127,MATCH(U$14,WorkDebtName,0)))</f>
        <v/>
      </c>
      <c r="V133" s="32" t="str">
        <f>IF(U$14="","",INDEX('Work It Out'!$I127:$EN127, MATCH(U$14, WorkDebtName, 0)))</f>
        <v/>
      </c>
      <c r="W133" s="32" t="str">
        <f>IF(W$14="","",INDEX('Work It Out'!$K127:$EN127,MATCH(W$14,WorkDebtName,0)))</f>
        <v/>
      </c>
      <c r="X133" s="32" t="str">
        <f>IF(W$14="","",INDEX('Work It Out'!$I127:$EN127, MATCH(W$14, WorkDebtName, 0)))</f>
        <v/>
      </c>
      <c r="Y133" s="32" t="str">
        <f>IF(Y$14="","",INDEX('Work It Out'!$K127:$EN127,MATCH(Y$14,WorkDebtName,0)))</f>
        <v/>
      </c>
      <c r="Z133" s="32" t="str">
        <f>IF(Y$14="","",INDEX('Work It Out'!$I127:$EN127, MATCH(Y$14, WorkDebtName, 0)))</f>
        <v/>
      </c>
      <c r="AA133" s="32" t="str">
        <f>IF(AA$14="","",INDEX('Work It Out'!$K127:$EN127,MATCH(AA$14,WorkDebtName,0)))</f>
        <v/>
      </c>
      <c r="AB133" s="32" t="str">
        <f>IF(AA$14="","",INDEX('Work It Out'!$I127:$EN127, MATCH(AA$14, WorkDebtName, 0)))</f>
        <v/>
      </c>
      <c r="AC133" s="32" t="str">
        <f>IF(AC$14="","",INDEX('Work It Out'!$K127:$EN127,MATCH(AC$14,WorkDebtName,0)))</f>
        <v/>
      </c>
      <c r="AD133" s="32" t="str">
        <f>IF(AC$14="","",INDEX('Work It Out'!$I127:$EN127, MATCH(AC$14, WorkDebtName, 0)))</f>
        <v/>
      </c>
      <c r="AE133" s="32" t="str">
        <f>IF(AE$14="","",INDEX('Work It Out'!$K127:$EN127,MATCH(AE$14,WorkDebtName,0)))</f>
        <v/>
      </c>
      <c r="AF133" s="32" t="str">
        <f>IF(AE$14="","",INDEX('Work It Out'!$I127:$EN127, MATCH(AE$14, WorkDebtName, 0)))</f>
        <v/>
      </c>
      <c r="AG133" s="32" t="str">
        <f>IF(AG$14="","",INDEX('Work It Out'!$K127:$EN127,MATCH(AG$14,WorkDebtName,0)))</f>
        <v/>
      </c>
      <c r="AH133" s="32" t="str">
        <f>IF(AG$14="","",INDEX('Work It Out'!$I127:$EN127, MATCH(AG$14, WorkDebtName, 0)))</f>
        <v/>
      </c>
      <c r="AI133" s="32" t="str">
        <f>IF(AI$14="","",INDEX('Work It Out'!$K127:$EN127,MATCH(AI$14,WorkDebtName,0)))</f>
        <v/>
      </c>
      <c r="AJ133" s="32" t="str">
        <f>IF(AI$14="","",INDEX('Work It Out'!$I127:$EN127, MATCH(AI$14, WorkDebtName, 0)))</f>
        <v/>
      </c>
      <c r="AK133" s="32" t="str">
        <f>IF(AK$14="","",INDEX('Work It Out'!$K127:$EN127,MATCH(AK$14,WorkDebtName,0)))</f>
        <v/>
      </c>
      <c r="AL133" s="32" t="str">
        <f>IF(AK$14="","",INDEX('Work It Out'!$I127:$EN127, MATCH(AK$14, WorkDebtName, 0)))</f>
        <v/>
      </c>
      <c r="AM133" s="32" t="str">
        <f>IF(AM$14="","",INDEX('Work It Out'!$K127:$EN127,MATCH(AM$14,WorkDebtName,0)))</f>
        <v/>
      </c>
      <c r="AN133" s="32" t="str">
        <f>IF(AM$14="","",INDEX('Work It Out'!$I127:$EN127, MATCH(AM$14, WorkDebtName, 0)))</f>
        <v/>
      </c>
      <c r="AO133" s="32" t="str">
        <f>IF(AO$14="","",INDEX('Work It Out'!$K127:$EN127,MATCH(AO$14,WorkDebtName,0)))</f>
        <v/>
      </c>
      <c r="AP133" s="32" t="str">
        <f>IF(AO$14="","",INDEX('Work It Out'!$I127:$EN127, MATCH(AO$14, WorkDebtName, 0)))</f>
        <v/>
      </c>
    </row>
    <row r="134" spans="2:42" x14ac:dyDescent="0.25">
      <c r="B134" s="31">
        <f t="shared" ca="1" si="1"/>
        <v>49096</v>
      </c>
      <c r="C134" s="32">
        <f>IF(C$14="","",INDEX('Work It Out'!$K128:$EN128,MATCH(C$14,WorkDebtName,0)))</f>
        <v>0</v>
      </c>
      <c r="D134" s="32">
        <f>IF(C$14="","",INDEX('Work It Out'!$I128:$EN128, MATCH(C$14, WorkDebtName, 0)))</f>
        <v>0</v>
      </c>
      <c r="E134" s="32">
        <f>IF(E$14="","",INDEX('Work It Out'!$K128:$EN128,MATCH(E$14,WorkDebtName,0)))</f>
        <v>0</v>
      </c>
      <c r="F134" s="32">
        <f>IF(E$14="","",INDEX('Work It Out'!$I128:$EN128, MATCH(E$14, WorkDebtName, 0)))</f>
        <v>0</v>
      </c>
      <c r="G134" s="32">
        <f>IF(G$14="","",INDEX('Work It Out'!$K128:$EN128,MATCH(G$14,WorkDebtName,0)))</f>
        <v>0</v>
      </c>
      <c r="H134" s="32">
        <f>IF(G$14="","",INDEX('Work It Out'!$I128:$EN128, MATCH(G$14, WorkDebtName, 0)))</f>
        <v>0</v>
      </c>
      <c r="I134" s="32">
        <f>IF(I$14="","",INDEX('Work It Out'!$K128:$EN128,MATCH(I$14,WorkDebtName,0)))</f>
        <v>0</v>
      </c>
      <c r="J134" s="32">
        <f>IF(I$14="","",INDEX('Work It Out'!$I128:$EN128, MATCH(I$14, WorkDebtName, 0)))</f>
        <v>0</v>
      </c>
      <c r="K134" s="32" t="str">
        <f>IF(K$14="","",INDEX('Work It Out'!$K128:$EN128,MATCH(K$14,WorkDebtName,0)))</f>
        <v/>
      </c>
      <c r="L134" s="32" t="str">
        <f>IF(K$14="","",INDEX('Work It Out'!$I128:$EN128, MATCH(K$14, WorkDebtName, 0)))</f>
        <v/>
      </c>
      <c r="M134" s="32" t="str">
        <f>IF(M$14="","",INDEX('Work It Out'!$K128:$EN128,MATCH(M$14,WorkDebtName,0)))</f>
        <v/>
      </c>
      <c r="N134" s="32" t="str">
        <f>IF(M$14="","",INDEX('Work It Out'!$I128:$EN128, MATCH(M$14, WorkDebtName, 0)))</f>
        <v/>
      </c>
      <c r="O134" s="32" t="str">
        <f>IF(O$14="","",INDEX('Work It Out'!$K128:$EN128,MATCH(O$14,WorkDebtName,0)))</f>
        <v/>
      </c>
      <c r="P134" s="32" t="str">
        <f>IF(O$14="","",INDEX('Work It Out'!$I128:$EN128, MATCH(O$14, WorkDebtName, 0)))</f>
        <v/>
      </c>
      <c r="Q134" s="32" t="str">
        <f>IF(Q$14="","",INDEX('Work It Out'!$K128:$EN128,MATCH(Q$14,WorkDebtName,0)))</f>
        <v/>
      </c>
      <c r="R134" s="32" t="str">
        <f>IF(Q$14="","",INDEX('Work It Out'!$I128:$EN128, MATCH(Q$14, WorkDebtName, 0)))</f>
        <v/>
      </c>
      <c r="S134" s="32" t="str">
        <f>IF(S$14="","",INDEX('Work It Out'!$K128:$EN128,MATCH(S$14,WorkDebtName,0)))</f>
        <v/>
      </c>
      <c r="T134" s="32" t="str">
        <f>IF(S$14="","",INDEX('Work It Out'!$I128:$EN128, MATCH(S$14, WorkDebtName, 0)))</f>
        <v/>
      </c>
      <c r="U134" s="32" t="str">
        <f>IF(U$14="","",INDEX('Work It Out'!$K128:$EN128,MATCH(U$14,WorkDebtName,0)))</f>
        <v/>
      </c>
      <c r="V134" s="32" t="str">
        <f>IF(U$14="","",INDEX('Work It Out'!$I128:$EN128, MATCH(U$14, WorkDebtName, 0)))</f>
        <v/>
      </c>
      <c r="W134" s="32" t="str">
        <f>IF(W$14="","",INDEX('Work It Out'!$K128:$EN128,MATCH(W$14,WorkDebtName,0)))</f>
        <v/>
      </c>
      <c r="X134" s="32" t="str">
        <f>IF(W$14="","",INDEX('Work It Out'!$I128:$EN128, MATCH(W$14, WorkDebtName, 0)))</f>
        <v/>
      </c>
      <c r="Y134" s="32" t="str">
        <f>IF(Y$14="","",INDEX('Work It Out'!$K128:$EN128,MATCH(Y$14,WorkDebtName,0)))</f>
        <v/>
      </c>
      <c r="Z134" s="32" t="str">
        <f>IF(Y$14="","",INDEX('Work It Out'!$I128:$EN128, MATCH(Y$14, WorkDebtName, 0)))</f>
        <v/>
      </c>
      <c r="AA134" s="32" t="str">
        <f>IF(AA$14="","",INDEX('Work It Out'!$K128:$EN128,MATCH(AA$14,WorkDebtName,0)))</f>
        <v/>
      </c>
      <c r="AB134" s="32" t="str">
        <f>IF(AA$14="","",INDEX('Work It Out'!$I128:$EN128, MATCH(AA$14, WorkDebtName, 0)))</f>
        <v/>
      </c>
      <c r="AC134" s="32" t="str">
        <f>IF(AC$14="","",INDEX('Work It Out'!$K128:$EN128,MATCH(AC$14,WorkDebtName,0)))</f>
        <v/>
      </c>
      <c r="AD134" s="32" t="str">
        <f>IF(AC$14="","",INDEX('Work It Out'!$I128:$EN128, MATCH(AC$14, WorkDebtName, 0)))</f>
        <v/>
      </c>
      <c r="AE134" s="32" t="str">
        <f>IF(AE$14="","",INDEX('Work It Out'!$K128:$EN128,MATCH(AE$14,WorkDebtName,0)))</f>
        <v/>
      </c>
      <c r="AF134" s="32" t="str">
        <f>IF(AE$14="","",INDEX('Work It Out'!$I128:$EN128, MATCH(AE$14, WorkDebtName, 0)))</f>
        <v/>
      </c>
      <c r="AG134" s="32" t="str">
        <f>IF(AG$14="","",INDEX('Work It Out'!$K128:$EN128,MATCH(AG$14,WorkDebtName,0)))</f>
        <v/>
      </c>
      <c r="AH134" s="32" t="str">
        <f>IF(AG$14="","",INDEX('Work It Out'!$I128:$EN128, MATCH(AG$14, WorkDebtName, 0)))</f>
        <v/>
      </c>
      <c r="AI134" s="32" t="str">
        <f>IF(AI$14="","",INDEX('Work It Out'!$K128:$EN128,MATCH(AI$14,WorkDebtName,0)))</f>
        <v/>
      </c>
      <c r="AJ134" s="32" t="str">
        <f>IF(AI$14="","",INDEX('Work It Out'!$I128:$EN128, MATCH(AI$14, WorkDebtName, 0)))</f>
        <v/>
      </c>
      <c r="AK134" s="32" t="str">
        <f>IF(AK$14="","",INDEX('Work It Out'!$K128:$EN128,MATCH(AK$14,WorkDebtName,0)))</f>
        <v/>
      </c>
      <c r="AL134" s="32" t="str">
        <f>IF(AK$14="","",INDEX('Work It Out'!$I128:$EN128, MATCH(AK$14, WorkDebtName, 0)))</f>
        <v/>
      </c>
      <c r="AM134" s="32" t="str">
        <f>IF(AM$14="","",INDEX('Work It Out'!$K128:$EN128,MATCH(AM$14,WorkDebtName,0)))</f>
        <v/>
      </c>
      <c r="AN134" s="32" t="str">
        <f>IF(AM$14="","",INDEX('Work It Out'!$I128:$EN128, MATCH(AM$14, WorkDebtName, 0)))</f>
        <v/>
      </c>
      <c r="AO134" s="32" t="str">
        <f>IF(AO$14="","",INDEX('Work It Out'!$K128:$EN128,MATCH(AO$14,WorkDebtName,0)))</f>
        <v/>
      </c>
      <c r="AP134" s="32" t="str">
        <f>IF(AO$14="","",INDEX('Work It Out'!$I128:$EN128, MATCH(AO$14, WorkDebtName, 0)))</f>
        <v/>
      </c>
    </row>
    <row r="135" spans="2:42" x14ac:dyDescent="0.25">
      <c r="B135" s="31">
        <f t="shared" ca="1" si="1"/>
        <v>49126</v>
      </c>
      <c r="C135" s="32">
        <f>IF(C$14="","",INDEX('Work It Out'!$K129:$EN129,MATCH(C$14,WorkDebtName,0)))</f>
        <v>0</v>
      </c>
      <c r="D135" s="32">
        <f>IF(C$14="","",INDEX('Work It Out'!$I129:$EN129, MATCH(C$14, WorkDebtName, 0)))</f>
        <v>0</v>
      </c>
      <c r="E135" s="32">
        <f>IF(E$14="","",INDEX('Work It Out'!$K129:$EN129,MATCH(E$14,WorkDebtName,0)))</f>
        <v>0</v>
      </c>
      <c r="F135" s="32">
        <f>IF(E$14="","",INDEX('Work It Out'!$I129:$EN129, MATCH(E$14, WorkDebtName, 0)))</f>
        <v>0</v>
      </c>
      <c r="G135" s="32">
        <f>IF(G$14="","",INDEX('Work It Out'!$K129:$EN129,MATCH(G$14,WorkDebtName,0)))</f>
        <v>0</v>
      </c>
      <c r="H135" s="32">
        <f>IF(G$14="","",INDEX('Work It Out'!$I129:$EN129, MATCH(G$14, WorkDebtName, 0)))</f>
        <v>0</v>
      </c>
      <c r="I135" s="32">
        <f>IF(I$14="","",INDEX('Work It Out'!$K129:$EN129,MATCH(I$14,WorkDebtName,0)))</f>
        <v>0</v>
      </c>
      <c r="J135" s="32">
        <f>IF(I$14="","",INDEX('Work It Out'!$I129:$EN129, MATCH(I$14, WorkDebtName, 0)))</f>
        <v>0</v>
      </c>
      <c r="K135" s="32" t="str">
        <f>IF(K$14="","",INDEX('Work It Out'!$K129:$EN129,MATCH(K$14,WorkDebtName,0)))</f>
        <v/>
      </c>
      <c r="L135" s="32" t="str">
        <f>IF(K$14="","",INDEX('Work It Out'!$I129:$EN129, MATCH(K$14, WorkDebtName, 0)))</f>
        <v/>
      </c>
      <c r="M135" s="32" t="str">
        <f>IF(M$14="","",INDEX('Work It Out'!$K129:$EN129,MATCH(M$14,WorkDebtName,0)))</f>
        <v/>
      </c>
      <c r="N135" s="32" t="str">
        <f>IF(M$14="","",INDEX('Work It Out'!$I129:$EN129, MATCH(M$14, WorkDebtName, 0)))</f>
        <v/>
      </c>
      <c r="O135" s="32" t="str">
        <f>IF(O$14="","",INDEX('Work It Out'!$K129:$EN129,MATCH(O$14,WorkDebtName,0)))</f>
        <v/>
      </c>
      <c r="P135" s="32" t="str">
        <f>IF(O$14="","",INDEX('Work It Out'!$I129:$EN129, MATCH(O$14, WorkDebtName, 0)))</f>
        <v/>
      </c>
      <c r="Q135" s="32" t="str">
        <f>IF(Q$14="","",INDEX('Work It Out'!$K129:$EN129,MATCH(Q$14,WorkDebtName,0)))</f>
        <v/>
      </c>
      <c r="R135" s="32" t="str">
        <f>IF(Q$14="","",INDEX('Work It Out'!$I129:$EN129, MATCH(Q$14, WorkDebtName, 0)))</f>
        <v/>
      </c>
      <c r="S135" s="32" t="str">
        <f>IF(S$14="","",INDEX('Work It Out'!$K129:$EN129,MATCH(S$14,WorkDebtName,0)))</f>
        <v/>
      </c>
      <c r="T135" s="32" t="str">
        <f>IF(S$14="","",INDEX('Work It Out'!$I129:$EN129, MATCH(S$14, WorkDebtName, 0)))</f>
        <v/>
      </c>
      <c r="U135" s="32" t="str">
        <f>IF(U$14="","",INDEX('Work It Out'!$K129:$EN129,MATCH(U$14,WorkDebtName,0)))</f>
        <v/>
      </c>
      <c r="V135" s="32" t="str">
        <f>IF(U$14="","",INDEX('Work It Out'!$I129:$EN129, MATCH(U$14, WorkDebtName, 0)))</f>
        <v/>
      </c>
      <c r="W135" s="32" t="str">
        <f>IF(W$14="","",INDEX('Work It Out'!$K129:$EN129,MATCH(W$14,WorkDebtName,0)))</f>
        <v/>
      </c>
      <c r="X135" s="32" t="str">
        <f>IF(W$14="","",INDEX('Work It Out'!$I129:$EN129, MATCH(W$14, WorkDebtName, 0)))</f>
        <v/>
      </c>
      <c r="Y135" s="32" t="str">
        <f>IF(Y$14="","",INDEX('Work It Out'!$K129:$EN129,MATCH(Y$14,WorkDebtName,0)))</f>
        <v/>
      </c>
      <c r="Z135" s="32" t="str">
        <f>IF(Y$14="","",INDEX('Work It Out'!$I129:$EN129, MATCH(Y$14, WorkDebtName, 0)))</f>
        <v/>
      </c>
      <c r="AA135" s="32" t="str">
        <f>IF(AA$14="","",INDEX('Work It Out'!$K129:$EN129,MATCH(AA$14,WorkDebtName,0)))</f>
        <v/>
      </c>
      <c r="AB135" s="32" t="str">
        <f>IF(AA$14="","",INDEX('Work It Out'!$I129:$EN129, MATCH(AA$14, WorkDebtName, 0)))</f>
        <v/>
      </c>
      <c r="AC135" s="32" t="str">
        <f>IF(AC$14="","",INDEX('Work It Out'!$K129:$EN129,MATCH(AC$14,WorkDebtName,0)))</f>
        <v/>
      </c>
      <c r="AD135" s="32" t="str">
        <f>IF(AC$14="","",INDEX('Work It Out'!$I129:$EN129, MATCH(AC$14, WorkDebtName, 0)))</f>
        <v/>
      </c>
      <c r="AE135" s="32" t="str">
        <f>IF(AE$14="","",INDEX('Work It Out'!$K129:$EN129,MATCH(AE$14,WorkDebtName,0)))</f>
        <v/>
      </c>
      <c r="AF135" s="32" t="str">
        <f>IF(AE$14="","",INDEX('Work It Out'!$I129:$EN129, MATCH(AE$14, WorkDebtName, 0)))</f>
        <v/>
      </c>
      <c r="AG135" s="32" t="str">
        <f>IF(AG$14="","",INDEX('Work It Out'!$K129:$EN129,MATCH(AG$14,WorkDebtName,0)))</f>
        <v/>
      </c>
      <c r="AH135" s="32" t="str">
        <f>IF(AG$14="","",INDEX('Work It Out'!$I129:$EN129, MATCH(AG$14, WorkDebtName, 0)))</f>
        <v/>
      </c>
      <c r="AI135" s="32" t="str">
        <f>IF(AI$14="","",INDEX('Work It Out'!$K129:$EN129,MATCH(AI$14,WorkDebtName,0)))</f>
        <v/>
      </c>
      <c r="AJ135" s="32" t="str">
        <f>IF(AI$14="","",INDEX('Work It Out'!$I129:$EN129, MATCH(AI$14, WorkDebtName, 0)))</f>
        <v/>
      </c>
      <c r="AK135" s="32" t="str">
        <f>IF(AK$14="","",INDEX('Work It Out'!$K129:$EN129,MATCH(AK$14,WorkDebtName,0)))</f>
        <v/>
      </c>
      <c r="AL135" s="32" t="str">
        <f>IF(AK$14="","",INDEX('Work It Out'!$I129:$EN129, MATCH(AK$14, WorkDebtName, 0)))</f>
        <v/>
      </c>
      <c r="AM135" s="32" t="str">
        <f>IF(AM$14="","",INDEX('Work It Out'!$K129:$EN129,MATCH(AM$14,WorkDebtName,0)))</f>
        <v/>
      </c>
      <c r="AN135" s="32" t="str">
        <f>IF(AM$14="","",INDEX('Work It Out'!$I129:$EN129, MATCH(AM$14, WorkDebtName, 0)))</f>
        <v/>
      </c>
      <c r="AO135" s="32" t="str">
        <f>IF(AO$14="","",INDEX('Work It Out'!$K129:$EN129,MATCH(AO$14,WorkDebtName,0)))</f>
        <v/>
      </c>
      <c r="AP135" s="32" t="str">
        <f>IF(AO$14="","",INDEX('Work It Out'!$I129:$EN129, MATCH(AO$14, WorkDebtName, 0)))</f>
        <v/>
      </c>
    </row>
    <row r="136" spans="2:42" x14ac:dyDescent="0.25">
      <c r="B136" s="31">
        <f t="shared" ca="1" si="1"/>
        <v>49157</v>
      </c>
      <c r="C136" s="32">
        <f>IF(C$14="","",INDEX('Work It Out'!$K130:$EN130,MATCH(C$14,WorkDebtName,0)))</f>
        <v>0</v>
      </c>
      <c r="D136" s="32">
        <f>IF(C$14="","",INDEX('Work It Out'!$I130:$EN130, MATCH(C$14, WorkDebtName, 0)))</f>
        <v>0</v>
      </c>
      <c r="E136" s="32">
        <f>IF(E$14="","",INDEX('Work It Out'!$K130:$EN130,MATCH(E$14,WorkDebtName,0)))</f>
        <v>0</v>
      </c>
      <c r="F136" s="32">
        <f>IF(E$14="","",INDEX('Work It Out'!$I130:$EN130, MATCH(E$14, WorkDebtName, 0)))</f>
        <v>0</v>
      </c>
      <c r="G136" s="32">
        <f>IF(G$14="","",INDEX('Work It Out'!$K130:$EN130,MATCH(G$14,WorkDebtName,0)))</f>
        <v>0</v>
      </c>
      <c r="H136" s="32">
        <f>IF(G$14="","",INDEX('Work It Out'!$I130:$EN130, MATCH(G$14, WorkDebtName, 0)))</f>
        <v>0</v>
      </c>
      <c r="I136" s="32">
        <f>IF(I$14="","",INDEX('Work It Out'!$K130:$EN130,MATCH(I$14,WorkDebtName,0)))</f>
        <v>0</v>
      </c>
      <c r="J136" s="32">
        <f>IF(I$14="","",INDEX('Work It Out'!$I130:$EN130, MATCH(I$14, WorkDebtName, 0)))</f>
        <v>0</v>
      </c>
      <c r="K136" s="32" t="str">
        <f>IF(K$14="","",INDEX('Work It Out'!$K130:$EN130,MATCH(K$14,WorkDebtName,0)))</f>
        <v/>
      </c>
      <c r="L136" s="32" t="str">
        <f>IF(K$14="","",INDEX('Work It Out'!$I130:$EN130, MATCH(K$14, WorkDebtName, 0)))</f>
        <v/>
      </c>
      <c r="M136" s="32" t="str">
        <f>IF(M$14="","",INDEX('Work It Out'!$K130:$EN130,MATCH(M$14,WorkDebtName,0)))</f>
        <v/>
      </c>
      <c r="N136" s="32" t="str">
        <f>IF(M$14="","",INDEX('Work It Out'!$I130:$EN130, MATCH(M$14, WorkDebtName, 0)))</f>
        <v/>
      </c>
      <c r="O136" s="32" t="str">
        <f>IF(O$14="","",INDEX('Work It Out'!$K130:$EN130,MATCH(O$14,WorkDebtName,0)))</f>
        <v/>
      </c>
      <c r="P136" s="32" t="str">
        <f>IF(O$14="","",INDEX('Work It Out'!$I130:$EN130, MATCH(O$14, WorkDebtName, 0)))</f>
        <v/>
      </c>
      <c r="Q136" s="32" t="str">
        <f>IF(Q$14="","",INDEX('Work It Out'!$K130:$EN130,MATCH(Q$14,WorkDebtName,0)))</f>
        <v/>
      </c>
      <c r="R136" s="32" t="str">
        <f>IF(Q$14="","",INDEX('Work It Out'!$I130:$EN130, MATCH(Q$14, WorkDebtName, 0)))</f>
        <v/>
      </c>
      <c r="S136" s="32" t="str">
        <f>IF(S$14="","",INDEX('Work It Out'!$K130:$EN130,MATCH(S$14,WorkDebtName,0)))</f>
        <v/>
      </c>
      <c r="T136" s="32" t="str">
        <f>IF(S$14="","",INDEX('Work It Out'!$I130:$EN130, MATCH(S$14, WorkDebtName, 0)))</f>
        <v/>
      </c>
      <c r="U136" s="32" t="str">
        <f>IF(U$14="","",INDEX('Work It Out'!$K130:$EN130,MATCH(U$14,WorkDebtName,0)))</f>
        <v/>
      </c>
      <c r="V136" s="32" t="str">
        <f>IF(U$14="","",INDEX('Work It Out'!$I130:$EN130, MATCH(U$14, WorkDebtName, 0)))</f>
        <v/>
      </c>
      <c r="W136" s="32" t="str">
        <f>IF(W$14="","",INDEX('Work It Out'!$K130:$EN130,MATCH(W$14,WorkDebtName,0)))</f>
        <v/>
      </c>
      <c r="X136" s="32" t="str">
        <f>IF(W$14="","",INDEX('Work It Out'!$I130:$EN130, MATCH(W$14, WorkDebtName, 0)))</f>
        <v/>
      </c>
      <c r="Y136" s="32" t="str">
        <f>IF(Y$14="","",INDEX('Work It Out'!$K130:$EN130,MATCH(Y$14,WorkDebtName,0)))</f>
        <v/>
      </c>
      <c r="Z136" s="32" t="str">
        <f>IF(Y$14="","",INDEX('Work It Out'!$I130:$EN130, MATCH(Y$14, WorkDebtName, 0)))</f>
        <v/>
      </c>
      <c r="AA136" s="32" t="str">
        <f>IF(AA$14="","",INDEX('Work It Out'!$K130:$EN130,MATCH(AA$14,WorkDebtName,0)))</f>
        <v/>
      </c>
      <c r="AB136" s="32" t="str">
        <f>IF(AA$14="","",INDEX('Work It Out'!$I130:$EN130, MATCH(AA$14, WorkDebtName, 0)))</f>
        <v/>
      </c>
      <c r="AC136" s="32" t="str">
        <f>IF(AC$14="","",INDEX('Work It Out'!$K130:$EN130,MATCH(AC$14,WorkDebtName,0)))</f>
        <v/>
      </c>
      <c r="AD136" s="32" t="str">
        <f>IF(AC$14="","",INDEX('Work It Out'!$I130:$EN130, MATCH(AC$14, WorkDebtName, 0)))</f>
        <v/>
      </c>
      <c r="AE136" s="32" t="str">
        <f>IF(AE$14="","",INDEX('Work It Out'!$K130:$EN130,MATCH(AE$14,WorkDebtName,0)))</f>
        <v/>
      </c>
      <c r="AF136" s="32" t="str">
        <f>IF(AE$14="","",INDEX('Work It Out'!$I130:$EN130, MATCH(AE$14, WorkDebtName, 0)))</f>
        <v/>
      </c>
      <c r="AG136" s="32" t="str">
        <f>IF(AG$14="","",INDEX('Work It Out'!$K130:$EN130,MATCH(AG$14,WorkDebtName,0)))</f>
        <v/>
      </c>
      <c r="AH136" s="32" t="str">
        <f>IF(AG$14="","",INDEX('Work It Out'!$I130:$EN130, MATCH(AG$14, WorkDebtName, 0)))</f>
        <v/>
      </c>
      <c r="AI136" s="32" t="str">
        <f>IF(AI$14="","",INDEX('Work It Out'!$K130:$EN130,MATCH(AI$14,WorkDebtName,0)))</f>
        <v/>
      </c>
      <c r="AJ136" s="32" t="str">
        <f>IF(AI$14="","",INDEX('Work It Out'!$I130:$EN130, MATCH(AI$14, WorkDebtName, 0)))</f>
        <v/>
      </c>
      <c r="AK136" s="32" t="str">
        <f>IF(AK$14="","",INDEX('Work It Out'!$K130:$EN130,MATCH(AK$14,WorkDebtName,0)))</f>
        <v/>
      </c>
      <c r="AL136" s="32" t="str">
        <f>IF(AK$14="","",INDEX('Work It Out'!$I130:$EN130, MATCH(AK$14, WorkDebtName, 0)))</f>
        <v/>
      </c>
      <c r="AM136" s="32" t="str">
        <f>IF(AM$14="","",INDEX('Work It Out'!$K130:$EN130,MATCH(AM$14,WorkDebtName,0)))</f>
        <v/>
      </c>
      <c r="AN136" s="32" t="str">
        <f>IF(AM$14="","",INDEX('Work It Out'!$I130:$EN130, MATCH(AM$14, WorkDebtName, 0)))</f>
        <v/>
      </c>
      <c r="AO136" s="32" t="str">
        <f>IF(AO$14="","",INDEX('Work It Out'!$K130:$EN130,MATCH(AO$14,WorkDebtName,0)))</f>
        <v/>
      </c>
      <c r="AP136" s="32" t="str">
        <f>IF(AO$14="","",INDEX('Work It Out'!$I130:$EN130, MATCH(AO$14, WorkDebtName, 0)))</f>
        <v/>
      </c>
    </row>
    <row r="137" spans="2:42" x14ac:dyDescent="0.25">
      <c r="B137" s="31">
        <f t="shared" ca="1" si="1"/>
        <v>49188</v>
      </c>
      <c r="C137" s="32">
        <f>IF(C$14="","",INDEX('Work It Out'!$K131:$EN131,MATCH(C$14,WorkDebtName,0)))</f>
        <v>0</v>
      </c>
      <c r="D137" s="32">
        <f>IF(C$14="","",INDEX('Work It Out'!$I131:$EN131, MATCH(C$14, WorkDebtName, 0)))</f>
        <v>0</v>
      </c>
      <c r="E137" s="32">
        <f>IF(E$14="","",INDEX('Work It Out'!$K131:$EN131,MATCH(E$14,WorkDebtName,0)))</f>
        <v>0</v>
      </c>
      <c r="F137" s="32">
        <f>IF(E$14="","",INDEX('Work It Out'!$I131:$EN131, MATCH(E$14, WorkDebtName, 0)))</f>
        <v>0</v>
      </c>
      <c r="G137" s="32">
        <f>IF(G$14="","",INDEX('Work It Out'!$K131:$EN131,MATCH(G$14,WorkDebtName,0)))</f>
        <v>0</v>
      </c>
      <c r="H137" s="32">
        <f>IF(G$14="","",INDEX('Work It Out'!$I131:$EN131, MATCH(G$14, WorkDebtName, 0)))</f>
        <v>0</v>
      </c>
      <c r="I137" s="32">
        <f>IF(I$14="","",INDEX('Work It Out'!$K131:$EN131,MATCH(I$14,WorkDebtName,0)))</f>
        <v>0</v>
      </c>
      <c r="J137" s="32">
        <f>IF(I$14="","",INDEX('Work It Out'!$I131:$EN131, MATCH(I$14, WorkDebtName, 0)))</f>
        <v>0</v>
      </c>
      <c r="K137" s="32" t="str">
        <f>IF(K$14="","",INDEX('Work It Out'!$K131:$EN131,MATCH(K$14,WorkDebtName,0)))</f>
        <v/>
      </c>
      <c r="L137" s="32" t="str">
        <f>IF(K$14="","",INDEX('Work It Out'!$I131:$EN131, MATCH(K$14, WorkDebtName, 0)))</f>
        <v/>
      </c>
      <c r="M137" s="32" t="str">
        <f>IF(M$14="","",INDEX('Work It Out'!$K131:$EN131,MATCH(M$14,WorkDebtName,0)))</f>
        <v/>
      </c>
      <c r="N137" s="32" t="str">
        <f>IF(M$14="","",INDEX('Work It Out'!$I131:$EN131, MATCH(M$14, WorkDebtName, 0)))</f>
        <v/>
      </c>
      <c r="O137" s="32" t="str">
        <f>IF(O$14="","",INDEX('Work It Out'!$K131:$EN131,MATCH(O$14,WorkDebtName,0)))</f>
        <v/>
      </c>
      <c r="P137" s="32" t="str">
        <f>IF(O$14="","",INDEX('Work It Out'!$I131:$EN131, MATCH(O$14, WorkDebtName, 0)))</f>
        <v/>
      </c>
      <c r="Q137" s="32" t="str">
        <f>IF(Q$14="","",INDEX('Work It Out'!$K131:$EN131,MATCH(Q$14,WorkDebtName,0)))</f>
        <v/>
      </c>
      <c r="R137" s="32" t="str">
        <f>IF(Q$14="","",INDEX('Work It Out'!$I131:$EN131, MATCH(Q$14, WorkDebtName, 0)))</f>
        <v/>
      </c>
      <c r="S137" s="32" t="str">
        <f>IF(S$14="","",INDEX('Work It Out'!$K131:$EN131,MATCH(S$14,WorkDebtName,0)))</f>
        <v/>
      </c>
      <c r="T137" s="32" t="str">
        <f>IF(S$14="","",INDEX('Work It Out'!$I131:$EN131, MATCH(S$14, WorkDebtName, 0)))</f>
        <v/>
      </c>
      <c r="U137" s="32" t="str">
        <f>IF(U$14="","",INDEX('Work It Out'!$K131:$EN131,MATCH(U$14,WorkDebtName,0)))</f>
        <v/>
      </c>
      <c r="V137" s="32" t="str">
        <f>IF(U$14="","",INDEX('Work It Out'!$I131:$EN131, MATCH(U$14, WorkDebtName, 0)))</f>
        <v/>
      </c>
      <c r="W137" s="32" t="str">
        <f>IF(W$14="","",INDEX('Work It Out'!$K131:$EN131,MATCH(W$14,WorkDebtName,0)))</f>
        <v/>
      </c>
      <c r="X137" s="32" t="str">
        <f>IF(W$14="","",INDEX('Work It Out'!$I131:$EN131, MATCH(W$14, WorkDebtName, 0)))</f>
        <v/>
      </c>
      <c r="Y137" s="32" t="str">
        <f>IF(Y$14="","",INDEX('Work It Out'!$K131:$EN131,MATCH(Y$14,WorkDebtName,0)))</f>
        <v/>
      </c>
      <c r="Z137" s="32" t="str">
        <f>IF(Y$14="","",INDEX('Work It Out'!$I131:$EN131, MATCH(Y$14, WorkDebtName, 0)))</f>
        <v/>
      </c>
      <c r="AA137" s="32" t="str">
        <f>IF(AA$14="","",INDEX('Work It Out'!$K131:$EN131,MATCH(AA$14,WorkDebtName,0)))</f>
        <v/>
      </c>
      <c r="AB137" s="32" t="str">
        <f>IF(AA$14="","",INDEX('Work It Out'!$I131:$EN131, MATCH(AA$14, WorkDebtName, 0)))</f>
        <v/>
      </c>
      <c r="AC137" s="32" t="str">
        <f>IF(AC$14="","",INDEX('Work It Out'!$K131:$EN131,MATCH(AC$14,WorkDebtName,0)))</f>
        <v/>
      </c>
      <c r="AD137" s="32" t="str">
        <f>IF(AC$14="","",INDEX('Work It Out'!$I131:$EN131, MATCH(AC$14, WorkDebtName, 0)))</f>
        <v/>
      </c>
      <c r="AE137" s="32" t="str">
        <f>IF(AE$14="","",INDEX('Work It Out'!$K131:$EN131,MATCH(AE$14,WorkDebtName,0)))</f>
        <v/>
      </c>
      <c r="AF137" s="32" t="str">
        <f>IF(AE$14="","",INDEX('Work It Out'!$I131:$EN131, MATCH(AE$14, WorkDebtName, 0)))</f>
        <v/>
      </c>
      <c r="AG137" s="32" t="str">
        <f>IF(AG$14="","",INDEX('Work It Out'!$K131:$EN131,MATCH(AG$14,WorkDebtName,0)))</f>
        <v/>
      </c>
      <c r="AH137" s="32" t="str">
        <f>IF(AG$14="","",INDEX('Work It Out'!$I131:$EN131, MATCH(AG$14, WorkDebtName, 0)))</f>
        <v/>
      </c>
      <c r="AI137" s="32" t="str">
        <f>IF(AI$14="","",INDEX('Work It Out'!$K131:$EN131,MATCH(AI$14,WorkDebtName,0)))</f>
        <v/>
      </c>
      <c r="AJ137" s="32" t="str">
        <f>IF(AI$14="","",INDEX('Work It Out'!$I131:$EN131, MATCH(AI$14, WorkDebtName, 0)))</f>
        <v/>
      </c>
      <c r="AK137" s="32" t="str">
        <f>IF(AK$14="","",INDEX('Work It Out'!$K131:$EN131,MATCH(AK$14,WorkDebtName,0)))</f>
        <v/>
      </c>
      <c r="AL137" s="32" t="str">
        <f>IF(AK$14="","",INDEX('Work It Out'!$I131:$EN131, MATCH(AK$14, WorkDebtName, 0)))</f>
        <v/>
      </c>
      <c r="AM137" s="32" t="str">
        <f>IF(AM$14="","",INDEX('Work It Out'!$K131:$EN131,MATCH(AM$14,WorkDebtName,0)))</f>
        <v/>
      </c>
      <c r="AN137" s="32" t="str">
        <f>IF(AM$14="","",INDEX('Work It Out'!$I131:$EN131, MATCH(AM$14, WorkDebtName, 0)))</f>
        <v/>
      </c>
      <c r="AO137" s="32" t="str">
        <f>IF(AO$14="","",INDEX('Work It Out'!$K131:$EN131,MATCH(AO$14,WorkDebtName,0)))</f>
        <v/>
      </c>
      <c r="AP137" s="32" t="str">
        <f>IF(AO$14="","",INDEX('Work It Out'!$I131:$EN131, MATCH(AO$14, WorkDebtName, 0)))</f>
        <v/>
      </c>
    </row>
    <row r="138" spans="2:42" x14ac:dyDescent="0.25">
      <c r="B138" s="31">
        <f t="shared" ca="1" si="1"/>
        <v>49218</v>
      </c>
      <c r="C138" s="32">
        <f>IF(C$14="","",INDEX('Work It Out'!$K132:$EN132,MATCH(C$14,WorkDebtName,0)))</f>
        <v>0</v>
      </c>
      <c r="D138" s="32">
        <f>IF(C$14="","",INDEX('Work It Out'!$I132:$EN132, MATCH(C$14, WorkDebtName, 0)))</f>
        <v>0</v>
      </c>
      <c r="E138" s="32">
        <f>IF(E$14="","",INDEX('Work It Out'!$K132:$EN132,MATCH(E$14,WorkDebtName,0)))</f>
        <v>0</v>
      </c>
      <c r="F138" s="32">
        <f>IF(E$14="","",INDEX('Work It Out'!$I132:$EN132, MATCH(E$14, WorkDebtName, 0)))</f>
        <v>0</v>
      </c>
      <c r="G138" s="32">
        <f>IF(G$14="","",INDEX('Work It Out'!$K132:$EN132,MATCH(G$14,WorkDebtName,0)))</f>
        <v>0</v>
      </c>
      <c r="H138" s="32">
        <f>IF(G$14="","",INDEX('Work It Out'!$I132:$EN132, MATCH(G$14, WorkDebtName, 0)))</f>
        <v>0</v>
      </c>
      <c r="I138" s="32">
        <f>IF(I$14="","",INDEX('Work It Out'!$K132:$EN132,MATCH(I$14,WorkDebtName,0)))</f>
        <v>0</v>
      </c>
      <c r="J138" s="32">
        <f>IF(I$14="","",INDEX('Work It Out'!$I132:$EN132, MATCH(I$14, WorkDebtName, 0)))</f>
        <v>0</v>
      </c>
      <c r="K138" s="32" t="str">
        <f>IF(K$14="","",INDEX('Work It Out'!$K132:$EN132,MATCH(K$14,WorkDebtName,0)))</f>
        <v/>
      </c>
      <c r="L138" s="32" t="str">
        <f>IF(K$14="","",INDEX('Work It Out'!$I132:$EN132, MATCH(K$14, WorkDebtName, 0)))</f>
        <v/>
      </c>
      <c r="M138" s="32" t="str">
        <f>IF(M$14="","",INDEX('Work It Out'!$K132:$EN132,MATCH(M$14,WorkDebtName,0)))</f>
        <v/>
      </c>
      <c r="N138" s="32" t="str">
        <f>IF(M$14="","",INDEX('Work It Out'!$I132:$EN132, MATCH(M$14, WorkDebtName, 0)))</f>
        <v/>
      </c>
      <c r="O138" s="32" t="str">
        <f>IF(O$14="","",INDEX('Work It Out'!$K132:$EN132,MATCH(O$14,WorkDebtName,0)))</f>
        <v/>
      </c>
      <c r="P138" s="32" t="str">
        <f>IF(O$14="","",INDEX('Work It Out'!$I132:$EN132, MATCH(O$14, WorkDebtName, 0)))</f>
        <v/>
      </c>
      <c r="Q138" s="32" t="str">
        <f>IF(Q$14="","",INDEX('Work It Out'!$K132:$EN132,MATCH(Q$14,WorkDebtName,0)))</f>
        <v/>
      </c>
      <c r="R138" s="32" t="str">
        <f>IF(Q$14="","",INDEX('Work It Out'!$I132:$EN132, MATCH(Q$14, WorkDebtName, 0)))</f>
        <v/>
      </c>
      <c r="S138" s="32" t="str">
        <f>IF(S$14="","",INDEX('Work It Out'!$K132:$EN132,MATCH(S$14,WorkDebtName,0)))</f>
        <v/>
      </c>
      <c r="T138" s="32" t="str">
        <f>IF(S$14="","",INDEX('Work It Out'!$I132:$EN132, MATCH(S$14, WorkDebtName, 0)))</f>
        <v/>
      </c>
      <c r="U138" s="32" t="str">
        <f>IF(U$14="","",INDEX('Work It Out'!$K132:$EN132,MATCH(U$14,WorkDebtName,0)))</f>
        <v/>
      </c>
      <c r="V138" s="32" t="str">
        <f>IF(U$14="","",INDEX('Work It Out'!$I132:$EN132, MATCH(U$14, WorkDebtName, 0)))</f>
        <v/>
      </c>
      <c r="W138" s="32" t="str">
        <f>IF(W$14="","",INDEX('Work It Out'!$K132:$EN132,MATCH(W$14,WorkDebtName,0)))</f>
        <v/>
      </c>
      <c r="X138" s="32" t="str">
        <f>IF(W$14="","",INDEX('Work It Out'!$I132:$EN132, MATCH(W$14, WorkDebtName, 0)))</f>
        <v/>
      </c>
      <c r="Y138" s="32" t="str">
        <f>IF(Y$14="","",INDEX('Work It Out'!$K132:$EN132,MATCH(Y$14,WorkDebtName,0)))</f>
        <v/>
      </c>
      <c r="Z138" s="32" t="str">
        <f>IF(Y$14="","",INDEX('Work It Out'!$I132:$EN132, MATCH(Y$14, WorkDebtName, 0)))</f>
        <v/>
      </c>
      <c r="AA138" s="32" t="str">
        <f>IF(AA$14="","",INDEX('Work It Out'!$K132:$EN132,MATCH(AA$14,WorkDebtName,0)))</f>
        <v/>
      </c>
      <c r="AB138" s="32" t="str">
        <f>IF(AA$14="","",INDEX('Work It Out'!$I132:$EN132, MATCH(AA$14, WorkDebtName, 0)))</f>
        <v/>
      </c>
      <c r="AC138" s="32" t="str">
        <f>IF(AC$14="","",INDEX('Work It Out'!$K132:$EN132,MATCH(AC$14,WorkDebtName,0)))</f>
        <v/>
      </c>
      <c r="AD138" s="32" t="str">
        <f>IF(AC$14="","",INDEX('Work It Out'!$I132:$EN132, MATCH(AC$14, WorkDebtName, 0)))</f>
        <v/>
      </c>
      <c r="AE138" s="32" t="str">
        <f>IF(AE$14="","",INDEX('Work It Out'!$K132:$EN132,MATCH(AE$14,WorkDebtName,0)))</f>
        <v/>
      </c>
      <c r="AF138" s="32" t="str">
        <f>IF(AE$14="","",INDEX('Work It Out'!$I132:$EN132, MATCH(AE$14, WorkDebtName, 0)))</f>
        <v/>
      </c>
      <c r="AG138" s="32" t="str">
        <f>IF(AG$14="","",INDEX('Work It Out'!$K132:$EN132,MATCH(AG$14,WorkDebtName,0)))</f>
        <v/>
      </c>
      <c r="AH138" s="32" t="str">
        <f>IF(AG$14="","",INDEX('Work It Out'!$I132:$EN132, MATCH(AG$14, WorkDebtName, 0)))</f>
        <v/>
      </c>
      <c r="AI138" s="32" t="str">
        <f>IF(AI$14="","",INDEX('Work It Out'!$K132:$EN132,MATCH(AI$14,WorkDebtName,0)))</f>
        <v/>
      </c>
      <c r="AJ138" s="32" t="str">
        <f>IF(AI$14="","",INDEX('Work It Out'!$I132:$EN132, MATCH(AI$14, WorkDebtName, 0)))</f>
        <v/>
      </c>
      <c r="AK138" s="32" t="str">
        <f>IF(AK$14="","",INDEX('Work It Out'!$K132:$EN132,MATCH(AK$14,WorkDebtName,0)))</f>
        <v/>
      </c>
      <c r="AL138" s="32" t="str">
        <f>IF(AK$14="","",INDEX('Work It Out'!$I132:$EN132, MATCH(AK$14, WorkDebtName, 0)))</f>
        <v/>
      </c>
      <c r="AM138" s="32" t="str">
        <f>IF(AM$14="","",INDEX('Work It Out'!$K132:$EN132,MATCH(AM$14,WorkDebtName,0)))</f>
        <v/>
      </c>
      <c r="AN138" s="32" t="str">
        <f>IF(AM$14="","",INDEX('Work It Out'!$I132:$EN132, MATCH(AM$14, WorkDebtName, 0)))</f>
        <v/>
      </c>
      <c r="AO138" s="32" t="str">
        <f>IF(AO$14="","",INDEX('Work It Out'!$K132:$EN132,MATCH(AO$14,WorkDebtName,0)))</f>
        <v/>
      </c>
      <c r="AP138" s="32" t="str">
        <f>IF(AO$14="","",INDEX('Work It Out'!$I132:$EN132, MATCH(AO$14, WorkDebtName, 0)))</f>
        <v/>
      </c>
    </row>
    <row r="139" spans="2:42" x14ac:dyDescent="0.25">
      <c r="B139" s="31">
        <f t="shared" ca="1" si="1"/>
        <v>49249</v>
      </c>
      <c r="C139" s="32">
        <f>IF(C$14="","",INDEX('Work It Out'!$K133:$EN133,MATCH(C$14,WorkDebtName,0)))</f>
        <v>0</v>
      </c>
      <c r="D139" s="32">
        <f>IF(C$14="","",INDEX('Work It Out'!$I133:$EN133, MATCH(C$14, WorkDebtName, 0)))</f>
        <v>0</v>
      </c>
      <c r="E139" s="32">
        <f>IF(E$14="","",INDEX('Work It Out'!$K133:$EN133,MATCH(E$14,WorkDebtName,0)))</f>
        <v>0</v>
      </c>
      <c r="F139" s="32">
        <f>IF(E$14="","",INDEX('Work It Out'!$I133:$EN133, MATCH(E$14, WorkDebtName, 0)))</f>
        <v>0</v>
      </c>
      <c r="G139" s="32">
        <f>IF(G$14="","",INDEX('Work It Out'!$K133:$EN133,MATCH(G$14,WorkDebtName,0)))</f>
        <v>0</v>
      </c>
      <c r="H139" s="32">
        <f>IF(G$14="","",INDEX('Work It Out'!$I133:$EN133, MATCH(G$14, WorkDebtName, 0)))</f>
        <v>0</v>
      </c>
      <c r="I139" s="32">
        <f>IF(I$14="","",INDEX('Work It Out'!$K133:$EN133,MATCH(I$14,WorkDebtName,0)))</f>
        <v>0</v>
      </c>
      <c r="J139" s="32">
        <f>IF(I$14="","",INDEX('Work It Out'!$I133:$EN133, MATCH(I$14, WorkDebtName, 0)))</f>
        <v>0</v>
      </c>
      <c r="K139" s="32" t="str">
        <f>IF(K$14="","",INDEX('Work It Out'!$K133:$EN133,MATCH(K$14,WorkDebtName,0)))</f>
        <v/>
      </c>
      <c r="L139" s="32" t="str">
        <f>IF(K$14="","",INDEX('Work It Out'!$I133:$EN133, MATCH(K$14, WorkDebtName, 0)))</f>
        <v/>
      </c>
      <c r="M139" s="32" t="str">
        <f>IF(M$14="","",INDEX('Work It Out'!$K133:$EN133,MATCH(M$14,WorkDebtName,0)))</f>
        <v/>
      </c>
      <c r="N139" s="32" t="str">
        <f>IF(M$14="","",INDEX('Work It Out'!$I133:$EN133, MATCH(M$14, WorkDebtName, 0)))</f>
        <v/>
      </c>
      <c r="O139" s="32" t="str">
        <f>IF(O$14="","",INDEX('Work It Out'!$K133:$EN133,MATCH(O$14,WorkDebtName,0)))</f>
        <v/>
      </c>
      <c r="P139" s="32" t="str">
        <f>IF(O$14="","",INDEX('Work It Out'!$I133:$EN133, MATCH(O$14, WorkDebtName, 0)))</f>
        <v/>
      </c>
      <c r="Q139" s="32" t="str">
        <f>IF(Q$14="","",INDEX('Work It Out'!$K133:$EN133,MATCH(Q$14,WorkDebtName,0)))</f>
        <v/>
      </c>
      <c r="R139" s="32" t="str">
        <f>IF(Q$14="","",INDEX('Work It Out'!$I133:$EN133, MATCH(Q$14, WorkDebtName, 0)))</f>
        <v/>
      </c>
      <c r="S139" s="32" t="str">
        <f>IF(S$14="","",INDEX('Work It Out'!$K133:$EN133,MATCH(S$14,WorkDebtName,0)))</f>
        <v/>
      </c>
      <c r="T139" s="32" t="str">
        <f>IF(S$14="","",INDEX('Work It Out'!$I133:$EN133, MATCH(S$14, WorkDebtName, 0)))</f>
        <v/>
      </c>
      <c r="U139" s="32" t="str">
        <f>IF(U$14="","",INDEX('Work It Out'!$K133:$EN133,MATCH(U$14,WorkDebtName,0)))</f>
        <v/>
      </c>
      <c r="V139" s="32" t="str">
        <f>IF(U$14="","",INDEX('Work It Out'!$I133:$EN133, MATCH(U$14, WorkDebtName, 0)))</f>
        <v/>
      </c>
      <c r="W139" s="32" t="str">
        <f>IF(W$14="","",INDEX('Work It Out'!$K133:$EN133,MATCH(W$14,WorkDebtName,0)))</f>
        <v/>
      </c>
      <c r="X139" s="32" t="str">
        <f>IF(W$14="","",INDEX('Work It Out'!$I133:$EN133, MATCH(W$14, WorkDebtName, 0)))</f>
        <v/>
      </c>
      <c r="Y139" s="32" t="str">
        <f>IF(Y$14="","",INDEX('Work It Out'!$K133:$EN133,MATCH(Y$14,WorkDebtName,0)))</f>
        <v/>
      </c>
      <c r="Z139" s="32" t="str">
        <f>IF(Y$14="","",INDEX('Work It Out'!$I133:$EN133, MATCH(Y$14, WorkDebtName, 0)))</f>
        <v/>
      </c>
      <c r="AA139" s="32" t="str">
        <f>IF(AA$14="","",INDEX('Work It Out'!$K133:$EN133,MATCH(AA$14,WorkDebtName,0)))</f>
        <v/>
      </c>
      <c r="AB139" s="32" t="str">
        <f>IF(AA$14="","",INDEX('Work It Out'!$I133:$EN133, MATCH(AA$14, WorkDebtName, 0)))</f>
        <v/>
      </c>
      <c r="AC139" s="32" t="str">
        <f>IF(AC$14="","",INDEX('Work It Out'!$K133:$EN133,MATCH(AC$14,WorkDebtName,0)))</f>
        <v/>
      </c>
      <c r="AD139" s="32" t="str">
        <f>IF(AC$14="","",INDEX('Work It Out'!$I133:$EN133, MATCH(AC$14, WorkDebtName, 0)))</f>
        <v/>
      </c>
      <c r="AE139" s="32" t="str">
        <f>IF(AE$14="","",INDEX('Work It Out'!$K133:$EN133,MATCH(AE$14,WorkDebtName,0)))</f>
        <v/>
      </c>
      <c r="AF139" s="32" t="str">
        <f>IF(AE$14="","",INDEX('Work It Out'!$I133:$EN133, MATCH(AE$14, WorkDebtName, 0)))</f>
        <v/>
      </c>
      <c r="AG139" s="32" t="str">
        <f>IF(AG$14="","",INDEX('Work It Out'!$K133:$EN133,MATCH(AG$14,WorkDebtName,0)))</f>
        <v/>
      </c>
      <c r="AH139" s="32" t="str">
        <f>IF(AG$14="","",INDEX('Work It Out'!$I133:$EN133, MATCH(AG$14, WorkDebtName, 0)))</f>
        <v/>
      </c>
      <c r="AI139" s="32" t="str">
        <f>IF(AI$14="","",INDEX('Work It Out'!$K133:$EN133,MATCH(AI$14,WorkDebtName,0)))</f>
        <v/>
      </c>
      <c r="AJ139" s="32" t="str">
        <f>IF(AI$14="","",INDEX('Work It Out'!$I133:$EN133, MATCH(AI$14, WorkDebtName, 0)))</f>
        <v/>
      </c>
      <c r="AK139" s="32" t="str">
        <f>IF(AK$14="","",INDEX('Work It Out'!$K133:$EN133,MATCH(AK$14,WorkDebtName,0)))</f>
        <v/>
      </c>
      <c r="AL139" s="32" t="str">
        <f>IF(AK$14="","",INDEX('Work It Out'!$I133:$EN133, MATCH(AK$14, WorkDebtName, 0)))</f>
        <v/>
      </c>
      <c r="AM139" s="32" t="str">
        <f>IF(AM$14="","",INDEX('Work It Out'!$K133:$EN133,MATCH(AM$14,WorkDebtName,0)))</f>
        <v/>
      </c>
      <c r="AN139" s="32" t="str">
        <f>IF(AM$14="","",INDEX('Work It Out'!$I133:$EN133, MATCH(AM$14, WorkDebtName, 0)))</f>
        <v/>
      </c>
      <c r="AO139" s="32" t="str">
        <f>IF(AO$14="","",INDEX('Work It Out'!$K133:$EN133,MATCH(AO$14,WorkDebtName,0)))</f>
        <v/>
      </c>
      <c r="AP139" s="32" t="str">
        <f>IF(AO$14="","",INDEX('Work It Out'!$I133:$EN133, MATCH(AO$14, WorkDebtName, 0)))</f>
        <v/>
      </c>
    </row>
    <row r="140" spans="2:42" x14ac:dyDescent="0.25">
      <c r="B140" s="31">
        <f t="shared" ca="1" si="1"/>
        <v>49279</v>
      </c>
      <c r="C140" s="32">
        <f>IF(C$14="","",INDEX('Work It Out'!$K134:$EN134,MATCH(C$14,WorkDebtName,0)))</f>
        <v>0</v>
      </c>
      <c r="D140" s="32">
        <f>IF(C$14="","",INDEX('Work It Out'!$I134:$EN134, MATCH(C$14, WorkDebtName, 0)))</f>
        <v>0</v>
      </c>
      <c r="E140" s="32">
        <f>IF(E$14="","",INDEX('Work It Out'!$K134:$EN134,MATCH(E$14,WorkDebtName,0)))</f>
        <v>0</v>
      </c>
      <c r="F140" s="32">
        <f>IF(E$14="","",INDEX('Work It Out'!$I134:$EN134, MATCH(E$14, WorkDebtName, 0)))</f>
        <v>0</v>
      </c>
      <c r="G140" s="32">
        <f>IF(G$14="","",INDEX('Work It Out'!$K134:$EN134,MATCH(G$14,WorkDebtName,0)))</f>
        <v>0</v>
      </c>
      <c r="H140" s="32">
        <f>IF(G$14="","",INDEX('Work It Out'!$I134:$EN134, MATCH(G$14, WorkDebtName, 0)))</f>
        <v>0</v>
      </c>
      <c r="I140" s="32">
        <f>IF(I$14="","",INDEX('Work It Out'!$K134:$EN134,MATCH(I$14,WorkDebtName,0)))</f>
        <v>0</v>
      </c>
      <c r="J140" s="32">
        <f>IF(I$14="","",INDEX('Work It Out'!$I134:$EN134, MATCH(I$14, WorkDebtName, 0)))</f>
        <v>0</v>
      </c>
      <c r="K140" s="32" t="str">
        <f>IF(K$14="","",INDEX('Work It Out'!$K134:$EN134,MATCH(K$14,WorkDebtName,0)))</f>
        <v/>
      </c>
      <c r="L140" s="32" t="str">
        <f>IF(K$14="","",INDEX('Work It Out'!$I134:$EN134, MATCH(K$14, WorkDebtName, 0)))</f>
        <v/>
      </c>
      <c r="M140" s="32" t="str">
        <f>IF(M$14="","",INDEX('Work It Out'!$K134:$EN134,MATCH(M$14,WorkDebtName,0)))</f>
        <v/>
      </c>
      <c r="N140" s="32" t="str">
        <f>IF(M$14="","",INDEX('Work It Out'!$I134:$EN134, MATCH(M$14, WorkDebtName, 0)))</f>
        <v/>
      </c>
      <c r="O140" s="32" t="str">
        <f>IF(O$14="","",INDEX('Work It Out'!$K134:$EN134,MATCH(O$14,WorkDebtName,0)))</f>
        <v/>
      </c>
      <c r="P140" s="32" t="str">
        <f>IF(O$14="","",INDEX('Work It Out'!$I134:$EN134, MATCH(O$14, WorkDebtName, 0)))</f>
        <v/>
      </c>
      <c r="Q140" s="32" t="str">
        <f>IF(Q$14="","",INDEX('Work It Out'!$K134:$EN134,MATCH(Q$14,WorkDebtName,0)))</f>
        <v/>
      </c>
      <c r="R140" s="32" t="str">
        <f>IF(Q$14="","",INDEX('Work It Out'!$I134:$EN134, MATCH(Q$14, WorkDebtName, 0)))</f>
        <v/>
      </c>
      <c r="S140" s="32" t="str">
        <f>IF(S$14="","",INDEX('Work It Out'!$K134:$EN134,MATCH(S$14,WorkDebtName,0)))</f>
        <v/>
      </c>
      <c r="T140" s="32" t="str">
        <f>IF(S$14="","",INDEX('Work It Out'!$I134:$EN134, MATCH(S$14, WorkDebtName, 0)))</f>
        <v/>
      </c>
      <c r="U140" s="32" t="str">
        <f>IF(U$14="","",INDEX('Work It Out'!$K134:$EN134,MATCH(U$14,WorkDebtName,0)))</f>
        <v/>
      </c>
      <c r="V140" s="32" t="str">
        <f>IF(U$14="","",INDEX('Work It Out'!$I134:$EN134, MATCH(U$14, WorkDebtName, 0)))</f>
        <v/>
      </c>
      <c r="W140" s="32" t="str">
        <f>IF(W$14="","",INDEX('Work It Out'!$K134:$EN134,MATCH(W$14,WorkDebtName,0)))</f>
        <v/>
      </c>
      <c r="X140" s="32" t="str">
        <f>IF(W$14="","",INDEX('Work It Out'!$I134:$EN134, MATCH(W$14, WorkDebtName, 0)))</f>
        <v/>
      </c>
      <c r="Y140" s="32" t="str">
        <f>IF(Y$14="","",INDEX('Work It Out'!$K134:$EN134,MATCH(Y$14,WorkDebtName,0)))</f>
        <v/>
      </c>
      <c r="Z140" s="32" t="str">
        <f>IF(Y$14="","",INDEX('Work It Out'!$I134:$EN134, MATCH(Y$14, WorkDebtName, 0)))</f>
        <v/>
      </c>
      <c r="AA140" s="32" t="str">
        <f>IF(AA$14="","",INDEX('Work It Out'!$K134:$EN134,MATCH(AA$14,WorkDebtName,0)))</f>
        <v/>
      </c>
      <c r="AB140" s="32" t="str">
        <f>IF(AA$14="","",INDEX('Work It Out'!$I134:$EN134, MATCH(AA$14, WorkDebtName, 0)))</f>
        <v/>
      </c>
      <c r="AC140" s="32" t="str">
        <f>IF(AC$14="","",INDEX('Work It Out'!$K134:$EN134,MATCH(AC$14,WorkDebtName,0)))</f>
        <v/>
      </c>
      <c r="AD140" s="32" t="str">
        <f>IF(AC$14="","",INDEX('Work It Out'!$I134:$EN134, MATCH(AC$14, WorkDebtName, 0)))</f>
        <v/>
      </c>
      <c r="AE140" s="32" t="str">
        <f>IF(AE$14="","",INDEX('Work It Out'!$K134:$EN134,MATCH(AE$14,WorkDebtName,0)))</f>
        <v/>
      </c>
      <c r="AF140" s="32" t="str">
        <f>IF(AE$14="","",INDEX('Work It Out'!$I134:$EN134, MATCH(AE$14, WorkDebtName, 0)))</f>
        <v/>
      </c>
      <c r="AG140" s="32" t="str">
        <f>IF(AG$14="","",INDEX('Work It Out'!$K134:$EN134,MATCH(AG$14,WorkDebtName,0)))</f>
        <v/>
      </c>
      <c r="AH140" s="32" t="str">
        <f>IF(AG$14="","",INDEX('Work It Out'!$I134:$EN134, MATCH(AG$14, WorkDebtName, 0)))</f>
        <v/>
      </c>
      <c r="AI140" s="32" t="str">
        <f>IF(AI$14="","",INDEX('Work It Out'!$K134:$EN134,MATCH(AI$14,WorkDebtName,0)))</f>
        <v/>
      </c>
      <c r="AJ140" s="32" t="str">
        <f>IF(AI$14="","",INDEX('Work It Out'!$I134:$EN134, MATCH(AI$14, WorkDebtName, 0)))</f>
        <v/>
      </c>
      <c r="AK140" s="32" t="str">
        <f>IF(AK$14="","",INDEX('Work It Out'!$K134:$EN134,MATCH(AK$14,WorkDebtName,0)))</f>
        <v/>
      </c>
      <c r="AL140" s="32" t="str">
        <f>IF(AK$14="","",INDEX('Work It Out'!$I134:$EN134, MATCH(AK$14, WorkDebtName, 0)))</f>
        <v/>
      </c>
      <c r="AM140" s="32" t="str">
        <f>IF(AM$14="","",INDEX('Work It Out'!$K134:$EN134,MATCH(AM$14,WorkDebtName,0)))</f>
        <v/>
      </c>
      <c r="AN140" s="32" t="str">
        <f>IF(AM$14="","",INDEX('Work It Out'!$I134:$EN134, MATCH(AM$14, WorkDebtName, 0)))</f>
        <v/>
      </c>
      <c r="AO140" s="32" t="str">
        <f>IF(AO$14="","",INDEX('Work It Out'!$K134:$EN134,MATCH(AO$14,WorkDebtName,0)))</f>
        <v/>
      </c>
      <c r="AP140" s="32" t="str">
        <f>IF(AO$14="","",INDEX('Work It Out'!$I134:$EN134, MATCH(AO$14, WorkDebtName, 0)))</f>
        <v/>
      </c>
    </row>
    <row r="141" spans="2:42" x14ac:dyDescent="0.25">
      <c r="B141" s="31">
        <f t="shared" ca="1" si="1"/>
        <v>49310</v>
      </c>
      <c r="C141" s="32">
        <f>IF(C$14="","",INDEX('Work It Out'!$K135:$EN135,MATCH(C$14,WorkDebtName,0)))</f>
        <v>0</v>
      </c>
      <c r="D141" s="32">
        <f>IF(C$14="","",INDEX('Work It Out'!$I135:$EN135, MATCH(C$14, WorkDebtName, 0)))</f>
        <v>0</v>
      </c>
      <c r="E141" s="32">
        <f>IF(E$14="","",INDEX('Work It Out'!$K135:$EN135,MATCH(E$14,WorkDebtName,0)))</f>
        <v>0</v>
      </c>
      <c r="F141" s="32">
        <f>IF(E$14="","",INDEX('Work It Out'!$I135:$EN135, MATCH(E$14, WorkDebtName, 0)))</f>
        <v>0</v>
      </c>
      <c r="G141" s="32">
        <f>IF(G$14="","",INDEX('Work It Out'!$K135:$EN135,MATCH(G$14,WorkDebtName,0)))</f>
        <v>0</v>
      </c>
      <c r="H141" s="32">
        <f>IF(G$14="","",INDEX('Work It Out'!$I135:$EN135, MATCH(G$14, WorkDebtName, 0)))</f>
        <v>0</v>
      </c>
      <c r="I141" s="32">
        <f>IF(I$14="","",INDEX('Work It Out'!$K135:$EN135,MATCH(I$14,WorkDebtName,0)))</f>
        <v>0</v>
      </c>
      <c r="J141" s="32">
        <f>IF(I$14="","",INDEX('Work It Out'!$I135:$EN135, MATCH(I$14, WorkDebtName, 0)))</f>
        <v>0</v>
      </c>
      <c r="K141" s="32" t="str">
        <f>IF(K$14="","",INDEX('Work It Out'!$K135:$EN135,MATCH(K$14,WorkDebtName,0)))</f>
        <v/>
      </c>
      <c r="L141" s="32" t="str">
        <f>IF(K$14="","",INDEX('Work It Out'!$I135:$EN135, MATCH(K$14, WorkDebtName, 0)))</f>
        <v/>
      </c>
      <c r="M141" s="32" t="str">
        <f>IF(M$14="","",INDEX('Work It Out'!$K135:$EN135,MATCH(M$14,WorkDebtName,0)))</f>
        <v/>
      </c>
      <c r="N141" s="32" t="str">
        <f>IF(M$14="","",INDEX('Work It Out'!$I135:$EN135, MATCH(M$14, WorkDebtName, 0)))</f>
        <v/>
      </c>
      <c r="O141" s="32" t="str">
        <f>IF(O$14="","",INDEX('Work It Out'!$K135:$EN135,MATCH(O$14,WorkDebtName,0)))</f>
        <v/>
      </c>
      <c r="P141" s="32" t="str">
        <f>IF(O$14="","",INDEX('Work It Out'!$I135:$EN135, MATCH(O$14, WorkDebtName, 0)))</f>
        <v/>
      </c>
      <c r="Q141" s="32" t="str">
        <f>IF(Q$14="","",INDEX('Work It Out'!$K135:$EN135,MATCH(Q$14,WorkDebtName,0)))</f>
        <v/>
      </c>
      <c r="R141" s="32" t="str">
        <f>IF(Q$14="","",INDEX('Work It Out'!$I135:$EN135, MATCH(Q$14, WorkDebtName, 0)))</f>
        <v/>
      </c>
      <c r="S141" s="32" t="str">
        <f>IF(S$14="","",INDEX('Work It Out'!$K135:$EN135,MATCH(S$14,WorkDebtName,0)))</f>
        <v/>
      </c>
      <c r="T141" s="32" t="str">
        <f>IF(S$14="","",INDEX('Work It Out'!$I135:$EN135, MATCH(S$14, WorkDebtName, 0)))</f>
        <v/>
      </c>
      <c r="U141" s="32" t="str">
        <f>IF(U$14="","",INDEX('Work It Out'!$K135:$EN135,MATCH(U$14,WorkDebtName,0)))</f>
        <v/>
      </c>
      <c r="V141" s="32" t="str">
        <f>IF(U$14="","",INDEX('Work It Out'!$I135:$EN135, MATCH(U$14, WorkDebtName, 0)))</f>
        <v/>
      </c>
      <c r="W141" s="32" t="str">
        <f>IF(W$14="","",INDEX('Work It Out'!$K135:$EN135,MATCH(W$14,WorkDebtName,0)))</f>
        <v/>
      </c>
      <c r="X141" s="32" t="str">
        <f>IF(W$14="","",INDEX('Work It Out'!$I135:$EN135, MATCH(W$14, WorkDebtName, 0)))</f>
        <v/>
      </c>
      <c r="Y141" s="32" t="str">
        <f>IF(Y$14="","",INDEX('Work It Out'!$K135:$EN135,MATCH(Y$14,WorkDebtName,0)))</f>
        <v/>
      </c>
      <c r="Z141" s="32" t="str">
        <f>IF(Y$14="","",INDEX('Work It Out'!$I135:$EN135, MATCH(Y$14, WorkDebtName, 0)))</f>
        <v/>
      </c>
      <c r="AA141" s="32" t="str">
        <f>IF(AA$14="","",INDEX('Work It Out'!$K135:$EN135,MATCH(AA$14,WorkDebtName,0)))</f>
        <v/>
      </c>
      <c r="AB141" s="32" t="str">
        <f>IF(AA$14="","",INDEX('Work It Out'!$I135:$EN135, MATCH(AA$14, WorkDebtName, 0)))</f>
        <v/>
      </c>
      <c r="AC141" s="32" t="str">
        <f>IF(AC$14="","",INDEX('Work It Out'!$K135:$EN135,MATCH(AC$14,WorkDebtName,0)))</f>
        <v/>
      </c>
      <c r="AD141" s="32" t="str">
        <f>IF(AC$14="","",INDEX('Work It Out'!$I135:$EN135, MATCH(AC$14, WorkDebtName, 0)))</f>
        <v/>
      </c>
      <c r="AE141" s="32" t="str">
        <f>IF(AE$14="","",INDEX('Work It Out'!$K135:$EN135,MATCH(AE$14,WorkDebtName,0)))</f>
        <v/>
      </c>
      <c r="AF141" s="32" t="str">
        <f>IF(AE$14="","",INDEX('Work It Out'!$I135:$EN135, MATCH(AE$14, WorkDebtName, 0)))</f>
        <v/>
      </c>
      <c r="AG141" s="32" t="str">
        <f>IF(AG$14="","",INDEX('Work It Out'!$K135:$EN135,MATCH(AG$14,WorkDebtName,0)))</f>
        <v/>
      </c>
      <c r="AH141" s="32" t="str">
        <f>IF(AG$14="","",INDEX('Work It Out'!$I135:$EN135, MATCH(AG$14, WorkDebtName, 0)))</f>
        <v/>
      </c>
      <c r="AI141" s="32" t="str">
        <f>IF(AI$14="","",INDEX('Work It Out'!$K135:$EN135,MATCH(AI$14,WorkDebtName,0)))</f>
        <v/>
      </c>
      <c r="AJ141" s="32" t="str">
        <f>IF(AI$14="","",INDEX('Work It Out'!$I135:$EN135, MATCH(AI$14, WorkDebtName, 0)))</f>
        <v/>
      </c>
      <c r="AK141" s="32" t="str">
        <f>IF(AK$14="","",INDEX('Work It Out'!$K135:$EN135,MATCH(AK$14,WorkDebtName,0)))</f>
        <v/>
      </c>
      <c r="AL141" s="32" t="str">
        <f>IF(AK$14="","",INDEX('Work It Out'!$I135:$EN135, MATCH(AK$14, WorkDebtName, 0)))</f>
        <v/>
      </c>
      <c r="AM141" s="32" t="str">
        <f>IF(AM$14="","",INDEX('Work It Out'!$K135:$EN135,MATCH(AM$14,WorkDebtName,0)))</f>
        <v/>
      </c>
      <c r="AN141" s="32" t="str">
        <f>IF(AM$14="","",INDEX('Work It Out'!$I135:$EN135, MATCH(AM$14, WorkDebtName, 0)))</f>
        <v/>
      </c>
      <c r="AO141" s="32" t="str">
        <f>IF(AO$14="","",INDEX('Work It Out'!$K135:$EN135,MATCH(AO$14,WorkDebtName,0)))</f>
        <v/>
      </c>
      <c r="AP141" s="32" t="str">
        <f>IF(AO$14="","",INDEX('Work It Out'!$I135:$EN135, MATCH(AO$14, WorkDebtName, 0)))</f>
        <v/>
      </c>
    </row>
    <row r="142" spans="2:42" x14ac:dyDescent="0.25">
      <c r="B142" s="31">
        <f t="shared" ca="1" si="1"/>
        <v>49341</v>
      </c>
      <c r="C142" s="32">
        <f>IF(C$14="","",INDEX('Work It Out'!$K136:$EN136,MATCH(C$14,WorkDebtName,0)))</f>
        <v>0</v>
      </c>
      <c r="D142" s="32">
        <f>IF(C$14="","",INDEX('Work It Out'!$I136:$EN136, MATCH(C$14, WorkDebtName, 0)))</f>
        <v>0</v>
      </c>
      <c r="E142" s="32">
        <f>IF(E$14="","",INDEX('Work It Out'!$K136:$EN136,MATCH(E$14,WorkDebtName,0)))</f>
        <v>0</v>
      </c>
      <c r="F142" s="32">
        <f>IF(E$14="","",INDEX('Work It Out'!$I136:$EN136, MATCH(E$14, WorkDebtName, 0)))</f>
        <v>0</v>
      </c>
      <c r="G142" s="32">
        <f>IF(G$14="","",INDEX('Work It Out'!$K136:$EN136,MATCH(G$14,WorkDebtName,0)))</f>
        <v>0</v>
      </c>
      <c r="H142" s="32">
        <f>IF(G$14="","",INDEX('Work It Out'!$I136:$EN136, MATCH(G$14, WorkDebtName, 0)))</f>
        <v>0</v>
      </c>
      <c r="I142" s="32">
        <f>IF(I$14="","",INDEX('Work It Out'!$K136:$EN136,MATCH(I$14,WorkDebtName,0)))</f>
        <v>0</v>
      </c>
      <c r="J142" s="32">
        <f>IF(I$14="","",INDEX('Work It Out'!$I136:$EN136, MATCH(I$14, WorkDebtName, 0)))</f>
        <v>0</v>
      </c>
      <c r="K142" s="32" t="str">
        <f>IF(K$14="","",INDEX('Work It Out'!$K136:$EN136,MATCH(K$14,WorkDebtName,0)))</f>
        <v/>
      </c>
      <c r="L142" s="32" t="str">
        <f>IF(K$14="","",INDEX('Work It Out'!$I136:$EN136, MATCH(K$14, WorkDebtName, 0)))</f>
        <v/>
      </c>
      <c r="M142" s="32" t="str">
        <f>IF(M$14="","",INDEX('Work It Out'!$K136:$EN136,MATCH(M$14,WorkDebtName,0)))</f>
        <v/>
      </c>
      <c r="N142" s="32" t="str">
        <f>IF(M$14="","",INDEX('Work It Out'!$I136:$EN136, MATCH(M$14, WorkDebtName, 0)))</f>
        <v/>
      </c>
      <c r="O142" s="32" t="str">
        <f>IF(O$14="","",INDEX('Work It Out'!$K136:$EN136,MATCH(O$14,WorkDebtName,0)))</f>
        <v/>
      </c>
      <c r="P142" s="32" t="str">
        <f>IF(O$14="","",INDEX('Work It Out'!$I136:$EN136, MATCH(O$14, WorkDebtName, 0)))</f>
        <v/>
      </c>
      <c r="Q142" s="32" t="str">
        <f>IF(Q$14="","",INDEX('Work It Out'!$K136:$EN136,MATCH(Q$14,WorkDebtName,0)))</f>
        <v/>
      </c>
      <c r="R142" s="32" t="str">
        <f>IF(Q$14="","",INDEX('Work It Out'!$I136:$EN136, MATCH(Q$14, WorkDebtName, 0)))</f>
        <v/>
      </c>
      <c r="S142" s="32" t="str">
        <f>IF(S$14="","",INDEX('Work It Out'!$K136:$EN136,MATCH(S$14,WorkDebtName,0)))</f>
        <v/>
      </c>
      <c r="T142" s="32" t="str">
        <f>IF(S$14="","",INDEX('Work It Out'!$I136:$EN136, MATCH(S$14, WorkDebtName, 0)))</f>
        <v/>
      </c>
      <c r="U142" s="32" t="str">
        <f>IF(U$14="","",INDEX('Work It Out'!$K136:$EN136,MATCH(U$14,WorkDebtName,0)))</f>
        <v/>
      </c>
      <c r="V142" s="32" t="str">
        <f>IF(U$14="","",INDEX('Work It Out'!$I136:$EN136, MATCH(U$14, WorkDebtName, 0)))</f>
        <v/>
      </c>
      <c r="W142" s="32" t="str">
        <f>IF(W$14="","",INDEX('Work It Out'!$K136:$EN136,MATCH(W$14,WorkDebtName,0)))</f>
        <v/>
      </c>
      <c r="X142" s="32" t="str">
        <f>IF(W$14="","",INDEX('Work It Out'!$I136:$EN136, MATCH(W$14, WorkDebtName, 0)))</f>
        <v/>
      </c>
      <c r="Y142" s="32" t="str">
        <f>IF(Y$14="","",INDEX('Work It Out'!$K136:$EN136,MATCH(Y$14,WorkDebtName,0)))</f>
        <v/>
      </c>
      <c r="Z142" s="32" t="str">
        <f>IF(Y$14="","",INDEX('Work It Out'!$I136:$EN136, MATCH(Y$14, WorkDebtName, 0)))</f>
        <v/>
      </c>
      <c r="AA142" s="32" t="str">
        <f>IF(AA$14="","",INDEX('Work It Out'!$K136:$EN136,MATCH(AA$14,WorkDebtName,0)))</f>
        <v/>
      </c>
      <c r="AB142" s="32" t="str">
        <f>IF(AA$14="","",INDEX('Work It Out'!$I136:$EN136, MATCH(AA$14, WorkDebtName, 0)))</f>
        <v/>
      </c>
      <c r="AC142" s="32" t="str">
        <f>IF(AC$14="","",INDEX('Work It Out'!$K136:$EN136,MATCH(AC$14,WorkDebtName,0)))</f>
        <v/>
      </c>
      <c r="AD142" s="32" t="str">
        <f>IF(AC$14="","",INDEX('Work It Out'!$I136:$EN136, MATCH(AC$14, WorkDebtName, 0)))</f>
        <v/>
      </c>
      <c r="AE142" s="32" t="str">
        <f>IF(AE$14="","",INDEX('Work It Out'!$K136:$EN136,MATCH(AE$14,WorkDebtName,0)))</f>
        <v/>
      </c>
      <c r="AF142" s="32" t="str">
        <f>IF(AE$14="","",INDEX('Work It Out'!$I136:$EN136, MATCH(AE$14, WorkDebtName, 0)))</f>
        <v/>
      </c>
      <c r="AG142" s="32" t="str">
        <f>IF(AG$14="","",INDEX('Work It Out'!$K136:$EN136,MATCH(AG$14,WorkDebtName,0)))</f>
        <v/>
      </c>
      <c r="AH142" s="32" t="str">
        <f>IF(AG$14="","",INDEX('Work It Out'!$I136:$EN136, MATCH(AG$14, WorkDebtName, 0)))</f>
        <v/>
      </c>
      <c r="AI142" s="32" t="str">
        <f>IF(AI$14="","",INDEX('Work It Out'!$K136:$EN136,MATCH(AI$14,WorkDebtName,0)))</f>
        <v/>
      </c>
      <c r="AJ142" s="32" t="str">
        <f>IF(AI$14="","",INDEX('Work It Out'!$I136:$EN136, MATCH(AI$14, WorkDebtName, 0)))</f>
        <v/>
      </c>
      <c r="AK142" s="32" t="str">
        <f>IF(AK$14="","",INDEX('Work It Out'!$K136:$EN136,MATCH(AK$14,WorkDebtName,0)))</f>
        <v/>
      </c>
      <c r="AL142" s="32" t="str">
        <f>IF(AK$14="","",INDEX('Work It Out'!$I136:$EN136, MATCH(AK$14, WorkDebtName, 0)))</f>
        <v/>
      </c>
      <c r="AM142" s="32" t="str">
        <f>IF(AM$14="","",INDEX('Work It Out'!$K136:$EN136,MATCH(AM$14,WorkDebtName,0)))</f>
        <v/>
      </c>
      <c r="AN142" s="32" t="str">
        <f>IF(AM$14="","",INDEX('Work It Out'!$I136:$EN136, MATCH(AM$14, WorkDebtName, 0)))</f>
        <v/>
      </c>
      <c r="AO142" s="32" t="str">
        <f>IF(AO$14="","",INDEX('Work It Out'!$K136:$EN136,MATCH(AO$14,WorkDebtName,0)))</f>
        <v/>
      </c>
      <c r="AP142" s="32" t="str">
        <f>IF(AO$14="","",INDEX('Work It Out'!$I136:$EN136, MATCH(AO$14, WorkDebtName, 0)))</f>
        <v/>
      </c>
    </row>
    <row r="143" spans="2:42" x14ac:dyDescent="0.25">
      <c r="B143" s="31">
        <f t="shared" ca="1" si="1"/>
        <v>49369</v>
      </c>
      <c r="C143" s="32">
        <f>IF(C$14="","",INDEX('Work It Out'!$K137:$EN137,MATCH(C$14,WorkDebtName,0)))</f>
        <v>0</v>
      </c>
      <c r="D143" s="32">
        <f>IF(C$14="","",INDEX('Work It Out'!$I137:$EN137, MATCH(C$14, WorkDebtName, 0)))</f>
        <v>0</v>
      </c>
      <c r="E143" s="32">
        <f>IF(E$14="","",INDEX('Work It Out'!$K137:$EN137,MATCH(E$14,WorkDebtName,0)))</f>
        <v>0</v>
      </c>
      <c r="F143" s="32">
        <f>IF(E$14="","",INDEX('Work It Out'!$I137:$EN137, MATCH(E$14, WorkDebtName, 0)))</f>
        <v>0</v>
      </c>
      <c r="G143" s="32">
        <f>IF(G$14="","",INDEX('Work It Out'!$K137:$EN137,MATCH(G$14,WorkDebtName,0)))</f>
        <v>0</v>
      </c>
      <c r="H143" s="32">
        <f>IF(G$14="","",INDEX('Work It Out'!$I137:$EN137, MATCH(G$14, WorkDebtName, 0)))</f>
        <v>0</v>
      </c>
      <c r="I143" s="32">
        <f>IF(I$14="","",INDEX('Work It Out'!$K137:$EN137,MATCH(I$14,WorkDebtName,0)))</f>
        <v>0</v>
      </c>
      <c r="J143" s="32">
        <f>IF(I$14="","",INDEX('Work It Out'!$I137:$EN137, MATCH(I$14, WorkDebtName, 0)))</f>
        <v>0</v>
      </c>
      <c r="K143" s="32" t="str">
        <f>IF(K$14="","",INDEX('Work It Out'!$K137:$EN137,MATCH(K$14,WorkDebtName,0)))</f>
        <v/>
      </c>
      <c r="L143" s="32" t="str">
        <f>IF(K$14="","",INDEX('Work It Out'!$I137:$EN137, MATCH(K$14, WorkDebtName, 0)))</f>
        <v/>
      </c>
      <c r="M143" s="32" t="str">
        <f>IF(M$14="","",INDEX('Work It Out'!$K137:$EN137,MATCH(M$14,WorkDebtName,0)))</f>
        <v/>
      </c>
      <c r="N143" s="32" t="str">
        <f>IF(M$14="","",INDEX('Work It Out'!$I137:$EN137, MATCH(M$14, WorkDebtName, 0)))</f>
        <v/>
      </c>
      <c r="O143" s="32" t="str">
        <f>IF(O$14="","",INDEX('Work It Out'!$K137:$EN137,MATCH(O$14,WorkDebtName,0)))</f>
        <v/>
      </c>
      <c r="P143" s="32" t="str">
        <f>IF(O$14="","",INDEX('Work It Out'!$I137:$EN137, MATCH(O$14, WorkDebtName, 0)))</f>
        <v/>
      </c>
      <c r="Q143" s="32" t="str">
        <f>IF(Q$14="","",INDEX('Work It Out'!$K137:$EN137,MATCH(Q$14,WorkDebtName,0)))</f>
        <v/>
      </c>
      <c r="R143" s="32" t="str">
        <f>IF(Q$14="","",INDEX('Work It Out'!$I137:$EN137, MATCH(Q$14, WorkDebtName, 0)))</f>
        <v/>
      </c>
      <c r="S143" s="32" t="str">
        <f>IF(S$14="","",INDEX('Work It Out'!$K137:$EN137,MATCH(S$14,WorkDebtName,0)))</f>
        <v/>
      </c>
      <c r="T143" s="32" t="str">
        <f>IF(S$14="","",INDEX('Work It Out'!$I137:$EN137, MATCH(S$14, WorkDebtName, 0)))</f>
        <v/>
      </c>
      <c r="U143" s="32" t="str">
        <f>IF(U$14="","",INDEX('Work It Out'!$K137:$EN137,MATCH(U$14,WorkDebtName,0)))</f>
        <v/>
      </c>
      <c r="V143" s="32" t="str">
        <f>IF(U$14="","",INDEX('Work It Out'!$I137:$EN137, MATCH(U$14, WorkDebtName, 0)))</f>
        <v/>
      </c>
      <c r="W143" s="32" t="str">
        <f>IF(W$14="","",INDEX('Work It Out'!$K137:$EN137,MATCH(W$14,WorkDebtName,0)))</f>
        <v/>
      </c>
      <c r="X143" s="32" t="str">
        <f>IF(W$14="","",INDEX('Work It Out'!$I137:$EN137, MATCH(W$14, WorkDebtName, 0)))</f>
        <v/>
      </c>
      <c r="Y143" s="32" t="str">
        <f>IF(Y$14="","",INDEX('Work It Out'!$K137:$EN137,MATCH(Y$14,WorkDebtName,0)))</f>
        <v/>
      </c>
      <c r="Z143" s="32" t="str">
        <f>IF(Y$14="","",INDEX('Work It Out'!$I137:$EN137, MATCH(Y$14, WorkDebtName, 0)))</f>
        <v/>
      </c>
      <c r="AA143" s="32" t="str">
        <f>IF(AA$14="","",INDEX('Work It Out'!$K137:$EN137,MATCH(AA$14,WorkDebtName,0)))</f>
        <v/>
      </c>
      <c r="AB143" s="32" t="str">
        <f>IF(AA$14="","",INDEX('Work It Out'!$I137:$EN137, MATCH(AA$14, WorkDebtName, 0)))</f>
        <v/>
      </c>
      <c r="AC143" s="32" t="str">
        <f>IF(AC$14="","",INDEX('Work It Out'!$K137:$EN137,MATCH(AC$14,WorkDebtName,0)))</f>
        <v/>
      </c>
      <c r="AD143" s="32" t="str">
        <f>IF(AC$14="","",INDEX('Work It Out'!$I137:$EN137, MATCH(AC$14, WorkDebtName, 0)))</f>
        <v/>
      </c>
      <c r="AE143" s="32" t="str">
        <f>IF(AE$14="","",INDEX('Work It Out'!$K137:$EN137,MATCH(AE$14,WorkDebtName,0)))</f>
        <v/>
      </c>
      <c r="AF143" s="32" t="str">
        <f>IF(AE$14="","",INDEX('Work It Out'!$I137:$EN137, MATCH(AE$14, WorkDebtName, 0)))</f>
        <v/>
      </c>
      <c r="AG143" s="32" t="str">
        <f>IF(AG$14="","",INDEX('Work It Out'!$K137:$EN137,MATCH(AG$14,WorkDebtName,0)))</f>
        <v/>
      </c>
      <c r="AH143" s="32" t="str">
        <f>IF(AG$14="","",INDEX('Work It Out'!$I137:$EN137, MATCH(AG$14, WorkDebtName, 0)))</f>
        <v/>
      </c>
      <c r="AI143" s="32" t="str">
        <f>IF(AI$14="","",INDEX('Work It Out'!$K137:$EN137,MATCH(AI$14,WorkDebtName,0)))</f>
        <v/>
      </c>
      <c r="AJ143" s="32" t="str">
        <f>IF(AI$14="","",INDEX('Work It Out'!$I137:$EN137, MATCH(AI$14, WorkDebtName, 0)))</f>
        <v/>
      </c>
      <c r="AK143" s="32" t="str">
        <f>IF(AK$14="","",INDEX('Work It Out'!$K137:$EN137,MATCH(AK$14,WorkDebtName,0)))</f>
        <v/>
      </c>
      <c r="AL143" s="32" t="str">
        <f>IF(AK$14="","",INDEX('Work It Out'!$I137:$EN137, MATCH(AK$14, WorkDebtName, 0)))</f>
        <v/>
      </c>
      <c r="AM143" s="32" t="str">
        <f>IF(AM$14="","",INDEX('Work It Out'!$K137:$EN137,MATCH(AM$14,WorkDebtName,0)))</f>
        <v/>
      </c>
      <c r="AN143" s="32" t="str">
        <f>IF(AM$14="","",INDEX('Work It Out'!$I137:$EN137, MATCH(AM$14, WorkDebtName, 0)))</f>
        <v/>
      </c>
      <c r="AO143" s="32" t="str">
        <f>IF(AO$14="","",INDEX('Work It Out'!$K137:$EN137,MATCH(AO$14,WorkDebtName,0)))</f>
        <v/>
      </c>
      <c r="AP143" s="32" t="str">
        <f>IF(AO$14="","",INDEX('Work It Out'!$I137:$EN137, MATCH(AO$14, WorkDebtName, 0)))</f>
        <v/>
      </c>
    </row>
    <row r="144" spans="2:42" x14ac:dyDescent="0.25">
      <c r="B144" s="31">
        <f t="shared" ca="1" si="1"/>
        <v>49400</v>
      </c>
      <c r="C144" s="32">
        <f>IF(C$14="","",INDEX('Work It Out'!$K138:$EN138,MATCH(C$14,WorkDebtName,0)))</f>
        <v>0</v>
      </c>
      <c r="D144" s="32">
        <f>IF(C$14="","",INDEX('Work It Out'!$I138:$EN138, MATCH(C$14, WorkDebtName, 0)))</f>
        <v>0</v>
      </c>
      <c r="E144" s="32">
        <f>IF(E$14="","",INDEX('Work It Out'!$K138:$EN138,MATCH(E$14,WorkDebtName,0)))</f>
        <v>0</v>
      </c>
      <c r="F144" s="32">
        <f>IF(E$14="","",INDEX('Work It Out'!$I138:$EN138, MATCH(E$14, WorkDebtName, 0)))</f>
        <v>0</v>
      </c>
      <c r="G144" s="32">
        <f>IF(G$14="","",INDEX('Work It Out'!$K138:$EN138,MATCH(G$14,WorkDebtName,0)))</f>
        <v>0</v>
      </c>
      <c r="H144" s="32">
        <f>IF(G$14="","",INDEX('Work It Out'!$I138:$EN138, MATCH(G$14, WorkDebtName, 0)))</f>
        <v>0</v>
      </c>
      <c r="I144" s="32">
        <f>IF(I$14="","",INDEX('Work It Out'!$K138:$EN138,MATCH(I$14,WorkDebtName,0)))</f>
        <v>0</v>
      </c>
      <c r="J144" s="32">
        <f>IF(I$14="","",INDEX('Work It Out'!$I138:$EN138, MATCH(I$14, WorkDebtName, 0)))</f>
        <v>0</v>
      </c>
      <c r="K144" s="32" t="str">
        <f>IF(K$14="","",INDEX('Work It Out'!$K138:$EN138,MATCH(K$14,WorkDebtName,0)))</f>
        <v/>
      </c>
      <c r="L144" s="32" t="str">
        <f>IF(K$14="","",INDEX('Work It Out'!$I138:$EN138, MATCH(K$14, WorkDebtName, 0)))</f>
        <v/>
      </c>
      <c r="M144" s="32" t="str">
        <f>IF(M$14="","",INDEX('Work It Out'!$K138:$EN138,MATCH(M$14,WorkDebtName,0)))</f>
        <v/>
      </c>
      <c r="N144" s="32" t="str">
        <f>IF(M$14="","",INDEX('Work It Out'!$I138:$EN138, MATCH(M$14, WorkDebtName, 0)))</f>
        <v/>
      </c>
      <c r="O144" s="32" t="str">
        <f>IF(O$14="","",INDEX('Work It Out'!$K138:$EN138,MATCH(O$14,WorkDebtName,0)))</f>
        <v/>
      </c>
      <c r="P144" s="32" t="str">
        <f>IF(O$14="","",INDEX('Work It Out'!$I138:$EN138, MATCH(O$14, WorkDebtName, 0)))</f>
        <v/>
      </c>
      <c r="Q144" s="32" t="str">
        <f>IF(Q$14="","",INDEX('Work It Out'!$K138:$EN138,MATCH(Q$14,WorkDebtName,0)))</f>
        <v/>
      </c>
      <c r="R144" s="32" t="str">
        <f>IF(Q$14="","",INDEX('Work It Out'!$I138:$EN138, MATCH(Q$14, WorkDebtName, 0)))</f>
        <v/>
      </c>
      <c r="S144" s="32" t="str">
        <f>IF(S$14="","",INDEX('Work It Out'!$K138:$EN138,MATCH(S$14,WorkDebtName,0)))</f>
        <v/>
      </c>
      <c r="T144" s="32" t="str">
        <f>IF(S$14="","",INDEX('Work It Out'!$I138:$EN138, MATCH(S$14, WorkDebtName, 0)))</f>
        <v/>
      </c>
      <c r="U144" s="32" t="str">
        <f>IF(U$14="","",INDEX('Work It Out'!$K138:$EN138,MATCH(U$14,WorkDebtName,0)))</f>
        <v/>
      </c>
      <c r="V144" s="32" t="str">
        <f>IF(U$14="","",INDEX('Work It Out'!$I138:$EN138, MATCH(U$14, WorkDebtName, 0)))</f>
        <v/>
      </c>
      <c r="W144" s="32" t="str">
        <f>IF(W$14="","",INDEX('Work It Out'!$K138:$EN138,MATCH(W$14,WorkDebtName,0)))</f>
        <v/>
      </c>
      <c r="X144" s="32" t="str">
        <f>IF(W$14="","",INDEX('Work It Out'!$I138:$EN138, MATCH(W$14, WorkDebtName, 0)))</f>
        <v/>
      </c>
      <c r="Y144" s="32" t="str">
        <f>IF(Y$14="","",INDEX('Work It Out'!$K138:$EN138,MATCH(Y$14,WorkDebtName,0)))</f>
        <v/>
      </c>
      <c r="Z144" s="32" t="str">
        <f>IF(Y$14="","",INDEX('Work It Out'!$I138:$EN138, MATCH(Y$14, WorkDebtName, 0)))</f>
        <v/>
      </c>
      <c r="AA144" s="32" t="str">
        <f>IF(AA$14="","",INDEX('Work It Out'!$K138:$EN138,MATCH(AA$14,WorkDebtName,0)))</f>
        <v/>
      </c>
      <c r="AB144" s="32" t="str">
        <f>IF(AA$14="","",INDEX('Work It Out'!$I138:$EN138, MATCH(AA$14, WorkDebtName, 0)))</f>
        <v/>
      </c>
      <c r="AC144" s="32" t="str">
        <f>IF(AC$14="","",INDEX('Work It Out'!$K138:$EN138,MATCH(AC$14,WorkDebtName,0)))</f>
        <v/>
      </c>
      <c r="AD144" s="32" t="str">
        <f>IF(AC$14="","",INDEX('Work It Out'!$I138:$EN138, MATCH(AC$14, WorkDebtName, 0)))</f>
        <v/>
      </c>
      <c r="AE144" s="32" t="str">
        <f>IF(AE$14="","",INDEX('Work It Out'!$K138:$EN138,MATCH(AE$14,WorkDebtName,0)))</f>
        <v/>
      </c>
      <c r="AF144" s="32" t="str">
        <f>IF(AE$14="","",INDEX('Work It Out'!$I138:$EN138, MATCH(AE$14, WorkDebtName, 0)))</f>
        <v/>
      </c>
      <c r="AG144" s="32" t="str">
        <f>IF(AG$14="","",INDEX('Work It Out'!$K138:$EN138,MATCH(AG$14,WorkDebtName,0)))</f>
        <v/>
      </c>
      <c r="AH144" s="32" t="str">
        <f>IF(AG$14="","",INDEX('Work It Out'!$I138:$EN138, MATCH(AG$14, WorkDebtName, 0)))</f>
        <v/>
      </c>
      <c r="AI144" s="32" t="str">
        <f>IF(AI$14="","",INDEX('Work It Out'!$K138:$EN138,MATCH(AI$14,WorkDebtName,0)))</f>
        <v/>
      </c>
      <c r="AJ144" s="32" t="str">
        <f>IF(AI$14="","",INDEX('Work It Out'!$I138:$EN138, MATCH(AI$14, WorkDebtName, 0)))</f>
        <v/>
      </c>
      <c r="AK144" s="32" t="str">
        <f>IF(AK$14="","",INDEX('Work It Out'!$K138:$EN138,MATCH(AK$14,WorkDebtName,0)))</f>
        <v/>
      </c>
      <c r="AL144" s="32" t="str">
        <f>IF(AK$14="","",INDEX('Work It Out'!$I138:$EN138, MATCH(AK$14, WorkDebtName, 0)))</f>
        <v/>
      </c>
      <c r="AM144" s="32" t="str">
        <f>IF(AM$14="","",INDEX('Work It Out'!$K138:$EN138,MATCH(AM$14,WorkDebtName,0)))</f>
        <v/>
      </c>
      <c r="AN144" s="32" t="str">
        <f>IF(AM$14="","",INDEX('Work It Out'!$I138:$EN138, MATCH(AM$14, WorkDebtName, 0)))</f>
        <v/>
      </c>
      <c r="AO144" s="32" t="str">
        <f>IF(AO$14="","",INDEX('Work It Out'!$K138:$EN138,MATCH(AO$14,WorkDebtName,0)))</f>
        <v/>
      </c>
      <c r="AP144" s="32" t="str">
        <f>IF(AO$14="","",INDEX('Work It Out'!$I138:$EN138, MATCH(AO$14, WorkDebtName, 0)))</f>
        <v/>
      </c>
    </row>
    <row r="145" spans="2:42" x14ac:dyDescent="0.25">
      <c r="B145" s="31">
        <f t="shared" ca="1" si="1"/>
        <v>49430</v>
      </c>
      <c r="C145" s="32">
        <f>IF(C$14="","",INDEX('Work It Out'!$K139:$EN139,MATCH(C$14,WorkDebtName,0)))</f>
        <v>0</v>
      </c>
      <c r="D145" s="32">
        <f>IF(C$14="","",INDEX('Work It Out'!$I139:$EN139, MATCH(C$14, WorkDebtName, 0)))</f>
        <v>0</v>
      </c>
      <c r="E145" s="32">
        <f>IF(E$14="","",INDEX('Work It Out'!$K139:$EN139,MATCH(E$14,WorkDebtName,0)))</f>
        <v>0</v>
      </c>
      <c r="F145" s="32">
        <f>IF(E$14="","",INDEX('Work It Out'!$I139:$EN139, MATCH(E$14, WorkDebtName, 0)))</f>
        <v>0</v>
      </c>
      <c r="G145" s="32">
        <f>IF(G$14="","",INDEX('Work It Out'!$K139:$EN139,MATCH(G$14,WorkDebtName,0)))</f>
        <v>0</v>
      </c>
      <c r="H145" s="32">
        <f>IF(G$14="","",INDEX('Work It Out'!$I139:$EN139, MATCH(G$14, WorkDebtName, 0)))</f>
        <v>0</v>
      </c>
      <c r="I145" s="32">
        <f>IF(I$14="","",INDEX('Work It Out'!$K139:$EN139,MATCH(I$14,WorkDebtName,0)))</f>
        <v>0</v>
      </c>
      <c r="J145" s="32">
        <f>IF(I$14="","",INDEX('Work It Out'!$I139:$EN139, MATCH(I$14, WorkDebtName, 0)))</f>
        <v>0</v>
      </c>
      <c r="K145" s="32" t="str">
        <f>IF(K$14="","",INDEX('Work It Out'!$K139:$EN139,MATCH(K$14,WorkDebtName,0)))</f>
        <v/>
      </c>
      <c r="L145" s="32" t="str">
        <f>IF(K$14="","",INDEX('Work It Out'!$I139:$EN139, MATCH(K$14, WorkDebtName, 0)))</f>
        <v/>
      </c>
      <c r="M145" s="32" t="str">
        <f>IF(M$14="","",INDEX('Work It Out'!$K139:$EN139,MATCH(M$14,WorkDebtName,0)))</f>
        <v/>
      </c>
      <c r="N145" s="32" t="str">
        <f>IF(M$14="","",INDEX('Work It Out'!$I139:$EN139, MATCH(M$14, WorkDebtName, 0)))</f>
        <v/>
      </c>
      <c r="O145" s="32" t="str">
        <f>IF(O$14="","",INDEX('Work It Out'!$K139:$EN139,MATCH(O$14,WorkDebtName,0)))</f>
        <v/>
      </c>
      <c r="P145" s="32" t="str">
        <f>IF(O$14="","",INDEX('Work It Out'!$I139:$EN139, MATCH(O$14, WorkDebtName, 0)))</f>
        <v/>
      </c>
      <c r="Q145" s="32" t="str">
        <f>IF(Q$14="","",INDEX('Work It Out'!$K139:$EN139,MATCH(Q$14,WorkDebtName,0)))</f>
        <v/>
      </c>
      <c r="R145" s="32" t="str">
        <f>IF(Q$14="","",INDEX('Work It Out'!$I139:$EN139, MATCH(Q$14, WorkDebtName, 0)))</f>
        <v/>
      </c>
      <c r="S145" s="32" t="str">
        <f>IF(S$14="","",INDEX('Work It Out'!$K139:$EN139,MATCH(S$14,WorkDebtName,0)))</f>
        <v/>
      </c>
      <c r="T145" s="32" t="str">
        <f>IF(S$14="","",INDEX('Work It Out'!$I139:$EN139, MATCH(S$14, WorkDebtName, 0)))</f>
        <v/>
      </c>
      <c r="U145" s="32" t="str">
        <f>IF(U$14="","",INDEX('Work It Out'!$K139:$EN139,MATCH(U$14,WorkDebtName,0)))</f>
        <v/>
      </c>
      <c r="V145" s="32" t="str">
        <f>IF(U$14="","",INDEX('Work It Out'!$I139:$EN139, MATCH(U$14, WorkDebtName, 0)))</f>
        <v/>
      </c>
      <c r="W145" s="32" t="str">
        <f>IF(W$14="","",INDEX('Work It Out'!$K139:$EN139,MATCH(W$14,WorkDebtName,0)))</f>
        <v/>
      </c>
      <c r="X145" s="32" t="str">
        <f>IF(W$14="","",INDEX('Work It Out'!$I139:$EN139, MATCH(W$14, WorkDebtName, 0)))</f>
        <v/>
      </c>
      <c r="Y145" s="32" t="str">
        <f>IF(Y$14="","",INDEX('Work It Out'!$K139:$EN139,MATCH(Y$14,WorkDebtName,0)))</f>
        <v/>
      </c>
      <c r="Z145" s="32" t="str">
        <f>IF(Y$14="","",INDEX('Work It Out'!$I139:$EN139, MATCH(Y$14, WorkDebtName, 0)))</f>
        <v/>
      </c>
      <c r="AA145" s="32" t="str">
        <f>IF(AA$14="","",INDEX('Work It Out'!$K139:$EN139,MATCH(AA$14,WorkDebtName,0)))</f>
        <v/>
      </c>
      <c r="AB145" s="32" t="str">
        <f>IF(AA$14="","",INDEX('Work It Out'!$I139:$EN139, MATCH(AA$14, WorkDebtName, 0)))</f>
        <v/>
      </c>
      <c r="AC145" s="32" t="str">
        <f>IF(AC$14="","",INDEX('Work It Out'!$K139:$EN139,MATCH(AC$14,WorkDebtName,0)))</f>
        <v/>
      </c>
      <c r="AD145" s="32" t="str">
        <f>IF(AC$14="","",INDEX('Work It Out'!$I139:$EN139, MATCH(AC$14, WorkDebtName, 0)))</f>
        <v/>
      </c>
      <c r="AE145" s="32" t="str">
        <f>IF(AE$14="","",INDEX('Work It Out'!$K139:$EN139,MATCH(AE$14,WorkDebtName,0)))</f>
        <v/>
      </c>
      <c r="AF145" s="32" t="str">
        <f>IF(AE$14="","",INDEX('Work It Out'!$I139:$EN139, MATCH(AE$14, WorkDebtName, 0)))</f>
        <v/>
      </c>
      <c r="AG145" s="32" t="str">
        <f>IF(AG$14="","",INDEX('Work It Out'!$K139:$EN139,MATCH(AG$14,WorkDebtName,0)))</f>
        <v/>
      </c>
      <c r="AH145" s="32" t="str">
        <f>IF(AG$14="","",INDEX('Work It Out'!$I139:$EN139, MATCH(AG$14, WorkDebtName, 0)))</f>
        <v/>
      </c>
      <c r="AI145" s="32" t="str">
        <f>IF(AI$14="","",INDEX('Work It Out'!$K139:$EN139,MATCH(AI$14,WorkDebtName,0)))</f>
        <v/>
      </c>
      <c r="AJ145" s="32" t="str">
        <f>IF(AI$14="","",INDEX('Work It Out'!$I139:$EN139, MATCH(AI$14, WorkDebtName, 0)))</f>
        <v/>
      </c>
      <c r="AK145" s="32" t="str">
        <f>IF(AK$14="","",INDEX('Work It Out'!$K139:$EN139,MATCH(AK$14,WorkDebtName,0)))</f>
        <v/>
      </c>
      <c r="AL145" s="32" t="str">
        <f>IF(AK$14="","",INDEX('Work It Out'!$I139:$EN139, MATCH(AK$14, WorkDebtName, 0)))</f>
        <v/>
      </c>
      <c r="AM145" s="32" t="str">
        <f>IF(AM$14="","",INDEX('Work It Out'!$K139:$EN139,MATCH(AM$14,WorkDebtName,0)))</f>
        <v/>
      </c>
      <c r="AN145" s="32" t="str">
        <f>IF(AM$14="","",INDEX('Work It Out'!$I139:$EN139, MATCH(AM$14, WorkDebtName, 0)))</f>
        <v/>
      </c>
      <c r="AO145" s="32" t="str">
        <f>IF(AO$14="","",INDEX('Work It Out'!$K139:$EN139,MATCH(AO$14,WorkDebtName,0)))</f>
        <v/>
      </c>
      <c r="AP145" s="32" t="str">
        <f>IF(AO$14="","",INDEX('Work It Out'!$I139:$EN139, MATCH(AO$14, WorkDebtName, 0)))</f>
        <v/>
      </c>
    </row>
    <row r="146" spans="2:42" x14ac:dyDescent="0.25">
      <c r="B146" s="31">
        <f t="shared" ca="1" si="1"/>
        <v>49461</v>
      </c>
      <c r="C146" s="32">
        <f>IF(C$14="","",INDEX('Work It Out'!$K140:$EN140,MATCH(C$14,WorkDebtName,0)))</f>
        <v>0</v>
      </c>
      <c r="D146" s="32">
        <f>IF(C$14="","",INDEX('Work It Out'!$I140:$EN140, MATCH(C$14, WorkDebtName, 0)))</f>
        <v>0</v>
      </c>
      <c r="E146" s="32">
        <f>IF(E$14="","",INDEX('Work It Out'!$K140:$EN140,MATCH(E$14,WorkDebtName,0)))</f>
        <v>0</v>
      </c>
      <c r="F146" s="32">
        <f>IF(E$14="","",INDEX('Work It Out'!$I140:$EN140, MATCH(E$14, WorkDebtName, 0)))</f>
        <v>0</v>
      </c>
      <c r="G146" s="32">
        <f>IF(G$14="","",INDEX('Work It Out'!$K140:$EN140,MATCH(G$14,WorkDebtName,0)))</f>
        <v>0</v>
      </c>
      <c r="H146" s="32">
        <f>IF(G$14="","",INDEX('Work It Out'!$I140:$EN140, MATCH(G$14, WorkDebtName, 0)))</f>
        <v>0</v>
      </c>
      <c r="I146" s="32">
        <f>IF(I$14="","",INDEX('Work It Out'!$K140:$EN140,MATCH(I$14,WorkDebtName,0)))</f>
        <v>0</v>
      </c>
      <c r="J146" s="32">
        <f>IF(I$14="","",INDEX('Work It Out'!$I140:$EN140, MATCH(I$14, WorkDebtName, 0)))</f>
        <v>0</v>
      </c>
      <c r="K146" s="32" t="str">
        <f>IF(K$14="","",INDEX('Work It Out'!$K140:$EN140,MATCH(K$14,WorkDebtName,0)))</f>
        <v/>
      </c>
      <c r="L146" s="32" t="str">
        <f>IF(K$14="","",INDEX('Work It Out'!$I140:$EN140, MATCH(K$14, WorkDebtName, 0)))</f>
        <v/>
      </c>
      <c r="M146" s="32" t="str">
        <f>IF(M$14="","",INDEX('Work It Out'!$K140:$EN140,MATCH(M$14,WorkDebtName,0)))</f>
        <v/>
      </c>
      <c r="N146" s="32" t="str">
        <f>IF(M$14="","",INDEX('Work It Out'!$I140:$EN140, MATCH(M$14, WorkDebtName, 0)))</f>
        <v/>
      </c>
      <c r="O146" s="32" t="str">
        <f>IF(O$14="","",INDEX('Work It Out'!$K140:$EN140,MATCH(O$14,WorkDebtName,0)))</f>
        <v/>
      </c>
      <c r="P146" s="32" t="str">
        <f>IF(O$14="","",INDEX('Work It Out'!$I140:$EN140, MATCH(O$14, WorkDebtName, 0)))</f>
        <v/>
      </c>
      <c r="Q146" s="32" t="str">
        <f>IF(Q$14="","",INDEX('Work It Out'!$K140:$EN140,MATCH(Q$14,WorkDebtName,0)))</f>
        <v/>
      </c>
      <c r="R146" s="32" t="str">
        <f>IF(Q$14="","",INDEX('Work It Out'!$I140:$EN140, MATCH(Q$14, WorkDebtName, 0)))</f>
        <v/>
      </c>
      <c r="S146" s="32" t="str">
        <f>IF(S$14="","",INDEX('Work It Out'!$K140:$EN140,MATCH(S$14,WorkDebtName,0)))</f>
        <v/>
      </c>
      <c r="T146" s="32" t="str">
        <f>IF(S$14="","",INDEX('Work It Out'!$I140:$EN140, MATCH(S$14, WorkDebtName, 0)))</f>
        <v/>
      </c>
      <c r="U146" s="32" t="str">
        <f>IF(U$14="","",INDEX('Work It Out'!$K140:$EN140,MATCH(U$14,WorkDebtName,0)))</f>
        <v/>
      </c>
      <c r="V146" s="32" t="str">
        <f>IF(U$14="","",INDEX('Work It Out'!$I140:$EN140, MATCH(U$14, WorkDebtName, 0)))</f>
        <v/>
      </c>
      <c r="W146" s="32" t="str">
        <f>IF(W$14="","",INDEX('Work It Out'!$K140:$EN140,MATCH(W$14,WorkDebtName,0)))</f>
        <v/>
      </c>
      <c r="X146" s="32" t="str">
        <f>IF(W$14="","",INDEX('Work It Out'!$I140:$EN140, MATCH(W$14, WorkDebtName, 0)))</f>
        <v/>
      </c>
      <c r="Y146" s="32" t="str">
        <f>IF(Y$14="","",INDEX('Work It Out'!$K140:$EN140,MATCH(Y$14,WorkDebtName,0)))</f>
        <v/>
      </c>
      <c r="Z146" s="32" t="str">
        <f>IF(Y$14="","",INDEX('Work It Out'!$I140:$EN140, MATCH(Y$14, WorkDebtName, 0)))</f>
        <v/>
      </c>
      <c r="AA146" s="32" t="str">
        <f>IF(AA$14="","",INDEX('Work It Out'!$K140:$EN140,MATCH(AA$14,WorkDebtName,0)))</f>
        <v/>
      </c>
      <c r="AB146" s="32" t="str">
        <f>IF(AA$14="","",INDEX('Work It Out'!$I140:$EN140, MATCH(AA$14, WorkDebtName, 0)))</f>
        <v/>
      </c>
      <c r="AC146" s="32" t="str">
        <f>IF(AC$14="","",INDEX('Work It Out'!$K140:$EN140,MATCH(AC$14,WorkDebtName,0)))</f>
        <v/>
      </c>
      <c r="AD146" s="32" t="str">
        <f>IF(AC$14="","",INDEX('Work It Out'!$I140:$EN140, MATCH(AC$14, WorkDebtName, 0)))</f>
        <v/>
      </c>
      <c r="AE146" s="32" t="str">
        <f>IF(AE$14="","",INDEX('Work It Out'!$K140:$EN140,MATCH(AE$14,WorkDebtName,0)))</f>
        <v/>
      </c>
      <c r="AF146" s="32" t="str">
        <f>IF(AE$14="","",INDEX('Work It Out'!$I140:$EN140, MATCH(AE$14, WorkDebtName, 0)))</f>
        <v/>
      </c>
      <c r="AG146" s="32" t="str">
        <f>IF(AG$14="","",INDEX('Work It Out'!$K140:$EN140,MATCH(AG$14,WorkDebtName,0)))</f>
        <v/>
      </c>
      <c r="AH146" s="32" t="str">
        <f>IF(AG$14="","",INDEX('Work It Out'!$I140:$EN140, MATCH(AG$14, WorkDebtName, 0)))</f>
        <v/>
      </c>
      <c r="AI146" s="32" t="str">
        <f>IF(AI$14="","",INDEX('Work It Out'!$K140:$EN140,MATCH(AI$14,WorkDebtName,0)))</f>
        <v/>
      </c>
      <c r="AJ146" s="32" t="str">
        <f>IF(AI$14="","",INDEX('Work It Out'!$I140:$EN140, MATCH(AI$14, WorkDebtName, 0)))</f>
        <v/>
      </c>
      <c r="AK146" s="32" t="str">
        <f>IF(AK$14="","",INDEX('Work It Out'!$K140:$EN140,MATCH(AK$14,WorkDebtName,0)))</f>
        <v/>
      </c>
      <c r="AL146" s="32" t="str">
        <f>IF(AK$14="","",INDEX('Work It Out'!$I140:$EN140, MATCH(AK$14, WorkDebtName, 0)))</f>
        <v/>
      </c>
      <c r="AM146" s="32" t="str">
        <f>IF(AM$14="","",INDEX('Work It Out'!$K140:$EN140,MATCH(AM$14,WorkDebtName,0)))</f>
        <v/>
      </c>
      <c r="AN146" s="32" t="str">
        <f>IF(AM$14="","",INDEX('Work It Out'!$I140:$EN140, MATCH(AM$14, WorkDebtName, 0)))</f>
        <v/>
      </c>
      <c r="AO146" s="32" t="str">
        <f>IF(AO$14="","",INDEX('Work It Out'!$K140:$EN140,MATCH(AO$14,WorkDebtName,0)))</f>
        <v/>
      </c>
      <c r="AP146" s="32" t="str">
        <f>IF(AO$14="","",INDEX('Work It Out'!$I140:$EN140, MATCH(AO$14, WorkDebtName, 0)))</f>
        <v/>
      </c>
    </row>
    <row r="147" spans="2:42" x14ac:dyDescent="0.25">
      <c r="B147" s="31">
        <f t="shared" ca="1" si="1"/>
        <v>49491</v>
      </c>
      <c r="C147" s="32">
        <f>IF(C$14="","",INDEX('Work It Out'!$K141:$EN141,MATCH(C$14,WorkDebtName,0)))</f>
        <v>0</v>
      </c>
      <c r="D147" s="32">
        <f>IF(C$14="","",INDEX('Work It Out'!$I141:$EN141, MATCH(C$14, WorkDebtName, 0)))</f>
        <v>0</v>
      </c>
      <c r="E147" s="32">
        <f>IF(E$14="","",INDEX('Work It Out'!$K141:$EN141,MATCH(E$14,WorkDebtName,0)))</f>
        <v>0</v>
      </c>
      <c r="F147" s="32">
        <f>IF(E$14="","",INDEX('Work It Out'!$I141:$EN141, MATCH(E$14, WorkDebtName, 0)))</f>
        <v>0</v>
      </c>
      <c r="G147" s="32">
        <f>IF(G$14="","",INDEX('Work It Out'!$K141:$EN141,MATCH(G$14,WorkDebtName,0)))</f>
        <v>0</v>
      </c>
      <c r="H147" s="32">
        <f>IF(G$14="","",INDEX('Work It Out'!$I141:$EN141, MATCH(G$14, WorkDebtName, 0)))</f>
        <v>0</v>
      </c>
      <c r="I147" s="32">
        <f>IF(I$14="","",INDEX('Work It Out'!$K141:$EN141,MATCH(I$14,WorkDebtName,0)))</f>
        <v>0</v>
      </c>
      <c r="J147" s="32">
        <f>IF(I$14="","",INDEX('Work It Out'!$I141:$EN141, MATCH(I$14, WorkDebtName, 0)))</f>
        <v>0</v>
      </c>
      <c r="K147" s="32" t="str">
        <f>IF(K$14="","",INDEX('Work It Out'!$K141:$EN141,MATCH(K$14,WorkDebtName,0)))</f>
        <v/>
      </c>
      <c r="L147" s="32" t="str">
        <f>IF(K$14="","",INDEX('Work It Out'!$I141:$EN141, MATCH(K$14, WorkDebtName, 0)))</f>
        <v/>
      </c>
      <c r="M147" s="32" t="str">
        <f>IF(M$14="","",INDEX('Work It Out'!$K141:$EN141,MATCH(M$14,WorkDebtName,0)))</f>
        <v/>
      </c>
      <c r="N147" s="32" t="str">
        <f>IF(M$14="","",INDEX('Work It Out'!$I141:$EN141, MATCH(M$14, WorkDebtName, 0)))</f>
        <v/>
      </c>
      <c r="O147" s="32" t="str">
        <f>IF(O$14="","",INDEX('Work It Out'!$K141:$EN141,MATCH(O$14,WorkDebtName,0)))</f>
        <v/>
      </c>
      <c r="P147" s="32" t="str">
        <f>IF(O$14="","",INDEX('Work It Out'!$I141:$EN141, MATCH(O$14, WorkDebtName, 0)))</f>
        <v/>
      </c>
      <c r="Q147" s="32" t="str">
        <f>IF(Q$14="","",INDEX('Work It Out'!$K141:$EN141,MATCH(Q$14,WorkDebtName,0)))</f>
        <v/>
      </c>
      <c r="R147" s="32" t="str">
        <f>IF(Q$14="","",INDEX('Work It Out'!$I141:$EN141, MATCH(Q$14, WorkDebtName, 0)))</f>
        <v/>
      </c>
      <c r="S147" s="32" t="str">
        <f>IF(S$14="","",INDEX('Work It Out'!$K141:$EN141,MATCH(S$14,WorkDebtName,0)))</f>
        <v/>
      </c>
      <c r="T147" s="32" t="str">
        <f>IF(S$14="","",INDEX('Work It Out'!$I141:$EN141, MATCH(S$14, WorkDebtName, 0)))</f>
        <v/>
      </c>
      <c r="U147" s="32" t="str">
        <f>IF(U$14="","",INDEX('Work It Out'!$K141:$EN141,MATCH(U$14,WorkDebtName,0)))</f>
        <v/>
      </c>
      <c r="V147" s="32" t="str">
        <f>IF(U$14="","",INDEX('Work It Out'!$I141:$EN141, MATCH(U$14, WorkDebtName, 0)))</f>
        <v/>
      </c>
      <c r="W147" s="32" t="str">
        <f>IF(W$14="","",INDEX('Work It Out'!$K141:$EN141,MATCH(W$14,WorkDebtName,0)))</f>
        <v/>
      </c>
      <c r="X147" s="32" t="str">
        <f>IF(W$14="","",INDEX('Work It Out'!$I141:$EN141, MATCH(W$14, WorkDebtName, 0)))</f>
        <v/>
      </c>
      <c r="Y147" s="32" t="str">
        <f>IF(Y$14="","",INDEX('Work It Out'!$K141:$EN141,MATCH(Y$14,WorkDebtName,0)))</f>
        <v/>
      </c>
      <c r="Z147" s="32" t="str">
        <f>IF(Y$14="","",INDEX('Work It Out'!$I141:$EN141, MATCH(Y$14, WorkDebtName, 0)))</f>
        <v/>
      </c>
      <c r="AA147" s="32" t="str">
        <f>IF(AA$14="","",INDEX('Work It Out'!$K141:$EN141,MATCH(AA$14,WorkDebtName,0)))</f>
        <v/>
      </c>
      <c r="AB147" s="32" t="str">
        <f>IF(AA$14="","",INDEX('Work It Out'!$I141:$EN141, MATCH(AA$14, WorkDebtName, 0)))</f>
        <v/>
      </c>
      <c r="AC147" s="32" t="str">
        <f>IF(AC$14="","",INDEX('Work It Out'!$K141:$EN141,MATCH(AC$14,WorkDebtName,0)))</f>
        <v/>
      </c>
      <c r="AD147" s="32" t="str">
        <f>IF(AC$14="","",INDEX('Work It Out'!$I141:$EN141, MATCH(AC$14, WorkDebtName, 0)))</f>
        <v/>
      </c>
      <c r="AE147" s="32" t="str">
        <f>IF(AE$14="","",INDEX('Work It Out'!$K141:$EN141,MATCH(AE$14,WorkDebtName,0)))</f>
        <v/>
      </c>
      <c r="AF147" s="32" t="str">
        <f>IF(AE$14="","",INDEX('Work It Out'!$I141:$EN141, MATCH(AE$14, WorkDebtName, 0)))</f>
        <v/>
      </c>
      <c r="AG147" s="32" t="str">
        <f>IF(AG$14="","",INDEX('Work It Out'!$K141:$EN141,MATCH(AG$14,WorkDebtName,0)))</f>
        <v/>
      </c>
      <c r="AH147" s="32" t="str">
        <f>IF(AG$14="","",INDEX('Work It Out'!$I141:$EN141, MATCH(AG$14, WorkDebtName, 0)))</f>
        <v/>
      </c>
      <c r="AI147" s="32" t="str">
        <f>IF(AI$14="","",INDEX('Work It Out'!$K141:$EN141,MATCH(AI$14,WorkDebtName,0)))</f>
        <v/>
      </c>
      <c r="AJ147" s="32" t="str">
        <f>IF(AI$14="","",INDEX('Work It Out'!$I141:$EN141, MATCH(AI$14, WorkDebtName, 0)))</f>
        <v/>
      </c>
      <c r="AK147" s="32" t="str">
        <f>IF(AK$14="","",INDEX('Work It Out'!$K141:$EN141,MATCH(AK$14,WorkDebtName,0)))</f>
        <v/>
      </c>
      <c r="AL147" s="32" t="str">
        <f>IF(AK$14="","",INDEX('Work It Out'!$I141:$EN141, MATCH(AK$14, WorkDebtName, 0)))</f>
        <v/>
      </c>
      <c r="AM147" s="32" t="str">
        <f>IF(AM$14="","",INDEX('Work It Out'!$K141:$EN141,MATCH(AM$14,WorkDebtName,0)))</f>
        <v/>
      </c>
      <c r="AN147" s="32" t="str">
        <f>IF(AM$14="","",INDEX('Work It Out'!$I141:$EN141, MATCH(AM$14, WorkDebtName, 0)))</f>
        <v/>
      </c>
      <c r="AO147" s="32" t="str">
        <f>IF(AO$14="","",INDEX('Work It Out'!$K141:$EN141,MATCH(AO$14,WorkDebtName,0)))</f>
        <v/>
      </c>
      <c r="AP147" s="32" t="str">
        <f>IF(AO$14="","",INDEX('Work It Out'!$I141:$EN141, MATCH(AO$14, WorkDebtName, 0)))</f>
        <v/>
      </c>
    </row>
    <row r="148" spans="2:42" x14ac:dyDescent="0.25">
      <c r="B148" s="31">
        <f t="shared" ca="1" si="1"/>
        <v>49522</v>
      </c>
      <c r="C148" s="32">
        <f>IF(C$14="","",INDEX('Work It Out'!$K142:$EN142,MATCH(C$14,WorkDebtName,0)))</f>
        <v>0</v>
      </c>
      <c r="D148" s="32">
        <f>IF(C$14="","",INDEX('Work It Out'!$I142:$EN142, MATCH(C$14, WorkDebtName, 0)))</f>
        <v>0</v>
      </c>
      <c r="E148" s="32">
        <f>IF(E$14="","",INDEX('Work It Out'!$K142:$EN142,MATCH(E$14,WorkDebtName,0)))</f>
        <v>0</v>
      </c>
      <c r="F148" s="32">
        <f>IF(E$14="","",INDEX('Work It Out'!$I142:$EN142, MATCH(E$14, WorkDebtName, 0)))</f>
        <v>0</v>
      </c>
      <c r="G148" s="32">
        <f>IF(G$14="","",INDEX('Work It Out'!$K142:$EN142,MATCH(G$14,WorkDebtName,0)))</f>
        <v>0</v>
      </c>
      <c r="H148" s="32">
        <f>IF(G$14="","",INDEX('Work It Out'!$I142:$EN142, MATCH(G$14, WorkDebtName, 0)))</f>
        <v>0</v>
      </c>
      <c r="I148" s="32">
        <f>IF(I$14="","",INDEX('Work It Out'!$K142:$EN142,MATCH(I$14,WorkDebtName,0)))</f>
        <v>0</v>
      </c>
      <c r="J148" s="32">
        <f>IF(I$14="","",INDEX('Work It Out'!$I142:$EN142, MATCH(I$14, WorkDebtName, 0)))</f>
        <v>0</v>
      </c>
      <c r="K148" s="32" t="str">
        <f>IF(K$14="","",INDEX('Work It Out'!$K142:$EN142,MATCH(K$14,WorkDebtName,0)))</f>
        <v/>
      </c>
      <c r="L148" s="32" t="str">
        <f>IF(K$14="","",INDEX('Work It Out'!$I142:$EN142, MATCH(K$14, WorkDebtName, 0)))</f>
        <v/>
      </c>
      <c r="M148" s="32" t="str">
        <f>IF(M$14="","",INDEX('Work It Out'!$K142:$EN142,MATCH(M$14,WorkDebtName,0)))</f>
        <v/>
      </c>
      <c r="N148" s="32" t="str">
        <f>IF(M$14="","",INDEX('Work It Out'!$I142:$EN142, MATCH(M$14, WorkDebtName, 0)))</f>
        <v/>
      </c>
      <c r="O148" s="32" t="str">
        <f>IF(O$14="","",INDEX('Work It Out'!$K142:$EN142,MATCH(O$14,WorkDebtName,0)))</f>
        <v/>
      </c>
      <c r="P148" s="32" t="str">
        <f>IF(O$14="","",INDEX('Work It Out'!$I142:$EN142, MATCH(O$14, WorkDebtName, 0)))</f>
        <v/>
      </c>
      <c r="Q148" s="32" t="str">
        <f>IF(Q$14="","",INDEX('Work It Out'!$K142:$EN142,MATCH(Q$14,WorkDebtName,0)))</f>
        <v/>
      </c>
      <c r="R148" s="32" t="str">
        <f>IF(Q$14="","",INDEX('Work It Out'!$I142:$EN142, MATCH(Q$14, WorkDebtName, 0)))</f>
        <v/>
      </c>
      <c r="S148" s="32" t="str">
        <f>IF(S$14="","",INDEX('Work It Out'!$K142:$EN142,MATCH(S$14,WorkDebtName,0)))</f>
        <v/>
      </c>
      <c r="T148" s="32" t="str">
        <f>IF(S$14="","",INDEX('Work It Out'!$I142:$EN142, MATCH(S$14, WorkDebtName, 0)))</f>
        <v/>
      </c>
      <c r="U148" s="32" t="str">
        <f>IF(U$14="","",INDEX('Work It Out'!$K142:$EN142,MATCH(U$14,WorkDebtName,0)))</f>
        <v/>
      </c>
      <c r="V148" s="32" t="str">
        <f>IF(U$14="","",INDEX('Work It Out'!$I142:$EN142, MATCH(U$14, WorkDebtName, 0)))</f>
        <v/>
      </c>
      <c r="W148" s="32" t="str">
        <f>IF(W$14="","",INDEX('Work It Out'!$K142:$EN142,MATCH(W$14,WorkDebtName,0)))</f>
        <v/>
      </c>
      <c r="X148" s="32" t="str">
        <f>IF(W$14="","",INDEX('Work It Out'!$I142:$EN142, MATCH(W$14, WorkDebtName, 0)))</f>
        <v/>
      </c>
      <c r="Y148" s="32" t="str">
        <f>IF(Y$14="","",INDEX('Work It Out'!$K142:$EN142,MATCH(Y$14,WorkDebtName,0)))</f>
        <v/>
      </c>
      <c r="Z148" s="32" t="str">
        <f>IF(Y$14="","",INDEX('Work It Out'!$I142:$EN142, MATCH(Y$14, WorkDebtName, 0)))</f>
        <v/>
      </c>
      <c r="AA148" s="32" t="str">
        <f>IF(AA$14="","",INDEX('Work It Out'!$K142:$EN142,MATCH(AA$14,WorkDebtName,0)))</f>
        <v/>
      </c>
      <c r="AB148" s="32" t="str">
        <f>IF(AA$14="","",INDEX('Work It Out'!$I142:$EN142, MATCH(AA$14, WorkDebtName, 0)))</f>
        <v/>
      </c>
      <c r="AC148" s="32" t="str">
        <f>IF(AC$14="","",INDEX('Work It Out'!$K142:$EN142,MATCH(AC$14,WorkDebtName,0)))</f>
        <v/>
      </c>
      <c r="AD148" s="32" t="str">
        <f>IF(AC$14="","",INDEX('Work It Out'!$I142:$EN142, MATCH(AC$14, WorkDebtName, 0)))</f>
        <v/>
      </c>
      <c r="AE148" s="32" t="str">
        <f>IF(AE$14="","",INDEX('Work It Out'!$K142:$EN142,MATCH(AE$14,WorkDebtName,0)))</f>
        <v/>
      </c>
      <c r="AF148" s="32" t="str">
        <f>IF(AE$14="","",INDEX('Work It Out'!$I142:$EN142, MATCH(AE$14, WorkDebtName, 0)))</f>
        <v/>
      </c>
      <c r="AG148" s="32" t="str">
        <f>IF(AG$14="","",INDEX('Work It Out'!$K142:$EN142,MATCH(AG$14,WorkDebtName,0)))</f>
        <v/>
      </c>
      <c r="AH148" s="32" t="str">
        <f>IF(AG$14="","",INDEX('Work It Out'!$I142:$EN142, MATCH(AG$14, WorkDebtName, 0)))</f>
        <v/>
      </c>
      <c r="AI148" s="32" t="str">
        <f>IF(AI$14="","",INDEX('Work It Out'!$K142:$EN142,MATCH(AI$14,WorkDebtName,0)))</f>
        <v/>
      </c>
      <c r="AJ148" s="32" t="str">
        <f>IF(AI$14="","",INDEX('Work It Out'!$I142:$EN142, MATCH(AI$14, WorkDebtName, 0)))</f>
        <v/>
      </c>
      <c r="AK148" s="32" t="str">
        <f>IF(AK$14="","",INDEX('Work It Out'!$K142:$EN142,MATCH(AK$14,WorkDebtName,0)))</f>
        <v/>
      </c>
      <c r="AL148" s="32" t="str">
        <f>IF(AK$14="","",INDEX('Work It Out'!$I142:$EN142, MATCH(AK$14, WorkDebtName, 0)))</f>
        <v/>
      </c>
      <c r="AM148" s="32" t="str">
        <f>IF(AM$14="","",INDEX('Work It Out'!$K142:$EN142,MATCH(AM$14,WorkDebtName,0)))</f>
        <v/>
      </c>
      <c r="AN148" s="32" t="str">
        <f>IF(AM$14="","",INDEX('Work It Out'!$I142:$EN142, MATCH(AM$14, WorkDebtName, 0)))</f>
        <v/>
      </c>
      <c r="AO148" s="32" t="str">
        <f>IF(AO$14="","",INDEX('Work It Out'!$K142:$EN142,MATCH(AO$14,WorkDebtName,0)))</f>
        <v/>
      </c>
      <c r="AP148" s="32" t="str">
        <f>IF(AO$14="","",INDEX('Work It Out'!$I142:$EN142, MATCH(AO$14, WorkDebtName, 0)))</f>
        <v/>
      </c>
    </row>
    <row r="149" spans="2:42" x14ac:dyDescent="0.25">
      <c r="B149" s="31">
        <f t="shared" ca="1" si="1"/>
        <v>49553</v>
      </c>
      <c r="C149" s="32">
        <f>IF(C$14="","",INDEX('Work It Out'!$K143:$EN143,MATCH(C$14,WorkDebtName,0)))</f>
        <v>0</v>
      </c>
      <c r="D149" s="32">
        <f>IF(C$14="","",INDEX('Work It Out'!$I143:$EN143, MATCH(C$14, WorkDebtName, 0)))</f>
        <v>0</v>
      </c>
      <c r="E149" s="32">
        <f>IF(E$14="","",INDEX('Work It Out'!$K143:$EN143,MATCH(E$14,WorkDebtName,0)))</f>
        <v>0</v>
      </c>
      <c r="F149" s="32">
        <f>IF(E$14="","",INDEX('Work It Out'!$I143:$EN143, MATCH(E$14, WorkDebtName, 0)))</f>
        <v>0</v>
      </c>
      <c r="G149" s="32">
        <f>IF(G$14="","",INDEX('Work It Out'!$K143:$EN143,MATCH(G$14,WorkDebtName,0)))</f>
        <v>0</v>
      </c>
      <c r="H149" s="32">
        <f>IF(G$14="","",INDEX('Work It Out'!$I143:$EN143, MATCH(G$14, WorkDebtName, 0)))</f>
        <v>0</v>
      </c>
      <c r="I149" s="32">
        <f>IF(I$14="","",INDEX('Work It Out'!$K143:$EN143,MATCH(I$14,WorkDebtName,0)))</f>
        <v>0</v>
      </c>
      <c r="J149" s="32">
        <f>IF(I$14="","",INDEX('Work It Out'!$I143:$EN143, MATCH(I$14, WorkDebtName, 0)))</f>
        <v>0</v>
      </c>
      <c r="K149" s="32" t="str">
        <f>IF(K$14="","",INDEX('Work It Out'!$K143:$EN143,MATCH(K$14,WorkDebtName,0)))</f>
        <v/>
      </c>
      <c r="L149" s="32" t="str">
        <f>IF(K$14="","",INDEX('Work It Out'!$I143:$EN143, MATCH(K$14, WorkDebtName, 0)))</f>
        <v/>
      </c>
      <c r="M149" s="32" t="str">
        <f>IF(M$14="","",INDEX('Work It Out'!$K143:$EN143,MATCH(M$14,WorkDebtName,0)))</f>
        <v/>
      </c>
      <c r="N149" s="32" t="str">
        <f>IF(M$14="","",INDEX('Work It Out'!$I143:$EN143, MATCH(M$14, WorkDebtName, 0)))</f>
        <v/>
      </c>
      <c r="O149" s="32" t="str">
        <f>IF(O$14="","",INDEX('Work It Out'!$K143:$EN143,MATCH(O$14,WorkDebtName,0)))</f>
        <v/>
      </c>
      <c r="P149" s="32" t="str">
        <f>IF(O$14="","",INDEX('Work It Out'!$I143:$EN143, MATCH(O$14, WorkDebtName, 0)))</f>
        <v/>
      </c>
      <c r="Q149" s="32" t="str">
        <f>IF(Q$14="","",INDEX('Work It Out'!$K143:$EN143,MATCH(Q$14,WorkDebtName,0)))</f>
        <v/>
      </c>
      <c r="R149" s="32" t="str">
        <f>IF(Q$14="","",INDEX('Work It Out'!$I143:$EN143, MATCH(Q$14, WorkDebtName, 0)))</f>
        <v/>
      </c>
      <c r="S149" s="32" t="str">
        <f>IF(S$14="","",INDEX('Work It Out'!$K143:$EN143,MATCH(S$14,WorkDebtName,0)))</f>
        <v/>
      </c>
      <c r="T149" s="32" t="str">
        <f>IF(S$14="","",INDEX('Work It Out'!$I143:$EN143, MATCH(S$14, WorkDebtName, 0)))</f>
        <v/>
      </c>
      <c r="U149" s="32" t="str">
        <f>IF(U$14="","",INDEX('Work It Out'!$K143:$EN143,MATCH(U$14,WorkDebtName,0)))</f>
        <v/>
      </c>
      <c r="V149" s="32" t="str">
        <f>IF(U$14="","",INDEX('Work It Out'!$I143:$EN143, MATCH(U$14, WorkDebtName, 0)))</f>
        <v/>
      </c>
      <c r="W149" s="32" t="str">
        <f>IF(W$14="","",INDEX('Work It Out'!$K143:$EN143,MATCH(W$14,WorkDebtName,0)))</f>
        <v/>
      </c>
      <c r="X149" s="32" t="str">
        <f>IF(W$14="","",INDEX('Work It Out'!$I143:$EN143, MATCH(W$14, WorkDebtName, 0)))</f>
        <v/>
      </c>
      <c r="Y149" s="32" t="str">
        <f>IF(Y$14="","",INDEX('Work It Out'!$K143:$EN143,MATCH(Y$14,WorkDebtName,0)))</f>
        <v/>
      </c>
      <c r="Z149" s="32" t="str">
        <f>IF(Y$14="","",INDEX('Work It Out'!$I143:$EN143, MATCH(Y$14, WorkDebtName, 0)))</f>
        <v/>
      </c>
      <c r="AA149" s="32" t="str">
        <f>IF(AA$14="","",INDEX('Work It Out'!$K143:$EN143,MATCH(AA$14,WorkDebtName,0)))</f>
        <v/>
      </c>
      <c r="AB149" s="32" t="str">
        <f>IF(AA$14="","",INDEX('Work It Out'!$I143:$EN143, MATCH(AA$14, WorkDebtName, 0)))</f>
        <v/>
      </c>
      <c r="AC149" s="32" t="str">
        <f>IF(AC$14="","",INDEX('Work It Out'!$K143:$EN143,MATCH(AC$14,WorkDebtName,0)))</f>
        <v/>
      </c>
      <c r="AD149" s="32" t="str">
        <f>IF(AC$14="","",INDEX('Work It Out'!$I143:$EN143, MATCH(AC$14, WorkDebtName, 0)))</f>
        <v/>
      </c>
      <c r="AE149" s="32" t="str">
        <f>IF(AE$14="","",INDEX('Work It Out'!$K143:$EN143,MATCH(AE$14,WorkDebtName,0)))</f>
        <v/>
      </c>
      <c r="AF149" s="32" t="str">
        <f>IF(AE$14="","",INDEX('Work It Out'!$I143:$EN143, MATCH(AE$14, WorkDebtName, 0)))</f>
        <v/>
      </c>
      <c r="AG149" s="32" t="str">
        <f>IF(AG$14="","",INDEX('Work It Out'!$K143:$EN143,MATCH(AG$14,WorkDebtName,0)))</f>
        <v/>
      </c>
      <c r="AH149" s="32" t="str">
        <f>IF(AG$14="","",INDEX('Work It Out'!$I143:$EN143, MATCH(AG$14, WorkDebtName, 0)))</f>
        <v/>
      </c>
      <c r="AI149" s="32" t="str">
        <f>IF(AI$14="","",INDEX('Work It Out'!$K143:$EN143,MATCH(AI$14,WorkDebtName,0)))</f>
        <v/>
      </c>
      <c r="AJ149" s="32" t="str">
        <f>IF(AI$14="","",INDEX('Work It Out'!$I143:$EN143, MATCH(AI$14, WorkDebtName, 0)))</f>
        <v/>
      </c>
      <c r="AK149" s="32" t="str">
        <f>IF(AK$14="","",INDEX('Work It Out'!$K143:$EN143,MATCH(AK$14,WorkDebtName,0)))</f>
        <v/>
      </c>
      <c r="AL149" s="32" t="str">
        <f>IF(AK$14="","",INDEX('Work It Out'!$I143:$EN143, MATCH(AK$14, WorkDebtName, 0)))</f>
        <v/>
      </c>
      <c r="AM149" s="32" t="str">
        <f>IF(AM$14="","",INDEX('Work It Out'!$K143:$EN143,MATCH(AM$14,WorkDebtName,0)))</f>
        <v/>
      </c>
      <c r="AN149" s="32" t="str">
        <f>IF(AM$14="","",INDEX('Work It Out'!$I143:$EN143, MATCH(AM$14, WorkDebtName, 0)))</f>
        <v/>
      </c>
      <c r="AO149" s="32" t="str">
        <f>IF(AO$14="","",INDEX('Work It Out'!$K143:$EN143,MATCH(AO$14,WorkDebtName,0)))</f>
        <v/>
      </c>
      <c r="AP149" s="32" t="str">
        <f>IF(AO$14="","",INDEX('Work It Out'!$I143:$EN143, MATCH(AO$14, WorkDebtName, 0)))</f>
        <v/>
      </c>
    </row>
    <row r="150" spans="2:42" x14ac:dyDescent="0.25">
      <c r="B150" s="31">
        <f t="shared" ca="1" si="1"/>
        <v>49583</v>
      </c>
      <c r="C150" s="32">
        <f>IF(C$14="","",INDEX('Work It Out'!$K144:$EN144,MATCH(C$14,WorkDebtName,0)))</f>
        <v>0</v>
      </c>
      <c r="D150" s="32">
        <f>IF(C$14="","",INDEX('Work It Out'!$I144:$EN144, MATCH(C$14, WorkDebtName, 0)))</f>
        <v>0</v>
      </c>
      <c r="E150" s="32">
        <f>IF(E$14="","",INDEX('Work It Out'!$K144:$EN144,MATCH(E$14,WorkDebtName,0)))</f>
        <v>0</v>
      </c>
      <c r="F150" s="32">
        <f>IF(E$14="","",INDEX('Work It Out'!$I144:$EN144, MATCH(E$14, WorkDebtName, 0)))</f>
        <v>0</v>
      </c>
      <c r="G150" s="32">
        <f>IF(G$14="","",INDEX('Work It Out'!$K144:$EN144,MATCH(G$14,WorkDebtName,0)))</f>
        <v>0</v>
      </c>
      <c r="H150" s="32">
        <f>IF(G$14="","",INDEX('Work It Out'!$I144:$EN144, MATCH(G$14, WorkDebtName, 0)))</f>
        <v>0</v>
      </c>
      <c r="I150" s="32">
        <f>IF(I$14="","",INDEX('Work It Out'!$K144:$EN144,MATCH(I$14,WorkDebtName,0)))</f>
        <v>0</v>
      </c>
      <c r="J150" s="32">
        <f>IF(I$14="","",INDEX('Work It Out'!$I144:$EN144, MATCH(I$14, WorkDebtName, 0)))</f>
        <v>0</v>
      </c>
      <c r="K150" s="32" t="str">
        <f>IF(K$14="","",INDEX('Work It Out'!$K144:$EN144,MATCH(K$14,WorkDebtName,0)))</f>
        <v/>
      </c>
      <c r="L150" s="32" t="str">
        <f>IF(K$14="","",INDEX('Work It Out'!$I144:$EN144, MATCH(K$14, WorkDebtName, 0)))</f>
        <v/>
      </c>
      <c r="M150" s="32" t="str">
        <f>IF(M$14="","",INDEX('Work It Out'!$K144:$EN144,MATCH(M$14,WorkDebtName,0)))</f>
        <v/>
      </c>
      <c r="N150" s="32" t="str">
        <f>IF(M$14="","",INDEX('Work It Out'!$I144:$EN144, MATCH(M$14, WorkDebtName, 0)))</f>
        <v/>
      </c>
      <c r="O150" s="32" t="str">
        <f>IF(O$14="","",INDEX('Work It Out'!$K144:$EN144,MATCH(O$14,WorkDebtName,0)))</f>
        <v/>
      </c>
      <c r="P150" s="32" t="str">
        <f>IF(O$14="","",INDEX('Work It Out'!$I144:$EN144, MATCH(O$14, WorkDebtName, 0)))</f>
        <v/>
      </c>
      <c r="Q150" s="32" t="str">
        <f>IF(Q$14="","",INDEX('Work It Out'!$K144:$EN144,MATCH(Q$14,WorkDebtName,0)))</f>
        <v/>
      </c>
      <c r="R150" s="32" t="str">
        <f>IF(Q$14="","",INDEX('Work It Out'!$I144:$EN144, MATCH(Q$14, WorkDebtName, 0)))</f>
        <v/>
      </c>
      <c r="S150" s="32" t="str">
        <f>IF(S$14="","",INDEX('Work It Out'!$K144:$EN144,MATCH(S$14,WorkDebtName,0)))</f>
        <v/>
      </c>
      <c r="T150" s="32" t="str">
        <f>IF(S$14="","",INDEX('Work It Out'!$I144:$EN144, MATCH(S$14, WorkDebtName, 0)))</f>
        <v/>
      </c>
      <c r="U150" s="32" t="str">
        <f>IF(U$14="","",INDEX('Work It Out'!$K144:$EN144,MATCH(U$14,WorkDebtName,0)))</f>
        <v/>
      </c>
      <c r="V150" s="32" t="str">
        <f>IF(U$14="","",INDEX('Work It Out'!$I144:$EN144, MATCH(U$14, WorkDebtName, 0)))</f>
        <v/>
      </c>
      <c r="W150" s="32" t="str">
        <f>IF(W$14="","",INDEX('Work It Out'!$K144:$EN144,MATCH(W$14,WorkDebtName,0)))</f>
        <v/>
      </c>
      <c r="X150" s="32" t="str">
        <f>IF(W$14="","",INDEX('Work It Out'!$I144:$EN144, MATCH(W$14, WorkDebtName, 0)))</f>
        <v/>
      </c>
      <c r="Y150" s="32" t="str">
        <f>IF(Y$14="","",INDEX('Work It Out'!$K144:$EN144,MATCH(Y$14,WorkDebtName,0)))</f>
        <v/>
      </c>
      <c r="Z150" s="32" t="str">
        <f>IF(Y$14="","",INDEX('Work It Out'!$I144:$EN144, MATCH(Y$14, WorkDebtName, 0)))</f>
        <v/>
      </c>
      <c r="AA150" s="32" t="str">
        <f>IF(AA$14="","",INDEX('Work It Out'!$K144:$EN144,MATCH(AA$14,WorkDebtName,0)))</f>
        <v/>
      </c>
      <c r="AB150" s="32" t="str">
        <f>IF(AA$14="","",INDEX('Work It Out'!$I144:$EN144, MATCH(AA$14, WorkDebtName, 0)))</f>
        <v/>
      </c>
      <c r="AC150" s="32" t="str">
        <f>IF(AC$14="","",INDEX('Work It Out'!$K144:$EN144,MATCH(AC$14,WorkDebtName,0)))</f>
        <v/>
      </c>
      <c r="AD150" s="32" t="str">
        <f>IF(AC$14="","",INDEX('Work It Out'!$I144:$EN144, MATCH(AC$14, WorkDebtName, 0)))</f>
        <v/>
      </c>
      <c r="AE150" s="32" t="str">
        <f>IF(AE$14="","",INDEX('Work It Out'!$K144:$EN144,MATCH(AE$14,WorkDebtName,0)))</f>
        <v/>
      </c>
      <c r="AF150" s="32" t="str">
        <f>IF(AE$14="","",INDEX('Work It Out'!$I144:$EN144, MATCH(AE$14, WorkDebtName, 0)))</f>
        <v/>
      </c>
      <c r="AG150" s="32" t="str">
        <f>IF(AG$14="","",INDEX('Work It Out'!$K144:$EN144,MATCH(AG$14,WorkDebtName,0)))</f>
        <v/>
      </c>
      <c r="AH150" s="32" t="str">
        <f>IF(AG$14="","",INDEX('Work It Out'!$I144:$EN144, MATCH(AG$14, WorkDebtName, 0)))</f>
        <v/>
      </c>
      <c r="AI150" s="32" t="str">
        <f>IF(AI$14="","",INDEX('Work It Out'!$K144:$EN144,MATCH(AI$14,WorkDebtName,0)))</f>
        <v/>
      </c>
      <c r="AJ150" s="32" t="str">
        <f>IF(AI$14="","",INDEX('Work It Out'!$I144:$EN144, MATCH(AI$14, WorkDebtName, 0)))</f>
        <v/>
      </c>
      <c r="AK150" s="32" t="str">
        <f>IF(AK$14="","",INDEX('Work It Out'!$K144:$EN144,MATCH(AK$14,WorkDebtName,0)))</f>
        <v/>
      </c>
      <c r="AL150" s="32" t="str">
        <f>IF(AK$14="","",INDEX('Work It Out'!$I144:$EN144, MATCH(AK$14, WorkDebtName, 0)))</f>
        <v/>
      </c>
      <c r="AM150" s="32" t="str">
        <f>IF(AM$14="","",INDEX('Work It Out'!$K144:$EN144,MATCH(AM$14,WorkDebtName,0)))</f>
        <v/>
      </c>
      <c r="AN150" s="32" t="str">
        <f>IF(AM$14="","",INDEX('Work It Out'!$I144:$EN144, MATCH(AM$14, WorkDebtName, 0)))</f>
        <v/>
      </c>
      <c r="AO150" s="32" t="str">
        <f>IF(AO$14="","",INDEX('Work It Out'!$K144:$EN144,MATCH(AO$14,WorkDebtName,0)))</f>
        <v/>
      </c>
      <c r="AP150" s="32" t="str">
        <f>IF(AO$14="","",INDEX('Work It Out'!$I144:$EN144, MATCH(AO$14, WorkDebtName, 0)))</f>
        <v/>
      </c>
    </row>
    <row r="151" spans="2:42" x14ac:dyDescent="0.25">
      <c r="B151" s="31">
        <f t="shared" ca="1" si="1"/>
        <v>49614</v>
      </c>
      <c r="C151" s="32">
        <f>IF(C$14="","",INDEX('Work It Out'!$K145:$EN145,MATCH(C$14,WorkDebtName,0)))</f>
        <v>0</v>
      </c>
      <c r="D151" s="32">
        <f>IF(C$14="","",INDEX('Work It Out'!$I145:$EN145, MATCH(C$14, WorkDebtName, 0)))</f>
        <v>0</v>
      </c>
      <c r="E151" s="32">
        <f>IF(E$14="","",INDEX('Work It Out'!$K145:$EN145,MATCH(E$14,WorkDebtName,0)))</f>
        <v>0</v>
      </c>
      <c r="F151" s="32">
        <f>IF(E$14="","",INDEX('Work It Out'!$I145:$EN145, MATCH(E$14, WorkDebtName, 0)))</f>
        <v>0</v>
      </c>
      <c r="G151" s="32">
        <f>IF(G$14="","",INDEX('Work It Out'!$K145:$EN145,MATCH(G$14,WorkDebtName,0)))</f>
        <v>0</v>
      </c>
      <c r="H151" s="32">
        <f>IF(G$14="","",INDEX('Work It Out'!$I145:$EN145, MATCH(G$14, WorkDebtName, 0)))</f>
        <v>0</v>
      </c>
      <c r="I151" s="32">
        <f>IF(I$14="","",INDEX('Work It Out'!$K145:$EN145,MATCH(I$14,WorkDebtName,0)))</f>
        <v>0</v>
      </c>
      <c r="J151" s="32">
        <f>IF(I$14="","",INDEX('Work It Out'!$I145:$EN145, MATCH(I$14, WorkDebtName, 0)))</f>
        <v>0</v>
      </c>
      <c r="K151" s="32" t="str">
        <f>IF(K$14="","",INDEX('Work It Out'!$K145:$EN145,MATCH(K$14,WorkDebtName,0)))</f>
        <v/>
      </c>
      <c r="L151" s="32" t="str">
        <f>IF(K$14="","",INDEX('Work It Out'!$I145:$EN145, MATCH(K$14, WorkDebtName, 0)))</f>
        <v/>
      </c>
      <c r="M151" s="32" t="str">
        <f>IF(M$14="","",INDEX('Work It Out'!$K145:$EN145,MATCH(M$14,WorkDebtName,0)))</f>
        <v/>
      </c>
      <c r="N151" s="32" t="str">
        <f>IF(M$14="","",INDEX('Work It Out'!$I145:$EN145, MATCH(M$14, WorkDebtName, 0)))</f>
        <v/>
      </c>
      <c r="O151" s="32" t="str">
        <f>IF(O$14="","",INDEX('Work It Out'!$K145:$EN145,MATCH(O$14,WorkDebtName,0)))</f>
        <v/>
      </c>
      <c r="P151" s="32" t="str">
        <f>IF(O$14="","",INDEX('Work It Out'!$I145:$EN145, MATCH(O$14, WorkDebtName, 0)))</f>
        <v/>
      </c>
      <c r="Q151" s="32" t="str">
        <f>IF(Q$14="","",INDEX('Work It Out'!$K145:$EN145,MATCH(Q$14,WorkDebtName,0)))</f>
        <v/>
      </c>
      <c r="R151" s="32" t="str">
        <f>IF(Q$14="","",INDEX('Work It Out'!$I145:$EN145, MATCH(Q$14, WorkDebtName, 0)))</f>
        <v/>
      </c>
      <c r="S151" s="32" t="str">
        <f>IF(S$14="","",INDEX('Work It Out'!$K145:$EN145,MATCH(S$14,WorkDebtName,0)))</f>
        <v/>
      </c>
      <c r="T151" s="32" t="str">
        <f>IF(S$14="","",INDEX('Work It Out'!$I145:$EN145, MATCH(S$14, WorkDebtName, 0)))</f>
        <v/>
      </c>
      <c r="U151" s="32" t="str">
        <f>IF(U$14="","",INDEX('Work It Out'!$K145:$EN145,MATCH(U$14,WorkDebtName,0)))</f>
        <v/>
      </c>
      <c r="V151" s="32" t="str">
        <f>IF(U$14="","",INDEX('Work It Out'!$I145:$EN145, MATCH(U$14, WorkDebtName, 0)))</f>
        <v/>
      </c>
      <c r="W151" s="32" t="str">
        <f>IF(W$14="","",INDEX('Work It Out'!$K145:$EN145,MATCH(W$14,WorkDebtName,0)))</f>
        <v/>
      </c>
      <c r="X151" s="32" t="str">
        <f>IF(W$14="","",INDEX('Work It Out'!$I145:$EN145, MATCH(W$14, WorkDebtName, 0)))</f>
        <v/>
      </c>
      <c r="Y151" s="32" t="str">
        <f>IF(Y$14="","",INDEX('Work It Out'!$K145:$EN145,MATCH(Y$14,WorkDebtName,0)))</f>
        <v/>
      </c>
      <c r="Z151" s="32" t="str">
        <f>IF(Y$14="","",INDEX('Work It Out'!$I145:$EN145, MATCH(Y$14, WorkDebtName, 0)))</f>
        <v/>
      </c>
      <c r="AA151" s="32" t="str">
        <f>IF(AA$14="","",INDEX('Work It Out'!$K145:$EN145,MATCH(AA$14,WorkDebtName,0)))</f>
        <v/>
      </c>
      <c r="AB151" s="32" t="str">
        <f>IF(AA$14="","",INDEX('Work It Out'!$I145:$EN145, MATCH(AA$14, WorkDebtName, 0)))</f>
        <v/>
      </c>
      <c r="AC151" s="32" t="str">
        <f>IF(AC$14="","",INDEX('Work It Out'!$K145:$EN145,MATCH(AC$14,WorkDebtName,0)))</f>
        <v/>
      </c>
      <c r="AD151" s="32" t="str">
        <f>IF(AC$14="","",INDEX('Work It Out'!$I145:$EN145, MATCH(AC$14, WorkDebtName, 0)))</f>
        <v/>
      </c>
      <c r="AE151" s="32" t="str">
        <f>IF(AE$14="","",INDEX('Work It Out'!$K145:$EN145,MATCH(AE$14,WorkDebtName,0)))</f>
        <v/>
      </c>
      <c r="AF151" s="32" t="str">
        <f>IF(AE$14="","",INDEX('Work It Out'!$I145:$EN145, MATCH(AE$14, WorkDebtName, 0)))</f>
        <v/>
      </c>
      <c r="AG151" s="32" t="str">
        <f>IF(AG$14="","",INDEX('Work It Out'!$K145:$EN145,MATCH(AG$14,WorkDebtName,0)))</f>
        <v/>
      </c>
      <c r="AH151" s="32" t="str">
        <f>IF(AG$14="","",INDEX('Work It Out'!$I145:$EN145, MATCH(AG$14, WorkDebtName, 0)))</f>
        <v/>
      </c>
      <c r="AI151" s="32" t="str">
        <f>IF(AI$14="","",INDEX('Work It Out'!$K145:$EN145,MATCH(AI$14,WorkDebtName,0)))</f>
        <v/>
      </c>
      <c r="AJ151" s="32" t="str">
        <f>IF(AI$14="","",INDEX('Work It Out'!$I145:$EN145, MATCH(AI$14, WorkDebtName, 0)))</f>
        <v/>
      </c>
      <c r="AK151" s="32" t="str">
        <f>IF(AK$14="","",INDEX('Work It Out'!$K145:$EN145,MATCH(AK$14,WorkDebtName,0)))</f>
        <v/>
      </c>
      <c r="AL151" s="32" t="str">
        <f>IF(AK$14="","",INDEX('Work It Out'!$I145:$EN145, MATCH(AK$14, WorkDebtName, 0)))</f>
        <v/>
      </c>
      <c r="AM151" s="32" t="str">
        <f>IF(AM$14="","",INDEX('Work It Out'!$K145:$EN145,MATCH(AM$14,WorkDebtName,0)))</f>
        <v/>
      </c>
      <c r="AN151" s="32" t="str">
        <f>IF(AM$14="","",INDEX('Work It Out'!$I145:$EN145, MATCH(AM$14, WorkDebtName, 0)))</f>
        <v/>
      </c>
      <c r="AO151" s="32" t="str">
        <f>IF(AO$14="","",INDEX('Work It Out'!$K145:$EN145,MATCH(AO$14,WorkDebtName,0)))</f>
        <v/>
      </c>
      <c r="AP151" s="32" t="str">
        <f>IF(AO$14="","",INDEX('Work It Out'!$I145:$EN145, MATCH(AO$14, WorkDebtName, 0)))</f>
        <v/>
      </c>
    </row>
    <row r="152" spans="2:42" x14ac:dyDescent="0.25">
      <c r="B152" s="31">
        <f t="shared" ref="B152:B215" ca="1" si="2">EDATE(B151,1)</f>
        <v>49644</v>
      </c>
      <c r="C152" s="32">
        <f>IF(C$14="","",INDEX('Work It Out'!$K146:$EN146,MATCH(C$14,WorkDebtName,0)))</f>
        <v>0</v>
      </c>
      <c r="D152" s="32">
        <f>IF(C$14="","",INDEX('Work It Out'!$I146:$EN146, MATCH(C$14, WorkDebtName, 0)))</f>
        <v>0</v>
      </c>
      <c r="E152" s="32">
        <f>IF(E$14="","",INDEX('Work It Out'!$K146:$EN146,MATCH(E$14,WorkDebtName,0)))</f>
        <v>0</v>
      </c>
      <c r="F152" s="32">
        <f>IF(E$14="","",INDEX('Work It Out'!$I146:$EN146, MATCH(E$14, WorkDebtName, 0)))</f>
        <v>0</v>
      </c>
      <c r="G152" s="32">
        <f>IF(G$14="","",INDEX('Work It Out'!$K146:$EN146,MATCH(G$14,WorkDebtName,0)))</f>
        <v>0</v>
      </c>
      <c r="H152" s="32">
        <f>IF(G$14="","",INDEX('Work It Out'!$I146:$EN146, MATCH(G$14, WorkDebtName, 0)))</f>
        <v>0</v>
      </c>
      <c r="I152" s="32">
        <f>IF(I$14="","",INDEX('Work It Out'!$K146:$EN146,MATCH(I$14,WorkDebtName,0)))</f>
        <v>0</v>
      </c>
      <c r="J152" s="32">
        <f>IF(I$14="","",INDEX('Work It Out'!$I146:$EN146, MATCH(I$14, WorkDebtName, 0)))</f>
        <v>0</v>
      </c>
      <c r="K152" s="32" t="str">
        <f>IF(K$14="","",INDEX('Work It Out'!$K146:$EN146,MATCH(K$14,WorkDebtName,0)))</f>
        <v/>
      </c>
      <c r="L152" s="32" t="str">
        <f>IF(K$14="","",INDEX('Work It Out'!$I146:$EN146, MATCH(K$14, WorkDebtName, 0)))</f>
        <v/>
      </c>
      <c r="M152" s="32" t="str">
        <f>IF(M$14="","",INDEX('Work It Out'!$K146:$EN146,MATCH(M$14,WorkDebtName,0)))</f>
        <v/>
      </c>
      <c r="N152" s="32" t="str">
        <f>IF(M$14="","",INDEX('Work It Out'!$I146:$EN146, MATCH(M$14, WorkDebtName, 0)))</f>
        <v/>
      </c>
      <c r="O152" s="32" t="str">
        <f>IF(O$14="","",INDEX('Work It Out'!$K146:$EN146,MATCH(O$14,WorkDebtName,0)))</f>
        <v/>
      </c>
      <c r="P152" s="32" t="str">
        <f>IF(O$14="","",INDEX('Work It Out'!$I146:$EN146, MATCH(O$14, WorkDebtName, 0)))</f>
        <v/>
      </c>
      <c r="Q152" s="32" t="str">
        <f>IF(Q$14="","",INDEX('Work It Out'!$K146:$EN146,MATCH(Q$14,WorkDebtName,0)))</f>
        <v/>
      </c>
      <c r="R152" s="32" t="str">
        <f>IF(Q$14="","",INDEX('Work It Out'!$I146:$EN146, MATCH(Q$14, WorkDebtName, 0)))</f>
        <v/>
      </c>
      <c r="S152" s="32" t="str">
        <f>IF(S$14="","",INDEX('Work It Out'!$K146:$EN146,MATCH(S$14,WorkDebtName,0)))</f>
        <v/>
      </c>
      <c r="T152" s="32" t="str">
        <f>IF(S$14="","",INDEX('Work It Out'!$I146:$EN146, MATCH(S$14, WorkDebtName, 0)))</f>
        <v/>
      </c>
      <c r="U152" s="32" t="str">
        <f>IF(U$14="","",INDEX('Work It Out'!$K146:$EN146,MATCH(U$14,WorkDebtName,0)))</f>
        <v/>
      </c>
      <c r="V152" s="32" t="str">
        <f>IF(U$14="","",INDEX('Work It Out'!$I146:$EN146, MATCH(U$14, WorkDebtName, 0)))</f>
        <v/>
      </c>
      <c r="W152" s="32" t="str">
        <f>IF(W$14="","",INDEX('Work It Out'!$K146:$EN146,MATCH(W$14,WorkDebtName,0)))</f>
        <v/>
      </c>
      <c r="X152" s="32" t="str">
        <f>IF(W$14="","",INDEX('Work It Out'!$I146:$EN146, MATCH(W$14, WorkDebtName, 0)))</f>
        <v/>
      </c>
      <c r="Y152" s="32" t="str">
        <f>IF(Y$14="","",INDEX('Work It Out'!$K146:$EN146,MATCH(Y$14,WorkDebtName,0)))</f>
        <v/>
      </c>
      <c r="Z152" s="32" t="str">
        <f>IF(Y$14="","",INDEX('Work It Out'!$I146:$EN146, MATCH(Y$14, WorkDebtName, 0)))</f>
        <v/>
      </c>
      <c r="AA152" s="32" t="str">
        <f>IF(AA$14="","",INDEX('Work It Out'!$K146:$EN146,MATCH(AA$14,WorkDebtName,0)))</f>
        <v/>
      </c>
      <c r="AB152" s="32" t="str">
        <f>IF(AA$14="","",INDEX('Work It Out'!$I146:$EN146, MATCH(AA$14, WorkDebtName, 0)))</f>
        <v/>
      </c>
      <c r="AC152" s="32" t="str">
        <f>IF(AC$14="","",INDEX('Work It Out'!$K146:$EN146,MATCH(AC$14,WorkDebtName,0)))</f>
        <v/>
      </c>
      <c r="AD152" s="32" t="str">
        <f>IF(AC$14="","",INDEX('Work It Out'!$I146:$EN146, MATCH(AC$14, WorkDebtName, 0)))</f>
        <v/>
      </c>
      <c r="AE152" s="32" t="str">
        <f>IF(AE$14="","",INDEX('Work It Out'!$K146:$EN146,MATCH(AE$14,WorkDebtName,0)))</f>
        <v/>
      </c>
      <c r="AF152" s="32" t="str">
        <f>IF(AE$14="","",INDEX('Work It Out'!$I146:$EN146, MATCH(AE$14, WorkDebtName, 0)))</f>
        <v/>
      </c>
      <c r="AG152" s="32" t="str">
        <f>IF(AG$14="","",INDEX('Work It Out'!$K146:$EN146,MATCH(AG$14,WorkDebtName,0)))</f>
        <v/>
      </c>
      <c r="AH152" s="32" t="str">
        <f>IF(AG$14="","",INDEX('Work It Out'!$I146:$EN146, MATCH(AG$14, WorkDebtName, 0)))</f>
        <v/>
      </c>
      <c r="AI152" s="32" t="str">
        <f>IF(AI$14="","",INDEX('Work It Out'!$K146:$EN146,MATCH(AI$14,WorkDebtName,0)))</f>
        <v/>
      </c>
      <c r="AJ152" s="32" t="str">
        <f>IF(AI$14="","",INDEX('Work It Out'!$I146:$EN146, MATCH(AI$14, WorkDebtName, 0)))</f>
        <v/>
      </c>
      <c r="AK152" s="32" t="str">
        <f>IF(AK$14="","",INDEX('Work It Out'!$K146:$EN146,MATCH(AK$14,WorkDebtName,0)))</f>
        <v/>
      </c>
      <c r="AL152" s="32" t="str">
        <f>IF(AK$14="","",INDEX('Work It Out'!$I146:$EN146, MATCH(AK$14, WorkDebtName, 0)))</f>
        <v/>
      </c>
      <c r="AM152" s="32" t="str">
        <f>IF(AM$14="","",INDEX('Work It Out'!$K146:$EN146,MATCH(AM$14,WorkDebtName,0)))</f>
        <v/>
      </c>
      <c r="AN152" s="32" t="str">
        <f>IF(AM$14="","",INDEX('Work It Out'!$I146:$EN146, MATCH(AM$14, WorkDebtName, 0)))</f>
        <v/>
      </c>
      <c r="AO152" s="32" t="str">
        <f>IF(AO$14="","",INDEX('Work It Out'!$K146:$EN146,MATCH(AO$14,WorkDebtName,0)))</f>
        <v/>
      </c>
      <c r="AP152" s="32" t="str">
        <f>IF(AO$14="","",INDEX('Work It Out'!$I146:$EN146, MATCH(AO$14, WorkDebtName, 0)))</f>
        <v/>
      </c>
    </row>
    <row r="153" spans="2:42" x14ac:dyDescent="0.25">
      <c r="B153" s="31">
        <f t="shared" ca="1" si="2"/>
        <v>49675</v>
      </c>
      <c r="C153" s="32">
        <f>IF(C$14="","",INDEX('Work It Out'!$K147:$EN147,MATCH(C$14,WorkDebtName,0)))</f>
        <v>0</v>
      </c>
      <c r="D153" s="32">
        <f>IF(C$14="","",INDEX('Work It Out'!$I147:$EN147, MATCH(C$14, WorkDebtName, 0)))</f>
        <v>0</v>
      </c>
      <c r="E153" s="32">
        <f>IF(E$14="","",INDEX('Work It Out'!$K147:$EN147,MATCH(E$14,WorkDebtName,0)))</f>
        <v>0</v>
      </c>
      <c r="F153" s="32">
        <f>IF(E$14="","",INDEX('Work It Out'!$I147:$EN147, MATCH(E$14, WorkDebtName, 0)))</f>
        <v>0</v>
      </c>
      <c r="G153" s="32">
        <f>IF(G$14="","",INDEX('Work It Out'!$K147:$EN147,MATCH(G$14,WorkDebtName,0)))</f>
        <v>0</v>
      </c>
      <c r="H153" s="32">
        <f>IF(G$14="","",INDEX('Work It Out'!$I147:$EN147, MATCH(G$14, WorkDebtName, 0)))</f>
        <v>0</v>
      </c>
      <c r="I153" s="32">
        <f>IF(I$14="","",INDEX('Work It Out'!$K147:$EN147,MATCH(I$14,WorkDebtName,0)))</f>
        <v>0</v>
      </c>
      <c r="J153" s="32">
        <f>IF(I$14="","",INDEX('Work It Out'!$I147:$EN147, MATCH(I$14, WorkDebtName, 0)))</f>
        <v>0</v>
      </c>
      <c r="K153" s="32" t="str">
        <f>IF(K$14="","",INDEX('Work It Out'!$K147:$EN147,MATCH(K$14,WorkDebtName,0)))</f>
        <v/>
      </c>
      <c r="L153" s="32" t="str">
        <f>IF(K$14="","",INDEX('Work It Out'!$I147:$EN147, MATCH(K$14, WorkDebtName, 0)))</f>
        <v/>
      </c>
      <c r="M153" s="32" t="str">
        <f>IF(M$14="","",INDEX('Work It Out'!$K147:$EN147,MATCH(M$14,WorkDebtName,0)))</f>
        <v/>
      </c>
      <c r="N153" s="32" t="str">
        <f>IF(M$14="","",INDEX('Work It Out'!$I147:$EN147, MATCH(M$14, WorkDebtName, 0)))</f>
        <v/>
      </c>
      <c r="O153" s="32" t="str">
        <f>IF(O$14="","",INDEX('Work It Out'!$K147:$EN147,MATCH(O$14,WorkDebtName,0)))</f>
        <v/>
      </c>
      <c r="P153" s="32" t="str">
        <f>IF(O$14="","",INDEX('Work It Out'!$I147:$EN147, MATCH(O$14, WorkDebtName, 0)))</f>
        <v/>
      </c>
      <c r="Q153" s="32" t="str">
        <f>IF(Q$14="","",INDEX('Work It Out'!$K147:$EN147,MATCH(Q$14,WorkDebtName,0)))</f>
        <v/>
      </c>
      <c r="R153" s="32" t="str">
        <f>IF(Q$14="","",INDEX('Work It Out'!$I147:$EN147, MATCH(Q$14, WorkDebtName, 0)))</f>
        <v/>
      </c>
      <c r="S153" s="32" t="str">
        <f>IF(S$14="","",INDEX('Work It Out'!$K147:$EN147,MATCH(S$14,WorkDebtName,0)))</f>
        <v/>
      </c>
      <c r="T153" s="32" t="str">
        <f>IF(S$14="","",INDEX('Work It Out'!$I147:$EN147, MATCH(S$14, WorkDebtName, 0)))</f>
        <v/>
      </c>
      <c r="U153" s="32" t="str">
        <f>IF(U$14="","",INDEX('Work It Out'!$K147:$EN147,MATCH(U$14,WorkDebtName,0)))</f>
        <v/>
      </c>
      <c r="V153" s="32" t="str">
        <f>IF(U$14="","",INDEX('Work It Out'!$I147:$EN147, MATCH(U$14, WorkDebtName, 0)))</f>
        <v/>
      </c>
      <c r="W153" s="32" t="str">
        <f>IF(W$14="","",INDEX('Work It Out'!$K147:$EN147,MATCH(W$14,WorkDebtName,0)))</f>
        <v/>
      </c>
      <c r="X153" s="32" t="str">
        <f>IF(W$14="","",INDEX('Work It Out'!$I147:$EN147, MATCH(W$14, WorkDebtName, 0)))</f>
        <v/>
      </c>
      <c r="Y153" s="32" t="str">
        <f>IF(Y$14="","",INDEX('Work It Out'!$K147:$EN147,MATCH(Y$14,WorkDebtName,0)))</f>
        <v/>
      </c>
      <c r="Z153" s="32" t="str">
        <f>IF(Y$14="","",INDEX('Work It Out'!$I147:$EN147, MATCH(Y$14, WorkDebtName, 0)))</f>
        <v/>
      </c>
      <c r="AA153" s="32" t="str">
        <f>IF(AA$14="","",INDEX('Work It Out'!$K147:$EN147,MATCH(AA$14,WorkDebtName,0)))</f>
        <v/>
      </c>
      <c r="AB153" s="32" t="str">
        <f>IF(AA$14="","",INDEX('Work It Out'!$I147:$EN147, MATCH(AA$14, WorkDebtName, 0)))</f>
        <v/>
      </c>
      <c r="AC153" s="32" t="str">
        <f>IF(AC$14="","",INDEX('Work It Out'!$K147:$EN147,MATCH(AC$14,WorkDebtName,0)))</f>
        <v/>
      </c>
      <c r="AD153" s="32" t="str">
        <f>IF(AC$14="","",INDEX('Work It Out'!$I147:$EN147, MATCH(AC$14, WorkDebtName, 0)))</f>
        <v/>
      </c>
      <c r="AE153" s="32" t="str">
        <f>IF(AE$14="","",INDEX('Work It Out'!$K147:$EN147,MATCH(AE$14,WorkDebtName,0)))</f>
        <v/>
      </c>
      <c r="AF153" s="32" t="str">
        <f>IF(AE$14="","",INDEX('Work It Out'!$I147:$EN147, MATCH(AE$14, WorkDebtName, 0)))</f>
        <v/>
      </c>
      <c r="AG153" s="32" t="str">
        <f>IF(AG$14="","",INDEX('Work It Out'!$K147:$EN147,MATCH(AG$14,WorkDebtName,0)))</f>
        <v/>
      </c>
      <c r="AH153" s="32" t="str">
        <f>IF(AG$14="","",INDEX('Work It Out'!$I147:$EN147, MATCH(AG$14, WorkDebtName, 0)))</f>
        <v/>
      </c>
      <c r="AI153" s="32" t="str">
        <f>IF(AI$14="","",INDEX('Work It Out'!$K147:$EN147,MATCH(AI$14,WorkDebtName,0)))</f>
        <v/>
      </c>
      <c r="AJ153" s="32" t="str">
        <f>IF(AI$14="","",INDEX('Work It Out'!$I147:$EN147, MATCH(AI$14, WorkDebtName, 0)))</f>
        <v/>
      </c>
      <c r="AK153" s="32" t="str">
        <f>IF(AK$14="","",INDEX('Work It Out'!$K147:$EN147,MATCH(AK$14,WorkDebtName,0)))</f>
        <v/>
      </c>
      <c r="AL153" s="32" t="str">
        <f>IF(AK$14="","",INDEX('Work It Out'!$I147:$EN147, MATCH(AK$14, WorkDebtName, 0)))</f>
        <v/>
      </c>
      <c r="AM153" s="32" t="str">
        <f>IF(AM$14="","",INDEX('Work It Out'!$K147:$EN147,MATCH(AM$14,WorkDebtName,0)))</f>
        <v/>
      </c>
      <c r="AN153" s="32" t="str">
        <f>IF(AM$14="","",INDEX('Work It Out'!$I147:$EN147, MATCH(AM$14, WorkDebtName, 0)))</f>
        <v/>
      </c>
      <c r="AO153" s="32" t="str">
        <f>IF(AO$14="","",INDEX('Work It Out'!$K147:$EN147,MATCH(AO$14,WorkDebtName,0)))</f>
        <v/>
      </c>
      <c r="AP153" s="32" t="str">
        <f>IF(AO$14="","",INDEX('Work It Out'!$I147:$EN147, MATCH(AO$14, WorkDebtName, 0)))</f>
        <v/>
      </c>
    </row>
    <row r="154" spans="2:42" x14ac:dyDescent="0.25">
      <c r="B154" s="31">
        <f t="shared" ca="1" si="2"/>
        <v>49706</v>
      </c>
      <c r="C154" s="32">
        <f>IF(C$14="","",INDEX('Work It Out'!$K148:$EN148,MATCH(C$14,WorkDebtName,0)))</f>
        <v>0</v>
      </c>
      <c r="D154" s="32">
        <f>IF(C$14="","",INDEX('Work It Out'!$I148:$EN148, MATCH(C$14, WorkDebtName, 0)))</f>
        <v>0</v>
      </c>
      <c r="E154" s="32">
        <f>IF(E$14="","",INDEX('Work It Out'!$K148:$EN148,MATCH(E$14,WorkDebtName,0)))</f>
        <v>0</v>
      </c>
      <c r="F154" s="32">
        <f>IF(E$14="","",INDEX('Work It Out'!$I148:$EN148, MATCH(E$14, WorkDebtName, 0)))</f>
        <v>0</v>
      </c>
      <c r="G154" s="32">
        <f>IF(G$14="","",INDEX('Work It Out'!$K148:$EN148,MATCH(G$14,WorkDebtName,0)))</f>
        <v>0</v>
      </c>
      <c r="H154" s="32">
        <f>IF(G$14="","",INDEX('Work It Out'!$I148:$EN148, MATCH(G$14, WorkDebtName, 0)))</f>
        <v>0</v>
      </c>
      <c r="I154" s="32">
        <f>IF(I$14="","",INDEX('Work It Out'!$K148:$EN148,MATCH(I$14,WorkDebtName,0)))</f>
        <v>0</v>
      </c>
      <c r="J154" s="32">
        <f>IF(I$14="","",INDEX('Work It Out'!$I148:$EN148, MATCH(I$14, WorkDebtName, 0)))</f>
        <v>0</v>
      </c>
      <c r="K154" s="32" t="str">
        <f>IF(K$14="","",INDEX('Work It Out'!$K148:$EN148,MATCH(K$14,WorkDebtName,0)))</f>
        <v/>
      </c>
      <c r="L154" s="32" t="str">
        <f>IF(K$14="","",INDEX('Work It Out'!$I148:$EN148, MATCH(K$14, WorkDebtName, 0)))</f>
        <v/>
      </c>
      <c r="M154" s="32" t="str">
        <f>IF(M$14="","",INDEX('Work It Out'!$K148:$EN148,MATCH(M$14,WorkDebtName,0)))</f>
        <v/>
      </c>
      <c r="N154" s="32" t="str">
        <f>IF(M$14="","",INDEX('Work It Out'!$I148:$EN148, MATCH(M$14, WorkDebtName, 0)))</f>
        <v/>
      </c>
      <c r="O154" s="32" t="str">
        <f>IF(O$14="","",INDEX('Work It Out'!$K148:$EN148,MATCH(O$14,WorkDebtName,0)))</f>
        <v/>
      </c>
      <c r="P154" s="32" t="str">
        <f>IF(O$14="","",INDEX('Work It Out'!$I148:$EN148, MATCH(O$14, WorkDebtName, 0)))</f>
        <v/>
      </c>
      <c r="Q154" s="32" t="str">
        <f>IF(Q$14="","",INDEX('Work It Out'!$K148:$EN148,MATCH(Q$14,WorkDebtName,0)))</f>
        <v/>
      </c>
      <c r="R154" s="32" t="str">
        <f>IF(Q$14="","",INDEX('Work It Out'!$I148:$EN148, MATCH(Q$14, WorkDebtName, 0)))</f>
        <v/>
      </c>
      <c r="S154" s="32" t="str">
        <f>IF(S$14="","",INDEX('Work It Out'!$K148:$EN148,MATCH(S$14,WorkDebtName,0)))</f>
        <v/>
      </c>
      <c r="T154" s="32" t="str">
        <f>IF(S$14="","",INDEX('Work It Out'!$I148:$EN148, MATCH(S$14, WorkDebtName, 0)))</f>
        <v/>
      </c>
      <c r="U154" s="32" t="str">
        <f>IF(U$14="","",INDEX('Work It Out'!$K148:$EN148,MATCH(U$14,WorkDebtName,0)))</f>
        <v/>
      </c>
      <c r="V154" s="32" t="str">
        <f>IF(U$14="","",INDEX('Work It Out'!$I148:$EN148, MATCH(U$14, WorkDebtName, 0)))</f>
        <v/>
      </c>
      <c r="W154" s="32" t="str">
        <f>IF(W$14="","",INDEX('Work It Out'!$K148:$EN148,MATCH(W$14,WorkDebtName,0)))</f>
        <v/>
      </c>
      <c r="X154" s="32" t="str">
        <f>IF(W$14="","",INDEX('Work It Out'!$I148:$EN148, MATCH(W$14, WorkDebtName, 0)))</f>
        <v/>
      </c>
      <c r="Y154" s="32" t="str">
        <f>IF(Y$14="","",INDEX('Work It Out'!$K148:$EN148,MATCH(Y$14,WorkDebtName,0)))</f>
        <v/>
      </c>
      <c r="Z154" s="32" t="str">
        <f>IF(Y$14="","",INDEX('Work It Out'!$I148:$EN148, MATCH(Y$14, WorkDebtName, 0)))</f>
        <v/>
      </c>
      <c r="AA154" s="32" t="str">
        <f>IF(AA$14="","",INDEX('Work It Out'!$K148:$EN148,MATCH(AA$14,WorkDebtName,0)))</f>
        <v/>
      </c>
      <c r="AB154" s="32" t="str">
        <f>IF(AA$14="","",INDEX('Work It Out'!$I148:$EN148, MATCH(AA$14, WorkDebtName, 0)))</f>
        <v/>
      </c>
      <c r="AC154" s="32" t="str">
        <f>IF(AC$14="","",INDEX('Work It Out'!$K148:$EN148,MATCH(AC$14,WorkDebtName,0)))</f>
        <v/>
      </c>
      <c r="AD154" s="32" t="str">
        <f>IF(AC$14="","",INDEX('Work It Out'!$I148:$EN148, MATCH(AC$14, WorkDebtName, 0)))</f>
        <v/>
      </c>
      <c r="AE154" s="32" t="str">
        <f>IF(AE$14="","",INDEX('Work It Out'!$K148:$EN148,MATCH(AE$14,WorkDebtName,0)))</f>
        <v/>
      </c>
      <c r="AF154" s="32" t="str">
        <f>IF(AE$14="","",INDEX('Work It Out'!$I148:$EN148, MATCH(AE$14, WorkDebtName, 0)))</f>
        <v/>
      </c>
      <c r="AG154" s="32" t="str">
        <f>IF(AG$14="","",INDEX('Work It Out'!$K148:$EN148,MATCH(AG$14,WorkDebtName,0)))</f>
        <v/>
      </c>
      <c r="AH154" s="32" t="str">
        <f>IF(AG$14="","",INDEX('Work It Out'!$I148:$EN148, MATCH(AG$14, WorkDebtName, 0)))</f>
        <v/>
      </c>
      <c r="AI154" s="32" t="str">
        <f>IF(AI$14="","",INDEX('Work It Out'!$K148:$EN148,MATCH(AI$14,WorkDebtName,0)))</f>
        <v/>
      </c>
      <c r="AJ154" s="32" t="str">
        <f>IF(AI$14="","",INDEX('Work It Out'!$I148:$EN148, MATCH(AI$14, WorkDebtName, 0)))</f>
        <v/>
      </c>
      <c r="AK154" s="32" t="str">
        <f>IF(AK$14="","",INDEX('Work It Out'!$K148:$EN148,MATCH(AK$14,WorkDebtName,0)))</f>
        <v/>
      </c>
      <c r="AL154" s="32" t="str">
        <f>IF(AK$14="","",INDEX('Work It Out'!$I148:$EN148, MATCH(AK$14, WorkDebtName, 0)))</f>
        <v/>
      </c>
      <c r="AM154" s="32" t="str">
        <f>IF(AM$14="","",INDEX('Work It Out'!$K148:$EN148,MATCH(AM$14,WorkDebtName,0)))</f>
        <v/>
      </c>
      <c r="AN154" s="32" t="str">
        <f>IF(AM$14="","",INDEX('Work It Out'!$I148:$EN148, MATCH(AM$14, WorkDebtName, 0)))</f>
        <v/>
      </c>
      <c r="AO154" s="32" t="str">
        <f>IF(AO$14="","",INDEX('Work It Out'!$K148:$EN148,MATCH(AO$14,WorkDebtName,0)))</f>
        <v/>
      </c>
      <c r="AP154" s="32" t="str">
        <f>IF(AO$14="","",INDEX('Work It Out'!$I148:$EN148, MATCH(AO$14, WorkDebtName, 0)))</f>
        <v/>
      </c>
    </row>
    <row r="155" spans="2:42" x14ac:dyDescent="0.25">
      <c r="B155" s="31">
        <f t="shared" ca="1" si="2"/>
        <v>49735</v>
      </c>
      <c r="C155" s="32">
        <f>IF(C$14="","",INDEX('Work It Out'!$K149:$EN149,MATCH(C$14,WorkDebtName,0)))</f>
        <v>0</v>
      </c>
      <c r="D155" s="32">
        <f>IF(C$14="","",INDEX('Work It Out'!$I149:$EN149, MATCH(C$14, WorkDebtName, 0)))</f>
        <v>0</v>
      </c>
      <c r="E155" s="32">
        <f>IF(E$14="","",INDEX('Work It Out'!$K149:$EN149,MATCH(E$14,WorkDebtName,0)))</f>
        <v>0</v>
      </c>
      <c r="F155" s="32">
        <f>IF(E$14="","",INDEX('Work It Out'!$I149:$EN149, MATCH(E$14, WorkDebtName, 0)))</f>
        <v>0</v>
      </c>
      <c r="G155" s="32">
        <f>IF(G$14="","",INDEX('Work It Out'!$K149:$EN149,MATCH(G$14,WorkDebtName,0)))</f>
        <v>0</v>
      </c>
      <c r="H155" s="32">
        <f>IF(G$14="","",INDEX('Work It Out'!$I149:$EN149, MATCH(G$14, WorkDebtName, 0)))</f>
        <v>0</v>
      </c>
      <c r="I155" s="32">
        <f>IF(I$14="","",INDEX('Work It Out'!$K149:$EN149,MATCH(I$14,WorkDebtName,0)))</f>
        <v>0</v>
      </c>
      <c r="J155" s="32">
        <f>IF(I$14="","",INDEX('Work It Out'!$I149:$EN149, MATCH(I$14, WorkDebtName, 0)))</f>
        <v>0</v>
      </c>
      <c r="K155" s="32" t="str">
        <f>IF(K$14="","",INDEX('Work It Out'!$K149:$EN149,MATCH(K$14,WorkDebtName,0)))</f>
        <v/>
      </c>
      <c r="L155" s="32" t="str">
        <f>IF(K$14="","",INDEX('Work It Out'!$I149:$EN149, MATCH(K$14, WorkDebtName, 0)))</f>
        <v/>
      </c>
      <c r="M155" s="32" t="str">
        <f>IF(M$14="","",INDEX('Work It Out'!$K149:$EN149,MATCH(M$14,WorkDebtName,0)))</f>
        <v/>
      </c>
      <c r="N155" s="32" t="str">
        <f>IF(M$14="","",INDEX('Work It Out'!$I149:$EN149, MATCH(M$14, WorkDebtName, 0)))</f>
        <v/>
      </c>
      <c r="O155" s="32" t="str">
        <f>IF(O$14="","",INDEX('Work It Out'!$K149:$EN149,MATCH(O$14,WorkDebtName,0)))</f>
        <v/>
      </c>
      <c r="P155" s="32" t="str">
        <f>IF(O$14="","",INDEX('Work It Out'!$I149:$EN149, MATCH(O$14, WorkDebtName, 0)))</f>
        <v/>
      </c>
      <c r="Q155" s="32" t="str">
        <f>IF(Q$14="","",INDEX('Work It Out'!$K149:$EN149,MATCH(Q$14,WorkDebtName,0)))</f>
        <v/>
      </c>
      <c r="R155" s="32" t="str">
        <f>IF(Q$14="","",INDEX('Work It Out'!$I149:$EN149, MATCH(Q$14, WorkDebtName, 0)))</f>
        <v/>
      </c>
      <c r="S155" s="32" t="str">
        <f>IF(S$14="","",INDEX('Work It Out'!$K149:$EN149,MATCH(S$14,WorkDebtName,0)))</f>
        <v/>
      </c>
      <c r="T155" s="32" t="str">
        <f>IF(S$14="","",INDEX('Work It Out'!$I149:$EN149, MATCH(S$14, WorkDebtName, 0)))</f>
        <v/>
      </c>
      <c r="U155" s="32" t="str">
        <f>IF(U$14="","",INDEX('Work It Out'!$K149:$EN149,MATCH(U$14,WorkDebtName,0)))</f>
        <v/>
      </c>
      <c r="V155" s="32" t="str">
        <f>IF(U$14="","",INDEX('Work It Out'!$I149:$EN149, MATCH(U$14, WorkDebtName, 0)))</f>
        <v/>
      </c>
      <c r="W155" s="32" t="str">
        <f>IF(W$14="","",INDEX('Work It Out'!$K149:$EN149,MATCH(W$14,WorkDebtName,0)))</f>
        <v/>
      </c>
      <c r="X155" s="32" t="str">
        <f>IF(W$14="","",INDEX('Work It Out'!$I149:$EN149, MATCH(W$14, WorkDebtName, 0)))</f>
        <v/>
      </c>
      <c r="Y155" s="32" t="str">
        <f>IF(Y$14="","",INDEX('Work It Out'!$K149:$EN149,MATCH(Y$14,WorkDebtName,0)))</f>
        <v/>
      </c>
      <c r="Z155" s="32" t="str">
        <f>IF(Y$14="","",INDEX('Work It Out'!$I149:$EN149, MATCH(Y$14, WorkDebtName, 0)))</f>
        <v/>
      </c>
      <c r="AA155" s="32" t="str">
        <f>IF(AA$14="","",INDEX('Work It Out'!$K149:$EN149,MATCH(AA$14,WorkDebtName,0)))</f>
        <v/>
      </c>
      <c r="AB155" s="32" t="str">
        <f>IF(AA$14="","",INDEX('Work It Out'!$I149:$EN149, MATCH(AA$14, WorkDebtName, 0)))</f>
        <v/>
      </c>
      <c r="AC155" s="32" t="str">
        <f>IF(AC$14="","",INDEX('Work It Out'!$K149:$EN149,MATCH(AC$14,WorkDebtName,0)))</f>
        <v/>
      </c>
      <c r="AD155" s="32" t="str">
        <f>IF(AC$14="","",INDEX('Work It Out'!$I149:$EN149, MATCH(AC$14, WorkDebtName, 0)))</f>
        <v/>
      </c>
      <c r="AE155" s="32" t="str">
        <f>IF(AE$14="","",INDEX('Work It Out'!$K149:$EN149,MATCH(AE$14,WorkDebtName,0)))</f>
        <v/>
      </c>
      <c r="AF155" s="32" t="str">
        <f>IF(AE$14="","",INDEX('Work It Out'!$I149:$EN149, MATCH(AE$14, WorkDebtName, 0)))</f>
        <v/>
      </c>
      <c r="AG155" s="32" t="str">
        <f>IF(AG$14="","",INDEX('Work It Out'!$K149:$EN149,MATCH(AG$14,WorkDebtName,0)))</f>
        <v/>
      </c>
      <c r="AH155" s="32" t="str">
        <f>IF(AG$14="","",INDEX('Work It Out'!$I149:$EN149, MATCH(AG$14, WorkDebtName, 0)))</f>
        <v/>
      </c>
      <c r="AI155" s="32" t="str">
        <f>IF(AI$14="","",INDEX('Work It Out'!$K149:$EN149,MATCH(AI$14,WorkDebtName,0)))</f>
        <v/>
      </c>
      <c r="AJ155" s="32" t="str">
        <f>IF(AI$14="","",INDEX('Work It Out'!$I149:$EN149, MATCH(AI$14, WorkDebtName, 0)))</f>
        <v/>
      </c>
      <c r="AK155" s="32" t="str">
        <f>IF(AK$14="","",INDEX('Work It Out'!$K149:$EN149,MATCH(AK$14,WorkDebtName,0)))</f>
        <v/>
      </c>
      <c r="AL155" s="32" t="str">
        <f>IF(AK$14="","",INDEX('Work It Out'!$I149:$EN149, MATCH(AK$14, WorkDebtName, 0)))</f>
        <v/>
      </c>
      <c r="AM155" s="32" t="str">
        <f>IF(AM$14="","",INDEX('Work It Out'!$K149:$EN149,MATCH(AM$14,WorkDebtName,0)))</f>
        <v/>
      </c>
      <c r="AN155" s="32" t="str">
        <f>IF(AM$14="","",INDEX('Work It Out'!$I149:$EN149, MATCH(AM$14, WorkDebtName, 0)))</f>
        <v/>
      </c>
      <c r="AO155" s="32" t="str">
        <f>IF(AO$14="","",INDEX('Work It Out'!$K149:$EN149,MATCH(AO$14,WorkDebtName,0)))</f>
        <v/>
      </c>
      <c r="AP155" s="32" t="str">
        <f>IF(AO$14="","",INDEX('Work It Out'!$I149:$EN149, MATCH(AO$14, WorkDebtName, 0)))</f>
        <v/>
      </c>
    </row>
    <row r="156" spans="2:42" x14ac:dyDescent="0.25">
      <c r="B156" s="31">
        <f t="shared" ca="1" si="2"/>
        <v>49766</v>
      </c>
      <c r="C156" s="32">
        <f>IF(C$14="","",INDEX('Work It Out'!$K150:$EN150,MATCH(C$14,WorkDebtName,0)))</f>
        <v>0</v>
      </c>
      <c r="D156" s="32">
        <f>IF(C$14="","",INDEX('Work It Out'!$I150:$EN150, MATCH(C$14, WorkDebtName, 0)))</f>
        <v>0</v>
      </c>
      <c r="E156" s="32">
        <f>IF(E$14="","",INDEX('Work It Out'!$K150:$EN150,MATCH(E$14,WorkDebtName,0)))</f>
        <v>0</v>
      </c>
      <c r="F156" s="32">
        <f>IF(E$14="","",INDEX('Work It Out'!$I150:$EN150, MATCH(E$14, WorkDebtName, 0)))</f>
        <v>0</v>
      </c>
      <c r="G156" s="32">
        <f>IF(G$14="","",INDEX('Work It Out'!$K150:$EN150,MATCH(G$14,WorkDebtName,0)))</f>
        <v>0</v>
      </c>
      <c r="H156" s="32">
        <f>IF(G$14="","",INDEX('Work It Out'!$I150:$EN150, MATCH(G$14, WorkDebtName, 0)))</f>
        <v>0</v>
      </c>
      <c r="I156" s="32">
        <f>IF(I$14="","",INDEX('Work It Out'!$K150:$EN150,MATCH(I$14,WorkDebtName,0)))</f>
        <v>0</v>
      </c>
      <c r="J156" s="32">
        <f>IF(I$14="","",INDEX('Work It Out'!$I150:$EN150, MATCH(I$14, WorkDebtName, 0)))</f>
        <v>0</v>
      </c>
      <c r="K156" s="32" t="str">
        <f>IF(K$14="","",INDEX('Work It Out'!$K150:$EN150,MATCH(K$14,WorkDebtName,0)))</f>
        <v/>
      </c>
      <c r="L156" s="32" t="str">
        <f>IF(K$14="","",INDEX('Work It Out'!$I150:$EN150, MATCH(K$14, WorkDebtName, 0)))</f>
        <v/>
      </c>
      <c r="M156" s="32" t="str">
        <f>IF(M$14="","",INDEX('Work It Out'!$K150:$EN150,MATCH(M$14,WorkDebtName,0)))</f>
        <v/>
      </c>
      <c r="N156" s="32" t="str">
        <f>IF(M$14="","",INDEX('Work It Out'!$I150:$EN150, MATCH(M$14, WorkDebtName, 0)))</f>
        <v/>
      </c>
      <c r="O156" s="32" t="str">
        <f>IF(O$14="","",INDEX('Work It Out'!$K150:$EN150,MATCH(O$14,WorkDebtName,0)))</f>
        <v/>
      </c>
      <c r="P156" s="32" t="str">
        <f>IF(O$14="","",INDEX('Work It Out'!$I150:$EN150, MATCH(O$14, WorkDebtName, 0)))</f>
        <v/>
      </c>
      <c r="Q156" s="32" t="str">
        <f>IF(Q$14="","",INDEX('Work It Out'!$K150:$EN150,MATCH(Q$14,WorkDebtName,0)))</f>
        <v/>
      </c>
      <c r="R156" s="32" t="str">
        <f>IF(Q$14="","",INDEX('Work It Out'!$I150:$EN150, MATCH(Q$14, WorkDebtName, 0)))</f>
        <v/>
      </c>
      <c r="S156" s="32" t="str">
        <f>IF(S$14="","",INDEX('Work It Out'!$K150:$EN150,MATCH(S$14,WorkDebtName,0)))</f>
        <v/>
      </c>
      <c r="T156" s="32" t="str">
        <f>IF(S$14="","",INDEX('Work It Out'!$I150:$EN150, MATCH(S$14, WorkDebtName, 0)))</f>
        <v/>
      </c>
      <c r="U156" s="32" t="str">
        <f>IF(U$14="","",INDEX('Work It Out'!$K150:$EN150,MATCH(U$14,WorkDebtName,0)))</f>
        <v/>
      </c>
      <c r="V156" s="32" t="str">
        <f>IF(U$14="","",INDEX('Work It Out'!$I150:$EN150, MATCH(U$14, WorkDebtName, 0)))</f>
        <v/>
      </c>
      <c r="W156" s="32" t="str">
        <f>IF(W$14="","",INDEX('Work It Out'!$K150:$EN150,MATCH(W$14,WorkDebtName,0)))</f>
        <v/>
      </c>
      <c r="X156" s="32" t="str">
        <f>IF(W$14="","",INDEX('Work It Out'!$I150:$EN150, MATCH(W$14, WorkDebtName, 0)))</f>
        <v/>
      </c>
      <c r="Y156" s="32" t="str">
        <f>IF(Y$14="","",INDEX('Work It Out'!$K150:$EN150,MATCH(Y$14,WorkDebtName,0)))</f>
        <v/>
      </c>
      <c r="Z156" s="32" t="str">
        <f>IF(Y$14="","",INDEX('Work It Out'!$I150:$EN150, MATCH(Y$14, WorkDebtName, 0)))</f>
        <v/>
      </c>
      <c r="AA156" s="32" t="str">
        <f>IF(AA$14="","",INDEX('Work It Out'!$K150:$EN150,MATCH(AA$14,WorkDebtName,0)))</f>
        <v/>
      </c>
      <c r="AB156" s="32" t="str">
        <f>IF(AA$14="","",INDEX('Work It Out'!$I150:$EN150, MATCH(AA$14, WorkDebtName, 0)))</f>
        <v/>
      </c>
      <c r="AC156" s="32" t="str">
        <f>IF(AC$14="","",INDEX('Work It Out'!$K150:$EN150,MATCH(AC$14,WorkDebtName,0)))</f>
        <v/>
      </c>
      <c r="AD156" s="32" t="str">
        <f>IF(AC$14="","",INDEX('Work It Out'!$I150:$EN150, MATCH(AC$14, WorkDebtName, 0)))</f>
        <v/>
      </c>
      <c r="AE156" s="32" t="str">
        <f>IF(AE$14="","",INDEX('Work It Out'!$K150:$EN150,MATCH(AE$14,WorkDebtName,0)))</f>
        <v/>
      </c>
      <c r="AF156" s="32" t="str">
        <f>IF(AE$14="","",INDEX('Work It Out'!$I150:$EN150, MATCH(AE$14, WorkDebtName, 0)))</f>
        <v/>
      </c>
      <c r="AG156" s="32" t="str">
        <f>IF(AG$14="","",INDEX('Work It Out'!$K150:$EN150,MATCH(AG$14,WorkDebtName,0)))</f>
        <v/>
      </c>
      <c r="AH156" s="32" t="str">
        <f>IF(AG$14="","",INDEX('Work It Out'!$I150:$EN150, MATCH(AG$14, WorkDebtName, 0)))</f>
        <v/>
      </c>
      <c r="AI156" s="32" t="str">
        <f>IF(AI$14="","",INDEX('Work It Out'!$K150:$EN150,MATCH(AI$14,WorkDebtName,0)))</f>
        <v/>
      </c>
      <c r="AJ156" s="32" t="str">
        <f>IF(AI$14="","",INDEX('Work It Out'!$I150:$EN150, MATCH(AI$14, WorkDebtName, 0)))</f>
        <v/>
      </c>
      <c r="AK156" s="32" t="str">
        <f>IF(AK$14="","",INDEX('Work It Out'!$K150:$EN150,MATCH(AK$14,WorkDebtName,0)))</f>
        <v/>
      </c>
      <c r="AL156" s="32" t="str">
        <f>IF(AK$14="","",INDEX('Work It Out'!$I150:$EN150, MATCH(AK$14, WorkDebtName, 0)))</f>
        <v/>
      </c>
      <c r="AM156" s="32" t="str">
        <f>IF(AM$14="","",INDEX('Work It Out'!$K150:$EN150,MATCH(AM$14,WorkDebtName,0)))</f>
        <v/>
      </c>
      <c r="AN156" s="32" t="str">
        <f>IF(AM$14="","",INDEX('Work It Out'!$I150:$EN150, MATCH(AM$14, WorkDebtName, 0)))</f>
        <v/>
      </c>
      <c r="AO156" s="32" t="str">
        <f>IF(AO$14="","",INDEX('Work It Out'!$K150:$EN150,MATCH(AO$14,WorkDebtName,0)))</f>
        <v/>
      </c>
      <c r="AP156" s="32" t="str">
        <f>IF(AO$14="","",INDEX('Work It Out'!$I150:$EN150, MATCH(AO$14, WorkDebtName, 0)))</f>
        <v/>
      </c>
    </row>
    <row r="157" spans="2:42" x14ac:dyDescent="0.25">
      <c r="B157" s="31">
        <f t="shared" ca="1" si="2"/>
        <v>49796</v>
      </c>
      <c r="C157" s="32">
        <f>IF(C$14="","",INDEX('Work It Out'!$K151:$EN151,MATCH(C$14,WorkDebtName,0)))</f>
        <v>0</v>
      </c>
      <c r="D157" s="32">
        <f>IF(C$14="","",INDEX('Work It Out'!$I151:$EN151, MATCH(C$14, WorkDebtName, 0)))</f>
        <v>0</v>
      </c>
      <c r="E157" s="32">
        <f>IF(E$14="","",INDEX('Work It Out'!$K151:$EN151,MATCH(E$14,WorkDebtName,0)))</f>
        <v>0</v>
      </c>
      <c r="F157" s="32">
        <f>IF(E$14="","",INDEX('Work It Out'!$I151:$EN151, MATCH(E$14, WorkDebtName, 0)))</f>
        <v>0</v>
      </c>
      <c r="G157" s="32">
        <f>IF(G$14="","",INDEX('Work It Out'!$K151:$EN151,MATCH(G$14,WorkDebtName,0)))</f>
        <v>0</v>
      </c>
      <c r="H157" s="32">
        <f>IF(G$14="","",INDEX('Work It Out'!$I151:$EN151, MATCH(G$14, WorkDebtName, 0)))</f>
        <v>0</v>
      </c>
      <c r="I157" s="32">
        <f>IF(I$14="","",INDEX('Work It Out'!$K151:$EN151,MATCH(I$14,WorkDebtName,0)))</f>
        <v>0</v>
      </c>
      <c r="J157" s="32">
        <f>IF(I$14="","",INDEX('Work It Out'!$I151:$EN151, MATCH(I$14, WorkDebtName, 0)))</f>
        <v>0</v>
      </c>
      <c r="K157" s="32" t="str">
        <f>IF(K$14="","",INDEX('Work It Out'!$K151:$EN151,MATCH(K$14,WorkDebtName,0)))</f>
        <v/>
      </c>
      <c r="L157" s="32" t="str">
        <f>IF(K$14="","",INDEX('Work It Out'!$I151:$EN151, MATCH(K$14, WorkDebtName, 0)))</f>
        <v/>
      </c>
      <c r="M157" s="32" t="str">
        <f>IF(M$14="","",INDEX('Work It Out'!$K151:$EN151,MATCH(M$14,WorkDebtName,0)))</f>
        <v/>
      </c>
      <c r="N157" s="32" t="str">
        <f>IF(M$14="","",INDEX('Work It Out'!$I151:$EN151, MATCH(M$14, WorkDebtName, 0)))</f>
        <v/>
      </c>
      <c r="O157" s="32" t="str">
        <f>IF(O$14="","",INDEX('Work It Out'!$K151:$EN151,MATCH(O$14,WorkDebtName,0)))</f>
        <v/>
      </c>
      <c r="P157" s="32" t="str">
        <f>IF(O$14="","",INDEX('Work It Out'!$I151:$EN151, MATCH(O$14, WorkDebtName, 0)))</f>
        <v/>
      </c>
      <c r="Q157" s="32" t="str">
        <f>IF(Q$14="","",INDEX('Work It Out'!$K151:$EN151,MATCH(Q$14,WorkDebtName,0)))</f>
        <v/>
      </c>
      <c r="R157" s="32" t="str">
        <f>IF(Q$14="","",INDEX('Work It Out'!$I151:$EN151, MATCH(Q$14, WorkDebtName, 0)))</f>
        <v/>
      </c>
      <c r="S157" s="32" t="str">
        <f>IF(S$14="","",INDEX('Work It Out'!$K151:$EN151,MATCH(S$14,WorkDebtName,0)))</f>
        <v/>
      </c>
      <c r="T157" s="32" t="str">
        <f>IF(S$14="","",INDEX('Work It Out'!$I151:$EN151, MATCH(S$14, WorkDebtName, 0)))</f>
        <v/>
      </c>
      <c r="U157" s="32" t="str">
        <f>IF(U$14="","",INDEX('Work It Out'!$K151:$EN151,MATCH(U$14,WorkDebtName,0)))</f>
        <v/>
      </c>
      <c r="V157" s="32" t="str">
        <f>IF(U$14="","",INDEX('Work It Out'!$I151:$EN151, MATCH(U$14, WorkDebtName, 0)))</f>
        <v/>
      </c>
      <c r="W157" s="32" t="str">
        <f>IF(W$14="","",INDEX('Work It Out'!$K151:$EN151,MATCH(W$14,WorkDebtName,0)))</f>
        <v/>
      </c>
      <c r="X157" s="32" t="str">
        <f>IF(W$14="","",INDEX('Work It Out'!$I151:$EN151, MATCH(W$14, WorkDebtName, 0)))</f>
        <v/>
      </c>
      <c r="Y157" s="32" t="str">
        <f>IF(Y$14="","",INDEX('Work It Out'!$K151:$EN151,MATCH(Y$14,WorkDebtName,0)))</f>
        <v/>
      </c>
      <c r="Z157" s="32" t="str">
        <f>IF(Y$14="","",INDEX('Work It Out'!$I151:$EN151, MATCH(Y$14, WorkDebtName, 0)))</f>
        <v/>
      </c>
      <c r="AA157" s="32" t="str">
        <f>IF(AA$14="","",INDEX('Work It Out'!$K151:$EN151,MATCH(AA$14,WorkDebtName,0)))</f>
        <v/>
      </c>
      <c r="AB157" s="32" t="str">
        <f>IF(AA$14="","",INDEX('Work It Out'!$I151:$EN151, MATCH(AA$14, WorkDebtName, 0)))</f>
        <v/>
      </c>
      <c r="AC157" s="32" t="str">
        <f>IF(AC$14="","",INDEX('Work It Out'!$K151:$EN151,MATCH(AC$14,WorkDebtName,0)))</f>
        <v/>
      </c>
      <c r="AD157" s="32" t="str">
        <f>IF(AC$14="","",INDEX('Work It Out'!$I151:$EN151, MATCH(AC$14, WorkDebtName, 0)))</f>
        <v/>
      </c>
      <c r="AE157" s="32" t="str">
        <f>IF(AE$14="","",INDEX('Work It Out'!$K151:$EN151,MATCH(AE$14,WorkDebtName,0)))</f>
        <v/>
      </c>
      <c r="AF157" s="32" t="str">
        <f>IF(AE$14="","",INDEX('Work It Out'!$I151:$EN151, MATCH(AE$14, WorkDebtName, 0)))</f>
        <v/>
      </c>
      <c r="AG157" s="32" t="str">
        <f>IF(AG$14="","",INDEX('Work It Out'!$K151:$EN151,MATCH(AG$14,WorkDebtName,0)))</f>
        <v/>
      </c>
      <c r="AH157" s="32" t="str">
        <f>IF(AG$14="","",INDEX('Work It Out'!$I151:$EN151, MATCH(AG$14, WorkDebtName, 0)))</f>
        <v/>
      </c>
      <c r="AI157" s="32" t="str">
        <f>IF(AI$14="","",INDEX('Work It Out'!$K151:$EN151,MATCH(AI$14,WorkDebtName,0)))</f>
        <v/>
      </c>
      <c r="AJ157" s="32" t="str">
        <f>IF(AI$14="","",INDEX('Work It Out'!$I151:$EN151, MATCH(AI$14, WorkDebtName, 0)))</f>
        <v/>
      </c>
      <c r="AK157" s="32" t="str">
        <f>IF(AK$14="","",INDEX('Work It Out'!$K151:$EN151,MATCH(AK$14,WorkDebtName,0)))</f>
        <v/>
      </c>
      <c r="AL157" s="32" t="str">
        <f>IF(AK$14="","",INDEX('Work It Out'!$I151:$EN151, MATCH(AK$14, WorkDebtName, 0)))</f>
        <v/>
      </c>
      <c r="AM157" s="32" t="str">
        <f>IF(AM$14="","",INDEX('Work It Out'!$K151:$EN151,MATCH(AM$14,WorkDebtName,0)))</f>
        <v/>
      </c>
      <c r="AN157" s="32" t="str">
        <f>IF(AM$14="","",INDEX('Work It Out'!$I151:$EN151, MATCH(AM$14, WorkDebtName, 0)))</f>
        <v/>
      </c>
      <c r="AO157" s="32" t="str">
        <f>IF(AO$14="","",INDEX('Work It Out'!$K151:$EN151,MATCH(AO$14,WorkDebtName,0)))</f>
        <v/>
      </c>
      <c r="AP157" s="32" t="str">
        <f>IF(AO$14="","",INDEX('Work It Out'!$I151:$EN151, MATCH(AO$14, WorkDebtName, 0)))</f>
        <v/>
      </c>
    </row>
    <row r="158" spans="2:42" x14ac:dyDescent="0.25">
      <c r="B158" s="31">
        <f t="shared" ca="1" si="2"/>
        <v>49827</v>
      </c>
      <c r="C158" s="32">
        <f>IF(C$14="","",INDEX('Work It Out'!$K152:$EN152,MATCH(C$14,WorkDebtName,0)))</f>
        <v>0</v>
      </c>
      <c r="D158" s="32">
        <f>IF(C$14="","",INDEX('Work It Out'!$I152:$EN152, MATCH(C$14, WorkDebtName, 0)))</f>
        <v>0</v>
      </c>
      <c r="E158" s="32">
        <f>IF(E$14="","",INDEX('Work It Out'!$K152:$EN152,MATCH(E$14,WorkDebtName,0)))</f>
        <v>0</v>
      </c>
      <c r="F158" s="32">
        <f>IF(E$14="","",INDEX('Work It Out'!$I152:$EN152, MATCH(E$14, WorkDebtName, 0)))</f>
        <v>0</v>
      </c>
      <c r="G158" s="32">
        <f>IF(G$14="","",INDEX('Work It Out'!$K152:$EN152,MATCH(G$14,WorkDebtName,0)))</f>
        <v>0</v>
      </c>
      <c r="H158" s="32">
        <f>IF(G$14="","",INDEX('Work It Out'!$I152:$EN152, MATCH(G$14, WorkDebtName, 0)))</f>
        <v>0</v>
      </c>
      <c r="I158" s="32">
        <f>IF(I$14="","",INDEX('Work It Out'!$K152:$EN152,MATCH(I$14,WorkDebtName,0)))</f>
        <v>0</v>
      </c>
      <c r="J158" s="32">
        <f>IF(I$14="","",INDEX('Work It Out'!$I152:$EN152, MATCH(I$14, WorkDebtName, 0)))</f>
        <v>0</v>
      </c>
      <c r="K158" s="32" t="str">
        <f>IF(K$14="","",INDEX('Work It Out'!$K152:$EN152,MATCH(K$14,WorkDebtName,0)))</f>
        <v/>
      </c>
      <c r="L158" s="32" t="str">
        <f>IF(K$14="","",INDEX('Work It Out'!$I152:$EN152, MATCH(K$14, WorkDebtName, 0)))</f>
        <v/>
      </c>
      <c r="M158" s="32" t="str">
        <f>IF(M$14="","",INDEX('Work It Out'!$K152:$EN152,MATCH(M$14,WorkDebtName,0)))</f>
        <v/>
      </c>
      <c r="N158" s="32" t="str">
        <f>IF(M$14="","",INDEX('Work It Out'!$I152:$EN152, MATCH(M$14, WorkDebtName, 0)))</f>
        <v/>
      </c>
      <c r="O158" s="32" t="str">
        <f>IF(O$14="","",INDEX('Work It Out'!$K152:$EN152,MATCH(O$14,WorkDebtName,0)))</f>
        <v/>
      </c>
      <c r="P158" s="32" t="str">
        <f>IF(O$14="","",INDEX('Work It Out'!$I152:$EN152, MATCH(O$14, WorkDebtName, 0)))</f>
        <v/>
      </c>
      <c r="Q158" s="32" t="str">
        <f>IF(Q$14="","",INDEX('Work It Out'!$K152:$EN152,MATCH(Q$14,WorkDebtName,0)))</f>
        <v/>
      </c>
      <c r="R158" s="32" t="str">
        <f>IF(Q$14="","",INDEX('Work It Out'!$I152:$EN152, MATCH(Q$14, WorkDebtName, 0)))</f>
        <v/>
      </c>
      <c r="S158" s="32" t="str">
        <f>IF(S$14="","",INDEX('Work It Out'!$K152:$EN152,MATCH(S$14,WorkDebtName,0)))</f>
        <v/>
      </c>
      <c r="T158" s="32" t="str">
        <f>IF(S$14="","",INDEX('Work It Out'!$I152:$EN152, MATCH(S$14, WorkDebtName, 0)))</f>
        <v/>
      </c>
      <c r="U158" s="32" t="str">
        <f>IF(U$14="","",INDEX('Work It Out'!$K152:$EN152,MATCH(U$14,WorkDebtName,0)))</f>
        <v/>
      </c>
      <c r="V158" s="32" t="str">
        <f>IF(U$14="","",INDEX('Work It Out'!$I152:$EN152, MATCH(U$14, WorkDebtName, 0)))</f>
        <v/>
      </c>
      <c r="W158" s="32" t="str">
        <f>IF(W$14="","",INDEX('Work It Out'!$K152:$EN152,MATCH(W$14,WorkDebtName,0)))</f>
        <v/>
      </c>
      <c r="X158" s="32" t="str">
        <f>IF(W$14="","",INDEX('Work It Out'!$I152:$EN152, MATCH(W$14, WorkDebtName, 0)))</f>
        <v/>
      </c>
      <c r="Y158" s="32" t="str">
        <f>IF(Y$14="","",INDEX('Work It Out'!$K152:$EN152,MATCH(Y$14,WorkDebtName,0)))</f>
        <v/>
      </c>
      <c r="Z158" s="32" t="str">
        <f>IF(Y$14="","",INDEX('Work It Out'!$I152:$EN152, MATCH(Y$14, WorkDebtName, 0)))</f>
        <v/>
      </c>
      <c r="AA158" s="32" t="str">
        <f>IF(AA$14="","",INDEX('Work It Out'!$K152:$EN152,MATCH(AA$14,WorkDebtName,0)))</f>
        <v/>
      </c>
      <c r="AB158" s="32" t="str">
        <f>IF(AA$14="","",INDEX('Work It Out'!$I152:$EN152, MATCH(AA$14, WorkDebtName, 0)))</f>
        <v/>
      </c>
      <c r="AC158" s="32" t="str">
        <f>IF(AC$14="","",INDEX('Work It Out'!$K152:$EN152,MATCH(AC$14,WorkDebtName,0)))</f>
        <v/>
      </c>
      <c r="AD158" s="32" t="str">
        <f>IF(AC$14="","",INDEX('Work It Out'!$I152:$EN152, MATCH(AC$14, WorkDebtName, 0)))</f>
        <v/>
      </c>
      <c r="AE158" s="32" t="str">
        <f>IF(AE$14="","",INDEX('Work It Out'!$K152:$EN152,MATCH(AE$14,WorkDebtName,0)))</f>
        <v/>
      </c>
      <c r="AF158" s="32" t="str">
        <f>IF(AE$14="","",INDEX('Work It Out'!$I152:$EN152, MATCH(AE$14, WorkDebtName, 0)))</f>
        <v/>
      </c>
      <c r="AG158" s="32" t="str">
        <f>IF(AG$14="","",INDEX('Work It Out'!$K152:$EN152,MATCH(AG$14,WorkDebtName,0)))</f>
        <v/>
      </c>
      <c r="AH158" s="32" t="str">
        <f>IF(AG$14="","",INDEX('Work It Out'!$I152:$EN152, MATCH(AG$14, WorkDebtName, 0)))</f>
        <v/>
      </c>
      <c r="AI158" s="32" t="str">
        <f>IF(AI$14="","",INDEX('Work It Out'!$K152:$EN152,MATCH(AI$14,WorkDebtName,0)))</f>
        <v/>
      </c>
      <c r="AJ158" s="32" t="str">
        <f>IF(AI$14="","",INDEX('Work It Out'!$I152:$EN152, MATCH(AI$14, WorkDebtName, 0)))</f>
        <v/>
      </c>
      <c r="AK158" s="32" t="str">
        <f>IF(AK$14="","",INDEX('Work It Out'!$K152:$EN152,MATCH(AK$14,WorkDebtName,0)))</f>
        <v/>
      </c>
      <c r="AL158" s="32" t="str">
        <f>IF(AK$14="","",INDEX('Work It Out'!$I152:$EN152, MATCH(AK$14, WorkDebtName, 0)))</f>
        <v/>
      </c>
      <c r="AM158" s="32" t="str">
        <f>IF(AM$14="","",INDEX('Work It Out'!$K152:$EN152,MATCH(AM$14,WorkDebtName,0)))</f>
        <v/>
      </c>
      <c r="AN158" s="32" t="str">
        <f>IF(AM$14="","",INDEX('Work It Out'!$I152:$EN152, MATCH(AM$14, WorkDebtName, 0)))</f>
        <v/>
      </c>
      <c r="AO158" s="32" t="str">
        <f>IF(AO$14="","",INDEX('Work It Out'!$K152:$EN152,MATCH(AO$14,WorkDebtName,0)))</f>
        <v/>
      </c>
      <c r="AP158" s="32" t="str">
        <f>IF(AO$14="","",INDEX('Work It Out'!$I152:$EN152, MATCH(AO$14, WorkDebtName, 0)))</f>
        <v/>
      </c>
    </row>
    <row r="159" spans="2:42" x14ac:dyDescent="0.25">
      <c r="B159" s="31">
        <f t="shared" ca="1" si="2"/>
        <v>49857</v>
      </c>
      <c r="C159" s="32">
        <f>IF(C$14="","",INDEX('Work It Out'!$K153:$EN153,MATCH(C$14,WorkDebtName,0)))</f>
        <v>0</v>
      </c>
      <c r="D159" s="32">
        <f>IF(C$14="","",INDEX('Work It Out'!$I153:$EN153, MATCH(C$14, WorkDebtName, 0)))</f>
        <v>0</v>
      </c>
      <c r="E159" s="32">
        <f>IF(E$14="","",INDEX('Work It Out'!$K153:$EN153,MATCH(E$14,WorkDebtName,0)))</f>
        <v>0</v>
      </c>
      <c r="F159" s="32">
        <f>IF(E$14="","",INDEX('Work It Out'!$I153:$EN153, MATCH(E$14, WorkDebtName, 0)))</f>
        <v>0</v>
      </c>
      <c r="G159" s="32">
        <f>IF(G$14="","",INDEX('Work It Out'!$K153:$EN153,MATCH(G$14,WorkDebtName,0)))</f>
        <v>0</v>
      </c>
      <c r="H159" s="32">
        <f>IF(G$14="","",INDEX('Work It Out'!$I153:$EN153, MATCH(G$14, WorkDebtName, 0)))</f>
        <v>0</v>
      </c>
      <c r="I159" s="32">
        <f>IF(I$14="","",INDEX('Work It Out'!$K153:$EN153,MATCH(I$14,WorkDebtName,0)))</f>
        <v>0</v>
      </c>
      <c r="J159" s="32">
        <f>IF(I$14="","",INDEX('Work It Out'!$I153:$EN153, MATCH(I$14, WorkDebtName, 0)))</f>
        <v>0</v>
      </c>
      <c r="K159" s="32" t="str">
        <f>IF(K$14="","",INDEX('Work It Out'!$K153:$EN153,MATCH(K$14,WorkDebtName,0)))</f>
        <v/>
      </c>
      <c r="L159" s="32" t="str">
        <f>IF(K$14="","",INDEX('Work It Out'!$I153:$EN153, MATCH(K$14, WorkDebtName, 0)))</f>
        <v/>
      </c>
      <c r="M159" s="32" t="str">
        <f>IF(M$14="","",INDEX('Work It Out'!$K153:$EN153,MATCH(M$14,WorkDebtName,0)))</f>
        <v/>
      </c>
      <c r="N159" s="32" t="str">
        <f>IF(M$14="","",INDEX('Work It Out'!$I153:$EN153, MATCH(M$14, WorkDebtName, 0)))</f>
        <v/>
      </c>
      <c r="O159" s="32" t="str">
        <f>IF(O$14="","",INDEX('Work It Out'!$K153:$EN153,MATCH(O$14,WorkDebtName,0)))</f>
        <v/>
      </c>
      <c r="P159" s="32" t="str">
        <f>IF(O$14="","",INDEX('Work It Out'!$I153:$EN153, MATCH(O$14, WorkDebtName, 0)))</f>
        <v/>
      </c>
      <c r="Q159" s="32" t="str">
        <f>IF(Q$14="","",INDEX('Work It Out'!$K153:$EN153,MATCH(Q$14,WorkDebtName,0)))</f>
        <v/>
      </c>
      <c r="R159" s="32" t="str">
        <f>IF(Q$14="","",INDEX('Work It Out'!$I153:$EN153, MATCH(Q$14, WorkDebtName, 0)))</f>
        <v/>
      </c>
      <c r="S159" s="32" t="str">
        <f>IF(S$14="","",INDEX('Work It Out'!$K153:$EN153,MATCH(S$14,WorkDebtName,0)))</f>
        <v/>
      </c>
      <c r="T159" s="32" t="str">
        <f>IF(S$14="","",INDEX('Work It Out'!$I153:$EN153, MATCH(S$14, WorkDebtName, 0)))</f>
        <v/>
      </c>
      <c r="U159" s="32" t="str">
        <f>IF(U$14="","",INDEX('Work It Out'!$K153:$EN153,MATCH(U$14,WorkDebtName,0)))</f>
        <v/>
      </c>
      <c r="V159" s="32" t="str">
        <f>IF(U$14="","",INDEX('Work It Out'!$I153:$EN153, MATCH(U$14, WorkDebtName, 0)))</f>
        <v/>
      </c>
      <c r="W159" s="32" t="str">
        <f>IF(W$14="","",INDEX('Work It Out'!$K153:$EN153,MATCH(W$14,WorkDebtName,0)))</f>
        <v/>
      </c>
      <c r="X159" s="32" t="str">
        <f>IF(W$14="","",INDEX('Work It Out'!$I153:$EN153, MATCH(W$14, WorkDebtName, 0)))</f>
        <v/>
      </c>
      <c r="Y159" s="32" t="str">
        <f>IF(Y$14="","",INDEX('Work It Out'!$K153:$EN153,MATCH(Y$14,WorkDebtName,0)))</f>
        <v/>
      </c>
      <c r="Z159" s="32" t="str">
        <f>IF(Y$14="","",INDEX('Work It Out'!$I153:$EN153, MATCH(Y$14, WorkDebtName, 0)))</f>
        <v/>
      </c>
      <c r="AA159" s="32" t="str">
        <f>IF(AA$14="","",INDEX('Work It Out'!$K153:$EN153,MATCH(AA$14,WorkDebtName,0)))</f>
        <v/>
      </c>
      <c r="AB159" s="32" t="str">
        <f>IF(AA$14="","",INDEX('Work It Out'!$I153:$EN153, MATCH(AA$14, WorkDebtName, 0)))</f>
        <v/>
      </c>
      <c r="AC159" s="32" t="str">
        <f>IF(AC$14="","",INDEX('Work It Out'!$K153:$EN153,MATCH(AC$14,WorkDebtName,0)))</f>
        <v/>
      </c>
      <c r="AD159" s="32" t="str">
        <f>IF(AC$14="","",INDEX('Work It Out'!$I153:$EN153, MATCH(AC$14, WorkDebtName, 0)))</f>
        <v/>
      </c>
      <c r="AE159" s="32" t="str">
        <f>IF(AE$14="","",INDEX('Work It Out'!$K153:$EN153,MATCH(AE$14,WorkDebtName,0)))</f>
        <v/>
      </c>
      <c r="AF159" s="32" t="str">
        <f>IF(AE$14="","",INDEX('Work It Out'!$I153:$EN153, MATCH(AE$14, WorkDebtName, 0)))</f>
        <v/>
      </c>
      <c r="AG159" s="32" t="str">
        <f>IF(AG$14="","",INDEX('Work It Out'!$K153:$EN153,MATCH(AG$14,WorkDebtName,0)))</f>
        <v/>
      </c>
      <c r="AH159" s="32" t="str">
        <f>IF(AG$14="","",INDEX('Work It Out'!$I153:$EN153, MATCH(AG$14, WorkDebtName, 0)))</f>
        <v/>
      </c>
      <c r="AI159" s="32" t="str">
        <f>IF(AI$14="","",INDEX('Work It Out'!$K153:$EN153,MATCH(AI$14,WorkDebtName,0)))</f>
        <v/>
      </c>
      <c r="AJ159" s="32" t="str">
        <f>IF(AI$14="","",INDEX('Work It Out'!$I153:$EN153, MATCH(AI$14, WorkDebtName, 0)))</f>
        <v/>
      </c>
      <c r="AK159" s="32" t="str">
        <f>IF(AK$14="","",INDEX('Work It Out'!$K153:$EN153,MATCH(AK$14,WorkDebtName,0)))</f>
        <v/>
      </c>
      <c r="AL159" s="32" t="str">
        <f>IF(AK$14="","",INDEX('Work It Out'!$I153:$EN153, MATCH(AK$14, WorkDebtName, 0)))</f>
        <v/>
      </c>
      <c r="AM159" s="32" t="str">
        <f>IF(AM$14="","",INDEX('Work It Out'!$K153:$EN153,MATCH(AM$14,WorkDebtName,0)))</f>
        <v/>
      </c>
      <c r="AN159" s="32" t="str">
        <f>IF(AM$14="","",INDEX('Work It Out'!$I153:$EN153, MATCH(AM$14, WorkDebtName, 0)))</f>
        <v/>
      </c>
      <c r="AO159" s="32" t="str">
        <f>IF(AO$14="","",INDEX('Work It Out'!$K153:$EN153,MATCH(AO$14,WorkDebtName,0)))</f>
        <v/>
      </c>
      <c r="AP159" s="32" t="str">
        <f>IF(AO$14="","",INDEX('Work It Out'!$I153:$EN153, MATCH(AO$14, WorkDebtName, 0)))</f>
        <v/>
      </c>
    </row>
    <row r="160" spans="2:42" x14ac:dyDescent="0.25">
      <c r="B160" s="31">
        <f t="shared" ca="1" si="2"/>
        <v>49888</v>
      </c>
      <c r="C160" s="32">
        <f>IF(C$14="","",INDEX('Work It Out'!$K154:$EN154,MATCH(C$14,WorkDebtName,0)))</f>
        <v>0</v>
      </c>
      <c r="D160" s="32">
        <f>IF(C$14="","",INDEX('Work It Out'!$I154:$EN154, MATCH(C$14, WorkDebtName, 0)))</f>
        <v>0</v>
      </c>
      <c r="E160" s="32">
        <f>IF(E$14="","",INDEX('Work It Out'!$K154:$EN154,MATCH(E$14,WorkDebtName,0)))</f>
        <v>0</v>
      </c>
      <c r="F160" s="32">
        <f>IF(E$14="","",INDEX('Work It Out'!$I154:$EN154, MATCH(E$14, WorkDebtName, 0)))</f>
        <v>0</v>
      </c>
      <c r="G160" s="32">
        <f>IF(G$14="","",INDEX('Work It Out'!$K154:$EN154,MATCH(G$14,WorkDebtName,0)))</f>
        <v>0</v>
      </c>
      <c r="H160" s="32">
        <f>IF(G$14="","",INDEX('Work It Out'!$I154:$EN154, MATCH(G$14, WorkDebtName, 0)))</f>
        <v>0</v>
      </c>
      <c r="I160" s="32">
        <f>IF(I$14="","",INDEX('Work It Out'!$K154:$EN154,MATCH(I$14,WorkDebtName,0)))</f>
        <v>0</v>
      </c>
      <c r="J160" s="32">
        <f>IF(I$14="","",INDEX('Work It Out'!$I154:$EN154, MATCH(I$14, WorkDebtName, 0)))</f>
        <v>0</v>
      </c>
      <c r="K160" s="32" t="str">
        <f>IF(K$14="","",INDEX('Work It Out'!$K154:$EN154,MATCH(K$14,WorkDebtName,0)))</f>
        <v/>
      </c>
      <c r="L160" s="32" t="str">
        <f>IF(K$14="","",INDEX('Work It Out'!$I154:$EN154, MATCH(K$14, WorkDebtName, 0)))</f>
        <v/>
      </c>
      <c r="M160" s="32" t="str">
        <f>IF(M$14="","",INDEX('Work It Out'!$K154:$EN154,MATCH(M$14,WorkDebtName,0)))</f>
        <v/>
      </c>
      <c r="N160" s="32" t="str">
        <f>IF(M$14="","",INDEX('Work It Out'!$I154:$EN154, MATCH(M$14, WorkDebtName, 0)))</f>
        <v/>
      </c>
      <c r="O160" s="32" t="str">
        <f>IF(O$14="","",INDEX('Work It Out'!$K154:$EN154,MATCH(O$14,WorkDebtName,0)))</f>
        <v/>
      </c>
      <c r="P160" s="32" t="str">
        <f>IF(O$14="","",INDEX('Work It Out'!$I154:$EN154, MATCH(O$14, WorkDebtName, 0)))</f>
        <v/>
      </c>
      <c r="Q160" s="32" t="str">
        <f>IF(Q$14="","",INDEX('Work It Out'!$K154:$EN154,MATCH(Q$14,WorkDebtName,0)))</f>
        <v/>
      </c>
      <c r="R160" s="32" t="str">
        <f>IF(Q$14="","",INDEX('Work It Out'!$I154:$EN154, MATCH(Q$14, WorkDebtName, 0)))</f>
        <v/>
      </c>
      <c r="S160" s="32" t="str">
        <f>IF(S$14="","",INDEX('Work It Out'!$K154:$EN154,MATCH(S$14,WorkDebtName,0)))</f>
        <v/>
      </c>
      <c r="T160" s="32" t="str">
        <f>IF(S$14="","",INDEX('Work It Out'!$I154:$EN154, MATCH(S$14, WorkDebtName, 0)))</f>
        <v/>
      </c>
      <c r="U160" s="32" t="str">
        <f>IF(U$14="","",INDEX('Work It Out'!$K154:$EN154,MATCH(U$14,WorkDebtName,0)))</f>
        <v/>
      </c>
      <c r="V160" s="32" t="str">
        <f>IF(U$14="","",INDEX('Work It Out'!$I154:$EN154, MATCH(U$14, WorkDebtName, 0)))</f>
        <v/>
      </c>
      <c r="W160" s="32" t="str">
        <f>IF(W$14="","",INDEX('Work It Out'!$K154:$EN154,MATCH(W$14,WorkDebtName,0)))</f>
        <v/>
      </c>
      <c r="X160" s="32" t="str">
        <f>IF(W$14="","",INDEX('Work It Out'!$I154:$EN154, MATCH(W$14, WorkDebtName, 0)))</f>
        <v/>
      </c>
      <c r="Y160" s="32" t="str">
        <f>IF(Y$14="","",INDEX('Work It Out'!$K154:$EN154,MATCH(Y$14,WorkDebtName,0)))</f>
        <v/>
      </c>
      <c r="Z160" s="32" t="str">
        <f>IF(Y$14="","",INDEX('Work It Out'!$I154:$EN154, MATCH(Y$14, WorkDebtName, 0)))</f>
        <v/>
      </c>
      <c r="AA160" s="32" t="str">
        <f>IF(AA$14="","",INDEX('Work It Out'!$K154:$EN154,MATCH(AA$14,WorkDebtName,0)))</f>
        <v/>
      </c>
      <c r="AB160" s="32" t="str">
        <f>IF(AA$14="","",INDEX('Work It Out'!$I154:$EN154, MATCH(AA$14, WorkDebtName, 0)))</f>
        <v/>
      </c>
      <c r="AC160" s="32" t="str">
        <f>IF(AC$14="","",INDEX('Work It Out'!$K154:$EN154,MATCH(AC$14,WorkDebtName,0)))</f>
        <v/>
      </c>
      <c r="AD160" s="32" t="str">
        <f>IF(AC$14="","",INDEX('Work It Out'!$I154:$EN154, MATCH(AC$14, WorkDebtName, 0)))</f>
        <v/>
      </c>
      <c r="AE160" s="32" t="str">
        <f>IF(AE$14="","",INDEX('Work It Out'!$K154:$EN154,MATCH(AE$14,WorkDebtName,0)))</f>
        <v/>
      </c>
      <c r="AF160" s="32" t="str">
        <f>IF(AE$14="","",INDEX('Work It Out'!$I154:$EN154, MATCH(AE$14, WorkDebtName, 0)))</f>
        <v/>
      </c>
      <c r="AG160" s="32" t="str">
        <f>IF(AG$14="","",INDEX('Work It Out'!$K154:$EN154,MATCH(AG$14,WorkDebtName,0)))</f>
        <v/>
      </c>
      <c r="AH160" s="32" t="str">
        <f>IF(AG$14="","",INDEX('Work It Out'!$I154:$EN154, MATCH(AG$14, WorkDebtName, 0)))</f>
        <v/>
      </c>
      <c r="AI160" s="32" t="str">
        <f>IF(AI$14="","",INDEX('Work It Out'!$K154:$EN154,MATCH(AI$14,WorkDebtName,0)))</f>
        <v/>
      </c>
      <c r="AJ160" s="32" t="str">
        <f>IF(AI$14="","",INDEX('Work It Out'!$I154:$EN154, MATCH(AI$14, WorkDebtName, 0)))</f>
        <v/>
      </c>
      <c r="AK160" s="32" t="str">
        <f>IF(AK$14="","",INDEX('Work It Out'!$K154:$EN154,MATCH(AK$14,WorkDebtName,0)))</f>
        <v/>
      </c>
      <c r="AL160" s="32" t="str">
        <f>IF(AK$14="","",INDEX('Work It Out'!$I154:$EN154, MATCH(AK$14, WorkDebtName, 0)))</f>
        <v/>
      </c>
      <c r="AM160" s="32" t="str">
        <f>IF(AM$14="","",INDEX('Work It Out'!$K154:$EN154,MATCH(AM$14,WorkDebtName,0)))</f>
        <v/>
      </c>
      <c r="AN160" s="32" t="str">
        <f>IF(AM$14="","",INDEX('Work It Out'!$I154:$EN154, MATCH(AM$14, WorkDebtName, 0)))</f>
        <v/>
      </c>
      <c r="AO160" s="32" t="str">
        <f>IF(AO$14="","",INDEX('Work It Out'!$K154:$EN154,MATCH(AO$14,WorkDebtName,0)))</f>
        <v/>
      </c>
      <c r="AP160" s="32" t="str">
        <f>IF(AO$14="","",INDEX('Work It Out'!$I154:$EN154, MATCH(AO$14, WorkDebtName, 0)))</f>
        <v/>
      </c>
    </row>
    <row r="161" spans="2:42" x14ac:dyDescent="0.25">
      <c r="B161" s="31">
        <f t="shared" ca="1" si="2"/>
        <v>49919</v>
      </c>
      <c r="C161" s="32">
        <f>IF(C$14="","",INDEX('Work It Out'!$K155:$EN155,MATCH(C$14,WorkDebtName,0)))</f>
        <v>0</v>
      </c>
      <c r="D161" s="32">
        <f>IF(C$14="","",INDEX('Work It Out'!$I155:$EN155, MATCH(C$14, WorkDebtName, 0)))</f>
        <v>0</v>
      </c>
      <c r="E161" s="32">
        <f>IF(E$14="","",INDEX('Work It Out'!$K155:$EN155,MATCH(E$14,WorkDebtName,0)))</f>
        <v>0</v>
      </c>
      <c r="F161" s="32">
        <f>IF(E$14="","",INDEX('Work It Out'!$I155:$EN155, MATCH(E$14, WorkDebtName, 0)))</f>
        <v>0</v>
      </c>
      <c r="G161" s="32">
        <f>IF(G$14="","",INDEX('Work It Out'!$K155:$EN155,MATCH(G$14,WorkDebtName,0)))</f>
        <v>0</v>
      </c>
      <c r="H161" s="32">
        <f>IF(G$14="","",INDEX('Work It Out'!$I155:$EN155, MATCH(G$14, WorkDebtName, 0)))</f>
        <v>0</v>
      </c>
      <c r="I161" s="32">
        <f>IF(I$14="","",INDEX('Work It Out'!$K155:$EN155,MATCH(I$14,WorkDebtName,0)))</f>
        <v>0</v>
      </c>
      <c r="J161" s="32">
        <f>IF(I$14="","",INDEX('Work It Out'!$I155:$EN155, MATCH(I$14, WorkDebtName, 0)))</f>
        <v>0</v>
      </c>
      <c r="K161" s="32" t="str">
        <f>IF(K$14="","",INDEX('Work It Out'!$K155:$EN155,MATCH(K$14,WorkDebtName,0)))</f>
        <v/>
      </c>
      <c r="L161" s="32" t="str">
        <f>IF(K$14="","",INDEX('Work It Out'!$I155:$EN155, MATCH(K$14, WorkDebtName, 0)))</f>
        <v/>
      </c>
      <c r="M161" s="32" t="str">
        <f>IF(M$14="","",INDEX('Work It Out'!$K155:$EN155,MATCH(M$14,WorkDebtName,0)))</f>
        <v/>
      </c>
      <c r="N161" s="32" t="str">
        <f>IF(M$14="","",INDEX('Work It Out'!$I155:$EN155, MATCH(M$14, WorkDebtName, 0)))</f>
        <v/>
      </c>
      <c r="O161" s="32" t="str">
        <f>IF(O$14="","",INDEX('Work It Out'!$K155:$EN155,MATCH(O$14,WorkDebtName,0)))</f>
        <v/>
      </c>
      <c r="P161" s="32" t="str">
        <f>IF(O$14="","",INDEX('Work It Out'!$I155:$EN155, MATCH(O$14, WorkDebtName, 0)))</f>
        <v/>
      </c>
      <c r="Q161" s="32" t="str">
        <f>IF(Q$14="","",INDEX('Work It Out'!$K155:$EN155,MATCH(Q$14,WorkDebtName,0)))</f>
        <v/>
      </c>
      <c r="R161" s="32" t="str">
        <f>IF(Q$14="","",INDEX('Work It Out'!$I155:$EN155, MATCH(Q$14, WorkDebtName, 0)))</f>
        <v/>
      </c>
      <c r="S161" s="32" t="str">
        <f>IF(S$14="","",INDEX('Work It Out'!$K155:$EN155,MATCH(S$14,WorkDebtName,0)))</f>
        <v/>
      </c>
      <c r="T161" s="32" t="str">
        <f>IF(S$14="","",INDEX('Work It Out'!$I155:$EN155, MATCH(S$14, WorkDebtName, 0)))</f>
        <v/>
      </c>
      <c r="U161" s="32" t="str">
        <f>IF(U$14="","",INDEX('Work It Out'!$K155:$EN155,MATCH(U$14,WorkDebtName,0)))</f>
        <v/>
      </c>
      <c r="V161" s="32" t="str">
        <f>IF(U$14="","",INDEX('Work It Out'!$I155:$EN155, MATCH(U$14, WorkDebtName, 0)))</f>
        <v/>
      </c>
      <c r="W161" s="32" t="str">
        <f>IF(W$14="","",INDEX('Work It Out'!$K155:$EN155,MATCH(W$14,WorkDebtName,0)))</f>
        <v/>
      </c>
      <c r="X161" s="32" t="str">
        <f>IF(W$14="","",INDEX('Work It Out'!$I155:$EN155, MATCH(W$14, WorkDebtName, 0)))</f>
        <v/>
      </c>
      <c r="Y161" s="32" t="str">
        <f>IF(Y$14="","",INDEX('Work It Out'!$K155:$EN155,MATCH(Y$14,WorkDebtName,0)))</f>
        <v/>
      </c>
      <c r="Z161" s="32" t="str">
        <f>IF(Y$14="","",INDEX('Work It Out'!$I155:$EN155, MATCH(Y$14, WorkDebtName, 0)))</f>
        <v/>
      </c>
      <c r="AA161" s="32" t="str">
        <f>IF(AA$14="","",INDEX('Work It Out'!$K155:$EN155,MATCH(AA$14,WorkDebtName,0)))</f>
        <v/>
      </c>
      <c r="AB161" s="32" t="str">
        <f>IF(AA$14="","",INDEX('Work It Out'!$I155:$EN155, MATCH(AA$14, WorkDebtName, 0)))</f>
        <v/>
      </c>
      <c r="AC161" s="32" t="str">
        <f>IF(AC$14="","",INDEX('Work It Out'!$K155:$EN155,MATCH(AC$14,WorkDebtName,0)))</f>
        <v/>
      </c>
      <c r="AD161" s="32" t="str">
        <f>IF(AC$14="","",INDEX('Work It Out'!$I155:$EN155, MATCH(AC$14, WorkDebtName, 0)))</f>
        <v/>
      </c>
      <c r="AE161" s="32" t="str">
        <f>IF(AE$14="","",INDEX('Work It Out'!$K155:$EN155,MATCH(AE$14,WorkDebtName,0)))</f>
        <v/>
      </c>
      <c r="AF161" s="32" t="str">
        <f>IF(AE$14="","",INDEX('Work It Out'!$I155:$EN155, MATCH(AE$14, WorkDebtName, 0)))</f>
        <v/>
      </c>
      <c r="AG161" s="32" t="str">
        <f>IF(AG$14="","",INDEX('Work It Out'!$K155:$EN155,MATCH(AG$14,WorkDebtName,0)))</f>
        <v/>
      </c>
      <c r="AH161" s="32" t="str">
        <f>IF(AG$14="","",INDEX('Work It Out'!$I155:$EN155, MATCH(AG$14, WorkDebtName, 0)))</f>
        <v/>
      </c>
      <c r="AI161" s="32" t="str">
        <f>IF(AI$14="","",INDEX('Work It Out'!$K155:$EN155,MATCH(AI$14,WorkDebtName,0)))</f>
        <v/>
      </c>
      <c r="AJ161" s="32" t="str">
        <f>IF(AI$14="","",INDEX('Work It Out'!$I155:$EN155, MATCH(AI$14, WorkDebtName, 0)))</f>
        <v/>
      </c>
      <c r="AK161" s="32" t="str">
        <f>IF(AK$14="","",INDEX('Work It Out'!$K155:$EN155,MATCH(AK$14,WorkDebtName,0)))</f>
        <v/>
      </c>
      <c r="AL161" s="32" t="str">
        <f>IF(AK$14="","",INDEX('Work It Out'!$I155:$EN155, MATCH(AK$14, WorkDebtName, 0)))</f>
        <v/>
      </c>
      <c r="AM161" s="32" t="str">
        <f>IF(AM$14="","",INDEX('Work It Out'!$K155:$EN155,MATCH(AM$14,WorkDebtName,0)))</f>
        <v/>
      </c>
      <c r="AN161" s="32" t="str">
        <f>IF(AM$14="","",INDEX('Work It Out'!$I155:$EN155, MATCH(AM$14, WorkDebtName, 0)))</f>
        <v/>
      </c>
      <c r="AO161" s="32" t="str">
        <f>IF(AO$14="","",INDEX('Work It Out'!$K155:$EN155,MATCH(AO$14,WorkDebtName,0)))</f>
        <v/>
      </c>
      <c r="AP161" s="32" t="str">
        <f>IF(AO$14="","",INDEX('Work It Out'!$I155:$EN155, MATCH(AO$14, WorkDebtName, 0)))</f>
        <v/>
      </c>
    </row>
    <row r="162" spans="2:42" x14ac:dyDescent="0.25">
      <c r="B162" s="31">
        <f t="shared" ca="1" si="2"/>
        <v>49949</v>
      </c>
      <c r="C162" s="32">
        <f>IF(C$14="","",INDEX('Work It Out'!$K156:$EN156,MATCH(C$14,WorkDebtName,0)))</f>
        <v>0</v>
      </c>
      <c r="D162" s="32">
        <f>IF(C$14="","",INDEX('Work It Out'!$I156:$EN156, MATCH(C$14, WorkDebtName, 0)))</f>
        <v>0</v>
      </c>
      <c r="E162" s="32">
        <f>IF(E$14="","",INDEX('Work It Out'!$K156:$EN156,MATCH(E$14,WorkDebtName,0)))</f>
        <v>0</v>
      </c>
      <c r="F162" s="32">
        <f>IF(E$14="","",INDEX('Work It Out'!$I156:$EN156, MATCH(E$14, WorkDebtName, 0)))</f>
        <v>0</v>
      </c>
      <c r="G162" s="32">
        <f>IF(G$14="","",INDEX('Work It Out'!$K156:$EN156,MATCH(G$14,WorkDebtName,0)))</f>
        <v>0</v>
      </c>
      <c r="H162" s="32">
        <f>IF(G$14="","",INDEX('Work It Out'!$I156:$EN156, MATCH(G$14, WorkDebtName, 0)))</f>
        <v>0</v>
      </c>
      <c r="I162" s="32">
        <f>IF(I$14="","",INDEX('Work It Out'!$K156:$EN156,MATCH(I$14,WorkDebtName,0)))</f>
        <v>0</v>
      </c>
      <c r="J162" s="32">
        <f>IF(I$14="","",INDEX('Work It Out'!$I156:$EN156, MATCH(I$14, WorkDebtName, 0)))</f>
        <v>0</v>
      </c>
      <c r="K162" s="32" t="str">
        <f>IF(K$14="","",INDEX('Work It Out'!$K156:$EN156,MATCH(K$14,WorkDebtName,0)))</f>
        <v/>
      </c>
      <c r="L162" s="32" t="str">
        <f>IF(K$14="","",INDEX('Work It Out'!$I156:$EN156, MATCH(K$14, WorkDebtName, 0)))</f>
        <v/>
      </c>
      <c r="M162" s="32" t="str">
        <f>IF(M$14="","",INDEX('Work It Out'!$K156:$EN156,MATCH(M$14,WorkDebtName,0)))</f>
        <v/>
      </c>
      <c r="N162" s="32" t="str">
        <f>IF(M$14="","",INDEX('Work It Out'!$I156:$EN156, MATCH(M$14, WorkDebtName, 0)))</f>
        <v/>
      </c>
      <c r="O162" s="32" t="str">
        <f>IF(O$14="","",INDEX('Work It Out'!$K156:$EN156,MATCH(O$14,WorkDebtName,0)))</f>
        <v/>
      </c>
      <c r="P162" s="32" t="str">
        <f>IF(O$14="","",INDEX('Work It Out'!$I156:$EN156, MATCH(O$14, WorkDebtName, 0)))</f>
        <v/>
      </c>
      <c r="Q162" s="32" t="str">
        <f>IF(Q$14="","",INDEX('Work It Out'!$K156:$EN156,MATCH(Q$14,WorkDebtName,0)))</f>
        <v/>
      </c>
      <c r="R162" s="32" t="str">
        <f>IF(Q$14="","",INDEX('Work It Out'!$I156:$EN156, MATCH(Q$14, WorkDebtName, 0)))</f>
        <v/>
      </c>
      <c r="S162" s="32" t="str">
        <f>IF(S$14="","",INDEX('Work It Out'!$K156:$EN156,MATCH(S$14,WorkDebtName,0)))</f>
        <v/>
      </c>
      <c r="T162" s="32" t="str">
        <f>IF(S$14="","",INDEX('Work It Out'!$I156:$EN156, MATCH(S$14, WorkDebtName, 0)))</f>
        <v/>
      </c>
      <c r="U162" s="32" t="str">
        <f>IF(U$14="","",INDEX('Work It Out'!$K156:$EN156,MATCH(U$14,WorkDebtName,0)))</f>
        <v/>
      </c>
      <c r="V162" s="32" t="str">
        <f>IF(U$14="","",INDEX('Work It Out'!$I156:$EN156, MATCH(U$14, WorkDebtName, 0)))</f>
        <v/>
      </c>
      <c r="W162" s="32" t="str">
        <f>IF(W$14="","",INDEX('Work It Out'!$K156:$EN156,MATCH(W$14,WorkDebtName,0)))</f>
        <v/>
      </c>
      <c r="X162" s="32" t="str">
        <f>IF(W$14="","",INDEX('Work It Out'!$I156:$EN156, MATCH(W$14, WorkDebtName, 0)))</f>
        <v/>
      </c>
      <c r="Y162" s="32" t="str">
        <f>IF(Y$14="","",INDEX('Work It Out'!$K156:$EN156,MATCH(Y$14,WorkDebtName,0)))</f>
        <v/>
      </c>
      <c r="Z162" s="32" t="str">
        <f>IF(Y$14="","",INDEX('Work It Out'!$I156:$EN156, MATCH(Y$14, WorkDebtName, 0)))</f>
        <v/>
      </c>
      <c r="AA162" s="32" t="str">
        <f>IF(AA$14="","",INDEX('Work It Out'!$K156:$EN156,MATCH(AA$14,WorkDebtName,0)))</f>
        <v/>
      </c>
      <c r="AB162" s="32" t="str">
        <f>IF(AA$14="","",INDEX('Work It Out'!$I156:$EN156, MATCH(AA$14, WorkDebtName, 0)))</f>
        <v/>
      </c>
      <c r="AC162" s="32" t="str">
        <f>IF(AC$14="","",INDEX('Work It Out'!$K156:$EN156,MATCH(AC$14,WorkDebtName,0)))</f>
        <v/>
      </c>
      <c r="AD162" s="32" t="str">
        <f>IF(AC$14="","",INDEX('Work It Out'!$I156:$EN156, MATCH(AC$14, WorkDebtName, 0)))</f>
        <v/>
      </c>
      <c r="AE162" s="32" t="str">
        <f>IF(AE$14="","",INDEX('Work It Out'!$K156:$EN156,MATCH(AE$14,WorkDebtName,0)))</f>
        <v/>
      </c>
      <c r="AF162" s="32" t="str">
        <f>IF(AE$14="","",INDEX('Work It Out'!$I156:$EN156, MATCH(AE$14, WorkDebtName, 0)))</f>
        <v/>
      </c>
      <c r="AG162" s="32" t="str">
        <f>IF(AG$14="","",INDEX('Work It Out'!$K156:$EN156,MATCH(AG$14,WorkDebtName,0)))</f>
        <v/>
      </c>
      <c r="AH162" s="32" t="str">
        <f>IF(AG$14="","",INDEX('Work It Out'!$I156:$EN156, MATCH(AG$14, WorkDebtName, 0)))</f>
        <v/>
      </c>
      <c r="AI162" s="32" t="str">
        <f>IF(AI$14="","",INDEX('Work It Out'!$K156:$EN156,MATCH(AI$14,WorkDebtName,0)))</f>
        <v/>
      </c>
      <c r="AJ162" s="32" t="str">
        <f>IF(AI$14="","",INDEX('Work It Out'!$I156:$EN156, MATCH(AI$14, WorkDebtName, 0)))</f>
        <v/>
      </c>
      <c r="AK162" s="32" t="str">
        <f>IF(AK$14="","",INDEX('Work It Out'!$K156:$EN156,MATCH(AK$14,WorkDebtName,0)))</f>
        <v/>
      </c>
      <c r="AL162" s="32" t="str">
        <f>IF(AK$14="","",INDEX('Work It Out'!$I156:$EN156, MATCH(AK$14, WorkDebtName, 0)))</f>
        <v/>
      </c>
      <c r="AM162" s="32" t="str">
        <f>IF(AM$14="","",INDEX('Work It Out'!$K156:$EN156,MATCH(AM$14,WorkDebtName,0)))</f>
        <v/>
      </c>
      <c r="AN162" s="32" t="str">
        <f>IF(AM$14="","",INDEX('Work It Out'!$I156:$EN156, MATCH(AM$14, WorkDebtName, 0)))</f>
        <v/>
      </c>
      <c r="AO162" s="32" t="str">
        <f>IF(AO$14="","",INDEX('Work It Out'!$K156:$EN156,MATCH(AO$14,WorkDebtName,0)))</f>
        <v/>
      </c>
      <c r="AP162" s="32" t="str">
        <f>IF(AO$14="","",INDEX('Work It Out'!$I156:$EN156, MATCH(AO$14, WorkDebtName, 0)))</f>
        <v/>
      </c>
    </row>
    <row r="163" spans="2:42" x14ac:dyDescent="0.25">
      <c r="B163" s="31">
        <f t="shared" ca="1" si="2"/>
        <v>49980</v>
      </c>
      <c r="C163" s="32">
        <f>IF(C$14="","",INDEX('Work It Out'!$K157:$EN157,MATCH(C$14,WorkDebtName,0)))</f>
        <v>0</v>
      </c>
      <c r="D163" s="32">
        <f>IF(C$14="","",INDEX('Work It Out'!$I157:$EN157, MATCH(C$14, WorkDebtName, 0)))</f>
        <v>0</v>
      </c>
      <c r="E163" s="32">
        <f>IF(E$14="","",INDEX('Work It Out'!$K157:$EN157,MATCH(E$14,WorkDebtName,0)))</f>
        <v>0</v>
      </c>
      <c r="F163" s="32">
        <f>IF(E$14="","",INDEX('Work It Out'!$I157:$EN157, MATCH(E$14, WorkDebtName, 0)))</f>
        <v>0</v>
      </c>
      <c r="G163" s="32">
        <f>IF(G$14="","",INDEX('Work It Out'!$K157:$EN157,MATCH(G$14,WorkDebtName,0)))</f>
        <v>0</v>
      </c>
      <c r="H163" s="32">
        <f>IF(G$14="","",INDEX('Work It Out'!$I157:$EN157, MATCH(G$14, WorkDebtName, 0)))</f>
        <v>0</v>
      </c>
      <c r="I163" s="32">
        <f>IF(I$14="","",INDEX('Work It Out'!$K157:$EN157,MATCH(I$14,WorkDebtName,0)))</f>
        <v>0</v>
      </c>
      <c r="J163" s="32">
        <f>IF(I$14="","",INDEX('Work It Out'!$I157:$EN157, MATCH(I$14, WorkDebtName, 0)))</f>
        <v>0</v>
      </c>
      <c r="K163" s="32" t="str">
        <f>IF(K$14="","",INDEX('Work It Out'!$K157:$EN157,MATCH(K$14,WorkDebtName,0)))</f>
        <v/>
      </c>
      <c r="L163" s="32" t="str">
        <f>IF(K$14="","",INDEX('Work It Out'!$I157:$EN157, MATCH(K$14, WorkDebtName, 0)))</f>
        <v/>
      </c>
      <c r="M163" s="32" t="str">
        <f>IF(M$14="","",INDEX('Work It Out'!$K157:$EN157,MATCH(M$14,WorkDebtName,0)))</f>
        <v/>
      </c>
      <c r="N163" s="32" t="str">
        <f>IF(M$14="","",INDEX('Work It Out'!$I157:$EN157, MATCH(M$14, WorkDebtName, 0)))</f>
        <v/>
      </c>
      <c r="O163" s="32" t="str">
        <f>IF(O$14="","",INDEX('Work It Out'!$K157:$EN157,MATCH(O$14,WorkDebtName,0)))</f>
        <v/>
      </c>
      <c r="P163" s="32" t="str">
        <f>IF(O$14="","",INDEX('Work It Out'!$I157:$EN157, MATCH(O$14, WorkDebtName, 0)))</f>
        <v/>
      </c>
      <c r="Q163" s="32" t="str">
        <f>IF(Q$14="","",INDEX('Work It Out'!$K157:$EN157,MATCH(Q$14,WorkDebtName,0)))</f>
        <v/>
      </c>
      <c r="R163" s="32" t="str">
        <f>IF(Q$14="","",INDEX('Work It Out'!$I157:$EN157, MATCH(Q$14, WorkDebtName, 0)))</f>
        <v/>
      </c>
      <c r="S163" s="32" t="str">
        <f>IF(S$14="","",INDEX('Work It Out'!$K157:$EN157,MATCH(S$14,WorkDebtName,0)))</f>
        <v/>
      </c>
      <c r="T163" s="32" t="str">
        <f>IF(S$14="","",INDEX('Work It Out'!$I157:$EN157, MATCH(S$14, WorkDebtName, 0)))</f>
        <v/>
      </c>
      <c r="U163" s="32" t="str">
        <f>IF(U$14="","",INDEX('Work It Out'!$K157:$EN157,MATCH(U$14,WorkDebtName,0)))</f>
        <v/>
      </c>
      <c r="V163" s="32" t="str">
        <f>IF(U$14="","",INDEX('Work It Out'!$I157:$EN157, MATCH(U$14, WorkDebtName, 0)))</f>
        <v/>
      </c>
      <c r="W163" s="32" t="str">
        <f>IF(W$14="","",INDEX('Work It Out'!$K157:$EN157,MATCH(W$14,WorkDebtName,0)))</f>
        <v/>
      </c>
      <c r="X163" s="32" t="str">
        <f>IF(W$14="","",INDEX('Work It Out'!$I157:$EN157, MATCH(W$14, WorkDebtName, 0)))</f>
        <v/>
      </c>
      <c r="Y163" s="32" t="str">
        <f>IF(Y$14="","",INDEX('Work It Out'!$K157:$EN157,MATCH(Y$14,WorkDebtName,0)))</f>
        <v/>
      </c>
      <c r="Z163" s="32" t="str">
        <f>IF(Y$14="","",INDEX('Work It Out'!$I157:$EN157, MATCH(Y$14, WorkDebtName, 0)))</f>
        <v/>
      </c>
      <c r="AA163" s="32" t="str">
        <f>IF(AA$14="","",INDEX('Work It Out'!$K157:$EN157,MATCH(AA$14,WorkDebtName,0)))</f>
        <v/>
      </c>
      <c r="AB163" s="32" t="str">
        <f>IF(AA$14="","",INDEX('Work It Out'!$I157:$EN157, MATCH(AA$14, WorkDebtName, 0)))</f>
        <v/>
      </c>
      <c r="AC163" s="32" t="str">
        <f>IF(AC$14="","",INDEX('Work It Out'!$K157:$EN157,MATCH(AC$14,WorkDebtName,0)))</f>
        <v/>
      </c>
      <c r="AD163" s="32" t="str">
        <f>IF(AC$14="","",INDEX('Work It Out'!$I157:$EN157, MATCH(AC$14, WorkDebtName, 0)))</f>
        <v/>
      </c>
      <c r="AE163" s="32" t="str">
        <f>IF(AE$14="","",INDEX('Work It Out'!$K157:$EN157,MATCH(AE$14,WorkDebtName,0)))</f>
        <v/>
      </c>
      <c r="AF163" s="32" t="str">
        <f>IF(AE$14="","",INDEX('Work It Out'!$I157:$EN157, MATCH(AE$14, WorkDebtName, 0)))</f>
        <v/>
      </c>
      <c r="AG163" s="32" t="str">
        <f>IF(AG$14="","",INDEX('Work It Out'!$K157:$EN157,MATCH(AG$14,WorkDebtName,0)))</f>
        <v/>
      </c>
      <c r="AH163" s="32" t="str">
        <f>IF(AG$14="","",INDEX('Work It Out'!$I157:$EN157, MATCH(AG$14, WorkDebtName, 0)))</f>
        <v/>
      </c>
      <c r="AI163" s="32" t="str">
        <f>IF(AI$14="","",INDEX('Work It Out'!$K157:$EN157,MATCH(AI$14,WorkDebtName,0)))</f>
        <v/>
      </c>
      <c r="AJ163" s="32" t="str">
        <f>IF(AI$14="","",INDEX('Work It Out'!$I157:$EN157, MATCH(AI$14, WorkDebtName, 0)))</f>
        <v/>
      </c>
      <c r="AK163" s="32" t="str">
        <f>IF(AK$14="","",INDEX('Work It Out'!$K157:$EN157,MATCH(AK$14,WorkDebtName,0)))</f>
        <v/>
      </c>
      <c r="AL163" s="32" t="str">
        <f>IF(AK$14="","",INDEX('Work It Out'!$I157:$EN157, MATCH(AK$14, WorkDebtName, 0)))</f>
        <v/>
      </c>
      <c r="AM163" s="32" t="str">
        <f>IF(AM$14="","",INDEX('Work It Out'!$K157:$EN157,MATCH(AM$14,WorkDebtName,0)))</f>
        <v/>
      </c>
      <c r="AN163" s="32" t="str">
        <f>IF(AM$14="","",INDEX('Work It Out'!$I157:$EN157, MATCH(AM$14, WorkDebtName, 0)))</f>
        <v/>
      </c>
      <c r="AO163" s="32" t="str">
        <f>IF(AO$14="","",INDEX('Work It Out'!$K157:$EN157,MATCH(AO$14,WorkDebtName,0)))</f>
        <v/>
      </c>
      <c r="AP163" s="32" t="str">
        <f>IF(AO$14="","",INDEX('Work It Out'!$I157:$EN157, MATCH(AO$14, WorkDebtName, 0)))</f>
        <v/>
      </c>
    </row>
    <row r="164" spans="2:42" x14ac:dyDescent="0.25">
      <c r="B164" s="31">
        <f t="shared" ca="1" si="2"/>
        <v>50010</v>
      </c>
      <c r="C164" s="32">
        <f>IF(C$14="","",INDEX('Work It Out'!$K158:$EN158,MATCH(C$14,WorkDebtName,0)))</f>
        <v>0</v>
      </c>
      <c r="D164" s="32">
        <f>IF(C$14="","",INDEX('Work It Out'!$I158:$EN158, MATCH(C$14, WorkDebtName, 0)))</f>
        <v>0</v>
      </c>
      <c r="E164" s="32">
        <f>IF(E$14="","",INDEX('Work It Out'!$K158:$EN158,MATCH(E$14,WorkDebtName,0)))</f>
        <v>0</v>
      </c>
      <c r="F164" s="32">
        <f>IF(E$14="","",INDEX('Work It Out'!$I158:$EN158, MATCH(E$14, WorkDebtName, 0)))</f>
        <v>0</v>
      </c>
      <c r="G164" s="32">
        <f>IF(G$14="","",INDEX('Work It Out'!$K158:$EN158,MATCH(G$14,WorkDebtName,0)))</f>
        <v>0</v>
      </c>
      <c r="H164" s="32">
        <f>IF(G$14="","",INDEX('Work It Out'!$I158:$EN158, MATCH(G$14, WorkDebtName, 0)))</f>
        <v>0</v>
      </c>
      <c r="I164" s="32">
        <f>IF(I$14="","",INDEX('Work It Out'!$K158:$EN158,MATCH(I$14,WorkDebtName,0)))</f>
        <v>0</v>
      </c>
      <c r="J164" s="32">
        <f>IF(I$14="","",INDEX('Work It Out'!$I158:$EN158, MATCH(I$14, WorkDebtName, 0)))</f>
        <v>0</v>
      </c>
      <c r="K164" s="32" t="str">
        <f>IF(K$14="","",INDEX('Work It Out'!$K158:$EN158,MATCH(K$14,WorkDebtName,0)))</f>
        <v/>
      </c>
      <c r="L164" s="32" t="str">
        <f>IF(K$14="","",INDEX('Work It Out'!$I158:$EN158, MATCH(K$14, WorkDebtName, 0)))</f>
        <v/>
      </c>
      <c r="M164" s="32" t="str">
        <f>IF(M$14="","",INDEX('Work It Out'!$K158:$EN158,MATCH(M$14,WorkDebtName,0)))</f>
        <v/>
      </c>
      <c r="N164" s="32" t="str">
        <f>IF(M$14="","",INDEX('Work It Out'!$I158:$EN158, MATCH(M$14, WorkDebtName, 0)))</f>
        <v/>
      </c>
      <c r="O164" s="32" t="str">
        <f>IF(O$14="","",INDEX('Work It Out'!$K158:$EN158,MATCH(O$14,WorkDebtName,0)))</f>
        <v/>
      </c>
      <c r="P164" s="32" t="str">
        <f>IF(O$14="","",INDEX('Work It Out'!$I158:$EN158, MATCH(O$14, WorkDebtName, 0)))</f>
        <v/>
      </c>
      <c r="Q164" s="32" t="str">
        <f>IF(Q$14="","",INDEX('Work It Out'!$K158:$EN158,MATCH(Q$14,WorkDebtName,0)))</f>
        <v/>
      </c>
      <c r="R164" s="32" t="str">
        <f>IF(Q$14="","",INDEX('Work It Out'!$I158:$EN158, MATCH(Q$14, WorkDebtName, 0)))</f>
        <v/>
      </c>
      <c r="S164" s="32" t="str">
        <f>IF(S$14="","",INDEX('Work It Out'!$K158:$EN158,MATCH(S$14,WorkDebtName,0)))</f>
        <v/>
      </c>
      <c r="T164" s="32" t="str">
        <f>IF(S$14="","",INDEX('Work It Out'!$I158:$EN158, MATCH(S$14, WorkDebtName, 0)))</f>
        <v/>
      </c>
      <c r="U164" s="32" t="str">
        <f>IF(U$14="","",INDEX('Work It Out'!$K158:$EN158,MATCH(U$14,WorkDebtName,0)))</f>
        <v/>
      </c>
      <c r="V164" s="32" t="str">
        <f>IF(U$14="","",INDEX('Work It Out'!$I158:$EN158, MATCH(U$14, WorkDebtName, 0)))</f>
        <v/>
      </c>
      <c r="W164" s="32" t="str">
        <f>IF(W$14="","",INDEX('Work It Out'!$K158:$EN158,MATCH(W$14,WorkDebtName,0)))</f>
        <v/>
      </c>
      <c r="X164" s="32" t="str">
        <f>IF(W$14="","",INDEX('Work It Out'!$I158:$EN158, MATCH(W$14, WorkDebtName, 0)))</f>
        <v/>
      </c>
      <c r="Y164" s="32" t="str">
        <f>IF(Y$14="","",INDEX('Work It Out'!$K158:$EN158,MATCH(Y$14,WorkDebtName,0)))</f>
        <v/>
      </c>
      <c r="Z164" s="32" t="str">
        <f>IF(Y$14="","",INDEX('Work It Out'!$I158:$EN158, MATCH(Y$14, WorkDebtName, 0)))</f>
        <v/>
      </c>
      <c r="AA164" s="32" t="str">
        <f>IF(AA$14="","",INDEX('Work It Out'!$K158:$EN158,MATCH(AA$14,WorkDebtName,0)))</f>
        <v/>
      </c>
      <c r="AB164" s="32" t="str">
        <f>IF(AA$14="","",INDEX('Work It Out'!$I158:$EN158, MATCH(AA$14, WorkDebtName, 0)))</f>
        <v/>
      </c>
      <c r="AC164" s="32" t="str">
        <f>IF(AC$14="","",INDEX('Work It Out'!$K158:$EN158,MATCH(AC$14,WorkDebtName,0)))</f>
        <v/>
      </c>
      <c r="AD164" s="32" t="str">
        <f>IF(AC$14="","",INDEX('Work It Out'!$I158:$EN158, MATCH(AC$14, WorkDebtName, 0)))</f>
        <v/>
      </c>
      <c r="AE164" s="32" t="str">
        <f>IF(AE$14="","",INDEX('Work It Out'!$K158:$EN158,MATCH(AE$14,WorkDebtName,0)))</f>
        <v/>
      </c>
      <c r="AF164" s="32" t="str">
        <f>IF(AE$14="","",INDEX('Work It Out'!$I158:$EN158, MATCH(AE$14, WorkDebtName, 0)))</f>
        <v/>
      </c>
      <c r="AG164" s="32" t="str">
        <f>IF(AG$14="","",INDEX('Work It Out'!$K158:$EN158,MATCH(AG$14,WorkDebtName,0)))</f>
        <v/>
      </c>
      <c r="AH164" s="32" t="str">
        <f>IF(AG$14="","",INDEX('Work It Out'!$I158:$EN158, MATCH(AG$14, WorkDebtName, 0)))</f>
        <v/>
      </c>
      <c r="AI164" s="32" t="str">
        <f>IF(AI$14="","",INDEX('Work It Out'!$K158:$EN158,MATCH(AI$14,WorkDebtName,0)))</f>
        <v/>
      </c>
      <c r="AJ164" s="32" t="str">
        <f>IF(AI$14="","",INDEX('Work It Out'!$I158:$EN158, MATCH(AI$14, WorkDebtName, 0)))</f>
        <v/>
      </c>
      <c r="AK164" s="32" t="str">
        <f>IF(AK$14="","",INDEX('Work It Out'!$K158:$EN158,MATCH(AK$14,WorkDebtName,0)))</f>
        <v/>
      </c>
      <c r="AL164" s="32" t="str">
        <f>IF(AK$14="","",INDEX('Work It Out'!$I158:$EN158, MATCH(AK$14, WorkDebtName, 0)))</f>
        <v/>
      </c>
      <c r="AM164" s="32" t="str">
        <f>IF(AM$14="","",INDEX('Work It Out'!$K158:$EN158,MATCH(AM$14,WorkDebtName,0)))</f>
        <v/>
      </c>
      <c r="AN164" s="32" t="str">
        <f>IF(AM$14="","",INDEX('Work It Out'!$I158:$EN158, MATCH(AM$14, WorkDebtName, 0)))</f>
        <v/>
      </c>
      <c r="AO164" s="32" t="str">
        <f>IF(AO$14="","",INDEX('Work It Out'!$K158:$EN158,MATCH(AO$14,WorkDebtName,0)))</f>
        <v/>
      </c>
      <c r="AP164" s="32" t="str">
        <f>IF(AO$14="","",INDEX('Work It Out'!$I158:$EN158, MATCH(AO$14, WorkDebtName, 0)))</f>
        <v/>
      </c>
    </row>
    <row r="165" spans="2:42" x14ac:dyDescent="0.25">
      <c r="B165" s="31">
        <f t="shared" ca="1" si="2"/>
        <v>50041</v>
      </c>
      <c r="C165" s="32">
        <f>IF(C$14="","",INDEX('Work It Out'!$K159:$EN159,MATCH(C$14,WorkDebtName,0)))</f>
        <v>0</v>
      </c>
      <c r="D165" s="32">
        <f>IF(C$14="","",INDEX('Work It Out'!$I159:$EN159, MATCH(C$14, WorkDebtName, 0)))</f>
        <v>0</v>
      </c>
      <c r="E165" s="32">
        <f>IF(E$14="","",INDEX('Work It Out'!$K159:$EN159,MATCH(E$14,WorkDebtName,0)))</f>
        <v>0</v>
      </c>
      <c r="F165" s="32">
        <f>IF(E$14="","",INDEX('Work It Out'!$I159:$EN159, MATCH(E$14, WorkDebtName, 0)))</f>
        <v>0</v>
      </c>
      <c r="G165" s="32">
        <f>IF(G$14="","",INDEX('Work It Out'!$K159:$EN159,MATCH(G$14,WorkDebtName,0)))</f>
        <v>0</v>
      </c>
      <c r="H165" s="32">
        <f>IF(G$14="","",INDEX('Work It Out'!$I159:$EN159, MATCH(G$14, WorkDebtName, 0)))</f>
        <v>0</v>
      </c>
      <c r="I165" s="32">
        <f>IF(I$14="","",INDEX('Work It Out'!$K159:$EN159,MATCH(I$14,WorkDebtName,0)))</f>
        <v>0</v>
      </c>
      <c r="J165" s="32">
        <f>IF(I$14="","",INDEX('Work It Out'!$I159:$EN159, MATCH(I$14, WorkDebtName, 0)))</f>
        <v>0</v>
      </c>
      <c r="K165" s="32" t="str">
        <f>IF(K$14="","",INDEX('Work It Out'!$K159:$EN159,MATCH(K$14,WorkDebtName,0)))</f>
        <v/>
      </c>
      <c r="L165" s="32" t="str">
        <f>IF(K$14="","",INDEX('Work It Out'!$I159:$EN159, MATCH(K$14, WorkDebtName, 0)))</f>
        <v/>
      </c>
      <c r="M165" s="32" t="str">
        <f>IF(M$14="","",INDEX('Work It Out'!$K159:$EN159,MATCH(M$14,WorkDebtName,0)))</f>
        <v/>
      </c>
      <c r="N165" s="32" t="str">
        <f>IF(M$14="","",INDEX('Work It Out'!$I159:$EN159, MATCH(M$14, WorkDebtName, 0)))</f>
        <v/>
      </c>
      <c r="O165" s="32" t="str">
        <f>IF(O$14="","",INDEX('Work It Out'!$K159:$EN159,MATCH(O$14,WorkDebtName,0)))</f>
        <v/>
      </c>
      <c r="P165" s="32" t="str">
        <f>IF(O$14="","",INDEX('Work It Out'!$I159:$EN159, MATCH(O$14, WorkDebtName, 0)))</f>
        <v/>
      </c>
      <c r="Q165" s="32" t="str">
        <f>IF(Q$14="","",INDEX('Work It Out'!$K159:$EN159,MATCH(Q$14,WorkDebtName,0)))</f>
        <v/>
      </c>
      <c r="R165" s="32" t="str">
        <f>IF(Q$14="","",INDEX('Work It Out'!$I159:$EN159, MATCH(Q$14, WorkDebtName, 0)))</f>
        <v/>
      </c>
      <c r="S165" s="32" t="str">
        <f>IF(S$14="","",INDEX('Work It Out'!$K159:$EN159,MATCH(S$14,WorkDebtName,0)))</f>
        <v/>
      </c>
      <c r="T165" s="32" t="str">
        <f>IF(S$14="","",INDEX('Work It Out'!$I159:$EN159, MATCH(S$14, WorkDebtName, 0)))</f>
        <v/>
      </c>
      <c r="U165" s="32" t="str">
        <f>IF(U$14="","",INDEX('Work It Out'!$K159:$EN159,MATCH(U$14,WorkDebtName,0)))</f>
        <v/>
      </c>
      <c r="V165" s="32" t="str">
        <f>IF(U$14="","",INDEX('Work It Out'!$I159:$EN159, MATCH(U$14, WorkDebtName, 0)))</f>
        <v/>
      </c>
      <c r="W165" s="32" t="str">
        <f>IF(W$14="","",INDEX('Work It Out'!$K159:$EN159,MATCH(W$14,WorkDebtName,0)))</f>
        <v/>
      </c>
      <c r="X165" s="32" t="str">
        <f>IF(W$14="","",INDEX('Work It Out'!$I159:$EN159, MATCH(W$14, WorkDebtName, 0)))</f>
        <v/>
      </c>
      <c r="Y165" s="32" t="str">
        <f>IF(Y$14="","",INDEX('Work It Out'!$K159:$EN159,MATCH(Y$14,WorkDebtName,0)))</f>
        <v/>
      </c>
      <c r="Z165" s="32" t="str">
        <f>IF(Y$14="","",INDEX('Work It Out'!$I159:$EN159, MATCH(Y$14, WorkDebtName, 0)))</f>
        <v/>
      </c>
      <c r="AA165" s="32" t="str">
        <f>IF(AA$14="","",INDEX('Work It Out'!$K159:$EN159,MATCH(AA$14,WorkDebtName,0)))</f>
        <v/>
      </c>
      <c r="AB165" s="32" t="str">
        <f>IF(AA$14="","",INDEX('Work It Out'!$I159:$EN159, MATCH(AA$14, WorkDebtName, 0)))</f>
        <v/>
      </c>
      <c r="AC165" s="32" t="str">
        <f>IF(AC$14="","",INDEX('Work It Out'!$K159:$EN159,MATCH(AC$14,WorkDebtName,0)))</f>
        <v/>
      </c>
      <c r="AD165" s="32" t="str">
        <f>IF(AC$14="","",INDEX('Work It Out'!$I159:$EN159, MATCH(AC$14, WorkDebtName, 0)))</f>
        <v/>
      </c>
      <c r="AE165" s="32" t="str">
        <f>IF(AE$14="","",INDEX('Work It Out'!$K159:$EN159,MATCH(AE$14,WorkDebtName,0)))</f>
        <v/>
      </c>
      <c r="AF165" s="32" t="str">
        <f>IF(AE$14="","",INDEX('Work It Out'!$I159:$EN159, MATCH(AE$14, WorkDebtName, 0)))</f>
        <v/>
      </c>
      <c r="AG165" s="32" t="str">
        <f>IF(AG$14="","",INDEX('Work It Out'!$K159:$EN159,MATCH(AG$14,WorkDebtName,0)))</f>
        <v/>
      </c>
      <c r="AH165" s="32" t="str">
        <f>IF(AG$14="","",INDEX('Work It Out'!$I159:$EN159, MATCH(AG$14, WorkDebtName, 0)))</f>
        <v/>
      </c>
      <c r="AI165" s="32" t="str">
        <f>IF(AI$14="","",INDEX('Work It Out'!$K159:$EN159,MATCH(AI$14,WorkDebtName,0)))</f>
        <v/>
      </c>
      <c r="AJ165" s="32" t="str">
        <f>IF(AI$14="","",INDEX('Work It Out'!$I159:$EN159, MATCH(AI$14, WorkDebtName, 0)))</f>
        <v/>
      </c>
      <c r="AK165" s="32" t="str">
        <f>IF(AK$14="","",INDEX('Work It Out'!$K159:$EN159,MATCH(AK$14,WorkDebtName,0)))</f>
        <v/>
      </c>
      <c r="AL165" s="32" t="str">
        <f>IF(AK$14="","",INDEX('Work It Out'!$I159:$EN159, MATCH(AK$14, WorkDebtName, 0)))</f>
        <v/>
      </c>
      <c r="AM165" s="32" t="str">
        <f>IF(AM$14="","",INDEX('Work It Out'!$K159:$EN159,MATCH(AM$14,WorkDebtName,0)))</f>
        <v/>
      </c>
      <c r="AN165" s="32" t="str">
        <f>IF(AM$14="","",INDEX('Work It Out'!$I159:$EN159, MATCH(AM$14, WorkDebtName, 0)))</f>
        <v/>
      </c>
      <c r="AO165" s="32" t="str">
        <f>IF(AO$14="","",INDEX('Work It Out'!$K159:$EN159,MATCH(AO$14,WorkDebtName,0)))</f>
        <v/>
      </c>
      <c r="AP165" s="32" t="str">
        <f>IF(AO$14="","",INDEX('Work It Out'!$I159:$EN159, MATCH(AO$14, WorkDebtName, 0)))</f>
        <v/>
      </c>
    </row>
    <row r="166" spans="2:42" x14ac:dyDescent="0.25">
      <c r="B166" s="31">
        <f t="shared" ca="1" si="2"/>
        <v>50072</v>
      </c>
      <c r="C166" s="32">
        <f>IF(C$14="","",INDEX('Work It Out'!$K160:$EN160,MATCH(C$14,WorkDebtName,0)))</f>
        <v>0</v>
      </c>
      <c r="D166" s="32">
        <f>IF(C$14="","",INDEX('Work It Out'!$I160:$EN160, MATCH(C$14, WorkDebtName, 0)))</f>
        <v>0</v>
      </c>
      <c r="E166" s="32">
        <f>IF(E$14="","",INDEX('Work It Out'!$K160:$EN160,MATCH(E$14,WorkDebtName,0)))</f>
        <v>0</v>
      </c>
      <c r="F166" s="32">
        <f>IF(E$14="","",INDEX('Work It Out'!$I160:$EN160, MATCH(E$14, WorkDebtName, 0)))</f>
        <v>0</v>
      </c>
      <c r="G166" s="32">
        <f>IF(G$14="","",INDEX('Work It Out'!$K160:$EN160,MATCH(G$14,WorkDebtName,0)))</f>
        <v>0</v>
      </c>
      <c r="H166" s="32">
        <f>IF(G$14="","",INDEX('Work It Out'!$I160:$EN160, MATCH(G$14, WorkDebtName, 0)))</f>
        <v>0</v>
      </c>
      <c r="I166" s="32">
        <f>IF(I$14="","",INDEX('Work It Out'!$K160:$EN160,MATCH(I$14,WorkDebtName,0)))</f>
        <v>0</v>
      </c>
      <c r="J166" s="32">
        <f>IF(I$14="","",INDEX('Work It Out'!$I160:$EN160, MATCH(I$14, WorkDebtName, 0)))</f>
        <v>0</v>
      </c>
      <c r="K166" s="32" t="str">
        <f>IF(K$14="","",INDEX('Work It Out'!$K160:$EN160,MATCH(K$14,WorkDebtName,0)))</f>
        <v/>
      </c>
      <c r="L166" s="32" t="str">
        <f>IF(K$14="","",INDEX('Work It Out'!$I160:$EN160, MATCH(K$14, WorkDebtName, 0)))</f>
        <v/>
      </c>
      <c r="M166" s="32" t="str">
        <f>IF(M$14="","",INDEX('Work It Out'!$K160:$EN160,MATCH(M$14,WorkDebtName,0)))</f>
        <v/>
      </c>
      <c r="N166" s="32" t="str">
        <f>IF(M$14="","",INDEX('Work It Out'!$I160:$EN160, MATCH(M$14, WorkDebtName, 0)))</f>
        <v/>
      </c>
      <c r="O166" s="32" t="str">
        <f>IF(O$14="","",INDEX('Work It Out'!$K160:$EN160,MATCH(O$14,WorkDebtName,0)))</f>
        <v/>
      </c>
      <c r="P166" s="32" t="str">
        <f>IF(O$14="","",INDEX('Work It Out'!$I160:$EN160, MATCH(O$14, WorkDebtName, 0)))</f>
        <v/>
      </c>
      <c r="Q166" s="32" t="str">
        <f>IF(Q$14="","",INDEX('Work It Out'!$K160:$EN160,MATCH(Q$14,WorkDebtName,0)))</f>
        <v/>
      </c>
      <c r="R166" s="32" t="str">
        <f>IF(Q$14="","",INDEX('Work It Out'!$I160:$EN160, MATCH(Q$14, WorkDebtName, 0)))</f>
        <v/>
      </c>
      <c r="S166" s="32" t="str">
        <f>IF(S$14="","",INDEX('Work It Out'!$K160:$EN160,MATCH(S$14,WorkDebtName,0)))</f>
        <v/>
      </c>
      <c r="T166" s="32" t="str">
        <f>IF(S$14="","",INDEX('Work It Out'!$I160:$EN160, MATCH(S$14, WorkDebtName, 0)))</f>
        <v/>
      </c>
      <c r="U166" s="32" t="str">
        <f>IF(U$14="","",INDEX('Work It Out'!$K160:$EN160,MATCH(U$14,WorkDebtName,0)))</f>
        <v/>
      </c>
      <c r="V166" s="32" t="str">
        <f>IF(U$14="","",INDEX('Work It Out'!$I160:$EN160, MATCH(U$14, WorkDebtName, 0)))</f>
        <v/>
      </c>
      <c r="W166" s="32" t="str">
        <f>IF(W$14="","",INDEX('Work It Out'!$K160:$EN160,MATCH(W$14,WorkDebtName,0)))</f>
        <v/>
      </c>
      <c r="X166" s="32" t="str">
        <f>IF(W$14="","",INDEX('Work It Out'!$I160:$EN160, MATCH(W$14, WorkDebtName, 0)))</f>
        <v/>
      </c>
      <c r="Y166" s="32" t="str">
        <f>IF(Y$14="","",INDEX('Work It Out'!$K160:$EN160,MATCH(Y$14,WorkDebtName,0)))</f>
        <v/>
      </c>
      <c r="Z166" s="32" t="str">
        <f>IF(Y$14="","",INDEX('Work It Out'!$I160:$EN160, MATCH(Y$14, WorkDebtName, 0)))</f>
        <v/>
      </c>
      <c r="AA166" s="32" t="str">
        <f>IF(AA$14="","",INDEX('Work It Out'!$K160:$EN160,MATCH(AA$14,WorkDebtName,0)))</f>
        <v/>
      </c>
      <c r="AB166" s="32" t="str">
        <f>IF(AA$14="","",INDEX('Work It Out'!$I160:$EN160, MATCH(AA$14, WorkDebtName, 0)))</f>
        <v/>
      </c>
      <c r="AC166" s="32" t="str">
        <f>IF(AC$14="","",INDEX('Work It Out'!$K160:$EN160,MATCH(AC$14,WorkDebtName,0)))</f>
        <v/>
      </c>
      <c r="AD166" s="32" t="str">
        <f>IF(AC$14="","",INDEX('Work It Out'!$I160:$EN160, MATCH(AC$14, WorkDebtName, 0)))</f>
        <v/>
      </c>
      <c r="AE166" s="32" t="str">
        <f>IF(AE$14="","",INDEX('Work It Out'!$K160:$EN160,MATCH(AE$14,WorkDebtName,0)))</f>
        <v/>
      </c>
      <c r="AF166" s="32" t="str">
        <f>IF(AE$14="","",INDEX('Work It Out'!$I160:$EN160, MATCH(AE$14, WorkDebtName, 0)))</f>
        <v/>
      </c>
      <c r="AG166" s="32" t="str">
        <f>IF(AG$14="","",INDEX('Work It Out'!$K160:$EN160,MATCH(AG$14,WorkDebtName,0)))</f>
        <v/>
      </c>
      <c r="AH166" s="32" t="str">
        <f>IF(AG$14="","",INDEX('Work It Out'!$I160:$EN160, MATCH(AG$14, WorkDebtName, 0)))</f>
        <v/>
      </c>
      <c r="AI166" s="32" t="str">
        <f>IF(AI$14="","",INDEX('Work It Out'!$K160:$EN160,MATCH(AI$14,WorkDebtName,0)))</f>
        <v/>
      </c>
      <c r="AJ166" s="32" t="str">
        <f>IF(AI$14="","",INDEX('Work It Out'!$I160:$EN160, MATCH(AI$14, WorkDebtName, 0)))</f>
        <v/>
      </c>
      <c r="AK166" s="32" t="str">
        <f>IF(AK$14="","",INDEX('Work It Out'!$K160:$EN160,MATCH(AK$14,WorkDebtName,0)))</f>
        <v/>
      </c>
      <c r="AL166" s="32" t="str">
        <f>IF(AK$14="","",INDEX('Work It Out'!$I160:$EN160, MATCH(AK$14, WorkDebtName, 0)))</f>
        <v/>
      </c>
      <c r="AM166" s="32" t="str">
        <f>IF(AM$14="","",INDEX('Work It Out'!$K160:$EN160,MATCH(AM$14,WorkDebtName,0)))</f>
        <v/>
      </c>
      <c r="AN166" s="32" t="str">
        <f>IF(AM$14="","",INDEX('Work It Out'!$I160:$EN160, MATCH(AM$14, WorkDebtName, 0)))</f>
        <v/>
      </c>
      <c r="AO166" s="32" t="str">
        <f>IF(AO$14="","",INDEX('Work It Out'!$K160:$EN160,MATCH(AO$14,WorkDebtName,0)))</f>
        <v/>
      </c>
      <c r="AP166" s="32" t="str">
        <f>IF(AO$14="","",INDEX('Work It Out'!$I160:$EN160, MATCH(AO$14, WorkDebtName, 0)))</f>
        <v/>
      </c>
    </row>
    <row r="167" spans="2:42" x14ac:dyDescent="0.25">
      <c r="B167" s="31">
        <f t="shared" ca="1" si="2"/>
        <v>50100</v>
      </c>
      <c r="C167" s="32">
        <f>IF(C$14="","",INDEX('Work It Out'!$K161:$EN161,MATCH(C$14,WorkDebtName,0)))</f>
        <v>0</v>
      </c>
      <c r="D167" s="32">
        <f>IF(C$14="","",INDEX('Work It Out'!$I161:$EN161, MATCH(C$14, WorkDebtName, 0)))</f>
        <v>0</v>
      </c>
      <c r="E167" s="32">
        <f>IF(E$14="","",INDEX('Work It Out'!$K161:$EN161,MATCH(E$14,WorkDebtName,0)))</f>
        <v>0</v>
      </c>
      <c r="F167" s="32">
        <f>IF(E$14="","",INDEX('Work It Out'!$I161:$EN161, MATCH(E$14, WorkDebtName, 0)))</f>
        <v>0</v>
      </c>
      <c r="G167" s="32">
        <f>IF(G$14="","",INDEX('Work It Out'!$K161:$EN161,MATCH(G$14,WorkDebtName,0)))</f>
        <v>0</v>
      </c>
      <c r="H167" s="32">
        <f>IF(G$14="","",INDEX('Work It Out'!$I161:$EN161, MATCH(G$14, WorkDebtName, 0)))</f>
        <v>0</v>
      </c>
      <c r="I167" s="32">
        <f>IF(I$14="","",INDEX('Work It Out'!$K161:$EN161,MATCH(I$14,WorkDebtName,0)))</f>
        <v>0</v>
      </c>
      <c r="J167" s="32">
        <f>IF(I$14="","",INDEX('Work It Out'!$I161:$EN161, MATCH(I$14, WorkDebtName, 0)))</f>
        <v>0</v>
      </c>
      <c r="K167" s="32" t="str">
        <f>IF(K$14="","",INDEX('Work It Out'!$K161:$EN161,MATCH(K$14,WorkDebtName,0)))</f>
        <v/>
      </c>
      <c r="L167" s="32" t="str">
        <f>IF(K$14="","",INDEX('Work It Out'!$I161:$EN161, MATCH(K$14, WorkDebtName, 0)))</f>
        <v/>
      </c>
      <c r="M167" s="32" t="str">
        <f>IF(M$14="","",INDEX('Work It Out'!$K161:$EN161,MATCH(M$14,WorkDebtName,0)))</f>
        <v/>
      </c>
      <c r="N167" s="32" t="str">
        <f>IF(M$14="","",INDEX('Work It Out'!$I161:$EN161, MATCH(M$14, WorkDebtName, 0)))</f>
        <v/>
      </c>
      <c r="O167" s="32" t="str">
        <f>IF(O$14="","",INDEX('Work It Out'!$K161:$EN161,MATCH(O$14,WorkDebtName,0)))</f>
        <v/>
      </c>
      <c r="P167" s="32" t="str">
        <f>IF(O$14="","",INDEX('Work It Out'!$I161:$EN161, MATCH(O$14, WorkDebtName, 0)))</f>
        <v/>
      </c>
      <c r="Q167" s="32" t="str">
        <f>IF(Q$14="","",INDEX('Work It Out'!$K161:$EN161,MATCH(Q$14,WorkDebtName,0)))</f>
        <v/>
      </c>
      <c r="R167" s="32" t="str">
        <f>IF(Q$14="","",INDEX('Work It Out'!$I161:$EN161, MATCH(Q$14, WorkDebtName, 0)))</f>
        <v/>
      </c>
      <c r="S167" s="32" t="str">
        <f>IF(S$14="","",INDEX('Work It Out'!$K161:$EN161,MATCH(S$14,WorkDebtName,0)))</f>
        <v/>
      </c>
      <c r="T167" s="32" t="str">
        <f>IF(S$14="","",INDEX('Work It Out'!$I161:$EN161, MATCH(S$14, WorkDebtName, 0)))</f>
        <v/>
      </c>
      <c r="U167" s="32" t="str">
        <f>IF(U$14="","",INDEX('Work It Out'!$K161:$EN161,MATCH(U$14,WorkDebtName,0)))</f>
        <v/>
      </c>
      <c r="V167" s="32" t="str">
        <f>IF(U$14="","",INDEX('Work It Out'!$I161:$EN161, MATCH(U$14, WorkDebtName, 0)))</f>
        <v/>
      </c>
      <c r="W167" s="32" t="str">
        <f>IF(W$14="","",INDEX('Work It Out'!$K161:$EN161,MATCH(W$14,WorkDebtName,0)))</f>
        <v/>
      </c>
      <c r="X167" s="32" t="str">
        <f>IF(W$14="","",INDEX('Work It Out'!$I161:$EN161, MATCH(W$14, WorkDebtName, 0)))</f>
        <v/>
      </c>
      <c r="Y167" s="32" t="str">
        <f>IF(Y$14="","",INDEX('Work It Out'!$K161:$EN161,MATCH(Y$14,WorkDebtName,0)))</f>
        <v/>
      </c>
      <c r="Z167" s="32" t="str">
        <f>IF(Y$14="","",INDEX('Work It Out'!$I161:$EN161, MATCH(Y$14, WorkDebtName, 0)))</f>
        <v/>
      </c>
      <c r="AA167" s="32" t="str">
        <f>IF(AA$14="","",INDEX('Work It Out'!$K161:$EN161,MATCH(AA$14,WorkDebtName,0)))</f>
        <v/>
      </c>
      <c r="AB167" s="32" t="str">
        <f>IF(AA$14="","",INDEX('Work It Out'!$I161:$EN161, MATCH(AA$14, WorkDebtName, 0)))</f>
        <v/>
      </c>
      <c r="AC167" s="32" t="str">
        <f>IF(AC$14="","",INDEX('Work It Out'!$K161:$EN161,MATCH(AC$14,WorkDebtName,0)))</f>
        <v/>
      </c>
      <c r="AD167" s="32" t="str">
        <f>IF(AC$14="","",INDEX('Work It Out'!$I161:$EN161, MATCH(AC$14, WorkDebtName, 0)))</f>
        <v/>
      </c>
      <c r="AE167" s="32" t="str">
        <f>IF(AE$14="","",INDEX('Work It Out'!$K161:$EN161,MATCH(AE$14,WorkDebtName,0)))</f>
        <v/>
      </c>
      <c r="AF167" s="32" t="str">
        <f>IF(AE$14="","",INDEX('Work It Out'!$I161:$EN161, MATCH(AE$14, WorkDebtName, 0)))</f>
        <v/>
      </c>
      <c r="AG167" s="32" t="str">
        <f>IF(AG$14="","",INDEX('Work It Out'!$K161:$EN161,MATCH(AG$14,WorkDebtName,0)))</f>
        <v/>
      </c>
      <c r="AH167" s="32" t="str">
        <f>IF(AG$14="","",INDEX('Work It Out'!$I161:$EN161, MATCH(AG$14, WorkDebtName, 0)))</f>
        <v/>
      </c>
      <c r="AI167" s="32" t="str">
        <f>IF(AI$14="","",INDEX('Work It Out'!$K161:$EN161,MATCH(AI$14,WorkDebtName,0)))</f>
        <v/>
      </c>
      <c r="AJ167" s="32" t="str">
        <f>IF(AI$14="","",INDEX('Work It Out'!$I161:$EN161, MATCH(AI$14, WorkDebtName, 0)))</f>
        <v/>
      </c>
      <c r="AK167" s="32" t="str">
        <f>IF(AK$14="","",INDEX('Work It Out'!$K161:$EN161,MATCH(AK$14,WorkDebtName,0)))</f>
        <v/>
      </c>
      <c r="AL167" s="32" t="str">
        <f>IF(AK$14="","",INDEX('Work It Out'!$I161:$EN161, MATCH(AK$14, WorkDebtName, 0)))</f>
        <v/>
      </c>
      <c r="AM167" s="32" t="str">
        <f>IF(AM$14="","",INDEX('Work It Out'!$K161:$EN161,MATCH(AM$14,WorkDebtName,0)))</f>
        <v/>
      </c>
      <c r="AN167" s="32" t="str">
        <f>IF(AM$14="","",INDEX('Work It Out'!$I161:$EN161, MATCH(AM$14, WorkDebtName, 0)))</f>
        <v/>
      </c>
      <c r="AO167" s="32" t="str">
        <f>IF(AO$14="","",INDEX('Work It Out'!$K161:$EN161,MATCH(AO$14,WorkDebtName,0)))</f>
        <v/>
      </c>
      <c r="AP167" s="32" t="str">
        <f>IF(AO$14="","",INDEX('Work It Out'!$I161:$EN161, MATCH(AO$14, WorkDebtName, 0)))</f>
        <v/>
      </c>
    </row>
    <row r="168" spans="2:42" x14ac:dyDescent="0.25">
      <c r="B168" s="31">
        <f t="shared" ca="1" si="2"/>
        <v>50131</v>
      </c>
      <c r="C168" s="32">
        <f>IF(C$14="","",INDEX('Work It Out'!$K162:$EN162,MATCH(C$14,WorkDebtName,0)))</f>
        <v>0</v>
      </c>
      <c r="D168" s="32">
        <f>IF(C$14="","",INDEX('Work It Out'!$I162:$EN162, MATCH(C$14, WorkDebtName, 0)))</f>
        <v>0</v>
      </c>
      <c r="E168" s="32">
        <f>IF(E$14="","",INDEX('Work It Out'!$K162:$EN162,MATCH(E$14,WorkDebtName,0)))</f>
        <v>0</v>
      </c>
      <c r="F168" s="32">
        <f>IF(E$14="","",INDEX('Work It Out'!$I162:$EN162, MATCH(E$14, WorkDebtName, 0)))</f>
        <v>0</v>
      </c>
      <c r="G168" s="32">
        <f>IF(G$14="","",INDEX('Work It Out'!$K162:$EN162,MATCH(G$14,WorkDebtName,0)))</f>
        <v>0</v>
      </c>
      <c r="H168" s="32">
        <f>IF(G$14="","",INDEX('Work It Out'!$I162:$EN162, MATCH(G$14, WorkDebtName, 0)))</f>
        <v>0</v>
      </c>
      <c r="I168" s="32">
        <f>IF(I$14="","",INDEX('Work It Out'!$K162:$EN162,MATCH(I$14,WorkDebtName,0)))</f>
        <v>0</v>
      </c>
      <c r="J168" s="32">
        <f>IF(I$14="","",INDEX('Work It Out'!$I162:$EN162, MATCH(I$14, WorkDebtName, 0)))</f>
        <v>0</v>
      </c>
      <c r="K168" s="32" t="str">
        <f>IF(K$14="","",INDEX('Work It Out'!$K162:$EN162,MATCH(K$14,WorkDebtName,0)))</f>
        <v/>
      </c>
      <c r="L168" s="32" t="str">
        <f>IF(K$14="","",INDEX('Work It Out'!$I162:$EN162, MATCH(K$14, WorkDebtName, 0)))</f>
        <v/>
      </c>
      <c r="M168" s="32" t="str">
        <f>IF(M$14="","",INDEX('Work It Out'!$K162:$EN162,MATCH(M$14,WorkDebtName,0)))</f>
        <v/>
      </c>
      <c r="N168" s="32" t="str">
        <f>IF(M$14="","",INDEX('Work It Out'!$I162:$EN162, MATCH(M$14, WorkDebtName, 0)))</f>
        <v/>
      </c>
      <c r="O168" s="32" t="str">
        <f>IF(O$14="","",INDEX('Work It Out'!$K162:$EN162,MATCH(O$14,WorkDebtName,0)))</f>
        <v/>
      </c>
      <c r="P168" s="32" t="str">
        <f>IF(O$14="","",INDEX('Work It Out'!$I162:$EN162, MATCH(O$14, WorkDebtName, 0)))</f>
        <v/>
      </c>
      <c r="Q168" s="32" t="str">
        <f>IF(Q$14="","",INDEX('Work It Out'!$K162:$EN162,MATCH(Q$14,WorkDebtName,0)))</f>
        <v/>
      </c>
      <c r="R168" s="32" t="str">
        <f>IF(Q$14="","",INDEX('Work It Out'!$I162:$EN162, MATCH(Q$14, WorkDebtName, 0)))</f>
        <v/>
      </c>
      <c r="S168" s="32" t="str">
        <f>IF(S$14="","",INDEX('Work It Out'!$K162:$EN162,MATCH(S$14,WorkDebtName,0)))</f>
        <v/>
      </c>
      <c r="T168" s="32" t="str">
        <f>IF(S$14="","",INDEX('Work It Out'!$I162:$EN162, MATCH(S$14, WorkDebtName, 0)))</f>
        <v/>
      </c>
      <c r="U168" s="32" t="str">
        <f>IF(U$14="","",INDEX('Work It Out'!$K162:$EN162,MATCH(U$14,WorkDebtName,0)))</f>
        <v/>
      </c>
      <c r="V168" s="32" t="str">
        <f>IF(U$14="","",INDEX('Work It Out'!$I162:$EN162, MATCH(U$14, WorkDebtName, 0)))</f>
        <v/>
      </c>
      <c r="W168" s="32" t="str">
        <f>IF(W$14="","",INDEX('Work It Out'!$K162:$EN162,MATCH(W$14,WorkDebtName,0)))</f>
        <v/>
      </c>
      <c r="X168" s="32" t="str">
        <f>IF(W$14="","",INDEX('Work It Out'!$I162:$EN162, MATCH(W$14, WorkDebtName, 0)))</f>
        <v/>
      </c>
      <c r="Y168" s="32" t="str">
        <f>IF(Y$14="","",INDEX('Work It Out'!$K162:$EN162,MATCH(Y$14,WorkDebtName,0)))</f>
        <v/>
      </c>
      <c r="Z168" s="32" t="str">
        <f>IF(Y$14="","",INDEX('Work It Out'!$I162:$EN162, MATCH(Y$14, WorkDebtName, 0)))</f>
        <v/>
      </c>
      <c r="AA168" s="32" t="str">
        <f>IF(AA$14="","",INDEX('Work It Out'!$K162:$EN162,MATCH(AA$14,WorkDebtName,0)))</f>
        <v/>
      </c>
      <c r="AB168" s="32" t="str">
        <f>IF(AA$14="","",INDEX('Work It Out'!$I162:$EN162, MATCH(AA$14, WorkDebtName, 0)))</f>
        <v/>
      </c>
      <c r="AC168" s="32" t="str">
        <f>IF(AC$14="","",INDEX('Work It Out'!$K162:$EN162,MATCH(AC$14,WorkDebtName,0)))</f>
        <v/>
      </c>
      <c r="AD168" s="32" t="str">
        <f>IF(AC$14="","",INDEX('Work It Out'!$I162:$EN162, MATCH(AC$14, WorkDebtName, 0)))</f>
        <v/>
      </c>
      <c r="AE168" s="32" t="str">
        <f>IF(AE$14="","",INDEX('Work It Out'!$K162:$EN162,MATCH(AE$14,WorkDebtName,0)))</f>
        <v/>
      </c>
      <c r="AF168" s="32" t="str">
        <f>IF(AE$14="","",INDEX('Work It Out'!$I162:$EN162, MATCH(AE$14, WorkDebtName, 0)))</f>
        <v/>
      </c>
      <c r="AG168" s="32" t="str">
        <f>IF(AG$14="","",INDEX('Work It Out'!$K162:$EN162,MATCH(AG$14,WorkDebtName,0)))</f>
        <v/>
      </c>
      <c r="AH168" s="32" t="str">
        <f>IF(AG$14="","",INDEX('Work It Out'!$I162:$EN162, MATCH(AG$14, WorkDebtName, 0)))</f>
        <v/>
      </c>
      <c r="AI168" s="32" t="str">
        <f>IF(AI$14="","",INDEX('Work It Out'!$K162:$EN162,MATCH(AI$14,WorkDebtName,0)))</f>
        <v/>
      </c>
      <c r="AJ168" s="32" t="str">
        <f>IF(AI$14="","",INDEX('Work It Out'!$I162:$EN162, MATCH(AI$14, WorkDebtName, 0)))</f>
        <v/>
      </c>
      <c r="AK168" s="32" t="str">
        <f>IF(AK$14="","",INDEX('Work It Out'!$K162:$EN162,MATCH(AK$14,WorkDebtName,0)))</f>
        <v/>
      </c>
      <c r="AL168" s="32" t="str">
        <f>IF(AK$14="","",INDEX('Work It Out'!$I162:$EN162, MATCH(AK$14, WorkDebtName, 0)))</f>
        <v/>
      </c>
      <c r="AM168" s="32" t="str">
        <f>IF(AM$14="","",INDEX('Work It Out'!$K162:$EN162,MATCH(AM$14,WorkDebtName,0)))</f>
        <v/>
      </c>
      <c r="AN168" s="32" t="str">
        <f>IF(AM$14="","",INDEX('Work It Out'!$I162:$EN162, MATCH(AM$14, WorkDebtName, 0)))</f>
        <v/>
      </c>
      <c r="AO168" s="32" t="str">
        <f>IF(AO$14="","",INDEX('Work It Out'!$K162:$EN162,MATCH(AO$14,WorkDebtName,0)))</f>
        <v/>
      </c>
      <c r="AP168" s="32" t="str">
        <f>IF(AO$14="","",INDEX('Work It Out'!$I162:$EN162, MATCH(AO$14, WorkDebtName, 0)))</f>
        <v/>
      </c>
    </row>
    <row r="169" spans="2:42" x14ac:dyDescent="0.25">
      <c r="B169" s="31">
        <f t="shared" ca="1" si="2"/>
        <v>50161</v>
      </c>
      <c r="C169" s="32">
        <f>IF(C$14="","",INDEX('Work It Out'!$K163:$EN163,MATCH(C$14,WorkDebtName,0)))</f>
        <v>0</v>
      </c>
      <c r="D169" s="32">
        <f>IF(C$14="","",INDEX('Work It Out'!$I163:$EN163, MATCH(C$14, WorkDebtName, 0)))</f>
        <v>0</v>
      </c>
      <c r="E169" s="32">
        <f>IF(E$14="","",INDEX('Work It Out'!$K163:$EN163,MATCH(E$14,WorkDebtName,0)))</f>
        <v>0</v>
      </c>
      <c r="F169" s="32">
        <f>IF(E$14="","",INDEX('Work It Out'!$I163:$EN163, MATCH(E$14, WorkDebtName, 0)))</f>
        <v>0</v>
      </c>
      <c r="G169" s="32">
        <f>IF(G$14="","",INDEX('Work It Out'!$K163:$EN163,MATCH(G$14,WorkDebtName,0)))</f>
        <v>0</v>
      </c>
      <c r="H169" s="32">
        <f>IF(G$14="","",INDEX('Work It Out'!$I163:$EN163, MATCH(G$14, WorkDebtName, 0)))</f>
        <v>0</v>
      </c>
      <c r="I169" s="32">
        <f>IF(I$14="","",INDEX('Work It Out'!$K163:$EN163,MATCH(I$14,WorkDebtName,0)))</f>
        <v>0</v>
      </c>
      <c r="J169" s="32">
        <f>IF(I$14="","",INDEX('Work It Out'!$I163:$EN163, MATCH(I$14, WorkDebtName, 0)))</f>
        <v>0</v>
      </c>
      <c r="K169" s="32" t="str">
        <f>IF(K$14="","",INDEX('Work It Out'!$K163:$EN163,MATCH(K$14,WorkDebtName,0)))</f>
        <v/>
      </c>
      <c r="L169" s="32" t="str">
        <f>IF(K$14="","",INDEX('Work It Out'!$I163:$EN163, MATCH(K$14, WorkDebtName, 0)))</f>
        <v/>
      </c>
      <c r="M169" s="32" t="str">
        <f>IF(M$14="","",INDEX('Work It Out'!$K163:$EN163,MATCH(M$14,WorkDebtName,0)))</f>
        <v/>
      </c>
      <c r="N169" s="32" t="str">
        <f>IF(M$14="","",INDEX('Work It Out'!$I163:$EN163, MATCH(M$14, WorkDebtName, 0)))</f>
        <v/>
      </c>
      <c r="O169" s="32" t="str">
        <f>IF(O$14="","",INDEX('Work It Out'!$K163:$EN163,MATCH(O$14,WorkDebtName,0)))</f>
        <v/>
      </c>
      <c r="P169" s="32" t="str">
        <f>IF(O$14="","",INDEX('Work It Out'!$I163:$EN163, MATCH(O$14, WorkDebtName, 0)))</f>
        <v/>
      </c>
      <c r="Q169" s="32" t="str">
        <f>IF(Q$14="","",INDEX('Work It Out'!$K163:$EN163,MATCH(Q$14,WorkDebtName,0)))</f>
        <v/>
      </c>
      <c r="R169" s="32" t="str">
        <f>IF(Q$14="","",INDEX('Work It Out'!$I163:$EN163, MATCH(Q$14, WorkDebtName, 0)))</f>
        <v/>
      </c>
      <c r="S169" s="32" t="str">
        <f>IF(S$14="","",INDEX('Work It Out'!$K163:$EN163,MATCH(S$14,WorkDebtName,0)))</f>
        <v/>
      </c>
      <c r="T169" s="32" t="str">
        <f>IF(S$14="","",INDEX('Work It Out'!$I163:$EN163, MATCH(S$14, WorkDebtName, 0)))</f>
        <v/>
      </c>
      <c r="U169" s="32" t="str">
        <f>IF(U$14="","",INDEX('Work It Out'!$K163:$EN163,MATCH(U$14,WorkDebtName,0)))</f>
        <v/>
      </c>
      <c r="V169" s="32" t="str">
        <f>IF(U$14="","",INDEX('Work It Out'!$I163:$EN163, MATCH(U$14, WorkDebtName, 0)))</f>
        <v/>
      </c>
      <c r="W169" s="32" t="str">
        <f>IF(W$14="","",INDEX('Work It Out'!$K163:$EN163,MATCH(W$14,WorkDebtName,0)))</f>
        <v/>
      </c>
      <c r="X169" s="32" t="str">
        <f>IF(W$14="","",INDEX('Work It Out'!$I163:$EN163, MATCH(W$14, WorkDebtName, 0)))</f>
        <v/>
      </c>
      <c r="Y169" s="32" t="str">
        <f>IF(Y$14="","",INDEX('Work It Out'!$K163:$EN163,MATCH(Y$14,WorkDebtName,0)))</f>
        <v/>
      </c>
      <c r="Z169" s="32" t="str">
        <f>IF(Y$14="","",INDEX('Work It Out'!$I163:$EN163, MATCH(Y$14, WorkDebtName, 0)))</f>
        <v/>
      </c>
      <c r="AA169" s="32" t="str">
        <f>IF(AA$14="","",INDEX('Work It Out'!$K163:$EN163,MATCH(AA$14,WorkDebtName,0)))</f>
        <v/>
      </c>
      <c r="AB169" s="32" t="str">
        <f>IF(AA$14="","",INDEX('Work It Out'!$I163:$EN163, MATCH(AA$14, WorkDebtName, 0)))</f>
        <v/>
      </c>
      <c r="AC169" s="32" t="str">
        <f>IF(AC$14="","",INDEX('Work It Out'!$K163:$EN163,MATCH(AC$14,WorkDebtName,0)))</f>
        <v/>
      </c>
      <c r="AD169" s="32" t="str">
        <f>IF(AC$14="","",INDEX('Work It Out'!$I163:$EN163, MATCH(AC$14, WorkDebtName, 0)))</f>
        <v/>
      </c>
      <c r="AE169" s="32" t="str">
        <f>IF(AE$14="","",INDEX('Work It Out'!$K163:$EN163,MATCH(AE$14,WorkDebtName,0)))</f>
        <v/>
      </c>
      <c r="AF169" s="32" t="str">
        <f>IF(AE$14="","",INDEX('Work It Out'!$I163:$EN163, MATCH(AE$14, WorkDebtName, 0)))</f>
        <v/>
      </c>
      <c r="AG169" s="32" t="str">
        <f>IF(AG$14="","",INDEX('Work It Out'!$K163:$EN163,MATCH(AG$14,WorkDebtName,0)))</f>
        <v/>
      </c>
      <c r="AH169" s="32" t="str">
        <f>IF(AG$14="","",INDEX('Work It Out'!$I163:$EN163, MATCH(AG$14, WorkDebtName, 0)))</f>
        <v/>
      </c>
      <c r="AI169" s="32" t="str">
        <f>IF(AI$14="","",INDEX('Work It Out'!$K163:$EN163,MATCH(AI$14,WorkDebtName,0)))</f>
        <v/>
      </c>
      <c r="AJ169" s="32" t="str">
        <f>IF(AI$14="","",INDEX('Work It Out'!$I163:$EN163, MATCH(AI$14, WorkDebtName, 0)))</f>
        <v/>
      </c>
      <c r="AK169" s="32" t="str">
        <f>IF(AK$14="","",INDEX('Work It Out'!$K163:$EN163,MATCH(AK$14,WorkDebtName,0)))</f>
        <v/>
      </c>
      <c r="AL169" s="32" t="str">
        <f>IF(AK$14="","",INDEX('Work It Out'!$I163:$EN163, MATCH(AK$14, WorkDebtName, 0)))</f>
        <v/>
      </c>
      <c r="AM169" s="32" t="str">
        <f>IF(AM$14="","",INDEX('Work It Out'!$K163:$EN163,MATCH(AM$14,WorkDebtName,0)))</f>
        <v/>
      </c>
      <c r="AN169" s="32" t="str">
        <f>IF(AM$14="","",INDEX('Work It Out'!$I163:$EN163, MATCH(AM$14, WorkDebtName, 0)))</f>
        <v/>
      </c>
      <c r="AO169" s="32" t="str">
        <f>IF(AO$14="","",INDEX('Work It Out'!$K163:$EN163,MATCH(AO$14,WorkDebtName,0)))</f>
        <v/>
      </c>
      <c r="AP169" s="32" t="str">
        <f>IF(AO$14="","",INDEX('Work It Out'!$I163:$EN163, MATCH(AO$14, WorkDebtName, 0)))</f>
        <v/>
      </c>
    </row>
    <row r="170" spans="2:42" x14ac:dyDescent="0.25">
      <c r="B170" s="31">
        <f t="shared" ca="1" si="2"/>
        <v>50192</v>
      </c>
      <c r="C170" s="32">
        <f>IF(C$14="","",INDEX('Work It Out'!$K164:$EN164,MATCH(C$14,WorkDebtName,0)))</f>
        <v>0</v>
      </c>
      <c r="D170" s="32">
        <f>IF(C$14="","",INDEX('Work It Out'!$I164:$EN164, MATCH(C$14, WorkDebtName, 0)))</f>
        <v>0</v>
      </c>
      <c r="E170" s="32">
        <f>IF(E$14="","",INDEX('Work It Out'!$K164:$EN164,MATCH(E$14,WorkDebtName,0)))</f>
        <v>0</v>
      </c>
      <c r="F170" s="32">
        <f>IF(E$14="","",INDEX('Work It Out'!$I164:$EN164, MATCH(E$14, WorkDebtName, 0)))</f>
        <v>0</v>
      </c>
      <c r="G170" s="32">
        <f>IF(G$14="","",INDEX('Work It Out'!$K164:$EN164,MATCH(G$14,WorkDebtName,0)))</f>
        <v>0</v>
      </c>
      <c r="H170" s="32">
        <f>IF(G$14="","",INDEX('Work It Out'!$I164:$EN164, MATCH(G$14, WorkDebtName, 0)))</f>
        <v>0</v>
      </c>
      <c r="I170" s="32">
        <f>IF(I$14="","",INDEX('Work It Out'!$K164:$EN164,MATCH(I$14,WorkDebtName,0)))</f>
        <v>0</v>
      </c>
      <c r="J170" s="32">
        <f>IF(I$14="","",INDEX('Work It Out'!$I164:$EN164, MATCH(I$14, WorkDebtName, 0)))</f>
        <v>0</v>
      </c>
      <c r="K170" s="32" t="str">
        <f>IF(K$14="","",INDEX('Work It Out'!$K164:$EN164,MATCH(K$14,WorkDebtName,0)))</f>
        <v/>
      </c>
      <c r="L170" s="32" t="str">
        <f>IF(K$14="","",INDEX('Work It Out'!$I164:$EN164, MATCH(K$14, WorkDebtName, 0)))</f>
        <v/>
      </c>
      <c r="M170" s="32" t="str">
        <f>IF(M$14="","",INDEX('Work It Out'!$K164:$EN164,MATCH(M$14,WorkDebtName,0)))</f>
        <v/>
      </c>
      <c r="N170" s="32" t="str">
        <f>IF(M$14="","",INDEX('Work It Out'!$I164:$EN164, MATCH(M$14, WorkDebtName, 0)))</f>
        <v/>
      </c>
      <c r="O170" s="32" t="str">
        <f>IF(O$14="","",INDEX('Work It Out'!$K164:$EN164,MATCH(O$14,WorkDebtName,0)))</f>
        <v/>
      </c>
      <c r="P170" s="32" t="str">
        <f>IF(O$14="","",INDEX('Work It Out'!$I164:$EN164, MATCH(O$14, WorkDebtName, 0)))</f>
        <v/>
      </c>
      <c r="Q170" s="32" t="str">
        <f>IF(Q$14="","",INDEX('Work It Out'!$K164:$EN164,MATCH(Q$14,WorkDebtName,0)))</f>
        <v/>
      </c>
      <c r="R170" s="32" t="str">
        <f>IF(Q$14="","",INDEX('Work It Out'!$I164:$EN164, MATCH(Q$14, WorkDebtName, 0)))</f>
        <v/>
      </c>
      <c r="S170" s="32" t="str">
        <f>IF(S$14="","",INDEX('Work It Out'!$K164:$EN164,MATCH(S$14,WorkDebtName,0)))</f>
        <v/>
      </c>
      <c r="T170" s="32" t="str">
        <f>IF(S$14="","",INDEX('Work It Out'!$I164:$EN164, MATCH(S$14, WorkDebtName, 0)))</f>
        <v/>
      </c>
      <c r="U170" s="32" t="str">
        <f>IF(U$14="","",INDEX('Work It Out'!$K164:$EN164,MATCH(U$14,WorkDebtName,0)))</f>
        <v/>
      </c>
      <c r="V170" s="32" t="str">
        <f>IF(U$14="","",INDEX('Work It Out'!$I164:$EN164, MATCH(U$14, WorkDebtName, 0)))</f>
        <v/>
      </c>
      <c r="W170" s="32" t="str">
        <f>IF(W$14="","",INDEX('Work It Out'!$K164:$EN164,MATCH(W$14,WorkDebtName,0)))</f>
        <v/>
      </c>
      <c r="X170" s="32" t="str">
        <f>IF(W$14="","",INDEX('Work It Out'!$I164:$EN164, MATCH(W$14, WorkDebtName, 0)))</f>
        <v/>
      </c>
      <c r="Y170" s="32" t="str">
        <f>IF(Y$14="","",INDEX('Work It Out'!$K164:$EN164,MATCH(Y$14,WorkDebtName,0)))</f>
        <v/>
      </c>
      <c r="Z170" s="32" t="str">
        <f>IF(Y$14="","",INDEX('Work It Out'!$I164:$EN164, MATCH(Y$14, WorkDebtName, 0)))</f>
        <v/>
      </c>
      <c r="AA170" s="32" t="str">
        <f>IF(AA$14="","",INDEX('Work It Out'!$K164:$EN164,MATCH(AA$14,WorkDebtName,0)))</f>
        <v/>
      </c>
      <c r="AB170" s="32" t="str">
        <f>IF(AA$14="","",INDEX('Work It Out'!$I164:$EN164, MATCH(AA$14, WorkDebtName, 0)))</f>
        <v/>
      </c>
      <c r="AC170" s="32" t="str">
        <f>IF(AC$14="","",INDEX('Work It Out'!$K164:$EN164,MATCH(AC$14,WorkDebtName,0)))</f>
        <v/>
      </c>
      <c r="AD170" s="32" t="str">
        <f>IF(AC$14="","",INDEX('Work It Out'!$I164:$EN164, MATCH(AC$14, WorkDebtName, 0)))</f>
        <v/>
      </c>
      <c r="AE170" s="32" t="str">
        <f>IF(AE$14="","",INDEX('Work It Out'!$K164:$EN164,MATCH(AE$14,WorkDebtName,0)))</f>
        <v/>
      </c>
      <c r="AF170" s="32" t="str">
        <f>IF(AE$14="","",INDEX('Work It Out'!$I164:$EN164, MATCH(AE$14, WorkDebtName, 0)))</f>
        <v/>
      </c>
      <c r="AG170" s="32" t="str">
        <f>IF(AG$14="","",INDEX('Work It Out'!$K164:$EN164,MATCH(AG$14,WorkDebtName,0)))</f>
        <v/>
      </c>
      <c r="AH170" s="32" t="str">
        <f>IF(AG$14="","",INDEX('Work It Out'!$I164:$EN164, MATCH(AG$14, WorkDebtName, 0)))</f>
        <v/>
      </c>
      <c r="AI170" s="32" t="str">
        <f>IF(AI$14="","",INDEX('Work It Out'!$K164:$EN164,MATCH(AI$14,WorkDebtName,0)))</f>
        <v/>
      </c>
      <c r="AJ170" s="32" t="str">
        <f>IF(AI$14="","",INDEX('Work It Out'!$I164:$EN164, MATCH(AI$14, WorkDebtName, 0)))</f>
        <v/>
      </c>
      <c r="AK170" s="32" t="str">
        <f>IF(AK$14="","",INDEX('Work It Out'!$K164:$EN164,MATCH(AK$14,WorkDebtName,0)))</f>
        <v/>
      </c>
      <c r="AL170" s="32" t="str">
        <f>IF(AK$14="","",INDEX('Work It Out'!$I164:$EN164, MATCH(AK$14, WorkDebtName, 0)))</f>
        <v/>
      </c>
      <c r="AM170" s="32" t="str">
        <f>IF(AM$14="","",INDEX('Work It Out'!$K164:$EN164,MATCH(AM$14,WorkDebtName,0)))</f>
        <v/>
      </c>
      <c r="AN170" s="32" t="str">
        <f>IF(AM$14="","",INDEX('Work It Out'!$I164:$EN164, MATCH(AM$14, WorkDebtName, 0)))</f>
        <v/>
      </c>
      <c r="AO170" s="32" t="str">
        <f>IF(AO$14="","",INDEX('Work It Out'!$K164:$EN164,MATCH(AO$14,WorkDebtName,0)))</f>
        <v/>
      </c>
      <c r="AP170" s="32" t="str">
        <f>IF(AO$14="","",INDEX('Work It Out'!$I164:$EN164, MATCH(AO$14, WorkDebtName, 0)))</f>
        <v/>
      </c>
    </row>
    <row r="171" spans="2:42" x14ac:dyDescent="0.25">
      <c r="B171" s="31">
        <f t="shared" ca="1" si="2"/>
        <v>50222</v>
      </c>
      <c r="C171" s="32">
        <f>IF(C$14="","",INDEX('Work It Out'!$K165:$EN165,MATCH(C$14,WorkDebtName,0)))</f>
        <v>0</v>
      </c>
      <c r="D171" s="32">
        <f>IF(C$14="","",INDEX('Work It Out'!$I165:$EN165, MATCH(C$14, WorkDebtName, 0)))</f>
        <v>0</v>
      </c>
      <c r="E171" s="32">
        <f>IF(E$14="","",INDEX('Work It Out'!$K165:$EN165,MATCH(E$14,WorkDebtName,0)))</f>
        <v>0</v>
      </c>
      <c r="F171" s="32">
        <f>IF(E$14="","",INDEX('Work It Out'!$I165:$EN165, MATCH(E$14, WorkDebtName, 0)))</f>
        <v>0</v>
      </c>
      <c r="G171" s="32">
        <f>IF(G$14="","",INDEX('Work It Out'!$K165:$EN165,MATCH(G$14,WorkDebtName,0)))</f>
        <v>0</v>
      </c>
      <c r="H171" s="32">
        <f>IF(G$14="","",INDEX('Work It Out'!$I165:$EN165, MATCH(G$14, WorkDebtName, 0)))</f>
        <v>0</v>
      </c>
      <c r="I171" s="32">
        <f>IF(I$14="","",INDEX('Work It Out'!$K165:$EN165,MATCH(I$14,WorkDebtName,0)))</f>
        <v>0</v>
      </c>
      <c r="J171" s="32">
        <f>IF(I$14="","",INDEX('Work It Out'!$I165:$EN165, MATCH(I$14, WorkDebtName, 0)))</f>
        <v>0</v>
      </c>
      <c r="K171" s="32" t="str">
        <f>IF(K$14="","",INDEX('Work It Out'!$K165:$EN165,MATCH(K$14,WorkDebtName,0)))</f>
        <v/>
      </c>
      <c r="L171" s="32" t="str">
        <f>IF(K$14="","",INDEX('Work It Out'!$I165:$EN165, MATCH(K$14, WorkDebtName, 0)))</f>
        <v/>
      </c>
      <c r="M171" s="32" t="str">
        <f>IF(M$14="","",INDEX('Work It Out'!$K165:$EN165,MATCH(M$14,WorkDebtName,0)))</f>
        <v/>
      </c>
      <c r="N171" s="32" t="str">
        <f>IF(M$14="","",INDEX('Work It Out'!$I165:$EN165, MATCH(M$14, WorkDebtName, 0)))</f>
        <v/>
      </c>
      <c r="O171" s="32" t="str">
        <f>IF(O$14="","",INDEX('Work It Out'!$K165:$EN165,MATCH(O$14,WorkDebtName,0)))</f>
        <v/>
      </c>
      <c r="P171" s="32" t="str">
        <f>IF(O$14="","",INDEX('Work It Out'!$I165:$EN165, MATCH(O$14, WorkDebtName, 0)))</f>
        <v/>
      </c>
      <c r="Q171" s="32" t="str">
        <f>IF(Q$14="","",INDEX('Work It Out'!$K165:$EN165,MATCH(Q$14,WorkDebtName,0)))</f>
        <v/>
      </c>
      <c r="R171" s="32" t="str">
        <f>IF(Q$14="","",INDEX('Work It Out'!$I165:$EN165, MATCH(Q$14, WorkDebtName, 0)))</f>
        <v/>
      </c>
      <c r="S171" s="32" t="str">
        <f>IF(S$14="","",INDEX('Work It Out'!$K165:$EN165,MATCH(S$14,WorkDebtName,0)))</f>
        <v/>
      </c>
      <c r="T171" s="32" t="str">
        <f>IF(S$14="","",INDEX('Work It Out'!$I165:$EN165, MATCH(S$14, WorkDebtName, 0)))</f>
        <v/>
      </c>
      <c r="U171" s="32" t="str">
        <f>IF(U$14="","",INDEX('Work It Out'!$K165:$EN165,MATCH(U$14,WorkDebtName,0)))</f>
        <v/>
      </c>
      <c r="V171" s="32" t="str">
        <f>IF(U$14="","",INDEX('Work It Out'!$I165:$EN165, MATCH(U$14, WorkDebtName, 0)))</f>
        <v/>
      </c>
      <c r="W171" s="32" t="str">
        <f>IF(W$14="","",INDEX('Work It Out'!$K165:$EN165,MATCH(W$14,WorkDebtName,0)))</f>
        <v/>
      </c>
      <c r="X171" s="32" t="str">
        <f>IF(W$14="","",INDEX('Work It Out'!$I165:$EN165, MATCH(W$14, WorkDebtName, 0)))</f>
        <v/>
      </c>
      <c r="Y171" s="32" t="str">
        <f>IF(Y$14="","",INDEX('Work It Out'!$K165:$EN165,MATCH(Y$14,WorkDebtName,0)))</f>
        <v/>
      </c>
      <c r="Z171" s="32" t="str">
        <f>IF(Y$14="","",INDEX('Work It Out'!$I165:$EN165, MATCH(Y$14, WorkDebtName, 0)))</f>
        <v/>
      </c>
      <c r="AA171" s="32" t="str">
        <f>IF(AA$14="","",INDEX('Work It Out'!$K165:$EN165,MATCH(AA$14,WorkDebtName,0)))</f>
        <v/>
      </c>
      <c r="AB171" s="32" t="str">
        <f>IF(AA$14="","",INDEX('Work It Out'!$I165:$EN165, MATCH(AA$14, WorkDebtName, 0)))</f>
        <v/>
      </c>
      <c r="AC171" s="32" t="str">
        <f>IF(AC$14="","",INDEX('Work It Out'!$K165:$EN165,MATCH(AC$14,WorkDebtName,0)))</f>
        <v/>
      </c>
      <c r="AD171" s="32" t="str">
        <f>IF(AC$14="","",INDEX('Work It Out'!$I165:$EN165, MATCH(AC$14, WorkDebtName, 0)))</f>
        <v/>
      </c>
      <c r="AE171" s="32" t="str">
        <f>IF(AE$14="","",INDEX('Work It Out'!$K165:$EN165,MATCH(AE$14,WorkDebtName,0)))</f>
        <v/>
      </c>
      <c r="AF171" s="32" t="str">
        <f>IF(AE$14="","",INDEX('Work It Out'!$I165:$EN165, MATCH(AE$14, WorkDebtName, 0)))</f>
        <v/>
      </c>
      <c r="AG171" s="32" t="str">
        <f>IF(AG$14="","",INDEX('Work It Out'!$K165:$EN165,MATCH(AG$14,WorkDebtName,0)))</f>
        <v/>
      </c>
      <c r="AH171" s="32" t="str">
        <f>IF(AG$14="","",INDEX('Work It Out'!$I165:$EN165, MATCH(AG$14, WorkDebtName, 0)))</f>
        <v/>
      </c>
      <c r="AI171" s="32" t="str">
        <f>IF(AI$14="","",INDEX('Work It Out'!$K165:$EN165,MATCH(AI$14,WorkDebtName,0)))</f>
        <v/>
      </c>
      <c r="AJ171" s="32" t="str">
        <f>IF(AI$14="","",INDEX('Work It Out'!$I165:$EN165, MATCH(AI$14, WorkDebtName, 0)))</f>
        <v/>
      </c>
      <c r="AK171" s="32" t="str">
        <f>IF(AK$14="","",INDEX('Work It Out'!$K165:$EN165,MATCH(AK$14,WorkDebtName,0)))</f>
        <v/>
      </c>
      <c r="AL171" s="32" t="str">
        <f>IF(AK$14="","",INDEX('Work It Out'!$I165:$EN165, MATCH(AK$14, WorkDebtName, 0)))</f>
        <v/>
      </c>
      <c r="AM171" s="32" t="str">
        <f>IF(AM$14="","",INDEX('Work It Out'!$K165:$EN165,MATCH(AM$14,WorkDebtName,0)))</f>
        <v/>
      </c>
      <c r="AN171" s="32" t="str">
        <f>IF(AM$14="","",INDEX('Work It Out'!$I165:$EN165, MATCH(AM$14, WorkDebtName, 0)))</f>
        <v/>
      </c>
      <c r="AO171" s="32" t="str">
        <f>IF(AO$14="","",INDEX('Work It Out'!$K165:$EN165,MATCH(AO$14,WorkDebtName,0)))</f>
        <v/>
      </c>
      <c r="AP171" s="32" t="str">
        <f>IF(AO$14="","",INDEX('Work It Out'!$I165:$EN165, MATCH(AO$14, WorkDebtName, 0)))</f>
        <v/>
      </c>
    </row>
    <row r="172" spans="2:42" x14ac:dyDescent="0.25">
      <c r="B172" s="31">
        <f t="shared" ca="1" si="2"/>
        <v>50253</v>
      </c>
      <c r="C172" s="32">
        <f>IF(C$14="","",INDEX('Work It Out'!$K166:$EN166,MATCH(C$14,WorkDebtName,0)))</f>
        <v>0</v>
      </c>
      <c r="D172" s="32">
        <f>IF(C$14="","",INDEX('Work It Out'!$I166:$EN166, MATCH(C$14, WorkDebtName, 0)))</f>
        <v>0</v>
      </c>
      <c r="E172" s="32">
        <f>IF(E$14="","",INDEX('Work It Out'!$K166:$EN166,MATCH(E$14,WorkDebtName,0)))</f>
        <v>0</v>
      </c>
      <c r="F172" s="32">
        <f>IF(E$14="","",INDEX('Work It Out'!$I166:$EN166, MATCH(E$14, WorkDebtName, 0)))</f>
        <v>0</v>
      </c>
      <c r="G172" s="32">
        <f>IF(G$14="","",INDEX('Work It Out'!$K166:$EN166,MATCH(G$14,WorkDebtName,0)))</f>
        <v>0</v>
      </c>
      <c r="H172" s="32">
        <f>IF(G$14="","",INDEX('Work It Out'!$I166:$EN166, MATCH(G$14, WorkDebtName, 0)))</f>
        <v>0</v>
      </c>
      <c r="I172" s="32">
        <f>IF(I$14="","",INDEX('Work It Out'!$K166:$EN166,MATCH(I$14,WorkDebtName,0)))</f>
        <v>0</v>
      </c>
      <c r="J172" s="32">
        <f>IF(I$14="","",INDEX('Work It Out'!$I166:$EN166, MATCH(I$14, WorkDebtName, 0)))</f>
        <v>0</v>
      </c>
      <c r="K172" s="32" t="str">
        <f>IF(K$14="","",INDEX('Work It Out'!$K166:$EN166,MATCH(K$14,WorkDebtName,0)))</f>
        <v/>
      </c>
      <c r="L172" s="32" t="str">
        <f>IF(K$14="","",INDEX('Work It Out'!$I166:$EN166, MATCH(K$14, WorkDebtName, 0)))</f>
        <v/>
      </c>
      <c r="M172" s="32" t="str">
        <f>IF(M$14="","",INDEX('Work It Out'!$K166:$EN166,MATCH(M$14,WorkDebtName,0)))</f>
        <v/>
      </c>
      <c r="N172" s="32" t="str">
        <f>IF(M$14="","",INDEX('Work It Out'!$I166:$EN166, MATCH(M$14, WorkDebtName, 0)))</f>
        <v/>
      </c>
      <c r="O172" s="32" t="str">
        <f>IF(O$14="","",INDEX('Work It Out'!$K166:$EN166,MATCH(O$14,WorkDebtName,0)))</f>
        <v/>
      </c>
      <c r="P172" s="32" t="str">
        <f>IF(O$14="","",INDEX('Work It Out'!$I166:$EN166, MATCH(O$14, WorkDebtName, 0)))</f>
        <v/>
      </c>
      <c r="Q172" s="32" t="str">
        <f>IF(Q$14="","",INDEX('Work It Out'!$K166:$EN166,MATCH(Q$14,WorkDebtName,0)))</f>
        <v/>
      </c>
      <c r="R172" s="32" t="str">
        <f>IF(Q$14="","",INDEX('Work It Out'!$I166:$EN166, MATCH(Q$14, WorkDebtName, 0)))</f>
        <v/>
      </c>
      <c r="S172" s="32" t="str">
        <f>IF(S$14="","",INDEX('Work It Out'!$K166:$EN166,MATCH(S$14,WorkDebtName,0)))</f>
        <v/>
      </c>
      <c r="T172" s="32" t="str">
        <f>IF(S$14="","",INDEX('Work It Out'!$I166:$EN166, MATCH(S$14, WorkDebtName, 0)))</f>
        <v/>
      </c>
      <c r="U172" s="32" t="str">
        <f>IF(U$14="","",INDEX('Work It Out'!$K166:$EN166,MATCH(U$14,WorkDebtName,0)))</f>
        <v/>
      </c>
      <c r="V172" s="32" t="str">
        <f>IF(U$14="","",INDEX('Work It Out'!$I166:$EN166, MATCH(U$14, WorkDebtName, 0)))</f>
        <v/>
      </c>
      <c r="W172" s="32" t="str">
        <f>IF(W$14="","",INDEX('Work It Out'!$K166:$EN166,MATCH(W$14,WorkDebtName,0)))</f>
        <v/>
      </c>
      <c r="X172" s="32" t="str">
        <f>IF(W$14="","",INDEX('Work It Out'!$I166:$EN166, MATCH(W$14, WorkDebtName, 0)))</f>
        <v/>
      </c>
      <c r="Y172" s="32" t="str">
        <f>IF(Y$14="","",INDEX('Work It Out'!$K166:$EN166,MATCH(Y$14,WorkDebtName,0)))</f>
        <v/>
      </c>
      <c r="Z172" s="32" t="str">
        <f>IF(Y$14="","",INDEX('Work It Out'!$I166:$EN166, MATCH(Y$14, WorkDebtName, 0)))</f>
        <v/>
      </c>
      <c r="AA172" s="32" t="str">
        <f>IF(AA$14="","",INDEX('Work It Out'!$K166:$EN166,MATCH(AA$14,WorkDebtName,0)))</f>
        <v/>
      </c>
      <c r="AB172" s="32" t="str">
        <f>IF(AA$14="","",INDEX('Work It Out'!$I166:$EN166, MATCH(AA$14, WorkDebtName, 0)))</f>
        <v/>
      </c>
      <c r="AC172" s="32" t="str">
        <f>IF(AC$14="","",INDEX('Work It Out'!$K166:$EN166,MATCH(AC$14,WorkDebtName,0)))</f>
        <v/>
      </c>
      <c r="AD172" s="32" t="str">
        <f>IF(AC$14="","",INDEX('Work It Out'!$I166:$EN166, MATCH(AC$14, WorkDebtName, 0)))</f>
        <v/>
      </c>
      <c r="AE172" s="32" t="str">
        <f>IF(AE$14="","",INDEX('Work It Out'!$K166:$EN166,MATCH(AE$14,WorkDebtName,0)))</f>
        <v/>
      </c>
      <c r="AF172" s="32" t="str">
        <f>IF(AE$14="","",INDEX('Work It Out'!$I166:$EN166, MATCH(AE$14, WorkDebtName, 0)))</f>
        <v/>
      </c>
      <c r="AG172" s="32" t="str">
        <f>IF(AG$14="","",INDEX('Work It Out'!$K166:$EN166,MATCH(AG$14,WorkDebtName,0)))</f>
        <v/>
      </c>
      <c r="AH172" s="32" t="str">
        <f>IF(AG$14="","",INDEX('Work It Out'!$I166:$EN166, MATCH(AG$14, WorkDebtName, 0)))</f>
        <v/>
      </c>
      <c r="AI172" s="32" t="str">
        <f>IF(AI$14="","",INDEX('Work It Out'!$K166:$EN166,MATCH(AI$14,WorkDebtName,0)))</f>
        <v/>
      </c>
      <c r="AJ172" s="32" t="str">
        <f>IF(AI$14="","",INDEX('Work It Out'!$I166:$EN166, MATCH(AI$14, WorkDebtName, 0)))</f>
        <v/>
      </c>
      <c r="AK172" s="32" t="str">
        <f>IF(AK$14="","",INDEX('Work It Out'!$K166:$EN166,MATCH(AK$14,WorkDebtName,0)))</f>
        <v/>
      </c>
      <c r="AL172" s="32" t="str">
        <f>IF(AK$14="","",INDEX('Work It Out'!$I166:$EN166, MATCH(AK$14, WorkDebtName, 0)))</f>
        <v/>
      </c>
      <c r="AM172" s="32" t="str">
        <f>IF(AM$14="","",INDEX('Work It Out'!$K166:$EN166,MATCH(AM$14,WorkDebtName,0)))</f>
        <v/>
      </c>
      <c r="AN172" s="32" t="str">
        <f>IF(AM$14="","",INDEX('Work It Out'!$I166:$EN166, MATCH(AM$14, WorkDebtName, 0)))</f>
        <v/>
      </c>
      <c r="AO172" s="32" t="str">
        <f>IF(AO$14="","",INDEX('Work It Out'!$K166:$EN166,MATCH(AO$14,WorkDebtName,0)))</f>
        <v/>
      </c>
      <c r="AP172" s="32" t="str">
        <f>IF(AO$14="","",INDEX('Work It Out'!$I166:$EN166, MATCH(AO$14, WorkDebtName, 0)))</f>
        <v/>
      </c>
    </row>
    <row r="173" spans="2:42" x14ac:dyDescent="0.25">
      <c r="B173" s="31">
        <f t="shared" ca="1" si="2"/>
        <v>50284</v>
      </c>
      <c r="C173" s="32">
        <f>IF(C$14="","",INDEX('Work It Out'!$K167:$EN167,MATCH(C$14,WorkDebtName,0)))</f>
        <v>0</v>
      </c>
      <c r="D173" s="32">
        <f>IF(C$14="","",INDEX('Work It Out'!$I167:$EN167, MATCH(C$14, WorkDebtName, 0)))</f>
        <v>0</v>
      </c>
      <c r="E173" s="32">
        <f>IF(E$14="","",INDEX('Work It Out'!$K167:$EN167,MATCH(E$14,WorkDebtName,0)))</f>
        <v>0</v>
      </c>
      <c r="F173" s="32">
        <f>IF(E$14="","",INDEX('Work It Out'!$I167:$EN167, MATCH(E$14, WorkDebtName, 0)))</f>
        <v>0</v>
      </c>
      <c r="G173" s="32">
        <f>IF(G$14="","",INDEX('Work It Out'!$K167:$EN167,MATCH(G$14,WorkDebtName,0)))</f>
        <v>0</v>
      </c>
      <c r="H173" s="32">
        <f>IF(G$14="","",INDEX('Work It Out'!$I167:$EN167, MATCH(G$14, WorkDebtName, 0)))</f>
        <v>0</v>
      </c>
      <c r="I173" s="32">
        <f>IF(I$14="","",INDEX('Work It Out'!$K167:$EN167,MATCH(I$14,WorkDebtName,0)))</f>
        <v>0</v>
      </c>
      <c r="J173" s="32">
        <f>IF(I$14="","",INDEX('Work It Out'!$I167:$EN167, MATCH(I$14, WorkDebtName, 0)))</f>
        <v>0</v>
      </c>
      <c r="K173" s="32" t="str">
        <f>IF(K$14="","",INDEX('Work It Out'!$K167:$EN167,MATCH(K$14,WorkDebtName,0)))</f>
        <v/>
      </c>
      <c r="L173" s="32" t="str">
        <f>IF(K$14="","",INDEX('Work It Out'!$I167:$EN167, MATCH(K$14, WorkDebtName, 0)))</f>
        <v/>
      </c>
      <c r="M173" s="32" t="str">
        <f>IF(M$14="","",INDEX('Work It Out'!$K167:$EN167,MATCH(M$14,WorkDebtName,0)))</f>
        <v/>
      </c>
      <c r="N173" s="32" t="str">
        <f>IF(M$14="","",INDEX('Work It Out'!$I167:$EN167, MATCH(M$14, WorkDebtName, 0)))</f>
        <v/>
      </c>
      <c r="O173" s="32" t="str">
        <f>IF(O$14="","",INDEX('Work It Out'!$K167:$EN167,MATCH(O$14,WorkDebtName,0)))</f>
        <v/>
      </c>
      <c r="P173" s="32" t="str">
        <f>IF(O$14="","",INDEX('Work It Out'!$I167:$EN167, MATCH(O$14, WorkDebtName, 0)))</f>
        <v/>
      </c>
      <c r="Q173" s="32" t="str">
        <f>IF(Q$14="","",INDEX('Work It Out'!$K167:$EN167,MATCH(Q$14,WorkDebtName,0)))</f>
        <v/>
      </c>
      <c r="R173" s="32" t="str">
        <f>IF(Q$14="","",INDEX('Work It Out'!$I167:$EN167, MATCH(Q$14, WorkDebtName, 0)))</f>
        <v/>
      </c>
      <c r="S173" s="32" t="str">
        <f>IF(S$14="","",INDEX('Work It Out'!$K167:$EN167,MATCH(S$14,WorkDebtName,0)))</f>
        <v/>
      </c>
      <c r="T173" s="32" t="str">
        <f>IF(S$14="","",INDEX('Work It Out'!$I167:$EN167, MATCH(S$14, WorkDebtName, 0)))</f>
        <v/>
      </c>
      <c r="U173" s="32" t="str">
        <f>IF(U$14="","",INDEX('Work It Out'!$K167:$EN167,MATCH(U$14,WorkDebtName,0)))</f>
        <v/>
      </c>
      <c r="V173" s="32" t="str">
        <f>IF(U$14="","",INDEX('Work It Out'!$I167:$EN167, MATCH(U$14, WorkDebtName, 0)))</f>
        <v/>
      </c>
      <c r="W173" s="32" t="str">
        <f>IF(W$14="","",INDEX('Work It Out'!$K167:$EN167,MATCH(W$14,WorkDebtName,0)))</f>
        <v/>
      </c>
      <c r="X173" s="32" t="str">
        <f>IF(W$14="","",INDEX('Work It Out'!$I167:$EN167, MATCH(W$14, WorkDebtName, 0)))</f>
        <v/>
      </c>
      <c r="Y173" s="32" t="str">
        <f>IF(Y$14="","",INDEX('Work It Out'!$K167:$EN167,MATCH(Y$14,WorkDebtName,0)))</f>
        <v/>
      </c>
      <c r="Z173" s="32" t="str">
        <f>IF(Y$14="","",INDEX('Work It Out'!$I167:$EN167, MATCH(Y$14, WorkDebtName, 0)))</f>
        <v/>
      </c>
      <c r="AA173" s="32" t="str">
        <f>IF(AA$14="","",INDEX('Work It Out'!$K167:$EN167,MATCH(AA$14,WorkDebtName,0)))</f>
        <v/>
      </c>
      <c r="AB173" s="32" t="str">
        <f>IF(AA$14="","",INDEX('Work It Out'!$I167:$EN167, MATCH(AA$14, WorkDebtName, 0)))</f>
        <v/>
      </c>
      <c r="AC173" s="32" t="str">
        <f>IF(AC$14="","",INDEX('Work It Out'!$K167:$EN167,MATCH(AC$14,WorkDebtName,0)))</f>
        <v/>
      </c>
      <c r="AD173" s="32" t="str">
        <f>IF(AC$14="","",INDEX('Work It Out'!$I167:$EN167, MATCH(AC$14, WorkDebtName, 0)))</f>
        <v/>
      </c>
      <c r="AE173" s="32" t="str">
        <f>IF(AE$14="","",INDEX('Work It Out'!$K167:$EN167,MATCH(AE$14,WorkDebtName,0)))</f>
        <v/>
      </c>
      <c r="AF173" s="32" t="str">
        <f>IF(AE$14="","",INDEX('Work It Out'!$I167:$EN167, MATCH(AE$14, WorkDebtName, 0)))</f>
        <v/>
      </c>
      <c r="AG173" s="32" t="str">
        <f>IF(AG$14="","",INDEX('Work It Out'!$K167:$EN167,MATCH(AG$14,WorkDebtName,0)))</f>
        <v/>
      </c>
      <c r="AH173" s="32" t="str">
        <f>IF(AG$14="","",INDEX('Work It Out'!$I167:$EN167, MATCH(AG$14, WorkDebtName, 0)))</f>
        <v/>
      </c>
      <c r="AI173" s="32" t="str">
        <f>IF(AI$14="","",INDEX('Work It Out'!$K167:$EN167,MATCH(AI$14,WorkDebtName,0)))</f>
        <v/>
      </c>
      <c r="AJ173" s="32" t="str">
        <f>IF(AI$14="","",INDEX('Work It Out'!$I167:$EN167, MATCH(AI$14, WorkDebtName, 0)))</f>
        <v/>
      </c>
      <c r="AK173" s="32" t="str">
        <f>IF(AK$14="","",INDEX('Work It Out'!$K167:$EN167,MATCH(AK$14,WorkDebtName,0)))</f>
        <v/>
      </c>
      <c r="AL173" s="32" t="str">
        <f>IF(AK$14="","",INDEX('Work It Out'!$I167:$EN167, MATCH(AK$14, WorkDebtName, 0)))</f>
        <v/>
      </c>
      <c r="AM173" s="32" t="str">
        <f>IF(AM$14="","",INDEX('Work It Out'!$K167:$EN167,MATCH(AM$14,WorkDebtName,0)))</f>
        <v/>
      </c>
      <c r="AN173" s="32" t="str">
        <f>IF(AM$14="","",INDEX('Work It Out'!$I167:$EN167, MATCH(AM$14, WorkDebtName, 0)))</f>
        <v/>
      </c>
      <c r="AO173" s="32" t="str">
        <f>IF(AO$14="","",INDEX('Work It Out'!$K167:$EN167,MATCH(AO$14,WorkDebtName,0)))</f>
        <v/>
      </c>
      <c r="AP173" s="32" t="str">
        <f>IF(AO$14="","",INDEX('Work It Out'!$I167:$EN167, MATCH(AO$14, WorkDebtName, 0)))</f>
        <v/>
      </c>
    </row>
    <row r="174" spans="2:42" x14ac:dyDescent="0.25">
      <c r="B174" s="31">
        <f t="shared" ca="1" si="2"/>
        <v>50314</v>
      </c>
      <c r="C174" s="32">
        <f>IF(C$14="","",INDEX('Work It Out'!$K168:$EN168,MATCH(C$14,WorkDebtName,0)))</f>
        <v>0</v>
      </c>
      <c r="D174" s="32">
        <f>IF(C$14="","",INDEX('Work It Out'!$I168:$EN168, MATCH(C$14, WorkDebtName, 0)))</f>
        <v>0</v>
      </c>
      <c r="E174" s="32">
        <f>IF(E$14="","",INDEX('Work It Out'!$K168:$EN168,MATCH(E$14,WorkDebtName,0)))</f>
        <v>0</v>
      </c>
      <c r="F174" s="32">
        <f>IF(E$14="","",INDEX('Work It Out'!$I168:$EN168, MATCH(E$14, WorkDebtName, 0)))</f>
        <v>0</v>
      </c>
      <c r="G174" s="32">
        <f>IF(G$14="","",INDEX('Work It Out'!$K168:$EN168,MATCH(G$14,WorkDebtName,0)))</f>
        <v>0</v>
      </c>
      <c r="H174" s="32">
        <f>IF(G$14="","",INDEX('Work It Out'!$I168:$EN168, MATCH(G$14, WorkDebtName, 0)))</f>
        <v>0</v>
      </c>
      <c r="I174" s="32">
        <f>IF(I$14="","",INDEX('Work It Out'!$K168:$EN168,MATCH(I$14,WorkDebtName,0)))</f>
        <v>0</v>
      </c>
      <c r="J174" s="32">
        <f>IF(I$14="","",INDEX('Work It Out'!$I168:$EN168, MATCH(I$14, WorkDebtName, 0)))</f>
        <v>0</v>
      </c>
      <c r="K174" s="32" t="str">
        <f>IF(K$14="","",INDEX('Work It Out'!$K168:$EN168,MATCH(K$14,WorkDebtName,0)))</f>
        <v/>
      </c>
      <c r="L174" s="32" t="str">
        <f>IF(K$14="","",INDEX('Work It Out'!$I168:$EN168, MATCH(K$14, WorkDebtName, 0)))</f>
        <v/>
      </c>
      <c r="M174" s="32" t="str">
        <f>IF(M$14="","",INDEX('Work It Out'!$K168:$EN168,MATCH(M$14,WorkDebtName,0)))</f>
        <v/>
      </c>
      <c r="N174" s="32" t="str">
        <f>IF(M$14="","",INDEX('Work It Out'!$I168:$EN168, MATCH(M$14, WorkDebtName, 0)))</f>
        <v/>
      </c>
      <c r="O174" s="32" t="str">
        <f>IF(O$14="","",INDEX('Work It Out'!$K168:$EN168,MATCH(O$14,WorkDebtName,0)))</f>
        <v/>
      </c>
      <c r="P174" s="32" t="str">
        <f>IF(O$14="","",INDEX('Work It Out'!$I168:$EN168, MATCH(O$14, WorkDebtName, 0)))</f>
        <v/>
      </c>
      <c r="Q174" s="32" t="str">
        <f>IF(Q$14="","",INDEX('Work It Out'!$K168:$EN168,MATCH(Q$14,WorkDebtName,0)))</f>
        <v/>
      </c>
      <c r="R174" s="32" t="str">
        <f>IF(Q$14="","",INDEX('Work It Out'!$I168:$EN168, MATCH(Q$14, WorkDebtName, 0)))</f>
        <v/>
      </c>
      <c r="S174" s="32" t="str">
        <f>IF(S$14="","",INDEX('Work It Out'!$K168:$EN168,MATCH(S$14,WorkDebtName,0)))</f>
        <v/>
      </c>
      <c r="T174" s="32" t="str">
        <f>IF(S$14="","",INDEX('Work It Out'!$I168:$EN168, MATCH(S$14, WorkDebtName, 0)))</f>
        <v/>
      </c>
      <c r="U174" s="32" t="str">
        <f>IF(U$14="","",INDEX('Work It Out'!$K168:$EN168,MATCH(U$14,WorkDebtName,0)))</f>
        <v/>
      </c>
      <c r="V174" s="32" t="str">
        <f>IF(U$14="","",INDEX('Work It Out'!$I168:$EN168, MATCH(U$14, WorkDebtName, 0)))</f>
        <v/>
      </c>
      <c r="W174" s="32" t="str">
        <f>IF(W$14="","",INDEX('Work It Out'!$K168:$EN168,MATCH(W$14,WorkDebtName,0)))</f>
        <v/>
      </c>
      <c r="X174" s="32" t="str">
        <f>IF(W$14="","",INDEX('Work It Out'!$I168:$EN168, MATCH(W$14, WorkDebtName, 0)))</f>
        <v/>
      </c>
      <c r="Y174" s="32" t="str">
        <f>IF(Y$14="","",INDEX('Work It Out'!$K168:$EN168,MATCH(Y$14,WorkDebtName,0)))</f>
        <v/>
      </c>
      <c r="Z174" s="32" t="str">
        <f>IF(Y$14="","",INDEX('Work It Out'!$I168:$EN168, MATCH(Y$14, WorkDebtName, 0)))</f>
        <v/>
      </c>
      <c r="AA174" s="32" t="str">
        <f>IF(AA$14="","",INDEX('Work It Out'!$K168:$EN168,MATCH(AA$14,WorkDebtName,0)))</f>
        <v/>
      </c>
      <c r="AB174" s="32" t="str">
        <f>IF(AA$14="","",INDEX('Work It Out'!$I168:$EN168, MATCH(AA$14, WorkDebtName, 0)))</f>
        <v/>
      </c>
      <c r="AC174" s="32" t="str">
        <f>IF(AC$14="","",INDEX('Work It Out'!$K168:$EN168,MATCH(AC$14,WorkDebtName,0)))</f>
        <v/>
      </c>
      <c r="AD174" s="32" t="str">
        <f>IF(AC$14="","",INDEX('Work It Out'!$I168:$EN168, MATCH(AC$14, WorkDebtName, 0)))</f>
        <v/>
      </c>
      <c r="AE174" s="32" t="str">
        <f>IF(AE$14="","",INDEX('Work It Out'!$K168:$EN168,MATCH(AE$14,WorkDebtName,0)))</f>
        <v/>
      </c>
      <c r="AF174" s="32" t="str">
        <f>IF(AE$14="","",INDEX('Work It Out'!$I168:$EN168, MATCH(AE$14, WorkDebtName, 0)))</f>
        <v/>
      </c>
      <c r="AG174" s="32" t="str">
        <f>IF(AG$14="","",INDEX('Work It Out'!$K168:$EN168,MATCH(AG$14,WorkDebtName,0)))</f>
        <v/>
      </c>
      <c r="AH174" s="32" t="str">
        <f>IF(AG$14="","",INDEX('Work It Out'!$I168:$EN168, MATCH(AG$14, WorkDebtName, 0)))</f>
        <v/>
      </c>
      <c r="AI174" s="32" t="str">
        <f>IF(AI$14="","",INDEX('Work It Out'!$K168:$EN168,MATCH(AI$14,WorkDebtName,0)))</f>
        <v/>
      </c>
      <c r="AJ174" s="32" t="str">
        <f>IF(AI$14="","",INDEX('Work It Out'!$I168:$EN168, MATCH(AI$14, WorkDebtName, 0)))</f>
        <v/>
      </c>
      <c r="AK174" s="32" t="str">
        <f>IF(AK$14="","",INDEX('Work It Out'!$K168:$EN168,MATCH(AK$14,WorkDebtName,0)))</f>
        <v/>
      </c>
      <c r="AL174" s="32" t="str">
        <f>IF(AK$14="","",INDEX('Work It Out'!$I168:$EN168, MATCH(AK$14, WorkDebtName, 0)))</f>
        <v/>
      </c>
      <c r="AM174" s="32" t="str">
        <f>IF(AM$14="","",INDEX('Work It Out'!$K168:$EN168,MATCH(AM$14,WorkDebtName,0)))</f>
        <v/>
      </c>
      <c r="AN174" s="32" t="str">
        <f>IF(AM$14="","",INDEX('Work It Out'!$I168:$EN168, MATCH(AM$14, WorkDebtName, 0)))</f>
        <v/>
      </c>
      <c r="AO174" s="32" t="str">
        <f>IF(AO$14="","",INDEX('Work It Out'!$K168:$EN168,MATCH(AO$14,WorkDebtName,0)))</f>
        <v/>
      </c>
      <c r="AP174" s="32" t="str">
        <f>IF(AO$14="","",INDEX('Work It Out'!$I168:$EN168, MATCH(AO$14, WorkDebtName, 0)))</f>
        <v/>
      </c>
    </row>
    <row r="175" spans="2:42" x14ac:dyDescent="0.25">
      <c r="B175" s="31">
        <f t="shared" ca="1" si="2"/>
        <v>50345</v>
      </c>
      <c r="C175" s="32">
        <f>IF(C$14="","",INDEX('Work It Out'!$K169:$EN169,MATCH(C$14,WorkDebtName,0)))</f>
        <v>0</v>
      </c>
      <c r="D175" s="32">
        <f>IF(C$14="","",INDEX('Work It Out'!$I169:$EN169, MATCH(C$14, WorkDebtName, 0)))</f>
        <v>0</v>
      </c>
      <c r="E175" s="32">
        <f>IF(E$14="","",INDEX('Work It Out'!$K169:$EN169,MATCH(E$14,WorkDebtName,0)))</f>
        <v>0</v>
      </c>
      <c r="F175" s="32">
        <f>IF(E$14="","",INDEX('Work It Out'!$I169:$EN169, MATCH(E$14, WorkDebtName, 0)))</f>
        <v>0</v>
      </c>
      <c r="G175" s="32">
        <f>IF(G$14="","",INDEX('Work It Out'!$K169:$EN169,MATCH(G$14,WorkDebtName,0)))</f>
        <v>0</v>
      </c>
      <c r="H175" s="32">
        <f>IF(G$14="","",INDEX('Work It Out'!$I169:$EN169, MATCH(G$14, WorkDebtName, 0)))</f>
        <v>0</v>
      </c>
      <c r="I175" s="32">
        <f>IF(I$14="","",INDEX('Work It Out'!$K169:$EN169,MATCH(I$14,WorkDebtName,0)))</f>
        <v>0</v>
      </c>
      <c r="J175" s="32">
        <f>IF(I$14="","",INDEX('Work It Out'!$I169:$EN169, MATCH(I$14, WorkDebtName, 0)))</f>
        <v>0</v>
      </c>
      <c r="K175" s="32" t="str">
        <f>IF(K$14="","",INDEX('Work It Out'!$K169:$EN169,MATCH(K$14,WorkDebtName,0)))</f>
        <v/>
      </c>
      <c r="L175" s="32" t="str">
        <f>IF(K$14="","",INDEX('Work It Out'!$I169:$EN169, MATCH(K$14, WorkDebtName, 0)))</f>
        <v/>
      </c>
      <c r="M175" s="32" t="str">
        <f>IF(M$14="","",INDEX('Work It Out'!$K169:$EN169,MATCH(M$14,WorkDebtName,0)))</f>
        <v/>
      </c>
      <c r="N175" s="32" t="str">
        <f>IF(M$14="","",INDEX('Work It Out'!$I169:$EN169, MATCH(M$14, WorkDebtName, 0)))</f>
        <v/>
      </c>
      <c r="O175" s="32" t="str">
        <f>IF(O$14="","",INDEX('Work It Out'!$K169:$EN169,MATCH(O$14,WorkDebtName,0)))</f>
        <v/>
      </c>
      <c r="P175" s="32" t="str">
        <f>IF(O$14="","",INDEX('Work It Out'!$I169:$EN169, MATCH(O$14, WorkDebtName, 0)))</f>
        <v/>
      </c>
      <c r="Q175" s="32" t="str">
        <f>IF(Q$14="","",INDEX('Work It Out'!$K169:$EN169,MATCH(Q$14,WorkDebtName,0)))</f>
        <v/>
      </c>
      <c r="R175" s="32" t="str">
        <f>IF(Q$14="","",INDEX('Work It Out'!$I169:$EN169, MATCH(Q$14, WorkDebtName, 0)))</f>
        <v/>
      </c>
      <c r="S175" s="32" t="str">
        <f>IF(S$14="","",INDEX('Work It Out'!$K169:$EN169,MATCH(S$14,WorkDebtName,0)))</f>
        <v/>
      </c>
      <c r="T175" s="32" t="str">
        <f>IF(S$14="","",INDEX('Work It Out'!$I169:$EN169, MATCH(S$14, WorkDebtName, 0)))</f>
        <v/>
      </c>
      <c r="U175" s="32" t="str">
        <f>IF(U$14="","",INDEX('Work It Out'!$K169:$EN169,MATCH(U$14,WorkDebtName,0)))</f>
        <v/>
      </c>
      <c r="V175" s="32" t="str">
        <f>IF(U$14="","",INDEX('Work It Out'!$I169:$EN169, MATCH(U$14, WorkDebtName, 0)))</f>
        <v/>
      </c>
      <c r="W175" s="32" t="str">
        <f>IF(W$14="","",INDEX('Work It Out'!$K169:$EN169,MATCH(W$14,WorkDebtName,0)))</f>
        <v/>
      </c>
      <c r="X175" s="32" t="str">
        <f>IF(W$14="","",INDEX('Work It Out'!$I169:$EN169, MATCH(W$14, WorkDebtName, 0)))</f>
        <v/>
      </c>
      <c r="Y175" s="32" t="str">
        <f>IF(Y$14="","",INDEX('Work It Out'!$K169:$EN169,MATCH(Y$14,WorkDebtName,0)))</f>
        <v/>
      </c>
      <c r="Z175" s="32" t="str">
        <f>IF(Y$14="","",INDEX('Work It Out'!$I169:$EN169, MATCH(Y$14, WorkDebtName, 0)))</f>
        <v/>
      </c>
      <c r="AA175" s="32" t="str">
        <f>IF(AA$14="","",INDEX('Work It Out'!$K169:$EN169,MATCH(AA$14,WorkDebtName,0)))</f>
        <v/>
      </c>
      <c r="AB175" s="32" t="str">
        <f>IF(AA$14="","",INDEX('Work It Out'!$I169:$EN169, MATCH(AA$14, WorkDebtName, 0)))</f>
        <v/>
      </c>
      <c r="AC175" s="32" t="str">
        <f>IF(AC$14="","",INDEX('Work It Out'!$K169:$EN169,MATCH(AC$14,WorkDebtName,0)))</f>
        <v/>
      </c>
      <c r="AD175" s="32" t="str">
        <f>IF(AC$14="","",INDEX('Work It Out'!$I169:$EN169, MATCH(AC$14, WorkDebtName, 0)))</f>
        <v/>
      </c>
      <c r="AE175" s="32" t="str">
        <f>IF(AE$14="","",INDEX('Work It Out'!$K169:$EN169,MATCH(AE$14,WorkDebtName,0)))</f>
        <v/>
      </c>
      <c r="AF175" s="32" t="str">
        <f>IF(AE$14="","",INDEX('Work It Out'!$I169:$EN169, MATCH(AE$14, WorkDebtName, 0)))</f>
        <v/>
      </c>
      <c r="AG175" s="32" t="str">
        <f>IF(AG$14="","",INDEX('Work It Out'!$K169:$EN169,MATCH(AG$14,WorkDebtName,0)))</f>
        <v/>
      </c>
      <c r="AH175" s="32" t="str">
        <f>IF(AG$14="","",INDEX('Work It Out'!$I169:$EN169, MATCH(AG$14, WorkDebtName, 0)))</f>
        <v/>
      </c>
      <c r="AI175" s="32" t="str">
        <f>IF(AI$14="","",INDEX('Work It Out'!$K169:$EN169,MATCH(AI$14,WorkDebtName,0)))</f>
        <v/>
      </c>
      <c r="AJ175" s="32" t="str">
        <f>IF(AI$14="","",INDEX('Work It Out'!$I169:$EN169, MATCH(AI$14, WorkDebtName, 0)))</f>
        <v/>
      </c>
      <c r="AK175" s="32" t="str">
        <f>IF(AK$14="","",INDEX('Work It Out'!$K169:$EN169,MATCH(AK$14,WorkDebtName,0)))</f>
        <v/>
      </c>
      <c r="AL175" s="32" t="str">
        <f>IF(AK$14="","",INDEX('Work It Out'!$I169:$EN169, MATCH(AK$14, WorkDebtName, 0)))</f>
        <v/>
      </c>
      <c r="AM175" s="32" t="str">
        <f>IF(AM$14="","",INDEX('Work It Out'!$K169:$EN169,MATCH(AM$14,WorkDebtName,0)))</f>
        <v/>
      </c>
      <c r="AN175" s="32" t="str">
        <f>IF(AM$14="","",INDEX('Work It Out'!$I169:$EN169, MATCH(AM$14, WorkDebtName, 0)))</f>
        <v/>
      </c>
      <c r="AO175" s="32" t="str">
        <f>IF(AO$14="","",INDEX('Work It Out'!$K169:$EN169,MATCH(AO$14,WorkDebtName,0)))</f>
        <v/>
      </c>
      <c r="AP175" s="32" t="str">
        <f>IF(AO$14="","",INDEX('Work It Out'!$I169:$EN169, MATCH(AO$14, WorkDebtName, 0)))</f>
        <v/>
      </c>
    </row>
    <row r="176" spans="2:42" x14ac:dyDescent="0.25">
      <c r="B176" s="31">
        <f t="shared" ca="1" si="2"/>
        <v>50375</v>
      </c>
      <c r="C176" s="32">
        <f>IF(C$14="","",INDEX('Work It Out'!$K170:$EN170,MATCH(C$14,WorkDebtName,0)))</f>
        <v>0</v>
      </c>
      <c r="D176" s="32">
        <f>IF(C$14="","",INDEX('Work It Out'!$I170:$EN170, MATCH(C$14, WorkDebtName, 0)))</f>
        <v>0</v>
      </c>
      <c r="E176" s="32">
        <f>IF(E$14="","",INDEX('Work It Out'!$K170:$EN170,MATCH(E$14,WorkDebtName,0)))</f>
        <v>0</v>
      </c>
      <c r="F176" s="32">
        <f>IF(E$14="","",INDEX('Work It Out'!$I170:$EN170, MATCH(E$14, WorkDebtName, 0)))</f>
        <v>0</v>
      </c>
      <c r="G176" s="32">
        <f>IF(G$14="","",INDEX('Work It Out'!$K170:$EN170,MATCH(G$14,WorkDebtName,0)))</f>
        <v>0</v>
      </c>
      <c r="H176" s="32">
        <f>IF(G$14="","",INDEX('Work It Out'!$I170:$EN170, MATCH(G$14, WorkDebtName, 0)))</f>
        <v>0</v>
      </c>
      <c r="I176" s="32">
        <f>IF(I$14="","",INDEX('Work It Out'!$K170:$EN170,MATCH(I$14,WorkDebtName,0)))</f>
        <v>0</v>
      </c>
      <c r="J176" s="32">
        <f>IF(I$14="","",INDEX('Work It Out'!$I170:$EN170, MATCH(I$14, WorkDebtName, 0)))</f>
        <v>0</v>
      </c>
      <c r="K176" s="32" t="str">
        <f>IF(K$14="","",INDEX('Work It Out'!$K170:$EN170,MATCH(K$14,WorkDebtName,0)))</f>
        <v/>
      </c>
      <c r="L176" s="32" t="str">
        <f>IF(K$14="","",INDEX('Work It Out'!$I170:$EN170, MATCH(K$14, WorkDebtName, 0)))</f>
        <v/>
      </c>
      <c r="M176" s="32" t="str">
        <f>IF(M$14="","",INDEX('Work It Out'!$K170:$EN170,MATCH(M$14,WorkDebtName,0)))</f>
        <v/>
      </c>
      <c r="N176" s="32" t="str">
        <f>IF(M$14="","",INDEX('Work It Out'!$I170:$EN170, MATCH(M$14, WorkDebtName, 0)))</f>
        <v/>
      </c>
      <c r="O176" s="32" t="str">
        <f>IF(O$14="","",INDEX('Work It Out'!$K170:$EN170,MATCH(O$14,WorkDebtName,0)))</f>
        <v/>
      </c>
      <c r="P176" s="32" t="str">
        <f>IF(O$14="","",INDEX('Work It Out'!$I170:$EN170, MATCH(O$14, WorkDebtName, 0)))</f>
        <v/>
      </c>
      <c r="Q176" s="32" t="str">
        <f>IF(Q$14="","",INDEX('Work It Out'!$K170:$EN170,MATCH(Q$14,WorkDebtName,0)))</f>
        <v/>
      </c>
      <c r="R176" s="32" t="str">
        <f>IF(Q$14="","",INDEX('Work It Out'!$I170:$EN170, MATCH(Q$14, WorkDebtName, 0)))</f>
        <v/>
      </c>
      <c r="S176" s="32" t="str">
        <f>IF(S$14="","",INDEX('Work It Out'!$K170:$EN170,MATCH(S$14,WorkDebtName,0)))</f>
        <v/>
      </c>
      <c r="T176" s="32" t="str">
        <f>IF(S$14="","",INDEX('Work It Out'!$I170:$EN170, MATCH(S$14, WorkDebtName, 0)))</f>
        <v/>
      </c>
      <c r="U176" s="32" t="str">
        <f>IF(U$14="","",INDEX('Work It Out'!$K170:$EN170,MATCH(U$14,WorkDebtName,0)))</f>
        <v/>
      </c>
      <c r="V176" s="32" t="str">
        <f>IF(U$14="","",INDEX('Work It Out'!$I170:$EN170, MATCH(U$14, WorkDebtName, 0)))</f>
        <v/>
      </c>
      <c r="W176" s="32" t="str">
        <f>IF(W$14="","",INDEX('Work It Out'!$K170:$EN170,MATCH(W$14,WorkDebtName,0)))</f>
        <v/>
      </c>
      <c r="X176" s="32" t="str">
        <f>IF(W$14="","",INDEX('Work It Out'!$I170:$EN170, MATCH(W$14, WorkDebtName, 0)))</f>
        <v/>
      </c>
      <c r="Y176" s="32" t="str">
        <f>IF(Y$14="","",INDEX('Work It Out'!$K170:$EN170,MATCH(Y$14,WorkDebtName,0)))</f>
        <v/>
      </c>
      <c r="Z176" s="32" t="str">
        <f>IF(Y$14="","",INDEX('Work It Out'!$I170:$EN170, MATCH(Y$14, WorkDebtName, 0)))</f>
        <v/>
      </c>
      <c r="AA176" s="32" t="str">
        <f>IF(AA$14="","",INDEX('Work It Out'!$K170:$EN170,MATCH(AA$14,WorkDebtName,0)))</f>
        <v/>
      </c>
      <c r="AB176" s="32" t="str">
        <f>IF(AA$14="","",INDEX('Work It Out'!$I170:$EN170, MATCH(AA$14, WorkDebtName, 0)))</f>
        <v/>
      </c>
      <c r="AC176" s="32" t="str">
        <f>IF(AC$14="","",INDEX('Work It Out'!$K170:$EN170,MATCH(AC$14,WorkDebtName,0)))</f>
        <v/>
      </c>
      <c r="AD176" s="32" t="str">
        <f>IF(AC$14="","",INDEX('Work It Out'!$I170:$EN170, MATCH(AC$14, WorkDebtName, 0)))</f>
        <v/>
      </c>
      <c r="AE176" s="32" t="str">
        <f>IF(AE$14="","",INDEX('Work It Out'!$K170:$EN170,MATCH(AE$14,WorkDebtName,0)))</f>
        <v/>
      </c>
      <c r="AF176" s="32" t="str">
        <f>IF(AE$14="","",INDEX('Work It Out'!$I170:$EN170, MATCH(AE$14, WorkDebtName, 0)))</f>
        <v/>
      </c>
      <c r="AG176" s="32" t="str">
        <f>IF(AG$14="","",INDEX('Work It Out'!$K170:$EN170,MATCH(AG$14,WorkDebtName,0)))</f>
        <v/>
      </c>
      <c r="AH176" s="32" t="str">
        <f>IF(AG$14="","",INDEX('Work It Out'!$I170:$EN170, MATCH(AG$14, WorkDebtName, 0)))</f>
        <v/>
      </c>
      <c r="AI176" s="32" t="str">
        <f>IF(AI$14="","",INDEX('Work It Out'!$K170:$EN170,MATCH(AI$14,WorkDebtName,0)))</f>
        <v/>
      </c>
      <c r="AJ176" s="32" t="str">
        <f>IF(AI$14="","",INDEX('Work It Out'!$I170:$EN170, MATCH(AI$14, WorkDebtName, 0)))</f>
        <v/>
      </c>
      <c r="AK176" s="32" t="str">
        <f>IF(AK$14="","",INDEX('Work It Out'!$K170:$EN170,MATCH(AK$14,WorkDebtName,0)))</f>
        <v/>
      </c>
      <c r="AL176" s="32" t="str">
        <f>IF(AK$14="","",INDEX('Work It Out'!$I170:$EN170, MATCH(AK$14, WorkDebtName, 0)))</f>
        <v/>
      </c>
      <c r="AM176" s="32" t="str">
        <f>IF(AM$14="","",INDEX('Work It Out'!$K170:$EN170,MATCH(AM$14,WorkDebtName,0)))</f>
        <v/>
      </c>
      <c r="AN176" s="32" t="str">
        <f>IF(AM$14="","",INDEX('Work It Out'!$I170:$EN170, MATCH(AM$14, WorkDebtName, 0)))</f>
        <v/>
      </c>
      <c r="AO176" s="32" t="str">
        <f>IF(AO$14="","",INDEX('Work It Out'!$K170:$EN170,MATCH(AO$14,WorkDebtName,0)))</f>
        <v/>
      </c>
      <c r="AP176" s="32" t="str">
        <f>IF(AO$14="","",INDEX('Work It Out'!$I170:$EN170, MATCH(AO$14, WorkDebtName, 0)))</f>
        <v/>
      </c>
    </row>
    <row r="177" spans="2:42" x14ac:dyDescent="0.25">
      <c r="B177" s="31">
        <f t="shared" ca="1" si="2"/>
        <v>50406</v>
      </c>
      <c r="C177" s="32">
        <f>IF(C$14="","",INDEX('Work It Out'!$K171:$EN171,MATCH(C$14,WorkDebtName,0)))</f>
        <v>0</v>
      </c>
      <c r="D177" s="32">
        <f>IF(C$14="","",INDEX('Work It Out'!$I171:$EN171, MATCH(C$14, WorkDebtName, 0)))</f>
        <v>0</v>
      </c>
      <c r="E177" s="32">
        <f>IF(E$14="","",INDEX('Work It Out'!$K171:$EN171,MATCH(E$14,WorkDebtName,0)))</f>
        <v>0</v>
      </c>
      <c r="F177" s="32">
        <f>IF(E$14="","",INDEX('Work It Out'!$I171:$EN171, MATCH(E$14, WorkDebtName, 0)))</f>
        <v>0</v>
      </c>
      <c r="G177" s="32">
        <f>IF(G$14="","",INDEX('Work It Out'!$K171:$EN171,MATCH(G$14,WorkDebtName,0)))</f>
        <v>0</v>
      </c>
      <c r="H177" s="32">
        <f>IF(G$14="","",INDEX('Work It Out'!$I171:$EN171, MATCH(G$14, WorkDebtName, 0)))</f>
        <v>0</v>
      </c>
      <c r="I177" s="32">
        <f>IF(I$14="","",INDEX('Work It Out'!$K171:$EN171,MATCH(I$14,WorkDebtName,0)))</f>
        <v>0</v>
      </c>
      <c r="J177" s="32">
        <f>IF(I$14="","",INDEX('Work It Out'!$I171:$EN171, MATCH(I$14, WorkDebtName, 0)))</f>
        <v>0</v>
      </c>
      <c r="K177" s="32" t="str">
        <f>IF(K$14="","",INDEX('Work It Out'!$K171:$EN171,MATCH(K$14,WorkDebtName,0)))</f>
        <v/>
      </c>
      <c r="L177" s="32" t="str">
        <f>IF(K$14="","",INDEX('Work It Out'!$I171:$EN171, MATCH(K$14, WorkDebtName, 0)))</f>
        <v/>
      </c>
      <c r="M177" s="32" t="str">
        <f>IF(M$14="","",INDEX('Work It Out'!$K171:$EN171,MATCH(M$14,WorkDebtName,0)))</f>
        <v/>
      </c>
      <c r="N177" s="32" t="str">
        <f>IF(M$14="","",INDEX('Work It Out'!$I171:$EN171, MATCH(M$14, WorkDebtName, 0)))</f>
        <v/>
      </c>
      <c r="O177" s="32" t="str">
        <f>IF(O$14="","",INDEX('Work It Out'!$K171:$EN171,MATCH(O$14,WorkDebtName,0)))</f>
        <v/>
      </c>
      <c r="P177" s="32" t="str">
        <f>IF(O$14="","",INDEX('Work It Out'!$I171:$EN171, MATCH(O$14, WorkDebtName, 0)))</f>
        <v/>
      </c>
      <c r="Q177" s="32" t="str">
        <f>IF(Q$14="","",INDEX('Work It Out'!$K171:$EN171,MATCH(Q$14,WorkDebtName,0)))</f>
        <v/>
      </c>
      <c r="R177" s="32" t="str">
        <f>IF(Q$14="","",INDEX('Work It Out'!$I171:$EN171, MATCH(Q$14, WorkDebtName, 0)))</f>
        <v/>
      </c>
      <c r="S177" s="32" t="str">
        <f>IF(S$14="","",INDEX('Work It Out'!$K171:$EN171,MATCH(S$14,WorkDebtName,0)))</f>
        <v/>
      </c>
      <c r="T177" s="32" t="str">
        <f>IF(S$14="","",INDEX('Work It Out'!$I171:$EN171, MATCH(S$14, WorkDebtName, 0)))</f>
        <v/>
      </c>
      <c r="U177" s="32" t="str">
        <f>IF(U$14="","",INDEX('Work It Out'!$K171:$EN171,MATCH(U$14,WorkDebtName,0)))</f>
        <v/>
      </c>
      <c r="V177" s="32" t="str">
        <f>IF(U$14="","",INDEX('Work It Out'!$I171:$EN171, MATCH(U$14, WorkDebtName, 0)))</f>
        <v/>
      </c>
      <c r="W177" s="32" t="str">
        <f>IF(W$14="","",INDEX('Work It Out'!$K171:$EN171,MATCH(W$14,WorkDebtName,0)))</f>
        <v/>
      </c>
      <c r="X177" s="32" t="str">
        <f>IF(W$14="","",INDEX('Work It Out'!$I171:$EN171, MATCH(W$14, WorkDebtName, 0)))</f>
        <v/>
      </c>
      <c r="Y177" s="32" t="str">
        <f>IF(Y$14="","",INDEX('Work It Out'!$K171:$EN171,MATCH(Y$14,WorkDebtName,0)))</f>
        <v/>
      </c>
      <c r="Z177" s="32" t="str">
        <f>IF(Y$14="","",INDEX('Work It Out'!$I171:$EN171, MATCH(Y$14, WorkDebtName, 0)))</f>
        <v/>
      </c>
      <c r="AA177" s="32" t="str">
        <f>IF(AA$14="","",INDEX('Work It Out'!$K171:$EN171,MATCH(AA$14,WorkDebtName,0)))</f>
        <v/>
      </c>
      <c r="AB177" s="32" t="str">
        <f>IF(AA$14="","",INDEX('Work It Out'!$I171:$EN171, MATCH(AA$14, WorkDebtName, 0)))</f>
        <v/>
      </c>
      <c r="AC177" s="32" t="str">
        <f>IF(AC$14="","",INDEX('Work It Out'!$K171:$EN171,MATCH(AC$14,WorkDebtName,0)))</f>
        <v/>
      </c>
      <c r="AD177" s="32" t="str">
        <f>IF(AC$14="","",INDEX('Work It Out'!$I171:$EN171, MATCH(AC$14, WorkDebtName, 0)))</f>
        <v/>
      </c>
      <c r="AE177" s="32" t="str">
        <f>IF(AE$14="","",INDEX('Work It Out'!$K171:$EN171,MATCH(AE$14,WorkDebtName,0)))</f>
        <v/>
      </c>
      <c r="AF177" s="32" t="str">
        <f>IF(AE$14="","",INDEX('Work It Out'!$I171:$EN171, MATCH(AE$14, WorkDebtName, 0)))</f>
        <v/>
      </c>
      <c r="AG177" s="32" t="str">
        <f>IF(AG$14="","",INDEX('Work It Out'!$K171:$EN171,MATCH(AG$14,WorkDebtName,0)))</f>
        <v/>
      </c>
      <c r="AH177" s="32" t="str">
        <f>IF(AG$14="","",INDEX('Work It Out'!$I171:$EN171, MATCH(AG$14, WorkDebtName, 0)))</f>
        <v/>
      </c>
      <c r="AI177" s="32" t="str">
        <f>IF(AI$14="","",INDEX('Work It Out'!$K171:$EN171,MATCH(AI$14,WorkDebtName,0)))</f>
        <v/>
      </c>
      <c r="AJ177" s="32" t="str">
        <f>IF(AI$14="","",INDEX('Work It Out'!$I171:$EN171, MATCH(AI$14, WorkDebtName, 0)))</f>
        <v/>
      </c>
      <c r="AK177" s="32" t="str">
        <f>IF(AK$14="","",INDEX('Work It Out'!$K171:$EN171,MATCH(AK$14,WorkDebtName,0)))</f>
        <v/>
      </c>
      <c r="AL177" s="32" t="str">
        <f>IF(AK$14="","",INDEX('Work It Out'!$I171:$EN171, MATCH(AK$14, WorkDebtName, 0)))</f>
        <v/>
      </c>
      <c r="AM177" s="32" t="str">
        <f>IF(AM$14="","",INDEX('Work It Out'!$K171:$EN171,MATCH(AM$14,WorkDebtName,0)))</f>
        <v/>
      </c>
      <c r="AN177" s="32" t="str">
        <f>IF(AM$14="","",INDEX('Work It Out'!$I171:$EN171, MATCH(AM$14, WorkDebtName, 0)))</f>
        <v/>
      </c>
      <c r="AO177" s="32" t="str">
        <f>IF(AO$14="","",INDEX('Work It Out'!$K171:$EN171,MATCH(AO$14,WorkDebtName,0)))</f>
        <v/>
      </c>
      <c r="AP177" s="32" t="str">
        <f>IF(AO$14="","",INDEX('Work It Out'!$I171:$EN171, MATCH(AO$14, WorkDebtName, 0)))</f>
        <v/>
      </c>
    </row>
    <row r="178" spans="2:42" x14ac:dyDescent="0.25">
      <c r="B178" s="31">
        <f t="shared" ca="1" si="2"/>
        <v>50437</v>
      </c>
      <c r="C178" s="32">
        <f>IF(C$14="","",INDEX('Work It Out'!$K172:$EN172,MATCH(C$14,WorkDebtName,0)))</f>
        <v>0</v>
      </c>
      <c r="D178" s="32">
        <f>IF(C$14="","",INDEX('Work It Out'!$I172:$EN172, MATCH(C$14, WorkDebtName, 0)))</f>
        <v>0</v>
      </c>
      <c r="E178" s="32">
        <f>IF(E$14="","",INDEX('Work It Out'!$K172:$EN172,MATCH(E$14,WorkDebtName,0)))</f>
        <v>0</v>
      </c>
      <c r="F178" s="32">
        <f>IF(E$14="","",INDEX('Work It Out'!$I172:$EN172, MATCH(E$14, WorkDebtName, 0)))</f>
        <v>0</v>
      </c>
      <c r="G178" s="32">
        <f>IF(G$14="","",INDEX('Work It Out'!$K172:$EN172,MATCH(G$14,WorkDebtName,0)))</f>
        <v>0</v>
      </c>
      <c r="H178" s="32">
        <f>IF(G$14="","",INDEX('Work It Out'!$I172:$EN172, MATCH(G$14, WorkDebtName, 0)))</f>
        <v>0</v>
      </c>
      <c r="I178" s="32">
        <f>IF(I$14="","",INDEX('Work It Out'!$K172:$EN172,MATCH(I$14,WorkDebtName,0)))</f>
        <v>0</v>
      </c>
      <c r="J178" s="32">
        <f>IF(I$14="","",INDEX('Work It Out'!$I172:$EN172, MATCH(I$14, WorkDebtName, 0)))</f>
        <v>0</v>
      </c>
      <c r="K178" s="32" t="str">
        <f>IF(K$14="","",INDEX('Work It Out'!$K172:$EN172,MATCH(K$14,WorkDebtName,0)))</f>
        <v/>
      </c>
      <c r="L178" s="32" t="str">
        <f>IF(K$14="","",INDEX('Work It Out'!$I172:$EN172, MATCH(K$14, WorkDebtName, 0)))</f>
        <v/>
      </c>
      <c r="M178" s="32" t="str">
        <f>IF(M$14="","",INDEX('Work It Out'!$K172:$EN172,MATCH(M$14,WorkDebtName,0)))</f>
        <v/>
      </c>
      <c r="N178" s="32" t="str">
        <f>IF(M$14="","",INDEX('Work It Out'!$I172:$EN172, MATCH(M$14, WorkDebtName, 0)))</f>
        <v/>
      </c>
      <c r="O178" s="32" t="str">
        <f>IF(O$14="","",INDEX('Work It Out'!$K172:$EN172,MATCH(O$14,WorkDebtName,0)))</f>
        <v/>
      </c>
      <c r="P178" s="32" t="str">
        <f>IF(O$14="","",INDEX('Work It Out'!$I172:$EN172, MATCH(O$14, WorkDebtName, 0)))</f>
        <v/>
      </c>
      <c r="Q178" s="32" t="str">
        <f>IF(Q$14="","",INDEX('Work It Out'!$K172:$EN172,MATCH(Q$14,WorkDebtName,0)))</f>
        <v/>
      </c>
      <c r="R178" s="32" t="str">
        <f>IF(Q$14="","",INDEX('Work It Out'!$I172:$EN172, MATCH(Q$14, WorkDebtName, 0)))</f>
        <v/>
      </c>
      <c r="S178" s="32" t="str">
        <f>IF(S$14="","",INDEX('Work It Out'!$K172:$EN172,MATCH(S$14,WorkDebtName,0)))</f>
        <v/>
      </c>
      <c r="T178" s="32" t="str">
        <f>IF(S$14="","",INDEX('Work It Out'!$I172:$EN172, MATCH(S$14, WorkDebtName, 0)))</f>
        <v/>
      </c>
      <c r="U178" s="32" t="str">
        <f>IF(U$14="","",INDEX('Work It Out'!$K172:$EN172,MATCH(U$14,WorkDebtName,0)))</f>
        <v/>
      </c>
      <c r="V178" s="32" t="str">
        <f>IF(U$14="","",INDEX('Work It Out'!$I172:$EN172, MATCH(U$14, WorkDebtName, 0)))</f>
        <v/>
      </c>
      <c r="W178" s="32" t="str">
        <f>IF(W$14="","",INDEX('Work It Out'!$K172:$EN172,MATCH(W$14,WorkDebtName,0)))</f>
        <v/>
      </c>
      <c r="X178" s="32" t="str">
        <f>IF(W$14="","",INDEX('Work It Out'!$I172:$EN172, MATCH(W$14, WorkDebtName, 0)))</f>
        <v/>
      </c>
      <c r="Y178" s="32" t="str">
        <f>IF(Y$14="","",INDEX('Work It Out'!$K172:$EN172,MATCH(Y$14,WorkDebtName,0)))</f>
        <v/>
      </c>
      <c r="Z178" s="32" t="str">
        <f>IF(Y$14="","",INDEX('Work It Out'!$I172:$EN172, MATCH(Y$14, WorkDebtName, 0)))</f>
        <v/>
      </c>
      <c r="AA178" s="32" t="str">
        <f>IF(AA$14="","",INDEX('Work It Out'!$K172:$EN172,MATCH(AA$14,WorkDebtName,0)))</f>
        <v/>
      </c>
      <c r="AB178" s="32" t="str">
        <f>IF(AA$14="","",INDEX('Work It Out'!$I172:$EN172, MATCH(AA$14, WorkDebtName, 0)))</f>
        <v/>
      </c>
      <c r="AC178" s="32" t="str">
        <f>IF(AC$14="","",INDEX('Work It Out'!$K172:$EN172,MATCH(AC$14,WorkDebtName,0)))</f>
        <v/>
      </c>
      <c r="AD178" s="32" t="str">
        <f>IF(AC$14="","",INDEX('Work It Out'!$I172:$EN172, MATCH(AC$14, WorkDebtName, 0)))</f>
        <v/>
      </c>
      <c r="AE178" s="32" t="str">
        <f>IF(AE$14="","",INDEX('Work It Out'!$K172:$EN172,MATCH(AE$14,WorkDebtName,0)))</f>
        <v/>
      </c>
      <c r="AF178" s="32" t="str">
        <f>IF(AE$14="","",INDEX('Work It Out'!$I172:$EN172, MATCH(AE$14, WorkDebtName, 0)))</f>
        <v/>
      </c>
      <c r="AG178" s="32" t="str">
        <f>IF(AG$14="","",INDEX('Work It Out'!$K172:$EN172,MATCH(AG$14,WorkDebtName,0)))</f>
        <v/>
      </c>
      <c r="AH178" s="32" t="str">
        <f>IF(AG$14="","",INDEX('Work It Out'!$I172:$EN172, MATCH(AG$14, WorkDebtName, 0)))</f>
        <v/>
      </c>
      <c r="AI178" s="32" t="str">
        <f>IF(AI$14="","",INDEX('Work It Out'!$K172:$EN172,MATCH(AI$14,WorkDebtName,0)))</f>
        <v/>
      </c>
      <c r="AJ178" s="32" t="str">
        <f>IF(AI$14="","",INDEX('Work It Out'!$I172:$EN172, MATCH(AI$14, WorkDebtName, 0)))</f>
        <v/>
      </c>
      <c r="AK178" s="32" t="str">
        <f>IF(AK$14="","",INDEX('Work It Out'!$K172:$EN172,MATCH(AK$14,WorkDebtName,0)))</f>
        <v/>
      </c>
      <c r="AL178" s="32" t="str">
        <f>IF(AK$14="","",INDEX('Work It Out'!$I172:$EN172, MATCH(AK$14, WorkDebtName, 0)))</f>
        <v/>
      </c>
      <c r="AM178" s="32" t="str">
        <f>IF(AM$14="","",INDEX('Work It Out'!$K172:$EN172,MATCH(AM$14,WorkDebtName,0)))</f>
        <v/>
      </c>
      <c r="AN178" s="32" t="str">
        <f>IF(AM$14="","",INDEX('Work It Out'!$I172:$EN172, MATCH(AM$14, WorkDebtName, 0)))</f>
        <v/>
      </c>
      <c r="AO178" s="32" t="str">
        <f>IF(AO$14="","",INDEX('Work It Out'!$K172:$EN172,MATCH(AO$14,WorkDebtName,0)))</f>
        <v/>
      </c>
      <c r="AP178" s="32" t="str">
        <f>IF(AO$14="","",INDEX('Work It Out'!$I172:$EN172, MATCH(AO$14, WorkDebtName, 0)))</f>
        <v/>
      </c>
    </row>
    <row r="179" spans="2:42" x14ac:dyDescent="0.25">
      <c r="B179" s="31">
        <f t="shared" ca="1" si="2"/>
        <v>50465</v>
      </c>
      <c r="C179" s="32">
        <f>IF(C$14="","",INDEX('Work It Out'!$K173:$EN173,MATCH(C$14,WorkDebtName,0)))</f>
        <v>0</v>
      </c>
      <c r="D179" s="32">
        <f>IF(C$14="","",INDEX('Work It Out'!$I173:$EN173, MATCH(C$14, WorkDebtName, 0)))</f>
        <v>0</v>
      </c>
      <c r="E179" s="32">
        <f>IF(E$14="","",INDEX('Work It Out'!$K173:$EN173,MATCH(E$14,WorkDebtName,0)))</f>
        <v>0</v>
      </c>
      <c r="F179" s="32">
        <f>IF(E$14="","",INDEX('Work It Out'!$I173:$EN173, MATCH(E$14, WorkDebtName, 0)))</f>
        <v>0</v>
      </c>
      <c r="G179" s="32">
        <f>IF(G$14="","",INDEX('Work It Out'!$K173:$EN173,MATCH(G$14,WorkDebtName,0)))</f>
        <v>0</v>
      </c>
      <c r="H179" s="32">
        <f>IF(G$14="","",INDEX('Work It Out'!$I173:$EN173, MATCH(G$14, WorkDebtName, 0)))</f>
        <v>0</v>
      </c>
      <c r="I179" s="32">
        <f>IF(I$14="","",INDEX('Work It Out'!$K173:$EN173,MATCH(I$14,WorkDebtName,0)))</f>
        <v>0</v>
      </c>
      <c r="J179" s="32">
        <f>IF(I$14="","",INDEX('Work It Out'!$I173:$EN173, MATCH(I$14, WorkDebtName, 0)))</f>
        <v>0</v>
      </c>
      <c r="K179" s="32" t="str">
        <f>IF(K$14="","",INDEX('Work It Out'!$K173:$EN173,MATCH(K$14,WorkDebtName,0)))</f>
        <v/>
      </c>
      <c r="L179" s="32" t="str">
        <f>IF(K$14="","",INDEX('Work It Out'!$I173:$EN173, MATCH(K$14, WorkDebtName, 0)))</f>
        <v/>
      </c>
      <c r="M179" s="32" t="str">
        <f>IF(M$14="","",INDEX('Work It Out'!$K173:$EN173,MATCH(M$14,WorkDebtName,0)))</f>
        <v/>
      </c>
      <c r="N179" s="32" t="str">
        <f>IF(M$14="","",INDEX('Work It Out'!$I173:$EN173, MATCH(M$14, WorkDebtName, 0)))</f>
        <v/>
      </c>
      <c r="O179" s="32" t="str">
        <f>IF(O$14="","",INDEX('Work It Out'!$K173:$EN173,MATCH(O$14,WorkDebtName,0)))</f>
        <v/>
      </c>
      <c r="P179" s="32" t="str">
        <f>IF(O$14="","",INDEX('Work It Out'!$I173:$EN173, MATCH(O$14, WorkDebtName, 0)))</f>
        <v/>
      </c>
      <c r="Q179" s="32" t="str">
        <f>IF(Q$14="","",INDEX('Work It Out'!$K173:$EN173,MATCH(Q$14,WorkDebtName,0)))</f>
        <v/>
      </c>
      <c r="R179" s="32" t="str">
        <f>IF(Q$14="","",INDEX('Work It Out'!$I173:$EN173, MATCH(Q$14, WorkDebtName, 0)))</f>
        <v/>
      </c>
      <c r="S179" s="32" t="str">
        <f>IF(S$14="","",INDEX('Work It Out'!$K173:$EN173,MATCH(S$14,WorkDebtName,0)))</f>
        <v/>
      </c>
      <c r="T179" s="32" t="str">
        <f>IF(S$14="","",INDEX('Work It Out'!$I173:$EN173, MATCH(S$14, WorkDebtName, 0)))</f>
        <v/>
      </c>
      <c r="U179" s="32" t="str">
        <f>IF(U$14="","",INDEX('Work It Out'!$K173:$EN173,MATCH(U$14,WorkDebtName,0)))</f>
        <v/>
      </c>
      <c r="V179" s="32" t="str">
        <f>IF(U$14="","",INDEX('Work It Out'!$I173:$EN173, MATCH(U$14, WorkDebtName, 0)))</f>
        <v/>
      </c>
      <c r="W179" s="32" t="str">
        <f>IF(W$14="","",INDEX('Work It Out'!$K173:$EN173,MATCH(W$14,WorkDebtName,0)))</f>
        <v/>
      </c>
      <c r="X179" s="32" t="str">
        <f>IF(W$14="","",INDEX('Work It Out'!$I173:$EN173, MATCH(W$14, WorkDebtName, 0)))</f>
        <v/>
      </c>
      <c r="Y179" s="32" t="str">
        <f>IF(Y$14="","",INDEX('Work It Out'!$K173:$EN173,MATCH(Y$14,WorkDebtName,0)))</f>
        <v/>
      </c>
      <c r="Z179" s="32" t="str">
        <f>IF(Y$14="","",INDEX('Work It Out'!$I173:$EN173, MATCH(Y$14, WorkDebtName, 0)))</f>
        <v/>
      </c>
      <c r="AA179" s="32" t="str">
        <f>IF(AA$14="","",INDEX('Work It Out'!$K173:$EN173,MATCH(AA$14,WorkDebtName,0)))</f>
        <v/>
      </c>
      <c r="AB179" s="32" t="str">
        <f>IF(AA$14="","",INDEX('Work It Out'!$I173:$EN173, MATCH(AA$14, WorkDebtName, 0)))</f>
        <v/>
      </c>
      <c r="AC179" s="32" t="str">
        <f>IF(AC$14="","",INDEX('Work It Out'!$K173:$EN173,MATCH(AC$14,WorkDebtName,0)))</f>
        <v/>
      </c>
      <c r="AD179" s="32" t="str">
        <f>IF(AC$14="","",INDEX('Work It Out'!$I173:$EN173, MATCH(AC$14, WorkDebtName, 0)))</f>
        <v/>
      </c>
      <c r="AE179" s="32" t="str">
        <f>IF(AE$14="","",INDEX('Work It Out'!$K173:$EN173,MATCH(AE$14,WorkDebtName,0)))</f>
        <v/>
      </c>
      <c r="AF179" s="32" t="str">
        <f>IF(AE$14="","",INDEX('Work It Out'!$I173:$EN173, MATCH(AE$14, WorkDebtName, 0)))</f>
        <v/>
      </c>
      <c r="AG179" s="32" t="str">
        <f>IF(AG$14="","",INDEX('Work It Out'!$K173:$EN173,MATCH(AG$14,WorkDebtName,0)))</f>
        <v/>
      </c>
      <c r="AH179" s="32" t="str">
        <f>IF(AG$14="","",INDEX('Work It Out'!$I173:$EN173, MATCH(AG$14, WorkDebtName, 0)))</f>
        <v/>
      </c>
      <c r="AI179" s="32" t="str">
        <f>IF(AI$14="","",INDEX('Work It Out'!$K173:$EN173,MATCH(AI$14,WorkDebtName,0)))</f>
        <v/>
      </c>
      <c r="AJ179" s="32" t="str">
        <f>IF(AI$14="","",INDEX('Work It Out'!$I173:$EN173, MATCH(AI$14, WorkDebtName, 0)))</f>
        <v/>
      </c>
      <c r="AK179" s="32" t="str">
        <f>IF(AK$14="","",INDEX('Work It Out'!$K173:$EN173,MATCH(AK$14,WorkDebtName,0)))</f>
        <v/>
      </c>
      <c r="AL179" s="32" t="str">
        <f>IF(AK$14="","",INDEX('Work It Out'!$I173:$EN173, MATCH(AK$14, WorkDebtName, 0)))</f>
        <v/>
      </c>
      <c r="AM179" s="32" t="str">
        <f>IF(AM$14="","",INDEX('Work It Out'!$K173:$EN173,MATCH(AM$14,WorkDebtName,0)))</f>
        <v/>
      </c>
      <c r="AN179" s="32" t="str">
        <f>IF(AM$14="","",INDEX('Work It Out'!$I173:$EN173, MATCH(AM$14, WorkDebtName, 0)))</f>
        <v/>
      </c>
      <c r="AO179" s="32" t="str">
        <f>IF(AO$14="","",INDEX('Work It Out'!$K173:$EN173,MATCH(AO$14,WorkDebtName,0)))</f>
        <v/>
      </c>
      <c r="AP179" s="32" t="str">
        <f>IF(AO$14="","",INDEX('Work It Out'!$I173:$EN173, MATCH(AO$14, WorkDebtName, 0)))</f>
        <v/>
      </c>
    </row>
    <row r="180" spans="2:42" x14ac:dyDescent="0.25">
      <c r="B180" s="31">
        <f t="shared" ca="1" si="2"/>
        <v>50496</v>
      </c>
      <c r="C180" s="32">
        <f>IF(C$14="","",INDEX('Work It Out'!$K174:$EN174,MATCH(C$14,WorkDebtName,0)))</f>
        <v>0</v>
      </c>
      <c r="D180" s="32">
        <f>IF(C$14="","",INDEX('Work It Out'!$I174:$EN174, MATCH(C$14, WorkDebtName, 0)))</f>
        <v>0</v>
      </c>
      <c r="E180" s="32">
        <f>IF(E$14="","",INDEX('Work It Out'!$K174:$EN174,MATCH(E$14,WorkDebtName,0)))</f>
        <v>0</v>
      </c>
      <c r="F180" s="32">
        <f>IF(E$14="","",INDEX('Work It Out'!$I174:$EN174, MATCH(E$14, WorkDebtName, 0)))</f>
        <v>0</v>
      </c>
      <c r="G180" s="32">
        <f>IF(G$14="","",INDEX('Work It Out'!$K174:$EN174,MATCH(G$14,WorkDebtName,0)))</f>
        <v>0</v>
      </c>
      <c r="H180" s="32">
        <f>IF(G$14="","",INDEX('Work It Out'!$I174:$EN174, MATCH(G$14, WorkDebtName, 0)))</f>
        <v>0</v>
      </c>
      <c r="I180" s="32">
        <f>IF(I$14="","",INDEX('Work It Out'!$K174:$EN174,MATCH(I$14,WorkDebtName,0)))</f>
        <v>0</v>
      </c>
      <c r="J180" s="32">
        <f>IF(I$14="","",INDEX('Work It Out'!$I174:$EN174, MATCH(I$14, WorkDebtName, 0)))</f>
        <v>0</v>
      </c>
      <c r="K180" s="32" t="str">
        <f>IF(K$14="","",INDEX('Work It Out'!$K174:$EN174,MATCH(K$14,WorkDebtName,0)))</f>
        <v/>
      </c>
      <c r="L180" s="32" t="str">
        <f>IF(K$14="","",INDEX('Work It Out'!$I174:$EN174, MATCH(K$14, WorkDebtName, 0)))</f>
        <v/>
      </c>
      <c r="M180" s="32" t="str">
        <f>IF(M$14="","",INDEX('Work It Out'!$K174:$EN174,MATCH(M$14,WorkDebtName,0)))</f>
        <v/>
      </c>
      <c r="N180" s="32" t="str">
        <f>IF(M$14="","",INDEX('Work It Out'!$I174:$EN174, MATCH(M$14, WorkDebtName, 0)))</f>
        <v/>
      </c>
      <c r="O180" s="32" t="str">
        <f>IF(O$14="","",INDEX('Work It Out'!$K174:$EN174,MATCH(O$14,WorkDebtName,0)))</f>
        <v/>
      </c>
      <c r="P180" s="32" t="str">
        <f>IF(O$14="","",INDEX('Work It Out'!$I174:$EN174, MATCH(O$14, WorkDebtName, 0)))</f>
        <v/>
      </c>
      <c r="Q180" s="32" t="str">
        <f>IF(Q$14="","",INDEX('Work It Out'!$K174:$EN174,MATCH(Q$14,WorkDebtName,0)))</f>
        <v/>
      </c>
      <c r="R180" s="32" t="str">
        <f>IF(Q$14="","",INDEX('Work It Out'!$I174:$EN174, MATCH(Q$14, WorkDebtName, 0)))</f>
        <v/>
      </c>
      <c r="S180" s="32" t="str">
        <f>IF(S$14="","",INDEX('Work It Out'!$K174:$EN174,MATCH(S$14,WorkDebtName,0)))</f>
        <v/>
      </c>
      <c r="T180" s="32" t="str">
        <f>IF(S$14="","",INDEX('Work It Out'!$I174:$EN174, MATCH(S$14, WorkDebtName, 0)))</f>
        <v/>
      </c>
      <c r="U180" s="32" t="str">
        <f>IF(U$14="","",INDEX('Work It Out'!$K174:$EN174,MATCH(U$14,WorkDebtName,0)))</f>
        <v/>
      </c>
      <c r="V180" s="32" t="str">
        <f>IF(U$14="","",INDEX('Work It Out'!$I174:$EN174, MATCH(U$14, WorkDebtName, 0)))</f>
        <v/>
      </c>
      <c r="W180" s="32" t="str">
        <f>IF(W$14="","",INDEX('Work It Out'!$K174:$EN174,MATCH(W$14,WorkDebtName,0)))</f>
        <v/>
      </c>
      <c r="X180" s="32" t="str">
        <f>IF(W$14="","",INDEX('Work It Out'!$I174:$EN174, MATCH(W$14, WorkDebtName, 0)))</f>
        <v/>
      </c>
      <c r="Y180" s="32" t="str">
        <f>IF(Y$14="","",INDEX('Work It Out'!$K174:$EN174,MATCH(Y$14,WorkDebtName,0)))</f>
        <v/>
      </c>
      <c r="Z180" s="32" t="str">
        <f>IF(Y$14="","",INDEX('Work It Out'!$I174:$EN174, MATCH(Y$14, WorkDebtName, 0)))</f>
        <v/>
      </c>
      <c r="AA180" s="32" t="str">
        <f>IF(AA$14="","",INDEX('Work It Out'!$K174:$EN174,MATCH(AA$14,WorkDebtName,0)))</f>
        <v/>
      </c>
      <c r="AB180" s="32" t="str">
        <f>IF(AA$14="","",INDEX('Work It Out'!$I174:$EN174, MATCH(AA$14, WorkDebtName, 0)))</f>
        <v/>
      </c>
      <c r="AC180" s="32" t="str">
        <f>IF(AC$14="","",INDEX('Work It Out'!$K174:$EN174,MATCH(AC$14,WorkDebtName,0)))</f>
        <v/>
      </c>
      <c r="AD180" s="32" t="str">
        <f>IF(AC$14="","",INDEX('Work It Out'!$I174:$EN174, MATCH(AC$14, WorkDebtName, 0)))</f>
        <v/>
      </c>
      <c r="AE180" s="32" t="str">
        <f>IF(AE$14="","",INDEX('Work It Out'!$K174:$EN174,MATCH(AE$14,WorkDebtName,0)))</f>
        <v/>
      </c>
      <c r="AF180" s="32" t="str">
        <f>IF(AE$14="","",INDEX('Work It Out'!$I174:$EN174, MATCH(AE$14, WorkDebtName, 0)))</f>
        <v/>
      </c>
      <c r="AG180" s="32" t="str">
        <f>IF(AG$14="","",INDEX('Work It Out'!$K174:$EN174,MATCH(AG$14,WorkDebtName,0)))</f>
        <v/>
      </c>
      <c r="AH180" s="32" t="str">
        <f>IF(AG$14="","",INDEX('Work It Out'!$I174:$EN174, MATCH(AG$14, WorkDebtName, 0)))</f>
        <v/>
      </c>
      <c r="AI180" s="32" t="str">
        <f>IF(AI$14="","",INDEX('Work It Out'!$K174:$EN174,MATCH(AI$14,WorkDebtName,0)))</f>
        <v/>
      </c>
      <c r="AJ180" s="32" t="str">
        <f>IF(AI$14="","",INDEX('Work It Out'!$I174:$EN174, MATCH(AI$14, WorkDebtName, 0)))</f>
        <v/>
      </c>
      <c r="AK180" s="32" t="str">
        <f>IF(AK$14="","",INDEX('Work It Out'!$K174:$EN174,MATCH(AK$14,WorkDebtName,0)))</f>
        <v/>
      </c>
      <c r="AL180" s="32" t="str">
        <f>IF(AK$14="","",INDEX('Work It Out'!$I174:$EN174, MATCH(AK$14, WorkDebtName, 0)))</f>
        <v/>
      </c>
      <c r="AM180" s="32" t="str">
        <f>IF(AM$14="","",INDEX('Work It Out'!$K174:$EN174,MATCH(AM$14,WorkDebtName,0)))</f>
        <v/>
      </c>
      <c r="AN180" s="32" t="str">
        <f>IF(AM$14="","",INDEX('Work It Out'!$I174:$EN174, MATCH(AM$14, WorkDebtName, 0)))</f>
        <v/>
      </c>
      <c r="AO180" s="32" t="str">
        <f>IF(AO$14="","",INDEX('Work It Out'!$K174:$EN174,MATCH(AO$14,WorkDebtName,0)))</f>
        <v/>
      </c>
      <c r="AP180" s="32" t="str">
        <f>IF(AO$14="","",INDEX('Work It Out'!$I174:$EN174, MATCH(AO$14, WorkDebtName, 0)))</f>
        <v/>
      </c>
    </row>
    <row r="181" spans="2:42" x14ac:dyDescent="0.25">
      <c r="B181" s="31">
        <f t="shared" ca="1" si="2"/>
        <v>50526</v>
      </c>
      <c r="C181" s="32">
        <f>IF(C$14="","",INDEX('Work It Out'!$K175:$EN175,MATCH(C$14,WorkDebtName,0)))</f>
        <v>0</v>
      </c>
      <c r="D181" s="32">
        <f>IF(C$14="","",INDEX('Work It Out'!$I175:$EN175, MATCH(C$14, WorkDebtName, 0)))</f>
        <v>0</v>
      </c>
      <c r="E181" s="32">
        <f>IF(E$14="","",INDEX('Work It Out'!$K175:$EN175,MATCH(E$14,WorkDebtName,0)))</f>
        <v>0</v>
      </c>
      <c r="F181" s="32">
        <f>IF(E$14="","",INDEX('Work It Out'!$I175:$EN175, MATCH(E$14, WorkDebtName, 0)))</f>
        <v>0</v>
      </c>
      <c r="G181" s="32">
        <f>IF(G$14="","",INDEX('Work It Out'!$K175:$EN175,MATCH(G$14,WorkDebtName,0)))</f>
        <v>0</v>
      </c>
      <c r="H181" s="32">
        <f>IF(G$14="","",INDEX('Work It Out'!$I175:$EN175, MATCH(G$14, WorkDebtName, 0)))</f>
        <v>0</v>
      </c>
      <c r="I181" s="32">
        <f>IF(I$14="","",INDEX('Work It Out'!$K175:$EN175,MATCH(I$14,WorkDebtName,0)))</f>
        <v>0</v>
      </c>
      <c r="J181" s="32">
        <f>IF(I$14="","",INDEX('Work It Out'!$I175:$EN175, MATCH(I$14, WorkDebtName, 0)))</f>
        <v>0</v>
      </c>
      <c r="K181" s="32" t="str">
        <f>IF(K$14="","",INDEX('Work It Out'!$K175:$EN175,MATCH(K$14,WorkDebtName,0)))</f>
        <v/>
      </c>
      <c r="L181" s="32" t="str">
        <f>IF(K$14="","",INDEX('Work It Out'!$I175:$EN175, MATCH(K$14, WorkDebtName, 0)))</f>
        <v/>
      </c>
      <c r="M181" s="32" t="str">
        <f>IF(M$14="","",INDEX('Work It Out'!$K175:$EN175,MATCH(M$14,WorkDebtName,0)))</f>
        <v/>
      </c>
      <c r="N181" s="32" t="str">
        <f>IF(M$14="","",INDEX('Work It Out'!$I175:$EN175, MATCH(M$14, WorkDebtName, 0)))</f>
        <v/>
      </c>
      <c r="O181" s="32" t="str">
        <f>IF(O$14="","",INDEX('Work It Out'!$K175:$EN175,MATCH(O$14,WorkDebtName,0)))</f>
        <v/>
      </c>
      <c r="P181" s="32" t="str">
        <f>IF(O$14="","",INDEX('Work It Out'!$I175:$EN175, MATCH(O$14, WorkDebtName, 0)))</f>
        <v/>
      </c>
      <c r="Q181" s="32" t="str">
        <f>IF(Q$14="","",INDEX('Work It Out'!$K175:$EN175,MATCH(Q$14,WorkDebtName,0)))</f>
        <v/>
      </c>
      <c r="R181" s="32" t="str">
        <f>IF(Q$14="","",INDEX('Work It Out'!$I175:$EN175, MATCH(Q$14, WorkDebtName, 0)))</f>
        <v/>
      </c>
      <c r="S181" s="32" t="str">
        <f>IF(S$14="","",INDEX('Work It Out'!$K175:$EN175,MATCH(S$14,WorkDebtName,0)))</f>
        <v/>
      </c>
      <c r="T181" s="32" t="str">
        <f>IF(S$14="","",INDEX('Work It Out'!$I175:$EN175, MATCH(S$14, WorkDebtName, 0)))</f>
        <v/>
      </c>
      <c r="U181" s="32" t="str">
        <f>IF(U$14="","",INDEX('Work It Out'!$K175:$EN175,MATCH(U$14,WorkDebtName,0)))</f>
        <v/>
      </c>
      <c r="V181" s="32" t="str">
        <f>IF(U$14="","",INDEX('Work It Out'!$I175:$EN175, MATCH(U$14, WorkDebtName, 0)))</f>
        <v/>
      </c>
      <c r="W181" s="32" t="str">
        <f>IF(W$14="","",INDEX('Work It Out'!$K175:$EN175,MATCH(W$14,WorkDebtName,0)))</f>
        <v/>
      </c>
      <c r="X181" s="32" t="str">
        <f>IF(W$14="","",INDEX('Work It Out'!$I175:$EN175, MATCH(W$14, WorkDebtName, 0)))</f>
        <v/>
      </c>
      <c r="Y181" s="32" t="str">
        <f>IF(Y$14="","",INDEX('Work It Out'!$K175:$EN175,MATCH(Y$14,WorkDebtName,0)))</f>
        <v/>
      </c>
      <c r="Z181" s="32" t="str">
        <f>IF(Y$14="","",INDEX('Work It Out'!$I175:$EN175, MATCH(Y$14, WorkDebtName, 0)))</f>
        <v/>
      </c>
      <c r="AA181" s="32" t="str">
        <f>IF(AA$14="","",INDEX('Work It Out'!$K175:$EN175,MATCH(AA$14,WorkDebtName,0)))</f>
        <v/>
      </c>
      <c r="AB181" s="32" t="str">
        <f>IF(AA$14="","",INDEX('Work It Out'!$I175:$EN175, MATCH(AA$14, WorkDebtName, 0)))</f>
        <v/>
      </c>
      <c r="AC181" s="32" t="str">
        <f>IF(AC$14="","",INDEX('Work It Out'!$K175:$EN175,MATCH(AC$14,WorkDebtName,0)))</f>
        <v/>
      </c>
      <c r="AD181" s="32" t="str">
        <f>IF(AC$14="","",INDEX('Work It Out'!$I175:$EN175, MATCH(AC$14, WorkDebtName, 0)))</f>
        <v/>
      </c>
      <c r="AE181" s="32" t="str">
        <f>IF(AE$14="","",INDEX('Work It Out'!$K175:$EN175,MATCH(AE$14,WorkDebtName,0)))</f>
        <v/>
      </c>
      <c r="AF181" s="32" t="str">
        <f>IF(AE$14="","",INDEX('Work It Out'!$I175:$EN175, MATCH(AE$14, WorkDebtName, 0)))</f>
        <v/>
      </c>
      <c r="AG181" s="32" t="str">
        <f>IF(AG$14="","",INDEX('Work It Out'!$K175:$EN175,MATCH(AG$14,WorkDebtName,0)))</f>
        <v/>
      </c>
      <c r="AH181" s="32" t="str">
        <f>IF(AG$14="","",INDEX('Work It Out'!$I175:$EN175, MATCH(AG$14, WorkDebtName, 0)))</f>
        <v/>
      </c>
      <c r="AI181" s="32" t="str">
        <f>IF(AI$14="","",INDEX('Work It Out'!$K175:$EN175,MATCH(AI$14,WorkDebtName,0)))</f>
        <v/>
      </c>
      <c r="AJ181" s="32" t="str">
        <f>IF(AI$14="","",INDEX('Work It Out'!$I175:$EN175, MATCH(AI$14, WorkDebtName, 0)))</f>
        <v/>
      </c>
      <c r="AK181" s="32" t="str">
        <f>IF(AK$14="","",INDEX('Work It Out'!$K175:$EN175,MATCH(AK$14,WorkDebtName,0)))</f>
        <v/>
      </c>
      <c r="AL181" s="32" t="str">
        <f>IF(AK$14="","",INDEX('Work It Out'!$I175:$EN175, MATCH(AK$14, WorkDebtName, 0)))</f>
        <v/>
      </c>
      <c r="AM181" s="32" t="str">
        <f>IF(AM$14="","",INDEX('Work It Out'!$K175:$EN175,MATCH(AM$14,WorkDebtName,0)))</f>
        <v/>
      </c>
      <c r="AN181" s="32" t="str">
        <f>IF(AM$14="","",INDEX('Work It Out'!$I175:$EN175, MATCH(AM$14, WorkDebtName, 0)))</f>
        <v/>
      </c>
      <c r="AO181" s="32" t="str">
        <f>IF(AO$14="","",INDEX('Work It Out'!$K175:$EN175,MATCH(AO$14,WorkDebtName,0)))</f>
        <v/>
      </c>
      <c r="AP181" s="32" t="str">
        <f>IF(AO$14="","",INDEX('Work It Out'!$I175:$EN175, MATCH(AO$14, WorkDebtName, 0)))</f>
        <v/>
      </c>
    </row>
    <row r="182" spans="2:42" x14ac:dyDescent="0.25">
      <c r="B182" s="31">
        <f t="shared" ca="1" si="2"/>
        <v>50557</v>
      </c>
      <c r="C182" s="32">
        <f>IF(C$14="","",INDEX('Work It Out'!$K176:$EN176,MATCH(C$14,WorkDebtName,0)))</f>
        <v>0</v>
      </c>
      <c r="D182" s="32">
        <f>IF(C$14="","",INDEX('Work It Out'!$I176:$EN176, MATCH(C$14, WorkDebtName, 0)))</f>
        <v>0</v>
      </c>
      <c r="E182" s="32">
        <f>IF(E$14="","",INDEX('Work It Out'!$K176:$EN176,MATCH(E$14,WorkDebtName,0)))</f>
        <v>0</v>
      </c>
      <c r="F182" s="32">
        <f>IF(E$14="","",INDEX('Work It Out'!$I176:$EN176, MATCH(E$14, WorkDebtName, 0)))</f>
        <v>0</v>
      </c>
      <c r="G182" s="32">
        <f>IF(G$14="","",INDEX('Work It Out'!$K176:$EN176,MATCH(G$14,WorkDebtName,0)))</f>
        <v>0</v>
      </c>
      <c r="H182" s="32">
        <f>IF(G$14="","",INDEX('Work It Out'!$I176:$EN176, MATCH(G$14, WorkDebtName, 0)))</f>
        <v>0</v>
      </c>
      <c r="I182" s="32">
        <f>IF(I$14="","",INDEX('Work It Out'!$K176:$EN176,MATCH(I$14,WorkDebtName,0)))</f>
        <v>0</v>
      </c>
      <c r="J182" s="32">
        <f>IF(I$14="","",INDEX('Work It Out'!$I176:$EN176, MATCH(I$14, WorkDebtName, 0)))</f>
        <v>0</v>
      </c>
      <c r="K182" s="32" t="str">
        <f>IF(K$14="","",INDEX('Work It Out'!$K176:$EN176,MATCH(K$14,WorkDebtName,0)))</f>
        <v/>
      </c>
      <c r="L182" s="32" t="str">
        <f>IF(K$14="","",INDEX('Work It Out'!$I176:$EN176, MATCH(K$14, WorkDebtName, 0)))</f>
        <v/>
      </c>
      <c r="M182" s="32" t="str">
        <f>IF(M$14="","",INDEX('Work It Out'!$K176:$EN176,MATCH(M$14,WorkDebtName,0)))</f>
        <v/>
      </c>
      <c r="N182" s="32" t="str">
        <f>IF(M$14="","",INDEX('Work It Out'!$I176:$EN176, MATCH(M$14, WorkDebtName, 0)))</f>
        <v/>
      </c>
      <c r="O182" s="32" t="str">
        <f>IF(O$14="","",INDEX('Work It Out'!$K176:$EN176,MATCH(O$14,WorkDebtName,0)))</f>
        <v/>
      </c>
      <c r="P182" s="32" t="str">
        <f>IF(O$14="","",INDEX('Work It Out'!$I176:$EN176, MATCH(O$14, WorkDebtName, 0)))</f>
        <v/>
      </c>
      <c r="Q182" s="32" t="str">
        <f>IF(Q$14="","",INDEX('Work It Out'!$K176:$EN176,MATCH(Q$14,WorkDebtName,0)))</f>
        <v/>
      </c>
      <c r="R182" s="32" t="str">
        <f>IF(Q$14="","",INDEX('Work It Out'!$I176:$EN176, MATCH(Q$14, WorkDebtName, 0)))</f>
        <v/>
      </c>
      <c r="S182" s="32" t="str">
        <f>IF(S$14="","",INDEX('Work It Out'!$K176:$EN176,MATCH(S$14,WorkDebtName,0)))</f>
        <v/>
      </c>
      <c r="T182" s="32" t="str">
        <f>IF(S$14="","",INDEX('Work It Out'!$I176:$EN176, MATCH(S$14, WorkDebtName, 0)))</f>
        <v/>
      </c>
      <c r="U182" s="32" t="str">
        <f>IF(U$14="","",INDEX('Work It Out'!$K176:$EN176,MATCH(U$14,WorkDebtName,0)))</f>
        <v/>
      </c>
      <c r="V182" s="32" t="str">
        <f>IF(U$14="","",INDEX('Work It Out'!$I176:$EN176, MATCH(U$14, WorkDebtName, 0)))</f>
        <v/>
      </c>
      <c r="W182" s="32" t="str">
        <f>IF(W$14="","",INDEX('Work It Out'!$K176:$EN176,MATCH(W$14,WorkDebtName,0)))</f>
        <v/>
      </c>
      <c r="X182" s="32" t="str">
        <f>IF(W$14="","",INDEX('Work It Out'!$I176:$EN176, MATCH(W$14, WorkDebtName, 0)))</f>
        <v/>
      </c>
      <c r="Y182" s="32" t="str">
        <f>IF(Y$14="","",INDEX('Work It Out'!$K176:$EN176,MATCH(Y$14,WorkDebtName,0)))</f>
        <v/>
      </c>
      <c r="Z182" s="32" t="str">
        <f>IF(Y$14="","",INDEX('Work It Out'!$I176:$EN176, MATCH(Y$14, WorkDebtName, 0)))</f>
        <v/>
      </c>
      <c r="AA182" s="32" t="str">
        <f>IF(AA$14="","",INDEX('Work It Out'!$K176:$EN176,MATCH(AA$14,WorkDebtName,0)))</f>
        <v/>
      </c>
      <c r="AB182" s="32" t="str">
        <f>IF(AA$14="","",INDEX('Work It Out'!$I176:$EN176, MATCH(AA$14, WorkDebtName, 0)))</f>
        <v/>
      </c>
      <c r="AC182" s="32" t="str">
        <f>IF(AC$14="","",INDEX('Work It Out'!$K176:$EN176,MATCH(AC$14,WorkDebtName,0)))</f>
        <v/>
      </c>
      <c r="AD182" s="32" t="str">
        <f>IF(AC$14="","",INDEX('Work It Out'!$I176:$EN176, MATCH(AC$14, WorkDebtName, 0)))</f>
        <v/>
      </c>
      <c r="AE182" s="32" t="str">
        <f>IF(AE$14="","",INDEX('Work It Out'!$K176:$EN176,MATCH(AE$14,WorkDebtName,0)))</f>
        <v/>
      </c>
      <c r="AF182" s="32" t="str">
        <f>IF(AE$14="","",INDEX('Work It Out'!$I176:$EN176, MATCH(AE$14, WorkDebtName, 0)))</f>
        <v/>
      </c>
      <c r="AG182" s="32" t="str">
        <f>IF(AG$14="","",INDEX('Work It Out'!$K176:$EN176,MATCH(AG$14,WorkDebtName,0)))</f>
        <v/>
      </c>
      <c r="AH182" s="32" t="str">
        <f>IF(AG$14="","",INDEX('Work It Out'!$I176:$EN176, MATCH(AG$14, WorkDebtName, 0)))</f>
        <v/>
      </c>
      <c r="AI182" s="32" t="str">
        <f>IF(AI$14="","",INDEX('Work It Out'!$K176:$EN176,MATCH(AI$14,WorkDebtName,0)))</f>
        <v/>
      </c>
      <c r="AJ182" s="32" t="str">
        <f>IF(AI$14="","",INDEX('Work It Out'!$I176:$EN176, MATCH(AI$14, WorkDebtName, 0)))</f>
        <v/>
      </c>
      <c r="AK182" s="32" t="str">
        <f>IF(AK$14="","",INDEX('Work It Out'!$K176:$EN176,MATCH(AK$14,WorkDebtName,0)))</f>
        <v/>
      </c>
      <c r="AL182" s="32" t="str">
        <f>IF(AK$14="","",INDEX('Work It Out'!$I176:$EN176, MATCH(AK$14, WorkDebtName, 0)))</f>
        <v/>
      </c>
      <c r="AM182" s="32" t="str">
        <f>IF(AM$14="","",INDEX('Work It Out'!$K176:$EN176,MATCH(AM$14,WorkDebtName,0)))</f>
        <v/>
      </c>
      <c r="AN182" s="32" t="str">
        <f>IF(AM$14="","",INDEX('Work It Out'!$I176:$EN176, MATCH(AM$14, WorkDebtName, 0)))</f>
        <v/>
      </c>
      <c r="AO182" s="32" t="str">
        <f>IF(AO$14="","",INDEX('Work It Out'!$K176:$EN176,MATCH(AO$14,WorkDebtName,0)))</f>
        <v/>
      </c>
      <c r="AP182" s="32" t="str">
        <f>IF(AO$14="","",INDEX('Work It Out'!$I176:$EN176, MATCH(AO$14, WorkDebtName, 0)))</f>
        <v/>
      </c>
    </row>
    <row r="183" spans="2:42" x14ac:dyDescent="0.25">
      <c r="B183" s="31">
        <f t="shared" ca="1" si="2"/>
        <v>50587</v>
      </c>
      <c r="C183" s="32">
        <f>IF(C$14="","",INDEX('Work It Out'!$K177:$EN177,MATCH(C$14,WorkDebtName,0)))</f>
        <v>0</v>
      </c>
      <c r="D183" s="32">
        <f>IF(C$14="","",INDEX('Work It Out'!$I177:$EN177, MATCH(C$14, WorkDebtName, 0)))</f>
        <v>0</v>
      </c>
      <c r="E183" s="32">
        <f>IF(E$14="","",INDEX('Work It Out'!$K177:$EN177,MATCH(E$14,WorkDebtName,0)))</f>
        <v>0</v>
      </c>
      <c r="F183" s="32">
        <f>IF(E$14="","",INDEX('Work It Out'!$I177:$EN177, MATCH(E$14, WorkDebtName, 0)))</f>
        <v>0</v>
      </c>
      <c r="G183" s="32">
        <f>IF(G$14="","",INDEX('Work It Out'!$K177:$EN177,MATCH(G$14,WorkDebtName,0)))</f>
        <v>0</v>
      </c>
      <c r="H183" s="32">
        <f>IF(G$14="","",INDEX('Work It Out'!$I177:$EN177, MATCH(G$14, WorkDebtName, 0)))</f>
        <v>0</v>
      </c>
      <c r="I183" s="32">
        <f>IF(I$14="","",INDEX('Work It Out'!$K177:$EN177,MATCH(I$14,WorkDebtName,0)))</f>
        <v>0</v>
      </c>
      <c r="J183" s="32">
        <f>IF(I$14="","",INDEX('Work It Out'!$I177:$EN177, MATCH(I$14, WorkDebtName, 0)))</f>
        <v>0</v>
      </c>
      <c r="K183" s="32" t="str">
        <f>IF(K$14="","",INDEX('Work It Out'!$K177:$EN177,MATCH(K$14,WorkDebtName,0)))</f>
        <v/>
      </c>
      <c r="L183" s="32" t="str">
        <f>IF(K$14="","",INDEX('Work It Out'!$I177:$EN177, MATCH(K$14, WorkDebtName, 0)))</f>
        <v/>
      </c>
      <c r="M183" s="32" t="str">
        <f>IF(M$14="","",INDEX('Work It Out'!$K177:$EN177,MATCH(M$14,WorkDebtName,0)))</f>
        <v/>
      </c>
      <c r="N183" s="32" t="str">
        <f>IF(M$14="","",INDEX('Work It Out'!$I177:$EN177, MATCH(M$14, WorkDebtName, 0)))</f>
        <v/>
      </c>
      <c r="O183" s="32" t="str">
        <f>IF(O$14="","",INDEX('Work It Out'!$K177:$EN177,MATCH(O$14,WorkDebtName,0)))</f>
        <v/>
      </c>
      <c r="P183" s="32" t="str">
        <f>IF(O$14="","",INDEX('Work It Out'!$I177:$EN177, MATCH(O$14, WorkDebtName, 0)))</f>
        <v/>
      </c>
      <c r="Q183" s="32" t="str">
        <f>IF(Q$14="","",INDEX('Work It Out'!$K177:$EN177,MATCH(Q$14,WorkDebtName,0)))</f>
        <v/>
      </c>
      <c r="R183" s="32" t="str">
        <f>IF(Q$14="","",INDEX('Work It Out'!$I177:$EN177, MATCH(Q$14, WorkDebtName, 0)))</f>
        <v/>
      </c>
      <c r="S183" s="32" t="str">
        <f>IF(S$14="","",INDEX('Work It Out'!$K177:$EN177,MATCH(S$14,WorkDebtName,0)))</f>
        <v/>
      </c>
      <c r="T183" s="32" t="str">
        <f>IF(S$14="","",INDEX('Work It Out'!$I177:$EN177, MATCH(S$14, WorkDebtName, 0)))</f>
        <v/>
      </c>
      <c r="U183" s="32" t="str">
        <f>IF(U$14="","",INDEX('Work It Out'!$K177:$EN177,MATCH(U$14,WorkDebtName,0)))</f>
        <v/>
      </c>
      <c r="V183" s="32" t="str">
        <f>IF(U$14="","",INDEX('Work It Out'!$I177:$EN177, MATCH(U$14, WorkDebtName, 0)))</f>
        <v/>
      </c>
      <c r="W183" s="32" t="str">
        <f>IF(W$14="","",INDEX('Work It Out'!$K177:$EN177,MATCH(W$14,WorkDebtName,0)))</f>
        <v/>
      </c>
      <c r="X183" s="32" t="str">
        <f>IF(W$14="","",INDEX('Work It Out'!$I177:$EN177, MATCH(W$14, WorkDebtName, 0)))</f>
        <v/>
      </c>
      <c r="Y183" s="32" t="str">
        <f>IF(Y$14="","",INDEX('Work It Out'!$K177:$EN177,MATCH(Y$14,WorkDebtName,0)))</f>
        <v/>
      </c>
      <c r="Z183" s="32" t="str">
        <f>IF(Y$14="","",INDEX('Work It Out'!$I177:$EN177, MATCH(Y$14, WorkDebtName, 0)))</f>
        <v/>
      </c>
      <c r="AA183" s="32" t="str">
        <f>IF(AA$14="","",INDEX('Work It Out'!$K177:$EN177,MATCH(AA$14,WorkDebtName,0)))</f>
        <v/>
      </c>
      <c r="AB183" s="32" t="str">
        <f>IF(AA$14="","",INDEX('Work It Out'!$I177:$EN177, MATCH(AA$14, WorkDebtName, 0)))</f>
        <v/>
      </c>
      <c r="AC183" s="32" t="str">
        <f>IF(AC$14="","",INDEX('Work It Out'!$K177:$EN177,MATCH(AC$14,WorkDebtName,0)))</f>
        <v/>
      </c>
      <c r="AD183" s="32" t="str">
        <f>IF(AC$14="","",INDEX('Work It Out'!$I177:$EN177, MATCH(AC$14, WorkDebtName, 0)))</f>
        <v/>
      </c>
      <c r="AE183" s="32" t="str">
        <f>IF(AE$14="","",INDEX('Work It Out'!$K177:$EN177,MATCH(AE$14,WorkDebtName,0)))</f>
        <v/>
      </c>
      <c r="AF183" s="32" t="str">
        <f>IF(AE$14="","",INDEX('Work It Out'!$I177:$EN177, MATCH(AE$14, WorkDebtName, 0)))</f>
        <v/>
      </c>
      <c r="AG183" s="32" t="str">
        <f>IF(AG$14="","",INDEX('Work It Out'!$K177:$EN177,MATCH(AG$14,WorkDebtName,0)))</f>
        <v/>
      </c>
      <c r="AH183" s="32" t="str">
        <f>IF(AG$14="","",INDEX('Work It Out'!$I177:$EN177, MATCH(AG$14, WorkDebtName, 0)))</f>
        <v/>
      </c>
      <c r="AI183" s="32" t="str">
        <f>IF(AI$14="","",INDEX('Work It Out'!$K177:$EN177,MATCH(AI$14,WorkDebtName,0)))</f>
        <v/>
      </c>
      <c r="AJ183" s="32" t="str">
        <f>IF(AI$14="","",INDEX('Work It Out'!$I177:$EN177, MATCH(AI$14, WorkDebtName, 0)))</f>
        <v/>
      </c>
      <c r="AK183" s="32" t="str">
        <f>IF(AK$14="","",INDEX('Work It Out'!$K177:$EN177,MATCH(AK$14,WorkDebtName,0)))</f>
        <v/>
      </c>
      <c r="AL183" s="32" t="str">
        <f>IF(AK$14="","",INDEX('Work It Out'!$I177:$EN177, MATCH(AK$14, WorkDebtName, 0)))</f>
        <v/>
      </c>
      <c r="AM183" s="32" t="str">
        <f>IF(AM$14="","",INDEX('Work It Out'!$K177:$EN177,MATCH(AM$14,WorkDebtName,0)))</f>
        <v/>
      </c>
      <c r="AN183" s="32" t="str">
        <f>IF(AM$14="","",INDEX('Work It Out'!$I177:$EN177, MATCH(AM$14, WorkDebtName, 0)))</f>
        <v/>
      </c>
      <c r="AO183" s="32" t="str">
        <f>IF(AO$14="","",INDEX('Work It Out'!$K177:$EN177,MATCH(AO$14,WorkDebtName,0)))</f>
        <v/>
      </c>
      <c r="AP183" s="32" t="str">
        <f>IF(AO$14="","",INDEX('Work It Out'!$I177:$EN177, MATCH(AO$14, WorkDebtName, 0)))</f>
        <v/>
      </c>
    </row>
    <row r="184" spans="2:42" x14ac:dyDescent="0.25">
      <c r="B184" s="31">
        <f t="shared" ca="1" si="2"/>
        <v>50618</v>
      </c>
      <c r="C184" s="32">
        <f>IF(C$14="","",INDEX('Work It Out'!$K178:$EN178,MATCH(C$14,WorkDebtName,0)))</f>
        <v>0</v>
      </c>
      <c r="D184" s="32">
        <f>IF(C$14="","",INDEX('Work It Out'!$I178:$EN178, MATCH(C$14, WorkDebtName, 0)))</f>
        <v>0</v>
      </c>
      <c r="E184" s="32">
        <f>IF(E$14="","",INDEX('Work It Out'!$K178:$EN178,MATCH(E$14,WorkDebtName,0)))</f>
        <v>0</v>
      </c>
      <c r="F184" s="32">
        <f>IF(E$14="","",INDEX('Work It Out'!$I178:$EN178, MATCH(E$14, WorkDebtName, 0)))</f>
        <v>0</v>
      </c>
      <c r="G184" s="32">
        <f>IF(G$14="","",INDEX('Work It Out'!$K178:$EN178,MATCH(G$14,WorkDebtName,0)))</f>
        <v>0</v>
      </c>
      <c r="H184" s="32">
        <f>IF(G$14="","",INDEX('Work It Out'!$I178:$EN178, MATCH(G$14, WorkDebtName, 0)))</f>
        <v>0</v>
      </c>
      <c r="I184" s="32">
        <f>IF(I$14="","",INDEX('Work It Out'!$K178:$EN178,MATCH(I$14,WorkDebtName,0)))</f>
        <v>0</v>
      </c>
      <c r="J184" s="32">
        <f>IF(I$14="","",INDEX('Work It Out'!$I178:$EN178, MATCH(I$14, WorkDebtName, 0)))</f>
        <v>0</v>
      </c>
      <c r="K184" s="32" t="str">
        <f>IF(K$14="","",INDEX('Work It Out'!$K178:$EN178,MATCH(K$14,WorkDebtName,0)))</f>
        <v/>
      </c>
      <c r="L184" s="32" t="str">
        <f>IF(K$14="","",INDEX('Work It Out'!$I178:$EN178, MATCH(K$14, WorkDebtName, 0)))</f>
        <v/>
      </c>
      <c r="M184" s="32" t="str">
        <f>IF(M$14="","",INDEX('Work It Out'!$K178:$EN178,MATCH(M$14,WorkDebtName,0)))</f>
        <v/>
      </c>
      <c r="N184" s="32" t="str">
        <f>IF(M$14="","",INDEX('Work It Out'!$I178:$EN178, MATCH(M$14, WorkDebtName, 0)))</f>
        <v/>
      </c>
      <c r="O184" s="32" t="str">
        <f>IF(O$14="","",INDEX('Work It Out'!$K178:$EN178,MATCH(O$14,WorkDebtName,0)))</f>
        <v/>
      </c>
      <c r="P184" s="32" t="str">
        <f>IF(O$14="","",INDEX('Work It Out'!$I178:$EN178, MATCH(O$14, WorkDebtName, 0)))</f>
        <v/>
      </c>
      <c r="Q184" s="32" t="str">
        <f>IF(Q$14="","",INDEX('Work It Out'!$K178:$EN178,MATCH(Q$14,WorkDebtName,0)))</f>
        <v/>
      </c>
      <c r="R184" s="32" t="str">
        <f>IF(Q$14="","",INDEX('Work It Out'!$I178:$EN178, MATCH(Q$14, WorkDebtName, 0)))</f>
        <v/>
      </c>
      <c r="S184" s="32" t="str">
        <f>IF(S$14="","",INDEX('Work It Out'!$K178:$EN178,MATCH(S$14,WorkDebtName,0)))</f>
        <v/>
      </c>
      <c r="T184" s="32" t="str">
        <f>IF(S$14="","",INDEX('Work It Out'!$I178:$EN178, MATCH(S$14, WorkDebtName, 0)))</f>
        <v/>
      </c>
      <c r="U184" s="32" t="str">
        <f>IF(U$14="","",INDEX('Work It Out'!$K178:$EN178,MATCH(U$14,WorkDebtName,0)))</f>
        <v/>
      </c>
      <c r="V184" s="32" t="str">
        <f>IF(U$14="","",INDEX('Work It Out'!$I178:$EN178, MATCH(U$14, WorkDebtName, 0)))</f>
        <v/>
      </c>
      <c r="W184" s="32" t="str">
        <f>IF(W$14="","",INDEX('Work It Out'!$K178:$EN178,MATCH(W$14,WorkDebtName,0)))</f>
        <v/>
      </c>
      <c r="X184" s="32" t="str">
        <f>IF(W$14="","",INDEX('Work It Out'!$I178:$EN178, MATCH(W$14, WorkDebtName, 0)))</f>
        <v/>
      </c>
      <c r="Y184" s="32" t="str">
        <f>IF(Y$14="","",INDEX('Work It Out'!$K178:$EN178,MATCH(Y$14,WorkDebtName,0)))</f>
        <v/>
      </c>
      <c r="Z184" s="32" t="str">
        <f>IF(Y$14="","",INDEX('Work It Out'!$I178:$EN178, MATCH(Y$14, WorkDebtName, 0)))</f>
        <v/>
      </c>
      <c r="AA184" s="32" t="str">
        <f>IF(AA$14="","",INDEX('Work It Out'!$K178:$EN178,MATCH(AA$14,WorkDebtName,0)))</f>
        <v/>
      </c>
      <c r="AB184" s="32" t="str">
        <f>IF(AA$14="","",INDEX('Work It Out'!$I178:$EN178, MATCH(AA$14, WorkDebtName, 0)))</f>
        <v/>
      </c>
      <c r="AC184" s="32" t="str">
        <f>IF(AC$14="","",INDEX('Work It Out'!$K178:$EN178,MATCH(AC$14,WorkDebtName,0)))</f>
        <v/>
      </c>
      <c r="AD184" s="32" t="str">
        <f>IF(AC$14="","",INDEX('Work It Out'!$I178:$EN178, MATCH(AC$14, WorkDebtName, 0)))</f>
        <v/>
      </c>
      <c r="AE184" s="32" t="str">
        <f>IF(AE$14="","",INDEX('Work It Out'!$K178:$EN178,MATCH(AE$14,WorkDebtName,0)))</f>
        <v/>
      </c>
      <c r="AF184" s="32" t="str">
        <f>IF(AE$14="","",INDEX('Work It Out'!$I178:$EN178, MATCH(AE$14, WorkDebtName, 0)))</f>
        <v/>
      </c>
      <c r="AG184" s="32" t="str">
        <f>IF(AG$14="","",INDEX('Work It Out'!$K178:$EN178,MATCH(AG$14,WorkDebtName,0)))</f>
        <v/>
      </c>
      <c r="AH184" s="32" t="str">
        <f>IF(AG$14="","",INDEX('Work It Out'!$I178:$EN178, MATCH(AG$14, WorkDebtName, 0)))</f>
        <v/>
      </c>
      <c r="AI184" s="32" t="str">
        <f>IF(AI$14="","",INDEX('Work It Out'!$K178:$EN178,MATCH(AI$14,WorkDebtName,0)))</f>
        <v/>
      </c>
      <c r="AJ184" s="32" t="str">
        <f>IF(AI$14="","",INDEX('Work It Out'!$I178:$EN178, MATCH(AI$14, WorkDebtName, 0)))</f>
        <v/>
      </c>
      <c r="AK184" s="32" t="str">
        <f>IF(AK$14="","",INDEX('Work It Out'!$K178:$EN178,MATCH(AK$14,WorkDebtName,0)))</f>
        <v/>
      </c>
      <c r="AL184" s="32" t="str">
        <f>IF(AK$14="","",INDEX('Work It Out'!$I178:$EN178, MATCH(AK$14, WorkDebtName, 0)))</f>
        <v/>
      </c>
      <c r="AM184" s="32" t="str">
        <f>IF(AM$14="","",INDEX('Work It Out'!$K178:$EN178,MATCH(AM$14,WorkDebtName,0)))</f>
        <v/>
      </c>
      <c r="AN184" s="32" t="str">
        <f>IF(AM$14="","",INDEX('Work It Out'!$I178:$EN178, MATCH(AM$14, WorkDebtName, 0)))</f>
        <v/>
      </c>
      <c r="AO184" s="32" t="str">
        <f>IF(AO$14="","",INDEX('Work It Out'!$K178:$EN178,MATCH(AO$14,WorkDebtName,0)))</f>
        <v/>
      </c>
      <c r="AP184" s="32" t="str">
        <f>IF(AO$14="","",INDEX('Work It Out'!$I178:$EN178, MATCH(AO$14, WorkDebtName, 0)))</f>
        <v/>
      </c>
    </row>
    <row r="185" spans="2:42" x14ac:dyDescent="0.25">
      <c r="B185" s="31">
        <f t="shared" ca="1" si="2"/>
        <v>50649</v>
      </c>
      <c r="C185" s="32">
        <f>IF(C$14="","",INDEX('Work It Out'!$K179:$EN179,MATCH(C$14,WorkDebtName,0)))</f>
        <v>0</v>
      </c>
      <c r="D185" s="32">
        <f>IF(C$14="","",INDEX('Work It Out'!$I179:$EN179, MATCH(C$14, WorkDebtName, 0)))</f>
        <v>0</v>
      </c>
      <c r="E185" s="32">
        <f>IF(E$14="","",INDEX('Work It Out'!$K179:$EN179,MATCH(E$14,WorkDebtName,0)))</f>
        <v>0</v>
      </c>
      <c r="F185" s="32">
        <f>IF(E$14="","",INDEX('Work It Out'!$I179:$EN179, MATCH(E$14, WorkDebtName, 0)))</f>
        <v>0</v>
      </c>
      <c r="G185" s="32">
        <f>IF(G$14="","",INDEX('Work It Out'!$K179:$EN179,MATCH(G$14,WorkDebtName,0)))</f>
        <v>0</v>
      </c>
      <c r="H185" s="32">
        <f>IF(G$14="","",INDEX('Work It Out'!$I179:$EN179, MATCH(G$14, WorkDebtName, 0)))</f>
        <v>0</v>
      </c>
      <c r="I185" s="32">
        <f>IF(I$14="","",INDEX('Work It Out'!$K179:$EN179,MATCH(I$14,WorkDebtName,0)))</f>
        <v>0</v>
      </c>
      <c r="J185" s="32">
        <f>IF(I$14="","",INDEX('Work It Out'!$I179:$EN179, MATCH(I$14, WorkDebtName, 0)))</f>
        <v>0</v>
      </c>
      <c r="K185" s="32" t="str">
        <f>IF(K$14="","",INDEX('Work It Out'!$K179:$EN179,MATCH(K$14,WorkDebtName,0)))</f>
        <v/>
      </c>
      <c r="L185" s="32" t="str">
        <f>IF(K$14="","",INDEX('Work It Out'!$I179:$EN179, MATCH(K$14, WorkDebtName, 0)))</f>
        <v/>
      </c>
      <c r="M185" s="32" t="str">
        <f>IF(M$14="","",INDEX('Work It Out'!$K179:$EN179,MATCH(M$14,WorkDebtName,0)))</f>
        <v/>
      </c>
      <c r="N185" s="32" t="str">
        <f>IF(M$14="","",INDEX('Work It Out'!$I179:$EN179, MATCH(M$14, WorkDebtName, 0)))</f>
        <v/>
      </c>
      <c r="O185" s="32" t="str">
        <f>IF(O$14="","",INDEX('Work It Out'!$K179:$EN179,MATCH(O$14,WorkDebtName,0)))</f>
        <v/>
      </c>
      <c r="P185" s="32" t="str">
        <f>IF(O$14="","",INDEX('Work It Out'!$I179:$EN179, MATCH(O$14, WorkDebtName, 0)))</f>
        <v/>
      </c>
      <c r="Q185" s="32" t="str">
        <f>IF(Q$14="","",INDEX('Work It Out'!$K179:$EN179,MATCH(Q$14,WorkDebtName,0)))</f>
        <v/>
      </c>
      <c r="R185" s="32" t="str">
        <f>IF(Q$14="","",INDEX('Work It Out'!$I179:$EN179, MATCH(Q$14, WorkDebtName, 0)))</f>
        <v/>
      </c>
      <c r="S185" s="32" t="str">
        <f>IF(S$14="","",INDEX('Work It Out'!$K179:$EN179,MATCH(S$14,WorkDebtName,0)))</f>
        <v/>
      </c>
      <c r="T185" s="32" t="str">
        <f>IF(S$14="","",INDEX('Work It Out'!$I179:$EN179, MATCH(S$14, WorkDebtName, 0)))</f>
        <v/>
      </c>
      <c r="U185" s="32" t="str">
        <f>IF(U$14="","",INDEX('Work It Out'!$K179:$EN179,MATCH(U$14,WorkDebtName,0)))</f>
        <v/>
      </c>
      <c r="V185" s="32" t="str">
        <f>IF(U$14="","",INDEX('Work It Out'!$I179:$EN179, MATCH(U$14, WorkDebtName, 0)))</f>
        <v/>
      </c>
      <c r="W185" s="32" t="str">
        <f>IF(W$14="","",INDEX('Work It Out'!$K179:$EN179,MATCH(W$14,WorkDebtName,0)))</f>
        <v/>
      </c>
      <c r="X185" s="32" t="str">
        <f>IF(W$14="","",INDEX('Work It Out'!$I179:$EN179, MATCH(W$14, WorkDebtName, 0)))</f>
        <v/>
      </c>
      <c r="Y185" s="32" t="str">
        <f>IF(Y$14="","",INDEX('Work It Out'!$K179:$EN179,MATCH(Y$14,WorkDebtName,0)))</f>
        <v/>
      </c>
      <c r="Z185" s="32" t="str">
        <f>IF(Y$14="","",INDEX('Work It Out'!$I179:$EN179, MATCH(Y$14, WorkDebtName, 0)))</f>
        <v/>
      </c>
      <c r="AA185" s="32" t="str">
        <f>IF(AA$14="","",INDEX('Work It Out'!$K179:$EN179,MATCH(AA$14,WorkDebtName,0)))</f>
        <v/>
      </c>
      <c r="AB185" s="32" t="str">
        <f>IF(AA$14="","",INDEX('Work It Out'!$I179:$EN179, MATCH(AA$14, WorkDebtName, 0)))</f>
        <v/>
      </c>
      <c r="AC185" s="32" t="str">
        <f>IF(AC$14="","",INDEX('Work It Out'!$K179:$EN179,MATCH(AC$14,WorkDebtName,0)))</f>
        <v/>
      </c>
      <c r="AD185" s="32" t="str">
        <f>IF(AC$14="","",INDEX('Work It Out'!$I179:$EN179, MATCH(AC$14, WorkDebtName, 0)))</f>
        <v/>
      </c>
      <c r="AE185" s="32" t="str">
        <f>IF(AE$14="","",INDEX('Work It Out'!$K179:$EN179,MATCH(AE$14,WorkDebtName,0)))</f>
        <v/>
      </c>
      <c r="AF185" s="32" t="str">
        <f>IF(AE$14="","",INDEX('Work It Out'!$I179:$EN179, MATCH(AE$14, WorkDebtName, 0)))</f>
        <v/>
      </c>
      <c r="AG185" s="32" t="str">
        <f>IF(AG$14="","",INDEX('Work It Out'!$K179:$EN179,MATCH(AG$14,WorkDebtName,0)))</f>
        <v/>
      </c>
      <c r="AH185" s="32" t="str">
        <f>IF(AG$14="","",INDEX('Work It Out'!$I179:$EN179, MATCH(AG$14, WorkDebtName, 0)))</f>
        <v/>
      </c>
      <c r="AI185" s="32" t="str">
        <f>IF(AI$14="","",INDEX('Work It Out'!$K179:$EN179,MATCH(AI$14,WorkDebtName,0)))</f>
        <v/>
      </c>
      <c r="AJ185" s="32" t="str">
        <f>IF(AI$14="","",INDEX('Work It Out'!$I179:$EN179, MATCH(AI$14, WorkDebtName, 0)))</f>
        <v/>
      </c>
      <c r="AK185" s="32" t="str">
        <f>IF(AK$14="","",INDEX('Work It Out'!$K179:$EN179,MATCH(AK$14,WorkDebtName,0)))</f>
        <v/>
      </c>
      <c r="AL185" s="32" t="str">
        <f>IF(AK$14="","",INDEX('Work It Out'!$I179:$EN179, MATCH(AK$14, WorkDebtName, 0)))</f>
        <v/>
      </c>
      <c r="AM185" s="32" t="str">
        <f>IF(AM$14="","",INDEX('Work It Out'!$K179:$EN179,MATCH(AM$14,WorkDebtName,0)))</f>
        <v/>
      </c>
      <c r="AN185" s="32" t="str">
        <f>IF(AM$14="","",INDEX('Work It Out'!$I179:$EN179, MATCH(AM$14, WorkDebtName, 0)))</f>
        <v/>
      </c>
      <c r="AO185" s="32" t="str">
        <f>IF(AO$14="","",INDEX('Work It Out'!$K179:$EN179,MATCH(AO$14,WorkDebtName,0)))</f>
        <v/>
      </c>
      <c r="AP185" s="32" t="str">
        <f>IF(AO$14="","",INDEX('Work It Out'!$I179:$EN179, MATCH(AO$14, WorkDebtName, 0)))</f>
        <v/>
      </c>
    </row>
    <row r="186" spans="2:42" x14ac:dyDescent="0.25">
      <c r="B186" s="31">
        <f t="shared" ca="1" si="2"/>
        <v>50679</v>
      </c>
      <c r="C186" s="32">
        <f>IF(C$14="","",INDEX('Work It Out'!$K180:$EN180,MATCH(C$14,WorkDebtName,0)))</f>
        <v>0</v>
      </c>
      <c r="D186" s="32">
        <f>IF(C$14="","",INDEX('Work It Out'!$I180:$EN180, MATCH(C$14, WorkDebtName, 0)))</f>
        <v>0</v>
      </c>
      <c r="E186" s="32">
        <f>IF(E$14="","",INDEX('Work It Out'!$K180:$EN180,MATCH(E$14,WorkDebtName,0)))</f>
        <v>0</v>
      </c>
      <c r="F186" s="32">
        <f>IF(E$14="","",INDEX('Work It Out'!$I180:$EN180, MATCH(E$14, WorkDebtName, 0)))</f>
        <v>0</v>
      </c>
      <c r="G186" s="32">
        <f>IF(G$14="","",INDEX('Work It Out'!$K180:$EN180,MATCH(G$14,WorkDebtName,0)))</f>
        <v>0</v>
      </c>
      <c r="H186" s="32">
        <f>IF(G$14="","",INDEX('Work It Out'!$I180:$EN180, MATCH(G$14, WorkDebtName, 0)))</f>
        <v>0</v>
      </c>
      <c r="I186" s="32">
        <f>IF(I$14="","",INDEX('Work It Out'!$K180:$EN180,MATCH(I$14,WorkDebtName,0)))</f>
        <v>0</v>
      </c>
      <c r="J186" s="32">
        <f>IF(I$14="","",INDEX('Work It Out'!$I180:$EN180, MATCH(I$14, WorkDebtName, 0)))</f>
        <v>0</v>
      </c>
      <c r="K186" s="32" t="str">
        <f>IF(K$14="","",INDEX('Work It Out'!$K180:$EN180,MATCH(K$14,WorkDebtName,0)))</f>
        <v/>
      </c>
      <c r="L186" s="32" t="str">
        <f>IF(K$14="","",INDEX('Work It Out'!$I180:$EN180, MATCH(K$14, WorkDebtName, 0)))</f>
        <v/>
      </c>
      <c r="M186" s="32" t="str">
        <f>IF(M$14="","",INDEX('Work It Out'!$K180:$EN180,MATCH(M$14,WorkDebtName,0)))</f>
        <v/>
      </c>
      <c r="N186" s="32" t="str">
        <f>IF(M$14="","",INDEX('Work It Out'!$I180:$EN180, MATCH(M$14, WorkDebtName, 0)))</f>
        <v/>
      </c>
      <c r="O186" s="32" t="str">
        <f>IF(O$14="","",INDEX('Work It Out'!$K180:$EN180,MATCH(O$14,WorkDebtName,0)))</f>
        <v/>
      </c>
      <c r="P186" s="32" t="str">
        <f>IF(O$14="","",INDEX('Work It Out'!$I180:$EN180, MATCH(O$14, WorkDebtName, 0)))</f>
        <v/>
      </c>
      <c r="Q186" s="32" t="str">
        <f>IF(Q$14="","",INDEX('Work It Out'!$K180:$EN180,MATCH(Q$14,WorkDebtName,0)))</f>
        <v/>
      </c>
      <c r="R186" s="32" t="str">
        <f>IF(Q$14="","",INDEX('Work It Out'!$I180:$EN180, MATCH(Q$14, WorkDebtName, 0)))</f>
        <v/>
      </c>
      <c r="S186" s="32" t="str">
        <f>IF(S$14="","",INDEX('Work It Out'!$K180:$EN180,MATCH(S$14,WorkDebtName,0)))</f>
        <v/>
      </c>
      <c r="T186" s="32" t="str">
        <f>IF(S$14="","",INDEX('Work It Out'!$I180:$EN180, MATCH(S$14, WorkDebtName, 0)))</f>
        <v/>
      </c>
      <c r="U186" s="32" t="str">
        <f>IF(U$14="","",INDEX('Work It Out'!$K180:$EN180,MATCH(U$14,WorkDebtName,0)))</f>
        <v/>
      </c>
      <c r="V186" s="32" t="str">
        <f>IF(U$14="","",INDEX('Work It Out'!$I180:$EN180, MATCH(U$14, WorkDebtName, 0)))</f>
        <v/>
      </c>
      <c r="W186" s="32" t="str">
        <f>IF(W$14="","",INDEX('Work It Out'!$K180:$EN180,MATCH(W$14,WorkDebtName,0)))</f>
        <v/>
      </c>
      <c r="X186" s="32" t="str">
        <f>IF(W$14="","",INDEX('Work It Out'!$I180:$EN180, MATCH(W$14, WorkDebtName, 0)))</f>
        <v/>
      </c>
      <c r="Y186" s="32" t="str">
        <f>IF(Y$14="","",INDEX('Work It Out'!$K180:$EN180,MATCH(Y$14,WorkDebtName,0)))</f>
        <v/>
      </c>
      <c r="Z186" s="32" t="str">
        <f>IF(Y$14="","",INDEX('Work It Out'!$I180:$EN180, MATCH(Y$14, WorkDebtName, 0)))</f>
        <v/>
      </c>
      <c r="AA186" s="32" t="str">
        <f>IF(AA$14="","",INDEX('Work It Out'!$K180:$EN180,MATCH(AA$14,WorkDebtName,0)))</f>
        <v/>
      </c>
      <c r="AB186" s="32" t="str">
        <f>IF(AA$14="","",INDEX('Work It Out'!$I180:$EN180, MATCH(AA$14, WorkDebtName, 0)))</f>
        <v/>
      </c>
      <c r="AC186" s="32" t="str">
        <f>IF(AC$14="","",INDEX('Work It Out'!$K180:$EN180,MATCH(AC$14,WorkDebtName,0)))</f>
        <v/>
      </c>
      <c r="AD186" s="32" t="str">
        <f>IF(AC$14="","",INDEX('Work It Out'!$I180:$EN180, MATCH(AC$14, WorkDebtName, 0)))</f>
        <v/>
      </c>
      <c r="AE186" s="32" t="str">
        <f>IF(AE$14="","",INDEX('Work It Out'!$K180:$EN180,MATCH(AE$14,WorkDebtName,0)))</f>
        <v/>
      </c>
      <c r="AF186" s="32" t="str">
        <f>IF(AE$14="","",INDEX('Work It Out'!$I180:$EN180, MATCH(AE$14, WorkDebtName, 0)))</f>
        <v/>
      </c>
      <c r="AG186" s="32" t="str">
        <f>IF(AG$14="","",INDEX('Work It Out'!$K180:$EN180,MATCH(AG$14,WorkDebtName,0)))</f>
        <v/>
      </c>
      <c r="AH186" s="32" t="str">
        <f>IF(AG$14="","",INDEX('Work It Out'!$I180:$EN180, MATCH(AG$14, WorkDebtName, 0)))</f>
        <v/>
      </c>
      <c r="AI186" s="32" t="str">
        <f>IF(AI$14="","",INDEX('Work It Out'!$K180:$EN180,MATCH(AI$14,WorkDebtName,0)))</f>
        <v/>
      </c>
      <c r="AJ186" s="32" t="str">
        <f>IF(AI$14="","",INDEX('Work It Out'!$I180:$EN180, MATCH(AI$14, WorkDebtName, 0)))</f>
        <v/>
      </c>
      <c r="AK186" s="32" t="str">
        <f>IF(AK$14="","",INDEX('Work It Out'!$K180:$EN180,MATCH(AK$14,WorkDebtName,0)))</f>
        <v/>
      </c>
      <c r="AL186" s="32" t="str">
        <f>IF(AK$14="","",INDEX('Work It Out'!$I180:$EN180, MATCH(AK$14, WorkDebtName, 0)))</f>
        <v/>
      </c>
      <c r="AM186" s="32" t="str">
        <f>IF(AM$14="","",INDEX('Work It Out'!$K180:$EN180,MATCH(AM$14,WorkDebtName,0)))</f>
        <v/>
      </c>
      <c r="AN186" s="32" t="str">
        <f>IF(AM$14="","",INDEX('Work It Out'!$I180:$EN180, MATCH(AM$14, WorkDebtName, 0)))</f>
        <v/>
      </c>
      <c r="AO186" s="32" t="str">
        <f>IF(AO$14="","",INDEX('Work It Out'!$K180:$EN180,MATCH(AO$14,WorkDebtName,0)))</f>
        <v/>
      </c>
      <c r="AP186" s="32" t="str">
        <f>IF(AO$14="","",INDEX('Work It Out'!$I180:$EN180, MATCH(AO$14, WorkDebtName, 0)))</f>
        <v/>
      </c>
    </row>
    <row r="187" spans="2:42" x14ac:dyDescent="0.25">
      <c r="B187" s="31">
        <f t="shared" ca="1" si="2"/>
        <v>50710</v>
      </c>
      <c r="C187" s="32">
        <f>IF(C$14="","",INDEX('Work It Out'!$K181:$EN181,MATCH(C$14,WorkDebtName,0)))</f>
        <v>0</v>
      </c>
      <c r="D187" s="32">
        <f>IF(C$14="","",INDEX('Work It Out'!$I181:$EN181, MATCH(C$14, WorkDebtName, 0)))</f>
        <v>0</v>
      </c>
      <c r="E187" s="32">
        <f>IF(E$14="","",INDEX('Work It Out'!$K181:$EN181,MATCH(E$14,WorkDebtName,0)))</f>
        <v>0</v>
      </c>
      <c r="F187" s="32">
        <f>IF(E$14="","",INDEX('Work It Out'!$I181:$EN181, MATCH(E$14, WorkDebtName, 0)))</f>
        <v>0</v>
      </c>
      <c r="G187" s="32">
        <f>IF(G$14="","",INDEX('Work It Out'!$K181:$EN181,MATCH(G$14,WorkDebtName,0)))</f>
        <v>0</v>
      </c>
      <c r="H187" s="32">
        <f>IF(G$14="","",INDEX('Work It Out'!$I181:$EN181, MATCH(G$14, WorkDebtName, 0)))</f>
        <v>0</v>
      </c>
      <c r="I187" s="32">
        <f>IF(I$14="","",INDEX('Work It Out'!$K181:$EN181,MATCH(I$14,WorkDebtName,0)))</f>
        <v>0</v>
      </c>
      <c r="J187" s="32">
        <f>IF(I$14="","",INDEX('Work It Out'!$I181:$EN181, MATCH(I$14, WorkDebtName, 0)))</f>
        <v>0</v>
      </c>
      <c r="K187" s="32" t="str">
        <f>IF(K$14="","",INDEX('Work It Out'!$K181:$EN181,MATCH(K$14,WorkDebtName,0)))</f>
        <v/>
      </c>
      <c r="L187" s="32" t="str">
        <f>IF(K$14="","",INDEX('Work It Out'!$I181:$EN181, MATCH(K$14, WorkDebtName, 0)))</f>
        <v/>
      </c>
      <c r="M187" s="32" t="str">
        <f>IF(M$14="","",INDEX('Work It Out'!$K181:$EN181,MATCH(M$14,WorkDebtName,0)))</f>
        <v/>
      </c>
      <c r="N187" s="32" t="str">
        <f>IF(M$14="","",INDEX('Work It Out'!$I181:$EN181, MATCH(M$14, WorkDebtName, 0)))</f>
        <v/>
      </c>
      <c r="O187" s="32" t="str">
        <f>IF(O$14="","",INDEX('Work It Out'!$K181:$EN181,MATCH(O$14,WorkDebtName,0)))</f>
        <v/>
      </c>
      <c r="P187" s="32" t="str">
        <f>IF(O$14="","",INDEX('Work It Out'!$I181:$EN181, MATCH(O$14, WorkDebtName, 0)))</f>
        <v/>
      </c>
      <c r="Q187" s="32" t="str">
        <f>IF(Q$14="","",INDEX('Work It Out'!$K181:$EN181,MATCH(Q$14,WorkDebtName,0)))</f>
        <v/>
      </c>
      <c r="R187" s="32" t="str">
        <f>IF(Q$14="","",INDEX('Work It Out'!$I181:$EN181, MATCH(Q$14, WorkDebtName, 0)))</f>
        <v/>
      </c>
      <c r="S187" s="32" t="str">
        <f>IF(S$14="","",INDEX('Work It Out'!$K181:$EN181,MATCH(S$14,WorkDebtName,0)))</f>
        <v/>
      </c>
      <c r="T187" s="32" t="str">
        <f>IF(S$14="","",INDEX('Work It Out'!$I181:$EN181, MATCH(S$14, WorkDebtName, 0)))</f>
        <v/>
      </c>
      <c r="U187" s="32" t="str">
        <f>IF(U$14="","",INDEX('Work It Out'!$K181:$EN181,MATCH(U$14,WorkDebtName,0)))</f>
        <v/>
      </c>
      <c r="V187" s="32" t="str">
        <f>IF(U$14="","",INDEX('Work It Out'!$I181:$EN181, MATCH(U$14, WorkDebtName, 0)))</f>
        <v/>
      </c>
      <c r="W187" s="32" t="str">
        <f>IF(W$14="","",INDEX('Work It Out'!$K181:$EN181,MATCH(W$14,WorkDebtName,0)))</f>
        <v/>
      </c>
      <c r="X187" s="32" t="str">
        <f>IF(W$14="","",INDEX('Work It Out'!$I181:$EN181, MATCH(W$14, WorkDebtName, 0)))</f>
        <v/>
      </c>
      <c r="Y187" s="32" t="str">
        <f>IF(Y$14="","",INDEX('Work It Out'!$K181:$EN181,MATCH(Y$14,WorkDebtName,0)))</f>
        <v/>
      </c>
      <c r="Z187" s="32" t="str">
        <f>IF(Y$14="","",INDEX('Work It Out'!$I181:$EN181, MATCH(Y$14, WorkDebtName, 0)))</f>
        <v/>
      </c>
      <c r="AA187" s="32" t="str">
        <f>IF(AA$14="","",INDEX('Work It Out'!$K181:$EN181,MATCH(AA$14,WorkDebtName,0)))</f>
        <v/>
      </c>
      <c r="AB187" s="32" t="str">
        <f>IF(AA$14="","",INDEX('Work It Out'!$I181:$EN181, MATCH(AA$14, WorkDebtName, 0)))</f>
        <v/>
      </c>
      <c r="AC187" s="32" t="str">
        <f>IF(AC$14="","",INDEX('Work It Out'!$K181:$EN181,MATCH(AC$14,WorkDebtName,0)))</f>
        <v/>
      </c>
      <c r="AD187" s="32" t="str">
        <f>IF(AC$14="","",INDEX('Work It Out'!$I181:$EN181, MATCH(AC$14, WorkDebtName, 0)))</f>
        <v/>
      </c>
      <c r="AE187" s="32" t="str">
        <f>IF(AE$14="","",INDEX('Work It Out'!$K181:$EN181,MATCH(AE$14,WorkDebtName,0)))</f>
        <v/>
      </c>
      <c r="AF187" s="32" t="str">
        <f>IF(AE$14="","",INDEX('Work It Out'!$I181:$EN181, MATCH(AE$14, WorkDebtName, 0)))</f>
        <v/>
      </c>
      <c r="AG187" s="32" t="str">
        <f>IF(AG$14="","",INDEX('Work It Out'!$K181:$EN181,MATCH(AG$14,WorkDebtName,0)))</f>
        <v/>
      </c>
      <c r="AH187" s="32" t="str">
        <f>IF(AG$14="","",INDEX('Work It Out'!$I181:$EN181, MATCH(AG$14, WorkDebtName, 0)))</f>
        <v/>
      </c>
      <c r="AI187" s="32" t="str">
        <f>IF(AI$14="","",INDEX('Work It Out'!$K181:$EN181,MATCH(AI$14,WorkDebtName,0)))</f>
        <v/>
      </c>
      <c r="AJ187" s="32" t="str">
        <f>IF(AI$14="","",INDEX('Work It Out'!$I181:$EN181, MATCH(AI$14, WorkDebtName, 0)))</f>
        <v/>
      </c>
      <c r="AK187" s="32" t="str">
        <f>IF(AK$14="","",INDEX('Work It Out'!$K181:$EN181,MATCH(AK$14,WorkDebtName,0)))</f>
        <v/>
      </c>
      <c r="AL187" s="32" t="str">
        <f>IF(AK$14="","",INDEX('Work It Out'!$I181:$EN181, MATCH(AK$14, WorkDebtName, 0)))</f>
        <v/>
      </c>
      <c r="AM187" s="32" t="str">
        <f>IF(AM$14="","",INDEX('Work It Out'!$K181:$EN181,MATCH(AM$14,WorkDebtName,0)))</f>
        <v/>
      </c>
      <c r="AN187" s="32" t="str">
        <f>IF(AM$14="","",INDEX('Work It Out'!$I181:$EN181, MATCH(AM$14, WorkDebtName, 0)))</f>
        <v/>
      </c>
      <c r="AO187" s="32" t="str">
        <f>IF(AO$14="","",INDEX('Work It Out'!$K181:$EN181,MATCH(AO$14,WorkDebtName,0)))</f>
        <v/>
      </c>
      <c r="AP187" s="32" t="str">
        <f>IF(AO$14="","",INDEX('Work It Out'!$I181:$EN181, MATCH(AO$14, WorkDebtName, 0)))</f>
        <v/>
      </c>
    </row>
    <row r="188" spans="2:42" x14ac:dyDescent="0.25">
      <c r="B188" s="31">
        <f t="shared" ca="1" si="2"/>
        <v>50740</v>
      </c>
      <c r="C188" s="32">
        <f>IF(C$14="","",INDEX('Work It Out'!$K182:$EN182,MATCH(C$14,WorkDebtName,0)))</f>
        <v>0</v>
      </c>
      <c r="D188" s="32">
        <f>IF(C$14="","",INDEX('Work It Out'!$I182:$EN182, MATCH(C$14, WorkDebtName, 0)))</f>
        <v>0</v>
      </c>
      <c r="E188" s="32">
        <f>IF(E$14="","",INDEX('Work It Out'!$K182:$EN182,MATCH(E$14,WorkDebtName,0)))</f>
        <v>0</v>
      </c>
      <c r="F188" s="32">
        <f>IF(E$14="","",INDEX('Work It Out'!$I182:$EN182, MATCH(E$14, WorkDebtName, 0)))</f>
        <v>0</v>
      </c>
      <c r="G188" s="32">
        <f>IF(G$14="","",INDEX('Work It Out'!$K182:$EN182,MATCH(G$14,WorkDebtName,0)))</f>
        <v>0</v>
      </c>
      <c r="H188" s="32">
        <f>IF(G$14="","",INDEX('Work It Out'!$I182:$EN182, MATCH(G$14, WorkDebtName, 0)))</f>
        <v>0</v>
      </c>
      <c r="I188" s="32">
        <f>IF(I$14="","",INDEX('Work It Out'!$K182:$EN182,MATCH(I$14,WorkDebtName,0)))</f>
        <v>0</v>
      </c>
      <c r="J188" s="32">
        <f>IF(I$14="","",INDEX('Work It Out'!$I182:$EN182, MATCH(I$14, WorkDebtName, 0)))</f>
        <v>0</v>
      </c>
      <c r="K188" s="32" t="str">
        <f>IF(K$14="","",INDEX('Work It Out'!$K182:$EN182,MATCH(K$14,WorkDebtName,0)))</f>
        <v/>
      </c>
      <c r="L188" s="32" t="str">
        <f>IF(K$14="","",INDEX('Work It Out'!$I182:$EN182, MATCH(K$14, WorkDebtName, 0)))</f>
        <v/>
      </c>
      <c r="M188" s="32" t="str">
        <f>IF(M$14="","",INDEX('Work It Out'!$K182:$EN182,MATCH(M$14,WorkDebtName,0)))</f>
        <v/>
      </c>
      <c r="N188" s="32" t="str">
        <f>IF(M$14="","",INDEX('Work It Out'!$I182:$EN182, MATCH(M$14, WorkDebtName, 0)))</f>
        <v/>
      </c>
      <c r="O188" s="32" t="str">
        <f>IF(O$14="","",INDEX('Work It Out'!$K182:$EN182,MATCH(O$14,WorkDebtName,0)))</f>
        <v/>
      </c>
      <c r="P188" s="32" t="str">
        <f>IF(O$14="","",INDEX('Work It Out'!$I182:$EN182, MATCH(O$14, WorkDebtName, 0)))</f>
        <v/>
      </c>
      <c r="Q188" s="32" t="str">
        <f>IF(Q$14="","",INDEX('Work It Out'!$K182:$EN182,MATCH(Q$14,WorkDebtName,0)))</f>
        <v/>
      </c>
      <c r="R188" s="32" t="str">
        <f>IF(Q$14="","",INDEX('Work It Out'!$I182:$EN182, MATCH(Q$14, WorkDebtName, 0)))</f>
        <v/>
      </c>
      <c r="S188" s="32" t="str">
        <f>IF(S$14="","",INDEX('Work It Out'!$K182:$EN182,MATCH(S$14,WorkDebtName,0)))</f>
        <v/>
      </c>
      <c r="T188" s="32" t="str">
        <f>IF(S$14="","",INDEX('Work It Out'!$I182:$EN182, MATCH(S$14, WorkDebtName, 0)))</f>
        <v/>
      </c>
      <c r="U188" s="32" t="str">
        <f>IF(U$14="","",INDEX('Work It Out'!$K182:$EN182,MATCH(U$14,WorkDebtName,0)))</f>
        <v/>
      </c>
      <c r="V188" s="32" t="str">
        <f>IF(U$14="","",INDEX('Work It Out'!$I182:$EN182, MATCH(U$14, WorkDebtName, 0)))</f>
        <v/>
      </c>
      <c r="W188" s="32" t="str">
        <f>IF(W$14="","",INDEX('Work It Out'!$K182:$EN182,MATCH(W$14,WorkDebtName,0)))</f>
        <v/>
      </c>
      <c r="X188" s="32" t="str">
        <f>IF(W$14="","",INDEX('Work It Out'!$I182:$EN182, MATCH(W$14, WorkDebtName, 0)))</f>
        <v/>
      </c>
      <c r="Y188" s="32" t="str">
        <f>IF(Y$14="","",INDEX('Work It Out'!$K182:$EN182,MATCH(Y$14,WorkDebtName,0)))</f>
        <v/>
      </c>
      <c r="Z188" s="32" t="str">
        <f>IF(Y$14="","",INDEX('Work It Out'!$I182:$EN182, MATCH(Y$14, WorkDebtName, 0)))</f>
        <v/>
      </c>
      <c r="AA188" s="32" t="str">
        <f>IF(AA$14="","",INDEX('Work It Out'!$K182:$EN182,MATCH(AA$14,WorkDebtName,0)))</f>
        <v/>
      </c>
      <c r="AB188" s="32" t="str">
        <f>IF(AA$14="","",INDEX('Work It Out'!$I182:$EN182, MATCH(AA$14, WorkDebtName, 0)))</f>
        <v/>
      </c>
      <c r="AC188" s="32" t="str">
        <f>IF(AC$14="","",INDEX('Work It Out'!$K182:$EN182,MATCH(AC$14,WorkDebtName,0)))</f>
        <v/>
      </c>
      <c r="AD188" s="32" t="str">
        <f>IF(AC$14="","",INDEX('Work It Out'!$I182:$EN182, MATCH(AC$14, WorkDebtName, 0)))</f>
        <v/>
      </c>
      <c r="AE188" s="32" t="str">
        <f>IF(AE$14="","",INDEX('Work It Out'!$K182:$EN182,MATCH(AE$14,WorkDebtName,0)))</f>
        <v/>
      </c>
      <c r="AF188" s="32" t="str">
        <f>IF(AE$14="","",INDEX('Work It Out'!$I182:$EN182, MATCH(AE$14, WorkDebtName, 0)))</f>
        <v/>
      </c>
      <c r="AG188" s="32" t="str">
        <f>IF(AG$14="","",INDEX('Work It Out'!$K182:$EN182,MATCH(AG$14,WorkDebtName,0)))</f>
        <v/>
      </c>
      <c r="AH188" s="32" t="str">
        <f>IF(AG$14="","",INDEX('Work It Out'!$I182:$EN182, MATCH(AG$14, WorkDebtName, 0)))</f>
        <v/>
      </c>
      <c r="AI188" s="32" t="str">
        <f>IF(AI$14="","",INDEX('Work It Out'!$K182:$EN182,MATCH(AI$14,WorkDebtName,0)))</f>
        <v/>
      </c>
      <c r="AJ188" s="32" t="str">
        <f>IF(AI$14="","",INDEX('Work It Out'!$I182:$EN182, MATCH(AI$14, WorkDebtName, 0)))</f>
        <v/>
      </c>
      <c r="AK188" s="32" t="str">
        <f>IF(AK$14="","",INDEX('Work It Out'!$K182:$EN182,MATCH(AK$14,WorkDebtName,0)))</f>
        <v/>
      </c>
      <c r="AL188" s="32" t="str">
        <f>IF(AK$14="","",INDEX('Work It Out'!$I182:$EN182, MATCH(AK$14, WorkDebtName, 0)))</f>
        <v/>
      </c>
      <c r="AM188" s="32" t="str">
        <f>IF(AM$14="","",INDEX('Work It Out'!$K182:$EN182,MATCH(AM$14,WorkDebtName,0)))</f>
        <v/>
      </c>
      <c r="AN188" s="32" t="str">
        <f>IF(AM$14="","",INDEX('Work It Out'!$I182:$EN182, MATCH(AM$14, WorkDebtName, 0)))</f>
        <v/>
      </c>
      <c r="AO188" s="32" t="str">
        <f>IF(AO$14="","",INDEX('Work It Out'!$K182:$EN182,MATCH(AO$14,WorkDebtName,0)))</f>
        <v/>
      </c>
      <c r="AP188" s="32" t="str">
        <f>IF(AO$14="","",INDEX('Work It Out'!$I182:$EN182, MATCH(AO$14, WorkDebtName, 0)))</f>
        <v/>
      </c>
    </row>
    <row r="189" spans="2:42" x14ac:dyDescent="0.25">
      <c r="B189" s="31">
        <f t="shared" ca="1" si="2"/>
        <v>50771</v>
      </c>
      <c r="C189" s="32">
        <f>IF(C$14="","",INDEX('Work It Out'!$K183:$EN183,MATCH(C$14,WorkDebtName,0)))</f>
        <v>0</v>
      </c>
      <c r="D189" s="32">
        <f>IF(C$14="","",INDEX('Work It Out'!$I183:$EN183, MATCH(C$14, WorkDebtName, 0)))</f>
        <v>0</v>
      </c>
      <c r="E189" s="32">
        <f>IF(E$14="","",INDEX('Work It Out'!$K183:$EN183,MATCH(E$14,WorkDebtName,0)))</f>
        <v>0</v>
      </c>
      <c r="F189" s="32">
        <f>IF(E$14="","",INDEX('Work It Out'!$I183:$EN183, MATCH(E$14, WorkDebtName, 0)))</f>
        <v>0</v>
      </c>
      <c r="G189" s="32">
        <f>IF(G$14="","",INDEX('Work It Out'!$K183:$EN183,MATCH(G$14,WorkDebtName,0)))</f>
        <v>0</v>
      </c>
      <c r="H189" s="32">
        <f>IF(G$14="","",INDEX('Work It Out'!$I183:$EN183, MATCH(G$14, WorkDebtName, 0)))</f>
        <v>0</v>
      </c>
      <c r="I189" s="32">
        <f>IF(I$14="","",INDEX('Work It Out'!$K183:$EN183,MATCH(I$14,WorkDebtName,0)))</f>
        <v>0</v>
      </c>
      <c r="J189" s="32">
        <f>IF(I$14="","",INDEX('Work It Out'!$I183:$EN183, MATCH(I$14, WorkDebtName, 0)))</f>
        <v>0</v>
      </c>
      <c r="K189" s="32" t="str">
        <f>IF(K$14="","",INDEX('Work It Out'!$K183:$EN183,MATCH(K$14,WorkDebtName,0)))</f>
        <v/>
      </c>
      <c r="L189" s="32" t="str">
        <f>IF(K$14="","",INDEX('Work It Out'!$I183:$EN183, MATCH(K$14, WorkDebtName, 0)))</f>
        <v/>
      </c>
      <c r="M189" s="32" t="str">
        <f>IF(M$14="","",INDEX('Work It Out'!$K183:$EN183,MATCH(M$14,WorkDebtName,0)))</f>
        <v/>
      </c>
      <c r="N189" s="32" t="str">
        <f>IF(M$14="","",INDEX('Work It Out'!$I183:$EN183, MATCH(M$14, WorkDebtName, 0)))</f>
        <v/>
      </c>
      <c r="O189" s="32" t="str">
        <f>IF(O$14="","",INDEX('Work It Out'!$K183:$EN183,MATCH(O$14,WorkDebtName,0)))</f>
        <v/>
      </c>
      <c r="P189" s="32" t="str">
        <f>IF(O$14="","",INDEX('Work It Out'!$I183:$EN183, MATCH(O$14, WorkDebtName, 0)))</f>
        <v/>
      </c>
      <c r="Q189" s="32" t="str">
        <f>IF(Q$14="","",INDEX('Work It Out'!$K183:$EN183,MATCH(Q$14,WorkDebtName,0)))</f>
        <v/>
      </c>
      <c r="R189" s="32" t="str">
        <f>IF(Q$14="","",INDEX('Work It Out'!$I183:$EN183, MATCH(Q$14, WorkDebtName, 0)))</f>
        <v/>
      </c>
      <c r="S189" s="32" t="str">
        <f>IF(S$14="","",INDEX('Work It Out'!$K183:$EN183,MATCH(S$14,WorkDebtName,0)))</f>
        <v/>
      </c>
      <c r="T189" s="32" t="str">
        <f>IF(S$14="","",INDEX('Work It Out'!$I183:$EN183, MATCH(S$14, WorkDebtName, 0)))</f>
        <v/>
      </c>
      <c r="U189" s="32" t="str">
        <f>IF(U$14="","",INDEX('Work It Out'!$K183:$EN183,MATCH(U$14,WorkDebtName,0)))</f>
        <v/>
      </c>
      <c r="V189" s="32" t="str">
        <f>IF(U$14="","",INDEX('Work It Out'!$I183:$EN183, MATCH(U$14, WorkDebtName, 0)))</f>
        <v/>
      </c>
      <c r="W189" s="32" t="str">
        <f>IF(W$14="","",INDEX('Work It Out'!$K183:$EN183,MATCH(W$14,WorkDebtName,0)))</f>
        <v/>
      </c>
      <c r="X189" s="32" t="str">
        <f>IF(W$14="","",INDEX('Work It Out'!$I183:$EN183, MATCH(W$14, WorkDebtName, 0)))</f>
        <v/>
      </c>
      <c r="Y189" s="32" t="str">
        <f>IF(Y$14="","",INDEX('Work It Out'!$K183:$EN183,MATCH(Y$14,WorkDebtName,0)))</f>
        <v/>
      </c>
      <c r="Z189" s="32" t="str">
        <f>IF(Y$14="","",INDEX('Work It Out'!$I183:$EN183, MATCH(Y$14, WorkDebtName, 0)))</f>
        <v/>
      </c>
      <c r="AA189" s="32" t="str">
        <f>IF(AA$14="","",INDEX('Work It Out'!$K183:$EN183,MATCH(AA$14,WorkDebtName,0)))</f>
        <v/>
      </c>
      <c r="AB189" s="32" t="str">
        <f>IF(AA$14="","",INDEX('Work It Out'!$I183:$EN183, MATCH(AA$14, WorkDebtName, 0)))</f>
        <v/>
      </c>
      <c r="AC189" s="32" t="str">
        <f>IF(AC$14="","",INDEX('Work It Out'!$K183:$EN183,MATCH(AC$14,WorkDebtName,0)))</f>
        <v/>
      </c>
      <c r="AD189" s="32" t="str">
        <f>IF(AC$14="","",INDEX('Work It Out'!$I183:$EN183, MATCH(AC$14, WorkDebtName, 0)))</f>
        <v/>
      </c>
      <c r="AE189" s="32" t="str">
        <f>IF(AE$14="","",INDEX('Work It Out'!$K183:$EN183,MATCH(AE$14,WorkDebtName,0)))</f>
        <v/>
      </c>
      <c r="AF189" s="32" t="str">
        <f>IF(AE$14="","",INDEX('Work It Out'!$I183:$EN183, MATCH(AE$14, WorkDebtName, 0)))</f>
        <v/>
      </c>
      <c r="AG189" s="32" t="str">
        <f>IF(AG$14="","",INDEX('Work It Out'!$K183:$EN183,MATCH(AG$14,WorkDebtName,0)))</f>
        <v/>
      </c>
      <c r="AH189" s="32" t="str">
        <f>IF(AG$14="","",INDEX('Work It Out'!$I183:$EN183, MATCH(AG$14, WorkDebtName, 0)))</f>
        <v/>
      </c>
      <c r="AI189" s="32" t="str">
        <f>IF(AI$14="","",INDEX('Work It Out'!$K183:$EN183,MATCH(AI$14,WorkDebtName,0)))</f>
        <v/>
      </c>
      <c r="AJ189" s="32" t="str">
        <f>IF(AI$14="","",INDEX('Work It Out'!$I183:$EN183, MATCH(AI$14, WorkDebtName, 0)))</f>
        <v/>
      </c>
      <c r="AK189" s="32" t="str">
        <f>IF(AK$14="","",INDEX('Work It Out'!$K183:$EN183,MATCH(AK$14,WorkDebtName,0)))</f>
        <v/>
      </c>
      <c r="AL189" s="32" t="str">
        <f>IF(AK$14="","",INDEX('Work It Out'!$I183:$EN183, MATCH(AK$14, WorkDebtName, 0)))</f>
        <v/>
      </c>
      <c r="AM189" s="32" t="str">
        <f>IF(AM$14="","",INDEX('Work It Out'!$K183:$EN183,MATCH(AM$14,WorkDebtName,0)))</f>
        <v/>
      </c>
      <c r="AN189" s="32" t="str">
        <f>IF(AM$14="","",INDEX('Work It Out'!$I183:$EN183, MATCH(AM$14, WorkDebtName, 0)))</f>
        <v/>
      </c>
      <c r="AO189" s="32" t="str">
        <f>IF(AO$14="","",INDEX('Work It Out'!$K183:$EN183,MATCH(AO$14,WorkDebtName,0)))</f>
        <v/>
      </c>
      <c r="AP189" s="32" t="str">
        <f>IF(AO$14="","",INDEX('Work It Out'!$I183:$EN183, MATCH(AO$14, WorkDebtName, 0)))</f>
        <v/>
      </c>
    </row>
    <row r="190" spans="2:42" x14ac:dyDescent="0.25">
      <c r="B190" s="31">
        <f t="shared" ca="1" si="2"/>
        <v>50802</v>
      </c>
      <c r="C190" s="32">
        <f>IF(C$14="","",INDEX('Work It Out'!$K184:$EN184,MATCH(C$14,WorkDebtName,0)))</f>
        <v>0</v>
      </c>
      <c r="D190" s="32">
        <f>IF(C$14="","",INDEX('Work It Out'!$I184:$EN184, MATCH(C$14, WorkDebtName, 0)))</f>
        <v>0</v>
      </c>
      <c r="E190" s="32">
        <f>IF(E$14="","",INDEX('Work It Out'!$K184:$EN184,MATCH(E$14,WorkDebtName,0)))</f>
        <v>0</v>
      </c>
      <c r="F190" s="32">
        <f>IF(E$14="","",INDEX('Work It Out'!$I184:$EN184, MATCH(E$14, WorkDebtName, 0)))</f>
        <v>0</v>
      </c>
      <c r="G190" s="32">
        <f>IF(G$14="","",INDEX('Work It Out'!$K184:$EN184,MATCH(G$14,WorkDebtName,0)))</f>
        <v>0</v>
      </c>
      <c r="H190" s="32">
        <f>IF(G$14="","",INDEX('Work It Out'!$I184:$EN184, MATCH(G$14, WorkDebtName, 0)))</f>
        <v>0</v>
      </c>
      <c r="I190" s="32">
        <f>IF(I$14="","",INDEX('Work It Out'!$K184:$EN184,MATCH(I$14,WorkDebtName,0)))</f>
        <v>0</v>
      </c>
      <c r="J190" s="32">
        <f>IF(I$14="","",INDEX('Work It Out'!$I184:$EN184, MATCH(I$14, WorkDebtName, 0)))</f>
        <v>0</v>
      </c>
      <c r="K190" s="32" t="str">
        <f>IF(K$14="","",INDEX('Work It Out'!$K184:$EN184,MATCH(K$14,WorkDebtName,0)))</f>
        <v/>
      </c>
      <c r="L190" s="32" t="str">
        <f>IF(K$14="","",INDEX('Work It Out'!$I184:$EN184, MATCH(K$14, WorkDebtName, 0)))</f>
        <v/>
      </c>
      <c r="M190" s="32" t="str">
        <f>IF(M$14="","",INDEX('Work It Out'!$K184:$EN184,MATCH(M$14,WorkDebtName,0)))</f>
        <v/>
      </c>
      <c r="N190" s="32" t="str">
        <f>IF(M$14="","",INDEX('Work It Out'!$I184:$EN184, MATCH(M$14, WorkDebtName, 0)))</f>
        <v/>
      </c>
      <c r="O190" s="32" t="str">
        <f>IF(O$14="","",INDEX('Work It Out'!$K184:$EN184,MATCH(O$14,WorkDebtName,0)))</f>
        <v/>
      </c>
      <c r="P190" s="32" t="str">
        <f>IF(O$14="","",INDEX('Work It Out'!$I184:$EN184, MATCH(O$14, WorkDebtName, 0)))</f>
        <v/>
      </c>
      <c r="Q190" s="32" t="str">
        <f>IF(Q$14="","",INDEX('Work It Out'!$K184:$EN184,MATCH(Q$14,WorkDebtName,0)))</f>
        <v/>
      </c>
      <c r="R190" s="32" t="str">
        <f>IF(Q$14="","",INDEX('Work It Out'!$I184:$EN184, MATCH(Q$14, WorkDebtName, 0)))</f>
        <v/>
      </c>
      <c r="S190" s="32" t="str">
        <f>IF(S$14="","",INDEX('Work It Out'!$K184:$EN184,MATCH(S$14,WorkDebtName,0)))</f>
        <v/>
      </c>
      <c r="T190" s="32" t="str">
        <f>IF(S$14="","",INDEX('Work It Out'!$I184:$EN184, MATCH(S$14, WorkDebtName, 0)))</f>
        <v/>
      </c>
      <c r="U190" s="32" t="str">
        <f>IF(U$14="","",INDEX('Work It Out'!$K184:$EN184,MATCH(U$14,WorkDebtName,0)))</f>
        <v/>
      </c>
      <c r="V190" s="32" t="str">
        <f>IF(U$14="","",INDEX('Work It Out'!$I184:$EN184, MATCH(U$14, WorkDebtName, 0)))</f>
        <v/>
      </c>
      <c r="W190" s="32" t="str">
        <f>IF(W$14="","",INDEX('Work It Out'!$K184:$EN184,MATCH(W$14,WorkDebtName,0)))</f>
        <v/>
      </c>
      <c r="X190" s="32" t="str">
        <f>IF(W$14="","",INDEX('Work It Out'!$I184:$EN184, MATCH(W$14, WorkDebtName, 0)))</f>
        <v/>
      </c>
      <c r="Y190" s="32" t="str">
        <f>IF(Y$14="","",INDEX('Work It Out'!$K184:$EN184,MATCH(Y$14,WorkDebtName,0)))</f>
        <v/>
      </c>
      <c r="Z190" s="32" t="str">
        <f>IF(Y$14="","",INDEX('Work It Out'!$I184:$EN184, MATCH(Y$14, WorkDebtName, 0)))</f>
        <v/>
      </c>
      <c r="AA190" s="32" t="str">
        <f>IF(AA$14="","",INDEX('Work It Out'!$K184:$EN184,MATCH(AA$14,WorkDebtName,0)))</f>
        <v/>
      </c>
      <c r="AB190" s="32" t="str">
        <f>IF(AA$14="","",INDEX('Work It Out'!$I184:$EN184, MATCH(AA$14, WorkDebtName, 0)))</f>
        <v/>
      </c>
      <c r="AC190" s="32" t="str">
        <f>IF(AC$14="","",INDEX('Work It Out'!$K184:$EN184,MATCH(AC$14,WorkDebtName,0)))</f>
        <v/>
      </c>
      <c r="AD190" s="32" t="str">
        <f>IF(AC$14="","",INDEX('Work It Out'!$I184:$EN184, MATCH(AC$14, WorkDebtName, 0)))</f>
        <v/>
      </c>
      <c r="AE190" s="32" t="str">
        <f>IF(AE$14="","",INDEX('Work It Out'!$K184:$EN184,MATCH(AE$14,WorkDebtName,0)))</f>
        <v/>
      </c>
      <c r="AF190" s="32" t="str">
        <f>IF(AE$14="","",INDEX('Work It Out'!$I184:$EN184, MATCH(AE$14, WorkDebtName, 0)))</f>
        <v/>
      </c>
      <c r="AG190" s="32" t="str">
        <f>IF(AG$14="","",INDEX('Work It Out'!$K184:$EN184,MATCH(AG$14,WorkDebtName,0)))</f>
        <v/>
      </c>
      <c r="AH190" s="32" t="str">
        <f>IF(AG$14="","",INDEX('Work It Out'!$I184:$EN184, MATCH(AG$14, WorkDebtName, 0)))</f>
        <v/>
      </c>
      <c r="AI190" s="32" t="str">
        <f>IF(AI$14="","",INDEX('Work It Out'!$K184:$EN184,MATCH(AI$14,WorkDebtName,0)))</f>
        <v/>
      </c>
      <c r="AJ190" s="32" t="str">
        <f>IF(AI$14="","",INDEX('Work It Out'!$I184:$EN184, MATCH(AI$14, WorkDebtName, 0)))</f>
        <v/>
      </c>
      <c r="AK190" s="32" t="str">
        <f>IF(AK$14="","",INDEX('Work It Out'!$K184:$EN184,MATCH(AK$14,WorkDebtName,0)))</f>
        <v/>
      </c>
      <c r="AL190" s="32" t="str">
        <f>IF(AK$14="","",INDEX('Work It Out'!$I184:$EN184, MATCH(AK$14, WorkDebtName, 0)))</f>
        <v/>
      </c>
      <c r="AM190" s="32" t="str">
        <f>IF(AM$14="","",INDEX('Work It Out'!$K184:$EN184,MATCH(AM$14,WorkDebtName,0)))</f>
        <v/>
      </c>
      <c r="AN190" s="32" t="str">
        <f>IF(AM$14="","",INDEX('Work It Out'!$I184:$EN184, MATCH(AM$14, WorkDebtName, 0)))</f>
        <v/>
      </c>
      <c r="AO190" s="32" t="str">
        <f>IF(AO$14="","",INDEX('Work It Out'!$K184:$EN184,MATCH(AO$14,WorkDebtName,0)))</f>
        <v/>
      </c>
      <c r="AP190" s="32" t="str">
        <f>IF(AO$14="","",INDEX('Work It Out'!$I184:$EN184, MATCH(AO$14, WorkDebtName, 0)))</f>
        <v/>
      </c>
    </row>
    <row r="191" spans="2:42" x14ac:dyDescent="0.25">
      <c r="B191" s="31">
        <f t="shared" ca="1" si="2"/>
        <v>50830</v>
      </c>
      <c r="C191" s="32">
        <f>IF(C$14="","",INDEX('Work It Out'!$K185:$EN185,MATCH(C$14,WorkDebtName,0)))</f>
        <v>0</v>
      </c>
      <c r="D191" s="32">
        <f>IF(C$14="","",INDEX('Work It Out'!$I185:$EN185, MATCH(C$14, WorkDebtName, 0)))</f>
        <v>0</v>
      </c>
      <c r="E191" s="32">
        <f>IF(E$14="","",INDEX('Work It Out'!$K185:$EN185,MATCH(E$14,WorkDebtName,0)))</f>
        <v>0</v>
      </c>
      <c r="F191" s="32">
        <f>IF(E$14="","",INDEX('Work It Out'!$I185:$EN185, MATCH(E$14, WorkDebtName, 0)))</f>
        <v>0</v>
      </c>
      <c r="G191" s="32">
        <f>IF(G$14="","",INDEX('Work It Out'!$K185:$EN185,MATCH(G$14,WorkDebtName,0)))</f>
        <v>0</v>
      </c>
      <c r="H191" s="32">
        <f>IF(G$14="","",INDEX('Work It Out'!$I185:$EN185, MATCH(G$14, WorkDebtName, 0)))</f>
        <v>0</v>
      </c>
      <c r="I191" s="32">
        <f>IF(I$14="","",INDEX('Work It Out'!$K185:$EN185,MATCH(I$14,WorkDebtName,0)))</f>
        <v>0</v>
      </c>
      <c r="J191" s="32">
        <f>IF(I$14="","",INDEX('Work It Out'!$I185:$EN185, MATCH(I$14, WorkDebtName, 0)))</f>
        <v>0</v>
      </c>
      <c r="K191" s="32" t="str">
        <f>IF(K$14="","",INDEX('Work It Out'!$K185:$EN185,MATCH(K$14,WorkDebtName,0)))</f>
        <v/>
      </c>
      <c r="L191" s="32" t="str">
        <f>IF(K$14="","",INDEX('Work It Out'!$I185:$EN185, MATCH(K$14, WorkDebtName, 0)))</f>
        <v/>
      </c>
      <c r="M191" s="32" t="str">
        <f>IF(M$14="","",INDEX('Work It Out'!$K185:$EN185,MATCH(M$14,WorkDebtName,0)))</f>
        <v/>
      </c>
      <c r="N191" s="32" t="str">
        <f>IF(M$14="","",INDEX('Work It Out'!$I185:$EN185, MATCH(M$14, WorkDebtName, 0)))</f>
        <v/>
      </c>
      <c r="O191" s="32" t="str">
        <f>IF(O$14="","",INDEX('Work It Out'!$K185:$EN185,MATCH(O$14,WorkDebtName,0)))</f>
        <v/>
      </c>
      <c r="P191" s="32" t="str">
        <f>IF(O$14="","",INDEX('Work It Out'!$I185:$EN185, MATCH(O$14, WorkDebtName, 0)))</f>
        <v/>
      </c>
      <c r="Q191" s="32" t="str">
        <f>IF(Q$14="","",INDEX('Work It Out'!$K185:$EN185,MATCH(Q$14,WorkDebtName,0)))</f>
        <v/>
      </c>
      <c r="R191" s="32" t="str">
        <f>IF(Q$14="","",INDEX('Work It Out'!$I185:$EN185, MATCH(Q$14, WorkDebtName, 0)))</f>
        <v/>
      </c>
      <c r="S191" s="32" t="str">
        <f>IF(S$14="","",INDEX('Work It Out'!$K185:$EN185,MATCH(S$14,WorkDebtName,0)))</f>
        <v/>
      </c>
      <c r="T191" s="32" t="str">
        <f>IF(S$14="","",INDEX('Work It Out'!$I185:$EN185, MATCH(S$14, WorkDebtName, 0)))</f>
        <v/>
      </c>
      <c r="U191" s="32" t="str">
        <f>IF(U$14="","",INDEX('Work It Out'!$K185:$EN185,MATCH(U$14,WorkDebtName,0)))</f>
        <v/>
      </c>
      <c r="V191" s="32" t="str">
        <f>IF(U$14="","",INDEX('Work It Out'!$I185:$EN185, MATCH(U$14, WorkDebtName, 0)))</f>
        <v/>
      </c>
      <c r="W191" s="32" t="str">
        <f>IF(W$14="","",INDEX('Work It Out'!$K185:$EN185,MATCH(W$14,WorkDebtName,0)))</f>
        <v/>
      </c>
      <c r="X191" s="32" t="str">
        <f>IF(W$14="","",INDEX('Work It Out'!$I185:$EN185, MATCH(W$14, WorkDebtName, 0)))</f>
        <v/>
      </c>
      <c r="Y191" s="32" t="str">
        <f>IF(Y$14="","",INDEX('Work It Out'!$K185:$EN185,MATCH(Y$14,WorkDebtName,0)))</f>
        <v/>
      </c>
      <c r="Z191" s="32" t="str">
        <f>IF(Y$14="","",INDEX('Work It Out'!$I185:$EN185, MATCH(Y$14, WorkDebtName, 0)))</f>
        <v/>
      </c>
      <c r="AA191" s="32" t="str">
        <f>IF(AA$14="","",INDEX('Work It Out'!$K185:$EN185,MATCH(AA$14,WorkDebtName,0)))</f>
        <v/>
      </c>
      <c r="AB191" s="32" t="str">
        <f>IF(AA$14="","",INDEX('Work It Out'!$I185:$EN185, MATCH(AA$14, WorkDebtName, 0)))</f>
        <v/>
      </c>
      <c r="AC191" s="32" t="str">
        <f>IF(AC$14="","",INDEX('Work It Out'!$K185:$EN185,MATCH(AC$14,WorkDebtName,0)))</f>
        <v/>
      </c>
      <c r="AD191" s="32" t="str">
        <f>IF(AC$14="","",INDEX('Work It Out'!$I185:$EN185, MATCH(AC$14, WorkDebtName, 0)))</f>
        <v/>
      </c>
      <c r="AE191" s="32" t="str">
        <f>IF(AE$14="","",INDEX('Work It Out'!$K185:$EN185,MATCH(AE$14,WorkDebtName,0)))</f>
        <v/>
      </c>
      <c r="AF191" s="32" t="str">
        <f>IF(AE$14="","",INDEX('Work It Out'!$I185:$EN185, MATCH(AE$14, WorkDebtName, 0)))</f>
        <v/>
      </c>
      <c r="AG191" s="32" t="str">
        <f>IF(AG$14="","",INDEX('Work It Out'!$K185:$EN185,MATCH(AG$14,WorkDebtName,0)))</f>
        <v/>
      </c>
      <c r="AH191" s="32" t="str">
        <f>IF(AG$14="","",INDEX('Work It Out'!$I185:$EN185, MATCH(AG$14, WorkDebtName, 0)))</f>
        <v/>
      </c>
      <c r="AI191" s="32" t="str">
        <f>IF(AI$14="","",INDEX('Work It Out'!$K185:$EN185,MATCH(AI$14,WorkDebtName,0)))</f>
        <v/>
      </c>
      <c r="AJ191" s="32" t="str">
        <f>IF(AI$14="","",INDEX('Work It Out'!$I185:$EN185, MATCH(AI$14, WorkDebtName, 0)))</f>
        <v/>
      </c>
      <c r="AK191" s="32" t="str">
        <f>IF(AK$14="","",INDEX('Work It Out'!$K185:$EN185,MATCH(AK$14,WorkDebtName,0)))</f>
        <v/>
      </c>
      <c r="AL191" s="32" t="str">
        <f>IF(AK$14="","",INDEX('Work It Out'!$I185:$EN185, MATCH(AK$14, WorkDebtName, 0)))</f>
        <v/>
      </c>
      <c r="AM191" s="32" t="str">
        <f>IF(AM$14="","",INDEX('Work It Out'!$K185:$EN185,MATCH(AM$14,WorkDebtName,0)))</f>
        <v/>
      </c>
      <c r="AN191" s="32" t="str">
        <f>IF(AM$14="","",INDEX('Work It Out'!$I185:$EN185, MATCH(AM$14, WorkDebtName, 0)))</f>
        <v/>
      </c>
      <c r="AO191" s="32" t="str">
        <f>IF(AO$14="","",INDEX('Work It Out'!$K185:$EN185,MATCH(AO$14,WorkDebtName,0)))</f>
        <v/>
      </c>
      <c r="AP191" s="32" t="str">
        <f>IF(AO$14="","",INDEX('Work It Out'!$I185:$EN185, MATCH(AO$14, WorkDebtName, 0)))</f>
        <v/>
      </c>
    </row>
    <row r="192" spans="2:42" x14ac:dyDescent="0.25">
      <c r="B192" s="31">
        <f t="shared" ca="1" si="2"/>
        <v>50861</v>
      </c>
      <c r="C192" s="32">
        <f>IF(C$14="","",INDEX('Work It Out'!$K186:$EN186,MATCH(C$14,WorkDebtName,0)))</f>
        <v>0</v>
      </c>
      <c r="D192" s="32">
        <f>IF(C$14="","",INDEX('Work It Out'!$I186:$EN186, MATCH(C$14, WorkDebtName, 0)))</f>
        <v>0</v>
      </c>
      <c r="E192" s="32">
        <f>IF(E$14="","",INDEX('Work It Out'!$K186:$EN186,MATCH(E$14,WorkDebtName,0)))</f>
        <v>0</v>
      </c>
      <c r="F192" s="32">
        <f>IF(E$14="","",INDEX('Work It Out'!$I186:$EN186, MATCH(E$14, WorkDebtName, 0)))</f>
        <v>0</v>
      </c>
      <c r="G192" s="32">
        <f>IF(G$14="","",INDEX('Work It Out'!$K186:$EN186,MATCH(G$14,WorkDebtName,0)))</f>
        <v>0</v>
      </c>
      <c r="H192" s="32">
        <f>IF(G$14="","",INDEX('Work It Out'!$I186:$EN186, MATCH(G$14, WorkDebtName, 0)))</f>
        <v>0</v>
      </c>
      <c r="I192" s="32">
        <f>IF(I$14="","",INDEX('Work It Out'!$K186:$EN186,MATCH(I$14,WorkDebtName,0)))</f>
        <v>0</v>
      </c>
      <c r="J192" s="32">
        <f>IF(I$14="","",INDEX('Work It Out'!$I186:$EN186, MATCH(I$14, WorkDebtName, 0)))</f>
        <v>0</v>
      </c>
      <c r="K192" s="32" t="str">
        <f>IF(K$14="","",INDEX('Work It Out'!$K186:$EN186,MATCH(K$14,WorkDebtName,0)))</f>
        <v/>
      </c>
      <c r="L192" s="32" t="str">
        <f>IF(K$14="","",INDEX('Work It Out'!$I186:$EN186, MATCH(K$14, WorkDebtName, 0)))</f>
        <v/>
      </c>
      <c r="M192" s="32" t="str">
        <f>IF(M$14="","",INDEX('Work It Out'!$K186:$EN186,MATCH(M$14,WorkDebtName,0)))</f>
        <v/>
      </c>
      <c r="N192" s="32" t="str">
        <f>IF(M$14="","",INDEX('Work It Out'!$I186:$EN186, MATCH(M$14, WorkDebtName, 0)))</f>
        <v/>
      </c>
      <c r="O192" s="32" t="str">
        <f>IF(O$14="","",INDEX('Work It Out'!$K186:$EN186,MATCH(O$14,WorkDebtName,0)))</f>
        <v/>
      </c>
      <c r="P192" s="32" t="str">
        <f>IF(O$14="","",INDEX('Work It Out'!$I186:$EN186, MATCH(O$14, WorkDebtName, 0)))</f>
        <v/>
      </c>
      <c r="Q192" s="32" t="str">
        <f>IF(Q$14="","",INDEX('Work It Out'!$K186:$EN186,MATCH(Q$14,WorkDebtName,0)))</f>
        <v/>
      </c>
      <c r="R192" s="32" t="str">
        <f>IF(Q$14="","",INDEX('Work It Out'!$I186:$EN186, MATCH(Q$14, WorkDebtName, 0)))</f>
        <v/>
      </c>
      <c r="S192" s="32" t="str">
        <f>IF(S$14="","",INDEX('Work It Out'!$K186:$EN186,MATCH(S$14,WorkDebtName,0)))</f>
        <v/>
      </c>
      <c r="T192" s="32" t="str">
        <f>IF(S$14="","",INDEX('Work It Out'!$I186:$EN186, MATCH(S$14, WorkDebtName, 0)))</f>
        <v/>
      </c>
      <c r="U192" s="32" t="str">
        <f>IF(U$14="","",INDEX('Work It Out'!$K186:$EN186,MATCH(U$14,WorkDebtName,0)))</f>
        <v/>
      </c>
      <c r="V192" s="32" t="str">
        <f>IF(U$14="","",INDEX('Work It Out'!$I186:$EN186, MATCH(U$14, WorkDebtName, 0)))</f>
        <v/>
      </c>
      <c r="W192" s="32" t="str">
        <f>IF(W$14="","",INDEX('Work It Out'!$K186:$EN186,MATCH(W$14,WorkDebtName,0)))</f>
        <v/>
      </c>
      <c r="X192" s="32" t="str">
        <f>IF(W$14="","",INDEX('Work It Out'!$I186:$EN186, MATCH(W$14, WorkDebtName, 0)))</f>
        <v/>
      </c>
      <c r="Y192" s="32" t="str">
        <f>IF(Y$14="","",INDEX('Work It Out'!$K186:$EN186,MATCH(Y$14,WorkDebtName,0)))</f>
        <v/>
      </c>
      <c r="Z192" s="32" t="str">
        <f>IF(Y$14="","",INDEX('Work It Out'!$I186:$EN186, MATCH(Y$14, WorkDebtName, 0)))</f>
        <v/>
      </c>
      <c r="AA192" s="32" t="str">
        <f>IF(AA$14="","",INDEX('Work It Out'!$K186:$EN186,MATCH(AA$14,WorkDebtName,0)))</f>
        <v/>
      </c>
      <c r="AB192" s="32" t="str">
        <f>IF(AA$14="","",INDEX('Work It Out'!$I186:$EN186, MATCH(AA$14, WorkDebtName, 0)))</f>
        <v/>
      </c>
      <c r="AC192" s="32" t="str">
        <f>IF(AC$14="","",INDEX('Work It Out'!$K186:$EN186,MATCH(AC$14,WorkDebtName,0)))</f>
        <v/>
      </c>
      <c r="AD192" s="32" t="str">
        <f>IF(AC$14="","",INDEX('Work It Out'!$I186:$EN186, MATCH(AC$14, WorkDebtName, 0)))</f>
        <v/>
      </c>
      <c r="AE192" s="32" t="str">
        <f>IF(AE$14="","",INDEX('Work It Out'!$K186:$EN186,MATCH(AE$14,WorkDebtName,0)))</f>
        <v/>
      </c>
      <c r="AF192" s="32" t="str">
        <f>IF(AE$14="","",INDEX('Work It Out'!$I186:$EN186, MATCH(AE$14, WorkDebtName, 0)))</f>
        <v/>
      </c>
      <c r="AG192" s="32" t="str">
        <f>IF(AG$14="","",INDEX('Work It Out'!$K186:$EN186,MATCH(AG$14,WorkDebtName,0)))</f>
        <v/>
      </c>
      <c r="AH192" s="32" t="str">
        <f>IF(AG$14="","",INDEX('Work It Out'!$I186:$EN186, MATCH(AG$14, WorkDebtName, 0)))</f>
        <v/>
      </c>
      <c r="AI192" s="32" t="str">
        <f>IF(AI$14="","",INDEX('Work It Out'!$K186:$EN186,MATCH(AI$14,WorkDebtName,0)))</f>
        <v/>
      </c>
      <c r="AJ192" s="32" t="str">
        <f>IF(AI$14="","",INDEX('Work It Out'!$I186:$EN186, MATCH(AI$14, WorkDebtName, 0)))</f>
        <v/>
      </c>
      <c r="AK192" s="32" t="str">
        <f>IF(AK$14="","",INDEX('Work It Out'!$K186:$EN186,MATCH(AK$14,WorkDebtName,0)))</f>
        <v/>
      </c>
      <c r="AL192" s="32" t="str">
        <f>IF(AK$14="","",INDEX('Work It Out'!$I186:$EN186, MATCH(AK$14, WorkDebtName, 0)))</f>
        <v/>
      </c>
      <c r="AM192" s="32" t="str">
        <f>IF(AM$14="","",INDEX('Work It Out'!$K186:$EN186,MATCH(AM$14,WorkDebtName,0)))</f>
        <v/>
      </c>
      <c r="AN192" s="32" t="str">
        <f>IF(AM$14="","",INDEX('Work It Out'!$I186:$EN186, MATCH(AM$14, WorkDebtName, 0)))</f>
        <v/>
      </c>
      <c r="AO192" s="32" t="str">
        <f>IF(AO$14="","",INDEX('Work It Out'!$K186:$EN186,MATCH(AO$14,WorkDebtName,0)))</f>
        <v/>
      </c>
      <c r="AP192" s="32" t="str">
        <f>IF(AO$14="","",INDEX('Work It Out'!$I186:$EN186, MATCH(AO$14, WorkDebtName, 0)))</f>
        <v/>
      </c>
    </row>
    <row r="193" spans="2:42" x14ac:dyDescent="0.25">
      <c r="B193" s="31">
        <f t="shared" ca="1" si="2"/>
        <v>50891</v>
      </c>
      <c r="C193" s="32">
        <f>IF(C$14="","",INDEX('Work It Out'!$K187:$EN187,MATCH(C$14,WorkDebtName,0)))</f>
        <v>0</v>
      </c>
      <c r="D193" s="32">
        <f>IF(C$14="","",INDEX('Work It Out'!$I187:$EN187, MATCH(C$14, WorkDebtName, 0)))</f>
        <v>0</v>
      </c>
      <c r="E193" s="32">
        <f>IF(E$14="","",INDEX('Work It Out'!$K187:$EN187,MATCH(E$14,WorkDebtName,0)))</f>
        <v>0</v>
      </c>
      <c r="F193" s="32">
        <f>IF(E$14="","",INDEX('Work It Out'!$I187:$EN187, MATCH(E$14, WorkDebtName, 0)))</f>
        <v>0</v>
      </c>
      <c r="G193" s="32">
        <f>IF(G$14="","",INDEX('Work It Out'!$K187:$EN187,MATCH(G$14,WorkDebtName,0)))</f>
        <v>0</v>
      </c>
      <c r="H193" s="32">
        <f>IF(G$14="","",INDEX('Work It Out'!$I187:$EN187, MATCH(G$14, WorkDebtName, 0)))</f>
        <v>0</v>
      </c>
      <c r="I193" s="32">
        <f>IF(I$14="","",INDEX('Work It Out'!$K187:$EN187,MATCH(I$14,WorkDebtName,0)))</f>
        <v>0</v>
      </c>
      <c r="J193" s="32">
        <f>IF(I$14="","",INDEX('Work It Out'!$I187:$EN187, MATCH(I$14, WorkDebtName, 0)))</f>
        <v>0</v>
      </c>
      <c r="K193" s="32" t="str">
        <f>IF(K$14="","",INDEX('Work It Out'!$K187:$EN187,MATCH(K$14,WorkDebtName,0)))</f>
        <v/>
      </c>
      <c r="L193" s="32" t="str">
        <f>IF(K$14="","",INDEX('Work It Out'!$I187:$EN187, MATCH(K$14, WorkDebtName, 0)))</f>
        <v/>
      </c>
      <c r="M193" s="32" t="str">
        <f>IF(M$14="","",INDEX('Work It Out'!$K187:$EN187,MATCH(M$14,WorkDebtName,0)))</f>
        <v/>
      </c>
      <c r="N193" s="32" t="str">
        <f>IF(M$14="","",INDEX('Work It Out'!$I187:$EN187, MATCH(M$14, WorkDebtName, 0)))</f>
        <v/>
      </c>
      <c r="O193" s="32" t="str">
        <f>IF(O$14="","",INDEX('Work It Out'!$K187:$EN187,MATCH(O$14,WorkDebtName,0)))</f>
        <v/>
      </c>
      <c r="P193" s="32" t="str">
        <f>IF(O$14="","",INDEX('Work It Out'!$I187:$EN187, MATCH(O$14, WorkDebtName, 0)))</f>
        <v/>
      </c>
      <c r="Q193" s="32" t="str">
        <f>IF(Q$14="","",INDEX('Work It Out'!$K187:$EN187,MATCH(Q$14,WorkDebtName,0)))</f>
        <v/>
      </c>
      <c r="R193" s="32" t="str">
        <f>IF(Q$14="","",INDEX('Work It Out'!$I187:$EN187, MATCH(Q$14, WorkDebtName, 0)))</f>
        <v/>
      </c>
      <c r="S193" s="32" t="str">
        <f>IF(S$14="","",INDEX('Work It Out'!$K187:$EN187,MATCH(S$14,WorkDebtName,0)))</f>
        <v/>
      </c>
      <c r="T193" s="32" t="str">
        <f>IF(S$14="","",INDEX('Work It Out'!$I187:$EN187, MATCH(S$14, WorkDebtName, 0)))</f>
        <v/>
      </c>
      <c r="U193" s="32" t="str">
        <f>IF(U$14="","",INDEX('Work It Out'!$K187:$EN187,MATCH(U$14,WorkDebtName,0)))</f>
        <v/>
      </c>
      <c r="V193" s="32" t="str">
        <f>IF(U$14="","",INDEX('Work It Out'!$I187:$EN187, MATCH(U$14, WorkDebtName, 0)))</f>
        <v/>
      </c>
      <c r="W193" s="32" t="str">
        <f>IF(W$14="","",INDEX('Work It Out'!$K187:$EN187,MATCH(W$14,WorkDebtName,0)))</f>
        <v/>
      </c>
      <c r="X193" s="32" t="str">
        <f>IF(W$14="","",INDEX('Work It Out'!$I187:$EN187, MATCH(W$14, WorkDebtName, 0)))</f>
        <v/>
      </c>
      <c r="Y193" s="32" t="str">
        <f>IF(Y$14="","",INDEX('Work It Out'!$K187:$EN187,MATCH(Y$14,WorkDebtName,0)))</f>
        <v/>
      </c>
      <c r="Z193" s="32" t="str">
        <f>IF(Y$14="","",INDEX('Work It Out'!$I187:$EN187, MATCH(Y$14, WorkDebtName, 0)))</f>
        <v/>
      </c>
      <c r="AA193" s="32" t="str">
        <f>IF(AA$14="","",INDEX('Work It Out'!$K187:$EN187,MATCH(AA$14,WorkDebtName,0)))</f>
        <v/>
      </c>
      <c r="AB193" s="32" t="str">
        <f>IF(AA$14="","",INDEX('Work It Out'!$I187:$EN187, MATCH(AA$14, WorkDebtName, 0)))</f>
        <v/>
      </c>
      <c r="AC193" s="32" t="str">
        <f>IF(AC$14="","",INDEX('Work It Out'!$K187:$EN187,MATCH(AC$14,WorkDebtName,0)))</f>
        <v/>
      </c>
      <c r="AD193" s="32" t="str">
        <f>IF(AC$14="","",INDEX('Work It Out'!$I187:$EN187, MATCH(AC$14, WorkDebtName, 0)))</f>
        <v/>
      </c>
      <c r="AE193" s="32" t="str">
        <f>IF(AE$14="","",INDEX('Work It Out'!$K187:$EN187,MATCH(AE$14,WorkDebtName,0)))</f>
        <v/>
      </c>
      <c r="AF193" s="32" t="str">
        <f>IF(AE$14="","",INDEX('Work It Out'!$I187:$EN187, MATCH(AE$14, WorkDebtName, 0)))</f>
        <v/>
      </c>
      <c r="AG193" s="32" t="str">
        <f>IF(AG$14="","",INDEX('Work It Out'!$K187:$EN187,MATCH(AG$14,WorkDebtName,0)))</f>
        <v/>
      </c>
      <c r="AH193" s="32" t="str">
        <f>IF(AG$14="","",INDEX('Work It Out'!$I187:$EN187, MATCH(AG$14, WorkDebtName, 0)))</f>
        <v/>
      </c>
      <c r="AI193" s="32" t="str">
        <f>IF(AI$14="","",INDEX('Work It Out'!$K187:$EN187,MATCH(AI$14,WorkDebtName,0)))</f>
        <v/>
      </c>
      <c r="AJ193" s="32" t="str">
        <f>IF(AI$14="","",INDEX('Work It Out'!$I187:$EN187, MATCH(AI$14, WorkDebtName, 0)))</f>
        <v/>
      </c>
      <c r="AK193" s="32" t="str">
        <f>IF(AK$14="","",INDEX('Work It Out'!$K187:$EN187,MATCH(AK$14,WorkDebtName,0)))</f>
        <v/>
      </c>
      <c r="AL193" s="32" t="str">
        <f>IF(AK$14="","",INDEX('Work It Out'!$I187:$EN187, MATCH(AK$14, WorkDebtName, 0)))</f>
        <v/>
      </c>
      <c r="AM193" s="32" t="str">
        <f>IF(AM$14="","",INDEX('Work It Out'!$K187:$EN187,MATCH(AM$14,WorkDebtName,0)))</f>
        <v/>
      </c>
      <c r="AN193" s="32" t="str">
        <f>IF(AM$14="","",INDEX('Work It Out'!$I187:$EN187, MATCH(AM$14, WorkDebtName, 0)))</f>
        <v/>
      </c>
      <c r="AO193" s="32" t="str">
        <f>IF(AO$14="","",INDEX('Work It Out'!$K187:$EN187,MATCH(AO$14,WorkDebtName,0)))</f>
        <v/>
      </c>
      <c r="AP193" s="32" t="str">
        <f>IF(AO$14="","",INDEX('Work It Out'!$I187:$EN187, MATCH(AO$14, WorkDebtName, 0)))</f>
        <v/>
      </c>
    </row>
    <row r="194" spans="2:42" x14ac:dyDescent="0.25">
      <c r="B194" s="31">
        <f t="shared" ca="1" si="2"/>
        <v>50922</v>
      </c>
      <c r="C194" s="32">
        <f>IF(C$14="","",INDEX('Work It Out'!$K188:$EN188,MATCH(C$14,WorkDebtName,0)))</f>
        <v>0</v>
      </c>
      <c r="D194" s="32">
        <f>IF(C$14="","",INDEX('Work It Out'!$I188:$EN188, MATCH(C$14, WorkDebtName, 0)))</f>
        <v>0</v>
      </c>
      <c r="E194" s="32">
        <f>IF(E$14="","",INDEX('Work It Out'!$K188:$EN188,MATCH(E$14,WorkDebtName,0)))</f>
        <v>0</v>
      </c>
      <c r="F194" s="32">
        <f>IF(E$14="","",INDEX('Work It Out'!$I188:$EN188, MATCH(E$14, WorkDebtName, 0)))</f>
        <v>0</v>
      </c>
      <c r="G194" s="32">
        <f>IF(G$14="","",INDEX('Work It Out'!$K188:$EN188,MATCH(G$14,WorkDebtName,0)))</f>
        <v>0</v>
      </c>
      <c r="H194" s="32">
        <f>IF(G$14="","",INDEX('Work It Out'!$I188:$EN188, MATCH(G$14, WorkDebtName, 0)))</f>
        <v>0</v>
      </c>
      <c r="I194" s="32">
        <f>IF(I$14="","",INDEX('Work It Out'!$K188:$EN188,MATCH(I$14,WorkDebtName,0)))</f>
        <v>0</v>
      </c>
      <c r="J194" s="32">
        <f>IF(I$14="","",INDEX('Work It Out'!$I188:$EN188, MATCH(I$14, WorkDebtName, 0)))</f>
        <v>0</v>
      </c>
      <c r="K194" s="32" t="str">
        <f>IF(K$14="","",INDEX('Work It Out'!$K188:$EN188,MATCH(K$14,WorkDebtName,0)))</f>
        <v/>
      </c>
      <c r="L194" s="32" t="str">
        <f>IF(K$14="","",INDEX('Work It Out'!$I188:$EN188, MATCH(K$14, WorkDebtName, 0)))</f>
        <v/>
      </c>
      <c r="M194" s="32" t="str">
        <f>IF(M$14="","",INDEX('Work It Out'!$K188:$EN188,MATCH(M$14,WorkDebtName,0)))</f>
        <v/>
      </c>
      <c r="N194" s="32" t="str">
        <f>IF(M$14="","",INDEX('Work It Out'!$I188:$EN188, MATCH(M$14, WorkDebtName, 0)))</f>
        <v/>
      </c>
      <c r="O194" s="32" t="str">
        <f>IF(O$14="","",INDEX('Work It Out'!$K188:$EN188,MATCH(O$14,WorkDebtName,0)))</f>
        <v/>
      </c>
      <c r="P194" s="32" t="str">
        <f>IF(O$14="","",INDEX('Work It Out'!$I188:$EN188, MATCH(O$14, WorkDebtName, 0)))</f>
        <v/>
      </c>
      <c r="Q194" s="32" t="str">
        <f>IF(Q$14="","",INDEX('Work It Out'!$K188:$EN188,MATCH(Q$14,WorkDebtName,0)))</f>
        <v/>
      </c>
      <c r="R194" s="32" t="str">
        <f>IF(Q$14="","",INDEX('Work It Out'!$I188:$EN188, MATCH(Q$14, WorkDebtName, 0)))</f>
        <v/>
      </c>
      <c r="S194" s="32" t="str">
        <f>IF(S$14="","",INDEX('Work It Out'!$K188:$EN188,MATCH(S$14,WorkDebtName,0)))</f>
        <v/>
      </c>
      <c r="T194" s="32" t="str">
        <f>IF(S$14="","",INDEX('Work It Out'!$I188:$EN188, MATCH(S$14, WorkDebtName, 0)))</f>
        <v/>
      </c>
      <c r="U194" s="32" t="str">
        <f>IF(U$14="","",INDEX('Work It Out'!$K188:$EN188,MATCH(U$14,WorkDebtName,0)))</f>
        <v/>
      </c>
      <c r="V194" s="32" t="str">
        <f>IF(U$14="","",INDEX('Work It Out'!$I188:$EN188, MATCH(U$14, WorkDebtName, 0)))</f>
        <v/>
      </c>
      <c r="W194" s="32" t="str">
        <f>IF(W$14="","",INDEX('Work It Out'!$K188:$EN188,MATCH(W$14,WorkDebtName,0)))</f>
        <v/>
      </c>
      <c r="X194" s="32" t="str">
        <f>IF(W$14="","",INDEX('Work It Out'!$I188:$EN188, MATCH(W$14, WorkDebtName, 0)))</f>
        <v/>
      </c>
      <c r="Y194" s="32" t="str">
        <f>IF(Y$14="","",INDEX('Work It Out'!$K188:$EN188,MATCH(Y$14,WorkDebtName,0)))</f>
        <v/>
      </c>
      <c r="Z194" s="32" t="str">
        <f>IF(Y$14="","",INDEX('Work It Out'!$I188:$EN188, MATCH(Y$14, WorkDebtName, 0)))</f>
        <v/>
      </c>
      <c r="AA194" s="32" t="str">
        <f>IF(AA$14="","",INDEX('Work It Out'!$K188:$EN188,MATCH(AA$14,WorkDebtName,0)))</f>
        <v/>
      </c>
      <c r="AB194" s="32" t="str">
        <f>IF(AA$14="","",INDEX('Work It Out'!$I188:$EN188, MATCH(AA$14, WorkDebtName, 0)))</f>
        <v/>
      </c>
      <c r="AC194" s="32" t="str">
        <f>IF(AC$14="","",INDEX('Work It Out'!$K188:$EN188,MATCH(AC$14,WorkDebtName,0)))</f>
        <v/>
      </c>
      <c r="AD194" s="32" t="str">
        <f>IF(AC$14="","",INDEX('Work It Out'!$I188:$EN188, MATCH(AC$14, WorkDebtName, 0)))</f>
        <v/>
      </c>
      <c r="AE194" s="32" t="str">
        <f>IF(AE$14="","",INDEX('Work It Out'!$K188:$EN188,MATCH(AE$14,WorkDebtName,0)))</f>
        <v/>
      </c>
      <c r="AF194" s="32" t="str">
        <f>IF(AE$14="","",INDEX('Work It Out'!$I188:$EN188, MATCH(AE$14, WorkDebtName, 0)))</f>
        <v/>
      </c>
      <c r="AG194" s="32" t="str">
        <f>IF(AG$14="","",INDEX('Work It Out'!$K188:$EN188,MATCH(AG$14,WorkDebtName,0)))</f>
        <v/>
      </c>
      <c r="AH194" s="32" t="str">
        <f>IF(AG$14="","",INDEX('Work It Out'!$I188:$EN188, MATCH(AG$14, WorkDebtName, 0)))</f>
        <v/>
      </c>
      <c r="AI194" s="32" t="str">
        <f>IF(AI$14="","",INDEX('Work It Out'!$K188:$EN188,MATCH(AI$14,WorkDebtName,0)))</f>
        <v/>
      </c>
      <c r="AJ194" s="32" t="str">
        <f>IF(AI$14="","",INDEX('Work It Out'!$I188:$EN188, MATCH(AI$14, WorkDebtName, 0)))</f>
        <v/>
      </c>
      <c r="AK194" s="32" t="str">
        <f>IF(AK$14="","",INDEX('Work It Out'!$K188:$EN188,MATCH(AK$14,WorkDebtName,0)))</f>
        <v/>
      </c>
      <c r="AL194" s="32" t="str">
        <f>IF(AK$14="","",INDEX('Work It Out'!$I188:$EN188, MATCH(AK$14, WorkDebtName, 0)))</f>
        <v/>
      </c>
      <c r="AM194" s="32" t="str">
        <f>IF(AM$14="","",INDEX('Work It Out'!$K188:$EN188,MATCH(AM$14,WorkDebtName,0)))</f>
        <v/>
      </c>
      <c r="AN194" s="32" t="str">
        <f>IF(AM$14="","",INDEX('Work It Out'!$I188:$EN188, MATCH(AM$14, WorkDebtName, 0)))</f>
        <v/>
      </c>
      <c r="AO194" s="32" t="str">
        <f>IF(AO$14="","",INDEX('Work It Out'!$K188:$EN188,MATCH(AO$14,WorkDebtName,0)))</f>
        <v/>
      </c>
      <c r="AP194" s="32" t="str">
        <f>IF(AO$14="","",INDEX('Work It Out'!$I188:$EN188, MATCH(AO$14, WorkDebtName, 0)))</f>
        <v/>
      </c>
    </row>
    <row r="195" spans="2:42" x14ac:dyDescent="0.25">
      <c r="B195" s="31">
        <f t="shared" ca="1" si="2"/>
        <v>50952</v>
      </c>
      <c r="C195" s="32">
        <f>IF(C$14="","",INDEX('Work It Out'!$K189:$EN189,MATCH(C$14,WorkDebtName,0)))</f>
        <v>0</v>
      </c>
      <c r="D195" s="32">
        <f>IF(C$14="","",INDEX('Work It Out'!$I189:$EN189, MATCH(C$14, WorkDebtName, 0)))</f>
        <v>0</v>
      </c>
      <c r="E195" s="32">
        <f>IF(E$14="","",INDEX('Work It Out'!$K189:$EN189,MATCH(E$14,WorkDebtName,0)))</f>
        <v>0</v>
      </c>
      <c r="F195" s="32">
        <f>IF(E$14="","",INDEX('Work It Out'!$I189:$EN189, MATCH(E$14, WorkDebtName, 0)))</f>
        <v>0</v>
      </c>
      <c r="G195" s="32">
        <f>IF(G$14="","",INDEX('Work It Out'!$K189:$EN189,MATCH(G$14,WorkDebtName,0)))</f>
        <v>0</v>
      </c>
      <c r="H195" s="32">
        <f>IF(G$14="","",INDEX('Work It Out'!$I189:$EN189, MATCH(G$14, WorkDebtName, 0)))</f>
        <v>0</v>
      </c>
      <c r="I195" s="32">
        <f>IF(I$14="","",INDEX('Work It Out'!$K189:$EN189,MATCH(I$14,WorkDebtName,0)))</f>
        <v>0</v>
      </c>
      <c r="J195" s="32">
        <f>IF(I$14="","",INDEX('Work It Out'!$I189:$EN189, MATCH(I$14, WorkDebtName, 0)))</f>
        <v>0</v>
      </c>
      <c r="K195" s="32" t="str">
        <f>IF(K$14="","",INDEX('Work It Out'!$K189:$EN189,MATCH(K$14,WorkDebtName,0)))</f>
        <v/>
      </c>
      <c r="L195" s="32" t="str">
        <f>IF(K$14="","",INDEX('Work It Out'!$I189:$EN189, MATCH(K$14, WorkDebtName, 0)))</f>
        <v/>
      </c>
      <c r="M195" s="32" t="str">
        <f>IF(M$14="","",INDEX('Work It Out'!$K189:$EN189,MATCH(M$14,WorkDebtName,0)))</f>
        <v/>
      </c>
      <c r="N195" s="32" t="str">
        <f>IF(M$14="","",INDEX('Work It Out'!$I189:$EN189, MATCH(M$14, WorkDebtName, 0)))</f>
        <v/>
      </c>
      <c r="O195" s="32" t="str">
        <f>IF(O$14="","",INDEX('Work It Out'!$K189:$EN189,MATCH(O$14,WorkDebtName,0)))</f>
        <v/>
      </c>
      <c r="P195" s="32" t="str">
        <f>IF(O$14="","",INDEX('Work It Out'!$I189:$EN189, MATCH(O$14, WorkDebtName, 0)))</f>
        <v/>
      </c>
      <c r="Q195" s="32" t="str">
        <f>IF(Q$14="","",INDEX('Work It Out'!$K189:$EN189,MATCH(Q$14,WorkDebtName,0)))</f>
        <v/>
      </c>
      <c r="R195" s="32" t="str">
        <f>IF(Q$14="","",INDEX('Work It Out'!$I189:$EN189, MATCH(Q$14, WorkDebtName, 0)))</f>
        <v/>
      </c>
      <c r="S195" s="32" t="str">
        <f>IF(S$14="","",INDEX('Work It Out'!$K189:$EN189,MATCH(S$14,WorkDebtName,0)))</f>
        <v/>
      </c>
      <c r="T195" s="32" t="str">
        <f>IF(S$14="","",INDEX('Work It Out'!$I189:$EN189, MATCH(S$14, WorkDebtName, 0)))</f>
        <v/>
      </c>
      <c r="U195" s="32" t="str">
        <f>IF(U$14="","",INDEX('Work It Out'!$K189:$EN189,MATCH(U$14,WorkDebtName,0)))</f>
        <v/>
      </c>
      <c r="V195" s="32" t="str">
        <f>IF(U$14="","",INDEX('Work It Out'!$I189:$EN189, MATCH(U$14, WorkDebtName, 0)))</f>
        <v/>
      </c>
      <c r="W195" s="32" t="str">
        <f>IF(W$14="","",INDEX('Work It Out'!$K189:$EN189,MATCH(W$14,WorkDebtName,0)))</f>
        <v/>
      </c>
      <c r="X195" s="32" t="str">
        <f>IF(W$14="","",INDEX('Work It Out'!$I189:$EN189, MATCH(W$14, WorkDebtName, 0)))</f>
        <v/>
      </c>
      <c r="Y195" s="32" t="str">
        <f>IF(Y$14="","",INDEX('Work It Out'!$K189:$EN189,MATCH(Y$14,WorkDebtName,0)))</f>
        <v/>
      </c>
      <c r="Z195" s="32" t="str">
        <f>IF(Y$14="","",INDEX('Work It Out'!$I189:$EN189, MATCH(Y$14, WorkDebtName, 0)))</f>
        <v/>
      </c>
      <c r="AA195" s="32" t="str">
        <f>IF(AA$14="","",INDEX('Work It Out'!$K189:$EN189,MATCH(AA$14,WorkDebtName,0)))</f>
        <v/>
      </c>
      <c r="AB195" s="32" t="str">
        <f>IF(AA$14="","",INDEX('Work It Out'!$I189:$EN189, MATCH(AA$14, WorkDebtName, 0)))</f>
        <v/>
      </c>
      <c r="AC195" s="32" t="str">
        <f>IF(AC$14="","",INDEX('Work It Out'!$K189:$EN189,MATCH(AC$14,WorkDebtName,0)))</f>
        <v/>
      </c>
      <c r="AD195" s="32" t="str">
        <f>IF(AC$14="","",INDEX('Work It Out'!$I189:$EN189, MATCH(AC$14, WorkDebtName, 0)))</f>
        <v/>
      </c>
      <c r="AE195" s="32" t="str">
        <f>IF(AE$14="","",INDEX('Work It Out'!$K189:$EN189,MATCH(AE$14,WorkDebtName,0)))</f>
        <v/>
      </c>
      <c r="AF195" s="32" t="str">
        <f>IF(AE$14="","",INDEX('Work It Out'!$I189:$EN189, MATCH(AE$14, WorkDebtName, 0)))</f>
        <v/>
      </c>
      <c r="AG195" s="32" t="str">
        <f>IF(AG$14="","",INDEX('Work It Out'!$K189:$EN189,MATCH(AG$14,WorkDebtName,0)))</f>
        <v/>
      </c>
      <c r="AH195" s="32" t="str">
        <f>IF(AG$14="","",INDEX('Work It Out'!$I189:$EN189, MATCH(AG$14, WorkDebtName, 0)))</f>
        <v/>
      </c>
      <c r="AI195" s="32" t="str">
        <f>IF(AI$14="","",INDEX('Work It Out'!$K189:$EN189,MATCH(AI$14,WorkDebtName,0)))</f>
        <v/>
      </c>
      <c r="AJ195" s="32" t="str">
        <f>IF(AI$14="","",INDEX('Work It Out'!$I189:$EN189, MATCH(AI$14, WorkDebtName, 0)))</f>
        <v/>
      </c>
      <c r="AK195" s="32" t="str">
        <f>IF(AK$14="","",INDEX('Work It Out'!$K189:$EN189,MATCH(AK$14,WorkDebtName,0)))</f>
        <v/>
      </c>
      <c r="AL195" s="32" t="str">
        <f>IF(AK$14="","",INDEX('Work It Out'!$I189:$EN189, MATCH(AK$14, WorkDebtName, 0)))</f>
        <v/>
      </c>
      <c r="AM195" s="32" t="str">
        <f>IF(AM$14="","",INDEX('Work It Out'!$K189:$EN189,MATCH(AM$14,WorkDebtName,0)))</f>
        <v/>
      </c>
      <c r="AN195" s="32" t="str">
        <f>IF(AM$14="","",INDEX('Work It Out'!$I189:$EN189, MATCH(AM$14, WorkDebtName, 0)))</f>
        <v/>
      </c>
      <c r="AO195" s="32" t="str">
        <f>IF(AO$14="","",INDEX('Work It Out'!$K189:$EN189,MATCH(AO$14,WorkDebtName,0)))</f>
        <v/>
      </c>
      <c r="AP195" s="32" t="str">
        <f>IF(AO$14="","",INDEX('Work It Out'!$I189:$EN189, MATCH(AO$14, WorkDebtName, 0)))</f>
        <v/>
      </c>
    </row>
    <row r="196" spans="2:42" x14ac:dyDescent="0.25">
      <c r="B196" s="31">
        <f t="shared" ca="1" si="2"/>
        <v>50983</v>
      </c>
      <c r="C196" s="32">
        <f>IF(C$14="","",INDEX('Work It Out'!$K190:$EN190,MATCH(C$14,WorkDebtName,0)))</f>
        <v>0</v>
      </c>
      <c r="D196" s="32">
        <f>IF(C$14="","",INDEX('Work It Out'!$I190:$EN190, MATCH(C$14, WorkDebtName, 0)))</f>
        <v>0</v>
      </c>
      <c r="E196" s="32">
        <f>IF(E$14="","",INDEX('Work It Out'!$K190:$EN190,MATCH(E$14,WorkDebtName,0)))</f>
        <v>0</v>
      </c>
      <c r="F196" s="32">
        <f>IF(E$14="","",INDEX('Work It Out'!$I190:$EN190, MATCH(E$14, WorkDebtName, 0)))</f>
        <v>0</v>
      </c>
      <c r="G196" s="32">
        <f>IF(G$14="","",INDEX('Work It Out'!$K190:$EN190,MATCH(G$14,WorkDebtName,0)))</f>
        <v>0</v>
      </c>
      <c r="H196" s="32">
        <f>IF(G$14="","",INDEX('Work It Out'!$I190:$EN190, MATCH(G$14, WorkDebtName, 0)))</f>
        <v>0</v>
      </c>
      <c r="I196" s="32">
        <f>IF(I$14="","",INDEX('Work It Out'!$K190:$EN190,MATCH(I$14,WorkDebtName,0)))</f>
        <v>0</v>
      </c>
      <c r="J196" s="32">
        <f>IF(I$14="","",INDEX('Work It Out'!$I190:$EN190, MATCH(I$14, WorkDebtName, 0)))</f>
        <v>0</v>
      </c>
      <c r="K196" s="32" t="str">
        <f>IF(K$14="","",INDEX('Work It Out'!$K190:$EN190,MATCH(K$14,WorkDebtName,0)))</f>
        <v/>
      </c>
      <c r="L196" s="32" t="str">
        <f>IF(K$14="","",INDEX('Work It Out'!$I190:$EN190, MATCH(K$14, WorkDebtName, 0)))</f>
        <v/>
      </c>
      <c r="M196" s="32" t="str">
        <f>IF(M$14="","",INDEX('Work It Out'!$K190:$EN190,MATCH(M$14,WorkDebtName,0)))</f>
        <v/>
      </c>
      <c r="N196" s="32" t="str">
        <f>IF(M$14="","",INDEX('Work It Out'!$I190:$EN190, MATCH(M$14, WorkDebtName, 0)))</f>
        <v/>
      </c>
      <c r="O196" s="32" t="str">
        <f>IF(O$14="","",INDEX('Work It Out'!$K190:$EN190,MATCH(O$14,WorkDebtName,0)))</f>
        <v/>
      </c>
      <c r="P196" s="32" t="str">
        <f>IF(O$14="","",INDEX('Work It Out'!$I190:$EN190, MATCH(O$14, WorkDebtName, 0)))</f>
        <v/>
      </c>
      <c r="Q196" s="32" t="str">
        <f>IF(Q$14="","",INDEX('Work It Out'!$K190:$EN190,MATCH(Q$14,WorkDebtName,0)))</f>
        <v/>
      </c>
      <c r="R196" s="32" t="str">
        <f>IF(Q$14="","",INDEX('Work It Out'!$I190:$EN190, MATCH(Q$14, WorkDebtName, 0)))</f>
        <v/>
      </c>
      <c r="S196" s="32" t="str">
        <f>IF(S$14="","",INDEX('Work It Out'!$K190:$EN190,MATCH(S$14,WorkDebtName,0)))</f>
        <v/>
      </c>
      <c r="T196" s="32" t="str">
        <f>IF(S$14="","",INDEX('Work It Out'!$I190:$EN190, MATCH(S$14, WorkDebtName, 0)))</f>
        <v/>
      </c>
      <c r="U196" s="32" t="str">
        <f>IF(U$14="","",INDEX('Work It Out'!$K190:$EN190,MATCH(U$14,WorkDebtName,0)))</f>
        <v/>
      </c>
      <c r="V196" s="32" t="str">
        <f>IF(U$14="","",INDEX('Work It Out'!$I190:$EN190, MATCH(U$14, WorkDebtName, 0)))</f>
        <v/>
      </c>
      <c r="W196" s="32" t="str">
        <f>IF(W$14="","",INDEX('Work It Out'!$K190:$EN190,MATCH(W$14,WorkDebtName,0)))</f>
        <v/>
      </c>
      <c r="X196" s="32" t="str">
        <f>IF(W$14="","",INDEX('Work It Out'!$I190:$EN190, MATCH(W$14, WorkDebtName, 0)))</f>
        <v/>
      </c>
      <c r="Y196" s="32" t="str">
        <f>IF(Y$14="","",INDEX('Work It Out'!$K190:$EN190,MATCH(Y$14,WorkDebtName,0)))</f>
        <v/>
      </c>
      <c r="Z196" s="32" t="str">
        <f>IF(Y$14="","",INDEX('Work It Out'!$I190:$EN190, MATCH(Y$14, WorkDebtName, 0)))</f>
        <v/>
      </c>
      <c r="AA196" s="32" t="str">
        <f>IF(AA$14="","",INDEX('Work It Out'!$K190:$EN190,MATCH(AA$14,WorkDebtName,0)))</f>
        <v/>
      </c>
      <c r="AB196" s="32" t="str">
        <f>IF(AA$14="","",INDEX('Work It Out'!$I190:$EN190, MATCH(AA$14, WorkDebtName, 0)))</f>
        <v/>
      </c>
      <c r="AC196" s="32" t="str">
        <f>IF(AC$14="","",INDEX('Work It Out'!$K190:$EN190,MATCH(AC$14,WorkDebtName,0)))</f>
        <v/>
      </c>
      <c r="AD196" s="32" t="str">
        <f>IF(AC$14="","",INDEX('Work It Out'!$I190:$EN190, MATCH(AC$14, WorkDebtName, 0)))</f>
        <v/>
      </c>
      <c r="AE196" s="32" t="str">
        <f>IF(AE$14="","",INDEX('Work It Out'!$K190:$EN190,MATCH(AE$14,WorkDebtName,0)))</f>
        <v/>
      </c>
      <c r="AF196" s="32" t="str">
        <f>IF(AE$14="","",INDEX('Work It Out'!$I190:$EN190, MATCH(AE$14, WorkDebtName, 0)))</f>
        <v/>
      </c>
      <c r="AG196" s="32" t="str">
        <f>IF(AG$14="","",INDEX('Work It Out'!$K190:$EN190,MATCH(AG$14,WorkDebtName,0)))</f>
        <v/>
      </c>
      <c r="AH196" s="32" t="str">
        <f>IF(AG$14="","",INDEX('Work It Out'!$I190:$EN190, MATCH(AG$14, WorkDebtName, 0)))</f>
        <v/>
      </c>
      <c r="AI196" s="32" t="str">
        <f>IF(AI$14="","",INDEX('Work It Out'!$K190:$EN190,MATCH(AI$14,WorkDebtName,0)))</f>
        <v/>
      </c>
      <c r="AJ196" s="32" t="str">
        <f>IF(AI$14="","",INDEX('Work It Out'!$I190:$EN190, MATCH(AI$14, WorkDebtName, 0)))</f>
        <v/>
      </c>
      <c r="AK196" s="32" t="str">
        <f>IF(AK$14="","",INDEX('Work It Out'!$K190:$EN190,MATCH(AK$14,WorkDebtName,0)))</f>
        <v/>
      </c>
      <c r="AL196" s="32" t="str">
        <f>IF(AK$14="","",INDEX('Work It Out'!$I190:$EN190, MATCH(AK$14, WorkDebtName, 0)))</f>
        <v/>
      </c>
      <c r="AM196" s="32" t="str">
        <f>IF(AM$14="","",INDEX('Work It Out'!$K190:$EN190,MATCH(AM$14,WorkDebtName,0)))</f>
        <v/>
      </c>
      <c r="AN196" s="32" t="str">
        <f>IF(AM$14="","",INDEX('Work It Out'!$I190:$EN190, MATCH(AM$14, WorkDebtName, 0)))</f>
        <v/>
      </c>
      <c r="AO196" s="32" t="str">
        <f>IF(AO$14="","",INDEX('Work It Out'!$K190:$EN190,MATCH(AO$14,WorkDebtName,0)))</f>
        <v/>
      </c>
      <c r="AP196" s="32" t="str">
        <f>IF(AO$14="","",INDEX('Work It Out'!$I190:$EN190, MATCH(AO$14, WorkDebtName, 0)))</f>
        <v/>
      </c>
    </row>
    <row r="197" spans="2:42" x14ac:dyDescent="0.25">
      <c r="B197" s="31">
        <f t="shared" ca="1" si="2"/>
        <v>51014</v>
      </c>
      <c r="C197" s="32">
        <f>IF(C$14="","",INDEX('Work It Out'!$K191:$EN191,MATCH(C$14,WorkDebtName,0)))</f>
        <v>0</v>
      </c>
      <c r="D197" s="32">
        <f>IF(C$14="","",INDEX('Work It Out'!$I191:$EN191, MATCH(C$14, WorkDebtName, 0)))</f>
        <v>0</v>
      </c>
      <c r="E197" s="32">
        <f>IF(E$14="","",INDEX('Work It Out'!$K191:$EN191,MATCH(E$14,WorkDebtName,0)))</f>
        <v>0</v>
      </c>
      <c r="F197" s="32">
        <f>IF(E$14="","",INDEX('Work It Out'!$I191:$EN191, MATCH(E$14, WorkDebtName, 0)))</f>
        <v>0</v>
      </c>
      <c r="G197" s="32">
        <f>IF(G$14="","",INDEX('Work It Out'!$K191:$EN191,MATCH(G$14,WorkDebtName,0)))</f>
        <v>0</v>
      </c>
      <c r="H197" s="32">
        <f>IF(G$14="","",INDEX('Work It Out'!$I191:$EN191, MATCH(G$14, WorkDebtName, 0)))</f>
        <v>0</v>
      </c>
      <c r="I197" s="32">
        <f>IF(I$14="","",INDEX('Work It Out'!$K191:$EN191,MATCH(I$14,WorkDebtName,0)))</f>
        <v>0</v>
      </c>
      <c r="J197" s="32">
        <f>IF(I$14="","",INDEX('Work It Out'!$I191:$EN191, MATCH(I$14, WorkDebtName, 0)))</f>
        <v>0</v>
      </c>
      <c r="K197" s="32" t="str">
        <f>IF(K$14="","",INDEX('Work It Out'!$K191:$EN191,MATCH(K$14,WorkDebtName,0)))</f>
        <v/>
      </c>
      <c r="L197" s="32" t="str">
        <f>IF(K$14="","",INDEX('Work It Out'!$I191:$EN191, MATCH(K$14, WorkDebtName, 0)))</f>
        <v/>
      </c>
      <c r="M197" s="32" t="str">
        <f>IF(M$14="","",INDEX('Work It Out'!$K191:$EN191,MATCH(M$14,WorkDebtName,0)))</f>
        <v/>
      </c>
      <c r="N197" s="32" t="str">
        <f>IF(M$14="","",INDEX('Work It Out'!$I191:$EN191, MATCH(M$14, WorkDebtName, 0)))</f>
        <v/>
      </c>
      <c r="O197" s="32" t="str">
        <f>IF(O$14="","",INDEX('Work It Out'!$K191:$EN191,MATCH(O$14,WorkDebtName,0)))</f>
        <v/>
      </c>
      <c r="P197" s="32" t="str">
        <f>IF(O$14="","",INDEX('Work It Out'!$I191:$EN191, MATCH(O$14, WorkDebtName, 0)))</f>
        <v/>
      </c>
      <c r="Q197" s="32" t="str">
        <f>IF(Q$14="","",INDEX('Work It Out'!$K191:$EN191,MATCH(Q$14,WorkDebtName,0)))</f>
        <v/>
      </c>
      <c r="R197" s="32" t="str">
        <f>IF(Q$14="","",INDEX('Work It Out'!$I191:$EN191, MATCH(Q$14, WorkDebtName, 0)))</f>
        <v/>
      </c>
      <c r="S197" s="32" t="str">
        <f>IF(S$14="","",INDEX('Work It Out'!$K191:$EN191,MATCH(S$14,WorkDebtName,0)))</f>
        <v/>
      </c>
      <c r="T197" s="32" t="str">
        <f>IF(S$14="","",INDEX('Work It Out'!$I191:$EN191, MATCH(S$14, WorkDebtName, 0)))</f>
        <v/>
      </c>
      <c r="U197" s="32" t="str">
        <f>IF(U$14="","",INDEX('Work It Out'!$K191:$EN191,MATCH(U$14,WorkDebtName,0)))</f>
        <v/>
      </c>
      <c r="V197" s="32" t="str">
        <f>IF(U$14="","",INDEX('Work It Out'!$I191:$EN191, MATCH(U$14, WorkDebtName, 0)))</f>
        <v/>
      </c>
      <c r="W197" s="32" t="str">
        <f>IF(W$14="","",INDEX('Work It Out'!$K191:$EN191,MATCH(W$14,WorkDebtName,0)))</f>
        <v/>
      </c>
      <c r="X197" s="32" t="str">
        <f>IF(W$14="","",INDEX('Work It Out'!$I191:$EN191, MATCH(W$14, WorkDebtName, 0)))</f>
        <v/>
      </c>
      <c r="Y197" s="32" t="str">
        <f>IF(Y$14="","",INDEX('Work It Out'!$K191:$EN191,MATCH(Y$14,WorkDebtName,0)))</f>
        <v/>
      </c>
      <c r="Z197" s="32" t="str">
        <f>IF(Y$14="","",INDEX('Work It Out'!$I191:$EN191, MATCH(Y$14, WorkDebtName, 0)))</f>
        <v/>
      </c>
      <c r="AA197" s="32" t="str">
        <f>IF(AA$14="","",INDEX('Work It Out'!$K191:$EN191,MATCH(AA$14,WorkDebtName,0)))</f>
        <v/>
      </c>
      <c r="AB197" s="32" t="str">
        <f>IF(AA$14="","",INDEX('Work It Out'!$I191:$EN191, MATCH(AA$14, WorkDebtName, 0)))</f>
        <v/>
      </c>
      <c r="AC197" s="32" t="str">
        <f>IF(AC$14="","",INDEX('Work It Out'!$K191:$EN191,MATCH(AC$14,WorkDebtName,0)))</f>
        <v/>
      </c>
      <c r="AD197" s="32" t="str">
        <f>IF(AC$14="","",INDEX('Work It Out'!$I191:$EN191, MATCH(AC$14, WorkDebtName, 0)))</f>
        <v/>
      </c>
      <c r="AE197" s="32" t="str">
        <f>IF(AE$14="","",INDEX('Work It Out'!$K191:$EN191,MATCH(AE$14,WorkDebtName,0)))</f>
        <v/>
      </c>
      <c r="AF197" s="32" t="str">
        <f>IF(AE$14="","",INDEX('Work It Out'!$I191:$EN191, MATCH(AE$14, WorkDebtName, 0)))</f>
        <v/>
      </c>
      <c r="AG197" s="32" t="str">
        <f>IF(AG$14="","",INDEX('Work It Out'!$K191:$EN191,MATCH(AG$14,WorkDebtName,0)))</f>
        <v/>
      </c>
      <c r="AH197" s="32" t="str">
        <f>IF(AG$14="","",INDEX('Work It Out'!$I191:$EN191, MATCH(AG$14, WorkDebtName, 0)))</f>
        <v/>
      </c>
      <c r="AI197" s="32" t="str">
        <f>IF(AI$14="","",INDEX('Work It Out'!$K191:$EN191,MATCH(AI$14,WorkDebtName,0)))</f>
        <v/>
      </c>
      <c r="AJ197" s="32" t="str">
        <f>IF(AI$14="","",INDEX('Work It Out'!$I191:$EN191, MATCH(AI$14, WorkDebtName, 0)))</f>
        <v/>
      </c>
      <c r="AK197" s="32" t="str">
        <f>IF(AK$14="","",INDEX('Work It Out'!$K191:$EN191,MATCH(AK$14,WorkDebtName,0)))</f>
        <v/>
      </c>
      <c r="AL197" s="32" t="str">
        <f>IF(AK$14="","",INDEX('Work It Out'!$I191:$EN191, MATCH(AK$14, WorkDebtName, 0)))</f>
        <v/>
      </c>
      <c r="AM197" s="32" t="str">
        <f>IF(AM$14="","",INDEX('Work It Out'!$K191:$EN191,MATCH(AM$14,WorkDebtName,0)))</f>
        <v/>
      </c>
      <c r="AN197" s="32" t="str">
        <f>IF(AM$14="","",INDEX('Work It Out'!$I191:$EN191, MATCH(AM$14, WorkDebtName, 0)))</f>
        <v/>
      </c>
      <c r="AO197" s="32" t="str">
        <f>IF(AO$14="","",INDEX('Work It Out'!$K191:$EN191,MATCH(AO$14,WorkDebtName,0)))</f>
        <v/>
      </c>
      <c r="AP197" s="32" t="str">
        <f>IF(AO$14="","",INDEX('Work It Out'!$I191:$EN191, MATCH(AO$14, WorkDebtName, 0)))</f>
        <v/>
      </c>
    </row>
    <row r="198" spans="2:42" x14ac:dyDescent="0.25">
      <c r="B198" s="31">
        <f t="shared" ca="1" si="2"/>
        <v>51044</v>
      </c>
      <c r="C198" s="32">
        <f>IF(C$14="","",INDEX('Work It Out'!$K192:$EN192,MATCH(C$14,WorkDebtName,0)))</f>
        <v>0</v>
      </c>
      <c r="D198" s="32">
        <f>IF(C$14="","",INDEX('Work It Out'!$I192:$EN192, MATCH(C$14, WorkDebtName, 0)))</f>
        <v>0</v>
      </c>
      <c r="E198" s="32">
        <f>IF(E$14="","",INDEX('Work It Out'!$K192:$EN192,MATCH(E$14,WorkDebtName,0)))</f>
        <v>0</v>
      </c>
      <c r="F198" s="32">
        <f>IF(E$14="","",INDEX('Work It Out'!$I192:$EN192, MATCH(E$14, WorkDebtName, 0)))</f>
        <v>0</v>
      </c>
      <c r="G198" s="32">
        <f>IF(G$14="","",INDEX('Work It Out'!$K192:$EN192,MATCH(G$14,WorkDebtName,0)))</f>
        <v>0</v>
      </c>
      <c r="H198" s="32">
        <f>IF(G$14="","",INDEX('Work It Out'!$I192:$EN192, MATCH(G$14, WorkDebtName, 0)))</f>
        <v>0</v>
      </c>
      <c r="I198" s="32">
        <f>IF(I$14="","",INDEX('Work It Out'!$K192:$EN192,MATCH(I$14,WorkDebtName,0)))</f>
        <v>0</v>
      </c>
      <c r="J198" s="32">
        <f>IF(I$14="","",INDEX('Work It Out'!$I192:$EN192, MATCH(I$14, WorkDebtName, 0)))</f>
        <v>0</v>
      </c>
      <c r="K198" s="32" t="str">
        <f>IF(K$14="","",INDEX('Work It Out'!$K192:$EN192,MATCH(K$14,WorkDebtName,0)))</f>
        <v/>
      </c>
      <c r="L198" s="32" t="str">
        <f>IF(K$14="","",INDEX('Work It Out'!$I192:$EN192, MATCH(K$14, WorkDebtName, 0)))</f>
        <v/>
      </c>
      <c r="M198" s="32" t="str">
        <f>IF(M$14="","",INDEX('Work It Out'!$K192:$EN192,MATCH(M$14,WorkDebtName,0)))</f>
        <v/>
      </c>
      <c r="N198" s="32" t="str">
        <f>IF(M$14="","",INDEX('Work It Out'!$I192:$EN192, MATCH(M$14, WorkDebtName, 0)))</f>
        <v/>
      </c>
      <c r="O198" s="32" t="str">
        <f>IF(O$14="","",INDEX('Work It Out'!$K192:$EN192,MATCH(O$14,WorkDebtName,0)))</f>
        <v/>
      </c>
      <c r="P198" s="32" t="str">
        <f>IF(O$14="","",INDEX('Work It Out'!$I192:$EN192, MATCH(O$14, WorkDebtName, 0)))</f>
        <v/>
      </c>
      <c r="Q198" s="32" t="str">
        <f>IF(Q$14="","",INDEX('Work It Out'!$K192:$EN192,MATCH(Q$14,WorkDebtName,0)))</f>
        <v/>
      </c>
      <c r="R198" s="32" t="str">
        <f>IF(Q$14="","",INDEX('Work It Out'!$I192:$EN192, MATCH(Q$14, WorkDebtName, 0)))</f>
        <v/>
      </c>
      <c r="S198" s="32" t="str">
        <f>IF(S$14="","",INDEX('Work It Out'!$K192:$EN192,MATCH(S$14,WorkDebtName,0)))</f>
        <v/>
      </c>
      <c r="T198" s="32" t="str">
        <f>IF(S$14="","",INDEX('Work It Out'!$I192:$EN192, MATCH(S$14, WorkDebtName, 0)))</f>
        <v/>
      </c>
      <c r="U198" s="32" t="str">
        <f>IF(U$14="","",INDEX('Work It Out'!$K192:$EN192,MATCH(U$14,WorkDebtName,0)))</f>
        <v/>
      </c>
      <c r="V198" s="32" t="str">
        <f>IF(U$14="","",INDEX('Work It Out'!$I192:$EN192, MATCH(U$14, WorkDebtName, 0)))</f>
        <v/>
      </c>
      <c r="W198" s="32" t="str">
        <f>IF(W$14="","",INDEX('Work It Out'!$K192:$EN192,MATCH(W$14,WorkDebtName,0)))</f>
        <v/>
      </c>
      <c r="X198" s="32" t="str">
        <f>IF(W$14="","",INDEX('Work It Out'!$I192:$EN192, MATCH(W$14, WorkDebtName, 0)))</f>
        <v/>
      </c>
      <c r="Y198" s="32" t="str">
        <f>IF(Y$14="","",INDEX('Work It Out'!$K192:$EN192,MATCH(Y$14,WorkDebtName,0)))</f>
        <v/>
      </c>
      <c r="Z198" s="32" t="str">
        <f>IF(Y$14="","",INDEX('Work It Out'!$I192:$EN192, MATCH(Y$14, WorkDebtName, 0)))</f>
        <v/>
      </c>
      <c r="AA198" s="32" t="str">
        <f>IF(AA$14="","",INDEX('Work It Out'!$K192:$EN192,MATCH(AA$14,WorkDebtName,0)))</f>
        <v/>
      </c>
      <c r="AB198" s="32" t="str">
        <f>IF(AA$14="","",INDEX('Work It Out'!$I192:$EN192, MATCH(AA$14, WorkDebtName, 0)))</f>
        <v/>
      </c>
      <c r="AC198" s="32" t="str">
        <f>IF(AC$14="","",INDEX('Work It Out'!$K192:$EN192,MATCH(AC$14,WorkDebtName,0)))</f>
        <v/>
      </c>
      <c r="AD198" s="32" t="str">
        <f>IF(AC$14="","",INDEX('Work It Out'!$I192:$EN192, MATCH(AC$14, WorkDebtName, 0)))</f>
        <v/>
      </c>
      <c r="AE198" s="32" t="str">
        <f>IF(AE$14="","",INDEX('Work It Out'!$K192:$EN192,MATCH(AE$14,WorkDebtName,0)))</f>
        <v/>
      </c>
      <c r="AF198" s="32" t="str">
        <f>IF(AE$14="","",INDEX('Work It Out'!$I192:$EN192, MATCH(AE$14, WorkDebtName, 0)))</f>
        <v/>
      </c>
      <c r="AG198" s="32" t="str">
        <f>IF(AG$14="","",INDEX('Work It Out'!$K192:$EN192,MATCH(AG$14,WorkDebtName,0)))</f>
        <v/>
      </c>
      <c r="AH198" s="32" t="str">
        <f>IF(AG$14="","",INDEX('Work It Out'!$I192:$EN192, MATCH(AG$14, WorkDebtName, 0)))</f>
        <v/>
      </c>
      <c r="AI198" s="32" t="str">
        <f>IF(AI$14="","",INDEX('Work It Out'!$K192:$EN192,MATCH(AI$14,WorkDebtName,0)))</f>
        <v/>
      </c>
      <c r="AJ198" s="32" t="str">
        <f>IF(AI$14="","",INDEX('Work It Out'!$I192:$EN192, MATCH(AI$14, WorkDebtName, 0)))</f>
        <v/>
      </c>
      <c r="AK198" s="32" t="str">
        <f>IF(AK$14="","",INDEX('Work It Out'!$K192:$EN192,MATCH(AK$14,WorkDebtName,0)))</f>
        <v/>
      </c>
      <c r="AL198" s="32" t="str">
        <f>IF(AK$14="","",INDEX('Work It Out'!$I192:$EN192, MATCH(AK$14, WorkDebtName, 0)))</f>
        <v/>
      </c>
      <c r="AM198" s="32" t="str">
        <f>IF(AM$14="","",INDEX('Work It Out'!$K192:$EN192,MATCH(AM$14,WorkDebtName,0)))</f>
        <v/>
      </c>
      <c r="AN198" s="32" t="str">
        <f>IF(AM$14="","",INDEX('Work It Out'!$I192:$EN192, MATCH(AM$14, WorkDebtName, 0)))</f>
        <v/>
      </c>
      <c r="AO198" s="32" t="str">
        <f>IF(AO$14="","",INDEX('Work It Out'!$K192:$EN192,MATCH(AO$14,WorkDebtName,0)))</f>
        <v/>
      </c>
      <c r="AP198" s="32" t="str">
        <f>IF(AO$14="","",INDEX('Work It Out'!$I192:$EN192, MATCH(AO$14, WorkDebtName, 0)))</f>
        <v/>
      </c>
    </row>
    <row r="199" spans="2:42" x14ac:dyDescent="0.25">
      <c r="B199" s="31">
        <f t="shared" ca="1" si="2"/>
        <v>51075</v>
      </c>
      <c r="C199" s="32">
        <f>IF(C$14="","",INDEX('Work It Out'!$K193:$EN193,MATCH(C$14,WorkDebtName,0)))</f>
        <v>0</v>
      </c>
      <c r="D199" s="32">
        <f>IF(C$14="","",INDEX('Work It Out'!$I193:$EN193, MATCH(C$14, WorkDebtName, 0)))</f>
        <v>0</v>
      </c>
      <c r="E199" s="32">
        <f>IF(E$14="","",INDEX('Work It Out'!$K193:$EN193,MATCH(E$14,WorkDebtName,0)))</f>
        <v>0</v>
      </c>
      <c r="F199" s="32">
        <f>IF(E$14="","",INDEX('Work It Out'!$I193:$EN193, MATCH(E$14, WorkDebtName, 0)))</f>
        <v>0</v>
      </c>
      <c r="G199" s="32">
        <f>IF(G$14="","",INDEX('Work It Out'!$K193:$EN193,MATCH(G$14,WorkDebtName,0)))</f>
        <v>0</v>
      </c>
      <c r="H199" s="32">
        <f>IF(G$14="","",INDEX('Work It Out'!$I193:$EN193, MATCH(G$14, WorkDebtName, 0)))</f>
        <v>0</v>
      </c>
      <c r="I199" s="32">
        <f>IF(I$14="","",INDEX('Work It Out'!$K193:$EN193,MATCH(I$14,WorkDebtName,0)))</f>
        <v>0</v>
      </c>
      <c r="J199" s="32">
        <f>IF(I$14="","",INDEX('Work It Out'!$I193:$EN193, MATCH(I$14, WorkDebtName, 0)))</f>
        <v>0</v>
      </c>
      <c r="K199" s="32" t="str">
        <f>IF(K$14="","",INDEX('Work It Out'!$K193:$EN193,MATCH(K$14,WorkDebtName,0)))</f>
        <v/>
      </c>
      <c r="L199" s="32" t="str">
        <f>IF(K$14="","",INDEX('Work It Out'!$I193:$EN193, MATCH(K$14, WorkDebtName, 0)))</f>
        <v/>
      </c>
      <c r="M199" s="32" t="str">
        <f>IF(M$14="","",INDEX('Work It Out'!$K193:$EN193,MATCH(M$14,WorkDebtName,0)))</f>
        <v/>
      </c>
      <c r="N199" s="32" t="str">
        <f>IF(M$14="","",INDEX('Work It Out'!$I193:$EN193, MATCH(M$14, WorkDebtName, 0)))</f>
        <v/>
      </c>
      <c r="O199" s="32" t="str">
        <f>IF(O$14="","",INDEX('Work It Out'!$K193:$EN193,MATCH(O$14,WorkDebtName,0)))</f>
        <v/>
      </c>
      <c r="P199" s="32" t="str">
        <f>IF(O$14="","",INDEX('Work It Out'!$I193:$EN193, MATCH(O$14, WorkDebtName, 0)))</f>
        <v/>
      </c>
      <c r="Q199" s="32" t="str">
        <f>IF(Q$14="","",INDEX('Work It Out'!$K193:$EN193,MATCH(Q$14,WorkDebtName,0)))</f>
        <v/>
      </c>
      <c r="R199" s="32" t="str">
        <f>IF(Q$14="","",INDEX('Work It Out'!$I193:$EN193, MATCH(Q$14, WorkDebtName, 0)))</f>
        <v/>
      </c>
      <c r="S199" s="32" t="str">
        <f>IF(S$14="","",INDEX('Work It Out'!$K193:$EN193,MATCH(S$14,WorkDebtName,0)))</f>
        <v/>
      </c>
      <c r="T199" s="32" t="str">
        <f>IF(S$14="","",INDEX('Work It Out'!$I193:$EN193, MATCH(S$14, WorkDebtName, 0)))</f>
        <v/>
      </c>
      <c r="U199" s="32" t="str">
        <f>IF(U$14="","",INDEX('Work It Out'!$K193:$EN193,MATCH(U$14,WorkDebtName,0)))</f>
        <v/>
      </c>
      <c r="V199" s="32" t="str">
        <f>IF(U$14="","",INDEX('Work It Out'!$I193:$EN193, MATCH(U$14, WorkDebtName, 0)))</f>
        <v/>
      </c>
      <c r="W199" s="32" t="str">
        <f>IF(W$14="","",INDEX('Work It Out'!$K193:$EN193,MATCH(W$14,WorkDebtName,0)))</f>
        <v/>
      </c>
      <c r="X199" s="32" t="str">
        <f>IF(W$14="","",INDEX('Work It Out'!$I193:$EN193, MATCH(W$14, WorkDebtName, 0)))</f>
        <v/>
      </c>
      <c r="Y199" s="32" t="str">
        <f>IF(Y$14="","",INDEX('Work It Out'!$K193:$EN193,MATCH(Y$14,WorkDebtName,0)))</f>
        <v/>
      </c>
      <c r="Z199" s="32" t="str">
        <f>IF(Y$14="","",INDEX('Work It Out'!$I193:$EN193, MATCH(Y$14, WorkDebtName, 0)))</f>
        <v/>
      </c>
      <c r="AA199" s="32" t="str">
        <f>IF(AA$14="","",INDEX('Work It Out'!$K193:$EN193,MATCH(AA$14,WorkDebtName,0)))</f>
        <v/>
      </c>
      <c r="AB199" s="32" t="str">
        <f>IF(AA$14="","",INDEX('Work It Out'!$I193:$EN193, MATCH(AA$14, WorkDebtName, 0)))</f>
        <v/>
      </c>
      <c r="AC199" s="32" t="str">
        <f>IF(AC$14="","",INDEX('Work It Out'!$K193:$EN193,MATCH(AC$14,WorkDebtName,0)))</f>
        <v/>
      </c>
      <c r="AD199" s="32" t="str">
        <f>IF(AC$14="","",INDEX('Work It Out'!$I193:$EN193, MATCH(AC$14, WorkDebtName, 0)))</f>
        <v/>
      </c>
      <c r="AE199" s="32" t="str">
        <f>IF(AE$14="","",INDEX('Work It Out'!$K193:$EN193,MATCH(AE$14,WorkDebtName,0)))</f>
        <v/>
      </c>
      <c r="AF199" s="32" t="str">
        <f>IF(AE$14="","",INDEX('Work It Out'!$I193:$EN193, MATCH(AE$14, WorkDebtName, 0)))</f>
        <v/>
      </c>
      <c r="AG199" s="32" t="str">
        <f>IF(AG$14="","",INDEX('Work It Out'!$K193:$EN193,MATCH(AG$14,WorkDebtName,0)))</f>
        <v/>
      </c>
      <c r="AH199" s="32" t="str">
        <f>IF(AG$14="","",INDEX('Work It Out'!$I193:$EN193, MATCH(AG$14, WorkDebtName, 0)))</f>
        <v/>
      </c>
      <c r="AI199" s="32" t="str">
        <f>IF(AI$14="","",INDEX('Work It Out'!$K193:$EN193,MATCH(AI$14,WorkDebtName,0)))</f>
        <v/>
      </c>
      <c r="AJ199" s="32" t="str">
        <f>IF(AI$14="","",INDEX('Work It Out'!$I193:$EN193, MATCH(AI$14, WorkDebtName, 0)))</f>
        <v/>
      </c>
      <c r="AK199" s="32" t="str">
        <f>IF(AK$14="","",INDEX('Work It Out'!$K193:$EN193,MATCH(AK$14,WorkDebtName,0)))</f>
        <v/>
      </c>
      <c r="AL199" s="32" t="str">
        <f>IF(AK$14="","",INDEX('Work It Out'!$I193:$EN193, MATCH(AK$14, WorkDebtName, 0)))</f>
        <v/>
      </c>
      <c r="AM199" s="32" t="str">
        <f>IF(AM$14="","",INDEX('Work It Out'!$K193:$EN193,MATCH(AM$14,WorkDebtName,0)))</f>
        <v/>
      </c>
      <c r="AN199" s="32" t="str">
        <f>IF(AM$14="","",INDEX('Work It Out'!$I193:$EN193, MATCH(AM$14, WorkDebtName, 0)))</f>
        <v/>
      </c>
      <c r="AO199" s="32" t="str">
        <f>IF(AO$14="","",INDEX('Work It Out'!$K193:$EN193,MATCH(AO$14,WorkDebtName,0)))</f>
        <v/>
      </c>
      <c r="AP199" s="32" t="str">
        <f>IF(AO$14="","",INDEX('Work It Out'!$I193:$EN193, MATCH(AO$14, WorkDebtName, 0)))</f>
        <v/>
      </c>
    </row>
    <row r="200" spans="2:42" x14ac:dyDescent="0.25">
      <c r="B200" s="31">
        <f t="shared" ca="1" si="2"/>
        <v>51105</v>
      </c>
      <c r="C200" s="32">
        <f>IF(C$14="","",INDEX('Work It Out'!$K194:$EN194,MATCH(C$14,WorkDebtName,0)))</f>
        <v>0</v>
      </c>
      <c r="D200" s="32">
        <f>IF(C$14="","",INDEX('Work It Out'!$I194:$EN194, MATCH(C$14, WorkDebtName, 0)))</f>
        <v>0</v>
      </c>
      <c r="E200" s="32">
        <f>IF(E$14="","",INDEX('Work It Out'!$K194:$EN194,MATCH(E$14,WorkDebtName,0)))</f>
        <v>0</v>
      </c>
      <c r="F200" s="32">
        <f>IF(E$14="","",INDEX('Work It Out'!$I194:$EN194, MATCH(E$14, WorkDebtName, 0)))</f>
        <v>0</v>
      </c>
      <c r="G200" s="32">
        <f>IF(G$14="","",INDEX('Work It Out'!$K194:$EN194,MATCH(G$14,WorkDebtName,0)))</f>
        <v>0</v>
      </c>
      <c r="H200" s="32">
        <f>IF(G$14="","",INDEX('Work It Out'!$I194:$EN194, MATCH(G$14, WorkDebtName, 0)))</f>
        <v>0</v>
      </c>
      <c r="I200" s="32">
        <f>IF(I$14="","",INDEX('Work It Out'!$K194:$EN194,MATCH(I$14,WorkDebtName,0)))</f>
        <v>0</v>
      </c>
      <c r="J200" s="32">
        <f>IF(I$14="","",INDEX('Work It Out'!$I194:$EN194, MATCH(I$14, WorkDebtName, 0)))</f>
        <v>0</v>
      </c>
      <c r="K200" s="32" t="str">
        <f>IF(K$14="","",INDEX('Work It Out'!$K194:$EN194,MATCH(K$14,WorkDebtName,0)))</f>
        <v/>
      </c>
      <c r="L200" s="32" t="str">
        <f>IF(K$14="","",INDEX('Work It Out'!$I194:$EN194, MATCH(K$14, WorkDebtName, 0)))</f>
        <v/>
      </c>
      <c r="M200" s="32" t="str">
        <f>IF(M$14="","",INDEX('Work It Out'!$K194:$EN194,MATCH(M$14,WorkDebtName,0)))</f>
        <v/>
      </c>
      <c r="N200" s="32" t="str">
        <f>IF(M$14="","",INDEX('Work It Out'!$I194:$EN194, MATCH(M$14, WorkDebtName, 0)))</f>
        <v/>
      </c>
      <c r="O200" s="32" t="str">
        <f>IF(O$14="","",INDEX('Work It Out'!$K194:$EN194,MATCH(O$14,WorkDebtName,0)))</f>
        <v/>
      </c>
      <c r="P200" s="32" t="str">
        <f>IF(O$14="","",INDEX('Work It Out'!$I194:$EN194, MATCH(O$14, WorkDebtName, 0)))</f>
        <v/>
      </c>
      <c r="Q200" s="32" t="str">
        <f>IF(Q$14="","",INDEX('Work It Out'!$K194:$EN194,MATCH(Q$14,WorkDebtName,0)))</f>
        <v/>
      </c>
      <c r="R200" s="32" t="str">
        <f>IF(Q$14="","",INDEX('Work It Out'!$I194:$EN194, MATCH(Q$14, WorkDebtName, 0)))</f>
        <v/>
      </c>
      <c r="S200" s="32" t="str">
        <f>IF(S$14="","",INDEX('Work It Out'!$K194:$EN194,MATCH(S$14,WorkDebtName,0)))</f>
        <v/>
      </c>
      <c r="T200" s="32" t="str">
        <f>IF(S$14="","",INDEX('Work It Out'!$I194:$EN194, MATCH(S$14, WorkDebtName, 0)))</f>
        <v/>
      </c>
      <c r="U200" s="32" t="str">
        <f>IF(U$14="","",INDEX('Work It Out'!$K194:$EN194,MATCH(U$14,WorkDebtName,0)))</f>
        <v/>
      </c>
      <c r="V200" s="32" t="str">
        <f>IF(U$14="","",INDEX('Work It Out'!$I194:$EN194, MATCH(U$14, WorkDebtName, 0)))</f>
        <v/>
      </c>
      <c r="W200" s="32" t="str">
        <f>IF(W$14="","",INDEX('Work It Out'!$K194:$EN194,MATCH(W$14,WorkDebtName,0)))</f>
        <v/>
      </c>
      <c r="X200" s="32" t="str">
        <f>IF(W$14="","",INDEX('Work It Out'!$I194:$EN194, MATCH(W$14, WorkDebtName, 0)))</f>
        <v/>
      </c>
      <c r="Y200" s="32" t="str">
        <f>IF(Y$14="","",INDEX('Work It Out'!$K194:$EN194,MATCH(Y$14,WorkDebtName,0)))</f>
        <v/>
      </c>
      <c r="Z200" s="32" t="str">
        <f>IF(Y$14="","",INDEX('Work It Out'!$I194:$EN194, MATCH(Y$14, WorkDebtName, 0)))</f>
        <v/>
      </c>
      <c r="AA200" s="32" t="str">
        <f>IF(AA$14="","",INDEX('Work It Out'!$K194:$EN194,MATCH(AA$14,WorkDebtName,0)))</f>
        <v/>
      </c>
      <c r="AB200" s="32" t="str">
        <f>IF(AA$14="","",INDEX('Work It Out'!$I194:$EN194, MATCH(AA$14, WorkDebtName, 0)))</f>
        <v/>
      </c>
      <c r="AC200" s="32" t="str">
        <f>IF(AC$14="","",INDEX('Work It Out'!$K194:$EN194,MATCH(AC$14,WorkDebtName,0)))</f>
        <v/>
      </c>
      <c r="AD200" s="32" t="str">
        <f>IF(AC$14="","",INDEX('Work It Out'!$I194:$EN194, MATCH(AC$14, WorkDebtName, 0)))</f>
        <v/>
      </c>
      <c r="AE200" s="32" t="str">
        <f>IF(AE$14="","",INDEX('Work It Out'!$K194:$EN194,MATCH(AE$14,WorkDebtName,0)))</f>
        <v/>
      </c>
      <c r="AF200" s="32" t="str">
        <f>IF(AE$14="","",INDEX('Work It Out'!$I194:$EN194, MATCH(AE$14, WorkDebtName, 0)))</f>
        <v/>
      </c>
      <c r="AG200" s="32" t="str">
        <f>IF(AG$14="","",INDEX('Work It Out'!$K194:$EN194,MATCH(AG$14,WorkDebtName,0)))</f>
        <v/>
      </c>
      <c r="AH200" s="32" t="str">
        <f>IF(AG$14="","",INDEX('Work It Out'!$I194:$EN194, MATCH(AG$14, WorkDebtName, 0)))</f>
        <v/>
      </c>
      <c r="AI200" s="32" t="str">
        <f>IF(AI$14="","",INDEX('Work It Out'!$K194:$EN194,MATCH(AI$14,WorkDebtName,0)))</f>
        <v/>
      </c>
      <c r="AJ200" s="32" t="str">
        <f>IF(AI$14="","",INDEX('Work It Out'!$I194:$EN194, MATCH(AI$14, WorkDebtName, 0)))</f>
        <v/>
      </c>
      <c r="AK200" s="32" t="str">
        <f>IF(AK$14="","",INDEX('Work It Out'!$K194:$EN194,MATCH(AK$14,WorkDebtName,0)))</f>
        <v/>
      </c>
      <c r="AL200" s="32" t="str">
        <f>IF(AK$14="","",INDEX('Work It Out'!$I194:$EN194, MATCH(AK$14, WorkDebtName, 0)))</f>
        <v/>
      </c>
      <c r="AM200" s="32" t="str">
        <f>IF(AM$14="","",INDEX('Work It Out'!$K194:$EN194,MATCH(AM$14,WorkDebtName,0)))</f>
        <v/>
      </c>
      <c r="AN200" s="32" t="str">
        <f>IF(AM$14="","",INDEX('Work It Out'!$I194:$EN194, MATCH(AM$14, WorkDebtName, 0)))</f>
        <v/>
      </c>
      <c r="AO200" s="32" t="str">
        <f>IF(AO$14="","",INDEX('Work It Out'!$K194:$EN194,MATCH(AO$14,WorkDebtName,0)))</f>
        <v/>
      </c>
      <c r="AP200" s="32" t="str">
        <f>IF(AO$14="","",INDEX('Work It Out'!$I194:$EN194, MATCH(AO$14, WorkDebtName, 0)))</f>
        <v/>
      </c>
    </row>
    <row r="201" spans="2:42" x14ac:dyDescent="0.25">
      <c r="B201" s="31">
        <f t="shared" ca="1" si="2"/>
        <v>51136</v>
      </c>
      <c r="C201" s="32">
        <f>IF(C$14="","",INDEX('Work It Out'!$K195:$EN195,MATCH(C$14,WorkDebtName,0)))</f>
        <v>0</v>
      </c>
      <c r="D201" s="32">
        <f>IF(C$14="","",INDEX('Work It Out'!$I195:$EN195, MATCH(C$14, WorkDebtName, 0)))</f>
        <v>0</v>
      </c>
      <c r="E201" s="32">
        <f>IF(E$14="","",INDEX('Work It Out'!$K195:$EN195,MATCH(E$14,WorkDebtName,0)))</f>
        <v>0</v>
      </c>
      <c r="F201" s="32">
        <f>IF(E$14="","",INDEX('Work It Out'!$I195:$EN195, MATCH(E$14, WorkDebtName, 0)))</f>
        <v>0</v>
      </c>
      <c r="G201" s="32">
        <f>IF(G$14="","",INDEX('Work It Out'!$K195:$EN195,MATCH(G$14,WorkDebtName,0)))</f>
        <v>0</v>
      </c>
      <c r="H201" s="32">
        <f>IF(G$14="","",INDEX('Work It Out'!$I195:$EN195, MATCH(G$14, WorkDebtName, 0)))</f>
        <v>0</v>
      </c>
      <c r="I201" s="32">
        <f>IF(I$14="","",INDEX('Work It Out'!$K195:$EN195,MATCH(I$14,WorkDebtName,0)))</f>
        <v>0</v>
      </c>
      <c r="J201" s="32">
        <f>IF(I$14="","",INDEX('Work It Out'!$I195:$EN195, MATCH(I$14, WorkDebtName, 0)))</f>
        <v>0</v>
      </c>
      <c r="K201" s="32" t="str">
        <f>IF(K$14="","",INDEX('Work It Out'!$K195:$EN195,MATCH(K$14,WorkDebtName,0)))</f>
        <v/>
      </c>
      <c r="L201" s="32" t="str">
        <f>IF(K$14="","",INDEX('Work It Out'!$I195:$EN195, MATCH(K$14, WorkDebtName, 0)))</f>
        <v/>
      </c>
      <c r="M201" s="32" t="str">
        <f>IF(M$14="","",INDEX('Work It Out'!$K195:$EN195,MATCH(M$14,WorkDebtName,0)))</f>
        <v/>
      </c>
      <c r="N201" s="32" t="str">
        <f>IF(M$14="","",INDEX('Work It Out'!$I195:$EN195, MATCH(M$14, WorkDebtName, 0)))</f>
        <v/>
      </c>
      <c r="O201" s="32" t="str">
        <f>IF(O$14="","",INDEX('Work It Out'!$K195:$EN195,MATCH(O$14,WorkDebtName,0)))</f>
        <v/>
      </c>
      <c r="P201" s="32" t="str">
        <f>IF(O$14="","",INDEX('Work It Out'!$I195:$EN195, MATCH(O$14, WorkDebtName, 0)))</f>
        <v/>
      </c>
      <c r="Q201" s="32" t="str">
        <f>IF(Q$14="","",INDEX('Work It Out'!$K195:$EN195,MATCH(Q$14,WorkDebtName,0)))</f>
        <v/>
      </c>
      <c r="R201" s="32" t="str">
        <f>IF(Q$14="","",INDEX('Work It Out'!$I195:$EN195, MATCH(Q$14, WorkDebtName, 0)))</f>
        <v/>
      </c>
      <c r="S201" s="32" t="str">
        <f>IF(S$14="","",INDEX('Work It Out'!$K195:$EN195,MATCH(S$14,WorkDebtName,0)))</f>
        <v/>
      </c>
      <c r="T201" s="32" t="str">
        <f>IF(S$14="","",INDEX('Work It Out'!$I195:$EN195, MATCH(S$14, WorkDebtName, 0)))</f>
        <v/>
      </c>
      <c r="U201" s="32" t="str">
        <f>IF(U$14="","",INDEX('Work It Out'!$K195:$EN195,MATCH(U$14,WorkDebtName,0)))</f>
        <v/>
      </c>
      <c r="V201" s="32" t="str">
        <f>IF(U$14="","",INDEX('Work It Out'!$I195:$EN195, MATCH(U$14, WorkDebtName, 0)))</f>
        <v/>
      </c>
      <c r="W201" s="32" t="str">
        <f>IF(W$14="","",INDEX('Work It Out'!$K195:$EN195,MATCH(W$14,WorkDebtName,0)))</f>
        <v/>
      </c>
      <c r="X201" s="32" t="str">
        <f>IF(W$14="","",INDEX('Work It Out'!$I195:$EN195, MATCH(W$14, WorkDebtName, 0)))</f>
        <v/>
      </c>
      <c r="Y201" s="32" t="str">
        <f>IF(Y$14="","",INDEX('Work It Out'!$K195:$EN195,MATCH(Y$14,WorkDebtName,0)))</f>
        <v/>
      </c>
      <c r="Z201" s="32" t="str">
        <f>IF(Y$14="","",INDEX('Work It Out'!$I195:$EN195, MATCH(Y$14, WorkDebtName, 0)))</f>
        <v/>
      </c>
      <c r="AA201" s="32" t="str">
        <f>IF(AA$14="","",INDEX('Work It Out'!$K195:$EN195,MATCH(AA$14,WorkDebtName,0)))</f>
        <v/>
      </c>
      <c r="AB201" s="32" t="str">
        <f>IF(AA$14="","",INDEX('Work It Out'!$I195:$EN195, MATCH(AA$14, WorkDebtName, 0)))</f>
        <v/>
      </c>
      <c r="AC201" s="32" t="str">
        <f>IF(AC$14="","",INDEX('Work It Out'!$K195:$EN195,MATCH(AC$14,WorkDebtName,0)))</f>
        <v/>
      </c>
      <c r="AD201" s="32" t="str">
        <f>IF(AC$14="","",INDEX('Work It Out'!$I195:$EN195, MATCH(AC$14, WorkDebtName, 0)))</f>
        <v/>
      </c>
      <c r="AE201" s="32" t="str">
        <f>IF(AE$14="","",INDEX('Work It Out'!$K195:$EN195,MATCH(AE$14,WorkDebtName,0)))</f>
        <v/>
      </c>
      <c r="AF201" s="32" t="str">
        <f>IF(AE$14="","",INDEX('Work It Out'!$I195:$EN195, MATCH(AE$14, WorkDebtName, 0)))</f>
        <v/>
      </c>
      <c r="AG201" s="32" t="str">
        <f>IF(AG$14="","",INDEX('Work It Out'!$K195:$EN195,MATCH(AG$14,WorkDebtName,0)))</f>
        <v/>
      </c>
      <c r="AH201" s="32" t="str">
        <f>IF(AG$14="","",INDEX('Work It Out'!$I195:$EN195, MATCH(AG$14, WorkDebtName, 0)))</f>
        <v/>
      </c>
      <c r="AI201" s="32" t="str">
        <f>IF(AI$14="","",INDEX('Work It Out'!$K195:$EN195,MATCH(AI$14,WorkDebtName,0)))</f>
        <v/>
      </c>
      <c r="AJ201" s="32" t="str">
        <f>IF(AI$14="","",INDEX('Work It Out'!$I195:$EN195, MATCH(AI$14, WorkDebtName, 0)))</f>
        <v/>
      </c>
      <c r="AK201" s="32" t="str">
        <f>IF(AK$14="","",INDEX('Work It Out'!$K195:$EN195,MATCH(AK$14,WorkDebtName,0)))</f>
        <v/>
      </c>
      <c r="AL201" s="32" t="str">
        <f>IF(AK$14="","",INDEX('Work It Out'!$I195:$EN195, MATCH(AK$14, WorkDebtName, 0)))</f>
        <v/>
      </c>
      <c r="AM201" s="32" t="str">
        <f>IF(AM$14="","",INDEX('Work It Out'!$K195:$EN195,MATCH(AM$14,WorkDebtName,0)))</f>
        <v/>
      </c>
      <c r="AN201" s="32" t="str">
        <f>IF(AM$14="","",INDEX('Work It Out'!$I195:$EN195, MATCH(AM$14, WorkDebtName, 0)))</f>
        <v/>
      </c>
      <c r="AO201" s="32" t="str">
        <f>IF(AO$14="","",INDEX('Work It Out'!$K195:$EN195,MATCH(AO$14,WorkDebtName,0)))</f>
        <v/>
      </c>
      <c r="AP201" s="32" t="str">
        <f>IF(AO$14="","",INDEX('Work It Out'!$I195:$EN195, MATCH(AO$14, WorkDebtName, 0)))</f>
        <v/>
      </c>
    </row>
    <row r="202" spans="2:42" x14ac:dyDescent="0.25">
      <c r="B202" s="31">
        <f t="shared" ca="1" si="2"/>
        <v>51167</v>
      </c>
      <c r="C202" s="32">
        <f>IF(C$14="","",INDEX('Work It Out'!$K196:$EN196,MATCH(C$14,WorkDebtName,0)))</f>
        <v>0</v>
      </c>
      <c r="D202" s="32">
        <f>IF(C$14="","",INDEX('Work It Out'!$I196:$EN196, MATCH(C$14, WorkDebtName, 0)))</f>
        <v>0</v>
      </c>
      <c r="E202" s="32">
        <f>IF(E$14="","",INDEX('Work It Out'!$K196:$EN196,MATCH(E$14,WorkDebtName,0)))</f>
        <v>0</v>
      </c>
      <c r="F202" s="32">
        <f>IF(E$14="","",INDEX('Work It Out'!$I196:$EN196, MATCH(E$14, WorkDebtName, 0)))</f>
        <v>0</v>
      </c>
      <c r="G202" s="32">
        <f>IF(G$14="","",INDEX('Work It Out'!$K196:$EN196,MATCH(G$14,WorkDebtName,0)))</f>
        <v>0</v>
      </c>
      <c r="H202" s="32">
        <f>IF(G$14="","",INDEX('Work It Out'!$I196:$EN196, MATCH(G$14, WorkDebtName, 0)))</f>
        <v>0</v>
      </c>
      <c r="I202" s="32">
        <f>IF(I$14="","",INDEX('Work It Out'!$K196:$EN196,MATCH(I$14,WorkDebtName,0)))</f>
        <v>0</v>
      </c>
      <c r="J202" s="32">
        <f>IF(I$14="","",INDEX('Work It Out'!$I196:$EN196, MATCH(I$14, WorkDebtName, 0)))</f>
        <v>0</v>
      </c>
      <c r="K202" s="32" t="str">
        <f>IF(K$14="","",INDEX('Work It Out'!$K196:$EN196,MATCH(K$14,WorkDebtName,0)))</f>
        <v/>
      </c>
      <c r="L202" s="32" t="str">
        <f>IF(K$14="","",INDEX('Work It Out'!$I196:$EN196, MATCH(K$14, WorkDebtName, 0)))</f>
        <v/>
      </c>
      <c r="M202" s="32" t="str">
        <f>IF(M$14="","",INDEX('Work It Out'!$K196:$EN196,MATCH(M$14,WorkDebtName,0)))</f>
        <v/>
      </c>
      <c r="N202" s="32" t="str">
        <f>IF(M$14="","",INDEX('Work It Out'!$I196:$EN196, MATCH(M$14, WorkDebtName, 0)))</f>
        <v/>
      </c>
      <c r="O202" s="32" t="str">
        <f>IF(O$14="","",INDEX('Work It Out'!$K196:$EN196,MATCH(O$14,WorkDebtName,0)))</f>
        <v/>
      </c>
      <c r="P202" s="32" t="str">
        <f>IF(O$14="","",INDEX('Work It Out'!$I196:$EN196, MATCH(O$14, WorkDebtName, 0)))</f>
        <v/>
      </c>
      <c r="Q202" s="32" t="str">
        <f>IF(Q$14="","",INDEX('Work It Out'!$K196:$EN196,MATCH(Q$14,WorkDebtName,0)))</f>
        <v/>
      </c>
      <c r="R202" s="32" t="str">
        <f>IF(Q$14="","",INDEX('Work It Out'!$I196:$EN196, MATCH(Q$14, WorkDebtName, 0)))</f>
        <v/>
      </c>
      <c r="S202" s="32" t="str">
        <f>IF(S$14="","",INDEX('Work It Out'!$K196:$EN196,MATCH(S$14,WorkDebtName,0)))</f>
        <v/>
      </c>
      <c r="T202" s="32" t="str">
        <f>IF(S$14="","",INDEX('Work It Out'!$I196:$EN196, MATCH(S$14, WorkDebtName, 0)))</f>
        <v/>
      </c>
      <c r="U202" s="32" t="str">
        <f>IF(U$14="","",INDEX('Work It Out'!$K196:$EN196,MATCH(U$14,WorkDebtName,0)))</f>
        <v/>
      </c>
      <c r="V202" s="32" t="str">
        <f>IF(U$14="","",INDEX('Work It Out'!$I196:$EN196, MATCH(U$14, WorkDebtName, 0)))</f>
        <v/>
      </c>
      <c r="W202" s="32" t="str">
        <f>IF(W$14="","",INDEX('Work It Out'!$K196:$EN196,MATCH(W$14,WorkDebtName,0)))</f>
        <v/>
      </c>
      <c r="X202" s="32" t="str">
        <f>IF(W$14="","",INDEX('Work It Out'!$I196:$EN196, MATCH(W$14, WorkDebtName, 0)))</f>
        <v/>
      </c>
      <c r="Y202" s="32" t="str">
        <f>IF(Y$14="","",INDEX('Work It Out'!$K196:$EN196,MATCH(Y$14,WorkDebtName,0)))</f>
        <v/>
      </c>
      <c r="Z202" s="32" t="str">
        <f>IF(Y$14="","",INDEX('Work It Out'!$I196:$EN196, MATCH(Y$14, WorkDebtName, 0)))</f>
        <v/>
      </c>
      <c r="AA202" s="32" t="str">
        <f>IF(AA$14="","",INDEX('Work It Out'!$K196:$EN196,MATCH(AA$14,WorkDebtName,0)))</f>
        <v/>
      </c>
      <c r="AB202" s="32" t="str">
        <f>IF(AA$14="","",INDEX('Work It Out'!$I196:$EN196, MATCH(AA$14, WorkDebtName, 0)))</f>
        <v/>
      </c>
      <c r="AC202" s="32" t="str">
        <f>IF(AC$14="","",INDEX('Work It Out'!$K196:$EN196,MATCH(AC$14,WorkDebtName,0)))</f>
        <v/>
      </c>
      <c r="AD202" s="32" t="str">
        <f>IF(AC$14="","",INDEX('Work It Out'!$I196:$EN196, MATCH(AC$14, WorkDebtName, 0)))</f>
        <v/>
      </c>
      <c r="AE202" s="32" t="str">
        <f>IF(AE$14="","",INDEX('Work It Out'!$K196:$EN196,MATCH(AE$14,WorkDebtName,0)))</f>
        <v/>
      </c>
      <c r="AF202" s="32" t="str">
        <f>IF(AE$14="","",INDEX('Work It Out'!$I196:$EN196, MATCH(AE$14, WorkDebtName, 0)))</f>
        <v/>
      </c>
      <c r="AG202" s="32" t="str">
        <f>IF(AG$14="","",INDEX('Work It Out'!$K196:$EN196,MATCH(AG$14,WorkDebtName,0)))</f>
        <v/>
      </c>
      <c r="AH202" s="32" t="str">
        <f>IF(AG$14="","",INDEX('Work It Out'!$I196:$EN196, MATCH(AG$14, WorkDebtName, 0)))</f>
        <v/>
      </c>
      <c r="AI202" s="32" t="str">
        <f>IF(AI$14="","",INDEX('Work It Out'!$K196:$EN196,MATCH(AI$14,WorkDebtName,0)))</f>
        <v/>
      </c>
      <c r="AJ202" s="32" t="str">
        <f>IF(AI$14="","",INDEX('Work It Out'!$I196:$EN196, MATCH(AI$14, WorkDebtName, 0)))</f>
        <v/>
      </c>
      <c r="AK202" s="32" t="str">
        <f>IF(AK$14="","",INDEX('Work It Out'!$K196:$EN196,MATCH(AK$14,WorkDebtName,0)))</f>
        <v/>
      </c>
      <c r="AL202" s="32" t="str">
        <f>IF(AK$14="","",INDEX('Work It Out'!$I196:$EN196, MATCH(AK$14, WorkDebtName, 0)))</f>
        <v/>
      </c>
      <c r="AM202" s="32" t="str">
        <f>IF(AM$14="","",INDEX('Work It Out'!$K196:$EN196,MATCH(AM$14,WorkDebtName,0)))</f>
        <v/>
      </c>
      <c r="AN202" s="32" t="str">
        <f>IF(AM$14="","",INDEX('Work It Out'!$I196:$EN196, MATCH(AM$14, WorkDebtName, 0)))</f>
        <v/>
      </c>
      <c r="AO202" s="32" t="str">
        <f>IF(AO$14="","",INDEX('Work It Out'!$K196:$EN196,MATCH(AO$14,WorkDebtName,0)))</f>
        <v/>
      </c>
      <c r="AP202" s="32" t="str">
        <f>IF(AO$14="","",INDEX('Work It Out'!$I196:$EN196, MATCH(AO$14, WorkDebtName, 0)))</f>
        <v/>
      </c>
    </row>
    <row r="203" spans="2:42" x14ac:dyDescent="0.25">
      <c r="B203" s="31">
        <f t="shared" ca="1" si="2"/>
        <v>51196</v>
      </c>
      <c r="C203" s="32">
        <f>IF(C$14="","",INDEX('Work It Out'!$K197:$EN197,MATCH(C$14,WorkDebtName,0)))</f>
        <v>0</v>
      </c>
      <c r="D203" s="32">
        <f>IF(C$14="","",INDEX('Work It Out'!$I197:$EN197, MATCH(C$14, WorkDebtName, 0)))</f>
        <v>0</v>
      </c>
      <c r="E203" s="32">
        <f>IF(E$14="","",INDEX('Work It Out'!$K197:$EN197,MATCH(E$14,WorkDebtName,0)))</f>
        <v>0</v>
      </c>
      <c r="F203" s="32">
        <f>IF(E$14="","",INDEX('Work It Out'!$I197:$EN197, MATCH(E$14, WorkDebtName, 0)))</f>
        <v>0</v>
      </c>
      <c r="G203" s="32">
        <f>IF(G$14="","",INDEX('Work It Out'!$K197:$EN197,MATCH(G$14,WorkDebtName,0)))</f>
        <v>0</v>
      </c>
      <c r="H203" s="32">
        <f>IF(G$14="","",INDEX('Work It Out'!$I197:$EN197, MATCH(G$14, WorkDebtName, 0)))</f>
        <v>0</v>
      </c>
      <c r="I203" s="32">
        <f>IF(I$14="","",INDEX('Work It Out'!$K197:$EN197,MATCH(I$14,WorkDebtName,0)))</f>
        <v>0</v>
      </c>
      <c r="J203" s="32">
        <f>IF(I$14="","",INDEX('Work It Out'!$I197:$EN197, MATCH(I$14, WorkDebtName, 0)))</f>
        <v>0</v>
      </c>
      <c r="K203" s="32" t="str">
        <f>IF(K$14="","",INDEX('Work It Out'!$K197:$EN197,MATCH(K$14,WorkDebtName,0)))</f>
        <v/>
      </c>
      <c r="L203" s="32" t="str">
        <f>IF(K$14="","",INDEX('Work It Out'!$I197:$EN197, MATCH(K$14, WorkDebtName, 0)))</f>
        <v/>
      </c>
      <c r="M203" s="32" t="str">
        <f>IF(M$14="","",INDEX('Work It Out'!$K197:$EN197,MATCH(M$14,WorkDebtName,0)))</f>
        <v/>
      </c>
      <c r="N203" s="32" t="str">
        <f>IF(M$14="","",INDEX('Work It Out'!$I197:$EN197, MATCH(M$14, WorkDebtName, 0)))</f>
        <v/>
      </c>
      <c r="O203" s="32" t="str">
        <f>IF(O$14="","",INDEX('Work It Out'!$K197:$EN197,MATCH(O$14,WorkDebtName,0)))</f>
        <v/>
      </c>
      <c r="P203" s="32" t="str">
        <f>IF(O$14="","",INDEX('Work It Out'!$I197:$EN197, MATCH(O$14, WorkDebtName, 0)))</f>
        <v/>
      </c>
      <c r="Q203" s="32" t="str">
        <f>IF(Q$14="","",INDEX('Work It Out'!$K197:$EN197,MATCH(Q$14,WorkDebtName,0)))</f>
        <v/>
      </c>
      <c r="R203" s="32" t="str">
        <f>IF(Q$14="","",INDEX('Work It Out'!$I197:$EN197, MATCH(Q$14, WorkDebtName, 0)))</f>
        <v/>
      </c>
      <c r="S203" s="32" t="str">
        <f>IF(S$14="","",INDEX('Work It Out'!$K197:$EN197,MATCH(S$14,WorkDebtName,0)))</f>
        <v/>
      </c>
      <c r="T203" s="32" t="str">
        <f>IF(S$14="","",INDEX('Work It Out'!$I197:$EN197, MATCH(S$14, WorkDebtName, 0)))</f>
        <v/>
      </c>
      <c r="U203" s="32" t="str">
        <f>IF(U$14="","",INDEX('Work It Out'!$K197:$EN197,MATCH(U$14,WorkDebtName,0)))</f>
        <v/>
      </c>
      <c r="V203" s="32" t="str">
        <f>IF(U$14="","",INDEX('Work It Out'!$I197:$EN197, MATCH(U$14, WorkDebtName, 0)))</f>
        <v/>
      </c>
      <c r="W203" s="32" t="str">
        <f>IF(W$14="","",INDEX('Work It Out'!$K197:$EN197,MATCH(W$14,WorkDebtName,0)))</f>
        <v/>
      </c>
      <c r="X203" s="32" t="str">
        <f>IF(W$14="","",INDEX('Work It Out'!$I197:$EN197, MATCH(W$14, WorkDebtName, 0)))</f>
        <v/>
      </c>
      <c r="Y203" s="32" t="str">
        <f>IF(Y$14="","",INDEX('Work It Out'!$K197:$EN197,MATCH(Y$14,WorkDebtName,0)))</f>
        <v/>
      </c>
      <c r="Z203" s="32" t="str">
        <f>IF(Y$14="","",INDEX('Work It Out'!$I197:$EN197, MATCH(Y$14, WorkDebtName, 0)))</f>
        <v/>
      </c>
      <c r="AA203" s="32" t="str">
        <f>IF(AA$14="","",INDEX('Work It Out'!$K197:$EN197,MATCH(AA$14,WorkDebtName,0)))</f>
        <v/>
      </c>
      <c r="AB203" s="32" t="str">
        <f>IF(AA$14="","",INDEX('Work It Out'!$I197:$EN197, MATCH(AA$14, WorkDebtName, 0)))</f>
        <v/>
      </c>
      <c r="AC203" s="32" t="str">
        <f>IF(AC$14="","",INDEX('Work It Out'!$K197:$EN197,MATCH(AC$14,WorkDebtName,0)))</f>
        <v/>
      </c>
      <c r="AD203" s="32" t="str">
        <f>IF(AC$14="","",INDEX('Work It Out'!$I197:$EN197, MATCH(AC$14, WorkDebtName, 0)))</f>
        <v/>
      </c>
      <c r="AE203" s="32" t="str">
        <f>IF(AE$14="","",INDEX('Work It Out'!$K197:$EN197,MATCH(AE$14,WorkDebtName,0)))</f>
        <v/>
      </c>
      <c r="AF203" s="32" t="str">
        <f>IF(AE$14="","",INDEX('Work It Out'!$I197:$EN197, MATCH(AE$14, WorkDebtName, 0)))</f>
        <v/>
      </c>
      <c r="AG203" s="32" t="str">
        <f>IF(AG$14="","",INDEX('Work It Out'!$K197:$EN197,MATCH(AG$14,WorkDebtName,0)))</f>
        <v/>
      </c>
      <c r="AH203" s="32" t="str">
        <f>IF(AG$14="","",INDEX('Work It Out'!$I197:$EN197, MATCH(AG$14, WorkDebtName, 0)))</f>
        <v/>
      </c>
      <c r="AI203" s="32" t="str">
        <f>IF(AI$14="","",INDEX('Work It Out'!$K197:$EN197,MATCH(AI$14,WorkDebtName,0)))</f>
        <v/>
      </c>
      <c r="AJ203" s="32" t="str">
        <f>IF(AI$14="","",INDEX('Work It Out'!$I197:$EN197, MATCH(AI$14, WorkDebtName, 0)))</f>
        <v/>
      </c>
      <c r="AK203" s="32" t="str">
        <f>IF(AK$14="","",INDEX('Work It Out'!$K197:$EN197,MATCH(AK$14,WorkDebtName,0)))</f>
        <v/>
      </c>
      <c r="AL203" s="32" t="str">
        <f>IF(AK$14="","",INDEX('Work It Out'!$I197:$EN197, MATCH(AK$14, WorkDebtName, 0)))</f>
        <v/>
      </c>
      <c r="AM203" s="32" t="str">
        <f>IF(AM$14="","",INDEX('Work It Out'!$K197:$EN197,MATCH(AM$14,WorkDebtName,0)))</f>
        <v/>
      </c>
      <c r="AN203" s="32" t="str">
        <f>IF(AM$14="","",INDEX('Work It Out'!$I197:$EN197, MATCH(AM$14, WorkDebtName, 0)))</f>
        <v/>
      </c>
      <c r="AO203" s="32" t="str">
        <f>IF(AO$14="","",INDEX('Work It Out'!$K197:$EN197,MATCH(AO$14,WorkDebtName,0)))</f>
        <v/>
      </c>
      <c r="AP203" s="32" t="str">
        <f>IF(AO$14="","",INDEX('Work It Out'!$I197:$EN197, MATCH(AO$14, WorkDebtName, 0)))</f>
        <v/>
      </c>
    </row>
    <row r="204" spans="2:42" x14ac:dyDescent="0.25">
      <c r="B204" s="31">
        <f t="shared" ca="1" si="2"/>
        <v>51227</v>
      </c>
      <c r="C204" s="32">
        <f>IF(C$14="","",INDEX('Work It Out'!$K198:$EN198,MATCH(C$14,WorkDebtName,0)))</f>
        <v>0</v>
      </c>
      <c r="D204" s="32">
        <f>IF(C$14="","",INDEX('Work It Out'!$I198:$EN198, MATCH(C$14, WorkDebtName, 0)))</f>
        <v>0</v>
      </c>
      <c r="E204" s="32">
        <f>IF(E$14="","",INDEX('Work It Out'!$K198:$EN198,MATCH(E$14,WorkDebtName,0)))</f>
        <v>0</v>
      </c>
      <c r="F204" s="32">
        <f>IF(E$14="","",INDEX('Work It Out'!$I198:$EN198, MATCH(E$14, WorkDebtName, 0)))</f>
        <v>0</v>
      </c>
      <c r="G204" s="32">
        <f>IF(G$14="","",INDEX('Work It Out'!$K198:$EN198,MATCH(G$14,WorkDebtName,0)))</f>
        <v>0</v>
      </c>
      <c r="H204" s="32">
        <f>IF(G$14="","",INDEX('Work It Out'!$I198:$EN198, MATCH(G$14, WorkDebtName, 0)))</f>
        <v>0</v>
      </c>
      <c r="I204" s="32">
        <f>IF(I$14="","",INDEX('Work It Out'!$K198:$EN198,MATCH(I$14,WorkDebtName,0)))</f>
        <v>0</v>
      </c>
      <c r="J204" s="32">
        <f>IF(I$14="","",INDEX('Work It Out'!$I198:$EN198, MATCH(I$14, WorkDebtName, 0)))</f>
        <v>0</v>
      </c>
      <c r="K204" s="32" t="str">
        <f>IF(K$14="","",INDEX('Work It Out'!$K198:$EN198,MATCH(K$14,WorkDebtName,0)))</f>
        <v/>
      </c>
      <c r="L204" s="32" t="str">
        <f>IF(K$14="","",INDEX('Work It Out'!$I198:$EN198, MATCH(K$14, WorkDebtName, 0)))</f>
        <v/>
      </c>
      <c r="M204" s="32" t="str">
        <f>IF(M$14="","",INDEX('Work It Out'!$K198:$EN198,MATCH(M$14,WorkDebtName,0)))</f>
        <v/>
      </c>
      <c r="N204" s="32" t="str">
        <f>IF(M$14="","",INDEX('Work It Out'!$I198:$EN198, MATCH(M$14, WorkDebtName, 0)))</f>
        <v/>
      </c>
      <c r="O204" s="32" t="str">
        <f>IF(O$14="","",INDEX('Work It Out'!$K198:$EN198,MATCH(O$14,WorkDebtName,0)))</f>
        <v/>
      </c>
      <c r="P204" s="32" t="str">
        <f>IF(O$14="","",INDEX('Work It Out'!$I198:$EN198, MATCH(O$14, WorkDebtName, 0)))</f>
        <v/>
      </c>
      <c r="Q204" s="32" t="str">
        <f>IF(Q$14="","",INDEX('Work It Out'!$K198:$EN198,MATCH(Q$14,WorkDebtName,0)))</f>
        <v/>
      </c>
      <c r="R204" s="32" t="str">
        <f>IF(Q$14="","",INDEX('Work It Out'!$I198:$EN198, MATCH(Q$14, WorkDebtName, 0)))</f>
        <v/>
      </c>
      <c r="S204" s="32" t="str">
        <f>IF(S$14="","",INDEX('Work It Out'!$K198:$EN198,MATCH(S$14,WorkDebtName,0)))</f>
        <v/>
      </c>
      <c r="T204" s="32" t="str">
        <f>IF(S$14="","",INDEX('Work It Out'!$I198:$EN198, MATCH(S$14, WorkDebtName, 0)))</f>
        <v/>
      </c>
      <c r="U204" s="32" t="str">
        <f>IF(U$14="","",INDEX('Work It Out'!$K198:$EN198,MATCH(U$14,WorkDebtName,0)))</f>
        <v/>
      </c>
      <c r="V204" s="32" t="str">
        <f>IF(U$14="","",INDEX('Work It Out'!$I198:$EN198, MATCH(U$14, WorkDebtName, 0)))</f>
        <v/>
      </c>
      <c r="W204" s="32" t="str">
        <f>IF(W$14="","",INDEX('Work It Out'!$K198:$EN198,MATCH(W$14,WorkDebtName,0)))</f>
        <v/>
      </c>
      <c r="X204" s="32" t="str">
        <f>IF(W$14="","",INDEX('Work It Out'!$I198:$EN198, MATCH(W$14, WorkDebtName, 0)))</f>
        <v/>
      </c>
      <c r="Y204" s="32" t="str">
        <f>IF(Y$14="","",INDEX('Work It Out'!$K198:$EN198,MATCH(Y$14,WorkDebtName,0)))</f>
        <v/>
      </c>
      <c r="Z204" s="32" t="str">
        <f>IF(Y$14="","",INDEX('Work It Out'!$I198:$EN198, MATCH(Y$14, WorkDebtName, 0)))</f>
        <v/>
      </c>
      <c r="AA204" s="32" t="str">
        <f>IF(AA$14="","",INDEX('Work It Out'!$K198:$EN198,MATCH(AA$14,WorkDebtName,0)))</f>
        <v/>
      </c>
      <c r="AB204" s="32" t="str">
        <f>IF(AA$14="","",INDEX('Work It Out'!$I198:$EN198, MATCH(AA$14, WorkDebtName, 0)))</f>
        <v/>
      </c>
      <c r="AC204" s="32" t="str">
        <f>IF(AC$14="","",INDEX('Work It Out'!$K198:$EN198,MATCH(AC$14,WorkDebtName,0)))</f>
        <v/>
      </c>
      <c r="AD204" s="32" t="str">
        <f>IF(AC$14="","",INDEX('Work It Out'!$I198:$EN198, MATCH(AC$14, WorkDebtName, 0)))</f>
        <v/>
      </c>
      <c r="AE204" s="32" t="str">
        <f>IF(AE$14="","",INDEX('Work It Out'!$K198:$EN198,MATCH(AE$14,WorkDebtName,0)))</f>
        <v/>
      </c>
      <c r="AF204" s="32" t="str">
        <f>IF(AE$14="","",INDEX('Work It Out'!$I198:$EN198, MATCH(AE$14, WorkDebtName, 0)))</f>
        <v/>
      </c>
      <c r="AG204" s="32" t="str">
        <f>IF(AG$14="","",INDEX('Work It Out'!$K198:$EN198,MATCH(AG$14,WorkDebtName,0)))</f>
        <v/>
      </c>
      <c r="AH204" s="32" t="str">
        <f>IF(AG$14="","",INDEX('Work It Out'!$I198:$EN198, MATCH(AG$14, WorkDebtName, 0)))</f>
        <v/>
      </c>
      <c r="AI204" s="32" t="str">
        <f>IF(AI$14="","",INDEX('Work It Out'!$K198:$EN198,MATCH(AI$14,WorkDebtName,0)))</f>
        <v/>
      </c>
      <c r="AJ204" s="32" t="str">
        <f>IF(AI$14="","",INDEX('Work It Out'!$I198:$EN198, MATCH(AI$14, WorkDebtName, 0)))</f>
        <v/>
      </c>
      <c r="AK204" s="32" t="str">
        <f>IF(AK$14="","",INDEX('Work It Out'!$K198:$EN198,MATCH(AK$14,WorkDebtName,0)))</f>
        <v/>
      </c>
      <c r="AL204" s="32" t="str">
        <f>IF(AK$14="","",INDEX('Work It Out'!$I198:$EN198, MATCH(AK$14, WorkDebtName, 0)))</f>
        <v/>
      </c>
      <c r="AM204" s="32" t="str">
        <f>IF(AM$14="","",INDEX('Work It Out'!$K198:$EN198,MATCH(AM$14,WorkDebtName,0)))</f>
        <v/>
      </c>
      <c r="AN204" s="32" t="str">
        <f>IF(AM$14="","",INDEX('Work It Out'!$I198:$EN198, MATCH(AM$14, WorkDebtName, 0)))</f>
        <v/>
      </c>
      <c r="AO204" s="32" t="str">
        <f>IF(AO$14="","",INDEX('Work It Out'!$K198:$EN198,MATCH(AO$14,WorkDebtName,0)))</f>
        <v/>
      </c>
      <c r="AP204" s="32" t="str">
        <f>IF(AO$14="","",INDEX('Work It Out'!$I198:$EN198, MATCH(AO$14, WorkDebtName, 0)))</f>
        <v/>
      </c>
    </row>
    <row r="205" spans="2:42" x14ac:dyDescent="0.25">
      <c r="B205" s="31">
        <f t="shared" ca="1" si="2"/>
        <v>51257</v>
      </c>
      <c r="C205" s="32">
        <f>IF(C$14="","",INDEX('Work It Out'!$K199:$EN199,MATCH(C$14,WorkDebtName,0)))</f>
        <v>0</v>
      </c>
      <c r="D205" s="32">
        <f>IF(C$14="","",INDEX('Work It Out'!$I199:$EN199, MATCH(C$14, WorkDebtName, 0)))</f>
        <v>0</v>
      </c>
      <c r="E205" s="32">
        <f>IF(E$14="","",INDEX('Work It Out'!$K199:$EN199,MATCH(E$14,WorkDebtName,0)))</f>
        <v>0</v>
      </c>
      <c r="F205" s="32">
        <f>IF(E$14="","",INDEX('Work It Out'!$I199:$EN199, MATCH(E$14, WorkDebtName, 0)))</f>
        <v>0</v>
      </c>
      <c r="G205" s="32">
        <f>IF(G$14="","",INDEX('Work It Out'!$K199:$EN199,MATCH(G$14,WorkDebtName,0)))</f>
        <v>0</v>
      </c>
      <c r="H205" s="32">
        <f>IF(G$14="","",INDEX('Work It Out'!$I199:$EN199, MATCH(G$14, WorkDebtName, 0)))</f>
        <v>0</v>
      </c>
      <c r="I205" s="32">
        <f>IF(I$14="","",INDEX('Work It Out'!$K199:$EN199,MATCH(I$14,WorkDebtName,0)))</f>
        <v>0</v>
      </c>
      <c r="J205" s="32">
        <f>IF(I$14="","",INDEX('Work It Out'!$I199:$EN199, MATCH(I$14, WorkDebtName, 0)))</f>
        <v>0</v>
      </c>
      <c r="K205" s="32" t="str">
        <f>IF(K$14="","",INDEX('Work It Out'!$K199:$EN199,MATCH(K$14,WorkDebtName,0)))</f>
        <v/>
      </c>
      <c r="L205" s="32" t="str">
        <f>IF(K$14="","",INDEX('Work It Out'!$I199:$EN199, MATCH(K$14, WorkDebtName, 0)))</f>
        <v/>
      </c>
      <c r="M205" s="32" t="str">
        <f>IF(M$14="","",INDEX('Work It Out'!$K199:$EN199,MATCH(M$14,WorkDebtName,0)))</f>
        <v/>
      </c>
      <c r="N205" s="32" t="str">
        <f>IF(M$14="","",INDEX('Work It Out'!$I199:$EN199, MATCH(M$14, WorkDebtName, 0)))</f>
        <v/>
      </c>
      <c r="O205" s="32" t="str">
        <f>IF(O$14="","",INDEX('Work It Out'!$K199:$EN199,MATCH(O$14,WorkDebtName,0)))</f>
        <v/>
      </c>
      <c r="P205" s="32" t="str">
        <f>IF(O$14="","",INDEX('Work It Out'!$I199:$EN199, MATCH(O$14, WorkDebtName, 0)))</f>
        <v/>
      </c>
      <c r="Q205" s="32" t="str">
        <f>IF(Q$14="","",INDEX('Work It Out'!$K199:$EN199,MATCH(Q$14,WorkDebtName,0)))</f>
        <v/>
      </c>
      <c r="R205" s="32" t="str">
        <f>IF(Q$14="","",INDEX('Work It Out'!$I199:$EN199, MATCH(Q$14, WorkDebtName, 0)))</f>
        <v/>
      </c>
      <c r="S205" s="32" t="str">
        <f>IF(S$14="","",INDEX('Work It Out'!$K199:$EN199,MATCH(S$14,WorkDebtName,0)))</f>
        <v/>
      </c>
      <c r="T205" s="32" t="str">
        <f>IF(S$14="","",INDEX('Work It Out'!$I199:$EN199, MATCH(S$14, WorkDebtName, 0)))</f>
        <v/>
      </c>
      <c r="U205" s="32" t="str">
        <f>IF(U$14="","",INDEX('Work It Out'!$K199:$EN199,MATCH(U$14,WorkDebtName,0)))</f>
        <v/>
      </c>
      <c r="V205" s="32" t="str">
        <f>IF(U$14="","",INDEX('Work It Out'!$I199:$EN199, MATCH(U$14, WorkDebtName, 0)))</f>
        <v/>
      </c>
      <c r="W205" s="32" t="str">
        <f>IF(W$14="","",INDEX('Work It Out'!$K199:$EN199,MATCH(W$14,WorkDebtName,0)))</f>
        <v/>
      </c>
      <c r="X205" s="32" t="str">
        <f>IF(W$14="","",INDEX('Work It Out'!$I199:$EN199, MATCH(W$14, WorkDebtName, 0)))</f>
        <v/>
      </c>
      <c r="Y205" s="32" t="str">
        <f>IF(Y$14="","",INDEX('Work It Out'!$K199:$EN199,MATCH(Y$14,WorkDebtName,0)))</f>
        <v/>
      </c>
      <c r="Z205" s="32" t="str">
        <f>IF(Y$14="","",INDEX('Work It Out'!$I199:$EN199, MATCH(Y$14, WorkDebtName, 0)))</f>
        <v/>
      </c>
      <c r="AA205" s="32" t="str">
        <f>IF(AA$14="","",INDEX('Work It Out'!$K199:$EN199,MATCH(AA$14,WorkDebtName,0)))</f>
        <v/>
      </c>
      <c r="AB205" s="32" t="str">
        <f>IF(AA$14="","",INDEX('Work It Out'!$I199:$EN199, MATCH(AA$14, WorkDebtName, 0)))</f>
        <v/>
      </c>
      <c r="AC205" s="32" t="str">
        <f>IF(AC$14="","",INDEX('Work It Out'!$K199:$EN199,MATCH(AC$14,WorkDebtName,0)))</f>
        <v/>
      </c>
      <c r="AD205" s="32" t="str">
        <f>IF(AC$14="","",INDEX('Work It Out'!$I199:$EN199, MATCH(AC$14, WorkDebtName, 0)))</f>
        <v/>
      </c>
      <c r="AE205" s="32" t="str">
        <f>IF(AE$14="","",INDEX('Work It Out'!$K199:$EN199,MATCH(AE$14,WorkDebtName,0)))</f>
        <v/>
      </c>
      <c r="AF205" s="32" t="str">
        <f>IF(AE$14="","",INDEX('Work It Out'!$I199:$EN199, MATCH(AE$14, WorkDebtName, 0)))</f>
        <v/>
      </c>
      <c r="AG205" s="32" t="str">
        <f>IF(AG$14="","",INDEX('Work It Out'!$K199:$EN199,MATCH(AG$14,WorkDebtName,0)))</f>
        <v/>
      </c>
      <c r="AH205" s="32" t="str">
        <f>IF(AG$14="","",INDEX('Work It Out'!$I199:$EN199, MATCH(AG$14, WorkDebtName, 0)))</f>
        <v/>
      </c>
      <c r="AI205" s="32" t="str">
        <f>IF(AI$14="","",INDEX('Work It Out'!$K199:$EN199,MATCH(AI$14,WorkDebtName,0)))</f>
        <v/>
      </c>
      <c r="AJ205" s="32" t="str">
        <f>IF(AI$14="","",INDEX('Work It Out'!$I199:$EN199, MATCH(AI$14, WorkDebtName, 0)))</f>
        <v/>
      </c>
      <c r="AK205" s="32" t="str">
        <f>IF(AK$14="","",INDEX('Work It Out'!$K199:$EN199,MATCH(AK$14,WorkDebtName,0)))</f>
        <v/>
      </c>
      <c r="AL205" s="32" t="str">
        <f>IF(AK$14="","",INDEX('Work It Out'!$I199:$EN199, MATCH(AK$14, WorkDebtName, 0)))</f>
        <v/>
      </c>
      <c r="AM205" s="32" t="str">
        <f>IF(AM$14="","",INDEX('Work It Out'!$K199:$EN199,MATCH(AM$14,WorkDebtName,0)))</f>
        <v/>
      </c>
      <c r="AN205" s="32" t="str">
        <f>IF(AM$14="","",INDEX('Work It Out'!$I199:$EN199, MATCH(AM$14, WorkDebtName, 0)))</f>
        <v/>
      </c>
      <c r="AO205" s="32" t="str">
        <f>IF(AO$14="","",INDEX('Work It Out'!$K199:$EN199,MATCH(AO$14,WorkDebtName,0)))</f>
        <v/>
      </c>
      <c r="AP205" s="32" t="str">
        <f>IF(AO$14="","",INDEX('Work It Out'!$I199:$EN199, MATCH(AO$14, WorkDebtName, 0)))</f>
        <v/>
      </c>
    </row>
    <row r="206" spans="2:42" x14ac:dyDescent="0.25">
      <c r="B206" s="31">
        <f t="shared" ca="1" si="2"/>
        <v>51288</v>
      </c>
      <c r="C206" s="32">
        <f>IF(C$14="","",INDEX('Work It Out'!$K200:$EN200,MATCH(C$14,WorkDebtName,0)))</f>
        <v>0</v>
      </c>
      <c r="D206" s="32">
        <f>IF(C$14="","",INDEX('Work It Out'!$I200:$EN200, MATCH(C$14, WorkDebtName, 0)))</f>
        <v>0</v>
      </c>
      <c r="E206" s="32">
        <f>IF(E$14="","",INDEX('Work It Out'!$K200:$EN200,MATCH(E$14,WorkDebtName,0)))</f>
        <v>0</v>
      </c>
      <c r="F206" s="32">
        <f>IF(E$14="","",INDEX('Work It Out'!$I200:$EN200, MATCH(E$14, WorkDebtName, 0)))</f>
        <v>0</v>
      </c>
      <c r="G206" s="32">
        <f>IF(G$14="","",INDEX('Work It Out'!$K200:$EN200,MATCH(G$14,WorkDebtName,0)))</f>
        <v>0</v>
      </c>
      <c r="H206" s="32">
        <f>IF(G$14="","",INDEX('Work It Out'!$I200:$EN200, MATCH(G$14, WorkDebtName, 0)))</f>
        <v>0</v>
      </c>
      <c r="I206" s="32">
        <f>IF(I$14="","",INDEX('Work It Out'!$K200:$EN200,MATCH(I$14,WorkDebtName,0)))</f>
        <v>0</v>
      </c>
      <c r="J206" s="32">
        <f>IF(I$14="","",INDEX('Work It Out'!$I200:$EN200, MATCH(I$14, WorkDebtName, 0)))</f>
        <v>0</v>
      </c>
      <c r="K206" s="32" t="str">
        <f>IF(K$14="","",INDEX('Work It Out'!$K200:$EN200,MATCH(K$14,WorkDebtName,0)))</f>
        <v/>
      </c>
      <c r="L206" s="32" t="str">
        <f>IF(K$14="","",INDEX('Work It Out'!$I200:$EN200, MATCH(K$14, WorkDebtName, 0)))</f>
        <v/>
      </c>
      <c r="M206" s="32" t="str">
        <f>IF(M$14="","",INDEX('Work It Out'!$K200:$EN200,MATCH(M$14,WorkDebtName,0)))</f>
        <v/>
      </c>
      <c r="N206" s="32" t="str">
        <f>IF(M$14="","",INDEX('Work It Out'!$I200:$EN200, MATCH(M$14, WorkDebtName, 0)))</f>
        <v/>
      </c>
      <c r="O206" s="32" t="str">
        <f>IF(O$14="","",INDEX('Work It Out'!$K200:$EN200,MATCH(O$14,WorkDebtName,0)))</f>
        <v/>
      </c>
      <c r="P206" s="32" t="str">
        <f>IF(O$14="","",INDEX('Work It Out'!$I200:$EN200, MATCH(O$14, WorkDebtName, 0)))</f>
        <v/>
      </c>
      <c r="Q206" s="32" t="str">
        <f>IF(Q$14="","",INDEX('Work It Out'!$K200:$EN200,MATCH(Q$14,WorkDebtName,0)))</f>
        <v/>
      </c>
      <c r="R206" s="32" t="str">
        <f>IF(Q$14="","",INDEX('Work It Out'!$I200:$EN200, MATCH(Q$14, WorkDebtName, 0)))</f>
        <v/>
      </c>
      <c r="S206" s="32" t="str">
        <f>IF(S$14="","",INDEX('Work It Out'!$K200:$EN200,MATCH(S$14,WorkDebtName,0)))</f>
        <v/>
      </c>
      <c r="T206" s="32" t="str">
        <f>IF(S$14="","",INDEX('Work It Out'!$I200:$EN200, MATCH(S$14, WorkDebtName, 0)))</f>
        <v/>
      </c>
      <c r="U206" s="32" t="str">
        <f>IF(U$14="","",INDEX('Work It Out'!$K200:$EN200,MATCH(U$14,WorkDebtName,0)))</f>
        <v/>
      </c>
      <c r="V206" s="32" t="str">
        <f>IF(U$14="","",INDEX('Work It Out'!$I200:$EN200, MATCH(U$14, WorkDebtName, 0)))</f>
        <v/>
      </c>
      <c r="W206" s="32" t="str">
        <f>IF(W$14="","",INDEX('Work It Out'!$K200:$EN200,MATCH(W$14,WorkDebtName,0)))</f>
        <v/>
      </c>
      <c r="X206" s="32" t="str">
        <f>IF(W$14="","",INDEX('Work It Out'!$I200:$EN200, MATCH(W$14, WorkDebtName, 0)))</f>
        <v/>
      </c>
      <c r="Y206" s="32" t="str">
        <f>IF(Y$14="","",INDEX('Work It Out'!$K200:$EN200,MATCH(Y$14,WorkDebtName,0)))</f>
        <v/>
      </c>
      <c r="Z206" s="32" t="str">
        <f>IF(Y$14="","",INDEX('Work It Out'!$I200:$EN200, MATCH(Y$14, WorkDebtName, 0)))</f>
        <v/>
      </c>
      <c r="AA206" s="32" t="str">
        <f>IF(AA$14="","",INDEX('Work It Out'!$K200:$EN200,MATCH(AA$14,WorkDebtName,0)))</f>
        <v/>
      </c>
      <c r="AB206" s="32" t="str">
        <f>IF(AA$14="","",INDEX('Work It Out'!$I200:$EN200, MATCH(AA$14, WorkDebtName, 0)))</f>
        <v/>
      </c>
      <c r="AC206" s="32" t="str">
        <f>IF(AC$14="","",INDEX('Work It Out'!$K200:$EN200,MATCH(AC$14,WorkDebtName,0)))</f>
        <v/>
      </c>
      <c r="AD206" s="32" t="str">
        <f>IF(AC$14="","",INDEX('Work It Out'!$I200:$EN200, MATCH(AC$14, WorkDebtName, 0)))</f>
        <v/>
      </c>
      <c r="AE206" s="32" t="str">
        <f>IF(AE$14="","",INDEX('Work It Out'!$K200:$EN200,MATCH(AE$14,WorkDebtName,0)))</f>
        <v/>
      </c>
      <c r="AF206" s="32" t="str">
        <f>IF(AE$14="","",INDEX('Work It Out'!$I200:$EN200, MATCH(AE$14, WorkDebtName, 0)))</f>
        <v/>
      </c>
      <c r="AG206" s="32" t="str">
        <f>IF(AG$14="","",INDEX('Work It Out'!$K200:$EN200,MATCH(AG$14,WorkDebtName,0)))</f>
        <v/>
      </c>
      <c r="AH206" s="32" t="str">
        <f>IF(AG$14="","",INDEX('Work It Out'!$I200:$EN200, MATCH(AG$14, WorkDebtName, 0)))</f>
        <v/>
      </c>
      <c r="AI206" s="32" t="str">
        <f>IF(AI$14="","",INDEX('Work It Out'!$K200:$EN200,MATCH(AI$14,WorkDebtName,0)))</f>
        <v/>
      </c>
      <c r="AJ206" s="32" t="str">
        <f>IF(AI$14="","",INDEX('Work It Out'!$I200:$EN200, MATCH(AI$14, WorkDebtName, 0)))</f>
        <v/>
      </c>
      <c r="AK206" s="32" t="str">
        <f>IF(AK$14="","",INDEX('Work It Out'!$K200:$EN200,MATCH(AK$14,WorkDebtName,0)))</f>
        <v/>
      </c>
      <c r="AL206" s="32" t="str">
        <f>IF(AK$14="","",INDEX('Work It Out'!$I200:$EN200, MATCH(AK$14, WorkDebtName, 0)))</f>
        <v/>
      </c>
      <c r="AM206" s="32" t="str">
        <f>IF(AM$14="","",INDEX('Work It Out'!$K200:$EN200,MATCH(AM$14,WorkDebtName,0)))</f>
        <v/>
      </c>
      <c r="AN206" s="32" t="str">
        <f>IF(AM$14="","",INDEX('Work It Out'!$I200:$EN200, MATCH(AM$14, WorkDebtName, 0)))</f>
        <v/>
      </c>
      <c r="AO206" s="32" t="str">
        <f>IF(AO$14="","",INDEX('Work It Out'!$K200:$EN200,MATCH(AO$14,WorkDebtName,0)))</f>
        <v/>
      </c>
      <c r="AP206" s="32" t="str">
        <f>IF(AO$14="","",INDEX('Work It Out'!$I200:$EN200, MATCH(AO$14, WorkDebtName, 0)))</f>
        <v/>
      </c>
    </row>
    <row r="207" spans="2:42" x14ac:dyDescent="0.25">
      <c r="B207" s="31">
        <f t="shared" ca="1" si="2"/>
        <v>51318</v>
      </c>
      <c r="C207" s="32">
        <f>IF(C$14="","",INDEX('Work It Out'!$K201:$EN201,MATCH(C$14,WorkDebtName,0)))</f>
        <v>0</v>
      </c>
      <c r="D207" s="32">
        <f>IF(C$14="","",INDEX('Work It Out'!$I201:$EN201, MATCH(C$14, WorkDebtName, 0)))</f>
        <v>0</v>
      </c>
      <c r="E207" s="32">
        <f>IF(E$14="","",INDEX('Work It Out'!$K201:$EN201,MATCH(E$14,WorkDebtName,0)))</f>
        <v>0</v>
      </c>
      <c r="F207" s="32">
        <f>IF(E$14="","",INDEX('Work It Out'!$I201:$EN201, MATCH(E$14, WorkDebtName, 0)))</f>
        <v>0</v>
      </c>
      <c r="G207" s="32">
        <f>IF(G$14="","",INDEX('Work It Out'!$K201:$EN201,MATCH(G$14,WorkDebtName,0)))</f>
        <v>0</v>
      </c>
      <c r="H207" s="32">
        <f>IF(G$14="","",INDEX('Work It Out'!$I201:$EN201, MATCH(G$14, WorkDebtName, 0)))</f>
        <v>0</v>
      </c>
      <c r="I207" s="32">
        <f>IF(I$14="","",INDEX('Work It Out'!$K201:$EN201,MATCH(I$14,WorkDebtName,0)))</f>
        <v>0</v>
      </c>
      <c r="J207" s="32">
        <f>IF(I$14="","",INDEX('Work It Out'!$I201:$EN201, MATCH(I$14, WorkDebtName, 0)))</f>
        <v>0</v>
      </c>
      <c r="K207" s="32" t="str">
        <f>IF(K$14="","",INDEX('Work It Out'!$K201:$EN201,MATCH(K$14,WorkDebtName,0)))</f>
        <v/>
      </c>
      <c r="L207" s="32" t="str">
        <f>IF(K$14="","",INDEX('Work It Out'!$I201:$EN201, MATCH(K$14, WorkDebtName, 0)))</f>
        <v/>
      </c>
      <c r="M207" s="32" t="str">
        <f>IF(M$14="","",INDEX('Work It Out'!$K201:$EN201,MATCH(M$14,WorkDebtName,0)))</f>
        <v/>
      </c>
      <c r="N207" s="32" t="str">
        <f>IF(M$14="","",INDEX('Work It Out'!$I201:$EN201, MATCH(M$14, WorkDebtName, 0)))</f>
        <v/>
      </c>
      <c r="O207" s="32" t="str">
        <f>IF(O$14="","",INDEX('Work It Out'!$K201:$EN201,MATCH(O$14,WorkDebtName,0)))</f>
        <v/>
      </c>
      <c r="P207" s="32" t="str">
        <f>IF(O$14="","",INDEX('Work It Out'!$I201:$EN201, MATCH(O$14, WorkDebtName, 0)))</f>
        <v/>
      </c>
      <c r="Q207" s="32" t="str">
        <f>IF(Q$14="","",INDEX('Work It Out'!$K201:$EN201,MATCH(Q$14,WorkDebtName,0)))</f>
        <v/>
      </c>
      <c r="R207" s="32" t="str">
        <f>IF(Q$14="","",INDEX('Work It Out'!$I201:$EN201, MATCH(Q$14, WorkDebtName, 0)))</f>
        <v/>
      </c>
      <c r="S207" s="32" t="str">
        <f>IF(S$14="","",INDEX('Work It Out'!$K201:$EN201,MATCH(S$14,WorkDebtName,0)))</f>
        <v/>
      </c>
      <c r="T207" s="32" t="str">
        <f>IF(S$14="","",INDEX('Work It Out'!$I201:$EN201, MATCH(S$14, WorkDebtName, 0)))</f>
        <v/>
      </c>
      <c r="U207" s="32" t="str">
        <f>IF(U$14="","",INDEX('Work It Out'!$K201:$EN201,MATCH(U$14,WorkDebtName,0)))</f>
        <v/>
      </c>
      <c r="V207" s="32" t="str">
        <f>IF(U$14="","",INDEX('Work It Out'!$I201:$EN201, MATCH(U$14, WorkDebtName, 0)))</f>
        <v/>
      </c>
      <c r="W207" s="32" t="str">
        <f>IF(W$14="","",INDEX('Work It Out'!$K201:$EN201,MATCH(W$14,WorkDebtName,0)))</f>
        <v/>
      </c>
      <c r="X207" s="32" t="str">
        <f>IF(W$14="","",INDEX('Work It Out'!$I201:$EN201, MATCH(W$14, WorkDebtName, 0)))</f>
        <v/>
      </c>
      <c r="Y207" s="32" t="str">
        <f>IF(Y$14="","",INDEX('Work It Out'!$K201:$EN201,MATCH(Y$14,WorkDebtName,0)))</f>
        <v/>
      </c>
      <c r="Z207" s="32" t="str">
        <f>IF(Y$14="","",INDEX('Work It Out'!$I201:$EN201, MATCH(Y$14, WorkDebtName, 0)))</f>
        <v/>
      </c>
      <c r="AA207" s="32" t="str">
        <f>IF(AA$14="","",INDEX('Work It Out'!$K201:$EN201,MATCH(AA$14,WorkDebtName,0)))</f>
        <v/>
      </c>
      <c r="AB207" s="32" t="str">
        <f>IF(AA$14="","",INDEX('Work It Out'!$I201:$EN201, MATCH(AA$14, WorkDebtName, 0)))</f>
        <v/>
      </c>
      <c r="AC207" s="32" t="str">
        <f>IF(AC$14="","",INDEX('Work It Out'!$K201:$EN201,MATCH(AC$14,WorkDebtName,0)))</f>
        <v/>
      </c>
      <c r="AD207" s="32" t="str">
        <f>IF(AC$14="","",INDEX('Work It Out'!$I201:$EN201, MATCH(AC$14, WorkDebtName, 0)))</f>
        <v/>
      </c>
      <c r="AE207" s="32" t="str">
        <f>IF(AE$14="","",INDEX('Work It Out'!$K201:$EN201,MATCH(AE$14,WorkDebtName,0)))</f>
        <v/>
      </c>
      <c r="AF207" s="32" t="str">
        <f>IF(AE$14="","",INDEX('Work It Out'!$I201:$EN201, MATCH(AE$14, WorkDebtName, 0)))</f>
        <v/>
      </c>
      <c r="AG207" s="32" t="str">
        <f>IF(AG$14="","",INDEX('Work It Out'!$K201:$EN201,MATCH(AG$14,WorkDebtName,0)))</f>
        <v/>
      </c>
      <c r="AH207" s="32" t="str">
        <f>IF(AG$14="","",INDEX('Work It Out'!$I201:$EN201, MATCH(AG$14, WorkDebtName, 0)))</f>
        <v/>
      </c>
      <c r="AI207" s="32" t="str">
        <f>IF(AI$14="","",INDEX('Work It Out'!$K201:$EN201,MATCH(AI$14,WorkDebtName,0)))</f>
        <v/>
      </c>
      <c r="AJ207" s="32" t="str">
        <f>IF(AI$14="","",INDEX('Work It Out'!$I201:$EN201, MATCH(AI$14, WorkDebtName, 0)))</f>
        <v/>
      </c>
      <c r="AK207" s="32" t="str">
        <f>IF(AK$14="","",INDEX('Work It Out'!$K201:$EN201,MATCH(AK$14,WorkDebtName,0)))</f>
        <v/>
      </c>
      <c r="AL207" s="32" t="str">
        <f>IF(AK$14="","",INDEX('Work It Out'!$I201:$EN201, MATCH(AK$14, WorkDebtName, 0)))</f>
        <v/>
      </c>
      <c r="AM207" s="32" t="str">
        <f>IF(AM$14="","",INDEX('Work It Out'!$K201:$EN201,MATCH(AM$14,WorkDebtName,0)))</f>
        <v/>
      </c>
      <c r="AN207" s="32" t="str">
        <f>IF(AM$14="","",INDEX('Work It Out'!$I201:$EN201, MATCH(AM$14, WorkDebtName, 0)))</f>
        <v/>
      </c>
      <c r="AO207" s="32" t="str">
        <f>IF(AO$14="","",INDEX('Work It Out'!$K201:$EN201,MATCH(AO$14,WorkDebtName,0)))</f>
        <v/>
      </c>
      <c r="AP207" s="32" t="str">
        <f>IF(AO$14="","",INDEX('Work It Out'!$I201:$EN201, MATCH(AO$14, WorkDebtName, 0)))</f>
        <v/>
      </c>
    </row>
    <row r="208" spans="2:42" x14ac:dyDescent="0.25">
      <c r="B208" s="31">
        <f t="shared" ca="1" si="2"/>
        <v>51349</v>
      </c>
      <c r="C208" s="32">
        <f>IF(C$14="","",INDEX('Work It Out'!$K202:$EN202,MATCH(C$14,WorkDebtName,0)))</f>
        <v>0</v>
      </c>
      <c r="D208" s="32">
        <f>IF(C$14="","",INDEX('Work It Out'!$I202:$EN202, MATCH(C$14, WorkDebtName, 0)))</f>
        <v>0</v>
      </c>
      <c r="E208" s="32">
        <f>IF(E$14="","",INDEX('Work It Out'!$K202:$EN202,MATCH(E$14,WorkDebtName,0)))</f>
        <v>0</v>
      </c>
      <c r="F208" s="32">
        <f>IF(E$14="","",INDEX('Work It Out'!$I202:$EN202, MATCH(E$14, WorkDebtName, 0)))</f>
        <v>0</v>
      </c>
      <c r="G208" s="32">
        <f>IF(G$14="","",INDEX('Work It Out'!$K202:$EN202,MATCH(G$14,WorkDebtName,0)))</f>
        <v>0</v>
      </c>
      <c r="H208" s="32">
        <f>IF(G$14="","",INDEX('Work It Out'!$I202:$EN202, MATCH(G$14, WorkDebtName, 0)))</f>
        <v>0</v>
      </c>
      <c r="I208" s="32">
        <f>IF(I$14="","",INDEX('Work It Out'!$K202:$EN202,MATCH(I$14,WorkDebtName,0)))</f>
        <v>0</v>
      </c>
      <c r="J208" s="32">
        <f>IF(I$14="","",INDEX('Work It Out'!$I202:$EN202, MATCH(I$14, WorkDebtName, 0)))</f>
        <v>0</v>
      </c>
      <c r="K208" s="32" t="str">
        <f>IF(K$14="","",INDEX('Work It Out'!$K202:$EN202,MATCH(K$14,WorkDebtName,0)))</f>
        <v/>
      </c>
      <c r="L208" s="32" t="str">
        <f>IF(K$14="","",INDEX('Work It Out'!$I202:$EN202, MATCH(K$14, WorkDebtName, 0)))</f>
        <v/>
      </c>
      <c r="M208" s="32" t="str">
        <f>IF(M$14="","",INDEX('Work It Out'!$K202:$EN202,MATCH(M$14,WorkDebtName,0)))</f>
        <v/>
      </c>
      <c r="N208" s="32" t="str">
        <f>IF(M$14="","",INDEX('Work It Out'!$I202:$EN202, MATCH(M$14, WorkDebtName, 0)))</f>
        <v/>
      </c>
      <c r="O208" s="32" t="str">
        <f>IF(O$14="","",INDEX('Work It Out'!$K202:$EN202,MATCH(O$14,WorkDebtName,0)))</f>
        <v/>
      </c>
      <c r="P208" s="32" t="str">
        <f>IF(O$14="","",INDEX('Work It Out'!$I202:$EN202, MATCH(O$14, WorkDebtName, 0)))</f>
        <v/>
      </c>
      <c r="Q208" s="32" t="str">
        <f>IF(Q$14="","",INDEX('Work It Out'!$K202:$EN202,MATCH(Q$14,WorkDebtName,0)))</f>
        <v/>
      </c>
      <c r="R208" s="32" t="str">
        <f>IF(Q$14="","",INDEX('Work It Out'!$I202:$EN202, MATCH(Q$14, WorkDebtName, 0)))</f>
        <v/>
      </c>
      <c r="S208" s="32" t="str">
        <f>IF(S$14="","",INDEX('Work It Out'!$K202:$EN202,MATCH(S$14,WorkDebtName,0)))</f>
        <v/>
      </c>
      <c r="T208" s="32" t="str">
        <f>IF(S$14="","",INDEX('Work It Out'!$I202:$EN202, MATCH(S$14, WorkDebtName, 0)))</f>
        <v/>
      </c>
      <c r="U208" s="32" t="str">
        <f>IF(U$14="","",INDEX('Work It Out'!$K202:$EN202,MATCH(U$14,WorkDebtName,0)))</f>
        <v/>
      </c>
      <c r="V208" s="32" t="str">
        <f>IF(U$14="","",INDEX('Work It Out'!$I202:$EN202, MATCH(U$14, WorkDebtName, 0)))</f>
        <v/>
      </c>
      <c r="W208" s="32" t="str">
        <f>IF(W$14="","",INDEX('Work It Out'!$K202:$EN202,MATCH(W$14,WorkDebtName,0)))</f>
        <v/>
      </c>
      <c r="X208" s="32" t="str">
        <f>IF(W$14="","",INDEX('Work It Out'!$I202:$EN202, MATCH(W$14, WorkDebtName, 0)))</f>
        <v/>
      </c>
      <c r="Y208" s="32" t="str">
        <f>IF(Y$14="","",INDEX('Work It Out'!$K202:$EN202,MATCH(Y$14,WorkDebtName,0)))</f>
        <v/>
      </c>
      <c r="Z208" s="32" t="str">
        <f>IF(Y$14="","",INDEX('Work It Out'!$I202:$EN202, MATCH(Y$14, WorkDebtName, 0)))</f>
        <v/>
      </c>
      <c r="AA208" s="32" t="str">
        <f>IF(AA$14="","",INDEX('Work It Out'!$K202:$EN202,MATCH(AA$14,WorkDebtName,0)))</f>
        <v/>
      </c>
      <c r="AB208" s="32" t="str">
        <f>IF(AA$14="","",INDEX('Work It Out'!$I202:$EN202, MATCH(AA$14, WorkDebtName, 0)))</f>
        <v/>
      </c>
      <c r="AC208" s="32" t="str">
        <f>IF(AC$14="","",INDEX('Work It Out'!$K202:$EN202,MATCH(AC$14,WorkDebtName,0)))</f>
        <v/>
      </c>
      <c r="AD208" s="32" t="str">
        <f>IF(AC$14="","",INDEX('Work It Out'!$I202:$EN202, MATCH(AC$14, WorkDebtName, 0)))</f>
        <v/>
      </c>
      <c r="AE208" s="32" t="str">
        <f>IF(AE$14="","",INDEX('Work It Out'!$K202:$EN202,MATCH(AE$14,WorkDebtName,0)))</f>
        <v/>
      </c>
      <c r="AF208" s="32" t="str">
        <f>IF(AE$14="","",INDEX('Work It Out'!$I202:$EN202, MATCH(AE$14, WorkDebtName, 0)))</f>
        <v/>
      </c>
      <c r="AG208" s="32" t="str">
        <f>IF(AG$14="","",INDEX('Work It Out'!$K202:$EN202,MATCH(AG$14,WorkDebtName,0)))</f>
        <v/>
      </c>
      <c r="AH208" s="32" t="str">
        <f>IF(AG$14="","",INDEX('Work It Out'!$I202:$EN202, MATCH(AG$14, WorkDebtName, 0)))</f>
        <v/>
      </c>
      <c r="AI208" s="32" t="str">
        <f>IF(AI$14="","",INDEX('Work It Out'!$K202:$EN202,MATCH(AI$14,WorkDebtName,0)))</f>
        <v/>
      </c>
      <c r="AJ208" s="32" t="str">
        <f>IF(AI$14="","",INDEX('Work It Out'!$I202:$EN202, MATCH(AI$14, WorkDebtName, 0)))</f>
        <v/>
      </c>
      <c r="AK208" s="32" t="str">
        <f>IF(AK$14="","",INDEX('Work It Out'!$K202:$EN202,MATCH(AK$14,WorkDebtName,0)))</f>
        <v/>
      </c>
      <c r="AL208" s="32" t="str">
        <f>IF(AK$14="","",INDEX('Work It Out'!$I202:$EN202, MATCH(AK$14, WorkDebtName, 0)))</f>
        <v/>
      </c>
      <c r="AM208" s="32" t="str">
        <f>IF(AM$14="","",INDEX('Work It Out'!$K202:$EN202,MATCH(AM$14,WorkDebtName,0)))</f>
        <v/>
      </c>
      <c r="AN208" s="32" t="str">
        <f>IF(AM$14="","",INDEX('Work It Out'!$I202:$EN202, MATCH(AM$14, WorkDebtName, 0)))</f>
        <v/>
      </c>
      <c r="AO208" s="32" t="str">
        <f>IF(AO$14="","",INDEX('Work It Out'!$K202:$EN202,MATCH(AO$14,WorkDebtName,0)))</f>
        <v/>
      </c>
      <c r="AP208" s="32" t="str">
        <f>IF(AO$14="","",INDEX('Work It Out'!$I202:$EN202, MATCH(AO$14, WorkDebtName, 0)))</f>
        <v/>
      </c>
    </row>
    <row r="209" spans="2:42" x14ac:dyDescent="0.25">
      <c r="B209" s="31">
        <f t="shared" ca="1" si="2"/>
        <v>51380</v>
      </c>
      <c r="C209" s="32">
        <f>IF(C$14="","",INDEX('Work It Out'!$K203:$EN203,MATCH(C$14,WorkDebtName,0)))</f>
        <v>0</v>
      </c>
      <c r="D209" s="32">
        <f>IF(C$14="","",INDEX('Work It Out'!$I203:$EN203, MATCH(C$14, WorkDebtName, 0)))</f>
        <v>0</v>
      </c>
      <c r="E209" s="32">
        <f>IF(E$14="","",INDEX('Work It Out'!$K203:$EN203,MATCH(E$14,WorkDebtName,0)))</f>
        <v>0</v>
      </c>
      <c r="F209" s="32">
        <f>IF(E$14="","",INDEX('Work It Out'!$I203:$EN203, MATCH(E$14, WorkDebtName, 0)))</f>
        <v>0</v>
      </c>
      <c r="G209" s="32">
        <f>IF(G$14="","",INDEX('Work It Out'!$K203:$EN203,MATCH(G$14,WorkDebtName,0)))</f>
        <v>0</v>
      </c>
      <c r="H209" s="32">
        <f>IF(G$14="","",INDEX('Work It Out'!$I203:$EN203, MATCH(G$14, WorkDebtName, 0)))</f>
        <v>0</v>
      </c>
      <c r="I209" s="32">
        <f>IF(I$14="","",INDEX('Work It Out'!$K203:$EN203,MATCH(I$14,WorkDebtName,0)))</f>
        <v>0</v>
      </c>
      <c r="J209" s="32">
        <f>IF(I$14="","",INDEX('Work It Out'!$I203:$EN203, MATCH(I$14, WorkDebtName, 0)))</f>
        <v>0</v>
      </c>
      <c r="K209" s="32" t="str">
        <f>IF(K$14="","",INDEX('Work It Out'!$K203:$EN203,MATCH(K$14,WorkDebtName,0)))</f>
        <v/>
      </c>
      <c r="L209" s="32" t="str">
        <f>IF(K$14="","",INDEX('Work It Out'!$I203:$EN203, MATCH(K$14, WorkDebtName, 0)))</f>
        <v/>
      </c>
      <c r="M209" s="32" t="str">
        <f>IF(M$14="","",INDEX('Work It Out'!$K203:$EN203,MATCH(M$14,WorkDebtName,0)))</f>
        <v/>
      </c>
      <c r="N209" s="32" t="str">
        <f>IF(M$14="","",INDEX('Work It Out'!$I203:$EN203, MATCH(M$14, WorkDebtName, 0)))</f>
        <v/>
      </c>
      <c r="O209" s="32" t="str">
        <f>IF(O$14="","",INDEX('Work It Out'!$K203:$EN203,MATCH(O$14,WorkDebtName,0)))</f>
        <v/>
      </c>
      <c r="P209" s="32" t="str">
        <f>IF(O$14="","",INDEX('Work It Out'!$I203:$EN203, MATCH(O$14, WorkDebtName, 0)))</f>
        <v/>
      </c>
      <c r="Q209" s="32" t="str">
        <f>IF(Q$14="","",INDEX('Work It Out'!$K203:$EN203,MATCH(Q$14,WorkDebtName,0)))</f>
        <v/>
      </c>
      <c r="R209" s="32" t="str">
        <f>IF(Q$14="","",INDEX('Work It Out'!$I203:$EN203, MATCH(Q$14, WorkDebtName, 0)))</f>
        <v/>
      </c>
      <c r="S209" s="32" t="str">
        <f>IF(S$14="","",INDEX('Work It Out'!$K203:$EN203,MATCH(S$14,WorkDebtName,0)))</f>
        <v/>
      </c>
      <c r="T209" s="32" t="str">
        <f>IF(S$14="","",INDEX('Work It Out'!$I203:$EN203, MATCH(S$14, WorkDebtName, 0)))</f>
        <v/>
      </c>
      <c r="U209" s="32" t="str">
        <f>IF(U$14="","",INDEX('Work It Out'!$K203:$EN203,MATCH(U$14,WorkDebtName,0)))</f>
        <v/>
      </c>
      <c r="V209" s="32" t="str">
        <f>IF(U$14="","",INDEX('Work It Out'!$I203:$EN203, MATCH(U$14, WorkDebtName, 0)))</f>
        <v/>
      </c>
      <c r="W209" s="32" t="str">
        <f>IF(W$14="","",INDEX('Work It Out'!$K203:$EN203,MATCH(W$14,WorkDebtName,0)))</f>
        <v/>
      </c>
      <c r="X209" s="32" t="str">
        <f>IF(W$14="","",INDEX('Work It Out'!$I203:$EN203, MATCH(W$14, WorkDebtName, 0)))</f>
        <v/>
      </c>
      <c r="Y209" s="32" t="str">
        <f>IF(Y$14="","",INDEX('Work It Out'!$K203:$EN203,MATCH(Y$14,WorkDebtName,0)))</f>
        <v/>
      </c>
      <c r="Z209" s="32" t="str">
        <f>IF(Y$14="","",INDEX('Work It Out'!$I203:$EN203, MATCH(Y$14, WorkDebtName, 0)))</f>
        <v/>
      </c>
      <c r="AA209" s="32" t="str">
        <f>IF(AA$14="","",INDEX('Work It Out'!$K203:$EN203,MATCH(AA$14,WorkDebtName,0)))</f>
        <v/>
      </c>
      <c r="AB209" s="32" t="str">
        <f>IF(AA$14="","",INDEX('Work It Out'!$I203:$EN203, MATCH(AA$14, WorkDebtName, 0)))</f>
        <v/>
      </c>
      <c r="AC209" s="32" t="str">
        <f>IF(AC$14="","",INDEX('Work It Out'!$K203:$EN203,MATCH(AC$14,WorkDebtName,0)))</f>
        <v/>
      </c>
      <c r="AD209" s="32" t="str">
        <f>IF(AC$14="","",INDEX('Work It Out'!$I203:$EN203, MATCH(AC$14, WorkDebtName, 0)))</f>
        <v/>
      </c>
      <c r="AE209" s="32" t="str">
        <f>IF(AE$14="","",INDEX('Work It Out'!$K203:$EN203,MATCH(AE$14,WorkDebtName,0)))</f>
        <v/>
      </c>
      <c r="AF209" s="32" t="str">
        <f>IF(AE$14="","",INDEX('Work It Out'!$I203:$EN203, MATCH(AE$14, WorkDebtName, 0)))</f>
        <v/>
      </c>
      <c r="AG209" s="32" t="str">
        <f>IF(AG$14="","",INDEX('Work It Out'!$K203:$EN203,MATCH(AG$14,WorkDebtName,0)))</f>
        <v/>
      </c>
      <c r="AH209" s="32" t="str">
        <f>IF(AG$14="","",INDEX('Work It Out'!$I203:$EN203, MATCH(AG$14, WorkDebtName, 0)))</f>
        <v/>
      </c>
      <c r="AI209" s="32" t="str">
        <f>IF(AI$14="","",INDEX('Work It Out'!$K203:$EN203,MATCH(AI$14,WorkDebtName,0)))</f>
        <v/>
      </c>
      <c r="AJ209" s="32" t="str">
        <f>IF(AI$14="","",INDEX('Work It Out'!$I203:$EN203, MATCH(AI$14, WorkDebtName, 0)))</f>
        <v/>
      </c>
      <c r="AK209" s="32" t="str">
        <f>IF(AK$14="","",INDEX('Work It Out'!$K203:$EN203,MATCH(AK$14,WorkDebtName,0)))</f>
        <v/>
      </c>
      <c r="AL209" s="32" t="str">
        <f>IF(AK$14="","",INDEX('Work It Out'!$I203:$EN203, MATCH(AK$14, WorkDebtName, 0)))</f>
        <v/>
      </c>
      <c r="AM209" s="32" t="str">
        <f>IF(AM$14="","",INDEX('Work It Out'!$K203:$EN203,MATCH(AM$14,WorkDebtName,0)))</f>
        <v/>
      </c>
      <c r="AN209" s="32" t="str">
        <f>IF(AM$14="","",INDEX('Work It Out'!$I203:$EN203, MATCH(AM$14, WorkDebtName, 0)))</f>
        <v/>
      </c>
      <c r="AO209" s="32" t="str">
        <f>IF(AO$14="","",INDEX('Work It Out'!$K203:$EN203,MATCH(AO$14,WorkDebtName,0)))</f>
        <v/>
      </c>
      <c r="AP209" s="32" t="str">
        <f>IF(AO$14="","",INDEX('Work It Out'!$I203:$EN203, MATCH(AO$14, WorkDebtName, 0)))</f>
        <v/>
      </c>
    </row>
    <row r="210" spans="2:42" x14ac:dyDescent="0.25">
      <c r="B210" s="31">
        <f t="shared" ca="1" si="2"/>
        <v>51410</v>
      </c>
      <c r="C210" s="32">
        <f>IF(C$14="","",INDEX('Work It Out'!$K204:$EN204,MATCH(C$14,WorkDebtName,0)))</f>
        <v>0</v>
      </c>
      <c r="D210" s="32">
        <f>IF(C$14="","",INDEX('Work It Out'!$I204:$EN204, MATCH(C$14, WorkDebtName, 0)))</f>
        <v>0</v>
      </c>
      <c r="E210" s="32">
        <f>IF(E$14="","",INDEX('Work It Out'!$K204:$EN204,MATCH(E$14,WorkDebtName,0)))</f>
        <v>0</v>
      </c>
      <c r="F210" s="32">
        <f>IF(E$14="","",INDEX('Work It Out'!$I204:$EN204, MATCH(E$14, WorkDebtName, 0)))</f>
        <v>0</v>
      </c>
      <c r="G210" s="32">
        <f>IF(G$14="","",INDEX('Work It Out'!$K204:$EN204,MATCH(G$14,WorkDebtName,0)))</f>
        <v>0</v>
      </c>
      <c r="H210" s="32">
        <f>IF(G$14="","",INDEX('Work It Out'!$I204:$EN204, MATCH(G$14, WorkDebtName, 0)))</f>
        <v>0</v>
      </c>
      <c r="I210" s="32">
        <f>IF(I$14="","",INDEX('Work It Out'!$K204:$EN204,MATCH(I$14,WorkDebtName,0)))</f>
        <v>0</v>
      </c>
      <c r="J210" s="32">
        <f>IF(I$14="","",INDEX('Work It Out'!$I204:$EN204, MATCH(I$14, WorkDebtName, 0)))</f>
        <v>0</v>
      </c>
      <c r="K210" s="32" t="str">
        <f>IF(K$14="","",INDEX('Work It Out'!$K204:$EN204,MATCH(K$14,WorkDebtName,0)))</f>
        <v/>
      </c>
      <c r="L210" s="32" t="str">
        <f>IF(K$14="","",INDEX('Work It Out'!$I204:$EN204, MATCH(K$14, WorkDebtName, 0)))</f>
        <v/>
      </c>
      <c r="M210" s="32" t="str">
        <f>IF(M$14="","",INDEX('Work It Out'!$K204:$EN204,MATCH(M$14,WorkDebtName,0)))</f>
        <v/>
      </c>
      <c r="N210" s="32" t="str">
        <f>IF(M$14="","",INDEX('Work It Out'!$I204:$EN204, MATCH(M$14, WorkDebtName, 0)))</f>
        <v/>
      </c>
      <c r="O210" s="32" t="str">
        <f>IF(O$14="","",INDEX('Work It Out'!$K204:$EN204,MATCH(O$14,WorkDebtName,0)))</f>
        <v/>
      </c>
      <c r="P210" s="32" t="str">
        <f>IF(O$14="","",INDEX('Work It Out'!$I204:$EN204, MATCH(O$14, WorkDebtName, 0)))</f>
        <v/>
      </c>
      <c r="Q210" s="32" t="str">
        <f>IF(Q$14="","",INDEX('Work It Out'!$K204:$EN204,MATCH(Q$14,WorkDebtName,0)))</f>
        <v/>
      </c>
      <c r="R210" s="32" t="str">
        <f>IF(Q$14="","",INDEX('Work It Out'!$I204:$EN204, MATCH(Q$14, WorkDebtName, 0)))</f>
        <v/>
      </c>
      <c r="S210" s="32" t="str">
        <f>IF(S$14="","",INDEX('Work It Out'!$K204:$EN204,MATCH(S$14,WorkDebtName,0)))</f>
        <v/>
      </c>
      <c r="T210" s="32" t="str">
        <f>IF(S$14="","",INDEX('Work It Out'!$I204:$EN204, MATCH(S$14, WorkDebtName, 0)))</f>
        <v/>
      </c>
      <c r="U210" s="32" t="str">
        <f>IF(U$14="","",INDEX('Work It Out'!$K204:$EN204,MATCH(U$14,WorkDebtName,0)))</f>
        <v/>
      </c>
      <c r="V210" s="32" t="str">
        <f>IF(U$14="","",INDEX('Work It Out'!$I204:$EN204, MATCH(U$14, WorkDebtName, 0)))</f>
        <v/>
      </c>
      <c r="W210" s="32" t="str">
        <f>IF(W$14="","",INDEX('Work It Out'!$K204:$EN204,MATCH(W$14,WorkDebtName,0)))</f>
        <v/>
      </c>
      <c r="X210" s="32" t="str">
        <f>IF(W$14="","",INDEX('Work It Out'!$I204:$EN204, MATCH(W$14, WorkDebtName, 0)))</f>
        <v/>
      </c>
      <c r="Y210" s="32" t="str">
        <f>IF(Y$14="","",INDEX('Work It Out'!$K204:$EN204,MATCH(Y$14,WorkDebtName,0)))</f>
        <v/>
      </c>
      <c r="Z210" s="32" t="str">
        <f>IF(Y$14="","",INDEX('Work It Out'!$I204:$EN204, MATCH(Y$14, WorkDebtName, 0)))</f>
        <v/>
      </c>
      <c r="AA210" s="32" t="str">
        <f>IF(AA$14="","",INDEX('Work It Out'!$K204:$EN204,MATCH(AA$14,WorkDebtName,0)))</f>
        <v/>
      </c>
      <c r="AB210" s="32" t="str">
        <f>IF(AA$14="","",INDEX('Work It Out'!$I204:$EN204, MATCH(AA$14, WorkDebtName, 0)))</f>
        <v/>
      </c>
      <c r="AC210" s="32" t="str">
        <f>IF(AC$14="","",INDEX('Work It Out'!$K204:$EN204,MATCH(AC$14,WorkDebtName,0)))</f>
        <v/>
      </c>
      <c r="AD210" s="32" t="str">
        <f>IF(AC$14="","",INDEX('Work It Out'!$I204:$EN204, MATCH(AC$14, WorkDebtName, 0)))</f>
        <v/>
      </c>
      <c r="AE210" s="32" t="str">
        <f>IF(AE$14="","",INDEX('Work It Out'!$K204:$EN204,MATCH(AE$14,WorkDebtName,0)))</f>
        <v/>
      </c>
      <c r="AF210" s="32" t="str">
        <f>IF(AE$14="","",INDEX('Work It Out'!$I204:$EN204, MATCH(AE$14, WorkDebtName, 0)))</f>
        <v/>
      </c>
      <c r="AG210" s="32" t="str">
        <f>IF(AG$14="","",INDEX('Work It Out'!$K204:$EN204,MATCH(AG$14,WorkDebtName,0)))</f>
        <v/>
      </c>
      <c r="AH210" s="32" t="str">
        <f>IF(AG$14="","",INDEX('Work It Out'!$I204:$EN204, MATCH(AG$14, WorkDebtName, 0)))</f>
        <v/>
      </c>
      <c r="AI210" s="32" t="str">
        <f>IF(AI$14="","",INDEX('Work It Out'!$K204:$EN204,MATCH(AI$14,WorkDebtName,0)))</f>
        <v/>
      </c>
      <c r="AJ210" s="32" t="str">
        <f>IF(AI$14="","",INDEX('Work It Out'!$I204:$EN204, MATCH(AI$14, WorkDebtName, 0)))</f>
        <v/>
      </c>
      <c r="AK210" s="32" t="str">
        <f>IF(AK$14="","",INDEX('Work It Out'!$K204:$EN204,MATCH(AK$14,WorkDebtName,0)))</f>
        <v/>
      </c>
      <c r="AL210" s="32" t="str">
        <f>IF(AK$14="","",INDEX('Work It Out'!$I204:$EN204, MATCH(AK$14, WorkDebtName, 0)))</f>
        <v/>
      </c>
      <c r="AM210" s="32" t="str">
        <f>IF(AM$14="","",INDEX('Work It Out'!$K204:$EN204,MATCH(AM$14,WorkDebtName,0)))</f>
        <v/>
      </c>
      <c r="AN210" s="32" t="str">
        <f>IF(AM$14="","",INDEX('Work It Out'!$I204:$EN204, MATCH(AM$14, WorkDebtName, 0)))</f>
        <v/>
      </c>
      <c r="AO210" s="32" t="str">
        <f>IF(AO$14="","",INDEX('Work It Out'!$K204:$EN204,MATCH(AO$14,WorkDebtName,0)))</f>
        <v/>
      </c>
      <c r="AP210" s="32" t="str">
        <f>IF(AO$14="","",INDEX('Work It Out'!$I204:$EN204, MATCH(AO$14, WorkDebtName, 0)))</f>
        <v/>
      </c>
    </row>
    <row r="211" spans="2:42" x14ac:dyDescent="0.25">
      <c r="B211" s="31">
        <f t="shared" ca="1" si="2"/>
        <v>51441</v>
      </c>
      <c r="C211" s="32">
        <f>IF(C$14="","",INDEX('Work It Out'!$K205:$EN205,MATCH(C$14,WorkDebtName,0)))</f>
        <v>0</v>
      </c>
      <c r="D211" s="32">
        <f>IF(C$14="","",INDEX('Work It Out'!$I205:$EN205, MATCH(C$14, WorkDebtName, 0)))</f>
        <v>0</v>
      </c>
      <c r="E211" s="32">
        <f>IF(E$14="","",INDEX('Work It Out'!$K205:$EN205,MATCH(E$14,WorkDebtName,0)))</f>
        <v>0</v>
      </c>
      <c r="F211" s="32">
        <f>IF(E$14="","",INDEX('Work It Out'!$I205:$EN205, MATCH(E$14, WorkDebtName, 0)))</f>
        <v>0</v>
      </c>
      <c r="G211" s="32">
        <f>IF(G$14="","",INDEX('Work It Out'!$K205:$EN205,MATCH(G$14,WorkDebtName,0)))</f>
        <v>0</v>
      </c>
      <c r="H211" s="32">
        <f>IF(G$14="","",INDEX('Work It Out'!$I205:$EN205, MATCH(G$14, WorkDebtName, 0)))</f>
        <v>0</v>
      </c>
      <c r="I211" s="32">
        <f>IF(I$14="","",INDEX('Work It Out'!$K205:$EN205,MATCH(I$14,WorkDebtName,0)))</f>
        <v>0</v>
      </c>
      <c r="J211" s="32">
        <f>IF(I$14="","",INDEX('Work It Out'!$I205:$EN205, MATCH(I$14, WorkDebtName, 0)))</f>
        <v>0</v>
      </c>
      <c r="K211" s="32" t="str">
        <f>IF(K$14="","",INDEX('Work It Out'!$K205:$EN205,MATCH(K$14,WorkDebtName,0)))</f>
        <v/>
      </c>
      <c r="L211" s="32" t="str">
        <f>IF(K$14="","",INDEX('Work It Out'!$I205:$EN205, MATCH(K$14, WorkDebtName, 0)))</f>
        <v/>
      </c>
      <c r="M211" s="32" t="str">
        <f>IF(M$14="","",INDEX('Work It Out'!$K205:$EN205,MATCH(M$14,WorkDebtName,0)))</f>
        <v/>
      </c>
      <c r="N211" s="32" t="str">
        <f>IF(M$14="","",INDEX('Work It Out'!$I205:$EN205, MATCH(M$14, WorkDebtName, 0)))</f>
        <v/>
      </c>
      <c r="O211" s="32" t="str">
        <f>IF(O$14="","",INDEX('Work It Out'!$K205:$EN205,MATCH(O$14,WorkDebtName,0)))</f>
        <v/>
      </c>
      <c r="P211" s="32" t="str">
        <f>IF(O$14="","",INDEX('Work It Out'!$I205:$EN205, MATCH(O$14, WorkDebtName, 0)))</f>
        <v/>
      </c>
      <c r="Q211" s="32" t="str">
        <f>IF(Q$14="","",INDEX('Work It Out'!$K205:$EN205,MATCH(Q$14,WorkDebtName,0)))</f>
        <v/>
      </c>
      <c r="R211" s="32" t="str">
        <f>IF(Q$14="","",INDEX('Work It Out'!$I205:$EN205, MATCH(Q$14, WorkDebtName, 0)))</f>
        <v/>
      </c>
      <c r="S211" s="32" t="str">
        <f>IF(S$14="","",INDEX('Work It Out'!$K205:$EN205,MATCH(S$14,WorkDebtName,0)))</f>
        <v/>
      </c>
      <c r="T211" s="32" t="str">
        <f>IF(S$14="","",INDEX('Work It Out'!$I205:$EN205, MATCH(S$14, WorkDebtName, 0)))</f>
        <v/>
      </c>
      <c r="U211" s="32" t="str">
        <f>IF(U$14="","",INDEX('Work It Out'!$K205:$EN205,MATCH(U$14,WorkDebtName,0)))</f>
        <v/>
      </c>
      <c r="V211" s="32" t="str">
        <f>IF(U$14="","",INDEX('Work It Out'!$I205:$EN205, MATCH(U$14, WorkDebtName, 0)))</f>
        <v/>
      </c>
      <c r="W211" s="32" t="str">
        <f>IF(W$14="","",INDEX('Work It Out'!$K205:$EN205,MATCH(W$14,WorkDebtName,0)))</f>
        <v/>
      </c>
      <c r="X211" s="32" t="str">
        <f>IF(W$14="","",INDEX('Work It Out'!$I205:$EN205, MATCH(W$14, WorkDebtName, 0)))</f>
        <v/>
      </c>
      <c r="Y211" s="32" t="str">
        <f>IF(Y$14="","",INDEX('Work It Out'!$K205:$EN205,MATCH(Y$14,WorkDebtName,0)))</f>
        <v/>
      </c>
      <c r="Z211" s="32" t="str">
        <f>IF(Y$14="","",INDEX('Work It Out'!$I205:$EN205, MATCH(Y$14, WorkDebtName, 0)))</f>
        <v/>
      </c>
      <c r="AA211" s="32" t="str">
        <f>IF(AA$14="","",INDEX('Work It Out'!$K205:$EN205,MATCH(AA$14,WorkDebtName,0)))</f>
        <v/>
      </c>
      <c r="AB211" s="32" t="str">
        <f>IF(AA$14="","",INDEX('Work It Out'!$I205:$EN205, MATCH(AA$14, WorkDebtName, 0)))</f>
        <v/>
      </c>
      <c r="AC211" s="32" t="str">
        <f>IF(AC$14="","",INDEX('Work It Out'!$K205:$EN205,MATCH(AC$14,WorkDebtName,0)))</f>
        <v/>
      </c>
      <c r="AD211" s="32" t="str">
        <f>IF(AC$14="","",INDEX('Work It Out'!$I205:$EN205, MATCH(AC$14, WorkDebtName, 0)))</f>
        <v/>
      </c>
      <c r="AE211" s="32" t="str">
        <f>IF(AE$14="","",INDEX('Work It Out'!$K205:$EN205,MATCH(AE$14,WorkDebtName,0)))</f>
        <v/>
      </c>
      <c r="AF211" s="32" t="str">
        <f>IF(AE$14="","",INDEX('Work It Out'!$I205:$EN205, MATCH(AE$14, WorkDebtName, 0)))</f>
        <v/>
      </c>
      <c r="AG211" s="32" t="str">
        <f>IF(AG$14="","",INDEX('Work It Out'!$K205:$EN205,MATCH(AG$14,WorkDebtName,0)))</f>
        <v/>
      </c>
      <c r="AH211" s="32" t="str">
        <f>IF(AG$14="","",INDEX('Work It Out'!$I205:$EN205, MATCH(AG$14, WorkDebtName, 0)))</f>
        <v/>
      </c>
      <c r="AI211" s="32" t="str">
        <f>IF(AI$14="","",INDEX('Work It Out'!$K205:$EN205,MATCH(AI$14,WorkDebtName,0)))</f>
        <v/>
      </c>
      <c r="AJ211" s="32" t="str">
        <f>IF(AI$14="","",INDEX('Work It Out'!$I205:$EN205, MATCH(AI$14, WorkDebtName, 0)))</f>
        <v/>
      </c>
      <c r="AK211" s="32" t="str">
        <f>IF(AK$14="","",INDEX('Work It Out'!$K205:$EN205,MATCH(AK$14,WorkDebtName,0)))</f>
        <v/>
      </c>
      <c r="AL211" s="32" t="str">
        <f>IF(AK$14="","",INDEX('Work It Out'!$I205:$EN205, MATCH(AK$14, WorkDebtName, 0)))</f>
        <v/>
      </c>
      <c r="AM211" s="32" t="str">
        <f>IF(AM$14="","",INDEX('Work It Out'!$K205:$EN205,MATCH(AM$14,WorkDebtName,0)))</f>
        <v/>
      </c>
      <c r="AN211" s="32" t="str">
        <f>IF(AM$14="","",INDEX('Work It Out'!$I205:$EN205, MATCH(AM$14, WorkDebtName, 0)))</f>
        <v/>
      </c>
      <c r="AO211" s="32" t="str">
        <f>IF(AO$14="","",INDEX('Work It Out'!$K205:$EN205,MATCH(AO$14,WorkDebtName,0)))</f>
        <v/>
      </c>
      <c r="AP211" s="32" t="str">
        <f>IF(AO$14="","",INDEX('Work It Out'!$I205:$EN205, MATCH(AO$14, WorkDebtName, 0)))</f>
        <v/>
      </c>
    </row>
    <row r="212" spans="2:42" x14ac:dyDescent="0.25">
      <c r="B212" s="31">
        <f t="shared" ca="1" si="2"/>
        <v>51471</v>
      </c>
      <c r="C212" s="32">
        <f>IF(C$14="","",INDEX('Work It Out'!$K206:$EN206,MATCH(C$14,WorkDebtName,0)))</f>
        <v>0</v>
      </c>
      <c r="D212" s="32">
        <f>IF(C$14="","",INDEX('Work It Out'!$I206:$EN206, MATCH(C$14, WorkDebtName, 0)))</f>
        <v>0</v>
      </c>
      <c r="E212" s="32">
        <f>IF(E$14="","",INDEX('Work It Out'!$K206:$EN206,MATCH(E$14,WorkDebtName,0)))</f>
        <v>0</v>
      </c>
      <c r="F212" s="32">
        <f>IF(E$14="","",INDEX('Work It Out'!$I206:$EN206, MATCH(E$14, WorkDebtName, 0)))</f>
        <v>0</v>
      </c>
      <c r="G212" s="32">
        <f>IF(G$14="","",INDEX('Work It Out'!$K206:$EN206,MATCH(G$14,WorkDebtName,0)))</f>
        <v>0</v>
      </c>
      <c r="H212" s="32">
        <f>IF(G$14="","",INDEX('Work It Out'!$I206:$EN206, MATCH(G$14, WorkDebtName, 0)))</f>
        <v>0</v>
      </c>
      <c r="I212" s="32">
        <f>IF(I$14="","",INDEX('Work It Out'!$K206:$EN206,MATCH(I$14,WorkDebtName,0)))</f>
        <v>0</v>
      </c>
      <c r="J212" s="32">
        <f>IF(I$14="","",INDEX('Work It Out'!$I206:$EN206, MATCH(I$14, WorkDebtName, 0)))</f>
        <v>0</v>
      </c>
      <c r="K212" s="32" t="str">
        <f>IF(K$14="","",INDEX('Work It Out'!$K206:$EN206,MATCH(K$14,WorkDebtName,0)))</f>
        <v/>
      </c>
      <c r="L212" s="32" t="str">
        <f>IF(K$14="","",INDEX('Work It Out'!$I206:$EN206, MATCH(K$14, WorkDebtName, 0)))</f>
        <v/>
      </c>
      <c r="M212" s="32" t="str">
        <f>IF(M$14="","",INDEX('Work It Out'!$K206:$EN206,MATCH(M$14,WorkDebtName,0)))</f>
        <v/>
      </c>
      <c r="N212" s="32" t="str">
        <f>IF(M$14="","",INDEX('Work It Out'!$I206:$EN206, MATCH(M$14, WorkDebtName, 0)))</f>
        <v/>
      </c>
      <c r="O212" s="32" t="str">
        <f>IF(O$14="","",INDEX('Work It Out'!$K206:$EN206,MATCH(O$14,WorkDebtName,0)))</f>
        <v/>
      </c>
      <c r="P212" s="32" t="str">
        <f>IF(O$14="","",INDEX('Work It Out'!$I206:$EN206, MATCH(O$14, WorkDebtName, 0)))</f>
        <v/>
      </c>
      <c r="Q212" s="32" t="str">
        <f>IF(Q$14="","",INDEX('Work It Out'!$K206:$EN206,MATCH(Q$14,WorkDebtName,0)))</f>
        <v/>
      </c>
      <c r="R212" s="32" t="str">
        <f>IF(Q$14="","",INDEX('Work It Out'!$I206:$EN206, MATCH(Q$14, WorkDebtName, 0)))</f>
        <v/>
      </c>
      <c r="S212" s="32" t="str">
        <f>IF(S$14="","",INDEX('Work It Out'!$K206:$EN206,MATCH(S$14,WorkDebtName,0)))</f>
        <v/>
      </c>
      <c r="T212" s="32" t="str">
        <f>IF(S$14="","",INDEX('Work It Out'!$I206:$EN206, MATCH(S$14, WorkDebtName, 0)))</f>
        <v/>
      </c>
      <c r="U212" s="32" t="str">
        <f>IF(U$14="","",INDEX('Work It Out'!$K206:$EN206,MATCH(U$14,WorkDebtName,0)))</f>
        <v/>
      </c>
      <c r="V212" s="32" t="str">
        <f>IF(U$14="","",INDEX('Work It Out'!$I206:$EN206, MATCH(U$14, WorkDebtName, 0)))</f>
        <v/>
      </c>
      <c r="W212" s="32" t="str">
        <f>IF(W$14="","",INDEX('Work It Out'!$K206:$EN206,MATCH(W$14,WorkDebtName,0)))</f>
        <v/>
      </c>
      <c r="X212" s="32" t="str">
        <f>IF(W$14="","",INDEX('Work It Out'!$I206:$EN206, MATCH(W$14, WorkDebtName, 0)))</f>
        <v/>
      </c>
      <c r="Y212" s="32" t="str">
        <f>IF(Y$14="","",INDEX('Work It Out'!$K206:$EN206,MATCH(Y$14,WorkDebtName,0)))</f>
        <v/>
      </c>
      <c r="Z212" s="32" t="str">
        <f>IF(Y$14="","",INDEX('Work It Out'!$I206:$EN206, MATCH(Y$14, WorkDebtName, 0)))</f>
        <v/>
      </c>
      <c r="AA212" s="32" t="str">
        <f>IF(AA$14="","",INDEX('Work It Out'!$K206:$EN206,MATCH(AA$14,WorkDebtName,0)))</f>
        <v/>
      </c>
      <c r="AB212" s="32" t="str">
        <f>IF(AA$14="","",INDEX('Work It Out'!$I206:$EN206, MATCH(AA$14, WorkDebtName, 0)))</f>
        <v/>
      </c>
      <c r="AC212" s="32" t="str">
        <f>IF(AC$14="","",INDEX('Work It Out'!$K206:$EN206,MATCH(AC$14,WorkDebtName,0)))</f>
        <v/>
      </c>
      <c r="AD212" s="32" t="str">
        <f>IF(AC$14="","",INDEX('Work It Out'!$I206:$EN206, MATCH(AC$14, WorkDebtName, 0)))</f>
        <v/>
      </c>
      <c r="AE212" s="32" t="str">
        <f>IF(AE$14="","",INDEX('Work It Out'!$K206:$EN206,MATCH(AE$14,WorkDebtName,0)))</f>
        <v/>
      </c>
      <c r="AF212" s="32" t="str">
        <f>IF(AE$14="","",INDEX('Work It Out'!$I206:$EN206, MATCH(AE$14, WorkDebtName, 0)))</f>
        <v/>
      </c>
      <c r="AG212" s="32" t="str">
        <f>IF(AG$14="","",INDEX('Work It Out'!$K206:$EN206,MATCH(AG$14,WorkDebtName,0)))</f>
        <v/>
      </c>
      <c r="AH212" s="32" t="str">
        <f>IF(AG$14="","",INDEX('Work It Out'!$I206:$EN206, MATCH(AG$14, WorkDebtName, 0)))</f>
        <v/>
      </c>
      <c r="AI212" s="32" t="str">
        <f>IF(AI$14="","",INDEX('Work It Out'!$K206:$EN206,MATCH(AI$14,WorkDebtName,0)))</f>
        <v/>
      </c>
      <c r="AJ212" s="32" t="str">
        <f>IF(AI$14="","",INDEX('Work It Out'!$I206:$EN206, MATCH(AI$14, WorkDebtName, 0)))</f>
        <v/>
      </c>
      <c r="AK212" s="32" t="str">
        <f>IF(AK$14="","",INDEX('Work It Out'!$K206:$EN206,MATCH(AK$14,WorkDebtName,0)))</f>
        <v/>
      </c>
      <c r="AL212" s="32" t="str">
        <f>IF(AK$14="","",INDEX('Work It Out'!$I206:$EN206, MATCH(AK$14, WorkDebtName, 0)))</f>
        <v/>
      </c>
      <c r="AM212" s="32" t="str">
        <f>IF(AM$14="","",INDEX('Work It Out'!$K206:$EN206,MATCH(AM$14,WorkDebtName,0)))</f>
        <v/>
      </c>
      <c r="AN212" s="32" t="str">
        <f>IF(AM$14="","",INDEX('Work It Out'!$I206:$EN206, MATCH(AM$14, WorkDebtName, 0)))</f>
        <v/>
      </c>
      <c r="AO212" s="32" t="str">
        <f>IF(AO$14="","",INDEX('Work It Out'!$K206:$EN206,MATCH(AO$14,WorkDebtName,0)))</f>
        <v/>
      </c>
      <c r="AP212" s="32" t="str">
        <f>IF(AO$14="","",INDEX('Work It Out'!$I206:$EN206, MATCH(AO$14, WorkDebtName, 0)))</f>
        <v/>
      </c>
    </row>
    <row r="213" spans="2:42" x14ac:dyDescent="0.25">
      <c r="B213" s="31">
        <f t="shared" ca="1" si="2"/>
        <v>51502</v>
      </c>
      <c r="C213" s="32">
        <f>IF(C$14="","",INDEX('Work It Out'!$K207:$EN207,MATCH(C$14,WorkDebtName,0)))</f>
        <v>0</v>
      </c>
      <c r="D213" s="32">
        <f>IF(C$14="","",INDEX('Work It Out'!$I207:$EN207, MATCH(C$14, WorkDebtName, 0)))</f>
        <v>0</v>
      </c>
      <c r="E213" s="32">
        <f>IF(E$14="","",INDEX('Work It Out'!$K207:$EN207,MATCH(E$14,WorkDebtName,0)))</f>
        <v>0</v>
      </c>
      <c r="F213" s="32">
        <f>IF(E$14="","",INDEX('Work It Out'!$I207:$EN207, MATCH(E$14, WorkDebtName, 0)))</f>
        <v>0</v>
      </c>
      <c r="G213" s="32">
        <f>IF(G$14="","",INDEX('Work It Out'!$K207:$EN207,MATCH(G$14,WorkDebtName,0)))</f>
        <v>0</v>
      </c>
      <c r="H213" s="32">
        <f>IF(G$14="","",INDEX('Work It Out'!$I207:$EN207, MATCH(G$14, WorkDebtName, 0)))</f>
        <v>0</v>
      </c>
      <c r="I213" s="32">
        <f>IF(I$14="","",INDEX('Work It Out'!$K207:$EN207,MATCH(I$14,WorkDebtName,0)))</f>
        <v>0</v>
      </c>
      <c r="J213" s="32">
        <f>IF(I$14="","",INDEX('Work It Out'!$I207:$EN207, MATCH(I$14, WorkDebtName, 0)))</f>
        <v>0</v>
      </c>
      <c r="K213" s="32" t="str">
        <f>IF(K$14="","",INDEX('Work It Out'!$K207:$EN207,MATCH(K$14,WorkDebtName,0)))</f>
        <v/>
      </c>
      <c r="L213" s="32" t="str">
        <f>IF(K$14="","",INDEX('Work It Out'!$I207:$EN207, MATCH(K$14, WorkDebtName, 0)))</f>
        <v/>
      </c>
      <c r="M213" s="32" t="str">
        <f>IF(M$14="","",INDEX('Work It Out'!$K207:$EN207,MATCH(M$14,WorkDebtName,0)))</f>
        <v/>
      </c>
      <c r="N213" s="32" t="str">
        <f>IF(M$14="","",INDEX('Work It Out'!$I207:$EN207, MATCH(M$14, WorkDebtName, 0)))</f>
        <v/>
      </c>
      <c r="O213" s="32" t="str">
        <f>IF(O$14="","",INDEX('Work It Out'!$K207:$EN207,MATCH(O$14,WorkDebtName,0)))</f>
        <v/>
      </c>
      <c r="P213" s="32" t="str">
        <f>IF(O$14="","",INDEX('Work It Out'!$I207:$EN207, MATCH(O$14, WorkDebtName, 0)))</f>
        <v/>
      </c>
      <c r="Q213" s="32" t="str">
        <f>IF(Q$14="","",INDEX('Work It Out'!$K207:$EN207,MATCH(Q$14,WorkDebtName,0)))</f>
        <v/>
      </c>
      <c r="R213" s="32" t="str">
        <f>IF(Q$14="","",INDEX('Work It Out'!$I207:$EN207, MATCH(Q$14, WorkDebtName, 0)))</f>
        <v/>
      </c>
      <c r="S213" s="32" t="str">
        <f>IF(S$14="","",INDEX('Work It Out'!$K207:$EN207,MATCH(S$14,WorkDebtName,0)))</f>
        <v/>
      </c>
      <c r="T213" s="32" t="str">
        <f>IF(S$14="","",INDEX('Work It Out'!$I207:$EN207, MATCH(S$14, WorkDebtName, 0)))</f>
        <v/>
      </c>
      <c r="U213" s="32" t="str">
        <f>IF(U$14="","",INDEX('Work It Out'!$K207:$EN207,MATCH(U$14,WorkDebtName,0)))</f>
        <v/>
      </c>
      <c r="V213" s="32" t="str">
        <f>IF(U$14="","",INDEX('Work It Out'!$I207:$EN207, MATCH(U$14, WorkDebtName, 0)))</f>
        <v/>
      </c>
      <c r="W213" s="32" t="str">
        <f>IF(W$14="","",INDEX('Work It Out'!$K207:$EN207,MATCH(W$14,WorkDebtName,0)))</f>
        <v/>
      </c>
      <c r="X213" s="32" t="str">
        <f>IF(W$14="","",INDEX('Work It Out'!$I207:$EN207, MATCH(W$14, WorkDebtName, 0)))</f>
        <v/>
      </c>
      <c r="Y213" s="32" t="str">
        <f>IF(Y$14="","",INDEX('Work It Out'!$K207:$EN207,MATCH(Y$14,WorkDebtName,0)))</f>
        <v/>
      </c>
      <c r="Z213" s="32" t="str">
        <f>IF(Y$14="","",INDEX('Work It Out'!$I207:$EN207, MATCH(Y$14, WorkDebtName, 0)))</f>
        <v/>
      </c>
      <c r="AA213" s="32" t="str">
        <f>IF(AA$14="","",INDEX('Work It Out'!$K207:$EN207,MATCH(AA$14,WorkDebtName,0)))</f>
        <v/>
      </c>
      <c r="AB213" s="32" t="str">
        <f>IF(AA$14="","",INDEX('Work It Out'!$I207:$EN207, MATCH(AA$14, WorkDebtName, 0)))</f>
        <v/>
      </c>
      <c r="AC213" s="32" t="str">
        <f>IF(AC$14="","",INDEX('Work It Out'!$K207:$EN207,MATCH(AC$14,WorkDebtName,0)))</f>
        <v/>
      </c>
      <c r="AD213" s="32" t="str">
        <f>IF(AC$14="","",INDEX('Work It Out'!$I207:$EN207, MATCH(AC$14, WorkDebtName, 0)))</f>
        <v/>
      </c>
      <c r="AE213" s="32" t="str">
        <f>IF(AE$14="","",INDEX('Work It Out'!$K207:$EN207,MATCH(AE$14,WorkDebtName,0)))</f>
        <v/>
      </c>
      <c r="AF213" s="32" t="str">
        <f>IF(AE$14="","",INDEX('Work It Out'!$I207:$EN207, MATCH(AE$14, WorkDebtName, 0)))</f>
        <v/>
      </c>
      <c r="AG213" s="32" t="str">
        <f>IF(AG$14="","",INDEX('Work It Out'!$K207:$EN207,MATCH(AG$14,WorkDebtName,0)))</f>
        <v/>
      </c>
      <c r="AH213" s="32" t="str">
        <f>IF(AG$14="","",INDEX('Work It Out'!$I207:$EN207, MATCH(AG$14, WorkDebtName, 0)))</f>
        <v/>
      </c>
      <c r="AI213" s="32" t="str">
        <f>IF(AI$14="","",INDEX('Work It Out'!$K207:$EN207,MATCH(AI$14,WorkDebtName,0)))</f>
        <v/>
      </c>
      <c r="AJ213" s="32" t="str">
        <f>IF(AI$14="","",INDEX('Work It Out'!$I207:$EN207, MATCH(AI$14, WorkDebtName, 0)))</f>
        <v/>
      </c>
      <c r="AK213" s="32" t="str">
        <f>IF(AK$14="","",INDEX('Work It Out'!$K207:$EN207,MATCH(AK$14,WorkDebtName,0)))</f>
        <v/>
      </c>
      <c r="AL213" s="32" t="str">
        <f>IF(AK$14="","",INDEX('Work It Out'!$I207:$EN207, MATCH(AK$14, WorkDebtName, 0)))</f>
        <v/>
      </c>
      <c r="AM213" s="32" t="str">
        <f>IF(AM$14="","",INDEX('Work It Out'!$K207:$EN207,MATCH(AM$14,WorkDebtName,0)))</f>
        <v/>
      </c>
      <c r="AN213" s="32" t="str">
        <f>IF(AM$14="","",INDEX('Work It Out'!$I207:$EN207, MATCH(AM$14, WorkDebtName, 0)))</f>
        <v/>
      </c>
      <c r="AO213" s="32" t="str">
        <f>IF(AO$14="","",INDEX('Work It Out'!$K207:$EN207,MATCH(AO$14,WorkDebtName,0)))</f>
        <v/>
      </c>
      <c r="AP213" s="32" t="str">
        <f>IF(AO$14="","",INDEX('Work It Out'!$I207:$EN207, MATCH(AO$14, WorkDebtName, 0)))</f>
        <v/>
      </c>
    </row>
    <row r="214" spans="2:42" x14ac:dyDescent="0.25">
      <c r="B214" s="31">
        <f t="shared" ca="1" si="2"/>
        <v>51533</v>
      </c>
      <c r="C214" s="32">
        <f>IF(C$14="","",INDEX('Work It Out'!$K208:$EN208,MATCH(C$14,WorkDebtName,0)))</f>
        <v>0</v>
      </c>
      <c r="D214" s="32">
        <f>IF(C$14="","",INDEX('Work It Out'!$I208:$EN208, MATCH(C$14, WorkDebtName, 0)))</f>
        <v>0</v>
      </c>
      <c r="E214" s="32">
        <f>IF(E$14="","",INDEX('Work It Out'!$K208:$EN208,MATCH(E$14,WorkDebtName,0)))</f>
        <v>0</v>
      </c>
      <c r="F214" s="32">
        <f>IF(E$14="","",INDEX('Work It Out'!$I208:$EN208, MATCH(E$14, WorkDebtName, 0)))</f>
        <v>0</v>
      </c>
      <c r="G214" s="32">
        <f>IF(G$14="","",INDEX('Work It Out'!$K208:$EN208,MATCH(G$14,WorkDebtName,0)))</f>
        <v>0</v>
      </c>
      <c r="H214" s="32">
        <f>IF(G$14="","",INDEX('Work It Out'!$I208:$EN208, MATCH(G$14, WorkDebtName, 0)))</f>
        <v>0</v>
      </c>
      <c r="I214" s="32">
        <f>IF(I$14="","",INDEX('Work It Out'!$K208:$EN208,MATCH(I$14,WorkDebtName,0)))</f>
        <v>0</v>
      </c>
      <c r="J214" s="32">
        <f>IF(I$14="","",INDEX('Work It Out'!$I208:$EN208, MATCH(I$14, WorkDebtName, 0)))</f>
        <v>0</v>
      </c>
      <c r="K214" s="32" t="str">
        <f>IF(K$14="","",INDEX('Work It Out'!$K208:$EN208,MATCH(K$14,WorkDebtName,0)))</f>
        <v/>
      </c>
      <c r="L214" s="32" t="str">
        <f>IF(K$14="","",INDEX('Work It Out'!$I208:$EN208, MATCH(K$14, WorkDebtName, 0)))</f>
        <v/>
      </c>
      <c r="M214" s="32" t="str">
        <f>IF(M$14="","",INDEX('Work It Out'!$K208:$EN208,MATCH(M$14,WorkDebtName,0)))</f>
        <v/>
      </c>
      <c r="N214" s="32" t="str">
        <f>IF(M$14="","",INDEX('Work It Out'!$I208:$EN208, MATCH(M$14, WorkDebtName, 0)))</f>
        <v/>
      </c>
      <c r="O214" s="32" t="str">
        <f>IF(O$14="","",INDEX('Work It Out'!$K208:$EN208,MATCH(O$14,WorkDebtName,0)))</f>
        <v/>
      </c>
      <c r="P214" s="32" t="str">
        <f>IF(O$14="","",INDEX('Work It Out'!$I208:$EN208, MATCH(O$14, WorkDebtName, 0)))</f>
        <v/>
      </c>
      <c r="Q214" s="32" t="str">
        <f>IF(Q$14="","",INDEX('Work It Out'!$K208:$EN208,MATCH(Q$14,WorkDebtName,0)))</f>
        <v/>
      </c>
      <c r="R214" s="32" t="str">
        <f>IF(Q$14="","",INDEX('Work It Out'!$I208:$EN208, MATCH(Q$14, WorkDebtName, 0)))</f>
        <v/>
      </c>
      <c r="S214" s="32" t="str">
        <f>IF(S$14="","",INDEX('Work It Out'!$K208:$EN208,MATCH(S$14,WorkDebtName,0)))</f>
        <v/>
      </c>
      <c r="T214" s="32" t="str">
        <f>IF(S$14="","",INDEX('Work It Out'!$I208:$EN208, MATCH(S$14, WorkDebtName, 0)))</f>
        <v/>
      </c>
      <c r="U214" s="32" t="str">
        <f>IF(U$14="","",INDEX('Work It Out'!$K208:$EN208,MATCH(U$14,WorkDebtName,0)))</f>
        <v/>
      </c>
      <c r="V214" s="32" t="str">
        <f>IF(U$14="","",INDEX('Work It Out'!$I208:$EN208, MATCH(U$14, WorkDebtName, 0)))</f>
        <v/>
      </c>
      <c r="W214" s="32" t="str">
        <f>IF(W$14="","",INDEX('Work It Out'!$K208:$EN208,MATCH(W$14,WorkDebtName,0)))</f>
        <v/>
      </c>
      <c r="X214" s="32" t="str">
        <f>IF(W$14="","",INDEX('Work It Out'!$I208:$EN208, MATCH(W$14, WorkDebtName, 0)))</f>
        <v/>
      </c>
      <c r="Y214" s="32" t="str">
        <f>IF(Y$14="","",INDEX('Work It Out'!$K208:$EN208,MATCH(Y$14,WorkDebtName,0)))</f>
        <v/>
      </c>
      <c r="Z214" s="32" t="str">
        <f>IF(Y$14="","",INDEX('Work It Out'!$I208:$EN208, MATCH(Y$14, WorkDebtName, 0)))</f>
        <v/>
      </c>
      <c r="AA214" s="32" t="str">
        <f>IF(AA$14="","",INDEX('Work It Out'!$K208:$EN208,MATCH(AA$14,WorkDebtName,0)))</f>
        <v/>
      </c>
      <c r="AB214" s="32" t="str">
        <f>IF(AA$14="","",INDEX('Work It Out'!$I208:$EN208, MATCH(AA$14, WorkDebtName, 0)))</f>
        <v/>
      </c>
      <c r="AC214" s="32" t="str">
        <f>IF(AC$14="","",INDEX('Work It Out'!$K208:$EN208,MATCH(AC$14,WorkDebtName,0)))</f>
        <v/>
      </c>
      <c r="AD214" s="32" t="str">
        <f>IF(AC$14="","",INDEX('Work It Out'!$I208:$EN208, MATCH(AC$14, WorkDebtName, 0)))</f>
        <v/>
      </c>
      <c r="AE214" s="32" t="str">
        <f>IF(AE$14="","",INDEX('Work It Out'!$K208:$EN208,MATCH(AE$14,WorkDebtName,0)))</f>
        <v/>
      </c>
      <c r="AF214" s="32" t="str">
        <f>IF(AE$14="","",INDEX('Work It Out'!$I208:$EN208, MATCH(AE$14, WorkDebtName, 0)))</f>
        <v/>
      </c>
      <c r="AG214" s="32" t="str">
        <f>IF(AG$14="","",INDEX('Work It Out'!$K208:$EN208,MATCH(AG$14,WorkDebtName,0)))</f>
        <v/>
      </c>
      <c r="AH214" s="32" t="str">
        <f>IF(AG$14="","",INDEX('Work It Out'!$I208:$EN208, MATCH(AG$14, WorkDebtName, 0)))</f>
        <v/>
      </c>
      <c r="AI214" s="32" t="str">
        <f>IF(AI$14="","",INDEX('Work It Out'!$K208:$EN208,MATCH(AI$14,WorkDebtName,0)))</f>
        <v/>
      </c>
      <c r="AJ214" s="32" t="str">
        <f>IF(AI$14="","",INDEX('Work It Out'!$I208:$EN208, MATCH(AI$14, WorkDebtName, 0)))</f>
        <v/>
      </c>
      <c r="AK214" s="32" t="str">
        <f>IF(AK$14="","",INDEX('Work It Out'!$K208:$EN208,MATCH(AK$14,WorkDebtName,0)))</f>
        <v/>
      </c>
      <c r="AL214" s="32" t="str">
        <f>IF(AK$14="","",INDEX('Work It Out'!$I208:$EN208, MATCH(AK$14, WorkDebtName, 0)))</f>
        <v/>
      </c>
      <c r="AM214" s="32" t="str">
        <f>IF(AM$14="","",INDEX('Work It Out'!$K208:$EN208,MATCH(AM$14,WorkDebtName,0)))</f>
        <v/>
      </c>
      <c r="AN214" s="32" t="str">
        <f>IF(AM$14="","",INDEX('Work It Out'!$I208:$EN208, MATCH(AM$14, WorkDebtName, 0)))</f>
        <v/>
      </c>
      <c r="AO214" s="32" t="str">
        <f>IF(AO$14="","",INDEX('Work It Out'!$K208:$EN208,MATCH(AO$14,WorkDebtName,0)))</f>
        <v/>
      </c>
      <c r="AP214" s="32" t="str">
        <f>IF(AO$14="","",INDEX('Work It Out'!$I208:$EN208, MATCH(AO$14, WorkDebtName, 0)))</f>
        <v/>
      </c>
    </row>
    <row r="215" spans="2:42" x14ac:dyDescent="0.25">
      <c r="B215" s="31">
        <f t="shared" ca="1" si="2"/>
        <v>51561</v>
      </c>
      <c r="C215" s="32">
        <f>IF(C$14="","",INDEX('Work It Out'!$K209:$EN209,MATCH(C$14,WorkDebtName,0)))</f>
        <v>0</v>
      </c>
      <c r="D215" s="32">
        <f>IF(C$14="","",INDEX('Work It Out'!$I209:$EN209, MATCH(C$14, WorkDebtName, 0)))</f>
        <v>0</v>
      </c>
      <c r="E215" s="32">
        <f>IF(E$14="","",INDEX('Work It Out'!$K209:$EN209,MATCH(E$14,WorkDebtName,0)))</f>
        <v>0</v>
      </c>
      <c r="F215" s="32">
        <f>IF(E$14="","",INDEX('Work It Out'!$I209:$EN209, MATCH(E$14, WorkDebtName, 0)))</f>
        <v>0</v>
      </c>
      <c r="G215" s="32">
        <f>IF(G$14="","",INDEX('Work It Out'!$K209:$EN209,MATCH(G$14,WorkDebtName,0)))</f>
        <v>0</v>
      </c>
      <c r="H215" s="32">
        <f>IF(G$14="","",INDEX('Work It Out'!$I209:$EN209, MATCH(G$14, WorkDebtName, 0)))</f>
        <v>0</v>
      </c>
      <c r="I215" s="32">
        <f>IF(I$14="","",INDEX('Work It Out'!$K209:$EN209,MATCH(I$14,WorkDebtName,0)))</f>
        <v>0</v>
      </c>
      <c r="J215" s="32">
        <f>IF(I$14="","",INDEX('Work It Out'!$I209:$EN209, MATCH(I$14, WorkDebtName, 0)))</f>
        <v>0</v>
      </c>
      <c r="K215" s="32" t="str">
        <f>IF(K$14="","",INDEX('Work It Out'!$K209:$EN209,MATCH(K$14,WorkDebtName,0)))</f>
        <v/>
      </c>
      <c r="L215" s="32" t="str">
        <f>IF(K$14="","",INDEX('Work It Out'!$I209:$EN209, MATCH(K$14, WorkDebtName, 0)))</f>
        <v/>
      </c>
      <c r="M215" s="32" t="str">
        <f>IF(M$14="","",INDEX('Work It Out'!$K209:$EN209,MATCH(M$14,WorkDebtName,0)))</f>
        <v/>
      </c>
      <c r="N215" s="32" t="str">
        <f>IF(M$14="","",INDEX('Work It Out'!$I209:$EN209, MATCH(M$14, WorkDebtName, 0)))</f>
        <v/>
      </c>
      <c r="O215" s="32" t="str">
        <f>IF(O$14="","",INDEX('Work It Out'!$K209:$EN209,MATCH(O$14,WorkDebtName,0)))</f>
        <v/>
      </c>
      <c r="P215" s="32" t="str">
        <f>IF(O$14="","",INDEX('Work It Out'!$I209:$EN209, MATCH(O$14, WorkDebtName, 0)))</f>
        <v/>
      </c>
      <c r="Q215" s="32" t="str">
        <f>IF(Q$14="","",INDEX('Work It Out'!$K209:$EN209,MATCH(Q$14,WorkDebtName,0)))</f>
        <v/>
      </c>
      <c r="R215" s="32" t="str">
        <f>IF(Q$14="","",INDEX('Work It Out'!$I209:$EN209, MATCH(Q$14, WorkDebtName, 0)))</f>
        <v/>
      </c>
      <c r="S215" s="32" t="str">
        <f>IF(S$14="","",INDEX('Work It Out'!$K209:$EN209,MATCH(S$14,WorkDebtName,0)))</f>
        <v/>
      </c>
      <c r="T215" s="32" t="str">
        <f>IF(S$14="","",INDEX('Work It Out'!$I209:$EN209, MATCH(S$14, WorkDebtName, 0)))</f>
        <v/>
      </c>
      <c r="U215" s="32" t="str">
        <f>IF(U$14="","",INDEX('Work It Out'!$K209:$EN209,MATCH(U$14,WorkDebtName,0)))</f>
        <v/>
      </c>
      <c r="V215" s="32" t="str">
        <f>IF(U$14="","",INDEX('Work It Out'!$I209:$EN209, MATCH(U$14, WorkDebtName, 0)))</f>
        <v/>
      </c>
      <c r="W215" s="32" t="str">
        <f>IF(W$14="","",INDEX('Work It Out'!$K209:$EN209,MATCH(W$14,WorkDebtName,0)))</f>
        <v/>
      </c>
      <c r="X215" s="32" t="str">
        <f>IF(W$14="","",INDEX('Work It Out'!$I209:$EN209, MATCH(W$14, WorkDebtName, 0)))</f>
        <v/>
      </c>
      <c r="Y215" s="32" t="str">
        <f>IF(Y$14="","",INDEX('Work It Out'!$K209:$EN209,MATCH(Y$14,WorkDebtName,0)))</f>
        <v/>
      </c>
      <c r="Z215" s="32" t="str">
        <f>IF(Y$14="","",INDEX('Work It Out'!$I209:$EN209, MATCH(Y$14, WorkDebtName, 0)))</f>
        <v/>
      </c>
      <c r="AA215" s="32" t="str">
        <f>IF(AA$14="","",INDEX('Work It Out'!$K209:$EN209,MATCH(AA$14,WorkDebtName,0)))</f>
        <v/>
      </c>
      <c r="AB215" s="32" t="str">
        <f>IF(AA$14="","",INDEX('Work It Out'!$I209:$EN209, MATCH(AA$14, WorkDebtName, 0)))</f>
        <v/>
      </c>
      <c r="AC215" s="32" t="str">
        <f>IF(AC$14="","",INDEX('Work It Out'!$K209:$EN209,MATCH(AC$14,WorkDebtName,0)))</f>
        <v/>
      </c>
      <c r="AD215" s="32" t="str">
        <f>IF(AC$14="","",INDEX('Work It Out'!$I209:$EN209, MATCH(AC$14, WorkDebtName, 0)))</f>
        <v/>
      </c>
      <c r="AE215" s="32" t="str">
        <f>IF(AE$14="","",INDEX('Work It Out'!$K209:$EN209,MATCH(AE$14,WorkDebtName,0)))</f>
        <v/>
      </c>
      <c r="AF215" s="32" t="str">
        <f>IF(AE$14="","",INDEX('Work It Out'!$I209:$EN209, MATCH(AE$14, WorkDebtName, 0)))</f>
        <v/>
      </c>
      <c r="AG215" s="32" t="str">
        <f>IF(AG$14="","",INDEX('Work It Out'!$K209:$EN209,MATCH(AG$14,WorkDebtName,0)))</f>
        <v/>
      </c>
      <c r="AH215" s="32" t="str">
        <f>IF(AG$14="","",INDEX('Work It Out'!$I209:$EN209, MATCH(AG$14, WorkDebtName, 0)))</f>
        <v/>
      </c>
      <c r="AI215" s="32" t="str">
        <f>IF(AI$14="","",INDEX('Work It Out'!$K209:$EN209,MATCH(AI$14,WorkDebtName,0)))</f>
        <v/>
      </c>
      <c r="AJ215" s="32" t="str">
        <f>IF(AI$14="","",INDEX('Work It Out'!$I209:$EN209, MATCH(AI$14, WorkDebtName, 0)))</f>
        <v/>
      </c>
      <c r="AK215" s="32" t="str">
        <f>IF(AK$14="","",INDEX('Work It Out'!$K209:$EN209,MATCH(AK$14,WorkDebtName,0)))</f>
        <v/>
      </c>
      <c r="AL215" s="32" t="str">
        <f>IF(AK$14="","",INDEX('Work It Out'!$I209:$EN209, MATCH(AK$14, WorkDebtName, 0)))</f>
        <v/>
      </c>
      <c r="AM215" s="32" t="str">
        <f>IF(AM$14="","",INDEX('Work It Out'!$K209:$EN209,MATCH(AM$14,WorkDebtName,0)))</f>
        <v/>
      </c>
      <c r="AN215" s="32" t="str">
        <f>IF(AM$14="","",INDEX('Work It Out'!$I209:$EN209, MATCH(AM$14, WorkDebtName, 0)))</f>
        <v/>
      </c>
      <c r="AO215" s="32" t="str">
        <f>IF(AO$14="","",INDEX('Work It Out'!$K209:$EN209,MATCH(AO$14,WorkDebtName,0)))</f>
        <v/>
      </c>
      <c r="AP215" s="32" t="str">
        <f>IF(AO$14="","",INDEX('Work It Out'!$I209:$EN209, MATCH(AO$14, WorkDebtName, 0)))</f>
        <v/>
      </c>
    </row>
    <row r="216" spans="2:42" x14ac:dyDescent="0.25">
      <c r="B216" s="31">
        <f t="shared" ref="B216:B279" ca="1" si="3">EDATE(B215,1)</f>
        <v>51592</v>
      </c>
      <c r="C216" s="32">
        <f>IF(C$14="","",INDEX('Work It Out'!$K210:$EN210,MATCH(C$14,WorkDebtName,0)))</f>
        <v>0</v>
      </c>
      <c r="D216" s="32">
        <f>IF(C$14="","",INDEX('Work It Out'!$I210:$EN210, MATCH(C$14, WorkDebtName, 0)))</f>
        <v>0</v>
      </c>
      <c r="E216" s="32">
        <f>IF(E$14="","",INDEX('Work It Out'!$K210:$EN210,MATCH(E$14,WorkDebtName,0)))</f>
        <v>0</v>
      </c>
      <c r="F216" s="32">
        <f>IF(E$14="","",INDEX('Work It Out'!$I210:$EN210, MATCH(E$14, WorkDebtName, 0)))</f>
        <v>0</v>
      </c>
      <c r="G216" s="32">
        <f>IF(G$14="","",INDEX('Work It Out'!$K210:$EN210,MATCH(G$14,WorkDebtName,0)))</f>
        <v>0</v>
      </c>
      <c r="H216" s="32">
        <f>IF(G$14="","",INDEX('Work It Out'!$I210:$EN210, MATCH(G$14, WorkDebtName, 0)))</f>
        <v>0</v>
      </c>
      <c r="I216" s="32">
        <f>IF(I$14="","",INDEX('Work It Out'!$K210:$EN210,MATCH(I$14,WorkDebtName,0)))</f>
        <v>0</v>
      </c>
      <c r="J216" s="32">
        <f>IF(I$14="","",INDEX('Work It Out'!$I210:$EN210, MATCH(I$14, WorkDebtName, 0)))</f>
        <v>0</v>
      </c>
      <c r="K216" s="32" t="str">
        <f>IF(K$14="","",INDEX('Work It Out'!$K210:$EN210,MATCH(K$14,WorkDebtName,0)))</f>
        <v/>
      </c>
      <c r="L216" s="32" t="str">
        <f>IF(K$14="","",INDEX('Work It Out'!$I210:$EN210, MATCH(K$14, WorkDebtName, 0)))</f>
        <v/>
      </c>
      <c r="M216" s="32" t="str">
        <f>IF(M$14="","",INDEX('Work It Out'!$K210:$EN210,MATCH(M$14,WorkDebtName,0)))</f>
        <v/>
      </c>
      <c r="N216" s="32" t="str">
        <f>IF(M$14="","",INDEX('Work It Out'!$I210:$EN210, MATCH(M$14, WorkDebtName, 0)))</f>
        <v/>
      </c>
      <c r="O216" s="32" t="str">
        <f>IF(O$14="","",INDEX('Work It Out'!$K210:$EN210,MATCH(O$14,WorkDebtName,0)))</f>
        <v/>
      </c>
      <c r="P216" s="32" t="str">
        <f>IF(O$14="","",INDEX('Work It Out'!$I210:$EN210, MATCH(O$14, WorkDebtName, 0)))</f>
        <v/>
      </c>
      <c r="Q216" s="32" t="str">
        <f>IF(Q$14="","",INDEX('Work It Out'!$K210:$EN210,MATCH(Q$14,WorkDebtName,0)))</f>
        <v/>
      </c>
      <c r="R216" s="32" t="str">
        <f>IF(Q$14="","",INDEX('Work It Out'!$I210:$EN210, MATCH(Q$14, WorkDebtName, 0)))</f>
        <v/>
      </c>
      <c r="S216" s="32" t="str">
        <f>IF(S$14="","",INDEX('Work It Out'!$K210:$EN210,MATCH(S$14,WorkDebtName,0)))</f>
        <v/>
      </c>
      <c r="T216" s="32" t="str">
        <f>IF(S$14="","",INDEX('Work It Out'!$I210:$EN210, MATCH(S$14, WorkDebtName, 0)))</f>
        <v/>
      </c>
      <c r="U216" s="32" t="str">
        <f>IF(U$14="","",INDEX('Work It Out'!$K210:$EN210,MATCH(U$14,WorkDebtName,0)))</f>
        <v/>
      </c>
      <c r="V216" s="32" t="str">
        <f>IF(U$14="","",INDEX('Work It Out'!$I210:$EN210, MATCH(U$14, WorkDebtName, 0)))</f>
        <v/>
      </c>
      <c r="W216" s="32" t="str">
        <f>IF(W$14="","",INDEX('Work It Out'!$K210:$EN210,MATCH(W$14,WorkDebtName,0)))</f>
        <v/>
      </c>
      <c r="X216" s="32" t="str">
        <f>IF(W$14="","",INDEX('Work It Out'!$I210:$EN210, MATCH(W$14, WorkDebtName, 0)))</f>
        <v/>
      </c>
      <c r="Y216" s="32" t="str">
        <f>IF(Y$14="","",INDEX('Work It Out'!$K210:$EN210,MATCH(Y$14,WorkDebtName,0)))</f>
        <v/>
      </c>
      <c r="Z216" s="32" t="str">
        <f>IF(Y$14="","",INDEX('Work It Out'!$I210:$EN210, MATCH(Y$14, WorkDebtName, 0)))</f>
        <v/>
      </c>
      <c r="AA216" s="32" t="str">
        <f>IF(AA$14="","",INDEX('Work It Out'!$K210:$EN210,MATCH(AA$14,WorkDebtName,0)))</f>
        <v/>
      </c>
      <c r="AB216" s="32" t="str">
        <f>IF(AA$14="","",INDEX('Work It Out'!$I210:$EN210, MATCH(AA$14, WorkDebtName, 0)))</f>
        <v/>
      </c>
      <c r="AC216" s="32" t="str">
        <f>IF(AC$14="","",INDEX('Work It Out'!$K210:$EN210,MATCH(AC$14,WorkDebtName,0)))</f>
        <v/>
      </c>
      <c r="AD216" s="32" t="str">
        <f>IF(AC$14="","",INDEX('Work It Out'!$I210:$EN210, MATCH(AC$14, WorkDebtName, 0)))</f>
        <v/>
      </c>
      <c r="AE216" s="32" t="str">
        <f>IF(AE$14="","",INDEX('Work It Out'!$K210:$EN210,MATCH(AE$14,WorkDebtName,0)))</f>
        <v/>
      </c>
      <c r="AF216" s="32" t="str">
        <f>IF(AE$14="","",INDEX('Work It Out'!$I210:$EN210, MATCH(AE$14, WorkDebtName, 0)))</f>
        <v/>
      </c>
      <c r="AG216" s="32" t="str">
        <f>IF(AG$14="","",INDEX('Work It Out'!$K210:$EN210,MATCH(AG$14,WorkDebtName,0)))</f>
        <v/>
      </c>
      <c r="AH216" s="32" t="str">
        <f>IF(AG$14="","",INDEX('Work It Out'!$I210:$EN210, MATCH(AG$14, WorkDebtName, 0)))</f>
        <v/>
      </c>
      <c r="AI216" s="32" t="str">
        <f>IF(AI$14="","",INDEX('Work It Out'!$K210:$EN210,MATCH(AI$14,WorkDebtName,0)))</f>
        <v/>
      </c>
      <c r="AJ216" s="32" t="str">
        <f>IF(AI$14="","",INDEX('Work It Out'!$I210:$EN210, MATCH(AI$14, WorkDebtName, 0)))</f>
        <v/>
      </c>
      <c r="AK216" s="32" t="str">
        <f>IF(AK$14="","",INDEX('Work It Out'!$K210:$EN210,MATCH(AK$14,WorkDebtName,0)))</f>
        <v/>
      </c>
      <c r="AL216" s="32" t="str">
        <f>IF(AK$14="","",INDEX('Work It Out'!$I210:$EN210, MATCH(AK$14, WorkDebtName, 0)))</f>
        <v/>
      </c>
      <c r="AM216" s="32" t="str">
        <f>IF(AM$14="","",INDEX('Work It Out'!$K210:$EN210,MATCH(AM$14,WorkDebtName,0)))</f>
        <v/>
      </c>
      <c r="AN216" s="32" t="str">
        <f>IF(AM$14="","",INDEX('Work It Out'!$I210:$EN210, MATCH(AM$14, WorkDebtName, 0)))</f>
        <v/>
      </c>
      <c r="AO216" s="32" t="str">
        <f>IF(AO$14="","",INDEX('Work It Out'!$K210:$EN210,MATCH(AO$14,WorkDebtName,0)))</f>
        <v/>
      </c>
      <c r="AP216" s="32" t="str">
        <f>IF(AO$14="","",INDEX('Work It Out'!$I210:$EN210, MATCH(AO$14, WorkDebtName, 0)))</f>
        <v/>
      </c>
    </row>
    <row r="217" spans="2:42" x14ac:dyDescent="0.25">
      <c r="B217" s="31">
        <f t="shared" ca="1" si="3"/>
        <v>51622</v>
      </c>
      <c r="C217" s="32">
        <f>IF(C$14="","",INDEX('Work It Out'!$K211:$EN211,MATCH(C$14,WorkDebtName,0)))</f>
        <v>0</v>
      </c>
      <c r="D217" s="32">
        <f>IF(C$14="","",INDEX('Work It Out'!$I211:$EN211, MATCH(C$14, WorkDebtName, 0)))</f>
        <v>0</v>
      </c>
      <c r="E217" s="32">
        <f>IF(E$14="","",INDEX('Work It Out'!$K211:$EN211,MATCH(E$14,WorkDebtName,0)))</f>
        <v>0</v>
      </c>
      <c r="F217" s="32">
        <f>IF(E$14="","",INDEX('Work It Out'!$I211:$EN211, MATCH(E$14, WorkDebtName, 0)))</f>
        <v>0</v>
      </c>
      <c r="G217" s="32">
        <f>IF(G$14="","",INDEX('Work It Out'!$K211:$EN211,MATCH(G$14,WorkDebtName,0)))</f>
        <v>0</v>
      </c>
      <c r="H217" s="32">
        <f>IF(G$14="","",INDEX('Work It Out'!$I211:$EN211, MATCH(G$14, WorkDebtName, 0)))</f>
        <v>0</v>
      </c>
      <c r="I217" s="32">
        <f>IF(I$14="","",INDEX('Work It Out'!$K211:$EN211,MATCH(I$14,WorkDebtName,0)))</f>
        <v>0</v>
      </c>
      <c r="J217" s="32">
        <f>IF(I$14="","",INDEX('Work It Out'!$I211:$EN211, MATCH(I$14, WorkDebtName, 0)))</f>
        <v>0</v>
      </c>
      <c r="K217" s="32" t="str">
        <f>IF(K$14="","",INDEX('Work It Out'!$K211:$EN211,MATCH(K$14,WorkDebtName,0)))</f>
        <v/>
      </c>
      <c r="L217" s="32" t="str">
        <f>IF(K$14="","",INDEX('Work It Out'!$I211:$EN211, MATCH(K$14, WorkDebtName, 0)))</f>
        <v/>
      </c>
      <c r="M217" s="32" t="str">
        <f>IF(M$14="","",INDEX('Work It Out'!$K211:$EN211,MATCH(M$14,WorkDebtName,0)))</f>
        <v/>
      </c>
      <c r="N217" s="32" t="str">
        <f>IF(M$14="","",INDEX('Work It Out'!$I211:$EN211, MATCH(M$14, WorkDebtName, 0)))</f>
        <v/>
      </c>
      <c r="O217" s="32" t="str">
        <f>IF(O$14="","",INDEX('Work It Out'!$K211:$EN211,MATCH(O$14,WorkDebtName,0)))</f>
        <v/>
      </c>
      <c r="P217" s="32" t="str">
        <f>IF(O$14="","",INDEX('Work It Out'!$I211:$EN211, MATCH(O$14, WorkDebtName, 0)))</f>
        <v/>
      </c>
      <c r="Q217" s="32" t="str">
        <f>IF(Q$14="","",INDEX('Work It Out'!$K211:$EN211,MATCH(Q$14,WorkDebtName,0)))</f>
        <v/>
      </c>
      <c r="R217" s="32" t="str">
        <f>IF(Q$14="","",INDEX('Work It Out'!$I211:$EN211, MATCH(Q$14, WorkDebtName, 0)))</f>
        <v/>
      </c>
      <c r="S217" s="32" t="str">
        <f>IF(S$14="","",INDEX('Work It Out'!$K211:$EN211,MATCH(S$14,WorkDebtName,0)))</f>
        <v/>
      </c>
      <c r="T217" s="32" t="str">
        <f>IF(S$14="","",INDEX('Work It Out'!$I211:$EN211, MATCH(S$14, WorkDebtName, 0)))</f>
        <v/>
      </c>
      <c r="U217" s="32" t="str">
        <f>IF(U$14="","",INDEX('Work It Out'!$K211:$EN211,MATCH(U$14,WorkDebtName,0)))</f>
        <v/>
      </c>
      <c r="V217" s="32" t="str">
        <f>IF(U$14="","",INDEX('Work It Out'!$I211:$EN211, MATCH(U$14, WorkDebtName, 0)))</f>
        <v/>
      </c>
      <c r="W217" s="32" t="str">
        <f>IF(W$14="","",INDEX('Work It Out'!$K211:$EN211,MATCH(W$14,WorkDebtName,0)))</f>
        <v/>
      </c>
      <c r="X217" s="32" t="str">
        <f>IF(W$14="","",INDEX('Work It Out'!$I211:$EN211, MATCH(W$14, WorkDebtName, 0)))</f>
        <v/>
      </c>
      <c r="Y217" s="32" t="str">
        <f>IF(Y$14="","",INDEX('Work It Out'!$K211:$EN211,MATCH(Y$14,WorkDebtName,0)))</f>
        <v/>
      </c>
      <c r="Z217" s="32" t="str">
        <f>IF(Y$14="","",INDEX('Work It Out'!$I211:$EN211, MATCH(Y$14, WorkDebtName, 0)))</f>
        <v/>
      </c>
      <c r="AA217" s="32" t="str">
        <f>IF(AA$14="","",INDEX('Work It Out'!$K211:$EN211,MATCH(AA$14,WorkDebtName,0)))</f>
        <v/>
      </c>
      <c r="AB217" s="32" t="str">
        <f>IF(AA$14="","",INDEX('Work It Out'!$I211:$EN211, MATCH(AA$14, WorkDebtName, 0)))</f>
        <v/>
      </c>
      <c r="AC217" s="32" t="str">
        <f>IF(AC$14="","",INDEX('Work It Out'!$K211:$EN211,MATCH(AC$14,WorkDebtName,0)))</f>
        <v/>
      </c>
      <c r="AD217" s="32" t="str">
        <f>IF(AC$14="","",INDEX('Work It Out'!$I211:$EN211, MATCH(AC$14, WorkDebtName, 0)))</f>
        <v/>
      </c>
      <c r="AE217" s="32" t="str">
        <f>IF(AE$14="","",INDEX('Work It Out'!$K211:$EN211,MATCH(AE$14,WorkDebtName,0)))</f>
        <v/>
      </c>
      <c r="AF217" s="32" t="str">
        <f>IF(AE$14="","",INDEX('Work It Out'!$I211:$EN211, MATCH(AE$14, WorkDebtName, 0)))</f>
        <v/>
      </c>
      <c r="AG217" s="32" t="str">
        <f>IF(AG$14="","",INDEX('Work It Out'!$K211:$EN211,MATCH(AG$14,WorkDebtName,0)))</f>
        <v/>
      </c>
      <c r="AH217" s="32" t="str">
        <f>IF(AG$14="","",INDEX('Work It Out'!$I211:$EN211, MATCH(AG$14, WorkDebtName, 0)))</f>
        <v/>
      </c>
      <c r="AI217" s="32" t="str">
        <f>IF(AI$14="","",INDEX('Work It Out'!$K211:$EN211,MATCH(AI$14,WorkDebtName,0)))</f>
        <v/>
      </c>
      <c r="AJ217" s="32" t="str">
        <f>IF(AI$14="","",INDEX('Work It Out'!$I211:$EN211, MATCH(AI$14, WorkDebtName, 0)))</f>
        <v/>
      </c>
      <c r="AK217" s="32" t="str">
        <f>IF(AK$14="","",INDEX('Work It Out'!$K211:$EN211,MATCH(AK$14,WorkDebtName,0)))</f>
        <v/>
      </c>
      <c r="AL217" s="32" t="str">
        <f>IF(AK$14="","",INDEX('Work It Out'!$I211:$EN211, MATCH(AK$14, WorkDebtName, 0)))</f>
        <v/>
      </c>
      <c r="AM217" s="32" t="str">
        <f>IF(AM$14="","",INDEX('Work It Out'!$K211:$EN211,MATCH(AM$14,WorkDebtName,0)))</f>
        <v/>
      </c>
      <c r="AN217" s="32" t="str">
        <f>IF(AM$14="","",INDEX('Work It Out'!$I211:$EN211, MATCH(AM$14, WorkDebtName, 0)))</f>
        <v/>
      </c>
      <c r="AO217" s="32" t="str">
        <f>IF(AO$14="","",INDEX('Work It Out'!$K211:$EN211,MATCH(AO$14,WorkDebtName,0)))</f>
        <v/>
      </c>
      <c r="AP217" s="32" t="str">
        <f>IF(AO$14="","",INDEX('Work It Out'!$I211:$EN211, MATCH(AO$14, WorkDebtName, 0)))</f>
        <v/>
      </c>
    </row>
    <row r="218" spans="2:42" x14ac:dyDescent="0.25">
      <c r="B218" s="31">
        <f t="shared" ca="1" si="3"/>
        <v>51653</v>
      </c>
      <c r="C218" s="32">
        <f>IF(C$14="","",INDEX('Work It Out'!$K212:$EN212,MATCH(C$14,WorkDebtName,0)))</f>
        <v>0</v>
      </c>
      <c r="D218" s="32">
        <f>IF(C$14="","",INDEX('Work It Out'!$I212:$EN212, MATCH(C$14, WorkDebtName, 0)))</f>
        <v>0</v>
      </c>
      <c r="E218" s="32">
        <f>IF(E$14="","",INDEX('Work It Out'!$K212:$EN212,MATCH(E$14,WorkDebtName,0)))</f>
        <v>0</v>
      </c>
      <c r="F218" s="32">
        <f>IF(E$14="","",INDEX('Work It Out'!$I212:$EN212, MATCH(E$14, WorkDebtName, 0)))</f>
        <v>0</v>
      </c>
      <c r="G218" s="32">
        <f>IF(G$14="","",INDEX('Work It Out'!$K212:$EN212,MATCH(G$14,WorkDebtName,0)))</f>
        <v>0</v>
      </c>
      <c r="H218" s="32">
        <f>IF(G$14="","",INDEX('Work It Out'!$I212:$EN212, MATCH(G$14, WorkDebtName, 0)))</f>
        <v>0</v>
      </c>
      <c r="I218" s="32">
        <f>IF(I$14="","",INDEX('Work It Out'!$K212:$EN212,MATCH(I$14,WorkDebtName,0)))</f>
        <v>0</v>
      </c>
      <c r="J218" s="32">
        <f>IF(I$14="","",INDEX('Work It Out'!$I212:$EN212, MATCH(I$14, WorkDebtName, 0)))</f>
        <v>0</v>
      </c>
      <c r="K218" s="32" t="str">
        <f>IF(K$14="","",INDEX('Work It Out'!$K212:$EN212,MATCH(K$14,WorkDebtName,0)))</f>
        <v/>
      </c>
      <c r="L218" s="32" t="str">
        <f>IF(K$14="","",INDEX('Work It Out'!$I212:$EN212, MATCH(K$14, WorkDebtName, 0)))</f>
        <v/>
      </c>
      <c r="M218" s="32" t="str">
        <f>IF(M$14="","",INDEX('Work It Out'!$K212:$EN212,MATCH(M$14,WorkDebtName,0)))</f>
        <v/>
      </c>
      <c r="N218" s="32" t="str">
        <f>IF(M$14="","",INDEX('Work It Out'!$I212:$EN212, MATCH(M$14, WorkDebtName, 0)))</f>
        <v/>
      </c>
      <c r="O218" s="32" t="str">
        <f>IF(O$14="","",INDEX('Work It Out'!$K212:$EN212,MATCH(O$14,WorkDebtName,0)))</f>
        <v/>
      </c>
      <c r="P218" s="32" t="str">
        <f>IF(O$14="","",INDEX('Work It Out'!$I212:$EN212, MATCH(O$14, WorkDebtName, 0)))</f>
        <v/>
      </c>
      <c r="Q218" s="32" t="str">
        <f>IF(Q$14="","",INDEX('Work It Out'!$K212:$EN212,MATCH(Q$14,WorkDebtName,0)))</f>
        <v/>
      </c>
      <c r="R218" s="32" t="str">
        <f>IF(Q$14="","",INDEX('Work It Out'!$I212:$EN212, MATCH(Q$14, WorkDebtName, 0)))</f>
        <v/>
      </c>
      <c r="S218" s="32" t="str">
        <f>IF(S$14="","",INDEX('Work It Out'!$K212:$EN212,MATCH(S$14,WorkDebtName,0)))</f>
        <v/>
      </c>
      <c r="T218" s="32" t="str">
        <f>IF(S$14="","",INDEX('Work It Out'!$I212:$EN212, MATCH(S$14, WorkDebtName, 0)))</f>
        <v/>
      </c>
      <c r="U218" s="32" t="str">
        <f>IF(U$14="","",INDEX('Work It Out'!$K212:$EN212,MATCH(U$14,WorkDebtName,0)))</f>
        <v/>
      </c>
      <c r="V218" s="32" t="str">
        <f>IF(U$14="","",INDEX('Work It Out'!$I212:$EN212, MATCH(U$14, WorkDebtName, 0)))</f>
        <v/>
      </c>
      <c r="W218" s="32" t="str">
        <f>IF(W$14="","",INDEX('Work It Out'!$K212:$EN212,MATCH(W$14,WorkDebtName,0)))</f>
        <v/>
      </c>
      <c r="X218" s="32" t="str">
        <f>IF(W$14="","",INDEX('Work It Out'!$I212:$EN212, MATCH(W$14, WorkDebtName, 0)))</f>
        <v/>
      </c>
      <c r="Y218" s="32" t="str">
        <f>IF(Y$14="","",INDEX('Work It Out'!$K212:$EN212,MATCH(Y$14,WorkDebtName,0)))</f>
        <v/>
      </c>
      <c r="Z218" s="32" t="str">
        <f>IF(Y$14="","",INDEX('Work It Out'!$I212:$EN212, MATCH(Y$14, WorkDebtName, 0)))</f>
        <v/>
      </c>
      <c r="AA218" s="32" t="str">
        <f>IF(AA$14="","",INDEX('Work It Out'!$K212:$EN212,MATCH(AA$14,WorkDebtName,0)))</f>
        <v/>
      </c>
      <c r="AB218" s="32" t="str">
        <f>IF(AA$14="","",INDEX('Work It Out'!$I212:$EN212, MATCH(AA$14, WorkDebtName, 0)))</f>
        <v/>
      </c>
      <c r="AC218" s="32" t="str">
        <f>IF(AC$14="","",INDEX('Work It Out'!$K212:$EN212,MATCH(AC$14,WorkDebtName,0)))</f>
        <v/>
      </c>
      <c r="AD218" s="32" t="str">
        <f>IF(AC$14="","",INDEX('Work It Out'!$I212:$EN212, MATCH(AC$14, WorkDebtName, 0)))</f>
        <v/>
      </c>
      <c r="AE218" s="32" t="str">
        <f>IF(AE$14="","",INDEX('Work It Out'!$K212:$EN212,MATCH(AE$14,WorkDebtName,0)))</f>
        <v/>
      </c>
      <c r="AF218" s="32" t="str">
        <f>IF(AE$14="","",INDEX('Work It Out'!$I212:$EN212, MATCH(AE$14, WorkDebtName, 0)))</f>
        <v/>
      </c>
      <c r="AG218" s="32" t="str">
        <f>IF(AG$14="","",INDEX('Work It Out'!$K212:$EN212,MATCH(AG$14,WorkDebtName,0)))</f>
        <v/>
      </c>
      <c r="AH218" s="32" t="str">
        <f>IF(AG$14="","",INDEX('Work It Out'!$I212:$EN212, MATCH(AG$14, WorkDebtName, 0)))</f>
        <v/>
      </c>
      <c r="AI218" s="32" t="str">
        <f>IF(AI$14="","",INDEX('Work It Out'!$K212:$EN212,MATCH(AI$14,WorkDebtName,0)))</f>
        <v/>
      </c>
      <c r="AJ218" s="32" t="str">
        <f>IF(AI$14="","",INDEX('Work It Out'!$I212:$EN212, MATCH(AI$14, WorkDebtName, 0)))</f>
        <v/>
      </c>
      <c r="AK218" s="32" t="str">
        <f>IF(AK$14="","",INDEX('Work It Out'!$K212:$EN212,MATCH(AK$14,WorkDebtName,0)))</f>
        <v/>
      </c>
      <c r="AL218" s="32" t="str">
        <f>IF(AK$14="","",INDEX('Work It Out'!$I212:$EN212, MATCH(AK$14, WorkDebtName, 0)))</f>
        <v/>
      </c>
      <c r="AM218" s="32" t="str">
        <f>IF(AM$14="","",INDEX('Work It Out'!$K212:$EN212,MATCH(AM$14,WorkDebtName,0)))</f>
        <v/>
      </c>
      <c r="AN218" s="32" t="str">
        <f>IF(AM$14="","",INDEX('Work It Out'!$I212:$EN212, MATCH(AM$14, WorkDebtName, 0)))</f>
        <v/>
      </c>
      <c r="AO218" s="32" t="str">
        <f>IF(AO$14="","",INDEX('Work It Out'!$K212:$EN212,MATCH(AO$14,WorkDebtName,0)))</f>
        <v/>
      </c>
      <c r="AP218" s="32" t="str">
        <f>IF(AO$14="","",INDEX('Work It Out'!$I212:$EN212, MATCH(AO$14, WorkDebtName, 0)))</f>
        <v/>
      </c>
    </row>
    <row r="219" spans="2:42" x14ac:dyDescent="0.25">
      <c r="B219" s="31">
        <f t="shared" ca="1" si="3"/>
        <v>51683</v>
      </c>
      <c r="C219" s="32">
        <f>IF(C$14="","",INDEX('Work It Out'!$K213:$EN213,MATCH(C$14,WorkDebtName,0)))</f>
        <v>0</v>
      </c>
      <c r="D219" s="32">
        <f>IF(C$14="","",INDEX('Work It Out'!$I213:$EN213, MATCH(C$14, WorkDebtName, 0)))</f>
        <v>0</v>
      </c>
      <c r="E219" s="32">
        <f>IF(E$14="","",INDEX('Work It Out'!$K213:$EN213,MATCH(E$14,WorkDebtName,0)))</f>
        <v>0</v>
      </c>
      <c r="F219" s="32">
        <f>IF(E$14="","",INDEX('Work It Out'!$I213:$EN213, MATCH(E$14, WorkDebtName, 0)))</f>
        <v>0</v>
      </c>
      <c r="G219" s="32">
        <f>IF(G$14="","",INDEX('Work It Out'!$K213:$EN213,MATCH(G$14,WorkDebtName,0)))</f>
        <v>0</v>
      </c>
      <c r="H219" s="32">
        <f>IF(G$14="","",INDEX('Work It Out'!$I213:$EN213, MATCH(G$14, WorkDebtName, 0)))</f>
        <v>0</v>
      </c>
      <c r="I219" s="32">
        <f>IF(I$14="","",INDEX('Work It Out'!$K213:$EN213,MATCH(I$14,WorkDebtName,0)))</f>
        <v>0</v>
      </c>
      <c r="J219" s="32">
        <f>IF(I$14="","",INDEX('Work It Out'!$I213:$EN213, MATCH(I$14, WorkDebtName, 0)))</f>
        <v>0</v>
      </c>
      <c r="K219" s="32" t="str">
        <f>IF(K$14="","",INDEX('Work It Out'!$K213:$EN213,MATCH(K$14,WorkDebtName,0)))</f>
        <v/>
      </c>
      <c r="L219" s="32" t="str">
        <f>IF(K$14="","",INDEX('Work It Out'!$I213:$EN213, MATCH(K$14, WorkDebtName, 0)))</f>
        <v/>
      </c>
      <c r="M219" s="32" t="str">
        <f>IF(M$14="","",INDEX('Work It Out'!$K213:$EN213,MATCH(M$14,WorkDebtName,0)))</f>
        <v/>
      </c>
      <c r="N219" s="32" t="str">
        <f>IF(M$14="","",INDEX('Work It Out'!$I213:$EN213, MATCH(M$14, WorkDebtName, 0)))</f>
        <v/>
      </c>
      <c r="O219" s="32" t="str">
        <f>IF(O$14="","",INDEX('Work It Out'!$K213:$EN213,MATCH(O$14,WorkDebtName,0)))</f>
        <v/>
      </c>
      <c r="P219" s="32" t="str">
        <f>IF(O$14="","",INDEX('Work It Out'!$I213:$EN213, MATCH(O$14, WorkDebtName, 0)))</f>
        <v/>
      </c>
      <c r="Q219" s="32" t="str">
        <f>IF(Q$14="","",INDEX('Work It Out'!$K213:$EN213,MATCH(Q$14,WorkDebtName,0)))</f>
        <v/>
      </c>
      <c r="R219" s="32" t="str">
        <f>IF(Q$14="","",INDEX('Work It Out'!$I213:$EN213, MATCH(Q$14, WorkDebtName, 0)))</f>
        <v/>
      </c>
      <c r="S219" s="32" t="str">
        <f>IF(S$14="","",INDEX('Work It Out'!$K213:$EN213,MATCH(S$14,WorkDebtName,0)))</f>
        <v/>
      </c>
      <c r="T219" s="32" t="str">
        <f>IF(S$14="","",INDEX('Work It Out'!$I213:$EN213, MATCH(S$14, WorkDebtName, 0)))</f>
        <v/>
      </c>
      <c r="U219" s="32" t="str">
        <f>IF(U$14="","",INDEX('Work It Out'!$K213:$EN213,MATCH(U$14,WorkDebtName,0)))</f>
        <v/>
      </c>
      <c r="V219" s="32" t="str">
        <f>IF(U$14="","",INDEX('Work It Out'!$I213:$EN213, MATCH(U$14, WorkDebtName, 0)))</f>
        <v/>
      </c>
      <c r="W219" s="32" t="str">
        <f>IF(W$14="","",INDEX('Work It Out'!$K213:$EN213,MATCH(W$14,WorkDebtName,0)))</f>
        <v/>
      </c>
      <c r="X219" s="32" t="str">
        <f>IF(W$14="","",INDEX('Work It Out'!$I213:$EN213, MATCH(W$14, WorkDebtName, 0)))</f>
        <v/>
      </c>
      <c r="Y219" s="32" t="str">
        <f>IF(Y$14="","",INDEX('Work It Out'!$K213:$EN213,MATCH(Y$14,WorkDebtName,0)))</f>
        <v/>
      </c>
      <c r="Z219" s="32" t="str">
        <f>IF(Y$14="","",INDEX('Work It Out'!$I213:$EN213, MATCH(Y$14, WorkDebtName, 0)))</f>
        <v/>
      </c>
      <c r="AA219" s="32" t="str">
        <f>IF(AA$14="","",INDEX('Work It Out'!$K213:$EN213,MATCH(AA$14,WorkDebtName,0)))</f>
        <v/>
      </c>
      <c r="AB219" s="32" t="str">
        <f>IF(AA$14="","",INDEX('Work It Out'!$I213:$EN213, MATCH(AA$14, WorkDebtName, 0)))</f>
        <v/>
      </c>
      <c r="AC219" s="32" t="str">
        <f>IF(AC$14="","",INDEX('Work It Out'!$K213:$EN213,MATCH(AC$14,WorkDebtName,0)))</f>
        <v/>
      </c>
      <c r="AD219" s="32" t="str">
        <f>IF(AC$14="","",INDEX('Work It Out'!$I213:$EN213, MATCH(AC$14, WorkDebtName, 0)))</f>
        <v/>
      </c>
      <c r="AE219" s="32" t="str">
        <f>IF(AE$14="","",INDEX('Work It Out'!$K213:$EN213,MATCH(AE$14,WorkDebtName,0)))</f>
        <v/>
      </c>
      <c r="AF219" s="32" t="str">
        <f>IF(AE$14="","",INDEX('Work It Out'!$I213:$EN213, MATCH(AE$14, WorkDebtName, 0)))</f>
        <v/>
      </c>
      <c r="AG219" s="32" t="str">
        <f>IF(AG$14="","",INDEX('Work It Out'!$K213:$EN213,MATCH(AG$14,WorkDebtName,0)))</f>
        <v/>
      </c>
      <c r="AH219" s="32" t="str">
        <f>IF(AG$14="","",INDEX('Work It Out'!$I213:$EN213, MATCH(AG$14, WorkDebtName, 0)))</f>
        <v/>
      </c>
      <c r="AI219" s="32" t="str">
        <f>IF(AI$14="","",INDEX('Work It Out'!$K213:$EN213,MATCH(AI$14,WorkDebtName,0)))</f>
        <v/>
      </c>
      <c r="AJ219" s="32" t="str">
        <f>IF(AI$14="","",INDEX('Work It Out'!$I213:$EN213, MATCH(AI$14, WorkDebtName, 0)))</f>
        <v/>
      </c>
      <c r="AK219" s="32" t="str">
        <f>IF(AK$14="","",INDEX('Work It Out'!$K213:$EN213,MATCH(AK$14,WorkDebtName,0)))</f>
        <v/>
      </c>
      <c r="AL219" s="32" t="str">
        <f>IF(AK$14="","",INDEX('Work It Out'!$I213:$EN213, MATCH(AK$14, WorkDebtName, 0)))</f>
        <v/>
      </c>
      <c r="AM219" s="32" t="str">
        <f>IF(AM$14="","",INDEX('Work It Out'!$K213:$EN213,MATCH(AM$14,WorkDebtName,0)))</f>
        <v/>
      </c>
      <c r="AN219" s="32" t="str">
        <f>IF(AM$14="","",INDEX('Work It Out'!$I213:$EN213, MATCH(AM$14, WorkDebtName, 0)))</f>
        <v/>
      </c>
      <c r="AO219" s="32" t="str">
        <f>IF(AO$14="","",INDEX('Work It Out'!$K213:$EN213,MATCH(AO$14,WorkDebtName,0)))</f>
        <v/>
      </c>
      <c r="AP219" s="32" t="str">
        <f>IF(AO$14="","",INDEX('Work It Out'!$I213:$EN213, MATCH(AO$14, WorkDebtName, 0)))</f>
        <v/>
      </c>
    </row>
    <row r="220" spans="2:42" x14ac:dyDescent="0.25">
      <c r="B220" s="31">
        <f t="shared" ca="1" si="3"/>
        <v>51714</v>
      </c>
      <c r="C220" s="32">
        <f>IF(C$14="","",INDEX('Work It Out'!$K214:$EN214,MATCH(C$14,WorkDebtName,0)))</f>
        <v>0</v>
      </c>
      <c r="D220" s="32">
        <f>IF(C$14="","",INDEX('Work It Out'!$I214:$EN214, MATCH(C$14, WorkDebtName, 0)))</f>
        <v>0</v>
      </c>
      <c r="E220" s="32">
        <f>IF(E$14="","",INDEX('Work It Out'!$K214:$EN214,MATCH(E$14,WorkDebtName,0)))</f>
        <v>0</v>
      </c>
      <c r="F220" s="32">
        <f>IF(E$14="","",INDEX('Work It Out'!$I214:$EN214, MATCH(E$14, WorkDebtName, 0)))</f>
        <v>0</v>
      </c>
      <c r="G220" s="32">
        <f>IF(G$14="","",INDEX('Work It Out'!$K214:$EN214,MATCH(G$14,WorkDebtName,0)))</f>
        <v>0</v>
      </c>
      <c r="H220" s="32">
        <f>IF(G$14="","",INDEX('Work It Out'!$I214:$EN214, MATCH(G$14, WorkDebtName, 0)))</f>
        <v>0</v>
      </c>
      <c r="I220" s="32">
        <f>IF(I$14="","",INDEX('Work It Out'!$K214:$EN214,MATCH(I$14,WorkDebtName,0)))</f>
        <v>0</v>
      </c>
      <c r="J220" s="32">
        <f>IF(I$14="","",INDEX('Work It Out'!$I214:$EN214, MATCH(I$14, WorkDebtName, 0)))</f>
        <v>0</v>
      </c>
      <c r="K220" s="32" t="str">
        <f>IF(K$14="","",INDEX('Work It Out'!$K214:$EN214,MATCH(K$14,WorkDebtName,0)))</f>
        <v/>
      </c>
      <c r="L220" s="32" t="str">
        <f>IF(K$14="","",INDEX('Work It Out'!$I214:$EN214, MATCH(K$14, WorkDebtName, 0)))</f>
        <v/>
      </c>
      <c r="M220" s="32" t="str">
        <f>IF(M$14="","",INDEX('Work It Out'!$K214:$EN214,MATCH(M$14,WorkDebtName,0)))</f>
        <v/>
      </c>
      <c r="N220" s="32" t="str">
        <f>IF(M$14="","",INDEX('Work It Out'!$I214:$EN214, MATCH(M$14, WorkDebtName, 0)))</f>
        <v/>
      </c>
      <c r="O220" s="32" t="str">
        <f>IF(O$14="","",INDEX('Work It Out'!$K214:$EN214,MATCH(O$14,WorkDebtName,0)))</f>
        <v/>
      </c>
      <c r="P220" s="32" t="str">
        <f>IF(O$14="","",INDEX('Work It Out'!$I214:$EN214, MATCH(O$14, WorkDebtName, 0)))</f>
        <v/>
      </c>
      <c r="Q220" s="32" t="str">
        <f>IF(Q$14="","",INDEX('Work It Out'!$K214:$EN214,MATCH(Q$14,WorkDebtName,0)))</f>
        <v/>
      </c>
      <c r="R220" s="32" t="str">
        <f>IF(Q$14="","",INDEX('Work It Out'!$I214:$EN214, MATCH(Q$14, WorkDebtName, 0)))</f>
        <v/>
      </c>
      <c r="S220" s="32" t="str">
        <f>IF(S$14="","",INDEX('Work It Out'!$K214:$EN214,MATCH(S$14,WorkDebtName,0)))</f>
        <v/>
      </c>
      <c r="T220" s="32" t="str">
        <f>IF(S$14="","",INDEX('Work It Out'!$I214:$EN214, MATCH(S$14, WorkDebtName, 0)))</f>
        <v/>
      </c>
      <c r="U220" s="32" t="str">
        <f>IF(U$14="","",INDEX('Work It Out'!$K214:$EN214,MATCH(U$14,WorkDebtName,0)))</f>
        <v/>
      </c>
      <c r="V220" s="32" t="str">
        <f>IF(U$14="","",INDEX('Work It Out'!$I214:$EN214, MATCH(U$14, WorkDebtName, 0)))</f>
        <v/>
      </c>
      <c r="W220" s="32" t="str">
        <f>IF(W$14="","",INDEX('Work It Out'!$K214:$EN214,MATCH(W$14,WorkDebtName,0)))</f>
        <v/>
      </c>
      <c r="X220" s="32" t="str">
        <f>IF(W$14="","",INDEX('Work It Out'!$I214:$EN214, MATCH(W$14, WorkDebtName, 0)))</f>
        <v/>
      </c>
      <c r="Y220" s="32" t="str">
        <f>IF(Y$14="","",INDEX('Work It Out'!$K214:$EN214,MATCH(Y$14,WorkDebtName,0)))</f>
        <v/>
      </c>
      <c r="Z220" s="32" t="str">
        <f>IF(Y$14="","",INDEX('Work It Out'!$I214:$EN214, MATCH(Y$14, WorkDebtName, 0)))</f>
        <v/>
      </c>
      <c r="AA220" s="32" t="str">
        <f>IF(AA$14="","",INDEX('Work It Out'!$K214:$EN214,MATCH(AA$14,WorkDebtName,0)))</f>
        <v/>
      </c>
      <c r="AB220" s="32" t="str">
        <f>IF(AA$14="","",INDEX('Work It Out'!$I214:$EN214, MATCH(AA$14, WorkDebtName, 0)))</f>
        <v/>
      </c>
      <c r="AC220" s="32" t="str">
        <f>IF(AC$14="","",INDEX('Work It Out'!$K214:$EN214,MATCH(AC$14,WorkDebtName,0)))</f>
        <v/>
      </c>
      <c r="AD220" s="32" t="str">
        <f>IF(AC$14="","",INDEX('Work It Out'!$I214:$EN214, MATCH(AC$14, WorkDebtName, 0)))</f>
        <v/>
      </c>
      <c r="AE220" s="32" t="str">
        <f>IF(AE$14="","",INDEX('Work It Out'!$K214:$EN214,MATCH(AE$14,WorkDebtName,0)))</f>
        <v/>
      </c>
      <c r="AF220" s="32" t="str">
        <f>IF(AE$14="","",INDEX('Work It Out'!$I214:$EN214, MATCH(AE$14, WorkDebtName, 0)))</f>
        <v/>
      </c>
      <c r="AG220" s="32" t="str">
        <f>IF(AG$14="","",INDEX('Work It Out'!$K214:$EN214,MATCH(AG$14,WorkDebtName,0)))</f>
        <v/>
      </c>
      <c r="AH220" s="32" t="str">
        <f>IF(AG$14="","",INDEX('Work It Out'!$I214:$EN214, MATCH(AG$14, WorkDebtName, 0)))</f>
        <v/>
      </c>
      <c r="AI220" s="32" t="str">
        <f>IF(AI$14="","",INDEX('Work It Out'!$K214:$EN214,MATCH(AI$14,WorkDebtName,0)))</f>
        <v/>
      </c>
      <c r="AJ220" s="32" t="str">
        <f>IF(AI$14="","",INDEX('Work It Out'!$I214:$EN214, MATCH(AI$14, WorkDebtName, 0)))</f>
        <v/>
      </c>
      <c r="AK220" s="32" t="str">
        <f>IF(AK$14="","",INDEX('Work It Out'!$K214:$EN214,MATCH(AK$14,WorkDebtName,0)))</f>
        <v/>
      </c>
      <c r="AL220" s="32" t="str">
        <f>IF(AK$14="","",INDEX('Work It Out'!$I214:$EN214, MATCH(AK$14, WorkDebtName, 0)))</f>
        <v/>
      </c>
      <c r="AM220" s="32" t="str">
        <f>IF(AM$14="","",INDEX('Work It Out'!$K214:$EN214,MATCH(AM$14,WorkDebtName,0)))</f>
        <v/>
      </c>
      <c r="AN220" s="32" t="str">
        <f>IF(AM$14="","",INDEX('Work It Out'!$I214:$EN214, MATCH(AM$14, WorkDebtName, 0)))</f>
        <v/>
      </c>
      <c r="AO220" s="32" t="str">
        <f>IF(AO$14="","",INDEX('Work It Out'!$K214:$EN214,MATCH(AO$14,WorkDebtName,0)))</f>
        <v/>
      </c>
      <c r="AP220" s="32" t="str">
        <f>IF(AO$14="","",INDEX('Work It Out'!$I214:$EN214, MATCH(AO$14, WorkDebtName, 0)))</f>
        <v/>
      </c>
    </row>
    <row r="221" spans="2:42" x14ac:dyDescent="0.25">
      <c r="B221" s="31">
        <f t="shared" ca="1" si="3"/>
        <v>51745</v>
      </c>
      <c r="C221" s="32">
        <f>IF(C$14="","",INDEX('Work It Out'!$K215:$EN215,MATCH(C$14,WorkDebtName,0)))</f>
        <v>0</v>
      </c>
      <c r="D221" s="32">
        <f>IF(C$14="","",INDEX('Work It Out'!$I215:$EN215, MATCH(C$14, WorkDebtName, 0)))</f>
        <v>0</v>
      </c>
      <c r="E221" s="32">
        <f>IF(E$14="","",INDEX('Work It Out'!$K215:$EN215,MATCH(E$14,WorkDebtName,0)))</f>
        <v>0</v>
      </c>
      <c r="F221" s="32">
        <f>IF(E$14="","",INDEX('Work It Out'!$I215:$EN215, MATCH(E$14, WorkDebtName, 0)))</f>
        <v>0</v>
      </c>
      <c r="G221" s="32">
        <f>IF(G$14="","",INDEX('Work It Out'!$K215:$EN215,MATCH(G$14,WorkDebtName,0)))</f>
        <v>0</v>
      </c>
      <c r="H221" s="32">
        <f>IF(G$14="","",INDEX('Work It Out'!$I215:$EN215, MATCH(G$14, WorkDebtName, 0)))</f>
        <v>0</v>
      </c>
      <c r="I221" s="32">
        <f>IF(I$14="","",INDEX('Work It Out'!$K215:$EN215,MATCH(I$14,WorkDebtName,0)))</f>
        <v>0</v>
      </c>
      <c r="J221" s="32">
        <f>IF(I$14="","",INDEX('Work It Out'!$I215:$EN215, MATCH(I$14, WorkDebtName, 0)))</f>
        <v>0</v>
      </c>
      <c r="K221" s="32" t="str">
        <f>IF(K$14="","",INDEX('Work It Out'!$K215:$EN215,MATCH(K$14,WorkDebtName,0)))</f>
        <v/>
      </c>
      <c r="L221" s="32" t="str">
        <f>IF(K$14="","",INDEX('Work It Out'!$I215:$EN215, MATCH(K$14, WorkDebtName, 0)))</f>
        <v/>
      </c>
      <c r="M221" s="32" t="str">
        <f>IF(M$14="","",INDEX('Work It Out'!$K215:$EN215,MATCH(M$14,WorkDebtName,0)))</f>
        <v/>
      </c>
      <c r="N221" s="32" t="str">
        <f>IF(M$14="","",INDEX('Work It Out'!$I215:$EN215, MATCH(M$14, WorkDebtName, 0)))</f>
        <v/>
      </c>
      <c r="O221" s="32" t="str">
        <f>IF(O$14="","",INDEX('Work It Out'!$K215:$EN215,MATCH(O$14,WorkDebtName,0)))</f>
        <v/>
      </c>
      <c r="P221" s="32" t="str">
        <f>IF(O$14="","",INDEX('Work It Out'!$I215:$EN215, MATCH(O$14, WorkDebtName, 0)))</f>
        <v/>
      </c>
      <c r="Q221" s="32" t="str">
        <f>IF(Q$14="","",INDEX('Work It Out'!$K215:$EN215,MATCH(Q$14,WorkDebtName,0)))</f>
        <v/>
      </c>
      <c r="R221" s="32" t="str">
        <f>IF(Q$14="","",INDEX('Work It Out'!$I215:$EN215, MATCH(Q$14, WorkDebtName, 0)))</f>
        <v/>
      </c>
      <c r="S221" s="32" t="str">
        <f>IF(S$14="","",INDEX('Work It Out'!$K215:$EN215,MATCH(S$14,WorkDebtName,0)))</f>
        <v/>
      </c>
      <c r="T221" s="32" t="str">
        <f>IF(S$14="","",INDEX('Work It Out'!$I215:$EN215, MATCH(S$14, WorkDebtName, 0)))</f>
        <v/>
      </c>
      <c r="U221" s="32" t="str">
        <f>IF(U$14="","",INDEX('Work It Out'!$K215:$EN215,MATCH(U$14,WorkDebtName,0)))</f>
        <v/>
      </c>
      <c r="V221" s="32" t="str">
        <f>IF(U$14="","",INDEX('Work It Out'!$I215:$EN215, MATCH(U$14, WorkDebtName, 0)))</f>
        <v/>
      </c>
      <c r="W221" s="32" t="str">
        <f>IF(W$14="","",INDEX('Work It Out'!$K215:$EN215,MATCH(W$14,WorkDebtName,0)))</f>
        <v/>
      </c>
      <c r="X221" s="32" t="str">
        <f>IF(W$14="","",INDEX('Work It Out'!$I215:$EN215, MATCH(W$14, WorkDebtName, 0)))</f>
        <v/>
      </c>
      <c r="Y221" s="32" t="str">
        <f>IF(Y$14="","",INDEX('Work It Out'!$K215:$EN215,MATCH(Y$14,WorkDebtName,0)))</f>
        <v/>
      </c>
      <c r="Z221" s="32" t="str">
        <f>IF(Y$14="","",INDEX('Work It Out'!$I215:$EN215, MATCH(Y$14, WorkDebtName, 0)))</f>
        <v/>
      </c>
      <c r="AA221" s="32" t="str">
        <f>IF(AA$14="","",INDEX('Work It Out'!$K215:$EN215,MATCH(AA$14,WorkDebtName,0)))</f>
        <v/>
      </c>
      <c r="AB221" s="32" t="str">
        <f>IF(AA$14="","",INDEX('Work It Out'!$I215:$EN215, MATCH(AA$14, WorkDebtName, 0)))</f>
        <v/>
      </c>
      <c r="AC221" s="32" t="str">
        <f>IF(AC$14="","",INDEX('Work It Out'!$K215:$EN215,MATCH(AC$14,WorkDebtName,0)))</f>
        <v/>
      </c>
      <c r="AD221" s="32" t="str">
        <f>IF(AC$14="","",INDEX('Work It Out'!$I215:$EN215, MATCH(AC$14, WorkDebtName, 0)))</f>
        <v/>
      </c>
      <c r="AE221" s="32" t="str">
        <f>IF(AE$14="","",INDEX('Work It Out'!$K215:$EN215,MATCH(AE$14,WorkDebtName,0)))</f>
        <v/>
      </c>
      <c r="AF221" s="32" t="str">
        <f>IF(AE$14="","",INDEX('Work It Out'!$I215:$EN215, MATCH(AE$14, WorkDebtName, 0)))</f>
        <v/>
      </c>
      <c r="AG221" s="32" t="str">
        <f>IF(AG$14="","",INDEX('Work It Out'!$K215:$EN215,MATCH(AG$14,WorkDebtName,0)))</f>
        <v/>
      </c>
      <c r="AH221" s="32" t="str">
        <f>IF(AG$14="","",INDEX('Work It Out'!$I215:$EN215, MATCH(AG$14, WorkDebtName, 0)))</f>
        <v/>
      </c>
      <c r="AI221" s="32" t="str">
        <f>IF(AI$14="","",INDEX('Work It Out'!$K215:$EN215,MATCH(AI$14,WorkDebtName,0)))</f>
        <v/>
      </c>
      <c r="AJ221" s="32" t="str">
        <f>IF(AI$14="","",INDEX('Work It Out'!$I215:$EN215, MATCH(AI$14, WorkDebtName, 0)))</f>
        <v/>
      </c>
      <c r="AK221" s="32" t="str">
        <f>IF(AK$14="","",INDEX('Work It Out'!$K215:$EN215,MATCH(AK$14,WorkDebtName,0)))</f>
        <v/>
      </c>
      <c r="AL221" s="32" t="str">
        <f>IF(AK$14="","",INDEX('Work It Out'!$I215:$EN215, MATCH(AK$14, WorkDebtName, 0)))</f>
        <v/>
      </c>
      <c r="AM221" s="32" t="str">
        <f>IF(AM$14="","",INDEX('Work It Out'!$K215:$EN215,MATCH(AM$14,WorkDebtName,0)))</f>
        <v/>
      </c>
      <c r="AN221" s="32" t="str">
        <f>IF(AM$14="","",INDEX('Work It Out'!$I215:$EN215, MATCH(AM$14, WorkDebtName, 0)))</f>
        <v/>
      </c>
      <c r="AO221" s="32" t="str">
        <f>IF(AO$14="","",INDEX('Work It Out'!$K215:$EN215,MATCH(AO$14,WorkDebtName,0)))</f>
        <v/>
      </c>
      <c r="AP221" s="32" t="str">
        <f>IF(AO$14="","",INDEX('Work It Out'!$I215:$EN215, MATCH(AO$14, WorkDebtName, 0)))</f>
        <v/>
      </c>
    </row>
    <row r="222" spans="2:42" x14ac:dyDescent="0.25">
      <c r="B222" s="31">
        <f t="shared" ca="1" si="3"/>
        <v>51775</v>
      </c>
      <c r="C222" s="32">
        <f>IF(C$14="","",INDEX('Work It Out'!$K216:$EN216,MATCH(C$14,WorkDebtName,0)))</f>
        <v>0</v>
      </c>
      <c r="D222" s="32">
        <f>IF(C$14="","",INDEX('Work It Out'!$I216:$EN216, MATCH(C$14, WorkDebtName, 0)))</f>
        <v>0</v>
      </c>
      <c r="E222" s="32">
        <f>IF(E$14="","",INDEX('Work It Out'!$K216:$EN216,MATCH(E$14,WorkDebtName,0)))</f>
        <v>0</v>
      </c>
      <c r="F222" s="32">
        <f>IF(E$14="","",INDEX('Work It Out'!$I216:$EN216, MATCH(E$14, WorkDebtName, 0)))</f>
        <v>0</v>
      </c>
      <c r="G222" s="32">
        <f>IF(G$14="","",INDEX('Work It Out'!$K216:$EN216,MATCH(G$14,WorkDebtName,0)))</f>
        <v>0</v>
      </c>
      <c r="H222" s="32">
        <f>IF(G$14="","",INDEX('Work It Out'!$I216:$EN216, MATCH(G$14, WorkDebtName, 0)))</f>
        <v>0</v>
      </c>
      <c r="I222" s="32">
        <f>IF(I$14="","",INDEX('Work It Out'!$K216:$EN216,MATCH(I$14,WorkDebtName,0)))</f>
        <v>0</v>
      </c>
      <c r="J222" s="32">
        <f>IF(I$14="","",INDEX('Work It Out'!$I216:$EN216, MATCH(I$14, WorkDebtName, 0)))</f>
        <v>0</v>
      </c>
      <c r="K222" s="32" t="str">
        <f>IF(K$14="","",INDEX('Work It Out'!$K216:$EN216,MATCH(K$14,WorkDebtName,0)))</f>
        <v/>
      </c>
      <c r="L222" s="32" t="str">
        <f>IF(K$14="","",INDEX('Work It Out'!$I216:$EN216, MATCH(K$14, WorkDebtName, 0)))</f>
        <v/>
      </c>
      <c r="M222" s="32" t="str">
        <f>IF(M$14="","",INDEX('Work It Out'!$K216:$EN216,MATCH(M$14,WorkDebtName,0)))</f>
        <v/>
      </c>
      <c r="N222" s="32" t="str">
        <f>IF(M$14="","",INDEX('Work It Out'!$I216:$EN216, MATCH(M$14, WorkDebtName, 0)))</f>
        <v/>
      </c>
      <c r="O222" s="32" t="str">
        <f>IF(O$14="","",INDEX('Work It Out'!$K216:$EN216,MATCH(O$14,WorkDebtName,0)))</f>
        <v/>
      </c>
      <c r="P222" s="32" t="str">
        <f>IF(O$14="","",INDEX('Work It Out'!$I216:$EN216, MATCH(O$14, WorkDebtName, 0)))</f>
        <v/>
      </c>
      <c r="Q222" s="32" t="str">
        <f>IF(Q$14="","",INDEX('Work It Out'!$K216:$EN216,MATCH(Q$14,WorkDebtName,0)))</f>
        <v/>
      </c>
      <c r="R222" s="32" t="str">
        <f>IF(Q$14="","",INDEX('Work It Out'!$I216:$EN216, MATCH(Q$14, WorkDebtName, 0)))</f>
        <v/>
      </c>
      <c r="S222" s="32" t="str">
        <f>IF(S$14="","",INDEX('Work It Out'!$K216:$EN216,MATCH(S$14,WorkDebtName,0)))</f>
        <v/>
      </c>
      <c r="T222" s="32" t="str">
        <f>IF(S$14="","",INDEX('Work It Out'!$I216:$EN216, MATCH(S$14, WorkDebtName, 0)))</f>
        <v/>
      </c>
      <c r="U222" s="32" t="str">
        <f>IF(U$14="","",INDEX('Work It Out'!$K216:$EN216,MATCH(U$14,WorkDebtName,0)))</f>
        <v/>
      </c>
      <c r="V222" s="32" t="str">
        <f>IF(U$14="","",INDEX('Work It Out'!$I216:$EN216, MATCH(U$14, WorkDebtName, 0)))</f>
        <v/>
      </c>
      <c r="W222" s="32" t="str">
        <f>IF(W$14="","",INDEX('Work It Out'!$K216:$EN216,MATCH(W$14,WorkDebtName,0)))</f>
        <v/>
      </c>
      <c r="X222" s="32" t="str">
        <f>IF(W$14="","",INDEX('Work It Out'!$I216:$EN216, MATCH(W$14, WorkDebtName, 0)))</f>
        <v/>
      </c>
      <c r="Y222" s="32" t="str">
        <f>IF(Y$14="","",INDEX('Work It Out'!$K216:$EN216,MATCH(Y$14,WorkDebtName,0)))</f>
        <v/>
      </c>
      <c r="Z222" s="32" t="str">
        <f>IF(Y$14="","",INDEX('Work It Out'!$I216:$EN216, MATCH(Y$14, WorkDebtName, 0)))</f>
        <v/>
      </c>
      <c r="AA222" s="32" t="str">
        <f>IF(AA$14="","",INDEX('Work It Out'!$K216:$EN216,MATCH(AA$14,WorkDebtName,0)))</f>
        <v/>
      </c>
      <c r="AB222" s="32" t="str">
        <f>IF(AA$14="","",INDEX('Work It Out'!$I216:$EN216, MATCH(AA$14, WorkDebtName, 0)))</f>
        <v/>
      </c>
      <c r="AC222" s="32" t="str">
        <f>IF(AC$14="","",INDEX('Work It Out'!$K216:$EN216,MATCH(AC$14,WorkDebtName,0)))</f>
        <v/>
      </c>
      <c r="AD222" s="32" t="str">
        <f>IF(AC$14="","",INDEX('Work It Out'!$I216:$EN216, MATCH(AC$14, WorkDebtName, 0)))</f>
        <v/>
      </c>
      <c r="AE222" s="32" t="str">
        <f>IF(AE$14="","",INDEX('Work It Out'!$K216:$EN216,MATCH(AE$14,WorkDebtName,0)))</f>
        <v/>
      </c>
      <c r="AF222" s="32" t="str">
        <f>IF(AE$14="","",INDEX('Work It Out'!$I216:$EN216, MATCH(AE$14, WorkDebtName, 0)))</f>
        <v/>
      </c>
      <c r="AG222" s="32" t="str">
        <f>IF(AG$14="","",INDEX('Work It Out'!$K216:$EN216,MATCH(AG$14,WorkDebtName,0)))</f>
        <v/>
      </c>
      <c r="AH222" s="32" t="str">
        <f>IF(AG$14="","",INDEX('Work It Out'!$I216:$EN216, MATCH(AG$14, WorkDebtName, 0)))</f>
        <v/>
      </c>
      <c r="AI222" s="32" t="str">
        <f>IF(AI$14="","",INDEX('Work It Out'!$K216:$EN216,MATCH(AI$14,WorkDebtName,0)))</f>
        <v/>
      </c>
      <c r="AJ222" s="32" t="str">
        <f>IF(AI$14="","",INDEX('Work It Out'!$I216:$EN216, MATCH(AI$14, WorkDebtName, 0)))</f>
        <v/>
      </c>
      <c r="AK222" s="32" t="str">
        <f>IF(AK$14="","",INDEX('Work It Out'!$K216:$EN216,MATCH(AK$14,WorkDebtName,0)))</f>
        <v/>
      </c>
      <c r="AL222" s="32" t="str">
        <f>IF(AK$14="","",INDEX('Work It Out'!$I216:$EN216, MATCH(AK$14, WorkDebtName, 0)))</f>
        <v/>
      </c>
      <c r="AM222" s="32" t="str">
        <f>IF(AM$14="","",INDEX('Work It Out'!$K216:$EN216,MATCH(AM$14,WorkDebtName,0)))</f>
        <v/>
      </c>
      <c r="AN222" s="32" t="str">
        <f>IF(AM$14="","",INDEX('Work It Out'!$I216:$EN216, MATCH(AM$14, WorkDebtName, 0)))</f>
        <v/>
      </c>
      <c r="AO222" s="32" t="str">
        <f>IF(AO$14="","",INDEX('Work It Out'!$K216:$EN216,MATCH(AO$14,WorkDebtName,0)))</f>
        <v/>
      </c>
      <c r="AP222" s="32" t="str">
        <f>IF(AO$14="","",INDEX('Work It Out'!$I216:$EN216, MATCH(AO$14, WorkDebtName, 0)))</f>
        <v/>
      </c>
    </row>
    <row r="223" spans="2:42" x14ac:dyDescent="0.25">
      <c r="B223" s="31">
        <f t="shared" ca="1" si="3"/>
        <v>51806</v>
      </c>
      <c r="C223" s="32">
        <f>IF(C$14="","",INDEX('Work It Out'!$K217:$EN217,MATCH(C$14,WorkDebtName,0)))</f>
        <v>0</v>
      </c>
      <c r="D223" s="32">
        <f>IF(C$14="","",INDEX('Work It Out'!$I217:$EN217, MATCH(C$14, WorkDebtName, 0)))</f>
        <v>0</v>
      </c>
      <c r="E223" s="32">
        <f>IF(E$14="","",INDEX('Work It Out'!$K217:$EN217,MATCH(E$14,WorkDebtName,0)))</f>
        <v>0</v>
      </c>
      <c r="F223" s="32">
        <f>IF(E$14="","",INDEX('Work It Out'!$I217:$EN217, MATCH(E$14, WorkDebtName, 0)))</f>
        <v>0</v>
      </c>
      <c r="G223" s="32">
        <f>IF(G$14="","",INDEX('Work It Out'!$K217:$EN217,MATCH(G$14,WorkDebtName,0)))</f>
        <v>0</v>
      </c>
      <c r="H223" s="32">
        <f>IF(G$14="","",INDEX('Work It Out'!$I217:$EN217, MATCH(G$14, WorkDebtName, 0)))</f>
        <v>0</v>
      </c>
      <c r="I223" s="32">
        <f>IF(I$14="","",INDEX('Work It Out'!$K217:$EN217,MATCH(I$14,WorkDebtName,0)))</f>
        <v>0</v>
      </c>
      <c r="J223" s="32">
        <f>IF(I$14="","",INDEX('Work It Out'!$I217:$EN217, MATCH(I$14, WorkDebtName, 0)))</f>
        <v>0</v>
      </c>
      <c r="K223" s="32" t="str">
        <f>IF(K$14="","",INDEX('Work It Out'!$K217:$EN217,MATCH(K$14,WorkDebtName,0)))</f>
        <v/>
      </c>
      <c r="L223" s="32" t="str">
        <f>IF(K$14="","",INDEX('Work It Out'!$I217:$EN217, MATCH(K$14, WorkDebtName, 0)))</f>
        <v/>
      </c>
      <c r="M223" s="32" t="str">
        <f>IF(M$14="","",INDEX('Work It Out'!$K217:$EN217,MATCH(M$14,WorkDebtName,0)))</f>
        <v/>
      </c>
      <c r="N223" s="32" t="str">
        <f>IF(M$14="","",INDEX('Work It Out'!$I217:$EN217, MATCH(M$14, WorkDebtName, 0)))</f>
        <v/>
      </c>
      <c r="O223" s="32" t="str">
        <f>IF(O$14="","",INDEX('Work It Out'!$K217:$EN217,MATCH(O$14,WorkDebtName,0)))</f>
        <v/>
      </c>
      <c r="P223" s="32" t="str">
        <f>IF(O$14="","",INDEX('Work It Out'!$I217:$EN217, MATCH(O$14, WorkDebtName, 0)))</f>
        <v/>
      </c>
      <c r="Q223" s="32" t="str">
        <f>IF(Q$14="","",INDEX('Work It Out'!$K217:$EN217,MATCH(Q$14,WorkDebtName,0)))</f>
        <v/>
      </c>
      <c r="R223" s="32" t="str">
        <f>IF(Q$14="","",INDEX('Work It Out'!$I217:$EN217, MATCH(Q$14, WorkDebtName, 0)))</f>
        <v/>
      </c>
      <c r="S223" s="32" t="str">
        <f>IF(S$14="","",INDEX('Work It Out'!$K217:$EN217,MATCH(S$14,WorkDebtName,0)))</f>
        <v/>
      </c>
      <c r="T223" s="32" t="str">
        <f>IF(S$14="","",INDEX('Work It Out'!$I217:$EN217, MATCH(S$14, WorkDebtName, 0)))</f>
        <v/>
      </c>
      <c r="U223" s="32" t="str">
        <f>IF(U$14="","",INDEX('Work It Out'!$K217:$EN217,MATCH(U$14,WorkDebtName,0)))</f>
        <v/>
      </c>
      <c r="V223" s="32" t="str">
        <f>IF(U$14="","",INDEX('Work It Out'!$I217:$EN217, MATCH(U$14, WorkDebtName, 0)))</f>
        <v/>
      </c>
      <c r="W223" s="32" t="str">
        <f>IF(W$14="","",INDEX('Work It Out'!$K217:$EN217,MATCH(W$14,WorkDebtName,0)))</f>
        <v/>
      </c>
      <c r="X223" s="32" t="str">
        <f>IF(W$14="","",INDEX('Work It Out'!$I217:$EN217, MATCH(W$14, WorkDebtName, 0)))</f>
        <v/>
      </c>
      <c r="Y223" s="32" t="str">
        <f>IF(Y$14="","",INDEX('Work It Out'!$K217:$EN217,MATCH(Y$14,WorkDebtName,0)))</f>
        <v/>
      </c>
      <c r="Z223" s="32" t="str">
        <f>IF(Y$14="","",INDEX('Work It Out'!$I217:$EN217, MATCH(Y$14, WorkDebtName, 0)))</f>
        <v/>
      </c>
      <c r="AA223" s="32" t="str">
        <f>IF(AA$14="","",INDEX('Work It Out'!$K217:$EN217,MATCH(AA$14,WorkDebtName,0)))</f>
        <v/>
      </c>
      <c r="AB223" s="32" t="str">
        <f>IF(AA$14="","",INDEX('Work It Out'!$I217:$EN217, MATCH(AA$14, WorkDebtName, 0)))</f>
        <v/>
      </c>
      <c r="AC223" s="32" t="str">
        <f>IF(AC$14="","",INDEX('Work It Out'!$K217:$EN217,MATCH(AC$14,WorkDebtName,0)))</f>
        <v/>
      </c>
      <c r="AD223" s="32" t="str">
        <f>IF(AC$14="","",INDEX('Work It Out'!$I217:$EN217, MATCH(AC$14, WorkDebtName, 0)))</f>
        <v/>
      </c>
      <c r="AE223" s="32" t="str">
        <f>IF(AE$14="","",INDEX('Work It Out'!$K217:$EN217,MATCH(AE$14,WorkDebtName,0)))</f>
        <v/>
      </c>
      <c r="AF223" s="32" t="str">
        <f>IF(AE$14="","",INDEX('Work It Out'!$I217:$EN217, MATCH(AE$14, WorkDebtName, 0)))</f>
        <v/>
      </c>
      <c r="AG223" s="32" t="str">
        <f>IF(AG$14="","",INDEX('Work It Out'!$K217:$EN217,MATCH(AG$14,WorkDebtName,0)))</f>
        <v/>
      </c>
      <c r="AH223" s="32" t="str">
        <f>IF(AG$14="","",INDEX('Work It Out'!$I217:$EN217, MATCH(AG$14, WorkDebtName, 0)))</f>
        <v/>
      </c>
      <c r="AI223" s="32" t="str">
        <f>IF(AI$14="","",INDEX('Work It Out'!$K217:$EN217,MATCH(AI$14,WorkDebtName,0)))</f>
        <v/>
      </c>
      <c r="AJ223" s="32" t="str">
        <f>IF(AI$14="","",INDEX('Work It Out'!$I217:$EN217, MATCH(AI$14, WorkDebtName, 0)))</f>
        <v/>
      </c>
      <c r="AK223" s="32" t="str">
        <f>IF(AK$14="","",INDEX('Work It Out'!$K217:$EN217,MATCH(AK$14,WorkDebtName,0)))</f>
        <v/>
      </c>
      <c r="AL223" s="32" t="str">
        <f>IF(AK$14="","",INDEX('Work It Out'!$I217:$EN217, MATCH(AK$14, WorkDebtName, 0)))</f>
        <v/>
      </c>
      <c r="AM223" s="32" t="str">
        <f>IF(AM$14="","",INDEX('Work It Out'!$K217:$EN217,MATCH(AM$14,WorkDebtName,0)))</f>
        <v/>
      </c>
      <c r="AN223" s="32" t="str">
        <f>IF(AM$14="","",INDEX('Work It Out'!$I217:$EN217, MATCH(AM$14, WorkDebtName, 0)))</f>
        <v/>
      </c>
      <c r="AO223" s="32" t="str">
        <f>IF(AO$14="","",INDEX('Work It Out'!$K217:$EN217,MATCH(AO$14,WorkDebtName,0)))</f>
        <v/>
      </c>
      <c r="AP223" s="32" t="str">
        <f>IF(AO$14="","",INDEX('Work It Out'!$I217:$EN217, MATCH(AO$14, WorkDebtName, 0)))</f>
        <v/>
      </c>
    </row>
    <row r="224" spans="2:42" x14ac:dyDescent="0.25">
      <c r="B224" s="31">
        <f t="shared" ca="1" si="3"/>
        <v>51836</v>
      </c>
      <c r="C224" s="32">
        <f>IF(C$14="","",INDEX('Work It Out'!$K218:$EN218,MATCH(C$14,WorkDebtName,0)))</f>
        <v>0</v>
      </c>
      <c r="D224" s="32">
        <f>IF(C$14="","",INDEX('Work It Out'!$I218:$EN218, MATCH(C$14, WorkDebtName, 0)))</f>
        <v>0</v>
      </c>
      <c r="E224" s="32">
        <f>IF(E$14="","",INDEX('Work It Out'!$K218:$EN218,MATCH(E$14,WorkDebtName,0)))</f>
        <v>0</v>
      </c>
      <c r="F224" s="32">
        <f>IF(E$14="","",INDEX('Work It Out'!$I218:$EN218, MATCH(E$14, WorkDebtName, 0)))</f>
        <v>0</v>
      </c>
      <c r="G224" s="32">
        <f>IF(G$14="","",INDEX('Work It Out'!$K218:$EN218,MATCH(G$14,WorkDebtName,0)))</f>
        <v>0</v>
      </c>
      <c r="H224" s="32">
        <f>IF(G$14="","",INDEX('Work It Out'!$I218:$EN218, MATCH(G$14, WorkDebtName, 0)))</f>
        <v>0</v>
      </c>
      <c r="I224" s="32">
        <f>IF(I$14="","",INDEX('Work It Out'!$K218:$EN218,MATCH(I$14,WorkDebtName,0)))</f>
        <v>0</v>
      </c>
      <c r="J224" s="32">
        <f>IF(I$14="","",INDEX('Work It Out'!$I218:$EN218, MATCH(I$14, WorkDebtName, 0)))</f>
        <v>0</v>
      </c>
      <c r="K224" s="32" t="str">
        <f>IF(K$14="","",INDEX('Work It Out'!$K218:$EN218,MATCH(K$14,WorkDebtName,0)))</f>
        <v/>
      </c>
      <c r="L224" s="32" t="str">
        <f>IF(K$14="","",INDEX('Work It Out'!$I218:$EN218, MATCH(K$14, WorkDebtName, 0)))</f>
        <v/>
      </c>
      <c r="M224" s="32" t="str">
        <f>IF(M$14="","",INDEX('Work It Out'!$K218:$EN218,MATCH(M$14,WorkDebtName,0)))</f>
        <v/>
      </c>
      <c r="N224" s="32" t="str">
        <f>IF(M$14="","",INDEX('Work It Out'!$I218:$EN218, MATCH(M$14, WorkDebtName, 0)))</f>
        <v/>
      </c>
      <c r="O224" s="32" t="str">
        <f>IF(O$14="","",INDEX('Work It Out'!$K218:$EN218,MATCH(O$14,WorkDebtName,0)))</f>
        <v/>
      </c>
      <c r="P224" s="32" t="str">
        <f>IF(O$14="","",INDEX('Work It Out'!$I218:$EN218, MATCH(O$14, WorkDebtName, 0)))</f>
        <v/>
      </c>
      <c r="Q224" s="32" t="str">
        <f>IF(Q$14="","",INDEX('Work It Out'!$K218:$EN218,MATCH(Q$14,WorkDebtName,0)))</f>
        <v/>
      </c>
      <c r="R224" s="32" t="str">
        <f>IF(Q$14="","",INDEX('Work It Out'!$I218:$EN218, MATCH(Q$14, WorkDebtName, 0)))</f>
        <v/>
      </c>
      <c r="S224" s="32" t="str">
        <f>IF(S$14="","",INDEX('Work It Out'!$K218:$EN218,MATCH(S$14,WorkDebtName,0)))</f>
        <v/>
      </c>
      <c r="T224" s="32" t="str">
        <f>IF(S$14="","",INDEX('Work It Out'!$I218:$EN218, MATCH(S$14, WorkDebtName, 0)))</f>
        <v/>
      </c>
      <c r="U224" s="32" t="str">
        <f>IF(U$14="","",INDEX('Work It Out'!$K218:$EN218,MATCH(U$14,WorkDebtName,0)))</f>
        <v/>
      </c>
      <c r="V224" s="32" t="str">
        <f>IF(U$14="","",INDEX('Work It Out'!$I218:$EN218, MATCH(U$14, WorkDebtName, 0)))</f>
        <v/>
      </c>
      <c r="W224" s="32" t="str">
        <f>IF(W$14="","",INDEX('Work It Out'!$K218:$EN218,MATCH(W$14,WorkDebtName,0)))</f>
        <v/>
      </c>
      <c r="X224" s="32" t="str">
        <f>IF(W$14="","",INDEX('Work It Out'!$I218:$EN218, MATCH(W$14, WorkDebtName, 0)))</f>
        <v/>
      </c>
      <c r="Y224" s="32" t="str">
        <f>IF(Y$14="","",INDEX('Work It Out'!$K218:$EN218,MATCH(Y$14,WorkDebtName,0)))</f>
        <v/>
      </c>
      <c r="Z224" s="32" t="str">
        <f>IF(Y$14="","",INDEX('Work It Out'!$I218:$EN218, MATCH(Y$14, WorkDebtName, 0)))</f>
        <v/>
      </c>
      <c r="AA224" s="32" t="str">
        <f>IF(AA$14="","",INDEX('Work It Out'!$K218:$EN218,MATCH(AA$14,WorkDebtName,0)))</f>
        <v/>
      </c>
      <c r="AB224" s="32" t="str">
        <f>IF(AA$14="","",INDEX('Work It Out'!$I218:$EN218, MATCH(AA$14, WorkDebtName, 0)))</f>
        <v/>
      </c>
      <c r="AC224" s="32" t="str">
        <f>IF(AC$14="","",INDEX('Work It Out'!$K218:$EN218,MATCH(AC$14,WorkDebtName,0)))</f>
        <v/>
      </c>
      <c r="AD224" s="32" t="str">
        <f>IF(AC$14="","",INDEX('Work It Out'!$I218:$EN218, MATCH(AC$14, WorkDebtName, 0)))</f>
        <v/>
      </c>
      <c r="AE224" s="32" t="str">
        <f>IF(AE$14="","",INDEX('Work It Out'!$K218:$EN218,MATCH(AE$14,WorkDebtName,0)))</f>
        <v/>
      </c>
      <c r="AF224" s="32" t="str">
        <f>IF(AE$14="","",INDEX('Work It Out'!$I218:$EN218, MATCH(AE$14, WorkDebtName, 0)))</f>
        <v/>
      </c>
      <c r="AG224" s="32" t="str">
        <f>IF(AG$14="","",INDEX('Work It Out'!$K218:$EN218,MATCH(AG$14,WorkDebtName,0)))</f>
        <v/>
      </c>
      <c r="AH224" s="32" t="str">
        <f>IF(AG$14="","",INDEX('Work It Out'!$I218:$EN218, MATCH(AG$14, WorkDebtName, 0)))</f>
        <v/>
      </c>
      <c r="AI224" s="32" t="str">
        <f>IF(AI$14="","",INDEX('Work It Out'!$K218:$EN218,MATCH(AI$14,WorkDebtName,0)))</f>
        <v/>
      </c>
      <c r="AJ224" s="32" t="str">
        <f>IF(AI$14="","",INDEX('Work It Out'!$I218:$EN218, MATCH(AI$14, WorkDebtName, 0)))</f>
        <v/>
      </c>
      <c r="AK224" s="32" t="str">
        <f>IF(AK$14="","",INDEX('Work It Out'!$K218:$EN218,MATCH(AK$14,WorkDebtName,0)))</f>
        <v/>
      </c>
      <c r="AL224" s="32" t="str">
        <f>IF(AK$14="","",INDEX('Work It Out'!$I218:$EN218, MATCH(AK$14, WorkDebtName, 0)))</f>
        <v/>
      </c>
      <c r="AM224" s="32" t="str">
        <f>IF(AM$14="","",INDEX('Work It Out'!$K218:$EN218,MATCH(AM$14,WorkDebtName,0)))</f>
        <v/>
      </c>
      <c r="AN224" s="32" t="str">
        <f>IF(AM$14="","",INDEX('Work It Out'!$I218:$EN218, MATCH(AM$14, WorkDebtName, 0)))</f>
        <v/>
      </c>
      <c r="AO224" s="32" t="str">
        <f>IF(AO$14="","",INDEX('Work It Out'!$K218:$EN218,MATCH(AO$14,WorkDebtName,0)))</f>
        <v/>
      </c>
      <c r="AP224" s="32" t="str">
        <f>IF(AO$14="","",INDEX('Work It Out'!$I218:$EN218, MATCH(AO$14, WorkDebtName, 0)))</f>
        <v/>
      </c>
    </row>
    <row r="225" spans="2:42" x14ac:dyDescent="0.25">
      <c r="B225" s="31">
        <f t="shared" ca="1" si="3"/>
        <v>51867</v>
      </c>
      <c r="C225" s="32">
        <f>IF(C$14="","",INDEX('Work It Out'!$K219:$EN219,MATCH(C$14,WorkDebtName,0)))</f>
        <v>0</v>
      </c>
      <c r="D225" s="32">
        <f>IF(C$14="","",INDEX('Work It Out'!$I219:$EN219, MATCH(C$14, WorkDebtName, 0)))</f>
        <v>0</v>
      </c>
      <c r="E225" s="32">
        <f>IF(E$14="","",INDEX('Work It Out'!$K219:$EN219,MATCH(E$14,WorkDebtName,0)))</f>
        <v>0</v>
      </c>
      <c r="F225" s="32">
        <f>IF(E$14="","",INDEX('Work It Out'!$I219:$EN219, MATCH(E$14, WorkDebtName, 0)))</f>
        <v>0</v>
      </c>
      <c r="G225" s="32">
        <f>IF(G$14="","",INDEX('Work It Out'!$K219:$EN219,MATCH(G$14,WorkDebtName,0)))</f>
        <v>0</v>
      </c>
      <c r="H225" s="32">
        <f>IF(G$14="","",INDEX('Work It Out'!$I219:$EN219, MATCH(G$14, WorkDebtName, 0)))</f>
        <v>0</v>
      </c>
      <c r="I225" s="32">
        <f>IF(I$14="","",INDEX('Work It Out'!$K219:$EN219,MATCH(I$14,WorkDebtName,0)))</f>
        <v>0</v>
      </c>
      <c r="J225" s="32">
        <f>IF(I$14="","",INDEX('Work It Out'!$I219:$EN219, MATCH(I$14, WorkDebtName, 0)))</f>
        <v>0</v>
      </c>
      <c r="K225" s="32" t="str">
        <f>IF(K$14="","",INDEX('Work It Out'!$K219:$EN219,MATCH(K$14,WorkDebtName,0)))</f>
        <v/>
      </c>
      <c r="L225" s="32" t="str">
        <f>IF(K$14="","",INDEX('Work It Out'!$I219:$EN219, MATCH(K$14, WorkDebtName, 0)))</f>
        <v/>
      </c>
      <c r="M225" s="32" t="str">
        <f>IF(M$14="","",INDEX('Work It Out'!$K219:$EN219,MATCH(M$14,WorkDebtName,0)))</f>
        <v/>
      </c>
      <c r="N225" s="32" t="str">
        <f>IF(M$14="","",INDEX('Work It Out'!$I219:$EN219, MATCH(M$14, WorkDebtName, 0)))</f>
        <v/>
      </c>
      <c r="O225" s="32" t="str">
        <f>IF(O$14="","",INDEX('Work It Out'!$K219:$EN219,MATCH(O$14,WorkDebtName,0)))</f>
        <v/>
      </c>
      <c r="P225" s="32" t="str">
        <f>IF(O$14="","",INDEX('Work It Out'!$I219:$EN219, MATCH(O$14, WorkDebtName, 0)))</f>
        <v/>
      </c>
      <c r="Q225" s="32" t="str">
        <f>IF(Q$14="","",INDEX('Work It Out'!$K219:$EN219,MATCH(Q$14,WorkDebtName,0)))</f>
        <v/>
      </c>
      <c r="R225" s="32" t="str">
        <f>IF(Q$14="","",INDEX('Work It Out'!$I219:$EN219, MATCH(Q$14, WorkDebtName, 0)))</f>
        <v/>
      </c>
      <c r="S225" s="32" t="str">
        <f>IF(S$14="","",INDEX('Work It Out'!$K219:$EN219,MATCH(S$14,WorkDebtName,0)))</f>
        <v/>
      </c>
      <c r="T225" s="32" t="str">
        <f>IF(S$14="","",INDEX('Work It Out'!$I219:$EN219, MATCH(S$14, WorkDebtName, 0)))</f>
        <v/>
      </c>
      <c r="U225" s="32" t="str">
        <f>IF(U$14="","",INDEX('Work It Out'!$K219:$EN219,MATCH(U$14,WorkDebtName,0)))</f>
        <v/>
      </c>
      <c r="V225" s="32" t="str">
        <f>IF(U$14="","",INDEX('Work It Out'!$I219:$EN219, MATCH(U$14, WorkDebtName, 0)))</f>
        <v/>
      </c>
      <c r="W225" s="32" t="str">
        <f>IF(W$14="","",INDEX('Work It Out'!$K219:$EN219,MATCH(W$14,WorkDebtName,0)))</f>
        <v/>
      </c>
      <c r="X225" s="32" t="str">
        <f>IF(W$14="","",INDEX('Work It Out'!$I219:$EN219, MATCH(W$14, WorkDebtName, 0)))</f>
        <v/>
      </c>
      <c r="Y225" s="32" t="str">
        <f>IF(Y$14="","",INDEX('Work It Out'!$K219:$EN219,MATCH(Y$14,WorkDebtName,0)))</f>
        <v/>
      </c>
      <c r="Z225" s="32" t="str">
        <f>IF(Y$14="","",INDEX('Work It Out'!$I219:$EN219, MATCH(Y$14, WorkDebtName, 0)))</f>
        <v/>
      </c>
      <c r="AA225" s="32" t="str">
        <f>IF(AA$14="","",INDEX('Work It Out'!$K219:$EN219,MATCH(AA$14,WorkDebtName,0)))</f>
        <v/>
      </c>
      <c r="AB225" s="32" t="str">
        <f>IF(AA$14="","",INDEX('Work It Out'!$I219:$EN219, MATCH(AA$14, WorkDebtName, 0)))</f>
        <v/>
      </c>
      <c r="AC225" s="32" t="str">
        <f>IF(AC$14="","",INDEX('Work It Out'!$K219:$EN219,MATCH(AC$14,WorkDebtName,0)))</f>
        <v/>
      </c>
      <c r="AD225" s="32" t="str">
        <f>IF(AC$14="","",INDEX('Work It Out'!$I219:$EN219, MATCH(AC$14, WorkDebtName, 0)))</f>
        <v/>
      </c>
      <c r="AE225" s="32" t="str">
        <f>IF(AE$14="","",INDEX('Work It Out'!$K219:$EN219,MATCH(AE$14,WorkDebtName,0)))</f>
        <v/>
      </c>
      <c r="AF225" s="32" t="str">
        <f>IF(AE$14="","",INDEX('Work It Out'!$I219:$EN219, MATCH(AE$14, WorkDebtName, 0)))</f>
        <v/>
      </c>
      <c r="AG225" s="32" t="str">
        <f>IF(AG$14="","",INDEX('Work It Out'!$K219:$EN219,MATCH(AG$14,WorkDebtName,0)))</f>
        <v/>
      </c>
      <c r="AH225" s="32" t="str">
        <f>IF(AG$14="","",INDEX('Work It Out'!$I219:$EN219, MATCH(AG$14, WorkDebtName, 0)))</f>
        <v/>
      </c>
      <c r="AI225" s="32" t="str">
        <f>IF(AI$14="","",INDEX('Work It Out'!$K219:$EN219,MATCH(AI$14,WorkDebtName,0)))</f>
        <v/>
      </c>
      <c r="AJ225" s="32" t="str">
        <f>IF(AI$14="","",INDEX('Work It Out'!$I219:$EN219, MATCH(AI$14, WorkDebtName, 0)))</f>
        <v/>
      </c>
      <c r="AK225" s="32" t="str">
        <f>IF(AK$14="","",INDEX('Work It Out'!$K219:$EN219,MATCH(AK$14,WorkDebtName,0)))</f>
        <v/>
      </c>
      <c r="AL225" s="32" t="str">
        <f>IF(AK$14="","",INDEX('Work It Out'!$I219:$EN219, MATCH(AK$14, WorkDebtName, 0)))</f>
        <v/>
      </c>
      <c r="AM225" s="32" t="str">
        <f>IF(AM$14="","",INDEX('Work It Out'!$K219:$EN219,MATCH(AM$14,WorkDebtName,0)))</f>
        <v/>
      </c>
      <c r="AN225" s="32" t="str">
        <f>IF(AM$14="","",INDEX('Work It Out'!$I219:$EN219, MATCH(AM$14, WorkDebtName, 0)))</f>
        <v/>
      </c>
      <c r="AO225" s="32" t="str">
        <f>IF(AO$14="","",INDEX('Work It Out'!$K219:$EN219,MATCH(AO$14,WorkDebtName,0)))</f>
        <v/>
      </c>
      <c r="AP225" s="32" t="str">
        <f>IF(AO$14="","",INDEX('Work It Out'!$I219:$EN219, MATCH(AO$14, WorkDebtName, 0)))</f>
        <v/>
      </c>
    </row>
    <row r="226" spans="2:42" x14ac:dyDescent="0.25">
      <c r="B226" s="31">
        <f t="shared" ca="1" si="3"/>
        <v>51898</v>
      </c>
      <c r="C226" s="32">
        <f>IF(C$14="","",INDEX('Work It Out'!$K220:$EN220,MATCH(C$14,WorkDebtName,0)))</f>
        <v>0</v>
      </c>
      <c r="D226" s="32">
        <f>IF(C$14="","",INDEX('Work It Out'!$I220:$EN220, MATCH(C$14, WorkDebtName, 0)))</f>
        <v>0</v>
      </c>
      <c r="E226" s="32">
        <f>IF(E$14="","",INDEX('Work It Out'!$K220:$EN220,MATCH(E$14,WorkDebtName,0)))</f>
        <v>0</v>
      </c>
      <c r="F226" s="32">
        <f>IF(E$14="","",INDEX('Work It Out'!$I220:$EN220, MATCH(E$14, WorkDebtName, 0)))</f>
        <v>0</v>
      </c>
      <c r="G226" s="32">
        <f>IF(G$14="","",INDEX('Work It Out'!$K220:$EN220,MATCH(G$14,WorkDebtName,0)))</f>
        <v>0</v>
      </c>
      <c r="H226" s="32">
        <f>IF(G$14="","",INDEX('Work It Out'!$I220:$EN220, MATCH(G$14, WorkDebtName, 0)))</f>
        <v>0</v>
      </c>
      <c r="I226" s="32">
        <f>IF(I$14="","",INDEX('Work It Out'!$K220:$EN220,MATCH(I$14,WorkDebtName,0)))</f>
        <v>0</v>
      </c>
      <c r="J226" s="32">
        <f>IF(I$14="","",INDEX('Work It Out'!$I220:$EN220, MATCH(I$14, WorkDebtName, 0)))</f>
        <v>0</v>
      </c>
      <c r="K226" s="32" t="str">
        <f>IF(K$14="","",INDEX('Work It Out'!$K220:$EN220,MATCH(K$14,WorkDebtName,0)))</f>
        <v/>
      </c>
      <c r="L226" s="32" t="str">
        <f>IF(K$14="","",INDEX('Work It Out'!$I220:$EN220, MATCH(K$14, WorkDebtName, 0)))</f>
        <v/>
      </c>
      <c r="M226" s="32" t="str">
        <f>IF(M$14="","",INDEX('Work It Out'!$K220:$EN220,MATCH(M$14,WorkDebtName,0)))</f>
        <v/>
      </c>
      <c r="N226" s="32" t="str">
        <f>IF(M$14="","",INDEX('Work It Out'!$I220:$EN220, MATCH(M$14, WorkDebtName, 0)))</f>
        <v/>
      </c>
      <c r="O226" s="32" t="str">
        <f>IF(O$14="","",INDEX('Work It Out'!$K220:$EN220,MATCH(O$14,WorkDebtName,0)))</f>
        <v/>
      </c>
      <c r="P226" s="32" t="str">
        <f>IF(O$14="","",INDEX('Work It Out'!$I220:$EN220, MATCH(O$14, WorkDebtName, 0)))</f>
        <v/>
      </c>
      <c r="Q226" s="32" t="str">
        <f>IF(Q$14="","",INDEX('Work It Out'!$K220:$EN220,MATCH(Q$14,WorkDebtName,0)))</f>
        <v/>
      </c>
      <c r="R226" s="32" t="str">
        <f>IF(Q$14="","",INDEX('Work It Out'!$I220:$EN220, MATCH(Q$14, WorkDebtName, 0)))</f>
        <v/>
      </c>
      <c r="S226" s="32" t="str">
        <f>IF(S$14="","",INDEX('Work It Out'!$K220:$EN220,MATCH(S$14,WorkDebtName,0)))</f>
        <v/>
      </c>
      <c r="T226" s="32" t="str">
        <f>IF(S$14="","",INDEX('Work It Out'!$I220:$EN220, MATCH(S$14, WorkDebtName, 0)))</f>
        <v/>
      </c>
      <c r="U226" s="32" t="str">
        <f>IF(U$14="","",INDEX('Work It Out'!$K220:$EN220,MATCH(U$14,WorkDebtName,0)))</f>
        <v/>
      </c>
      <c r="V226" s="32" t="str">
        <f>IF(U$14="","",INDEX('Work It Out'!$I220:$EN220, MATCH(U$14, WorkDebtName, 0)))</f>
        <v/>
      </c>
      <c r="W226" s="32" t="str">
        <f>IF(W$14="","",INDEX('Work It Out'!$K220:$EN220,MATCH(W$14,WorkDebtName,0)))</f>
        <v/>
      </c>
      <c r="X226" s="32" t="str">
        <f>IF(W$14="","",INDEX('Work It Out'!$I220:$EN220, MATCH(W$14, WorkDebtName, 0)))</f>
        <v/>
      </c>
      <c r="Y226" s="32" t="str">
        <f>IF(Y$14="","",INDEX('Work It Out'!$K220:$EN220,MATCH(Y$14,WorkDebtName,0)))</f>
        <v/>
      </c>
      <c r="Z226" s="32" t="str">
        <f>IF(Y$14="","",INDEX('Work It Out'!$I220:$EN220, MATCH(Y$14, WorkDebtName, 0)))</f>
        <v/>
      </c>
      <c r="AA226" s="32" t="str">
        <f>IF(AA$14="","",INDEX('Work It Out'!$K220:$EN220,MATCH(AA$14,WorkDebtName,0)))</f>
        <v/>
      </c>
      <c r="AB226" s="32" t="str">
        <f>IF(AA$14="","",INDEX('Work It Out'!$I220:$EN220, MATCH(AA$14, WorkDebtName, 0)))</f>
        <v/>
      </c>
      <c r="AC226" s="32" t="str">
        <f>IF(AC$14="","",INDEX('Work It Out'!$K220:$EN220,MATCH(AC$14,WorkDebtName,0)))</f>
        <v/>
      </c>
      <c r="AD226" s="32" t="str">
        <f>IF(AC$14="","",INDEX('Work It Out'!$I220:$EN220, MATCH(AC$14, WorkDebtName, 0)))</f>
        <v/>
      </c>
      <c r="AE226" s="32" t="str">
        <f>IF(AE$14="","",INDEX('Work It Out'!$K220:$EN220,MATCH(AE$14,WorkDebtName,0)))</f>
        <v/>
      </c>
      <c r="AF226" s="32" t="str">
        <f>IF(AE$14="","",INDEX('Work It Out'!$I220:$EN220, MATCH(AE$14, WorkDebtName, 0)))</f>
        <v/>
      </c>
      <c r="AG226" s="32" t="str">
        <f>IF(AG$14="","",INDEX('Work It Out'!$K220:$EN220,MATCH(AG$14,WorkDebtName,0)))</f>
        <v/>
      </c>
      <c r="AH226" s="32" t="str">
        <f>IF(AG$14="","",INDEX('Work It Out'!$I220:$EN220, MATCH(AG$14, WorkDebtName, 0)))</f>
        <v/>
      </c>
      <c r="AI226" s="32" t="str">
        <f>IF(AI$14="","",INDEX('Work It Out'!$K220:$EN220,MATCH(AI$14,WorkDebtName,0)))</f>
        <v/>
      </c>
      <c r="AJ226" s="32" t="str">
        <f>IF(AI$14="","",INDEX('Work It Out'!$I220:$EN220, MATCH(AI$14, WorkDebtName, 0)))</f>
        <v/>
      </c>
      <c r="AK226" s="32" t="str">
        <f>IF(AK$14="","",INDEX('Work It Out'!$K220:$EN220,MATCH(AK$14,WorkDebtName,0)))</f>
        <v/>
      </c>
      <c r="AL226" s="32" t="str">
        <f>IF(AK$14="","",INDEX('Work It Out'!$I220:$EN220, MATCH(AK$14, WorkDebtName, 0)))</f>
        <v/>
      </c>
      <c r="AM226" s="32" t="str">
        <f>IF(AM$14="","",INDEX('Work It Out'!$K220:$EN220,MATCH(AM$14,WorkDebtName,0)))</f>
        <v/>
      </c>
      <c r="AN226" s="32" t="str">
        <f>IF(AM$14="","",INDEX('Work It Out'!$I220:$EN220, MATCH(AM$14, WorkDebtName, 0)))</f>
        <v/>
      </c>
      <c r="AO226" s="32" t="str">
        <f>IF(AO$14="","",INDEX('Work It Out'!$K220:$EN220,MATCH(AO$14,WorkDebtName,0)))</f>
        <v/>
      </c>
      <c r="AP226" s="32" t="str">
        <f>IF(AO$14="","",INDEX('Work It Out'!$I220:$EN220, MATCH(AO$14, WorkDebtName, 0)))</f>
        <v/>
      </c>
    </row>
    <row r="227" spans="2:42" x14ac:dyDescent="0.25">
      <c r="B227" s="31">
        <f t="shared" ca="1" si="3"/>
        <v>51926</v>
      </c>
      <c r="C227" s="32">
        <f>IF(C$14="","",INDEX('Work It Out'!$K221:$EN221,MATCH(C$14,WorkDebtName,0)))</f>
        <v>0</v>
      </c>
      <c r="D227" s="32">
        <f>IF(C$14="","",INDEX('Work It Out'!$I221:$EN221, MATCH(C$14, WorkDebtName, 0)))</f>
        <v>0</v>
      </c>
      <c r="E227" s="32">
        <f>IF(E$14="","",INDEX('Work It Out'!$K221:$EN221,MATCH(E$14,WorkDebtName,0)))</f>
        <v>0</v>
      </c>
      <c r="F227" s="32">
        <f>IF(E$14="","",INDEX('Work It Out'!$I221:$EN221, MATCH(E$14, WorkDebtName, 0)))</f>
        <v>0</v>
      </c>
      <c r="G227" s="32">
        <f>IF(G$14="","",INDEX('Work It Out'!$K221:$EN221,MATCH(G$14,WorkDebtName,0)))</f>
        <v>0</v>
      </c>
      <c r="H227" s="32">
        <f>IF(G$14="","",INDEX('Work It Out'!$I221:$EN221, MATCH(G$14, WorkDebtName, 0)))</f>
        <v>0</v>
      </c>
      <c r="I227" s="32">
        <f>IF(I$14="","",INDEX('Work It Out'!$K221:$EN221,MATCH(I$14,WorkDebtName,0)))</f>
        <v>0</v>
      </c>
      <c r="J227" s="32">
        <f>IF(I$14="","",INDEX('Work It Out'!$I221:$EN221, MATCH(I$14, WorkDebtName, 0)))</f>
        <v>0</v>
      </c>
      <c r="K227" s="32" t="str">
        <f>IF(K$14="","",INDEX('Work It Out'!$K221:$EN221,MATCH(K$14,WorkDebtName,0)))</f>
        <v/>
      </c>
      <c r="L227" s="32" t="str">
        <f>IF(K$14="","",INDEX('Work It Out'!$I221:$EN221, MATCH(K$14, WorkDebtName, 0)))</f>
        <v/>
      </c>
      <c r="M227" s="32" t="str">
        <f>IF(M$14="","",INDEX('Work It Out'!$K221:$EN221,MATCH(M$14,WorkDebtName,0)))</f>
        <v/>
      </c>
      <c r="N227" s="32" t="str">
        <f>IF(M$14="","",INDEX('Work It Out'!$I221:$EN221, MATCH(M$14, WorkDebtName, 0)))</f>
        <v/>
      </c>
      <c r="O227" s="32" t="str">
        <f>IF(O$14="","",INDEX('Work It Out'!$K221:$EN221,MATCH(O$14,WorkDebtName,0)))</f>
        <v/>
      </c>
      <c r="P227" s="32" t="str">
        <f>IF(O$14="","",INDEX('Work It Out'!$I221:$EN221, MATCH(O$14, WorkDebtName, 0)))</f>
        <v/>
      </c>
      <c r="Q227" s="32" t="str">
        <f>IF(Q$14="","",INDEX('Work It Out'!$K221:$EN221,MATCH(Q$14,WorkDebtName,0)))</f>
        <v/>
      </c>
      <c r="R227" s="32" t="str">
        <f>IF(Q$14="","",INDEX('Work It Out'!$I221:$EN221, MATCH(Q$14, WorkDebtName, 0)))</f>
        <v/>
      </c>
      <c r="S227" s="32" t="str">
        <f>IF(S$14="","",INDEX('Work It Out'!$K221:$EN221,MATCH(S$14,WorkDebtName,0)))</f>
        <v/>
      </c>
      <c r="T227" s="32" t="str">
        <f>IF(S$14="","",INDEX('Work It Out'!$I221:$EN221, MATCH(S$14, WorkDebtName, 0)))</f>
        <v/>
      </c>
      <c r="U227" s="32" t="str">
        <f>IF(U$14="","",INDEX('Work It Out'!$K221:$EN221,MATCH(U$14,WorkDebtName,0)))</f>
        <v/>
      </c>
      <c r="V227" s="32" t="str">
        <f>IF(U$14="","",INDEX('Work It Out'!$I221:$EN221, MATCH(U$14, WorkDebtName, 0)))</f>
        <v/>
      </c>
      <c r="W227" s="32" t="str">
        <f>IF(W$14="","",INDEX('Work It Out'!$K221:$EN221,MATCH(W$14,WorkDebtName,0)))</f>
        <v/>
      </c>
      <c r="X227" s="32" t="str">
        <f>IF(W$14="","",INDEX('Work It Out'!$I221:$EN221, MATCH(W$14, WorkDebtName, 0)))</f>
        <v/>
      </c>
      <c r="Y227" s="32" t="str">
        <f>IF(Y$14="","",INDEX('Work It Out'!$K221:$EN221,MATCH(Y$14,WorkDebtName,0)))</f>
        <v/>
      </c>
      <c r="Z227" s="32" t="str">
        <f>IF(Y$14="","",INDEX('Work It Out'!$I221:$EN221, MATCH(Y$14, WorkDebtName, 0)))</f>
        <v/>
      </c>
      <c r="AA227" s="32" t="str">
        <f>IF(AA$14="","",INDEX('Work It Out'!$K221:$EN221,MATCH(AA$14,WorkDebtName,0)))</f>
        <v/>
      </c>
      <c r="AB227" s="32" t="str">
        <f>IF(AA$14="","",INDEX('Work It Out'!$I221:$EN221, MATCH(AA$14, WorkDebtName, 0)))</f>
        <v/>
      </c>
      <c r="AC227" s="32" t="str">
        <f>IF(AC$14="","",INDEX('Work It Out'!$K221:$EN221,MATCH(AC$14,WorkDebtName,0)))</f>
        <v/>
      </c>
      <c r="AD227" s="32" t="str">
        <f>IF(AC$14="","",INDEX('Work It Out'!$I221:$EN221, MATCH(AC$14, WorkDebtName, 0)))</f>
        <v/>
      </c>
      <c r="AE227" s="32" t="str">
        <f>IF(AE$14="","",INDEX('Work It Out'!$K221:$EN221,MATCH(AE$14,WorkDebtName,0)))</f>
        <v/>
      </c>
      <c r="AF227" s="32" t="str">
        <f>IF(AE$14="","",INDEX('Work It Out'!$I221:$EN221, MATCH(AE$14, WorkDebtName, 0)))</f>
        <v/>
      </c>
      <c r="AG227" s="32" t="str">
        <f>IF(AG$14="","",INDEX('Work It Out'!$K221:$EN221,MATCH(AG$14,WorkDebtName,0)))</f>
        <v/>
      </c>
      <c r="AH227" s="32" t="str">
        <f>IF(AG$14="","",INDEX('Work It Out'!$I221:$EN221, MATCH(AG$14, WorkDebtName, 0)))</f>
        <v/>
      </c>
      <c r="AI227" s="32" t="str">
        <f>IF(AI$14="","",INDEX('Work It Out'!$K221:$EN221,MATCH(AI$14,WorkDebtName,0)))</f>
        <v/>
      </c>
      <c r="AJ227" s="32" t="str">
        <f>IF(AI$14="","",INDEX('Work It Out'!$I221:$EN221, MATCH(AI$14, WorkDebtName, 0)))</f>
        <v/>
      </c>
      <c r="AK227" s="32" t="str">
        <f>IF(AK$14="","",INDEX('Work It Out'!$K221:$EN221,MATCH(AK$14,WorkDebtName,0)))</f>
        <v/>
      </c>
      <c r="AL227" s="32" t="str">
        <f>IF(AK$14="","",INDEX('Work It Out'!$I221:$EN221, MATCH(AK$14, WorkDebtName, 0)))</f>
        <v/>
      </c>
      <c r="AM227" s="32" t="str">
        <f>IF(AM$14="","",INDEX('Work It Out'!$K221:$EN221,MATCH(AM$14,WorkDebtName,0)))</f>
        <v/>
      </c>
      <c r="AN227" s="32" t="str">
        <f>IF(AM$14="","",INDEX('Work It Out'!$I221:$EN221, MATCH(AM$14, WorkDebtName, 0)))</f>
        <v/>
      </c>
      <c r="AO227" s="32" t="str">
        <f>IF(AO$14="","",INDEX('Work It Out'!$K221:$EN221,MATCH(AO$14,WorkDebtName,0)))</f>
        <v/>
      </c>
      <c r="AP227" s="32" t="str">
        <f>IF(AO$14="","",INDEX('Work It Out'!$I221:$EN221, MATCH(AO$14, WorkDebtName, 0)))</f>
        <v/>
      </c>
    </row>
    <row r="228" spans="2:42" x14ac:dyDescent="0.25">
      <c r="B228" s="31">
        <f t="shared" ca="1" si="3"/>
        <v>51957</v>
      </c>
      <c r="C228" s="32">
        <f>IF(C$14="","",INDEX('Work It Out'!$K222:$EN222,MATCH(C$14,WorkDebtName,0)))</f>
        <v>0</v>
      </c>
      <c r="D228" s="32">
        <f>IF(C$14="","",INDEX('Work It Out'!$I222:$EN222, MATCH(C$14, WorkDebtName, 0)))</f>
        <v>0</v>
      </c>
      <c r="E228" s="32">
        <f>IF(E$14="","",INDEX('Work It Out'!$K222:$EN222,MATCH(E$14,WorkDebtName,0)))</f>
        <v>0</v>
      </c>
      <c r="F228" s="32">
        <f>IF(E$14="","",INDEX('Work It Out'!$I222:$EN222, MATCH(E$14, WorkDebtName, 0)))</f>
        <v>0</v>
      </c>
      <c r="G228" s="32">
        <f>IF(G$14="","",INDEX('Work It Out'!$K222:$EN222,MATCH(G$14,WorkDebtName,0)))</f>
        <v>0</v>
      </c>
      <c r="H228" s="32">
        <f>IF(G$14="","",INDEX('Work It Out'!$I222:$EN222, MATCH(G$14, WorkDebtName, 0)))</f>
        <v>0</v>
      </c>
      <c r="I228" s="32">
        <f>IF(I$14="","",INDEX('Work It Out'!$K222:$EN222,MATCH(I$14,WorkDebtName,0)))</f>
        <v>0</v>
      </c>
      <c r="J228" s="32">
        <f>IF(I$14="","",INDEX('Work It Out'!$I222:$EN222, MATCH(I$14, WorkDebtName, 0)))</f>
        <v>0</v>
      </c>
      <c r="K228" s="32" t="str">
        <f>IF(K$14="","",INDEX('Work It Out'!$K222:$EN222,MATCH(K$14,WorkDebtName,0)))</f>
        <v/>
      </c>
      <c r="L228" s="32" t="str">
        <f>IF(K$14="","",INDEX('Work It Out'!$I222:$EN222, MATCH(K$14, WorkDebtName, 0)))</f>
        <v/>
      </c>
      <c r="M228" s="32" t="str">
        <f>IF(M$14="","",INDEX('Work It Out'!$K222:$EN222,MATCH(M$14,WorkDebtName,0)))</f>
        <v/>
      </c>
      <c r="N228" s="32" t="str">
        <f>IF(M$14="","",INDEX('Work It Out'!$I222:$EN222, MATCH(M$14, WorkDebtName, 0)))</f>
        <v/>
      </c>
      <c r="O228" s="32" t="str">
        <f>IF(O$14="","",INDEX('Work It Out'!$K222:$EN222,MATCH(O$14,WorkDebtName,0)))</f>
        <v/>
      </c>
      <c r="P228" s="32" t="str">
        <f>IF(O$14="","",INDEX('Work It Out'!$I222:$EN222, MATCH(O$14, WorkDebtName, 0)))</f>
        <v/>
      </c>
      <c r="Q228" s="32" t="str">
        <f>IF(Q$14="","",INDEX('Work It Out'!$K222:$EN222,MATCH(Q$14,WorkDebtName,0)))</f>
        <v/>
      </c>
      <c r="R228" s="32" t="str">
        <f>IF(Q$14="","",INDEX('Work It Out'!$I222:$EN222, MATCH(Q$14, WorkDebtName, 0)))</f>
        <v/>
      </c>
      <c r="S228" s="32" t="str">
        <f>IF(S$14="","",INDEX('Work It Out'!$K222:$EN222,MATCH(S$14,WorkDebtName,0)))</f>
        <v/>
      </c>
      <c r="T228" s="32" t="str">
        <f>IF(S$14="","",INDEX('Work It Out'!$I222:$EN222, MATCH(S$14, WorkDebtName, 0)))</f>
        <v/>
      </c>
      <c r="U228" s="32" t="str">
        <f>IF(U$14="","",INDEX('Work It Out'!$K222:$EN222,MATCH(U$14,WorkDebtName,0)))</f>
        <v/>
      </c>
      <c r="V228" s="32" t="str">
        <f>IF(U$14="","",INDEX('Work It Out'!$I222:$EN222, MATCH(U$14, WorkDebtName, 0)))</f>
        <v/>
      </c>
      <c r="W228" s="32" t="str">
        <f>IF(W$14="","",INDEX('Work It Out'!$K222:$EN222,MATCH(W$14,WorkDebtName,0)))</f>
        <v/>
      </c>
      <c r="X228" s="32" t="str">
        <f>IF(W$14="","",INDEX('Work It Out'!$I222:$EN222, MATCH(W$14, WorkDebtName, 0)))</f>
        <v/>
      </c>
      <c r="Y228" s="32" t="str">
        <f>IF(Y$14="","",INDEX('Work It Out'!$K222:$EN222,MATCH(Y$14,WorkDebtName,0)))</f>
        <v/>
      </c>
      <c r="Z228" s="32" t="str">
        <f>IF(Y$14="","",INDEX('Work It Out'!$I222:$EN222, MATCH(Y$14, WorkDebtName, 0)))</f>
        <v/>
      </c>
      <c r="AA228" s="32" t="str">
        <f>IF(AA$14="","",INDEX('Work It Out'!$K222:$EN222,MATCH(AA$14,WorkDebtName,0)))</f>
        <v/>
      </c>
      <c r="AB228" s="32" t="str">
        <f>IF(AA$14="","",INDEX('Work It Out'!$I222:$EN222, MATCH(AA$14, WorkDebtName, 0)))</f>
        <v/>
      </c>
      <c r="AC228" s="32" t="str">
        <f>IF(AC$14="","",INDEX('Work It Out'!$K222:$EN222,MATCH(AC$14,WorkDebtName,0)))</f>
        <v/>
      </c>
      <c r="AD228" s="32" t="str">
        <f>IF(AC$14="","",INDEX('Work It Out'!$I222:$EN222, MATCH(AC$14, WorkDebtName, 0)))</f>
        <v/>
      </c>
      <c r="AE228" s="32" t="str">
        <f>IF(AE$14="","",INDEX('Work It Out'!$K222:$EN222,MATCH(AE$14,WorkDebtName,0)))</f>
        <v/>
      </c>
      <c r="AF228" s="32" t="str">
        <f>IF(AE$14="","",INDEX('Work It Out'!$I222:$EN222, MATCH(AE$14, WorkDebtName, 0)))</f>
        <v/>
      </c>
      <c r="AG228" s="32" t="str">
        <f>IF(AG$14="","",INDEX('Work It Out'!$K222:$EN222,MATCH(AG$14,WorkDebtName,0)))</f>
        <v/>
      </c>
      <c r="AH228" s="32" t="str">
        <f>IF(AG$14="","",INDEX('Work It Out'!$I222:$EN222, MATCH(AG$14, WorkDebtName, 0)))</f>
        <v/>
      </c>
      <c r="AI228" s="32" t="str">
        <f>IF(AI$14="","",INDEX('Work It Out'!$K222:$EN222,MATCH(AI$14,WorkDebtName,0)))</f>
        <v/>
      </c>
      <c r="AJ228" s="32" t="str">
        <f>IF(AI$14="","",INDEX('Work It Out'!$I222:$EN222, MATCH(AI$14, WorkDebtName, 0)))</f>
        <v/>
      </c>
      <c r="AK228" s="32" t="str">
        <f>IF(AK$14="","",INDEX('Work It Out'!$K222:$EN222,MATCH(AK$14,WorkDebtName,0)))</f>
        <v/>
      </c>
      <c r="AL228" s="32" t="str">
        <f>IF(AK$14="","",INDEX('Work It Out'!$I222:$EN222, MATCH(AK$14, WorkDebtName, 0)))</f>
        <v/>
      </c>
      <c r="AM228" s="32" t="str">
        <f>IF(AM$14="","",INDEX('Work It Out'!$K222:$EN222,MATCH(AM$14,WorkDebtName,0)))</f>
        <v/>
      </c>
      <c r="AN228" s="32" t="str">
        <f>IF(AM$14="","",INDEX('Work It Out'!$I222:$EN222, MATCH(AM$14, WorkDebtName, 0)))</f>
        <v/>
      </c>
      <c r="AO228" s="32" t="str">
        <f>IF(AO$14="","",INDEX('Work It Out'!$K222:$EN222,MATCH(AO$14,WorkDebtName,0)))</f>
        <v/>
      </c>
      <c r="AP228" s="32" t="str">
        <f>IF(AO$14="","",INDEX('Work It Out'!$I222:$EN222, MATCH(AO$14, WorkDebtName, 0)))</f>
        <v/>
      </c>
    </row>
    <row r="229" spans="2:42" x14ac:dyDescent="0.25">
      <c r="B229" s="31">
        <f t="shared" ca="1" si="3"/>
        <v>51987</v>
      </c>
      <c r="C229" s="32">
        <f>IF(C$14="","",INDEX('Work It Out'!$K223:$EN223,MATCH(C$14,WorkDebtName,0)))</f>
        <v>0</v>
      </c>
      <c r="D229" s="32">
        <f>IF(C$14="","",INDEX('Work It Out'!$I223:$EN223, MATCH(C$14, WorkDebtName, 0)))</f>
        <v>0</v>
      </c>
      <c r="E229" s="32">
        <f>IF(E$14="","",INDEX('Work It Out'!$K223:$EN223,MATCH(E$14,WorkDebtName,0)))</f>
        <v>0</v>
      </c>
      <c r="F229" s="32">
        <f>IF(E$14="","",INDEX('Work It Out'!$I223:$EN223, MATCH(E$14, WorkDebtName, 0)))</f>
        <v>0</v>
      </c>
      <c r="G229" s="32">
        <f>IF(G$14="","",INDEX('Work It Out'!$K223:$EN223,MATCH(G$14,WorkDebtName,0)))</f>
        <v>0</v>
      </c>
      <c r="H229" s="32">
        <f>IF(G$14="","",INDEX('Work It Out'!$I223:$EN223, MATCH(G$14, WorkDebtName, 0)))</f>
        <v>0</v>
      </c>
      <c r="I229" s="32">
        <f>IF(I$14="","",INDEX('Work It Out'!$K223:$EN223,MATCH(I$14,WorkDebtName,0)))</f>
        <v>0</v>
      </c>
      <c r="J229" s="32">
        <f>IF(I$14="","",INDEX('Work It Out'!$I223:$EN223, MATCH(I$14, WorkDebtName, 0)))</f>
        <v>0</v>
      </c>
      <c r="K229" s="32" t="str">
        <f>IF(K$14="","",INDEX('Work It Out'!$K223:$EN223,MATCH(K$14,WorkDebtName,0)))</f>
        <v/>
      </c>
      <c r="L229" s="32" t="str">
        <f>IF(K$14="","",INDEX('Work It Out'!$I223:$EN223, MATCH(K$14, WorkDebtName, 0)))</f>
        <v/>
      </c>
      <c r="M229" s="32" t="str">
        <f>IF(M$14="","",INDEX('Work It Out'!$K223:$EN223,MATCH(M$14,WorkDebtName,0)))</f>
        <v/>
      </c>
      <c r="N229" s="32" t="str">
        <f>IF(M$14="","",INDEX('Work It Out'!$I223:$EN223, MATCH(M$14, WorkDebtName, 0)))</f>
        <v/>
      </c>
      <c r="O229" s="32" t="str">
        <f>IF(O$14="","",INDEX('Work It Out'!$K223:$EN223,MATCH(O$14,WorkDebtName,0)))</f>
        <v/>
      </c>
      <c r="P229" s="32" t="str">
        <f>IF(O$14="","",INDEX('Work It Out'!$I223:$EN223, MATCH(O$14, WorkDebtName, 0)))</f>
        <v/>
      </c>
      <c r="Q229" s="32" t="str">
        <f>IF(Q$14="","",INDEX('Work It Out'!$K223:$EN223,MATCH(Q$14,WorkDebtName,0)))</f>
        <v/>
      </c>
      <c r="R229" s="32" t="str">
        <f>IF(Q$14="","",INDEX('Work It Out'!$I223:$EN223, MATCH(Q$14, WorkDebtName, 0)))</f>
        <v/>
      </c>
      <c r="S229" s="32" t="str">
        <f>IF(S$14="","",INDEX('Work It Out'!$K223:$EN223,MATCH(S$14,WorkDebtName,0)))</f>
        <v/>
      </c>
      <c r="T229" s="32" t="str">
        <f>IF(S$14="","",INDEX('Work It Out'!$I223:$EN223, MATCH(S$14, WorkDebtName, 0)))</f>
        <v/>
      </c>
      <c r="U229" s="32" t="str">
        <f>IF(U$14="","",INDEX('Work It Out'!$K223:$EN223,MATCH(U$14,WorkDebtName,0)))</f>
        <v/>
      </c>
      <c r="V229" s="32" t="str">
        <f>IF(U$14="","",INDEX('Work It Out'!$I223:$EN223, MATCH(U$14, WorkDebtName, 0)))</f>
        <v/>
      </c>
      <c r="W229" s="32" t="str">
        <f>IF(W$14="","",INDEX('Work It Out'!$K223:$EN223,MATCH(W$14,WorkDebtName,0)))</f>
        <v/>
      </c>
      <c r="X229" s="32" t="str">
        <f>IF(W$14="","",INDEX('Work It Out'!$I223:$EN223, MATCH(W$14, WorkDebtName, 0)))</f>
        <v/>
      </c>
      <c r="Y229" s="32" t="str">
        <f>IF(Y$14="","",INDEX('Work It Out'!$K223:$EN223,MATCH(Y$14,WorkDebtName,0)))</f>
        <v/>
      </c>
      <c r="Z229" s="32" t="str">
        <f>IF(Y$14="","",INDEX('Work It Out'!$I223:$EN223, MATCH(Y$14, WorkDebtName, 0)))</f>
        <v/>
      </c>
      <c r="AA229" s="32" t="str">
        <f>IF(AA$14="","",INDEX('Work It Out'!$K223:$EN223,MATCH(AA$14,WorkDebtName,0)))</f>
        <v/>
      </c>
      <c r="AB229" s="32" t="str">
        <f>IF(AA$14="","",INDEX('Work It Out'!$I223:$EN223, MATCH(AA$14, WorkDebtName, 0)))</f>
        <v/>
      </c>
      <c r="AC229" s="32" t="str">
        <f>IF(AC$14="","",INDEX('Work It Out'!$K223:$EN223,MATCH(AC$14,WorkDebtName,0)))</f>
        <v/>
      </c>
      <c r="AD229" s="32" t="str">
        <f>IF(AC$14="","",INDEX('Work It Out'!$I223:$EN223, MATCH(AC$14, WorkDebtName, 0)))</f>
        <v/>
      </c>
      <c r="AE229" s="32" t="str">
        <f>IF(AE$14="","",INDEX('Work It Out'!$K223:$EN223,MATCH(AE$14,WorkDebtName,0)))</f>
        <v/>
      </c>
      <c r="AF229" s="32" t="str">
        <f>IF(AE$14="","",INDEX('Work It Out'!$I223:$EN223, MATCH(AE$14, WorkDebtName, 0)))</f>
        <v/>
      </c>
      <c r="AG229" s="32" t="str">
        <f>IF(AG$14="","",INDEX('Work It Out'!$K223:$EN223,MATCH(AG$14,WorkDebtName,0)))</f>
        <v/>
      </c>
      <c r="AH229" s="32" t="str">
        <f>IF(AG$14="","",INDEX('Work It Out'!$I223:$EN223, MATCH(AG$14, WorkDebtName, 0)))</f>
        <v/>
      </c>
      <c r="AI229" s="32" t="str">
        <f>IF(AI$14="","",INDEX('Work It Out'!$K223:$EN223,MATCH(AI$14,WorkDebtName,0)))</f>
        <v/>
      </c>
      <c r="AJ229" s="32" t="str">
        <f>IF(AI$14="","",INDEX('Work It Out'!$I223:$EN223, MATCH(AI$14, WorkDebtName, 0)))</f>
        <v/>
      </c>
      <c r="AK229" s="32" t="str">
        <f>IF(AK$14="","",INDEX('Work It Out'!$K223:$EN223,MATCH(AK$14,WorkDebtName,0)))</f>
        <v/>
      </c>
      <c r="AL229" s="32" t="str">
        <f>IF(AK$14="","",INDEX('Work It Out'!$I223:$EN223, MATCH(AK$14, WorkDebtName, 0)))</f>
        <v/>
      </c>
      <c r="AM229" s="32" t="str">
        <f>IF(AM$14="","",INDEX('Work It Out'!$K223:$EN223,MATCH(AM$14,WorkDebtName,0)))</f>
        <v/>
      </c>
      <c r="AN229" s="32" t="str">
        <f>IF(AM$14="","",INDEX('Work It Out'!$I223:$EN223, MATCH(AM$14, WorkDebtName, 0)))</f>
        <v/>
      </c>
      <c r="AO229" s="32" t="str">
        <f>IF(AO$14="","",INDEX('Work It Out'!$K223:$EN223,MATCH(AO$14,WorkDebtName,0)))</f>
        <v/>
      </c>
      <c r="AP229" s="32" t="str">
        <f>IF(AO$14="","",INDEX('Work It Out'!$I223:$EN223, MATCH(AO$14, WorkDebtName, 0)))</f>
        <v/>
      </c>
    </row>
    <row r="230" spans="2:42" x14ac:dyDescent="0.25">
      <c r="B230" s="31">
        <f t="shared" ca="1" si="3"/>
        <v>52018</v>
      </c>
      <c r="C230" s="32">
        <f>IF(C$14="","",INDEX('Work It Out'!$K224:$EN224,MATCH(C$14,WorkDebtName,0)))</f>
        <v>0</v>
      </c>
      <c r="D230" s="32">
        <f>IF(C$14="","",INDEX('Work It Out'!$I224:$EN224, MATCH(C$14, WorkDebtName, 0)))</f>
        <v>0</v>
      </c>
      <c r="E230" s="32">
        <f>IF(E$14="","",INDEX('Work It Out'!$K224:$EN224,MATCH(E$14,WorkDebtName,0)))</f>
        <v>0</v>
      </c>
      <c r="F230" s="32">
        <f>IF(E$14="","",INDEX('Work It Out'!$I224:$EN224, MATCH(E$14, WorkDebtName, 0)))</f>
        <v>0</v>
      </c>
      <c r="G230" s="32">
        <f>IF(G$14="","",INDEX('Work It Out'!$K224:$EN224,MATCH(G$14,WorkDebtName,0)))</f>
        <v>0</v>
      </c>
      <c r="H230" s="32">
        <f>IF(G$14="","",INDEX('Work It Out'!$I224:$EN224, MATCH(G$14, WorkDebtName, 0)))</f>
        <v>0</v>
      </c>
      <c r="I230" s="32">
        <f>IF(I$14="","",INDEX('Work It Out'!$K224:$EN224,MATCH(I$14,WorkDebtName,0)))</f>
        <v>0</v>
      </c>
      <c r="J230" s="32">
        <f>IF(I$14="","",INDEX('Work It Out'!$I224:$EN224, MATCH(I$14, WorkDebtName, 0)))</f>
        <v>0</v>
      </c>
      <c r="K230" s="32" t="str">
        <f>IF(K$14="","",INDEX('Work It Out'!$K224:$EN224,MATCH(K$14,WorkDebtName,0)))</f>
        <v/>
      </c>
      <c r="L230" s="32" t="str">
        <f>IF(K$14="","",INDEX('Work It Out'!$I224:$EN224, MATCH(K$14, WorkDebtName, 0)))</f>
        <v/>
      </c>
      <c r="M230" s="32" t="str">
        <f>IF(M$14="","",INDEX('Work It Out'!$K224:$EN224,MATCH(M$14,WorkDebtName,0)))</f>
        <v/>
      </c>
      <c r="N230" s="32" t="str">
        <f>IF(M$14="","",INDEX('Work It Out'!$I224:$EN224, MATCH(M$14, WorkDebtName, 0)))</f>
        <v/>
      </c>
      <c r="O230" s="32" t="str">
        <f>IF(O$14="","",INDEX('Work It Out'!$K224:$EN224,MATCH(O$14,WorkDebtName,0)))</f>
        <v/>
      </c>
      <c r="P230" s="32" t="str">
        <f>IF(O$14="","",INDEX('Work It Out'!$I224:$EN224, MATCH(O$14, WorkDebtName, 0)))</f>
        <v/>
      </c>
      <c r="Q230" s="32" t="str">
        <f>IF(Q$14="","",INDEX('Work It Out'!$K224:$EN224,MATCH(Q$14,WorkDebtName,0)))</f>
        <v/>
      </c>
      <c r="R230" s="32" t="str">
        <f>IF(Q$14="","",INDEX('Work It Out'!$I224:$EN224, MATCH(Q$14, WorkDebtName, 0)))</f>
        <v/>
      </c>
      <c r="S230" s="32" t="str">
        <f>IF(S$14="","",INDEX('Work It Out'!$K224:$EN224,MATCH(S$14,WorkDebtName,0)))</f>
        <v/>
      </c>
      <c r="T230" s="32" t="str">
        <f>IF(S$14="","",INDEX('Work It Out'!$I224:$EN224, MATCH(S$14, WorkDebtName, 0)))</f>
        <v/>
      </c>
      <c r="U230" s="32" t="str">
        <f>IF(U$14="","",INDEX('Work It Out'!$K224:$EN224,MATCH(U$14,WorkDebtName,0)))</f>
        <v/>
      </c>
      <c r="V230" s="32" t="str">
        <f>IF(U$14="","",INDEX('Work It Out'!$I224:$EN224, MATCH(U$14, WorkDebtName, 0)))</f>
        <v/>
      </c>
      <c r="W230" s="32" t="str">
        <f>IF(W$14="","",INDEX('Work It Out'!$K224:$EN224,MATCH(W$14,WorkDebtName,0)))</f>
        <v/>
      </c>
      <c r="X230" s="32" t="str">
        <f>IF(W$14="","",INDEX('Work It Out'!$I224:$EN224, MATCH(W$14, WorkDebtName, 0)))</f>
        <v/>
      </c>
      <c r="Y230" s="32" t="str">
        <f>IF(Y$14="","",INDEX('Work It Out'!$K224:$EN224,MATCH(Y$14,WorkDebtName,0)))</f>
        <v/>
      </c>
      <c r="Z230" s="32" t="str">
        <f>IF(Y$14="","",INDEX('Work It Out'!$I224:$EN224, MATCH(Y$14, WorkDebtName, 0)))</f>
        <v/>
      </c>
      <c r="AA230" s="32" t="str">
        <f>IF(AA$14="","",INDEX('Work It Out'!$K224:$EN224,MATCH(AA$14,WorkDebtName,0)))</f>
        <v/>
      </c>
      <c r="AB230" s="32" t="str">
        <f>IF(AA$14="","",INDEX('Work It Out'!$I224:$EN224, MATCH(AA$14, WorkDebtName, 0)))</f>
        <v/>
      </c>
      <c r="AC230" s="32" t="str">
        <f>IF(AC$14="","",INDEX('Work It Out'!$K224:$EN224,MATCH(AC$14,WorkDebtName,0)))</f>
        <v/>
      </c>
      <c r="AD230" s="32" t="str">
        <f>IF(AC$14="","",INDEX('Work It Out'!$I224:$EN224, MATCH(AC$14, WorkDebtName, 0)))</f>
        <v/>
      </c>
      <c r="AE230" s="32" t="str">
        <f>IF(AE$14="","",INDEX('Work It Out'!$K224:$EN224,MATCH(AE$14,WorkDebtName,0)))</f>
        <v/>
      </c>
      <c r="AF230" s="32" t="str">
        <f>IF(AE$14="","",INDEX('Work It Out'!$I224:$EN224, MATCH(AE$14, WorkDebtName, 0)))</f>
        <v/>
      </c>
      <c r="AG230" s="32" t="str">
        <f>IF(AG$14="","",INDEX('Work It Out'!$K224:$EN224,MATCH(AG$14,WorkDebtName,0)))</f>
        <v/>
      </c>
      <c r="AH230" s="32" t="str">
        <f>IF(AG$14="","",INDEX('Work It Out'!$I224:$EN224, MATCH(AG$14, WorkDebtName, 0)))</f>
        <v/>
      </c>
      <c r="AI230" s="32" t="str">
        <f>IF(AI$14="","",INDEX('Work It Out'!$K224:$EN224,MATCH(AI$14,WorkDebtName,0)))</f>
        <v/>
      </c>
      <c r="AJ230" s="32" t="str">
        <f>IF(AI$14="","",INDEX('Work It Out'!$I224:$EN224, MATCH(AI$14, WorkDebtName, 0)))</f>
        <v/>
      </c>
      <c r="AK230" s="32" t="str">
        <f>IF(AK$14="","",INDEX('Work It Out'!$K224:$EN224,MATCH(AK$14,WorkDebtName,0)))</f>
        <v/>
      </c>
      <c r="AL230" s="32" t="str">
        <f>IF(AK$14="","",INDEX('Work It Out'!$I224:$EN224, MATCH(AK$14, WorkDebtName, 0)))</f>
        <v/>
      </c>
      <c r="AM230" s="32" t="str">
        <f>IF(AM$14="","",INDEX('Work It Out'!$K224:$EN224,MATCH(AM$14,WorkDebtName,0)))</f>
        <v/>
      </c>
      <c r="AN230" s="32" t="str">
        <f>IF(AM$14="","",INDEX('Work It Out'!$I224:$EN224, MATCH(AM$14, WorkDebtName, 0)))</f>
        <v/>
      </c>
      <c r="AO230" s="32" t="str">
        <f>IF(AO$14="","",INDEX('Work It Out'!$K224:$EN224,MATCH(AO$14,WorkDebtName,0)))</f>
        <v/>
      </c>
      <c r="AP230" s="32" t="str">
        <f>IF(AO$14="","",INDEX('Work It Out'!$I224:$EN224, MATCH(AO$14, WorkDebtName, 0)))</f>
        <v/>
      </c>
    </row>
    <row r="231" spans="2:42" x14ac:dyDescent="0.25">
      <c r="B231" s="31">
        <f t="shared" ca="1" si="3"/>
        <v>52048</v>
      </c>
      <c r="C231" s="32">
        <f>IF(C$14="","",INDEX('Work It Out'!$K225:$EN225,MATCH(C$14,WorkDebtName,0)))</f>
        <v>0</v>
      </c>
      <c r="D231" s="32">
        <f>IF(C$14="","",INDEX('Work It Out'!$I225:$EN225, MATCH(C$14, WorkDebtName, 0)))</f>
        <v>0</v>
      </c>
      <c r="E231" s="32">
        <f>IF(E$14="","",INDEX('Work It Out'!$K225:$EN225,MATCH(E$14,WorkDebtName,0)))</f>
        <v>0</v>
      </c>
      <c r="F231" s="32">
        <f>IF(E$14="","",INDEX('Work It Out'!$I225:$EN225, MATCH(E$14, WorkDebtName, 0)))</f>
        <v>0</v>
      </c>
      <c r="G231" s="32">
        <f>IF(G$14="","",INDEX('Work It Out'!$K225:$EN225,MATCH(G$14,WorkDebtName,0)))</f>
        <v>0</v>
      </c>
      <c r="H231" s="32">
        <f>IF(G$14="","",INDEX('Work It Out'!$I225:$EN225, MATCH(G$14, WorkDebtName, 0)))</f>
        <v>0</v>
      </c>
      <c r="I231" s="32">
        <f>IF(I$14="","",INDEX('Work It Out'!$K225:$EN225,MATCH(I$14,WorkDebtName,0)))</f>
        <v>0</v>
      </c>
      <c r="J231" s="32">
        <f>IF(I$14="","",INDEX('Work It Out'!$I225:$EN225, MATCH(I$14, WorkDebtName, 0)))</f>
        <v>0</v>
      </c>
      <c r="K231" s="32" t="str">
        <f>IF(K$14="","",INDEX('Work It Out'!$K225:$EN225,MATCH(K$14,WorkDebtName,0)))</f>
        <v/>
      </c>
      <c r="L231" s="32" t="str">
        <f>IF(K$14="","",INDEX('Work It Out'!$I225:$EN225, MATCH(K$14, WorkDebtName, 0)))</f>
        <v/>
      </c>
      <c r="M231" s="32" t="str">
        <f>IF(M$14="","",INDEX('Work It Out'!$K225:$EN225,MATCH(M$14,WorkDebtName,0)))</f>
        <v/>
      </c>
      <c r="N231" s="32" t="str">
        <f>IF(M$14="","",INDEX('Work It Out'!$I225:$EN225, MATCH(M$14, WorkDebtName, 0)))</f>
        <v/>
      </c>
      <c r="O231" s="32" t="str">
        <f>IF(O$14="","",INDEX('Work It Out'!$K225:$EN225,MATCH(O$14,WorkDebtName,0)))</f>
        <v/>
      </c>
      <c r="P231" s="32" t="str">
        <f>IF(O$14="","",INDEX('Work It Out'!$I225:$EN225, MATCH(O$14, WorkDebtName, 0)))</f>
        <v/>
      </c>
      <c r="Q231" s="32" t="str">
        <f>IF(Q$14="","",INDEX('Work It Out'!$K225:$EN225,MATCH(Q$14,WorkDebtName,0)))</f>
        <v/>
      </c>
      <c r="R231" s="32" t="str">
        <f>IF(Q$14="","",INDEX('Work It Out'!$I225:$EN225, MATCH(Q$14, WorkDebtName, 0)))</f>
        <v/>
      </c>
      <c r="S231" s="32" t="str">
        <f>IF(S$14="","",INDEX('Work It Out'!$K225:$EN225,MATCH(S$14,WorkDebtName,0)))</f>
        <v/>
      </c>
      <c r="T231" s="32" t="str">
        <f>IF(S$14="","",INDEX('Work It Out'!$I225:$EN225, MATCH(S$14, WorkDebtName, 0)))</f>
        <v/>
      </c>
      <c r="U231" s="32" t="str">
        <f>IF(U$14="","",INDEX('Work It Out'!$K225:$EN225,MATCH(U$14,WorkDebtName,0)))</f>
        <v/>
      </c>
      <c r="V231" s="32" t="str">
        <f>IF(U$14="","",INDEX('Work It Out'!$I225:$EN225, MATCH(U$14, WorkDebtName, 0)))</f>
        <v/>
      </c>
      <c r="W231" s="32" t="str">
        <f>IF(W$14="","",INDEX('Work It Out'!$K225:$EN225,MATCH(W$14,WorkDebtName,0)))</f>
        <v/>
      </c>
      <c r="X231" s="32" t="str">
        <f>IF(W$14="","",INDEX('Work It Out'!$I225:$EN225, MATCH(W$14, WorkDebtName, 0)))</f>
        <v/>
      </c>
      <c r="Y231" s="32" t="str">
        <f>IF(Y$14="","",INDEX('Work It Out'!$K225:$EN225,MATCH(Y$14,WorkDebtName,0)))</f>
        <v/>
      </c>
      <c r="Z231" s="32" t="str">
        <f>IF(Y$14="","",INDEX('Work It Out'!$I225:$EN225, MATCH(Y$14, WorkDebtName, 0)))</f>
        <v/>
      </c>
      <c r="AA231" s="32" t="str">
        <f>IF(AA$14="","",INDEX('Work It Out'!$K225:$EN225,MATCH(AA$14,WorkDebtName,0)))</f>
        <v/>
      </c>
      <c r="AB231" s="32" t="str">
        <f>IF(AA$14="","",INDEX('Work It Out'!$I225:$EN225, MATCH(AA$14, WorkDebtName, 0)))</f>
        <v/>
      </c>
      <c r="AC231" s="32" t="str">
        <f>IF(AC$14="","",INDEX('Work It Out'!$K225:$EN225,MATCH(AC$14,WorkDebtName,0)))</f>
        <v/>
      </c>
      <c r="AD231" s="32" t="str">
        <f>IF(AC$14="","",INDEX('Work It Out'!$I225:$EN225, MATCH(AC$14, WorkDebtName, 0)))</f>
        <v/>
      </c>
      <c r="AE231" s="32" t="str">
        <f>IF(AE$14="","",INDEX('Work It Out'!$K225:$EN225,MATCH(AE$14,WorkDebtName,0)))</f>
        <v/>
      </c>
      <c r="AF231" s="32" t="str">
        <f>IF(AE$14="","",INDEX('Work It Out'!$I225:$EN225, MATCH(AE$14, WorkDebtName, 0)))</f>
        <v/>
      </c>
      <c r="AG231" s="32" t="str">
        <f>IF(AG$14="","",INDEX('Work It Out'!$K225:$EN225,MATCH(AG$14,WorkDebtName,0)))</f>
        <v/>
      </c>
      <c r="AH231" s="32" t="str">
        <f>IF(AG$14="","",INDEX('Work It Out'!$I225:$EN225, MATCH(AG$14, WorkDebtName, 0)))</f>
        <v/>
      </c>
      <c r="AI231" s="32" t="str">
        <f>IF(AI$14="","",INDEX('Work It Out'!$K225:$EN225,MATCH(AI$14,WorkDebtName,0)))</f>
        <v/>
      </c>
      <c r="AJ231" s="32" t="str">
        <f>IF(AI$14="","",INDEX('Work It Out'!$I225:$EN225, MATCH(AI$14, WorkDebtName, 0)))</f>
        <v/>
      </c>
      <c r="AK231" s="32" t="str">
        <f>IF(AK$14="","",INDEX('Work It Out'!$K225:$EN225,MATCH(AK$14,WorkDebtName,0)))</f>
        <v/>
      </c>
      <c r="AL231" s="32" t="str">
        <f>IF(AK$14="","",INDEX('Work It Out'!$I225:$EN225, MATCH(AK$14, WorkDebtName, 0)))</f>
        <v/>
      </c>
      <c r="AM231" s="32" t="str">
        <f>IF(AM$14="","",INDEX('Work It Out'!$K225:$EN225,MATCH(AM$14,WorkDebtName,0)))</f>
        <v/>
      </c>
      <c r="AN231" s="32" t="str">
        <f>IF(AM$14="","",INDEX('Work It Out'!$I225:$EN225, MATCH(AM$14, WorkDebtName, 0)))</f>
        <v/>
      </c>
      <c r="AO231" s="32" t="str">
        <f>IF(AO$14="","",INDEX('Work It Out'!$K225:$EN225,MATCH(AO$14,WorkDebtName,0)))</f>
        <v/>
      </c>
      <c r="AP231" s="32" t="str">
        <f>IF(AO$14="","",INDEX('Work It Out'!$I225:$EN225, MATCH(AO$14, WorkDebtName, 0)))</f>
        <v/>
      </c>
    </row>
    <row r="232" spans="2:42" x14ac:dyDescent="0.25">
      <c r="B232" s="31">
        <f t="shared" ca="1" si="3"/>
        <v>52079</v>
      </c>
      <c r="C232" s="32">
        <f>IF(C$14="","",INDEX('Work It Out'!$K226:$EN226,MATCH(C$14,WorkDebtName,0)))</f>
        <v>0</v>
      </c>
      <c r="D232" s="32">
        <f>IF(C$14="","",INDEX('Work It Out'!$I226:$EN226, MATCH(C$14, WorkDebtName, 0)))</f>
        <v>0</v>
      </c>
      <c r="E232" s="32">
        <f>IF(E$14="","",INDEX('Work It Out'!$K226:$EN226,MATCH(E$14,WorkDebtName,0)))</f>
        <v>0</v>
      </c>
      <c r="F232" s="32">
        <f>IF(E$14="","",INDEX('Work It Out'!$I226:$EN226, MATCH(E$14, WorkDebtName, 0)))</f>
        <v>0</v>
      </c>
      <c r="G232" s="32">
        <f>IF(G$14="","",INDEX('Work It Out'!$K226:$EN226,MATCH(G$14,WorkDebtName,0)))</f>
        <v>0</v>
      </c>
      <c r="H232" s="32">
        <f>IF(G$14="","",INDEX('Work It Out'!$I226:$EN226, MATCH(G$14, WorkDebtName, 0)))</f>
        <v>0</v>
      </c>
      <c r="I232" s="32">
        <f>IF(I$14="","",INDEX('Work It Out'!$K226:$EN226,MATCH(I$14,WorkDebtName,0)))</f>
        <v>0</v>
      </c>
      <c r="J232" s="32">
        <f>IF(I$14="","",INDEX('Work It Out'!$I226:$EN226, MATCH(I$14, WorkDebtName, 0)))</f>
        <v>0</v>
      </c>
      <c r="K232" s="32" t="str">
        <f>IF(K$14="","",INDEX('Work It Out'!$K226:$EN226,MATCH(K$14,WorkDebtName,0)))</f>
        <v/>
      </c>
      <c r="L232" s="32" t="str">
        <f>IF(K$14="","",INDEX('Work It Out'!$I226:$EN226, MATCH(K$14, WorkDebtName, 0)))</f>
        <v/>
      </c>
      <c r="M232" s="32" t="str">
        <f>IF(M$14="","",INDEX('Work It Out'!$K226:$EN226,MATCH(M$14,WorkDebtName,0)))</f>
        <v/>
      </c>
      <c r="N232" s="32" t="str">
        <f>IF(M$14="","",INDEX('Work It Out'!$I226:$EN226, MATCH(M$14, WorkDebtName, 0)))</f>
        <v/>
      </c>
      <c r="O232" s="32" t="str">
        <f>IF(O$14="","",INDEX('Work It Out'!$K226:$EN226,MATCH(O$14,WorkDebtName,0)))</f>
        <v/>
      </c>
      <c r="P232" s="32" t="str">
        <f>IF(O$14="","",INDEX('Work It Out'!$I226:$EN226, MATCH(O$14, WorkDebtName, 0)))</f>
        <v/>
      </c>
      <c r="Q232" s="32" t="str">
        <f>IF(Q$14="","",INDEX('Work It Out'!$K226:$EN226,MATCH(Q$14,WorkDebtName,0)))</f>
        <v/>
      </c>
      <c r="R232" s="32" t="str">
        <f>IF(Q$14="","",INDEX('Work It Out'!$I226:$EN226, MATCH(Q$14, WorkDebtName, 0)))</f>
        <v/>
      </c>
      <c r="S232" s="32" t="str">
        <f>IF(S$14="","",INDEX('Work It Out'!$K226:$EN226,MATCH(S$14,WorkDebtName,0)))</f>
        <v/>
      </c>
      <c r="T232" s="32" t="str">
        <f>IF(S$14="","",INDEX('Work It Out'!$I226:$EN226, MATCH(S$14, WorkDebtName, 0)))</f>
        <v/>
      </c>
      <c r="U232" s="32" t="str">
        <f>IF(U$14="","",INDEX('Work It Out'!$K226:$EN226,MATCH(U$14,WorkDebtName,0)))</f>
        <v/>
      </c>
      <c r="V232" s="32" t="str">
        <f>IF(U$14="","",INDEX('Work It Out'!$I226:$EN226, MATCH(U$14, WorkDebtName, 0)))</f>
        <v/>
      </c>
      <c r="W232" s="32" t="str">
        <f>IF(W$14="","",INDEX('Work It Out'!$K226:$EN226,MATCH(W$14,WorkDebtName,0)))</f>
        <v/>
      </c>
      <c r="X232" s="32" t="str">
        <f>IF(W$14="","",INDEX('Work It Out'!$I226:$EN226, MATCH(W$14, WorkDebtName, 0)))</f>
        <v/>
      </c>
      <c r="Y232" s="32" t="str">
        <f>IF(Y$14="","",INDEX('Work It Out'!$K226:$EN226,MATCH(Y$14,WorkDebtName,0)))</f>
        <v/>
      </c>
      <c r="Z232" s="32" t="str">
        <f>IF(Y$14="","",INDEX('Work It Out'!$I226:$EN226, MATCH(Y$14, WorkDebtName, 0)))</f>
        <v/>
      </c>
      <c r="AA232" s="32" t="str">
        <f>IF(AA$14="","",INDEX('Work It Out'!$K226:$EN226,MATCH(AA$14,WorkDebtName,0)))</f>
        <v/>
      </c>
      <c r="AB232" s="32" t="str">
        <f>IF(AA$14="","",INDEX('Work It Out'!$I226:$EN226, MATCH(AA$14, WorkDebtName, 0)))</f>
        <v/>
      </c>
      <c r="AC232" s="32" t="str">
        <f>IF(AC$14="","",INDEX('Work It Out'!$K226:$EN226,MATCH(AC$14,WorkDebtName,0)))</f>
        <v/>
      </c>
      <c r="AD232" s="32" t="str">
        <f>IF(AC$14="","",INDEX('Work It Out'!$I226:$EN226, MATCH(AC$14, WorkDebtName, 0)))</f>
        <v/>
      </c>
      <c r="AE232" s="32" t="str">
        <f>IF(AE$14="","",INDEX('Work It Out'!$K226:$EN226,MATCH(AE$14,WorkDebtName,0)))</f>
        <v/>
      </c>
      <c r="AF232" s="32" t="str">
        <f>IF(AE$14="","",INDEX('Work It Out'!$I226:$EN226, MATCH(AE$14, WorkDebtName, 0)))</f>
        <v/>
      </c>
      <c r="AG232" s="32" t="str">
        <f>IF(AG$14="","",INDEX('Work It Out'!$K226:$EN226,MATCH(AG$14,WorkDebtName,0)))</f>
        <v/>
      </c>
      <c r="AH232" s="32" t="str">
        <f>IF(AG$14="","",INDEX('Work It Out'!$I226:$EN226, MATCH(AG$14, WorkDebtName, 0)))</f>
        <v/>
      </c>
      <c r="AI232" s="32" t="str">
        <f>IF(AI$14="","",INDEX('Work It Out'!$K226:$EN226,MATCH(AI$14,WorkDebtName,0)))</f>
        <v/>
      </c>
      <c r="AJ232" s="32" t="str">
        <f>IF(AI$14="","",INDEX('Work It Out'!$I226:$EN226, MATCH(AI$14, WorkDebtName, 0)))</f>
        <v/>
      </c>
      <c r="AK232" s="32" t="str">
        <f>IF(AK$14="","",INDEX('Work It Out'!$K226:$EN226,MATCH(AK$14,WorkDebtName,0)))</f>
        <v/>
      </c>
      <c r="AL232" s="32" t="str">
        <f>IF(AK$14="","",INDEX('Work It Out'!$I226:$EN226, MATCH(AK$14, WorkDebtName, 0)))</f>
        <v/>
      </c>
      <c r="AM232" s="32" t="str">
        <f>IF(AM$14="","",INDEX('Work It Out'!$K226:$EN226,MATCH(AM$14,WorkDebtName,0)))</f>
        <v/>
      </c>
      <c r="AN232" s="32" t="str">
        <f>IF(AM$14="","",INDEX('Work It Out'!$I226:$EN226, MATCH(AM$14, WorkDebtName, 0)))</f>
        <v/>
      </c>
      <c r="AO232" s="32" t="str">
        <f>IF(AO$14="","",INDEX('Work It Out'!$K226:$EN226,MATCH(AO$14,WorkDebtName,0)))</f>
        <v/>
      </c>
      <c r="AP232" s="32" t="str">
        <f>IF(AO$14="","",INDEX('Work It Out'!$I226:$EN226, MATCH(AO$14, WorkDebtName, 0)))</f>
        <v/>
      </c>
    </row>
    <row r="233" spans="2:42" x14ac:dyDescent="0.25">
      <c r="B233" s="31">
        <f t="shared" ca="1" si="3"/>
        <v>52110</v>
      </c>
      <c r="C233" s="32">
        <f>IF(C$14="","",INDEX('Work It Out'!$K227:$EN227,MATCH(C$14,WorkDebtName,0)))</f>
        <v>0</v>
      </c>
      <c r="D233" s="32">
        <f>IF(C$14="","",INDEX('Work It Out'!$I227:$EN227, MATCH(C$14, WorkDebtName, 0)))</f>
        <v>0</v>
      </c>
      <c r="E233" s="32">
        <f>IF(E$14="","",INDEX('Work It Out'!$K227:$EN227,MATCH(E$14,WorkDebtName,0)))</f>
        <v>0</v>
      </c>
      <c r="F233" s="32">
        <f>IF(E$14="","",INDEX('Work It Out'!$I227:$EN227, MATCH(E$14, WorkDebtName, 0)))</f>
        <v>0</v>
      </c>
      <c r="G233" s="32">
        <f>IF(G$14="","",INDEX('Work It Out'!$K227:$EN227,MATCH(G$14,WorkDebtName,0)))</f>
        <v>0</v>
      </c>
      <c r="H233" s="32">
        <f>IF(G$14="","",INDEX('Work It Out'!$I227:$EN227, MATCH(G$14, WorkDebtName, 0)))</f>
        <v>0</v>
      </c>
      <c r="I233" s="32">
        <f>IF(I$14="","",INDEX('Work It Out'!$K227:$EN227,MATCH(I$14,WorkDebtName,0)))</f>
        <v>0</v>
      </c>
      <c r="J233" s="32">
        <f>IF(I$14="","",INDEX('Work It Out'!$I227:$EN227, MATCH(I$14, WorkDebtName, 0)))</f>
        <v>0</v>
      </c>
      <c r="K233" s="32" t="str">
        <f>IF(K$14="","",INDEX('Work It Out'!$K227:$EN227,MATCH(K$14,WorkDebtName,0)))</f>
        <v/>
      </c>
      <c r="L233" s="32" t="str">
        <f>IF(K$14="","",INDEX('Work It Out'!$I227:$EN227, MATCH(K$14, WorkDebtName, 0)))</f>
        <v/>
      </c>
      <c r="M233" s="32" t="str">
        <f>IF(M$14="","",INDEX('Work It Out'!$K227:$EN227,MATCH(M$14,WorkDebtName,0)))</f>
        <v/>
      </c>
      <c r="N233" s="32" t="str">
        <f>IF(M$14="","",INDEX('Work It Out'!$I227:$EN227, MATCH(M$14, WorkDebtName, 0)))</f>
        <v/>
      </c>
      <c r="O233" s="32" t="str">
        <f>IF(O$14="","",INDEX('Work It Out'!$K227:$EN227,MATCH(O$14,WorkDebtName,0)))</f>
        <v/>
      </c>
      <c r="P233" s="32" t="str">
        <f>IF(O$14="","",INDEX('Work It Out'!$I227:$EN227, MATCH(O$14, WorkDebtName, 0)))</f>
        <v/>
      </c>
      <c r="Q233" s="32" t="str">
        <f>IF(Q$14="","",INDEX('Work It Out'!$K227:$EN227,MATCH(Q$14,WorkDebtName,0)))</f>
        <v/>
      </c>
      <c r="R233" s="32" t="str">
        <f>IF(Q$14="","",INDEX('Work It Out'!$I227:$EN227, MATCH(Q$14, WorkDebtName, 0)))</f>
        <v/>
      </c>
      <c r="S233" s="32" t="str">
        <f>IF(S$14="","",INDEX('Work It Out'!$K227:$EN227,MATCH(S$14,WorkDebtName,0)))</f>
        <v/>
      </c>
      <c r="T233" s="32" t="str">
        <f>IF(S$14="","",INDEX('Work It Out'!$I227:$EN227, MATCH(S$14, WorkDebtName, 0)))</f>
        <v/>
      </c>
      <c r="U233" s="32" t="str">
        <f>IF(U$14="","",INDEX('Work It Out'!$K227:$EN227,MATCH(U$14,WorkDebtName,0)))</f>
        <v/>
      </c>
      <c r="V233" s="32" t="str">
        <f>IF(U$14="","",INDEX('Work It Out'!$I227:$EN227, MATCH(U$14, WorkDebtName, 0)))</f>
        <v/>
      </c>
      <c r="W233" s="32" t="str">
        <f>IF(W$14="","",INDEX('Work It Out'!$K227:$EN227,MATCH(W$14,WorkDebtName,0)))</f>
        <v/>
      </c>
      <c r="X233" s="32" t="str">
        <f>IF(W$14="","",INDEX('Work It Out'!$I227:$EN227, MATCH(W$14, WorkDebtName, 0)))</f>
        <v/>
      </c>
      <c r="Y233" s="32" t="str">
        <f>IF(Y$14="","",INDEX('Work It Out'!$K227:$EN227,MATCH(Y$14,WorkDebtName,0)))</f>
        <v/>
      </c>
      <c r="Z233" s="32" t="str">
        <f>IF(Y$14="","",INDEX('Work It Out'!$I227:$EN227, MATCH(Y$14, WorkDebtName, 0)))</f>
        <v/>
      </c>
      <c r="AA233" s="32" t="str">
        <f>IF(AA$14="","",INDEX('Work It Out'!$K227:$EN227,MATCH(AA$14,WorkDebtName,0)))</f>
        <v/>
      </c>
      <c r="AB233" s="32" t="str">
        <f>IF(AA$14="","",INDEX('Work It Out'!$I227:$EN227, MATCH(AA$14, WorkDebtName, 0)))</f>
        <v/>
      </c>
      <c r="AC233" s="32" t="str">
        <f>IF(AC$14="","",INDEX('Work It Out'!$K227:$EN227,MATCH(AC$14,WorkDebtName,0)))</f>
        <v/>
      </c>
      <c r="AD233" s="32" t="str">
        <f>IF(AC$14="","",INDEX('Work It Out'!$I227:$EN227, MATCH(AC$14, WorkDebtName, 0)))</f>
        <v/>
      </c>
      <c r="AE233" s="32" t="str">
        <f>IF(AE$14="","",INDEX('Work It Out'!$K227:$EN227,MATCH(AE$14,WorkDebtName,0)))</f>
        <v/>
      </c>
      <c r="AF233" s="32" t="str">
        <f>IF(AE$14="","",INDEX('Work It Out'!$I227:$EN227, MATCH(AE$14, WorkDebtName, 0)))</f>
        <v/>
      </c>
      <c r="AG233" s="32" t="str">
        <f>IF(AG$14="","",INDEX('Work It Out'!$K227:$EN227,MATCH(AG$14,WorkDebtName,0)))</f>
        <v/>
      </c>
      <c r="AH233" s="32" t="str">
        <f>IF(AG$14="","",INDEX('Work It Out'!$I227:$EN227, MATCH(AG$14, WorkDebtName, 0)))</f>
        <v/>
      </c>
      <c r="AI233" s="32" t="str">
        <f>IF(AI$14="","",INDEX('Work It Out'!$K227:$EN227,MATCH(AI$14,WorkDebtName,0)))</f>
        <v/>
      </c>
      <c r="AJ233" s="32" t="str">
        <f>IF(AI$14="","",INDEX('Work It Out'!$I227:$EN227, MATCH(AI$14, WorkDebtName, 0)))</f>
        <v/>
      </c>
      <c r="AK233" s="32" t="str">
        <f>IF(AK$14="","",INDEX('Work It Out'!$K227:$EN227,MATCH(AK$14,WorkDebtName,0)))</f>
        <v/>
      </c>
      <c r="AL233" s="32" t="str">
        <f>IF(AK$14="","",INDEX('Work It Out'!$I227:$EN227, MATCH(AK$14, WorkDebtName, 0)))</f>
        <v/>
      </c>
      <c r="AM233" s="32" t="str">
        <f>IF(AM$14="","",INDEX('Work It Out'!$K227:$EN227,MATCH(AM$14,WorkDebtName,0)))</f>
        <v/>
      </c>
      <c r="AN233" s="32" t="str">
        <f>IF(AM$14="","",INDEX('Work It Out'!$I227:$EN227, MATCH(AM$14, WorkDebtName, 0)))</f>
        <v/>
      </c>
      <c r="AO233" s="32" t="str">
        <f>IF(AO$14="","",INDEX('Work It Out'!$K227:$EN227,MATCH(AO$14,WorkDebtName,0)))</f>
        <v/>
      </c>
      <c r="AP233" s="32" t="str">
        <f>IF(AO$14="","",INDEX('Work It Out'!$I227:$EN227, MATCH(AO$14, WorkDebtName, 0)))</f>
        <v/>
      </c>
    </row>
    <row r="234" spans="2:42" x14ac:dyDescent="0.25">
      <c r="B234" s="31">
        <f t="shared" ca="1" si="3"/>
        <v>52140</v>
      </c>
      <c r="C234" s="32">
        <f>IF(C$14="","",INDEX('Work It Out'!$K228:$EN228,MATCH(C$14,WorkDebtName,0)))</f>
        <v>0</v>
      </c>
      <c r="D234" s="32">
        <f>IF(C$14="","",INDEX('Work It Out'!$I228:$EN228, MATCH(C$14, WorkDebtName, 0)))</f>
        <v>0</v>
      </c>
      <c r="E234" s="32">
        <f>IF(E$14="","",INDEX('Work It Out'!$K228:$EN228,MATCH(E$14,WorkDebtName,0)))</f>
        <v>0</v>
      </c>
      <c r="F234" s="32">
        <f>IF(E$14="","",INDEX('Work It Out'!$I228:$EN228, MATCH(E$14, WorkDebtName, 0)))</f>
        <v>0</v>
      </c>
      <c r="G234" s="32">
        <f>IF(G$14="","",INDEX('Work It Out'!$K228:$EN228,MATCH(G$14,WorkDebtName,0)))</f>
        <v>0</v>
      </c>
      <c r="H234" s="32">
        <f>IF(G$14="","",INDEX('Work It Out'!$I228:$EN228, MATCH(G$14, WorkDebtName, 0)))</f>
        <v>0</v>
      </c>
      <c r="I234" s="32">
        <f>IF(I$14="","",INDEX('Work It Out'!$K228:$EN228,MATCH(I$14,WorkDebtName,0)))</f>
        <v>0</v>
      </c>
      <c r="J234" s="32">
        <f>IF(I$14="","",INDEX('Work It Out'!$I228:$EN228, MATCH(I$14, WorkDebtName, 0)))</f>
        <v>0</v>
      </c>
      <c r="K234" s="32" t="str">
        <f>IF(K$14="","",INDEX('Work It Out'!$K228:$EN228,MATCH(K$14,WorkDebtName,0)))</f>
        <v/>
      </c>
      <c r="L234" s="32" t="str">
        <f>IF(K$14="","",INDEX('Work It Out'!$I228:$EN228, MATCH(K$14, WorkDebtName, 0)))</f>
        <v/>
      </c>
      <c r="M234" s="32" t="str">
        <f>IF(M$14="","",INDEX('Work It Out'!$K228:$EN228,MATCH(M$14,WorkDebtName,0)))</f>
        <v/>
      </c>
      <c r="N234" s="32" t="str">
        <f>IF(M$14="","",INDEX('Work It Out'!$I228:$EN228, MATCH(M$14, WorkDebtName, 0)))</f>
        <v/>
      </c>
      <c r="O234" s="32" t="str">
        <f>IF(O$14="","",INDEX('Work It Out'!$K228:$EN228,MATCH(O$14,WorkDebtName,0)))</f>
        <v/>
      </c>
      <c r="P234" s="32" t="str">
        <f>IF(O$14="","",INDEX('Work It Out'!$I228:$EN228, MATCH(O$14, WorkDebtName, 0)))</f>
        <v/>
      </c>
      <c r="Q234" s="32" t="str">
        <f>IF(Q$14="","",INDEX('Work It Out'!$K228:$EN228,MATCH(Q$14,WorkDebtName,0)))</f>
        <v/>
      </c>
      <c r="R234" s="32" t="str">
        <f>IF(Q$14="","",INDEX('Work It Out'!$I228:$EN228, MATCH(Q$14, WorkDebtName, 0)))</f>
        <v/>
      </c>
      <c r="S234" s="32" t="str">
        <f>IF(S$14="","",INDEX('Work It Out'!$K228:$EN228,MATCH(S$14,WorkDebtName,0)))</f>
        <v/>
      </c>
      <c r="T234" s="32" t="str">
        <f>IF(S$14="","",INDEX('Work It Out'!$I228:$EN228, MATCH(S$14, WorkDebtName, 0)))</f>
        <v/>
      </c>
      <c r="U234" s="32" t="str">
        <f>IF(U$14="","",INDEX('Work It Out'!$K228:$EN228,MATCH(U$14,WorkDebtName,0)))</f>
        <v/>
      </c>
      <c r="V234" s="32" t="str">
        <f>IF(U$14="","",INDEX('Work It Out'!$I228:$EN228, MATCH(U$14, WorkDebtName, 0)))</f>
        <v/>
      </c>
      <c r="W234" s="32" t="str">
        <f>IF(W$14="","",INDEX('Work It Out'!$K228:$EN228,MATCH(W$14,WorkDebtName,0)))</f>
        <v/>
      </c>
      <c r="X234" s="32" t="str">
        <f>IF(W$14="","",INDEX('Work It Out'!$I228:$EN228, MATCH(W$14, WorkDebtName, 0)))</f>
        <v/>
      </c>
      <c r="Y234" s="32" t="str">
        <f>IF(Y$14="","",INDEX('Work It Out'!$K228:$EN228,MATCH(Y$14,WorkDebtName,0)))</f>
        <v/>
      </c>
      <c r="Z234" s="32" t="str">
        <f>IF(Y$14="","",INDEX('Work It Out'!$I228:$EN228, MATCH(Y$14, WorkDebtName, 0)))</f>
        <v/>
      </c>
      <c r="AA234" s="32" t="str">
        <f>IF(AA$14="","",INDEX('Work It Out'!$K228:$EN228,MATCH(AA$14,WorkDebtName,0)))</f>
        <v/>
      </c>
      <c r="AB234" s="32" t="str">
        <f>IF(AA$14="","",INDEX('Work It Out'!$I228:$EN228, MATCH(AA$14, WorkDebtName, 0)))</f>
        <v/>
      </c>
      <c r="AC234" s="32" t="str">
        <f>IF(AC$14="","",INDEX('Work It Out'!$K228:$EN228,MATCH(AC$14,WorkDebtName,0)))</f>
        <v/>
      </c>
      <c r="AD234" s="32" t="str">
        <f>IF(AC$14="","",INDEX('Work It Out'!$I228:$EN228, MATCH(AC$14, WorkDebtName, 0)))</f>
        <v/>
      </c>
      <c r="AE234" s="32" t="str">
        <f>IF(AE$14="","",INDEX('Work It Out'!$K228:$EN228,MATCH(AE$14,WorkDebtName,0)))</f>
        <v/>
      </c>
      <c r="AF234" s="32" t="str">
        <f>IF(AE$14="","",INDEX('Work It Out'!$I228:$EN228, MATCH(AE$14, WorkDebtName, 0)))</f>
        <v/>
      </c>
      <c r="AG234" s="32" t="str">
        <f>IF(AG$14="","",INDEX('Work It Out'!$K228:$EN228,MATCH(AG$14,WorkDebtName,0)))</f>
        <v/>
      </c>
      <c r="AH234" s="32" t="str">
        <f>IF(AG$14="","",INDEX('Work It Out'!$I228:$EN228, MATCH(AG$14, WorkDebtName, 0)))</f>
        <v/>
      </c>
      <c r="AI234" s="32" t="str">
        <f>IF(AI$14="","",INDEX('Work It Out'!$K228:$EN228,MATCH(AI$14,WorkDebtName,0)))</f>
        <v/>
      </c>
      <c r="AJ234" s="32" t="str">
        <f>IF(AI$14="","",INDEX('Work It Out'!$I228:$EN228, MATCH(AI$14, WorkDebtName, 0)))</f>
        <v/>
      </c>
      <c r="AK234" s="32" t="str">
        <f>IF(AK$14="","",INDEX('Work It Out'!$K228:$EN228,MATCH(AK$14,WorkDebtName,0)))</f>
        <v/>
      </c>
      <c r="AL234" s="32" t="str">
        <f>IF(AK$14="","",INDEX('Work It Out'!$I228:$EN228, MATCH(AK$14, WorkDebtName, 0)))</f>
        <v/>
      </c>
      <c r="AM234" s="32" t="str">
        <f>IF(AM$14="","",INDEX('Work It Out'!$K228:$EN228,MATCH(AM$14,WorkDebtName,0)))</f>
        <v/>
      </c>
      <c r="AN234" s="32" t="str">
        <f>IF(AM$14="","",INDEX('Work It Out'!$I228:$EN228, MATCH(AM$14, WorkDebtName, 0)))</f>
        <v/>
      </c>
      <c r="AO234" s="32" t="str">
        <f>IF(AO$14="","",INDEX('Work It Out'!$K228:$EN228,MATCH(AO$14,WorkDebtName,0)))</f>
        <v/>
      </c>
      <c r="AP234" s="32" t="str">
        <f>IF(AO$14="","",INDEX('Work It Out'!$I228:$EN228, MATCH(AO$14, WorkDebtName, 0)))</f>
        <v/>
      </c>
    </row>
    <row r="235" spans="2:42" x14ac:dyDescent="0.25">
      <c r="B235" s="31">
        <f t="shared" ca="1" si="3"/>
        <v>52171</v>
      </c>
      <c r="C235" s="32">
        <f>IF(C$14="","",INDEX('Work It Out'!$K229:$EN229,MATCH(C$14,WorkDebtName,0)))</f>
        <v>0</v>
      </c>
      <c r="D235" s="32">
        <f>IF(C$14="","",INDEX('Work It Out'!$I229:$EN229, MATCH(C$14, WorkDebtName, 0)))</f>
        <v>0</v>
      </c>
      <c r="E235" s="32">
        <f>IF(E$14="","",INDEX('Work It Out'!$K229:$EN229,MATCH(E$14,WorkDebtName,0)))</f>
        <v>0</v>
      </c>
      <c r="F235" s="32">
        <f>IF(E$14="","",INDEX('Work It Out'!$I229:$EN229, MATCH(E$14, WorkDebtName, 0)))</f>
        <v>0</v>
      </c>
      <c r="G235" s="32">
        <f>IF(G$14="","",INDEX('Work It Out'!$K229:$EN229,MATCH(G$14,WorkDebtName,0)))</f>
        <v>0</v>
      </c>
      <c r="H235" s="32">
        <f>IF(G$14="","",INDEX('Work It Out'!$I229:$EN229, MATCH(G$14, WorkDebtName, 0)))</f>
        <v>0</v>
      </c>
      <c r="I235" s="32">
        <f>IF(I$14="","",INDEX('Work It Out'!$K229:$EN229,MATCH(I$14,WorkDebtName,0)))</f>
        <v>0</v>
      </c>
      <c r="J235" s="32">
        <f>IF(I$14="","",INDEX('Work It Out'!$I229:$EN229, MATCH(I$14, WorkDebtName, 0)))</f>
        <v>0</v>
      </c>
      <c r="K235" s="32" t="str">
        <f>IF(K$14="","",INDEX('Work It Out'!$K229:$EN229,MATCH(K$14,WorkDebtName,0)))</f>
        <v/>
      </c>
      <c r="L235" s="32" t="str">
        <f>IF(K$14="","",INDEX('Work It Out'!$I229:$EN229, MATCH(K$14, WorkDebtName, 0)))</f>
        <v/>
      </c>
      <c r="M235" s="32" t="str">
        <f>IF(M$14="","",INDEX('Work It Out'!$K229:$EN229,MATCH(M$14,WorkDebtName,0)))</f>
        <v/>
      </c>
      <c r="N235" s="32" t="str">
        <f>IF(M$14="","",INDEX('Work It Out'!$I229:$EN229, MATCH(M$14, WorkDebtName, 0)))</f>
        <v/>
      </c>
      <c r="O235" s="32" t="str">
        <f>IF(O$14="","",INDEX('Work It Out'!$K229:$EN229,MATCH(O$14,WorkDebtName,0)))</f>
        <v/>
      </c>
      <c r="P235" s="32" t="str">
        <f>IF(O$14="","",INDEX('Work It Out'!$I229:$EN229, MATCH(O$14, WorkDebtName, 0)))</f>
        <v/>
      </c>
      <c r="Q235" s="32" t="str">
        <f>IF(Q$14="","",INDEX('Work It Out'!$K229:$EN229,MATCH(Q$14,WorkDebtName,0)))</f>
        <v/>
      </c>
      <c r="R235" s="32" t="str">
        <f>IF(Q$14="","",INDEX('Work It Out'!$I229:$EN229, MATCH(Q$14, WorkDebtName, 0)))</f>
        <v/>
      </c>
      <c r="S235" s="32" t="str">
        <f>IF(S$14="","",INDEX('Work It Out'!$K229:$EN229,MATCH(S$14,WorkDebtName,0)))</f>
        <v/>
      </c>
      <c r="T235" s="32" t="str">
        <f>IF(S$14="","",INDEX('Work It Out'!$I229:$EN229, MATCH(S$14, WorkDebtName, 0)))</f>
        <v/>
      </c>
      <c r="U235" s="32" t="str">
        <f>IF(U$14="","",INDEX('Work It Out'!$K229:$EN229,MATCH(U$14,WorkDebtName,0)))</f>
        <v/>
      </c>
      <c r="V235" s="32" t="str">
        <f>IF(U$14="","",INDEX('Work It Out'!$I229:$EN229, MATCH(U$14, WorkDebtName, 0)))</f>
        <v/>
      </c>
      <c r="W235" s="32" t="str">
        <f>IF(W$14="","",INDEX('Work It Out'!$K229:$EN229,MATCH(W$14,WorkDebtName,0)))</f>
        <v/>
      </c>
      <c r="X235" s="32" t="str">
        <f>IF(W$14="","",INDEX('Work It Out'!$I229:$EN229, MATCH(W$14, WorkDebtName, 0)))</f>
        <v/>
      </c>
      <c r="Y235" s="32" t="str">
        <f>IF(Y$14="","",INDEX('Work It Out'!$K229:$EN229,MATCH(Y$14,WorkDebtName,0)))</f>
        <v/>
      </c>
      <c r="Z235" s="32" t="str">
        <f>IF(Y$14="","",INDEX('Work It Out'!$I229:$EN229, MATCH(Y$14, WorkDebtName, 0)))</f>
        <v/>
      </c>
      <c r="AA235" s="32" t="str">
        <f>IF(AA$14="","",INDEX('Work It Out'!$K229:$EN229,MATCH(AA$14,WorkDebtName,0)))</f>
        <v/>
      </c>
      <c r="AB235" s="32" t="str">
        <f>IF(AA$14="","",INDEX('Work It Out'!$I229:$EN229, MATCH(AA$14, WorkDebtName, 0)))</f>
        <v/>
      </c>
      <c r="AC235" s="32" t="str">
        <f>IF(AC$14="","",INDEX('Work It Out'!$K229:$EN229,MATCH(AC$14,WorkDebtName,0)))</f>
        <v/>
      </c>
      <c r="AD235" s="32" t="str">
        <f>IF(AC$14="","",INDEX('Work It Out'!$I229:$EN229, MATCH(AC$14, WorkDebtName, 0)))</f>
        <v/>
      </c>
      <c r="AE235" s="32" t="str">
        <f>IF(AE$14="","",INDEX('Work It Out'!$K229:$EN229,MATCH(AE$14,WorkDebtName,0)))</f>
        <v/>
      </c>
      <c r="AF235" s="32" t="str">
        <f>IF(AE$14="","",INDEX('Work It Out'!$I229:$EN229, MATCH(AE$14, WorkDebtName, 0)))</f>
        <v/>
      </c>
      <c r="AG235" s="32" t="str">
        <f>IF(AG$14="","",INDEX('Work It Out'!$K229:$EN229,MATCH(AG$14,WorkDebtName,0)))</f>
        <v/>
      </c>
      <c r="AH235" s="32" t="str">
        <f>IF(AG$14="","",INDEX('Work It Out'!$I229:$EN229, MATCH(AG$14, WorkDebtName, 0)))</f>
        <v/>
      </c>
      <c r="AI235" s="32" t="str">
        <f>IF(AI$14="","",INDEX('Work It Out'!$K229:$EN229,MATCH(AI$14,WorkDebtName,0)))</f>
        <v/>
      </c>
      <c r="AJ235" s="32" t="str">
        <f>IF(AI$14="","",INDEX('Work It Out'!$I229:$EN229, MATCH(AI$14, WorkDebtName, 0)))</f>
        <v/>
      </c>
      <c r="AK235" s="32" t="str">
        <f>IF(AK$14="","",INDEX('Work It Out'!$K229:$EN229,MATCH(AK$14,WorkDebtName,0)))</f>
        <v/>
      </c>
      <c r="AL235" s="32" t="str">
        <f>IF(AK$14="","",INDEX('Work It Out'!$I229:$EN229, MATCH(AK$14, WorkDebtName, 0)))</f>
        <v/>
      </c>
      <c r="AM235" s="32" t="str">
        <f>IF(AM$14="","",INDEX('Work It Out'!$K229:$EN229,MATCH(AM$14,WorkDebtName,0)))</f>
        <v/>
      </c>
      <c r="AN235" s="32" t="str">
        <f>IF(AM$14="","",INDEX('Work It Out'!$I229:$EN229, MATCH(AM$14, WorkDebtName, 0)))</f>
        <v/>
      </c>
      <c r="AO235" s="32" t="str">
        <f>IF(AO$14="","",INDEX('Work It Out'!$K229:$EN229,MATCH(AO$14,WorkDebtName,0)))</f>
        <v/>
      </c>
      <c r="AP235" s="32" t="str">
        <f>IF(AO$14="","",INDEX('Work It Out'!$I229:$EN229, MATCH(AO$14, WorkDebtName, 0)))</f>
        <v/>
      </c>
    </row>
    <row r="236" spans="2:42" x14ac:dyDescent="0.25">
      <c r="B236" s="31">
        <f t="shared" ca="1" si="3"/>
        <v>52201</v>
      </c>
      <c r="C236" s="32">
        <f>IF(C$14="","",INDEX('Work It Out'!$K230:$EN230,MATCH(C$14,WorkDebtName,0)))</f>
        <v>0</v>
      </c>
      <c r="D236" s="32">
        <f>IF(C$14="","",INDEX('Work It Out'!$I230:$EN230, MATCH(C$14, WorkDebtName, 0)))</f>
        <v>0</v>
      </c>
      <c r="E236" s="32">
        <f>IF(E$14="","",INDEX('Work It Out'!$K230:$EN230,MATCH(E$14,WorkDebtName,0)))</f>
        <v>0</v>
      </c>
      <c r="F236" s="32">
        <f>IF(E$14="","",INDEX('Work It Out'!$I230:$EN230, MATCH(E$14, WorkDebtName, 0)))</f>
        <v>0</v>
      </c>
      <c r="G236" s="32">
        <f>IF(G$14="","",INDEX('Work It Out'!$K230:$EN230,MATCH(G$14,WorkDebtName,0)))</f>
        <v>0</v>
      </c>
      <c r="H236" s="32">
        <f>IF(G$14="","",INDEX('Work It Out'!$I230:$EN230, MATCH(G$14, WorkDebtName, 0)))</f>
        <v>0</v>
      </c>
      <c r="I236" s="32">
        <f>IF(I$14="","",INDEX('Work It Out'!$K230:$EN230,MATCH(I$14,WorkDebtName,0)))</f>
        <v>0</v>
      </c>
      <c r="J236" s="32">
        <f>IF(I$14="","",INDEX('Work It Out'!$I230:$EN230, MATCH(I$14, WorkDebtName, 0)))</f>
        <v>0</v>
      </c>
      <c r="K236" s="32" t="str">
        <f>IF(K$14="","",INDEX('Work It Out'!$K230:$EN230,MATCH(K$14,WorkDebtName,0)))</f>
        <v/>
      </c>
      <c r="L236" s="32" t="str">
        <f>IF(K$14="","",INDEX('Work It Out'!$I230:$EN230, MATCH(K$14, WorkDebtName, 0)))</f>
        <v/>
      </c>
      <c r="M236" s="32" t="str">
        <f>IF(M$14="","",INDEX('Work It Out'!$K230:$EN230,MATCH(M$14,WorkDebtName,0)))</f>
        <v/>
      </c>
      <c r="N236" s="32" t="str">
        <f>IF(M$14="","",INDEX('Work It Out'!$I230:$EN230, MATCH(M$14, WorkDebtName, 0)))</f>
        <v/>
      </c>
      <c r="O236" s="32" t="str">
        <f>IF(O$14="","",INDEX('Work It Out'!$K230:$EN230,MATCH(O$14,WorkDebtName,0)))</f>
        <v/>
      </c>
      <c r="P236" s="32" t="str">
        <f>IF(O$14="","",INDEX('Work It Out'!$I230:$EN230, MATCH(O$14, WorkDebtName, 0)))</f>
        <v/>
      </c>
      <c r="Q236" s="32" t="str">
        <f>IF(Q$14="","",INDEX('Work It Out'!$K230:$EN230,MATCH(Q$14,WorkDebtName,0)))</f>
        <v/>
      </c>
      <c r="R236" s="32" t="str">
        <f>IF(Q$14="","",INDEX('Work It Out'!$I230:$EN230, MATCH(Q$14, WorkDebtName, 0)))</f>
        <v/>
      </c>
      <c r="S236" s="32" t="str">
        <f>IF(S$14="","",INDEX('Work It Out'!$K230:$EN230,MATCH(S$14,WorkDebtName,0)))</f>
        <v/>
      </c>
      <c r="T236" s="32" t="str">
        <f>IF(S$14="","",INDEX('Work It Out'!$I230:$EN230, MATCH(S$14, WorkDebtName, 0)))</f>
        <v/>
      </c>
      <c r="U236" s="32" t="str">
        <f>IF(U$14="","",INDEX('Work It Out'!$K230:$EN230,MATCH(U$14,WorkDebtName,0)))</f>
        <v/>
      </c>
      <c r="V236" s="32" t="str">
        <f>IF(U$14="","",INDEX('Work It Out'!$I230:$EN230, MATCH(U$14, WorkDebtName, 0)))</f>
        <v/>
      </c>
      <c r="W236" s="32" t="str">
        <f>IF(W$14="","",INDEX('Work It Out'!$K230:$EN230,MATCH(W$14,WorkDebtName,0)))</f>
        <v/>
      </c>
      <c r="X236" s="32" t="str">
        <f>IF(W$14="","",INDEX('Work It Out'!$I230:$EN230, MATCH(W$14, WorkDebtName, 0)))</f>
        <v/>
      </c>
      <c r="Y236" s="32" t="str">
        <f>IF(Y$14="","",INDEX('Work It Out'!$K230:$EN230,MATCH(Y$14,WorkDebtName,0)))</f>
        <v/>
      </c>
      <c r="Z236" s="32" t="str">
        <f>IF(Y$14="","",INDEX('Work It Out'!$I230:$EN230, MATCH(Y$14, WorkDebtName, 0)))</f>
        <v/>
      </c>
      <c r="AA236" s="32" t="str">
        <f>IF(AA$14="","",INDEX('Work It Out'!$K230:$EN230,MATCH(AA$14,WorkDebtName,0)))</f>
        <v/>
      </c>
      <c r="AB236" s="32" t="str">
        <f>IF(AA$14="","",INDEX('Work It Out'!$I230:$EN230, MATCH(AA$14, WorkDebtName, 0)))</f>
        <v/>
      </c>
      <c r="AC236" s="32" t="str">
        <f>IF(AC$14="","",INDEX('Work It Out'!$K230:$EN230,MATCH(AC$14,WorkDebtName,0)))</f>
        <v/>
      </c>
      <c r="AD236" s="32" t="str">
        <f>IF(AC$14="","",INDEX('Work It Out'!$I230:$EN230, MATCH(AC$14, WorkDebtName, 0)))</f>
        <v/>
      </c>
      <c r="AE236" s="32" t="str">
        <f>IF(AE$14="","",INDEX('Work It Out'!$K230:$EN230,MATCH(AE$14,WorkDebtName,0)))</f>
        <v/>
      </c>
      <c r="AF236" s="32" t="str">
        <f>IF(AE$14="","",INDEX('Work It Out'!$I230:$EN230, MATCH(AE$14, WorkDebtName, 0)))</f>
        <v/>
      </c>
      <c r="AG236" s="32" t="str">
        <f>IF(AG$14="","",INDEX('Work It Out'!$K230:$EN230,MATCH(AG$14,WorkDebtName,0)))</f>
        <v/>
      </c>
      <c r="AH236" s="32" t="str">
        <f>IF(AG$14="","",INDEX('Work It Out'!$I230:$EN230, MATCH(AG$14, WorkDebtName, 0)))</f>
        <v/>
      </c>
      <c r="AI236" s="32" t="str">
        <f>IF(AI$14="","",INDEX('Work It Out'!$K230:$EN230,MATCH(AI$14,WorkDebtName,0)))</f>
        <v/>
      </c>
      <c r="AJ236" s="32" t="str">
        <f>IF(AI$14="","",INDEX('Work It Out'!$I230:$EN230, MATCH(AI$14, WorkDebtName, 0)))</f>
        <v/>
      </c>
      <c r="AK236" s="32" t="str">
        <f>IF(AK$14="","",INDEX('Work It Out'!$K230:$EN230,MATCH(AK$14,WorkDebtName,0)))</f>
        <v/>
      </c>
      <c r="AL236" s="32" t="str">
        <f>IF(AK$14="","",INDEX('Work It Out'!$I230:$EN230, MATCH(AK$14, WorkDebtName, 0)))</f>
        <v/>
      </c>
      <c r="AM236" s="32" t="str">
        <f>IF(AM$14="","",INDEX('Work It Out'!$K230:$EN230,MATCH(AM$14,WorkDebtName,0)))</f>
        <v/>
      </c>
      <c r="AN236" s="32" t="str">
        <f>IF(AM$14="","",INDEX('Work It Out'!$I230:$EN230, MATCH(AM$14, WorkDebtName, 0)))</f>
        <v/>
      </c>
      <c r="AO236" s="32" t="str">
        <f>IF(AO$14="","",INDEX('Work It Out'!$K230:$EN230,MATCH(AO$14,WorkDebtName,0)))</f>
        <v/>
      </c>
      <c r="AP236" s="32" t="str">
        <f>IF(AO$14="","",INDEX('Work It Out'!$I230:$EN230, MATCH(AO$14, WorkDebtName, 0)))</f>
        <v/>
      </c>
    </row>
    <row r="237" spans="2:42" x14ac:dyDescent="0.25">
      <c r="B237" s="31">
        <f t="shared" ca="1" si="3"/>
        <v>52232</v>
      </c>
      <c r="C237" s="32">
        <f>IF(C$14="","",INDEX('Work It Out'!$K231:$EN231,MATCH(C$14,WorkDebtName,0)))</f>
        <v>0</v>
      </c>
      <c r="D237" s="32">
        <f>IF(C$14="","",INDEX('Work It Out'!$I231:$EN231, MATCH(C$14, WorkDebtName, 0)))</f>
        <v>0</v>
      </c>
      <c r="E237" s="32">
        <f>IF(E$14="","",INDEX('Work It Out'!$K231:$EN231,MATCH(E$14,WorkDebtName,0)))</f>
        <v>0</v>
      </c>
      <c r="F237" s="32">
        <f>IF(E$14="","",INDEX('Work It Out'!$I231:$EN231, MATCH(E$14, WorkDebtName, 0)))</f>
        <v>0</v>
      </c>
      <c r="G237" s="32">
        <f>IF(G$14="","",INDEX('Work It Out'!$K231:$EN231,MATCH(G$14,WorkDebtName,0)))</f>
        <v>0</v>
      </c>
      <c r="H237" s="32">
        <f>IF(G$14="","",INDEX('Work It Out'!$I231:$EN231, MATCH(G$14, WorkDebtName, 0)))</f>
        <v>0</v>
      </c>
      <c r="I237" s="32">
        <f>IF(I$14="","",INDEX('Work It Out'!$K231:$EN231,MATCH(I$14,WorkDebtName,0)))</f>
        <v>0</v>
      </c>
      <c r="J237" s="32">
        <f>IF(I$14="","",INDEX('Work It Out'!$I231:$EN231, MATCH(I$14, WorkDebtName, 0)))</f>
        <v>0</v>
      </c>
      <c r="K237" s="32" t="str">
        <f>IF(K$14="","",INDEX('Work It Out'!$K231:$EN231,MATCH(K$14,WorkDebtName,0)))</f>
        <v/>
      </c>
      <c r="L237" s="32" t="str">
        <f>IF(K$14="","",INDEX('Work It Out'!$I231:$EN231, MATCH(K$14, WorkDebtName, 0)))</f>
        <v/>
      </c>
      <c r="M237" s="32" t="str">
        <f>IF(M$14="","",INDEX('Work It Out'!$K231:$EN231,MATCH(M$14,WorkDebtName,0)))</f>
        <v/>
      </c>
      <c r="N237" s="32" t="str">
        <f>IF(M$14="","",INDEX('Work It Out'!$I231:$EN231, MATCH(M$14, WorkDebtName, 0)))</f>
        <v/>
      </c>
      <c r="O237" s="32" t="str">
        <f>IF(O$14="","",INDEX('Work It Out'!$K231:$EN231,MATCH(O$14,WorkDebtName,0)))</f>
        <v/>
      </c>
      <c r="P237" s="32" t="str">
        <f>IF(O$14="","",INDEX('Work It Out'!$I231:$EN231, MATCH(O$14, WorkDebtName, 0)))</f>
        <v/>
      </c>
      <c r="Q237" s="32" t="str">
        <f>IF(Q$14="","",INDEX('Work It Out'!$K231:$EN231,MATCH(Q$14,WorkDebtName,0)))</f>
        <v/>
      </c>
      <c r="R237" s="32" t="str">
        <f>IF(Q$14="","",INDEX('Work It Out'!$I231:$EN231, MATCH(Q$14, WorkDebtName, 0)))</f>
        <v/>
      </c>
      <c r="S237" s="32" t="str">
        <f>IF(S$14="","",INDEX('Work It Out'!$K231:$EN231,MATCH(S$14,WorkDebtName,0)))</f>
        <v/>
      </c>
      <c r="T237" s="32" t="str">
        <f>IF(S$14="","",INDEX('Work It Out'!$I231:$EN231, MATCH(S$14, WorkDebtName, 0)))</f>
        <v/>
      </c>
      <c r="U237" s="32" t="str">
        <f>IF(U$14="","",INDEX('Work It Out'!$K231:$EN231,MATCH(U$14,WorkDebtName,0)))</f>
        <v/>
      </c>
      <c r="V237" s="32" t="str">
        <f>IF(U$14="","",INDEX('Work It Out'!$I231:$EN231, MATCH(U$14, WorkDebtName, 0)))</f>
        <v/>
      </c>
      <c r="W237" s="32" t="str">
        <f>IF(W$14="","",INDEX('Work It Out'!$K231:$EN231,MATCH(W$14,WorkDebtName,0)))</f>
        <v/>
      </c>
      <c r="X237" s="32" t="str">
        <f>IF(W$14="","",INDEX('Work It Out'!$I231:$EN231, MATCH(W$14, WorkDebtName, 0)))</f>
        <v/>
      </c>
      <c r="Y237" s="32" t="str">
        <f>IF(Y$14="","",INDEX('Work It Out'!$K231:$EN231,MATCH(Y$14,WorkDebtName,0)))</f>
        <v/>
      </c>
      <c r="Z237" s="32" t="str">
        <f>IF(Y$14="","",INDEX('Work It Out'!$I231:$EN231, MATCH(Y$14, WorkDebtName, 0)))</f>
        <v/>
      </c>
      <c r="AA237" s="32" t="str">
        <f>IF(AA$14="","",INDEX('Work It Out'!$K231:$EN231,MATCH(AA$14,WorkDebtName,0)))</f>
        <v/>
      </c>
      <c r="AB237" s="32" t="str">
        <f>IF(AA$14="","",INDEX('Work It Out'!$I231:$EN231, MATCH(AA$14, WorkDebtName, 0)))</f>
        <v/>
      </c>
      <c r="AC237" s="32" t="str">
        <f>IF(AC$14="","",INDEX('Work It Out'!$K231:$EN231,MATCH(AC$14,WorkDebtName,0)))</f>
        <v/>
      </c>
      <c r="AD237" s="32" t="str">
        <f>IF(AC$14="","",INDEX('Work It Out'!$I231:$EN231, MATCH(AC$14, WorkDebtName, 0)))</f>
        <v/>
      </c>
      <c r="AE237" s="32" t="str">
        <f>IF(AE$14="","",INDEX('Work It Out'!$K231:$EN231,MATCH(AE$14,WorkDebtName,0)))</f>
        <v/>
      </c>
      <c r="AF237" s="32" t="str">
        <f>IF(AE$14="","",INDEX('Work It Out'!$I231:$EN231, MATCH(AE$14, WorkDebtName, 0)))</f>
        <v/>
      </c>
      <c r="AG237" s="32" t="str">
        <f>IF(AG$14="","",INDEX('Work It Out'!$K231:$EN231,MATCH(AG$14,WorkDebtName,0)))</f>
        <v/>
      </c>
      <c r="AH237" s="32" t="str">
        <f>IF(AG$14="","",INDEX('Work It Out'!$I231:$EN231, MATCH(AG$14, WorkDebtName, 0)))</f>
        <v/>
      </c>
      <c r="AI237" s="32" t="str">
        <f>IF(AI$14="","",INDEX('Work It Out'!$K231:$EN231,MATCH(AI$14,WorkDebtName,0)))</f>
        <v/>
      </c>
      <c r="AJ237" s="32" t="str">
        <f>IF(AI$14="","",INDEX('Work It Out'!$I231:$EN231, MATCH(AI$14, WorkDebtName, 0)))</f>
        <v/>
      </c>
      <c r="AK237" s="32" t="str">
        <f>IF(AK$14="","",INDEX('Work It Out'!$K231:$EN231,MATCH(AK$14,WorkDebtName,0)))</f>
        <v/>
      </c>
      <c r="AL237" s="32" t="str">
        <f>IF(AK$14="","",INDEX('Work It Out'!$I231:$EN231, MATCH(AK$14, WorkDebtName, 0)))</f>
        <v/>
      </c>
      <c r="AM237" s="32" t="str">
        <f>IF(AM$14="","",INDEX('Work It Out'!$K231:$EN231,MATCH(AM$14,WorkDebtName,0)))</f>
        <v/>
      </c>
      <c r="AN237" s="32" t="str">
        <f>IF(AM$14="","",INDEX('Work It Out'!$I231:$EN231, MATCH(AM$14, WorkDebtName, 0)))</f>
        <v/>
      </c>
      <c r="AO237" s="32" t="str">
        <f>IF(AO$14="","",INDEX('Work It Out'!$K231:$EN231,MATCH(AO$14,WorkDebtName,0)))</f>
        <v/>
      </c>
      <c r="AP237" s="32" t="str">
        <f>IF(AO$14="","",INDEX('Work It Out'!$I231:$EN231, MATCH(AO$14, WorkDebtName, 0)))</f>
        <v/>
      </c>
    </row>
    <row r="238" spans="2:42" x14ac:dyDescent="0.25">
      <c r="B238" s="31">
        <f t="shared" ca="1" si="3"/>
        <v>52263</v>
      </c>
      <c r="C238" s="32">
        <f>IF(C$14="","",INDEX('Work It Out'!$K232:$EN232,MATCH(C$14,WorkDebtName,0)))</f>
        <v>0</v>
      </c>
      <c r="D238" s="32">
        <f>IF(C$14="","",INDEX('Work It Out'!$I232:$EN232, MATCH(C$14, WorkDebtName, 0)))</f>
        <v>0</v>
      </c>
      <c r="E238" s="32">
        <f>IF(E$14="","",INDEX('Work It Out'!$K232:$EN232,MATCH(E$14,WorkDebtName,0)))</f>
        <v>0</v>
      </c>
      <c r="F238" s="32">
        <f>IF(E$14="","",INDEX('Work It Out'!$I232:$EN232, MATCH(E$14, WorkDebtName, 0)))</f>
        <v>0</v>
      </c>
      <c r="G238" s="32">
        <f>IF(G$14="","",INDEX('Work It Out'!$K232:$EN232,MATCH(G$14,WorkDebtName,0)))</f>
        <v>0</v>
      </c>
      <c r="H238" s="32">
        <f>IF(G$14="","",INDEX('Work It Out'!$I232:$EN232, MATCH(G$14, WorkDebtName, 0)))</f>
        <v>0</v>
      </c>
      <c r="I238" s="32">
        <f>IF(I$14="","",INDEX('Work It Out'!$K232:$EN232,MATCH(I$14,WorkDebtName,0)))</f>
        <v>0</v>
      </c>
      <c r="J238" s="32">
        <f>IF(I$14="","",INDEX('Work It Out'!$I232:$EN232, MATCH(I$14, WorkDebtName, 0)))</f>
        <v>0</v>
      </c>
      <c r="K238" s="32" t="str">
        <f>IF(K$14="","",INDEX('Work It Out'!$K232:$EN232,MATCH(K$14,WorkDebtName,0)))</f>
        <v/>
      </c>
      <c r="L238" s="32" t="str">
        <f>IF(K$14="","",INDEX('Work It Out'!$I232:$EN232, MATCH(K$14, WorkDebtName, 0)))</f>
        <v/>
      </c>
      <c r="M238" s="32" t="str">
        <f>IF(M$14="","",INDEX('Work It Out'!$K232:$EN232,MATCH(M$14,WorkDebtName,0)))</f>
        <v/>
      </c>
      <c r="N238" s="32" t="str">
        <f>IF(M$14="","",INDEX('Work It Out'!$I232:$EN232, MATCH(M$14, WorkDebtName, 0)))</f>
        <v/>
      </c>
      <c r="O238" s="32" t="str">
        <f>IF(O$14="","",INDEX('Work It Out'!$K232:$EN232,MATCH(O$14,WorkDebtName,0)))</f>
        <v/>
      </c>
      <c r="P238" s="32" t="str">
        <f>IF(O$14="","",INDEX('Work It Out'!$I232:$EN232, MATCH(O$14, WorkDebtName, 0)))</f>
        <v/>
      </c>
      <c r="Q238" s="32" t="str">
        <f>IF(Q$14="","",INDEX('Work It Out'!$K232:$EN232,MATCH(Q$14,WorkDebtName,0)))</f>
        <v/>
      </c>
      <c r="R238" s="32" t="str">
        <f>IF(Q$14="","",INDEX('Work It Out'!$I232:$EN232, MATCH(Q$14, WorkDebtName, 0)))</f>
        <v/>
      </c>
      <c r="S238" s="32" t="str">
        <f>IF(S$14="","",INDEX('Work It Out'!$K232:$EN232,MATCH(S$14,WorkDebtName,0)))</f>
        <v/>
      </c>
      <c r="T238" s="32" t="str">
        <f>IF(S$14="","",INDEX('Work It Out'!$I232:$EN232, MATCH(S$14, WorkDebtName, 0)))</f>
        <v/>
      </c>
      <c r="U238" s="32" t="str">
        <f>IF(U$14="","",INDEX('Work It Out'!$K232:$EN232,MATCH(U$14,WorkDebtName,0)))</f>
        <v/>
      </c>
      <c r="V238" s="32" t="str">
        <f>IF(U$14="","",INDEX('Work It Out'!$I232:$EN232, MATCH(U$14, WorkDebtName, 0)))</f>
        <v/>
      </c>
      <c r="W238" s="32" t="str">
        <f>IF(W$14="","",INDEX('Work It Out'!$K232:$EN232,MATCH(W$14,WorkDebtName,0)))</f>
        <v/>
      </c>
      <c r="X238" s="32" t="str">
        <f>IF(W$14="","",INDEX('Work It Out'!$I232:$EN232, MATCH(W$14, WorkDebtName, 0)))</f>
        <v/>
      </c>
      <c r="Y238" s="32" t="str">
        <f>IF(Y$14="","",INDEX('Work It Out'!$K232:$EN232,MATCH(Y$14,WorkDebtName,0)))</f>
        <v/>
      </c>
      <c r="Z238" s="32" t="str">
        <f>IF(Y$14="","",INDEX('Work It Out'!$I232:$EN232, MATCH(Y$14, WorkDebtName, 0)))</f>
        <v/>
      </c>
      <c r="AA238" s="32" t="str">
        <f>IF(AA$14="","",INDEX('Work It Out'!$K232:$EN232,MATCH(AA$14,WorkDebtName,0)))</f>
        <v/>
      </c>
      <c r="AB238" s="32" t="str">
        <f>IF(AA$14="","",INDEX('Work It Out'!$I232:$EN232, MATCH(AA$14, WorkDebtName, 0)))</f>
        <v/>
      </c>
      <c r="AC238" s="32" t="str">
        <f>IF(AC$14="","",INDEX('Work It Out'!$K232:$EN232,MATCH(AC$14,WorkDebtName,0)))</f>
        <v/>
      </c>
      <c r="AD238" s="32" t="str">
        <f>IF(AC$14="","",INDEX('Work It Out'!$I232:$EN232, MATCH(AC$14, WorkDebtName, 0)))</f>
        <v/>
      </c>
      <c r="AE238" s="32" t="str">
        <f>IF(AE$14="","",INDEX('Work It Out'!$K232:$EN232,MATCH(AE$14,WorkDebtName,0)))</f>
        <v/>
      </c>
      <c r="AF238" s="32" t="str">
        <f>IF(AE$14="","",INDEX('Work It Out'!$I232:$EN232, MATCH(AE$14, WorkDebtName, 0)))</f>
        <v/>
      </c>
      <c r="AG238" s="32" t="str">
        <f>IF(AG$14="","",INDEX('Work It Out'!$K232:$EN232,MATCH(AG$14,WorkDebtName,0)))</f>
        <v/>
      </c>
      <c r="AH238" s="32" t="str">
        <f>IF(AG$14="","",INDEX('Work It Out'!$I232:$EN232, MATCH(AG$14, WorkDebtName, 0)))</f>
        <v/>
      </c>
      <c r="AI238" s="32" t="str">
        <f>IF(AI$14="","",INDEX('Work It Out'!$K232:$EN232,MATCH(AI$14,WorkDebtName,0)))</f>
        <v/>
      </c>
      <c r="AJ238" s="32" t="str">
        <f>IF(AI$14="","",INDEX('Work It Out'!$I232:$EN232, MATCH(AI$14, WorkDebtName, 0)))</f>
        <v/>
      </c>
      <c r="AK238" s="32" t="str">
        <f>IF(AK$14="","",INDEX('Work It Out'!$K232:$EN232,MATCH(AK$14,WorkDebtName,0)))</f>
        <v/>
      </c>
      <c r="AL238" s="32" t="str">
        <f>IF(AK$14="","",INDEX('Work It Out'!$I232:$EN232, MATCH(AK$14, WorkDebtName, 0)))</f>
        <v/>
      </c>
      <c r="AM238" s="32" t="str">
        <f>IF(AM$14="","",INDEX('Work It Out'!$K232:$EN232,MATCH(AM$14,WorkDebtName,0)))</f>
        <v/>
      </c>
      <c r="AN238" s="32" t="str">
        <f>IF(AM$14="","",INDEX('Work It Out'!$I232:$EN232, MATCH(AM$14, WorkDebtName, 0)))</f>
        <v/>
      </c>
      <c r="AO238" s="32" t="str">
        <f>IF(AO$14="","",INDEX('Work It Out'!$K232:$EN232,MATCH(AO$14,WorkDebtName,0)))</f>
        <v/>
      </c>
      <c r="AP238" s="32" t="str">
        <f>IF(AO$14="","",INDEX('Work It Out'!$I232:$EN232, MATCH(AO$14, WorkDebtName, 0)))</f>
        <v/>
      </c>
    </row>
    <row r="239" spans="2:42" x14ac:dyDescent="0.25">
      <c r="B239" s="31">
        <f t="shared" ca="1" si="3"/>
        <v>52291</v>
      </c>
      <c r="C239" s="32">
        <f>IF(C$14="","",INDEX('Work It Out'!$K233:$EN233,MATCH(C$14,WorkDebtName,0)))</f>
        <v>0</v>
      </c>
      <c r="D239" s="32">
        <f>IF(C$14="","",INDEX('Work It Out'!$I233:$EN233, MATCH(C$14, WorkDebtName, 0)))</f>
        <v>0</v>
      </c>
      <c r="E239" s="32">
        <f>IF(E$14="","",INDEX('Work It Out'!$K233:$EN233,MATCH(E$14,WorkDebtName,0)))</f>
        <v>0</v>
      </c>
      <c r="F239" s="32">
        <f>IF(E$14="","",INDEX('Work It Out'!$I233:$EN233, MATCH(E$14, WorkDebtName, 0)))</f>
        <v>0</v>
      </c>
      <c r="G239" s="32">
        <f>IF(G$14="","",INDEX('Work It Out'!$K233:$EN233,MATCH(G$14,WorkDebtName,0)))</f>
        <v>0</v>
      </c>
      <c r="H239" s="32">
        <f>IF(G$14="","",INDEX('Work It Out'!$I233:$EN233, MATCH(G$14, WorkDebtName, 0)))</f>
        <v>0</v>
      </c>
      <c r="I239" s="32">
        <f>IF(I$14="","",INDEX('Work It Out'!$K233:$EN233,MATCH(I$14,WorkDebtName,0)))</f>
        <v>0</v>
      </c>
      <c r="J239" s="32">
        <f>IF(I$14="","",INDEX('Work It Out'!$I233:$EN233, MATCH(I$14, WorkDebtName, 0)))</f>
        <v>0</v>
      </c>
      <c r="K239" s="32" t="str">
        <f>IF(K$14="","",INDEX('Work It Out'!$K233:$EN233,MATCH(K$14,WorkDebtName,0)))</f>
        <v/>
      </c>
      <c r="L239" s="32" t="str">
        <f>IF(K$14="","",INDEX('Work It Out'!$I233:$EN233, MATCH(K$14, WorkDebtName, 0)))</f>
        <v/>
      </c>
      <c r="M239" s="32" t="str">
        <f>IF(M$14="","",INDEX('Work It Out'!$K233:$EN233,MATCH(M$14,WorkDebtName,0)))</f>
        <v/>
      </c>
      <c r="N239" s="32" t="str">
        <f>IF(M$14="","",INDEX('Work It Out'!$I233:$EN233, MATCH(M$14, WorkDebtName, 0)))</f>
        <v/>
      </c>
      <c r="O239" s="32" t="str">
        <f>IF(O$14="","",INDEX('Work It Out'!$K233:$EN233,MATCH(O$14,WorkDebtName,0)))</f>
        <v/>
      </c>
      <c r="P239" s="32" t="str">
        <f>IF(O$14="","",INDEX('Work It Out'!$I233:$EN233, MATCH(O$14, WorkDebtName, 0)))</f>
        <v/>
      </c>
      <c r="Q239" s="32" t="str">
        <f>IF(Q$14="","",INDEX('Work It Out'!$K233:$EN233,MATCH(Q$14,WorkDebtName,0)))</f>
        <v/>
      </c>
      <c r="R239" s="32" t="str">
        <f>IF(Q$14="","",INDEX('Work It Out'!$I233:$EN233, MATCH(Q$14, WorkDebtName, 0)))</f>
        <v/>
      </c>
      <c r="S239" s="32" t="str">
        <f>IF(S$14="","",INDEX('Work It Out'!$K233:$EN233,MATCH(S$14,WorkDebtName,0)))</f>
        <v/>
      </c>
      <c r="T239" s="32" t="str">
        <f>IF(S$14="","",INDEX('Work It Out'!$I233:$EN233, MATCH(S$14, WorkDebtName, 0)))</f>
        <v/>
      </c>
      <c r="U239" s="32" t="str">
        <f>IF(U$14="","",INDEX('Work It Out'!$K233:$EN233,MATCH(U$14,WorkDebtName,0)))</f>
        <v/>
      </c>
      <c r="V239" s="32" t="str">
        <f>IF(U$14="","",INDEX('Work It Out'!$I233:$EN233, MATCH(U$14, WorkDebtName, 0)))</f>
        <v/>
      </c>
      <c r="W239" s="32" t="str">
        <f>IF(W$14="","",INDEX('Work It Out'!$K233:$EN233,MATCH(W$14,WorkDebtName,0)))</f>
        <v/>
      </c>
      <c r="X239" s="32" t="str">
        <f>IF(W$14="","",INDEX('Work It Out'!$I233:$EN233, MATCH(W$14, WorkDebtName, 0)))</f>
        <v/>
      </c>
      <c r="Y239" s="32" t="str">
        <f>IF(Y$14="","",INDEX('Work It Out'!$K233:$EN233,MATCH(Y$14,WorkDebtName,0)))</f>
        <v/>
      </c>
      <c r="Z239" s="32" t="str">
        <f>IF(Y$14="","",INDEX('Work It Out'!$I233:$EN233, MATCH(Y$14, WorkDebtName, 0)))</f>
        <v/>
      </c>
      <c r="AA239" s="32" t="str">
        <f>IF(AA$14="","",INDEX('Work It Out'!$K233:$EN233,MATCH(AA$14,WorkDebtName,0)))</f>
        <v/>
      </c>
      <c r="AB239" s="32" t="str">
        <f>IF(AA$14="","",INDEX('Work It Out'!$I233:$EN233, MATCH(AA$14, WorkDebtName, 0)))</f>
        <v/>
      </c>
      <c r="AC239" s="32" t="str">
        <f>IF(AC$14="","",INDEX('Work It Out'!$K233:$EN233,MATCH(AC$14,WorkDebtName,0)))</f>
        <v/>
      </c>
      <c r="AD239" s="32" t="str">
        <f>IF(AC$14="","",INDEX('Work It Out'!$I233:$EN233, MATCH(AC$14, WorkDebtName, 0)))</f>
        <v/>
      </c>
      <c r="AE239" s="32" t="str">
        <f>IF(AE$14="","",INDEX('Work It Out'!$K233:$EN233,MATCH(AE$14,WorkDebtName,0)))</f>
        <v/>
      </c>
      <c r="AF239" s="32" t="str">
        <f>IF(AE$14="","",INDEX('Work It Out'!$I233:$EN233, MATCH(AE$14, WorkDebtName, 0)))</f>
        <v/>
      </c>
      <c r="AG239" s="32" t="str">
        <f>IF(AG$14="","",INDEX('Work It Out'!$K233:$EN233,MATCH(AG$14,WorkDebtName,0)))</f>
        <v/>
      </c>
      <c r="AH239" s="32" t="str">
        <f>IF(AG$14="","",INDEX('Work It Out'!$I233:$EN233, MATCH(AG$14, WorkDebtName, 0)))</f>
        <v/>
      </c>
      <c r="AI239" s="32" t="str">
        <f>IF(AI$14="","",INDEX('Work It Out'!$K233:$EN233,MATCH(AI$14,WorkDebtName,0)))</f>
        <v/>
      </c>
      <c r="AJ239" s="32" t="str">
        <f>IF(AI$14="","",INDEX('Work It Out'!$I233:$EN233, MATCH(AI$14, WorkDebtName, 0)))</f>
        <v/>
      </c>
      <c r="AK239" s="32" t="str">
        <f>IF(AK$14="","",INDEX('Work It Out'!$K233:$EN233,MATCH(AK$14,WorkDebtName,0)))</f>
        <v/>
      </c>
      <c r="AL239" s="32" t="str">
        <f>IF(AK$14="","",INDEX('Work It Out'!$I233:$EN233, MATCH(AK$14, WorkDebtName, 0)))</f>
        <v/>
      </c>
      <c r="AM239" s="32" t="str">
        <f>IF(AM$14="","",INDEX('Work It Out'!$K233:$EN233,MATCH(AM$14,WorkDebtName,0)))</f>
        <v/>
      </c>
      <c r="AN239" s="32" t="str">
        <f>IF(AM$14="","",INDEX('Work It Out'!$I233:$EN233, MATCH(AM$14, WorkDebtName, 0)))</f>
        <v/>
      </c>
      <c r="AO239" s="32" t="str">
        <f>IF(AO$14="","",INDEX('Work It Out'!$K233:$EN233,MATCH(AO$14,WorkDebtName,0)))</f>
        <v/>
      </c>
      <c r="AP239" s="32" t="str">
        <f>IF(AO$14="","",INDEX('Work It Out'!$I233:$EN233, MATCH(AO$14, WorkDebtName, 0)))</f>
        <v/>
      </c>
    </row>
    <row r="240" spans="2:42" x14ac:dyDescent="0.25">
      <c r="B240" s="31">
        <f t="shared" ca="1" si="3"/>
        <v>52322</v>
      </c>
      <c r="C240" s="32">
        <f>IF(C$14="","",INDEX('Work It Out'!$K234:$EN234,MATCH(C$14,WorkDebtName,0)))</f>
        <v>0</v>
      </c>
      <c r="D240" s="32">
        <f>IF(C$14="","",INDEX('Work It Out'!$I234:$EN234, MATCH(C$14, WorkDebtName, 0)))</f>
        <v>0</v>
      </c>
      <c r="E240" s="32">
        <f>IF(E$14="","",INDEX('Work It Out'!$K234:$EN234,MATCH(E$14,WorkDebtName,0)))</f>
        <v>0</v>
      </c>
      <c r="F240" s="32">
        <f>IF(E$14="","",INDEX('Work It Out'!$I234:$EN234, MATCH(E$14, WorkDebtName, 0)))</f>
        <v>0</v>
      </c>
      <c r="G240" s="32">
        <f>IF(G$14="","",INDEX('Work It Out'!$K234:$EN234,MATCH(G$14,WorkDebtName,0)))</f>
        <v>0</v>
      </c>
      <c r="H240" s="32">
        <f>IF(G$14="","",INDEX('Work It Out'!$I234:$EN234, MATCH(G$14, WorkDebtName, 0)))</f>
        <v>0</v>
      </c>
      <c r="I240" s="32">
        <f>IF(I$14="","",INDEX('Work It Out'!$K234:$EN234,MATCH(I$14,WorkDebtName,0)))</f>
        <v>0</v>
      </c>
      <c r="J240" s="32">
        <f>IF(I$14="","",INDEX('Work It Out'!$I234:$EN234, MATCH(I$14, WorkDebtName, 0)))</f>
        <v>0</v>
      </c>
      <c r="K240" s="32" t="str">
        <f>IF(K$14="","",INDEX('Work It Out'!$K234:$EN234,MATCH(K$14,WorkDebtName,0)))</f>
        <v/>
      </c>
      <c r="L240" s="32" t="str">
        <f>IF(K$14="","",INDEX('Work It Out'!$I234:$EN234, MATCH(K$14, WorkDebtName, 0)))</f>
        <v/>
      </c>
      <c r="M240" s="32" t="str">
        <f>IF(M$14="","",INDEX('Work It Out'!$K234:$EN234,MATCH(M$14,WorkDebtName,0)))</f>
        <v/>
      </c>
      <c r="N240" s="32" t="str">
        <f>IF(M$14="","",INDEX('Work It Out'!$I234:$EN234, MATCH(M$14, WorkDebtName, 0)))</f>
        <v/>
      </c>
      <c r="O240" s="32" t="str">
        <f>IF(O$14="","",INDEX('Work It Out'!$K234:$EN234,MATCH(O$14,WorkDebtName,0)))</f>
        <v/>
      </c>
      <c r="P240" s="32" t="str">
        <f>IF(O$14="","",INDEX('Work It Out'!$I234:$EN234, MATCH(O$14, WorkDebtName, 0)))</f>
        <v/>
      </c>
      <c r="Q240" s="32" t="str">
        <f>IF(Q$14="","",INDEX('Work It Out'!$K234:$EN234,MATCH(Q$14,WorkDebtName,0)))</f>
        <v/>
      </c>
      <c r="R240" s="32" t="str">
        <f>IF(Q$14="","",INDEX('Work It Out'!$I234:$EN234, MATCH(Q$14, WorkDebtName, 0)))</f>
        <v/>
      </c>
      <c r="S240" s="32" t="str">
        <f>IF(S$14="","",INDEX('Work It Out'!$K234:$EN234,MATCH(S$14,WorkDebtName,0)))</f>
        <v/>
      </c>
      <c r="T240" s="32" t="str">
        <f>IF(S$14="","",INDEX('Work It Out'!$I234:$EN234, MATCH(S$14, WorkDebtName, 0)))</f>
        <v/>
      </c>
      <c r="U240" s="32" t="str">
        <f>IF(U$14="","",INDEX('Work It Out'!$K234:$EN234,MATCH(U$14,WorkDebtName,0)))</f>
        <v/>
      </c>
      <c r="V240" s="32" t="str">
        <f>IF(U$14="","",INDEX('Work It Out'!$I234:$EN234, MATCH(U$14, WorkDebtName, 0)))</f>
        <v/>
      </c>
      <c r="W240" s="32" t="str">
        <f>IF(W$14="","",INDEX('Work It Out'!$K234:$EN234,MATCH(W$14,WorkDebtName,0)))</f>
        <v/>
      </c>
      <c r="X240" s="32" t="str">
        <f>IF(W$14="","",INDEX('Work It Out'!$I234:$EN234, MATCH(W$14, WorkDebtName, 0)))</f>
        <v/>
      </c>
      <c r="Y240" s="32" t="str">
        <f>IF(Y$14="","",INDEX('Work It Out'!$K234:$EN234,MATCH(Y$14,WorkDebtName,0)))</f>
        <v/>
      </c>
      <c r="Z240" s="32" t="str">
        <f>IF(Y$14="","",INDEX('Work It Out'!$I234:$EN234, MATCH(Y$14, WorkDebtName, 0)))</f>
        <v/>
      </c>
      <c r="AA240" s="32" t="str">
        <f>IF(AA$14="","",INDEX('Work It Out'!$K234:$EN234,MATCH(AA$14,WorkDebtName,0)))</f>
        <v/>
      </c>
      <c r="AB240" s="32" t="str">
        <f>IF(AA$14="","",INDEX('Work It Out'!$I234:$EN234, MATCH(AA$14, WorkDebtName, 0)))</f>
        <v/>
      </c>
      <c r="AC240" s="32" t="str">
        <f>IF(AC$14="","",INDEX('Work It Out'!$K234:$EN234,MATCH(AC$14,WorkDebtName,0)))</f>
        <v/>
      </c>
      <c r="AD240" s="32" t="str">
        <f>IF(AC$14="","",INDEX('Work It Out'!$I234:$EN234, MATCH(AC$14, WorkDebtName, 0)))</f>
        <v/>
      </c>
      <c r="AE240" s="32" t="str">
        <f>IF(AE$14="","",INDEX('Work It Out'!$K234:$EN234,MATCH(AE$14,WorkDebtName,0)))</f>
        <v/>
      </c>
      <c r="AF240" s="32" t="str">
        <f>IF(AE$14="","",INDEX('Work It Out'!$I234:$EN234, MATCH(AE$14, WorkDebtName, 0)))</f>
        <v/>
      </c>
      <c r="AG240" s="32" t="str">
        <f>IF(AG$14="","",INDEX('Work It Out'!$K234:$EN234,MATCH(AG$14,WorkDebtName,0)))</f>
        <v/>
      </c>
      <c r="AH240" s="32" t="str">
        <f>IF(AG$14="","",INDEX('Work It Out'!$I234:$EN234, MATCH(AG$14, WorkDebtName, 0)))</f>
        <v/>
      </c>
      <c r="AI240" s="32" t="str">
        <f>IF(AI$14="","",INDEX('Work It Out'!$K234:$EN234,MATCH(AI$14,WorkDebtName,0)))</f>
        <v/>
      </c>
      <c r="AJ240" s="32" t="str">
        <f>IF(AI$14="","",INDEX('Work It Out'!$I234:$EN234, MATCH(AI$14, WorkDebtName, 0)))</f>
        <v/>
      </c>
      <c r="AK240" s="32" t="str">
        <f>IF(AK$14="","",INDEX('Work It Out'!$K234:$EN234,MATCH(AK$14,WorkDebtName,0)))</f>
        <v/>
      </c>
      <c r="AL240" s="32" t="str">
        <f>IF(AK$14="","",INDEX('Work It Out'!$I234:$EN234, MATCH(AK$14, WorkDebtName, 0)))</f>
        <v/>
      </c>
      <c r="AM240" s="32" t="str">
        <f>IF(AM$14="","",INDEX('Work It Out'!$K234:$EN234,MATCH(AM$14,WorkDebtName,0)))</f>
        <v/>
      </c>
      <c r="AN240" s="32" t="str">
        <f>IF(AM$14="","",INDEX('Work It Out'!$I234:$EN234, MATCH(AM$14, WorkDebtName, 0)))</f>
        <v/>
      </c>
      <c r="AO240" s="32" t="str">
        <f>IF(AO$14="","",INDEX('Work It Out'!$K234:$EN234,MATCH(AO$14,WorkDebtName,0)))</f>
        <v/>
      </c>
      <c r="AP240" s="32" t="str">
        <f>IF(AO$14="","",INDEX('Work It Out'!$I234:$EN234, MATCH(AO$14, WorkDebtName, 0)))</f>
        <v/>
      </c>
    </row>
    <row r="241" spans="2:42" x14ac:dyDescent="0.25">
      <c r="B241" s="31">
        <f t="shared" ca="1" si="3"/>
        <v>52352</v>
      </c>
      <c r="C241" s="32">
        <f>IF(C$14="","",INDEX('Work It Out'!$K235:$EN235,MATCH(C$14,WorkDebtName,0)))</f>
        <v>0</v>
      </c>
      <c r="D241" s="32">
        <f>IF(C$14="","",INDEX('Work It Out'!$I235:$EN235, MATCH(C$14, WorkDebtName, 0)))</f>
        <v>0</v>
      </c>
      <c r="E241" s="32">
        <f>IF(E$14="","",INDEX('Work It Out'!$K235:$EN235,MATCH(E$14,WorkDebtName,0)))</f>
        <v>0</v>
      </c>
      <c r="F241" s="32">
        <f>IF(E$14="","",INDEX('Work It Out'!$I235:$EN235, MATCH(E$14, WorkDebtName, 0)))</f>
        <v>0</v>
      </c>
      <c r="G241" s="32">
        <f>IF(G$14="","",INDEX('Work It Out'!$K235:$EN235,MATCH(G$14,WorkDebtName,0)))</f>
        <v>0</v>
      </c>
      <c r="H241" s="32">
        <f>IF(G$14="","",INDEX('Work It Out'!$I235:$EN235, MATCH(G$14, WorkDebtName, 0)))</f>
        <v>0</v>
      </c>
      <c r="I241" s="32">
        <f>IF(I$14="","",INDEX('Work It Out'!$K235:$EN235,MATCH(I$14,WorkDebtName,0)))</f>
        <v>0</v>
      </c>
      <c r="J241" s="32">
        <f>IF(I$14="","",INDEX('Work It Out'!$I235:$EN235, MATCH(I$14, WorkDebtName, 0)))</f>
        <v>0</v>
      </c>
      <c r="K241" s="32" t="str">
        <f>IF(K$14="","",INDEX('Work It Out'!$K235:$EN235,MATCH(K$14,WorkDebtName,0)))</f>
        <v/>
      </c>
      <c r="L241" s="32" t="str">
        <f>IF(K$14="","",INDEX('Work It Out'!$I235:$EN235, MATCH(K$14, WorkDebtName, 0)))</f>
        <v/>
      </c>
      <c r="M241" s="32" t="str">
        <f>IF(M$14="","",INDEX('Work It Out'!$K235:$EN235,MATCH(M$14,WorkDebtName,0)))</f>
        <v/>
      </c>
      <c r="N241" s="32" t="str">
        <f>IF(M$14="","",INDEX('Work It Out'!$I235:$EN235, MATCH(M$14, WorkDebtName, 0)))</f>
        <v/>
      </c>
      <c r="O241" s="32" t="str">
        <f>IF(O$14="","",INDEX('Work It Out'!$K235:$EN235,MATCH(O$14,WorkDebtName,0)))</f>
        <v/>
      </c>
      <c r="P241" s="32" t="str">
        <f>IF(O$14="","",INDEX('Work It Out'!$I235:$EN235, MATCH(O$14, WorkDebtName, 0)))</f>
        <v/>
      </c>
      <c r="Q241" s="32" t="str">
        <f>IF(Q$14="","",INDEX('Work It Out'!$K235:$EN235,MATCH(Q$14,WorkDebtName,0)))</f>
        <v/>
      </c>
      <c r="R241" s="32" t="str">
        <f>IF(Q$14="","",INDEX('Work It Out'!$I235:$EN235, MATCH(Q$14, WorkDebtName, 0)))</f>
        <v/>
      </c>
      <c r="S241" s="32" t="str">
        <f>IF(S$14="","",INDEX('Work It Out'!$K235:$EN235,MATCH(S$14,WorkDebtName,0)))</f>
        <v/>
      </c>
      <c r="T241" s="32" t="str">
        <f>IF(S$14="","",INDEX('Work It Out'!$I235:$EN235, MATCH(S$14, WorkDebtName, 0)))</f>
        <v/>
      </c>
      <c r="U241" s="32" t="str">
        <f>IF(U$14="","",INDEX('Work It Out'!$K235:$EN235,MATCH(U$14,WorkDebtName,0)))</f>
        <v/>
      </c>
      <c r="V241" s="32" t="str">
        <f>IF(U$14="","",INDEX('Work It Out'!$I235:$EN235, MATCH(U$14, WorkDebtName, 0)))</f>
        <v/>
      </c>
      <c r="W241" s="32" t="str">
        <f>IF(W$14="","",INDEX('Work It Out'!$K235:$EN235,MATCH(W$14,WorkDebtName,0)))</f>
        <v/>
      </c>
      <c r="X241" s="32" t="str">
        <f>IF(W$14="","",INDEX('Work It Out'!$I235:$EN235, MATCH(W$14, WorkDebtName, 0)))</f>
        <v/>
      </c>
      <c r="Y241" s="32" t="str">
        <f>IF(Y$14="","",INDEX('Work It Out'!$K235:$EN235,MATCH(Y$14,WorkDebtName,0)))</f>
        <v/>
      </c>
      <c r="Z241" s="32" t="str">
        <f>IF(Y$14="","",INDEX('Work It Out'!$I235:$EN235, MATCH(Y$14, WorkDebtName, 0)))</f>
        <v/>
      </c>
      <c r="AA241" s="32" t="str">
        <f>IF(AA$14="","",INDEX('Work It Out'!$K235:$EN235,MATCH(AA$14,WorkDebtName,0)))</f>
        <v/>
      </c>
      <c r="AB241" s="32" t="str">
        <f>IF(AA$14="","",INDEX('Work It Out'!$I235:$EN235, MATCH(AA$14, WorkDebtName, 0)))</f>
        <v/>
      </c>
      <c r="AC241" s="32" t="str">
        <f>IF(AC$14="","",INDEX('Work It Out'!$K235:$EN235,MATCH(AC$14,WorkDebtName,0)))</f>
        <v/>
      </c>
      <c r="AD241" s="32" t="str">
        <f>IF(AC$14="","",INDEX('Work It Out'!$I235:$EN235, MATCH(AC$14, WorkDebtName, 0)))</f>
        <v/>
      </c>
      <c r="AE241" s="32" t="str">
        <f>IF(AE$14="","",INDEX('Work It Out'!$K235:$EN235,MATCH(AE$14,WorkDebtName,0)))</f>
        <v/>
      </c>
      <c r="AF241" s="32" t="str">
        <f>IF(AE$14="","",INDEX('Work It Out'!$I235:$EN235, MATCH(AE$14, WorkDebtName, 0)))</f>
        <v/>
      </c>
      <c r="AG241" s="32" t="str">
        <f>IF(AG$14="","",INDEX('Work It Out'!$K235:$EN235,MATCH(AG$14,WorkDebtName,0)))</f>
        <v/>
      </c>
      <c r="AH241" s="32" t="str">
        <f>IF(AG$14="","",INDEX('Work It Out'!$I235:$EN235, MATCH(AG$14, WorkDebtName, 0)))</f>
        <v/>
      </c>
      <c r="AI241" s="32" t="str">
        <f>IF(AI$14="","",INDEX('Work It Out'!$K235:$EN235,MATCH(AI$14,WorkDebtName,0)))</f>
        <v/>
      </c>
      <c r="AJ241" s="32" t="str">
        <f>IF(AI$14="","",INDEX('Work It Out'!$I235:$EN235, MATCH(AI$14, WorkDebtName, 0)))</f>
        <v/>
      </c>
      <c r="AK241" s="32" t="str">
        <f>IF(AK$14="","",INDEX('Work It Out'!$K235:$EN235,MATCH(AK$14,WorkDebtName,0)))</f>
        <v/>
      </c>
      <c r="AL241" s="32" t="str">
        <f>IF(AK$14="","",INDEX('Work It Out'!$I235:$EN235, MATCH(AK$14, WorkDebtName, 0)))</f>
        <v/>
      </c>
      <c r="AM241" s="32" t="str">
        <f>IF(AM$14="","",INDEX('Work It Out'!$K235:$EN235,MATCH(AM$14,WorkDebtName,0)))</f>
        <v/>
      </c>
      <c r="AN241" s="32" t="str">
        <f>IF(AM$14="","",INDEX('Work It Out'!$I235:$EN235, MATCH(AM$14, WorkDebtName, 0)))</f>
        <v/>
      </c>
      <c r="AO241" s="32" t="str">
        <f>IF(AO$14="","",INDEX('Work It Out'!$K235:$EN235,MATCH(AO$14,WorkDebtName,0)))</f>
        <v/>
      </c>
      <c r="AP241" s="32" t="str">
        <f>IF(AO$14="","",INDEX('Work It Out'!$I235:$EN235, MATCH(AO$14, WorkDebtName, 0)))</f>
        <v/>
      </c>
    </row>
    <row r="242" spans="2:42" x14ac:dyDescent="0.25">
      <c r="B242" s="31">
        <f t="shared" ca="1" si="3"/>
        <v>52383</v>
      </c>
      <c r="C242" s="32">
        <f>IF(C$14="","",INDEX('Work It Out'!$K236:$EN236,MATCH(C$14,WorkDebtName,0)))</f>
        <v>0</v>
      </c>
      <c r="D242" s="32">
        <f>IF(C$14="","",INDEX('Work It Out'!$I236:$EN236, MATCH(C$14, WorkDebtName, 0)))</f>
        <v>0</v>
      </c>
      <c r="E242" s="32">
        <f>IF(E$14="","",INDEX('Work It Out'!$K236:$EN236,MATCH(E$14,WorkDebtName,0)))</f>
        <v>0</v>
      </c>
      <c r="F242" s="32">
        <f>IF(E$14="","",INDEX('Work It Out'!$I236:$EN236, MATCH(E$14, WorkDebtName, 0)))</f>
        <v>0</v>
      </c>
      <c r="G242" s="32">
        <f>IF(G$14="","",INDEX('Work It Out'!$K236:$EN236,MATCH(G$14,WorkDebtName,0)))</f>
        <v>0</v>
      </c>
      <c r="H242" s="32">
        <f>IF(G$14="","",INDEX('Work It Out'!$I236:$EN236, MATCH(G$14, WorkDebtName, 0)))</f>
        <v>0</v>
      </c>
      <c r="I242" s="32">
        <f>IF(I$14="","",INDEX('Work It Out'!$K236:$EN236,MATCH(I$14,WorkDebtName,0)))</f>
        <v>0</v>
      </c>
      <c r="J242" s="32">
        <f>IF(I$14="","",INDEX('Work It Out'!$I236:$EN236, MATCH(I$14, WorkDebtName, 0)))</f>
        <v>0</v>
      </c>
      <c r="K242" s="32" t="str">
        <f>IF(K$14="","",INDEX('Work It Out'!$K236:$EN236,MATCH(K$14,WorkDebtName,0)))</f>
        <v/>
      </c>
      <c r="L242" s="32" t="str">
        <f>IF(K$14="","",INDEX('Work It Out'!$I236:$EN236, MATCH(K$14, WorkDebtName, 0)))</f>
        <v/>
      </c>
      <c r="M242" s="32" t="str">
        <f>IF(M$14="","",INDEX('Work It Out'!$K236:$EN236,MATCH(M$14,WorkDebtName,0)))</f>
        <v/>
      </c>
      <c r="N242" s="32" t="str">
        <f>IF(M$14="","",INDEX('Work It Out'!$I236:$EN236, MATCH(M$14, WorkDebtName, 0)))</f>
        <v/>
      </c>
      <c r="O242" s="32" t="str">
        <f>IF(O$14="","",INDEX('Work It Out'!$K236:$EN236,MATCH(O$14,WorkDebtName,0)))</f>
        <v/>
      </c>
      <c r="P242" s="32" t="str">
        <f>IF(O$14="","",INDEX('Work It Out'!$I236:$EN236, MATCH(O$14, WorkDebtName, 0)))</f>
        <v/>
      </c>
      <c r="Q242" s="32" t="str">
        <f>IF(Q$14="","",INDEX('Work It Out'!$K236:$EN236,MATCH(Q$14,WorkDebtName,0)))</f>
        <v/>
      </c>
      <c r="R242" s="32" t="str">
        <f>IF(Q$14="","",INDEX('Work It Out'!$I236:$EN236, MATCH(Q$14, WorkDebtName, 0)))</f>
        <v/>
      </c>
      <c r="S242" s="32" t="str">
        <f>IF(S$14="","",INDEX('Work It Out'!$K236:$EN236,MATCH(S$14,WorkDebtName,0)))</f>
        <v/>
      </c>
      <c r="T242" s="32" t="str">
        <f>IF(S$14="","",INDEX('Work It Out'!$I236:$EN236, MATCH(S$14, WorkDebtName, 0)))</f>
        <v/>
      </c>
      <c r="U242" s="32" t="str">
        <f>IF(U$14="","",INDEX('Work It Out'!$K236:$EN236,MATCH(U$14,WorkDebtName,0)))</f>
        <v/>
      </c>
      <c r="V242" s="32" t="str">
        <f>IF(U$14="","",INDEX('Work It Out'!$I236:$EN236, MATCH(U$14, WorkDebtName, 0)))</f>
        <v/>
      </c>
      <c r="W242" s="32" t="str">
        <f>IF(W$14="","",INDEX('Work It Out'!$K236:$EN236,MATCH(W$14,WorkDebtName,0)))</f>
        <v/>
      </c>
      <c r="X242" s="32" t="str">
        <f>IF(W$14="","",INDEX('Work It Out'!$I236:$EN236, MATCH(W$14, WorkDebtName, 0)))</f>
        <v/>
      </c>
      <c r="Y242" s="32" t="str">
        <f>IF(Y$14="","",INDEX('Work It Out'!$K236:$EN236,MATCH(Y$14,WorkDebtName,0)))</f>
        <v/>
      </c>
      <c r="Z242" s="32" t="str">
        <f>IF(Y$14="","",INDEX('Work It Out'!$I236:$EN236, MATCH(Y$14, WorkDebtName, 0)))</f>
        <v/>
      </c>
      <c r="AA242" s="32" t="str">
        <f>IF(AA$14="","",INDEX('Work It Out'!$K236:$EN236,MATCH(AA$14,WorkDebtName,0)))</f>
        <v/>
      </c>
      <c r="AB242" s="32" t="str">
        <f>IF(AA$14="","",INDEX('Work It Out'!$I236:$EN236, MATCH(AA$14, WorkDebtName, 0)))</f>
        <v/>
      </c>
      <c r="AC242" s="32" t="str">
        <f>IF(AC$14="","",INDEX('Work It Out'!$K236:$EN236,MATCH(AC$14,WorkDebtName,0)))</f>
        <v/>
      </c>
      <c r="AD242" s="32" t="str">
        <f>IF(AC$14="","",INDEX('Work It Out'!$I236:$EN236, MATCH(AC$14, WorkDebtName, 0)))</f>
        <v/>
      </c>
      <c r="AE242" s="32" t="str">
        <f>IF(AE$14="","",INDEX('Work It Out'!$K236:$EN236,MATCH(AE$14,WorkDebtName,0)))</f>
        <v/>
      </c>
      <c r="AF242" s="32" t="str">
        <f>IF(AE$14="","",INDEX('Work It Out'!$I236:$EN236, MATCH(AE$14, WorkDebtName, 0)))</f>
        <v/>
      </c>
      <c r="AG242" s="32" t="str">
        <f>IF(AG$14="","",INDEX('Work It Out'!$K236:$EN236,MATCH(AG$14,WorkDebtName,0)))</f>
        <v/>
      </c>
      <c r="AH242" s="32" t="str">
        <f>IF(AG$14="","",INDEX('Work It Out'!$I236:$EN236, MATCH(AG$14, WorkDebtName, 0)))</f>
        <v/>
      </c>
      <c r="AI242" s="32" t="str">
        <f>IF(AI$14="","",INDEX('Work It Out'!$K236:$EN236,MATCH(AI$14,WorkDebtName,0)))</f>
        <v/>
      </c>
      <c r="AJ242" s="32" t="str">
        <f>IF(AI$14="","",INDEX('Work It Out'!$I236:$EN236, MATCH(AI$14, WorkDebtName, 0)))</f>
        <v/>
      </c>
      <c r="AK242" s="32" t="str">
        <f>IF(AK$14="","",INDEX('Work It Out'!$K236:$EN236,MATCH(AK$14,WorkDebtName,0)))</f>
        <v/>
      </c>
      <c r="AL242" s="32" t="str">
        <f>IF(AK$14="","",INDEX('Work It Out'!$I236:$EN236, MATCH(AK$14, WorkDebtName, 0)))</f>
        <v/>
      </c>
      <c r="AM242" s="32" t="str">
        <f>IF(AM$14="","",INDEX('Work It Out'!$K236:$EN236,MATCH(AM$14,WorkDebtName,0)))</f>
        <v/>
      </c>
      <c r="AN242" s="32" t="str">
        <f>IF(AM$14="","",INDEX('Work It Out'!$I236:$EN236, MATCH(AM$14, WorkDebtName, 0)))</f>
        <v/>
      </c>
      <c r="AO242" s="32" t="str">
        <f>IF(AO$14="","",INDEX('Work It Out'!$K236:$EN236,MATCH(AO$14,WorkDebtName,0)))</f>
        <v/>
      </c>
      <c r="AP242" s="32" t="str">
        <f>IF(AO$14="","",INDEX('Work It Out'!$I236:$EN236, MATCH(AO$14, WorkDebtName, 0)))</f>
        <v/>
      </c>
    </row>
    <row r="243" spans="2:42" x14ac:dyDescent="0.25">
      <c r="B243" s="31">
        <f t="shared" ca="1" si="3"/>
        <v>52413</v>
      </c>
      <c r="C243" s="32">
        <f>IF(C$14="","",INDEX('Work It Out'!$K237:$EN237,MATCH(C$14,WorkDebtName,0)))</f>
        <v>0</v>
      </c>
      <c r="D243" s="32">
        <f>IF(C$14="","",INDEX('Work It Out'!$I237:$EN237, MATCH(C$14, WorkDebtName, 0)))</f>
        <v>0</v>
      </c>
      <c r="E243" s="32">
        <f>IF(E$14="","",INDEX('Work It Out'!$K237:$EN237,MATCH(E$14,WorkDebtName,0)))</f>
        <v>0</v>
      </c>
      <c r="F243" s="32">
        <f>IF(E$14="","",INDEX('Work It Out'!$I237:$EN237, MATCH(E$14, WorkDebtName, 0)))</f>
        <v>0</v>
      </c>
      <c r="G243" s="32">
        <f>IF(G$14="","",INDEX('Work It Out'!$K237:$EN237,MATCH(G$14,WorkDebtName,0)))</f>
        <v>0</v>
      </c>
      <c r="H243" s="32">
        <f>IF(G$14="","",INDEX('Work It Out'!$I237:$EN237, MATCH(G$14, WorkDebtName, 0)))</f>
        <v>0</v>
      </c>
      <c r="I243" s="32">
        <f>IF(I$14="","",INDEX('Work It Out'!$K237:$EN237,MATCH(I$14,WorkDebtName,0)))</f>
        <v>0</v>
      </c>
      <c r="J243" s="32">
        <f>IF(I$14="","",INDEX('Work It Out'!$I237:$EN237, MATCH(I$14, WorkDebtName, 0)))</f>
        <v>0</v>
      </c>
      <c r="K243" s="32" t="str">
        <f>IF(K$14="","",INDEX('Work It Out'!$K237:$EN237,MATCH(K$14,WorkDebtName,0)))</f>
        <v/>
      </c>
      <c r="L243" s="32" t="str">
        <f>IF(K$14="","",INDEX('Work It Out'!$I237:$EN237, MATCH(K$14, WorkDebtName, 0)))</f>
        <v/>
      </c>
      <c r="M243" s="32" t="str">
        <f>IF(M$14="","",INDEX('Work It Out'!$K237:$EN237,MATCH(M$14,WorkDebtName,0)))</f>
        <v/>
      </c>
      <c r="N243" s="32" t="str">
        <f>IF(M$14="","",INDEX('Work It Out'!$I237:$EN237, MATCH(M$14, WorkDebtName, 0)))</f>
        <v/>
      </c>
      <c r="O243" s="32" t="str">
        <f>IF(O$14="","",INDEX('Work It Out'!$K237:$EN237,MATCH(O$14,WorkDebtName,0)))</f>
        <v/>
      </c>
      <c r="P243" s="32" t="str">
        <f>IF(O$14="","",INDEX('Work It Out'!$I237:$EN237, MATCH(O$14, WorkDebtName, 0)))</f>
        <v/>
      </c>
      <c r="Q243" s="32" t="str">
        <f>IF(Q$14="","",INDEX('Work It Out'!$K237:$EN237,MATCH(Q$14,WorkDebtName,0)))</f>
        <v/>
      </c>
      <c r="R243" s="32" t="str">
        <f>IF(Q$14="","",INDEX('Work It Out'!$I237:$EN237, MATCH(Q$14, WorkDebtName, 0)))</f>
        <v/>
      </c>
      <c r="S243" s="32" t="str">
        <f>IF(S$14="","",INDEX('Work It Out'!$K237:$EN237,MATCH(S$14,WorkDebtName,0)))</f>
        <v/>
      </c>
      <c r="T243" s="32" t="str">
        <f>IF(S$14="","",INDEX('Work It Out'!$I237:$EN237, MATCH(S$14, WorkDebtName, 0)))</f>
        <v/>
      </c>
      <c r="U243" s="32" t="str">
        <f>IF(U$14="","",INDEX('Work It Out'!$K237:$EN237,MATCH(U$14,WorkDebtName,0)))</f>
        <v/>
      </c>
      <c r="V243" s="32" t="str">
        <f>IF(U$14="","",INDEX('Work It Out'!$I237:$EN237, MATCH(U$14, WorkDebtName, 0)))</f>
        <v/>
      </c>
      <c r="W243" s="32" t="str">
        <f>IF(W$14="","",INDEX('Work It Out'!$K237:$EN237,MATCH(W$14,WorkDebtName,0)))</f>
        <v/>
      </c>
      <c r="X243" s="32" t="str">
        <f>IF(W$14="","",INDEX('Work It Out'!$I237:$EN237, MATCH(W$14, WorkDebtName, 0)))</f>
        <v/>
      </c>
      <c r="Y243" s="32" t="str">
        <f>IF(Y$14="","",INDEX('Work It Out'!$K237:$EN237,MATCH(Y$14,WorkDebtName,0)))</f>
        <v/>
      </c>
      <c r="Z243" s="32" t="str">
        <f>IF(Y$14="","",INDEX('Work It Out'!$I237:$EN237, MATCH(Y$14, WorkDebtName, 0)))</f>
        <v/>
      </c>
      <c r="AA243" s="32" t="str">
        <f>IF(AA$14="","",INDEX('Work It Out'!$K237:$EN237,MATCH(AA$14,WorkDebtName,0)))</f>
        <v/>
      </c>
      <c r="AB243" s="32" t="str">
        <f>IF(AA$14="","",INDEX('Work It Out'!$I237:$EN237, MATCH(AA$14, WorkDebtName, 0)))</f>
        <v/>
      </c>
      <c r="AC243" s="32" t="str">
        <f>IF(AC$14="","",INDEX('Work It Out'!$K237:$EN237,MATCH(AC$14,WorkDebtName,0)))</f>
        <v/>
      </c>
      <c r="AD243" s="32" t="str">
        <f>IF(AC$14="","",INDEX('Work It Out'!$I237:$EN237, MATCH(AC$14, WorkDebtName, 0)))</f>
        <v/>
      </c>
      <c r="AE243" s="32" t="str">
        <f>IF(AE$14="","",INDEX('Work It Out'!$K237:$EN237,MATCH(AE$14,WorkDebtName,0)))</f>
        <v/>
      </c>
      <c r="AF243" s="32" t="str">
        <f>IF(AE$14="","",INDEX('Work It Out'!$I237:$EN237, MATCH(AE$14, WorkDebtName, 0)))</f>
        <v/>
      </c>
      <c r="AG243" s="32" t="str">
        <f>IF(AG$14="","",INDEX('Work It Out'!$K237:$EN237,MATCH(AG$14,WorkDebtName,0)))</f>
        <v/>
      </c>
      <c r="AH243" s="32" t="str">
        <f>IF(AG$14="","",INDEX('Work It Out'!$I237:$EN237, MATCH(AG$14, WorkDebtName, 0)))</f>
        <v/>
      </c>
      <c r="AI243" s="32" t="str">
        <f>IF(AI$14="","",INDEX('Work It Out'!$K237:$EN237,MATCH(AI$14,WorkDebtName,0)))</f>
        <v/>
      </c>
      <c r="AJ243" s="32" t="str">
        <f>IF(AI$14="","",INDEX('Work It Out'!$I237:$EN237, MATCH(AI$14, WorkDebtName, 0)))</f>
        <v/>
      </c>
      <c r="AK243" s="32" t="str">
        <f>IF(AK$14="","",INDEX('Work It Out'!$K237:$EN237,MATCH(AK$14,WorkDebtName,0)))</f>
        <v/>
      </c>
      <c r="AL243" s="32" t="str">
        <f>IF(AK$14="","",INDEX('Work It Out'!$I237:$EN237, MATCH(AK$14, WorkDebtName, 0)))</f>
        <v/>
      </c>
      <c r="AM243" s="32" t="str">
        <f>IF(AM$14="","",INDEX('Work It Out'!$K237:$EN237,MATCH(AM$14,WorkDebtName,0)))</f>
        <v/>
      </c>
      <c r="AN243" s="32" t="str">
        <f>IF(AM$14="","",INDEX('Work It Out'!$I237:$EN237, MATCH(AM$14, WorkDebtName, 0)))</f>
        <v/>
      </c>
      <c r="AO243" s="32" t="str">
        <f>IF(AO$14="","",INDEX('Work It Out'!$K237:$EN237,MATCH(AO$14,WorkDebtName,0)))</f>
        <v/>
      </c>
      <c r="AP243" s="32" t="str">
        <f>IF(AO$14="","",INDEX('Work It Out'!$I237:$EN237, MATCH(AO$14, WorkDebtName, 0)))</f>
        <v/>
      </c>
    </row>
    <row r="244" spans="2:42" x14ac:dyDescent="0.25">
      <c r="B244" s="31">
        <f t="shared" ca="1" si="3"/>
        <v>52444</v>
      </c>
      <c r="C244" s="32">
        <f>IF(C$14="","",INDEX('Work It Out'!$K238:$EN238,MATCH(C$14,WorkDebtName,0)))</f>
        <v>0</v>
      </c>
      <c r="D244" s="32">
        <f>IF(C$14="","",INDEX('Work It Out'!$I238:$EN238, MATCH(C$14, WorkDebtName, 0)))</f>
        <v>0</v>
      </c>
      <c r="E244" s="32">
        <f>IF(E$14="","",INDEX('Work It Out'!$K238:$EN238,MATCH(E$14,WorkDebtName,0)))</f>
        <v>0</v>
      </c>
      <c r="F244" s="32">
        <f>IF(E$14="","",INDEX('Work It Out'!$I238:$EN238, MATCH(E$14, WorkDebtName, 0)))</f>
        <v>0</v>
      </c>
      <c r="G244" s="32">
        <f>IF(G$14="","",INDEX('Work It Out'!$K238:$EN238,MATCH(G$14,WorkDebtName,0)))</f>
        <v>0</v>
      </c>
      <c r="H244" s="32">
        <f>IF(G$14="","",INDEX('Work It Out'!$I238:$EN238, MATCH(G$14, WorkDebtName, 0)))</f>
        <v>0</v>
      </c>
      <c r="I244" s="32">
        <f>IF(I$14="","",INDEX('Work It Out'!$K238:$EN238,MATCH(I$14,WorkDebtName,0)))</f>
        <v>0</v>
      </c>
      <c r="J244" s="32">
        <f>IF(I$14="","",INDEX('Work It Out'!$I238:$EN238, MATCH(I$14, WorkDebtName, 0)))</f>
        <v>0</v>
      </c>
      <c r="K244" s="32" t="str">
        <f>IF(K$14="","",INDEX('Work It Out'!$K238:$EN238,MATCH(K$14,WorkDebtName,0)))</f>
        <v/>
      </c>
      <c r="L244" s="32" t="str">
        <f>IF(K$14="","",INDEX('Work It Out'!$I238:$EN238, MATCH(K$14, WorkDebtName, 0)))</f>
        <v/>
      </c>
      <c r="M244" s="32" t="str">
        <f>IF(M$14="","",INDEX('Work It Out'!$K238:$EN238,MATCH(M$14,WorkDebtName,0)))</f>
        <v/>
      </c>
      <c r="N244" s="32" t="str">
        <f>IF(M$14="","",INDEX('Work It Out'!$I238:$EN238, MATCH(M$14, WorkDebtName, 0)))</f>
        <v/>
      </c>
      <c r="O244" s="32" t="str">
        <f>IF(O$14="","",INDEX('Work It Out'!$K238:$EN238,MATCH(O$14,WorkDebtName,0)))</f>
        <v/>
      </c>
      <c r="P244" s="32" t="str">
        <f>IF(O$14="","",INDEX('Work It Out'!$I238:$EN238, MATCH(O$14, WorkDebtName, 0)))</f>
        <v/>
      </c>
      <c r="Q244" s="32" t="str">
        <f>IF(Q$14="","",INDEX('Work It Out'!$K238:$EN238,MATCH(Q$14,WorkDebtName,0)))</f>
        <v/>
      </c>
      <c r="R244" s="32" t="str">
        <f>IF(Q$14="","",INDEX('Work It Out'!$I238:$EN238, MATCH(Q$14, WorkDebtName, 0)))</f>
        <v/>
      </c>
      <c r="S244" s="32" t="str">
        <f>IF(S$14="","",INDEX('Work It Out'!$K238:$EN238,MATCH(S$14,WorkDebtName,0)))</f>
        <v/>
      </c>
      <c r="T244" s="32" t="str">
        <f>IF(S$14="","",INDEX('Work It Out'!$I238:$EN238, MATCH(S$14, WorkDebtName, 0)))</f>
        <v/>
      </c>
      <c r="U244" s="32" t="str">
        <f>IF(U$14="","",INDEX('Work It Out'!$K238:$EN238,MATCH(U$14,WorkDebtName,0)))</f>
        <v/>
      </c>
      <c r="V244" s="32" t="str">
        <f>IF(U$14="","",INDEX('Work It Out'!$I238:$EN238, MATCH(U$14, WorkDebtName, 0)))</f>
        <v/>
      </c>
      <c r="W244" s="32" t="str">
        <f>IF(W$14="","",INDEX('Work It Out'!$K238:$EN238,MATCH(W$14,WorkDebtName,0)))</f>
        <v/>
      </c>
      <c r="X244" s="32" t="str">
        <f>IF(W$14="","",INDEX('Work It Out'!$I238:$EN238, MATCH(W$14, WorkDebtName, 0)))</f>
        <v/>
      </c>
      <c r="Y244" s="32" t="str">
        <f>IF(Y$14="","",INDEX('Work It Out'!$K238:$EN238,MATCH(Y$14,WorkDebtName,0)))</f>
        <v/>
      </c>
      <c r="Z244" s="32" t="str">
        <f>IF(Y$14="","",INDEX('Work It Out'!$I238:$EN238, MATCH(Y$14, WorkDebtName, 0)))</f>
        <v/>
      </c>
      <c r="AA244" s="32" t="str">
        <f>IF(AA$14="","",INDEX('Work It Out'!$K238:$EN238,MATCH(AA$14,WorkDebtName,0)))</f>
        <v/>
      </c>
      <c r="AB244" s="32" t="str">
        <f>IF(AA$14="","",INDEX('Work It Out'!$I238:$EN238, MATCH(AA$14, WorkDebtName, 0)))</f>
        <v/>
      </c>
      <c r="AC244" s="32" t="str">
        <f>IF(AC$14="","",INDEX('Work It Out'!$K238:$EN238,MATCH(AC$14,WorkDebtName,0)))</f>
        <v/>
      </c>
      <c r="AD244" s="32" t="str">
        <f>IF(AC$14="","",INDEX('Work It Out'!$I238:$EN238, MATCH(AC$14, WorkDebtName, 0)))</f>
        <v/>
      </c>
      <c r="AE244" s="32" t="str">
        <f>IF(AE$14="","",INDEX('Work It Out'!$K238:$EN238,MATCH(AE$14,WorkDebtName,0)))</f>
        <v/>
      </c>
      <c r="AF244" s="32" t="str">
        <f>IF(AE$14="","",INDEX('Work It Out'!$I238:$EN238, MATCH(AE$14, WorkDebtName, 0)))</f>
        <v/>
      </c>
      <c r="AG244" s="32" t="str">
        <f>IF(AG$14="","",INDEX('Work It Out'!$K238:$EN238,MATCH(AG$14,WorkDebtName,0)))</f>
        <v/>
      </c>
      <c r="AH244" s="32" t="str">
        <f>IF(AG$14="","",INDEX('Work It Out'!$I238:$EN238, MATCH(AG$14, WorkDebtName, 0)))</f>
        <v/>
      </c>
      <c r="AI244" s="32" t="str">
        <f>IF(AI$14="","",INDEX('Work It Out'!$K238:$EN238,MATCH(AI$14,WorkDebtName,0)))</f>
        <v/>
      </c>
      <c r="AJ244" s="32" t="str">
        <f>IF(AI$14="","",INDEX('Work It Out'!$I238:$EN238, MATCH(AI$14, WorkDebtName, 0)))</f>
        <v/>
      </c>
      <c r="AK244" s="32" t="str">
        <f>IF(AK$14="","",INDEX('Work It Out'!$K238:$EN238,MATCH(AK$14,WorkDebtName,0)))</f>
        <v/>
      </c>
      <c r="AL244" s="32" t="str">
        <f>IF(AK$14="","",INDEX('Work It Out'!$I238:$EN238, MATCH(AK$14, WorkDebtName, 0)))</f>
        <v/>
      </c>
      <c r="AM244" s="32" t="str">
        <f>IF(AM$14="","",INDEX('Work It Out'!$K238:$EN238,MATCH(AM$14,WorkDebtName,0)))</f>
        <v/>
      </c>
      <c r="AN244" s="32" t="str">
        <f>IF(AM$14="","",INDEX('Work It Out'!$I238:$EN238, MATCH(AM$14, WorkDebtName, 0)))</f>
        <v/>
      </c>
      <c r="AO244" s="32" t="str">
        <f>IF(AO$14="","",INDEX('Work It Out'!$K238:$EN238,MATCH(AO$14,WorkDebtName,0)))</f>
        <v/>
      </c>
      <c r="AP244" s="32" t="str">
        <f>IF(AO$14="","",INDEX('Work It Out'!$I238:$EN238, MATCH(AO$14, WorkDebtName, 0)))</f>
        <v/>
      </c>
    </row>
    <row r="245" spans="2:42" x14ac:dyDescent="0.25">
      <c r="B245" s="31">
        <f t="shared" ca="1" si="3"/>
        <v>52475</v>
      </c>
      <c r="C245" s="32">
        <f>IF(C$14="","",INDEX('Work It Out'!$K239:$EN239,MATCH(C$14,WorkDebtName,0)))</f>
        <v>0</v>
      </c>
      <c r="D245" s="32">
        <f>IF(C$14="","",INDEX('Work It Out'!$I239:$EN239, MATCH(C$14, WorkDebtName, 0)))</f>
        <v>0</v>
      </c>
      <c r="E245" s="32">
        <f>IF(E$14="","",INDEX('Work It Out'!$K239:$EN239,MATCH(E$14,WorkDebtName,0)))</f>
        <v>0</v>
      </c>
      <c r="F245" s="32">
        <f>IF(E$14="","",INDEX('Work It Out'!$I239:$EN239, MATCH(E$14, WorkDebtName, 0)))</f>
        <v>0</v>
      </c>
      <c r="G245" s="32">
        <f>IF(G$14="","",INDEX('Work It Out'!$K239:$EN239,MATCH(G$14,WorkDebtName,0)))</f>
        <v>0</v>
      </c>
      <c r="H245" s="32">
        <f>IF(G$14="","",INDEX('Work It Out'!$I239:$EN239, MATCH(G$14, WorkDebtName, 0)))</f>
        <v>0</v>
      </c>
      <c r="I245" s="32">
        <f>IF(I$14="","",INDEX('Work It Out'!$K239:$EN239,MATCH(I$14,WorkDebtName,0)))</f>
        <v>0</v>
      </c>
      <c r="J245" s="32">
        <f>IF(I$14="","",INDEX('Work It Out'!$I239:$EN239, MATCH(I$14, WorkDebtName, 0)))</f>
        <v>0</v>
      </c>
      <c r="K245" s="32" t="str">
        <f>IF(K$14="","",INDEX('Work It Out'!$K239:$EN239,MATCH(K$14,WorkDebtName,0)))</f>
        <v/>
      </c>
      <c r="L245" s="32" t="str">
        <f>IF(K$14="","",INDEX('Work It Out'!$I239:$EN239, MATCH(K$14, WorkDebtName, 0)))</f>
        <v/>
      </c>
      <c r="M245" s="32" t="str">
        <f>IF(M$14="","",INDEX('Work It Out'!$K239:$EN239,MATCH(M$14,WorkDebtName,0)))</f>
        <v/>
      </c>
      <c r="N245" s="32" t="str">
        <f>IF(M$14="","",INDEX('Work It Out'!$I239:$EN239, MATCH(M$14, WorkDebtName, 0)))</f>
        <v/>
      </c>
      <c r="O245" s="32" t="str">
        <f>IF(O$14="","",INDEX('Work It Out'!$K239:$EN239,MATCH(O$14,WorkDebtName,0)))</f>
        <v/>
      </c>
      <c r="P245" s="32" t="str">
        <f>IF(O$14="","",INDEX('Work It Out'!$I239:$EN239, MATCH(O$14, WorkDebtName, 0)))</f>
        <v/>
      </c>
      <c r="Q245" s="32" t="str">
        <f>IF(Q$14="","",INDEX('Work It Out'!$K239:$EN239,MATCH(Q$14,WorkDebtName,0)))</f>
        <v/>
      </c>
      <c r="R245" s="32" t="str">
        <f>IF(Q$14="","",INDEX('Work It Out'!$I239:$EN239, MATCH(Q$14, WorkDebtName, 0)))</f>
        <v/>
      </c>
      <c r="S245" s="32" t="str">
        <f>IF(S$14="","",INDEX('Work It Out'!$K239:$EN239,MATCH(S$14,WorkDebtName,0)))</f>
        <v/>
      </c>
      <c r="T245" s="32" t="str">
        <f>IF(S$14="","",INDEX('Work It Out'!$I239:$EN239, MATCH(S$14, WorkDebtName, 0)))</f>
        <v/>
      </c>
      <c r="U245" s="32" t="str">
        <f>IF(U$14="","",INDEX('Work It Out'!$K239:$EN239,MATCH(U$14,WorkDebtName,0)))</f>
        <v/>
      </c>
      <c r="V245" s="32" t="str">
        <f>IF(U$14="","",INDEX('Work It Out'!$I239:$EN239, MATCH(U$14, WorkDebtName, 0)))</f>
        <v/>
      </c>
      <c r="W245" s="32" t="str">
        <f>IF(W$14="","",INDEX('Work It Out'!$K239:$EN239,MATCH(W$14,WorkDebtName,0)))</f>
        <v/>
      </c>
      <c r="X245" s="32" t="str">
        <f>IF(W$14="","",INDEX('Work It Out'!$I239:$EN239, MATCH(W$14, WorkDebtName, 0)))</f>
        <v/>
      </c>
      <c r="Y245" s="32" t="str">
        <f>IF(Y$14="","",INDEX('Work It Out'!$K239:$EN239,MATCH(Y$14,WorkDebtName,0)))</f>
        <v/>
      </c>
      <c r="Z245" s="32" t="str">
        <f>IF(Y$14="","",INDEX('Work It Out'!$I239:$EN239, MATCH(Y$14, WorkDebtName, 0)))</f>
        <v/>
      </c>
      <c r="AA245" s="32" t="str">
        <f>IF(AA$14="","",INDEX('Work It Out'!$K239:$EN239,MATCH(AA$14,WorkDebtName,0)))</f>
        <v/>
      </c>
      <c r="AB245" s="32" t="str">
        <f>IF(AA$14="","",INDEX('Work It Out'!$I239:$EN239, MATCH(AA$14, WorkDebtName, 0)))</f>
        <v/>
      </c>
      <c r="AC245" s="32" t="str">
        <f>IF(AC$14="","",INDEX('Work It Out'!$K239:$EN239,MATCH(AC$14,WorkDebtName,0)))</f>
        <v/>
      </c>
      <c r="AD245" s="32" t="str">
        <f>IF(AC$14="","",INDEX('Work It Out'!$I239:$EN239, MATCH(AC$14, WorkDebtName, 0)))</f>
        <v/>
      </c>
      <c r="AE245" s="32" t="str">
        <f>IF(AE$14="","",INDEX('Work It Out'!$K239:$EN239,MATCH(AE$14,WorkDebtName,0)))</f>
        <v/>
      </c>
      <c r="AF245" s="32" t="str">
        <f>IF(AE$14="","",INDEX('Work It Out'!$I239:$EN239, MATCH(AE$14, WorkDebtName, 0)))</f>
        <v/>
      </c>
      <c r="AG245" s="32" t="str">
        <f>IF(AG$14="","",INDEX('Work It Out'!$K239:$EN239,MATCH(AG$14,WorkDebtName,0)))</f>
        <v/>
      </c>
      <c r="AH245" s="32" t="str">
        <f>IF(AG$14="","",INDEX('Work It Out'!$I239:$EN239, MATCH(AG$14, WorkDebtName, 0)))</f>
        <v/>
      </c>
      <c r="AI245" s="32" t="str">
        <f>IF(AI$14="","",INDEX('Work It Out'!$K239:$EN239,MATCH(AI$14,WorkDebtName,0)))</f>
        <v/>
      </c>
      <c r="AJ245" s="32" t="str">
        <f>IF(AI$14="","",INDEX('Work It Out'!$I239:$EN239, MATCH(AI$14, WorkDebtName, 0)))</f>
        <v/>
      </c>
      <c r="AK245" s="32" t="str">
        <f>IF(AK$14="","",INDEX('Work It Out'!$K239:$EN239,MATCH(AK$14,WorkDebtName,0)))</f>
        <v/>
      </c>
      <c r="AL245" s="32" t="str">
        <f>IF(AK$14="","",INDEX('Work It Out'!$I239:$EN239, MATCH(AK$14, WorkDebtName, 0)))</f>
        <v/>
      </c>
      <c r="AM245" s="32" t="str">
        <f>IF(AM$14="","",INDEX('Work It Out'!$K239:$EN239,MATCH(AM$14,WorkDebtName,0)))</f>
        <v/>
      </c>
      <c r="AN245" s="32" t="str">
        <f>IF(AM$14="","",INDEX('Work It Out'!$I239:$EN239, MATCH(AM$14, WorkDebtName, 0)))</f>
        <v/>
      </c>
      <c r="AO245" s="32" t="str">
        <f>IF(AO$14="","",INDEX('Work It Out'!$K239:$EN239,MATCH(AO$14,WorkDebtName,0)))</f>
        <v/>
      </c>
      <c r="AP245" s="32" t="str">
        <f>IF(AO$14="","",INDEX('Work It Out'!$I239:$EN239, MATCH(AO$14, WorkDebtName, 0)))</f>
        <v/>
      </c>
    </row>
    <row r="246" spans="2:42" x14ac:dyDescent="0.25">
      <c r="B246" s="31">
        <f t="shared" ca="1" si="3"/>
        <v>52505</v>
      </c>
      <c r="C246" s="32">
        <f>IF(C$14="","",INDEX('Work It Out'!$K240:$EN240,MATCH(C$14,WorkDebtName,0)))</f>
        <v>0</v>
      </c>
      <c r="D246" s="32">
        <f>IF(C$14="","",INDEX('Work It Out'!$I240:$EN240, MATCH(C$14, WorkDebtName, 0)))</f>
        <v>0</v>
      </c>
      <c r="E246" s="32">
        <f>IF(E$14="","",INDEX('Work It Out'!$K240:$EN240,MATCH(E$14,WorkDebtName,0)))</f>
        <v>0</v>
      </c>
      <c r="F246" s="32">
        <f>IF(E$14="","",INDEX('Work It Out'!$I240:$EN240, MATCH(E$14, WorkDebtName, 0)))</f>
        <v>0</v>
      </c>
      <c r="G246" s="32">
        <f>IF(G$14="","",INDEX('Work It Out'!$K240:$EN240,MATCH(G$14,WorkDebtName,0)))</f>
        <v>0</v>
      </c>
      <c r="H246" s="32">
        <f>IF(G$14="","",INDEX('Work It Out'!$I240:$EN240, MATCH(G$14, WorkDebtName, 0)))</f>
        <v>0</v>
      </c>
      <c r="I246" s="32">
        <f>IF(I$14="","",INDEX('Work It Out'!$K240:$EN240,MATCH(I$14,WorkDebtName,0)))</f>
        <v>0</v>
      </c>
      <c r="J246" s="32">
        <f>IF(I$14="","",INDEX('Work It Out'!$I240:$EN240, MATCH(I$14, WorkDebtName, 0)))</f>
        <v>0</v>
      </c>
      <c r="K246" s="32" t="str">
        <f>IF(K$14="","",INDEX('Work It Out'!$K240:$EN240,MATCH(K$14,WorkDebtName,0)))</f>
        <v/>
      </c>
      <c r="L246" s="32" t="str">
        <f>IF(K$14="","",INDEX('Work It Out'!$I240:$EN240, MATCH(K$14, WorkDebtName, 0)))</f>
        <v/>
      </c>
      <c r="M246" s="32" t="str">
        <f>IF(M$14="","",INDEX('Work It Out'!$K240:$EN240,MATCH(M$14,WorkDebtName,0)))</f>
        <v/>
      </c>
      <c r="N246" s="32" t="str">
        <f>IF(M$14="","",INDEX('Work It Out'!$I240:$EN240, MATCH(M$14, WorkDebtName, 0)))</f>
        <v/>
      </c>
      <c r="O246" s="32" t="str">
        <f>IF(O$14="","",INDEX('Work It Out'!$K240:$EN240,MATCH(O$14,WorkDebtName,0)))</f>
        <v/>
      </c>
      <c r="P246" s="32" t="str">
        <f>IF(O$14="","",INDEX('Work It Out'!$I240:$EN240, MATCH(O$14, WorkDebtName, 0)))</f>
        <v/>
      </c>
      <c r="Q246" s="32" t="str">
        <f>IF(Q$14="","",INDEX('Work It Out'!$K240:$EN240,MATCH(Q$14,WorkDebtName,0)))</f>
        <v/>
      </c>
      <c r="R246" s="32" t="str">
        <f>IF(Q$14="","",INDEX('Work It Out'!$I240:$EN240, MATCH(Q$14, WorkDebtName, 0)))</f>
        <v/>
      </c>
      <c r="S246" s="32" t="str">
        <f>IF(S$14="","",INDEX('Work It Out'!$K240:$EN240,MATCH(S$14,WorkDebtName,0)))</f>
        <v/>
      </c>
      <c r="T246" s="32" t="str">
        <f>IF(S$14="","",INDEX('Work It Out'!$I240:$EN240, MATCH(S$14, WorkDebtName, 0)))</f>
        <v/>
      </c>
      <c r="U246" s="32" t="str">
        <f>IF(U$14="","",INDEX('Work It Out'!$K240:$EN240,MATCH(U$14,WorkDebtName,0)))</f>
        <v/>
      </c>
      <c r="V246" s="32" t="str">
        <f>IF(U$14="","",INDEX('Work It Out'!$I240:$EN240, MATCH(U$14, WorkDebtName, 0)))</f>
        <v/>
      </c>
      <c r="W246" s="32" t="str">
        <f>IF(W$14="","",INDEX('Work It Out'!$K240:$EN240,MATCH(W$14,WorkDebtName,0)))</f>
        <v/>
      </c>
      <c r="X246" s="32" t="str">
        <f>IF(W$14="","",INDEX('Work It Out'!$I240:$EN240, MATCH(W$14, WorkDebtName, 0)))</f>
        <v/>
      </c>
      <c r="Y246" s="32" t="str">
        <f>IF(Y$14="","",INDEX('Work It Out'!$K240:$EN240,MATCH(Y$14,WorkDebtName,0)))</f>
        <v/>
      </c>
      <c r="Z246" s="32" t="str">
        <f>IF(Y$14="","",INDEX('Work It Out'!$I240:$EN240, MATCH(Y$14, WorkDebtName, 0)))</f>
        <v/>
      </c>
      <c r="AA246" s="32" t="str">
        <f>IF(AA$14="","",INDEX('Work It Out'!$K240:$EN240,MATCH(AA$14,WorkDebtName,0)))</f>
        <v/>
      </c>
      <c r="AB246" s="32" t="str">
        <f>IF(AA$14="","",INDEX('Work It Out'!$I240:$EN240, MATCH(AA$14, WorkDebtName, 0)))</f>
        <v/>
      </c>
      <c r="AC246" s="32" t="str">
        <f>IF(AC$14="","",INDEX('Work It Out'!$K240:$EN240,MATCH(AC$14,WorkDebtName,0)))</f>
        <v/>
      </c>
      <c r="AD246" s="32" t="str">
        <f>IF(AC$14="","",INDEX('Work It Out'!$I240:$EN240, MATCH(AC$14, WorkDebtName, 0)))</f>
        <v/>
      </c>
      <c r="AE246" s="32" t="str">
        <f>IF(AE$14="","",INDEX('Work It Out'!$K240:$EN240,MATCH(AE$14,WorkDebtName,0)))</f>
        <v/>
      </c>
      <c r="AF246" s="32" t="str">
        <f>IF(AE$14="","",INDEX('Work It Out'!$I240:$EN240, MATCH(AE$14, WorkDebtName, 0)))</f>
        <v/>
      </c>
      <c r="AG246" s="32" t="str">
        <f>IF(AG$14="","",INDEX('Work It Out'!$K240:$EN240,MATCH(AG$14,WorkDebtName,0)))</f>
        <v/>
      </c>
      <c r="AH246" s="32" t="str">
        <f>IF(AG$14="","",INDEX('Work It Out'!$I240:$EN240, MATCH(AG$14, WorkDebtName, 0)))</f>
        <v/>
      </c>
      <c r="AI246" s="32" t="str">
        <f>IF(AI$14="","",INDEX('Work It Out'!$K240:$EN240,MATCH(AI$14,WorkDebtName,0)))</f>
        <v/>
      </c>
      <c r="AJ246" s="32" t="str">
        <f>IF(AI$14="","",INDEX('Work It Out'!$I240:$EN240, MATCH(AI$14, WorkDebtName, 0)))</f>
        <v/>
      </c>
      <c r="AK246" s="32" t="str">
        <f>IF(AK$14="","",INDEX('Work It Out'!$K240:$EN240,MATCH(AK$14,WorkDebtName,0)))</f>
        <v/>
      </c>
      <c r="AL246" s="32" t="str">
        <f>IF(AK$14="","",INDEX('Work It Out'!$I240:$EN240, MATCH(AK$14, WorkDebtName, 0)))</f>
        <v/>
      </c>
      <c r="AM246" s="32" t="str">
        <f>IF(AM$14="","",INDEX('Work It Out'!$K240:$EN240,MATCH(AM$14,WorkDebtName,0)))</f>
        <v/>
      </c>
      <c r="AN246" s="32" t="str">
        <f>IF(AM$14="","",INDEX('Work It Out'!$I240:$EN240, MATCH(AM$14, WorkDebtName, 0)))</f>
        <v/>
      </c>
      <c r="AO246" s="32" t="str">
        <f>IF(AO$14="","",INDEX('Work It Out'!$K240:$EN240,MATCH(AO$14,WorkDebtName,0)))</f>
        <v/>
      </c>
      <c r="AP246" s="32" t="str">
        <f>IF(AO$14="","",INDEX('Work It Out'!$I240:$EN240, MATCH(AO$14, WorkDebtName, 0)))</f>
        <v/>
      </c>
    </row>
    <row r="247" spans="2:42" x14ac:dyDescent="0.25">
      <c r="B247" s="31">
        <f t="shared" ca="1" si="3"/>
        <v>52536</v>
      </c>
      <c r="C247" s="32">
        <f>IF(C$14="","",INDEX('Work It Out'!$K241:$EN241,MATCH(C$14,WorkDebtName,0)))</f>
        <v>0</v>
      </c>
      <c r="D247" s="32">
        <f>IF(C$14="","",INDEX('Work It Out'!$I241:$EN241, MATCH(C$14, WorkDebtName, 0)))</f>
        <v>0</v>
      </c>
      <c r="E247" s="32">
        <f>IF(E$14="","",INDEX('Work It Out'!$K241:$EN241,MATCH(E$14,WorkDebtName,0)))</f>
        <v>0</v>
      </c>
      <c r="F247" s="32">
        <f>IF(E$14="","",INDEX('Work It Out'!$I241:$EN241, MATCH(E$14, WorkDebtName, 0)))</f>
        <v>0</v>
      </c>
      <c r="G247" s="32">
        <f>IF(G$14="","",INDEX('Work It Out'!$K241:$EN241,MATCH(G$14,WorkDebtName,0)))</f>
        <v>0</v>
      </c>
      <c r="H247" s="32">
        <f>IF(G$14="","",INDEX('Work It Out'!$I241:$EN241, MATCH(G$14, WorkDebtName, 0)))</f>
        <v>0</v>
      </c>
      <c r="I247" s="32">
        <f>IF(I$14="","",INDEX('Work It Out'!$K241:$EN241,MATCH(I$14,WorkDebtName,0)))</f>
        <v>0</v>
      </c>
      <c r="J247" s="32">
        <f>IF(I$14="","",INDEX('Work It Out'!$I241:$EN241, MATCH(I$14, WorkDebtName, 0)))</f>
        <v>0</v>
      </c>
      <c r="K247" s="32" t="str">
        <f>IF(K$14="","",INDEX('Work It Out'!$K241:$EN241,MATCH(K$14,WorkDebtName,0)))</f>
        <v/>
      </c>
      <c r="L247" s="32" t="str">
        <f>IF(K$14="","",INDEX('Work It Out'!$I241:$EN241, MATCH(K$14, WorkDebtName, 0)))</f>
        <v/>
      </c>
      <c r="M247" s="32" t="str">
        <f>IF(M$14="","",INDEX('Work It Out'!$K241:$EN241,MATCH(M$14,WorkDebtName,0)))</f>
        <v/>
      </c>
      <c r="N247" s="32" t="str">
        <f>IF(M$14="","",INDEX('Work It Out'!$I241:$EN241, MATCH(M$14, WorkDebtName, 0)))</f>
        <v/>
      </c>
      <c r="O247" s="32" t="str">
        <f>IF(O$14="","",INDEX('Work It Out'!$K241:$EN241,MATCH(O$14,WorkDebtName,0)))</f>
        <v/>
      </c>
      <c r="P247" s="32" t="str">
        <f>IF(O$14="","",INDEX('Work It Out'!$I241:$EN241, MATCH(O$14, WorkDebtName, 0)))</f>
        <v/>
      </c>
      <c r="Q247" s="32" t="str">
        <f>IF(Q$14="","",INDEX('Work It Out'!$K241:$EN241,MATCH(Q$14,WorkDebtName,0)))</f>
        <v/>
      </c>
      <c r="R247" s="32" t="str">
        <f>IF(Q$14="","",INDEX('Work It Out'!$I241:$EN241, MATCH(Q$14, WorkDebtName, 0)))</f>
        <v/>
      </c>
      <c r="S247" s="32" t="str">
        <f>IF(S$14="","",INDEX('Work It Out'!$K241:$EN241,MATCH(S$14,WorkDebtName,0)))</f>
        <v/>
      </c>
      <c r="T247" s="32" t="str">
        <f>IF(S$14="","",INDEX('Work It Out'!$I241:$EN241, MATCH(S$14, WorkDebtName, 0)))</f>
        <v/>
      </c>
      <c r="U247" s="32" t="str">
        <f>IF(U$14="","",INDEX('Work It Out'!$K241:$EN241,MATCH(U$14,WorkDebtName,0)))</f>
        <v/>
      </c>
      <c r="V247" s="32" t="str">
        <f>IF(U$14="","",INDEX('Work It Out'!$I241:$EN241, MATCH(U$14, WorkDebtName, 0)))</f>
        <v/>
      </c>
      <c r="W247" s="32" t="str">
        <f>IF(W$14="","",INDEX('Work It Out'!$K241:$EN241,MATCH(W$14,WorkDebtName,0)))</f>
        <v/>
      </c>
      <c r="X247" s="32" t="str">
        <f>IF(W$14="","",INDEX('Work It Out'!$I241:$EN241, MATCH(W$14, WorkDebtName, 0)))</f>
        <v/>
      </c>
      <c r="Y247" s="32" t="str">
        <f>IF(Y$14="","",INDEX('Work It Out'!$K241:$EN241,MATCH(Y$14,WorkDebtName,0)))</f>
        <v/>
      </c>
      <c r="Z247" s="32" t="str">
        <f>IF(Y$14="","",INDEX('Work It Out'!$I241:$EN241, MATCH(Y$14, WorkDebtName, 0)))</f>
        <v/>
      </c>
      <c r="AA247" s="32" t="str">
        <f>IF(AA$14="","",INDEX('Work It Out'!$K241:$EN241,MATCH(AA$14,WorkDebtName,0)))</f>
        <v/>
      </c>
      <c r="AB247" s="32" t="str">
        <f>IF(AA$14="","",INDEX('Work It Out'!$I241:$EN241, MATCH(AA$14, WorkDebtName, 0)))</f>
        <v/>
      </c>
      <c r="AC247" s="32" t="str">
        <f>IF(AC$14="","",INDEX('Work It Out'!$K241:$EN241,MATCH(AC$14,WorkDebtName,0)))</f>
        <v/>
      </c>
      <c r="AD247" s="32" t="str">
        <f>IF(AC$14="","",INDEX('Work It Out'!$I241:$EN241, MATCH(AC$14, WorkDebtName, 0)))</f>
        <v/>
      </c>
      <c r="AE247" s="32" t="str">
        <f>IF(AE$14="","",INDEX('Work It Out'!$K241:$EN241,MATCH(AE$14,WorkDebtName,0)))</f>
        <v/>
      </c>
      <c r="AF247" s="32" t="str">
        <f>IF(AE$14="","",INDEX('Work It Out'!$I241:$EN241, MATCH(AE$14, WorkDebtName, 0)))</f>
        <v/>
      </c>
      <c r="AG247" s="32" t="str">
        <f>IF(AG$14="","",INDEX('Work It Out'!$K241:$EN241,MATCH(AG$14,WorkDebtName,0)))</f>
        <v/>
      </c>
      <c r="AH247" s="32" t="str">
        <f>IF(AG$14="","",INDEX('Work It Out'!$I241:$EN241, MATCH(AG$14, WorkDebtName, 0)))</f>
        <v/>
      </c>
      <c r="AI247" s="32" t="str">
        <f>IF(AI$14="","",INDEX('Work It Out'!$K241:$EN241,MATCH(AI$14,WorkDebtName,0)))</f>
        <v/>
      </c>
      <c r="AJ247" s="32" t="str">
        <f>IF(AI$14="","",INDEX('Work It Out'!$I241:$EN241, MATCH(AI$14, WorkDebtName, 0)))</f>
        <v/>
      </c>
      <c r="AK247" s="32" t="str">
        <f>IF(AK$14="","",INDEX('Work It Out'!$K241:$EN241,MATCH(AK$14,WorkDebtName,0)))</f>
        <v/>
      </c>
      <c r="AL247" s="32" t="str">
        <f>IF(AK$14="","",INDEX('Work It Out'!$I241:$EN241, MATCH(AK$14, WorkDebtName, 0)))</f>
        <v/>
      </c>
      <c r="AM247" s="32" t="str">
        <f>IF(AM$14="","",INDEX('Work It Out'!$K241:$EN241,MATCH(AM$14,WorkDebtName,0)))</f>
        <v/>
      </c>
      <c r="AN247" s="32" t="str">
        <f>IF(AM$14="","",INDEX('Work It Out'!$I241:$EN241, MATCH(AM$14, WorkDebtName, 0)))</f>
        <v/>
      </c>
      <c r="AO247" s="32" t="str">
        <f>IF(AO$14="","",INDEX('Work It Out'!$K241:$EN241,MATCH(AO$14,WorkDebtName,0)))</f>
        <v/>
      </c>
      <c r="AP247" s="32" t="str">
        <f>IF(AO$14="","",INDEX('Work It Out'!$I241:$EN241, MATCH(AO$14, WorkDebtName, 0)))</f>
        <v/>
      </c>
    </row>
    <row r="248" spans="2:42" x14ac:dyDescent="0.25">
      <c r="B248" s="31">
        <f t="shared" ca="1" si="3"/>
        <v>52566</v>
      </c>
      <c r="C248" s="32">
        <f>IF(C$14="","",INDEX('Work It Out'!$K242:$EN242,MATCH(C$14,WorkDebtName,0)))</f>
        <v>0</v>
      </c>
      <c r="D248" s="32">
        <f>IF(C$14="","",INDEX('Work It Out'!$I242:$EN242, MATCH(C$14, WorkDebtName, 0)))</f>
        <v>0</v>
      </c>
      <c r="E248" s="32">
        <f>IF(E$14="","",INDEX('Work It Out'!$K242:$EN242,MATCH(E$14,WorkDebtName,0)))</f>
        <v>0</v>
      </c>
      <c r="F248" s="32">
        <f>IF(E$14="","",INDEX('Work It Out'!$I242:$EN242, MATCH(E$14, WorkDebtName, 0)))</f>
        <v>0</v>
      </c>
      <c r="G248" s="32">
        <f>IF(G$14="","",INDEX('Work It Out'!$K242:$EN242,MATCH(G$14,WorkDebtName,0)))</f>
        <v>0</v>
      </c>
      <c r="H248" s="32">
        <f>IF(G$14="","",INDEX('Work It Out'!$I242:$EN242, MATCH(G$14, WorkDebtName, 0)))</f>
        <v>0</v>
      </c>
      <c r="I248" s="32">
        <f>IF(I$14="","",INDEX('Work It Out'!$K242:$EN242,MATCH(I$14,WorkDebtName,0)))</f>
        <v>0</v>
      </c>
      <c r="J248" s="32">
        <f>IF(I$14="","",INDEX('Work It Out'!$I242:$EN242, MATCH(I$14, WorkDebtName, 0)))</f>
        <v>0</v>
      </c>
      <c r="K248" s="32" t="str">
        <f>IF(K$14="","",INDEX('Work It Out'!$K242:$EN242,MATCH(K$14,WorkDebtName,0)))</f>
        <v/>
      </c>
      <c r="L248" s="32" t="str">
        <f>IF(K$14="","",INDEX('Work It Out'!$I242:$EN242, MATCH(K$14, WorkDebtName, 0)))</f>
        <v/>
      </c>
      <c r="M248" s="32" t="str">
        <f>IF(M$14="","",INDEX('Work It Out'!$K242:$EN242,MATCH(M$14,WorkDebtName,0)))</f>
        <v/>
      </c>
      <c r="N248" s="32" t="str">
        <f>IF(M$14="","",INDEX('Work It Out'!$I242:$EN242, MATCH(M$14, WorkDebtName, 0)))</f>
        <v/>
      </c>
      <c r="O248" s="32" t="str">
        <f>IF(O$14="","",INDEX('Work It Out'!$K242:$EN242,MATCH(O$14,WorkDebtName,0)))</f>
        <v/>
      </c>
      <c r="P248" s="32" t="str">
        <f>IF(O$14="","",INDEX('Work It Out'!$I242:$EN242, MATCH(O$14, WorkDebtName, 0)))</f>
        <v/>
      </c>
      <c r="Q248" s="32" t="str">
        <f>IF(Q$14="","",INDEX('Work It Out'!$K242:$EN242,MATCH(Q$14,WorkDebtName,0)))</f>
        <v/>
      </c>
      <c r="R248" s="32" t="str">
        <f>IF(Q$14="","",INDEX('Work It Out'!$I242:$EN242, MATCH(Q$14, WorkDebtName, 0)))</f>
        <v/>
      </c>
      <c r="S248" s="32" t="str">
        <f>IF(S$14="","",INDEX('Work It Out'!$K242:$EN242,MATCH(S$14,WorkDebtName,0)))</f>
        <v/>
      </c>
      <c r="T248" s="32" t="str">
        <f>IF(S$14="","",INDEX('Work It Out'!$I242:$EN242, MATCH(S$14, WorkDebtName, 0)))</f>
        <v/>
      </c>
      <c r="U248" s="32" t="str">
        <f>IF(U$14="","",INDEX('Work It Out'!$K242:$EN242,MATCH(U$14,WorkDebtName,0)))</f>
        <v/>
      </c>
      <c r="V248" s="32" t="str">
        <f>IF(U$14="","",INDEX('Work It Out'!$I242:$EN242, MATCH(U$14, WorkDebtName, 0)))</f>
        <v/>
      </c>
      <c r="W248" s="32" t="str">
        <f>IF(W$14="","",INDEX('Work It Out'!$K242:$EN242,MATCH(W$14,WorkDebtName,0)))</f>
        <v/>
      </c>
      <c r="X248" s="32" t="str">
        <f>IF(W$14="","",INDEX('Work It Out'!$I242:$EN242, MATCH(W$14, WorkDebtName, 0)))</f>
        <v/>
      </c>
      <c r="Y248" s="32" t="str">
        <f>IF(Y$14="","",INDEX('Work It Out'!$K242:$EN242,MATCH(Y$14,WorkDebtName,0)))</f>
        <v/>
      </c>
      <c r="Z248" s="32" t="str">
        <f>IF(Y$14="","",INDEX('Work It Out'!$I242:$EN242, MATCH(Y$14, WorkDebtName, 0)))</f>
        <v/>
      </c>
      <c r="AA248" s="32" t="str">
        <f>IF(AA$14="","",INDEX('Work It Out'!$K242:$EN242,MATCH(AA$14,WorkDebtName,0)))</f>
        <v/>
      </c>
      <c r="AB248" s="32" t="str">
        <f>IF(AA$14="","",INDEX('Work It Out'!$I242:$EN242, MATCH(AA$14, WorkDebtName, 0)))</f>
        <v/>
      </c>
      <c r="AC248" s="32" t="str">
        <f>IF(AC$14="","",INDEX('Work It Out'!$K242:$EN242,MATCH(AC$14,WorkDebtName,0)))</f>
        <v/>
      </c>
      <c r="AD248" s="32" t="str">
        <f>IF(AC$14="","",INDEX('Work It Out'!$I242:$EN242, MATCH(AC$14, WorkDebtName, 0)))</f>
        <v/>
      </c>
      <c r="AE248" s="32" t="str">
        <f>IF(AE$14="","",INDEX('Work It Out'!$K242:$EN242,MATCH(AE$14,WorkDebtName,0)))</f>
        <v/>
      </c>
      <c r="AF248" s="32" t="str">
        <f>IF(AE$14="","",INDEX('Work It Out'!$I242:$EN242, MATCH(AE$14, WorkDebtName, 0)))</f>
        <v/>
      </c>
      <c r="AG248" s="32" t="str">
        <f>IF(AG$14="","",INDEX('Work It Out'!$K242:$EN242,MATCH(AG$14,WorkDebtName,0)))</f>
        <v/>
      </c>
      <c r="AH248" s="32" t="str">
        <f>IF(AG$14="","",INDEX('Work It Out'!$I242:$EN242, MATCH(AG$14, WorkDebtName, 0)))</f>
        <v/>
      </c>
      <c r="AI248" s="32" t="str">
        <f>IF(AI$14="","",INDEX('Work It Out'!$K242:$EN242,MATCH(AI$14,WorkDebtName,0)))</f>
        <v/>
      </c>
      <c r="AJ248" s="32" t="str">
        <f>IF(AI$14="","",INDEX('Work It Out'!$I242:$EN242, MATCH(AI$14, WorkDebtName, 0)))</f>
        <v/>
      </c>
      <c r="AK248" s="32" t="str">
        <f>IF(AK$14="","",INDEX('Work It Out'!$K242:$EN242,MATCH(AK$14,WorkDebtName,0)))</f>
        <v/>
      </c>
      <c r="AL248" s="32" t="str">
        <f>IF(AK$14="","",INDEX('Work It Out'!$I242:$EN242, MATCH(AK$14, WorkDebtName, 0)))</f>
        <v/>
      </c>
      <c r="AM248" s="32" t="str">
        <f>IF(AM$14="","",INDEX('Work It Out'!$K242:$EN242,MATCH(AM$14,WorkDebtName,0)))</f>
        <v/>
      </c>
      <c r="AN248" s="32" t="str">
        <f>IF(AM$14="","",INDEX('Work It Out'!$I242:$EN242, MATCH(AM$14, WorkDebtName, 0)))</f>
        <v/>
      </c>
      <c r="AO248" s="32" t="str">
        <f>IF(AO$14="","",INDEX('Work It Out'!$K242:$EN242,MATCH(AO$14,WorkDebtName,0)))</f>
        <v/>
      </c>
      <c r="AP248" s="32" t="str">
        <f>IF(AO$14="","",INDEX('Work It Out'!$I242:$EN242, MATCH(AO$14, WorkDebtName, 0)))</f>
        <v/>
      </c>
    </row>
    <row r="249" spans="2:42" x14ac:dyDescent="0.25">
      <c r="B249" s="31">
        <f t="shared" ca="1" si="3"/>
        <v>52597</v>
      </c>
      <c r="C249" s="32">
        <f>IF(C$14="","",INDEX('Work It Out'!$K243:$EN243,MATCH(C$14,WorkDebtName,0)))</f>
        <v>0</v>
      </c>
      <c r="D249" s="32">
        <f>IF(C$14="","",INDEX('Work It Out'!$I243:$EN243, MATCH(C$14, WorkDebtName, 0)))</f>
        <v>0</v>
      </c>
      <c r="E249" s="32">
        <f>IF(E$14="","",INDEX('Work It Out'!$K243:$EN243,MATCH(E$14,WorkDebtName,0)))</f>
        <v>0</v>
      </c>
      <c r="F249" s="32">
        <f>IF(E$14="","",INDEX('Work It Out'!$I243:$EN243, MATCH(E$14, WorkDebtName, 0)))</f>
        <v>0</v>
      </c>
      <c r="G249" s="32">
        <f>IF(G$14="","",INDEX('Work It Out'!$K243:$EN243,MATCH(G$14,WorkDebtName,0)))</f>
        <v>0</v>
      </c>
      <c r="H249" s="32">
        <f>IF(G$14="","",INDEX('Work It Out'!$I243:$EN243, MATCH(G$14, WorkDebtName, 0)))</f>
        <v>0</v>
      </c>
      <c r="I249" s="32">
        <f>IF(I$14="","",INDEX('Work It Out'!$K243:$EN243,MATCH(I$14,WorkDebtName,0)))</f>
        <v>0</v>
      </c>
      <c r="J249" s="32">
        <f>IF(I$14="","",INDEX('Work It Out'!$I243:$EN243, MATCH(I$14, WorkDebtName, 0)))</f>
        <v>0</v>
      </c>
      <c r="K249" s="32" t="str">
        <f>IF(K$14="","",INDEX('Work It Out'!$K243:$EN243,MATCH(K$14,WorkDebtName,0)))</f>
        <v/>
      </c>
      <c r="L249" s="32" t="str">
        <f>IF(K$14="","",INDEX('Work It Out'!$I243:$EN243, MATCH(K$14, WorkDebtName, 0)))</f>
        <v/>
      </c>
      <c r="M249" s="32" t="str">
        <f>IF(M$14="","",INDEX('Work It Out'!$K243:$EN243,MATCH(M$14,WorkDebtName,0)))</f>
        <v/>
      </c>
      <c r="N249" s="32" t="str">
        <f>IF(M$14="","",INDEX('Work It Out'!$I243:$EN243, MATCH(M$14, WorkDebtName, 0)))</f>
        <v/>
      </c>
      <c r="O249" s="32" t="str">
        <f>IF(O$14="","",INDEX('Work It Out'!$K243:$EN243,MATCH(O$14,WorkDebtName,0)))</f>
        <v/>
      </c>
      <c r="P249" s="32" t="str">
        <f>IF(O$14="","",INDEX('Work It Out'!$I243:$EN243, MATCH(O$14, WorkDebtName, 0)))</f>
        <v/>
      </c>
      <c r="Q249" s="32" t="str">
        <f>IF(Q$14="","",INDEX('Work It Out'!$K243:$EN243,MATCH(Q$14,WorkDebtName,0)))</f>
        <v/>
      </c>
      <c r="R249" s="32" t="str">
        <f>IF(Q$14="","",INDEX('Work It Out'!$I243:$EN243, MATCH(Q$14, WorkDebtName, 0)))</f>
        <v/>
      </c>
      <c r="S249" s="32" t="str">
        <f>IF(S$14="","",INDEX('Work It Out'!$K243:$EN243,MATCH(S$14,WorkDebtName,0)))</f>
        <v/>
      </c>
      <c r="T249" s="32" t="str">
        <f>IF(S$14="","",INDEX('Work It Out'!$I243:$EN243, MATCH(S$14, WorkDebtName, 0)))</f>
        <v/>
      </c>
      <c r="U249" s="32" t="str">
        <f>IF(U$14="","",INDEX('Work It Out'!$K243:$EN243,MATCH(U$14,WorkDebtName,0)))</f>
        <v/>
      </c>
      <c r="V249" s="32" t="str">
        <f>IF(U$14="","",INDEX('Work It Out'!$I243:$EN243, MATCH(U$14, WorkDebtName, 0)))</f>
        <v/>
      </c>
      <c r="W249" s="32" t="str">
        <f>IF(W$14="","",INDEX('Work It Out'!$K243:$EN243,MATCH(W$14,WorkDebtName,0)))</f>
        <v/>
      </c>
      <c r="X249" s="32" t="str">
        <f>IF(W$14="","",INDEX('Work It Out'!$I243:$EN243, MATCH(W$14, WorkDebtName, 0)))</f>
        <v/>
      </c>
      <c r="Y249" s="32" t="str">
        <f>IF(Y$14="","",INDEX('Work It Out'!$K243:$EN243,MATCH(Y$14,WorkDebtName,0)))</f>
        <v/>
      </c>
      <c r="Z249" s="32" t="str">
        <f>IF(Y$14="","",INDEX('Work It Out'!$I243:$EN243, MATCH(Y$14, WorkDebtName, 0)))</f>
        <v/>
      </c>
      <c r="AA249" s="32" t="str">
        <f>IF(AA$14="","",INDEX('Work It Out'!$K243:$EN243,MATCH(AA$14,WorkDebtName,0)))</f>
        <v/>
      </c>
      <c r="AB249" s="32" t="str">
        <f>IF(AA$14="","",INDEX('Work It Out'!$I243:$EN243, MATCH(AA$14, WorkDebtName, 0)))</f>
        <v/>
      </c>
      <c r="AC249" s="32" t="str">
        <f>IF(AC$14="","",INDEX('Work It Out'!$K243:$EN243,MATCH(AC$14,WorkDebtName,0)))</f>
        <v/>
      </c>
      <c r="AD249" s="32" t="str">
        <f>IF(AC$14="","",INDEX('Work It Out'!$I243:$EN243, MATCH(AC$14, WorkDebtName, 0)))</f>
        <v/>
      </c>
      <c r="AE249" s="32" t="str">
        <f>IF(AE$14="","",INDEX('Work It Out'!$K243:$EN243,MATCH(AE$14,WorkDebtName,0)))</f>
        <v/>
      </c>
      <c r="AF249" s="32" t="str">
        <f>IF(AE$14="","",INDEX('Work It Out'!$I243:$EN243, MATCH(AE$14, WorkDebtName, 0)))</f>
        <v/>
      </c>
      <c r="AG249" s="32" t="str">
        <f>IF(AG$14="","",INDEX('Work It Out'!$K243:$EN243,MATCH(AG$14,WorkDebtName,0)))</f>
        <v/>
      </c>
      <c r="AH249" s="32" t="str">
        <f>IF(AG$14="","",INDEX('Work It Out'!$I243:$EN243, MATCH(AG$14, WorkDebtName, 0)))</f>
        <v/>
      </c>
      <c r="AI249" s="32" t="str">
        <f>IF(AI$14="","",INDEX('Work It Out'!$K243:$EN243,MATCH(AI$14,WorkDebtName,0)))</f>
        <v/>
      </c>
      <c r="AJ249" s="32" t="str">
        <f>IF(AI$14="","",INDEX('Work It Out'!$I243:$EN243, MATCH(AI$14, WorkDebtName, 0)))</f>
        <v/>
      </c>
      <c r="AK249" s="32" t="str">
        <f>IF(AK$14="","",INDEX('Work It Out'!$K243:$EN243,MATCH(AK$14,WorkDebtName,0)))</f>
        <v/>
      </c>
      <c r="AL249" s="32" t="str">
        <f>IF(AK$14="","",INDEX('Work It Out'!$I243:$EN243, MATCH(AK$14, WorkDebtName, 0)))</f>
        <v/>
      </c>
      <c r="AM249" s="32" t="str">
        <f>IF(AM$14="","",INDEX('Work It Out'!$K243:$EN243,MATCH(AM$14,WorkDebtName,0)))</f>
        <v/>
      </c>
      <c r="AN249" s="32" t="str">
        <f>IF(AM$14="","",INDEX('Work It Out'!$I243:$EN243, MATCH(AM$14, WorkDebtName, 0)))</f>
        <v/>
      </c>
      <c r="AO249" s="32" t="str">
        <f>IF(AO$14="","",INDEX('Work It Out'!$K243:$EN243,MATCH(AO$14,WorkDebtName,0)))</f>
        <v/>
      </c>
      <c r="AP249" s="32" t="str">
        <f>IF(AO$14="","",INDEX('Work It Out'!$I243:$EN243, MATCH(AO$14, WorkDebtName, 0)))</f>
        <v/>
      </c>
    </row>
    <row r="250" spans="2:42" x14ac:dyDescent="0.25">
      <c r="B250" s="31">
        <f t="shared" ca="1" si="3"/>
        <v>52628</v>
      </c>
      <c r="C250" s="32">
        <f>IF(C$14="","",INDEX('Work It Out'!$K244:$EN244,MATCH(C$14,WorkDebtName,0)))</f>
        <v>0</v>
      </c>
      <c r="D250" s="32">
        <f>IF(C$14="","",INDEX('Work It Out'!$I244:$EN244, MATCH(C$14, WorkDebtName, 0)))</f>
        <v>0</v>
      </c>
      <c r="E250" s="32">
        <f>IF(E$14="","",INDEX('Work It Out'!$K244:$EN244,MATCH(E$14,WorkDebtName,0)))</f>
        <v>0</v>
      </c>
      <c r="F250" s="32">
        <f>IF(E$14="","",INDEX('Work It Out'!$I244:$EN244, MATCH(E$14, WorkDebtName, 0)))</f>
        <v>0</v>
      </c>
      <c r="G250" s="32">
        <f>IF(G$14="","",INDEX('Work It Out'!$K244:$EN244,MATCH(G$14,WorkDebtName,0)))</f>
        <v>0</v>
      </c>
      <c r="H250" s="32">
        <f>IF(G$14="","",INDEX('Work It Out'!$I244:$EN244, MATCH(G$14, WorkDebtName, 0)))</f>
        <v>0</v>
      </c>
      <c r="I250" s="32">
        <f>IF(I$14="","",INDEX('Work It Out'!$K244:$EN244,MATCH(I$14,WorkDebtName,0)))</f>
        <v>0</v>
      </c>
      <c r="J250" s="32">
        <f>IF(I$14="","",INDEX('Work It Out'!$I244:$EN244, MATCH(I$14, WorkDebtName, 0)))</f>
        <v>0</v>
      </c>
      <c r="K250" s="32" t="str">
        <f>IF(K$14="","",INDEX('Work It Out'!$K244:$EN244,MATCH(K$14,WorkDebtName,0)))</f>
        <v/>
      </c>
      <c r="L250" s="32" t="str">
        <f>IF(K$14="","",INDEX('Work It Out'!$I244:$EN244, MATCH(K$14, WorkDebtName, 0)))</f>
        <v/>
      </c>
      <c r="M250" s="32" t="str">
        <f>IF(M$14="","",INDEX('Work It Out'!$K244:$EN244,MATCH(M$14,WorkDebtName,0)))</f>
        <v/>
      </c>
      <c r="N250" s="32" t="str">
        <f>IF(M$14="","",INDEX('Work It Out'!$I244:$EN244, MATCH(M$14, WorkDebtName, 0)))</f>
        <v/>
      </c>
      <c r="O250" s="32" t="str">
        <f>IF(O$14="","",INDEX('Work It Out'!$K244:$EN244,MATCH(O$14,WorkDebtName,0)))</f>
        <v/>
      </c>
      <c r="P250" s="32" t="str">
        <f>IF(O$14="","",INDEX('Work It Out'!$I244:$EN244, MATCH(O$14, WorkDebtName, 0)))</f>
        <v/>
      </c>
      <c r="Q250" s="32" t="str">
        <f>IF(Q$14="","",INDEX('Work It Out'!$K244:$EN244,MATCH(Q$14,WorkDebtName,0)))</f>
        <v/>
      </c>
      <c r="R250" s="32" t="str">
        <f>IF(Q$14="","",INDEX('Work It Out'!$I244:$EN244, MATCH(Q$14, WorkDebtName, 0)))</f>
        <v/>
      </c>
      <c r="S250" s="32" t="str">
        <f>IF(S$14="","",INDEX('Work It Out'!$K244:$EN244,MATCH(S$14,WorkDebtName,0)))</f>
        <v/>
      </c>
      <c r="T250" s="32" t="str">
        <f>IF(S$14="","",INDEX('Work It Out'!$I244:$EN244, MATCH(S$14, WorkDebtName, 0)))</f>
        <v/>
      </c>
      <c r="U250" s="32" t="str">
        <f>IF(U$14="","",INDEX('Work It Out'!$K244:$EN244,MATCH(U$14,WorkDebtName,0)))</f>
        <v/>
      </c>
      <c r="V250" s="32" t="str">
        <f>IF(U$14="","",INDEX('Work It Out'!$I244:$EN244, MATCH(U$14, WorkDebtName, 0)))</f>
        <v/>
      </c>
      <c r="W250" s="32" t="str">
        <f>IF(W$14="","",INDEX('Work It Out'!$K244:$EN244,MATCH(W$14,WorkDebtName,0)))</f>
        <v/>
      </c>
      <c r="X250" s="32" t="str">
        <f>IF(W$14="","",INDEX('Work It Out'!$I244:$EN244, MATCH(W$14, WorkDebtName, 0)))</f>
        <v/>
      </c>
      <c r="Y250" s="32" t="str">
        <f>IF(Y$14="","",INDEX('Work It Out'!$K244:$EN244,MATCH(Y$14,WorkDebtName,0)))</f>
        <v/>
      </c>
      <c r="Z250" s="32" t="str">
        <f>IF(Y$14="","",INDEX('Work It Out'!$I244:$EN244, MATCH(Y$14, WorkDebtName, 0)))</f>
        <v/>
      </c>
      <c r="AA250" s="32" t="str">
        <f>IF(AA$14="","",INDEX('Work It Out'!$K244:$EN244,MATCH(AA$14,WorkDebtName,0)))</f>
        <v/>
      </c>
      <c r="AB250" s="32" t="str">
        <f>IF(AA$14="","",INDEX('Work It Out'!$I244:$EN244, MATCH(AA$14, WorkDebtName, 0)))</f>
        <v/>
      </c>
      <c r="AC250" s="32" t="str">
        <f>IF(AC$14="","",INDEX('Work It Out'!$K244:$EN244,MATCH(AC$14,WorkDebtName,0)))</f>
        <v/>
      </c>
      <c r="AD250" s="32" t="str">
        <f>IF(AC$14="","",INDEX('Work It Out'!$I244:$EN244, MATCH(AC$14, WorkDebtName, 0)))</f>
        <v/>
      </c>
      <c r="AE250" s="32" t="str">
        <f>IF(AE$14="","",INDEX('Work It Out'!$K244:$EN244,MATCH(AE$14,WorkDebtName,0)))</f>
        <v/>
      </c>
      <c r="AF250" s="32" t="str">
        <f>IF(AE$14="","",INDEX('Work It Out'!$I244:$EN244, MATCH(AE$14, WorkDebtName, 0)))</f>
        <v/>
      </c>
      <c r="AG250" s="32" t="str">
        <f>IF(AG$14="","",INDEX('Work It Out'!$K244:$EN244,MATCH(AG$14,WorkDebtName,0)))</f>
        <v/>
      </c>
      <c r="AH250" s="32" t="str">
        <f>IF(AG$14="","",INDEX('Work It Out'!$I244:$EN244, MATCH(AG$14, WorkDebtName, 0)))</f>
        <v/>
      </c>
      <c r="AI250" s="32" t="str">
        <f>IF(AI$14="","",INDEX('Work It Out'!$K244:$EN244,MATCH(AI$14,WorkDebtName,0)))</f>
        <v/>
      </c>
      <c r="AJ250" s="32" t="str">
        <f>IF(AI$14="","",INDEX('Work It Out'!$I244:$EN244, MATCH(AI$14, WorkDebtName, 0)))</f>
        <v/>
      </c>
      <c r="AK250" s="32" t="str">
        <f>IF(AK$14="","",INDEX('Work It Out'!$K244:$EN244,MATCH(AK$14,WorkDebtName,0)))</f>
        <v/>
      </c>
      <c r="AL250" s="32" t="str">
        <f>IF(AK$14="","",INDEX('Work It Out'!$I244:$EN244, MATCH(AK$14, WorkDebtName, 0)))</f>
        <v/>
      </c>
      <c r="AM250" s="32" t="str">
        <f>IF(AM$14="","",INDEX('Work It Out'!$K244:$EN244,MATCH(AM$14,WorkDebtName,0)))</f>
        <v/>
      </c>
      <c r="AN250" s="32" t="str">
        <f>IF(AM$14="","",INDEX('Work It Out'!$I244:$EN244, MATCH(AM$14, WorkDebtName, 0)))</f>
        <v/>
      </c>
      <c r="AO250" s="32" t="str">
        <f>IF(AO$14="","",INDEX('Work It Out'!$K244:$EN244,MATCH(AO$14,WorkDebtName,0)))</f>
        <v/>
      </c>
      <c r="AP250" s="32" t="str">
        <f>IF(AO$14="","",INDEX('Work It Out'!$I244:$EN244, MATCH(AO$14, WorkDebtName, 0)))</f>
        <v/>
      </c>
    </row>
    <row r="251" spans="2:42" x14ac:dyDescent="0.25">
      <c r="B251" s="31">
        <f t="shared" ca="1" si="3"/>
        <v>52657</v>
      </c>
      <c r="C251" s="32">
        <f>IF(C$14="","",INDEX('Work It Out'!$K245:$EN245,MATCH(C$14,WorkDebtName,0)))</f>
        <v>0</v>
      </c>
      <c r="D251" s="32">
        <f>IF(C$14="","",INDEX('Work It Out'!$I245:$EN245, MATCH(C$14, WorkDebtName, 0)))</f>
        <v>0</v>
      </c>
      <c r="E251" s="32">
        <f>IF(E$14="","",INDEX('Work It Out'!$K245:$EN245,MATCH(E$14,WorkDebtName,0)))</f>
        <v>0</v>
      </c>
      <c r="F251" s="32">
        <f>IF(E$14="","",INDEX('Work It Out'!$I245:$EN245, MATCH(E$14, WorkDebtName, 0)))</f>
        <v>0</v>
      </c>
      <c r="G251" s="32">
        <f>IF(G$14="","",INDEX('Work It Out'!$K245:$EN245,MATCH(G$14,WorkDebtName,0)))</f>
        <v>0</v>
      </c>
      <c r="H251" s="32">
        <f>IF(G$14="","",INDEX('Work It Out'!$I245:$EN245, MATCH(G$14, WorkDebtName, 0)))</f>
        <v>0</v>
      </c>
      <c r="I251" s="32">
        <f>IF(I$14="","",INDEX('Work It Out'!$K245:$EN245,MATCH(I$14,WorkDebtName,0)))</f>
        <v>0</v>
      </c>
      <c r="J251" s="32">
        <f>IF(I$14="","",INDEX('Work It Out'!$I245:$EN245, MATCH(I$14, WorkDebtName, 0)))</f>
        <v>0</v>
      </c>
      <c r="K251" s="32" t="str">
        <f>IF(K$14="","",INDEX('Work It Out'!$K245:$EN245,MATCH(K$14,WorkDebtName,0)))</f>
        <v/>
      </c>
      <c r="L251" s="32" t="str">
        <f>IF(K$14="","",INDEX('Work It Out'!$I245:$EN245, MATCH(K$14, WorkDebtName, 0)))</f>
        <v/>
      </c>
      <c r="M251" s="32" t="str">
        <f>IF(M$14="","",INDEX('Work It Out'!$K245:$EN245,MATCH(M$14,WorkDebtName,0)))</f>
        <v/>
      </c>
      <c r="N251" s="32" t="str">
        <f>IF(M$14="","",INDEX('Work It Out'!$I245:$EN245, MATCH(M$14, WorkDebtName, 0)))</f>
        <v/>
      </c>
      <c r="O251" s="32" t="str">
        <f>IF(O$14="","",INDEX('Work It Out'!$K245:$EN245,MATCH(O$14,WorkDebtName,0)))</f>
        <v/>
      </c>
      <c r="P251" s="32" t="str">
        <f>IF(O$14="","",INDEX('Work It Out'!$I245:$EN245, MATCH(O$14, WorkDebtName, 0)))</f>
        <v/>
      </c>
      <c r="Q251" s="32" t="str">
        <f>IF(Q$14="","",INDEX('Work It Out'!$K245:$EN245,MATCH(Q$14,WorkDebtName,0)))</f>
        <v/>
      </c>
      <c r="R251" s="32" t="str">
        <f>IF(Q$14="","",INDEX('Work It Out'!$I245:$EN245, MATCH(Q$14, WorkDebtName, 0)))</f>
        <v/>
      </c>
      <c r="S251" s="32" t="str">
        <f>IF(S$14="","",INDEX('Work It Out'!$K245:$EN245,MATCH(S$14,WorkDebtName,0)))</f>
        <v/>
      </c>
      <c r="T251" s="32" t="str">
        <f>IF(S$14="","",INDEX('Work It Out'!$I245:$EN245, MATCH(S$14, WorkDebtName, 0)))</f>
        <v/>
      </c>
      <c r="U251" s="32" t="str">
        <f>IF(U$14="","",INDEX('Work It Out'!$K245:$EN245,MATCH(U$14,WorkDebtName,0)))</f>
        <v/>
      </c>
      <c r="V251" s="32" t="str">
        <f>IF(U$14="","",INDEX('Work It Out'!$I245:$EN245, MATCH(U$14, WorkDebtName, 0)))</f>
        <v/>
      </c>
      <c r="W251" s="32" t="str">
        <f>IF(W$14="","",INDEX('Work It Out'!$K245:$EN245,MATCH(W$14,WorkDebtName,0)))</f>
        <v/>
      </c>
      <c r="X251" s="32" t="str">
        <f>IF(W$14="","",INDEX('Work It Out'!$I245:$EN245, MATCH(W$14, WorkDebtName, 0)))</f>
        <v/>
      </c>
      <c r="Y251" s="32" t="str">
        <f>IF(Y$14="","",INDEX('Work It Out'!$K245:$EN245,MATCH(Y$14,WorkDebtName,0)))</f>
        <v/>
      </c>
      <c r="Z251" s="32" t="str">
        <f>IF(Y$14="","",INDEX('Work It Out'!$I245:$EN245, MATCH(Y$14, WorkDebtName, 0)))</f>
        <v/>
      </c>
      <c r="AA251" s="32" t="str">
        <f>IF(AA$14="","",INDEX('Work It Out'!$K245:$EN245,MATCH(AA$14,WorkDebtName,0)))</f>
        <v/>
      </c>
      <c r="AB251" s="32" t="str">
        <f>IF(AA$14="","",INDEX('Work It Out'!$I245:$EN245, MATCH(AA$14, WorkDebtName, 0)))</f>
        <v/>
      </c>
      <c r="AC251" s="32" t="str">
        <f>IF(AC$14="","",INDEX('Work It Out'!$K245:$EN245,MATCH(AC$14,WorkDebtName,0)))</f>
        <v/>
      </c>
      <c r="AD251" s="32" t="str">
        <f>IF(AC$14="","",INDEX('Work It Out'!$I245:$EN245, MATCH(AC$14, WorkDebtName, 0)))</f>
        <v/>
      </c>
      <c r="AE251" s="32" t="str">
        <f>IF(AE$14="","",INDEX('Work It Out'!$K245:$EN245,MATCH(AE$14,WorkDebtName,0)))</f>
        <v/>
      </c>
      <c r="AF251" s="32" t="str">
        <f>IF(AE$14="","",INDEX('Work It Out'!$I245:$EN245, MATCH(AE$14, WorkDebtName, 0)))</f>
        <v/>
      </c>
      <c r="AG251" s="32" t="str">
        <f>IF(AG$14="","",INDEX('Work It Out'!$K245:$EN245,MATCH(AG$14,WorkDebtName,0)))</f>
        <v/>
      </c>
      <c r="AH251" s="32" t="str">
        <f>IF(AG$14="","",INDEX('Work It Out'!$I245:$EN245, MATCH(AG$14, WorkDebtName, 0)))</f>
        <v/>
      </c>
      <c r="AI251" s="32" t="str">
        <f>IF(AI$14="","",INDEX('Work It Out'!$K245:$EN245,MATCH(AI$14,WorkDebtName,0)))</f>
        <v/>
      </c>
      <c r="AJ251" s="32" t="str">
        <f>IF(AI$14="","",INDEX('Work It Out'!$I245:$EN245, MATCH(AI$14, WorkDebtName, 0)))</f>
        <v/>
      </c>
      <c r="AK251" s="32" t="str">
        <f>IF(AK$14="","",INDEX('Work It Out'!$K245:$EN245,MATCH(AK$14,WorkDebtName,0)))</f>
        <v/>
      </c>
      <c r="AL251" s="32" t="str">
        <f>IF(AK$14="","",INDEX('Work It Out'!$I245:$EN245, MATCH(AK$14, WorkDebtName, 0)))</f>
        <v/>
      </c>
      <c r="AM251" s="32" t="str">
        <f>IF(AM$14="","",INDEX('Work It Out'!$K245:$EN245,MATCH(AM$14,WorkDebtName,0)))</f>
        <v/>
      </c>
      <c r="AN251" s="32" t="str">
        <f>IF(AM$14="","",INDEX('Work It Out'!$I245:$EN245, MATCH(AM$14, WorkDebtName, 0)))</f>
        <v/>
      </c>
      <c r="AO251" s="32" t="str">
        <f>IF(AO$14="","",INDEX('Work It Out'!$K245:$EN245,MATCH(AO$14,WorkDebtName,0)))</f>
        <v/>
      </c>
      <c r="AP251" s="32" t="str">
        <f>IF(AO$14="","",INDEX('Work It Out'!$I245:$EN245, MATCH(AO$14, WorkDebtName, 0)))</f>
        <v/>
      </c>
    </row>
    <row r="252" spans="2:42" x14ac:dyDescent="0.25">
      <c r="B252" s="31">
        <f t="shared" ca="1" si="3"/>
        <v>52688</v>
      </c>
      <c r="C252" s="32">
        <f>IF(C$14="","",INDEX('Work It Out'!$K246:$EN246,MATCH(C$14,WorkDebtName,0)))</f>
        <v>0</v>
      </c>
      <c r="D252" s="32">
        <f>IF(C$14="","",INDEX('Work It Out'!$I246:$EN246, MATCH(C$14, WorkDebtName, 0)))</f>
        <v>0</v>
      </c>
      <c r="E252" s="32">
        <f>IF(E$14="","",INDEX('Work It Out'!$K246:$EN246,MATCH(E$14,WorkDebtName,0)))</f>
        <v>0</v>
      </c>
      <c r="F252" s="32">
        <f>IF(E$14="","",INDEX('Work It Out'!$I246:$EN246, MATCH(E$14, WorkDebtName, 0)))</f>
        <v>0</v>
      </c>
      <c r="G252" s="32">
        <f>IF(G$14="","",INDEX('Work It Out'!$K246:$EN246,MATCH(G$14,WorkDebtName,0)))</f>
        <v>0</v>
      </c>
      <c r="H252" s="32">
        <f>IF(G$14="","",INDEX('Work It Out'!$I246:$EN246, MATCH(G$14, WorkDebtName, 0)))</f>
        <v>0</v>
      </c>
      <c r="I252" s="32">
        <f>IF(I$14="","",INDEX('Work It Out'!$K246:$EN246,MATCH(I$14,WorkDebtName,0)))</f>
        <v>0</v>
      </c>
      <c r="J252" s="32">
        <f>IF(I$14="","",INDEX('Work It Out'!$I246:$EN246, MATCH(I$14, WorkDebtName, 0)))</f>
        <v>0</v>
      </c>
      <c r="K252" s="32" t="str">
        <f>IF(K$14="","",INDEX('Work It Out'!$K246:$EN246,MATCH(K$14,WorkDebtName,0)))</f>
        <v/>
      </c>
      <c r="L252" s="32" t="str">
        <f>IF(K$14="","",INDEX('Work It Out'!$I246:$EN246, MATCH(K$14, WorkDebtName, 0)))</f>
        <v/>
      </c>
      <c r="M252" s="32" t="str">
        <f>IF(M$14="","",INDEX('Work It Out'!$K246:$EN246,MATCH(M$14,WorkDebtName,0)))</f>
        <v/>
      </c>
      <c r="N252" s="32" t="str">
        <f>IF(M$14="","",INDEX('Work It Out'!$I246:$EN246, MATCH(M$14, WorkDebtName, 0)))</f>
        <v/>
      </c>
      <c r="O252" s="32" t="str">
        <f>IF(O$14="","",INDEX('Work It Out'!$K246:$EN246,MATCH(O$14,WorkDebtName,0)))</f>
        <v/>
      </c>
      <c r="P252" s="32" t="str">
        <f>IF(O$14="","",INDEX('Work It Out'!$I246:$EN246, MATCH(O$14, WorkDebtName, 0)))</f>
        <v/>
      </c>
      <c r="Q252" s="32" t="str">
        <f>IF(Q$14="","",INDEX('Work It Out'!$K246:$EN246,MATCH(Q$14,WorkDebtName,0)))</f>
        <v/>
      </c>
      <c r="R252" s="32" t="str">
        <f>IF(Q$14="","",INDEX('Work It Out'!$I246:$EN246, MATCH(Q$14, WorkDebtName, 0)))</f>
        <v/>
      </c>
      <c r="S252" s="32" t="str">
        <f>IF(S$14="","",INDEX('Work It Out'!$K246:$EN246,MATCH(S$14,WorkDebtName,0)))</f>
        <v/>
      </c>
      <c r="T252" s="32" t="str">
        <f>IF(S$14="","",INDEX('Work It Out'!$I246:$EN246, MATCH(S$14, WorkDebtName, 0)))</f>
        <v/>
      </c>
      <c r="U252" s="32" t="str">
        <f>IF(U$14="","",INDEX('Work It Out'!$K246:$EN246,MATCH(U$14,WorkDebtName,0)))</f>
        <v/>
      </c>
      <c r="V252" s="32" t="str">
        <f>IF(U$14="","",INDEX('Work It Out'!$I246:$EN246, MATCH(U$14, WorkDebtName, 0)))</f>
        <v/>
      </c>
      <c r="W252" s="32" t="str">
        <f>IF(W$14="","",INDEX('Work It Out'!$K246:$EN246,MATCH(W$14,WorkDebtName,0)))</f>
        <v/>
      </c>
      <c r="X252" s="32" t="str">
        <f>IF(W$14="","",INDEX('Work It Out'!$I246:$EN246, MATCH(W$14, WorkDebtName, 0)))</f>
        <v/>
      </c>
      <c r="Y252" s="32" t="str">
        <f>IF(Y$14="","",INDEX('Work It Out'!$K246:$EN246,MATCH(Y$14,WorkDebtName,0)))</f>
        <v/>
      </c>
      <c r="Z252" s="32" t="str">
        <f>IF(Y$14="","",INDEX('Work It Out'!$I246:$EN246, MATCH(Y$14, WorkDebtName, 0)))</f>
        <v/>
      </c>
      <c r="AA252" s="32" t="str">
        <f>IF(AA$14="","",INDEX('Work It Out'!$K246:$EN246,MATCH(AA$14,WorkDebtName,0)))</f>
        <v/>
      </c>
      <c r="AB252" s="32" t="str">
        <f>IF(AA$14="","",INDEX('Work It Out'!$I246:$EN246, MATCH(AA$14, WorkDebtName, 0)))</f>
        <v/>
      </c>
      <c r="AC252" s="32" t="str">
        <f>IF(AC$14="","",INDEX('Work It Out'!$K246:$EN246,MATCH(AC$14,WorkDebtName,0)))</f>
        <v/>
      </c>
      <c r="AD252" s="32" t="str">
        <f>IF(AC$14="","",INDEX('Work It Out'!$I246:$EN246, MATCH(AC$14, WorkDebtName, 0)))</f>
        <v/>
      </c>
      <c r="AE252" s="32" t="str">
        <f>IF(AE$14="","",INDEX('Work It Out'!$K246:$EN246,MATCH(AE$14,WorkDebtName,0)))</f>
        <v/>
      </c>
      <c r="AF252" s="32" t="str">
        <f>IF(AE$14="","",INDEX('Work It Out'!$I246:$EN246, MATCH(AE$14, WorkDebtName, 0)))</f>
        <v/>
      </c>
      <c r="AG252" s="32" t="str">
        <f>IF(AG$14="","",INDEX('Work It Out'!$K246:$EN246,MATCH(AG$14,WorkDebtName,0)))</f>
        <v/>
      </c>
      <c r="AH252" s="32" t="str">
        <f>IF(AG$14="","",INDEX('Work It Out'!$I246:$EN246, MATCH(AG$14, WorkDebtName, 0)))</f>
        <v/>
      </c>
      <c r="AI252" s="32" t="str">
        <f>IF(AI$14="","",INDEX('Work It Out'!$K246:$EN246,MATCH(AI$14,WorkDebtName,0)))</f>
        <v/>
      </c>
      <c r="AJ252" s="32" t="str">
        <f>IF(AI$14="","",INDEX('Work It Out'!$I246:$EN246, MATCH(AI$14, WorkDebtName, 0)))</f>
        <v/>
      </c>
      <c r="AK252" s="32" t="str">
        <f>IF(AK$14="","",INDEX('Work It Out'!$K246:$EN246,MATCH(AK$14,WorkDebtName,0)))</f>
        <v/>
      </c>
      <c r="AL252" s="32" t="str">
        <f>IF(AK$14="","",INDEX('Work It Out'!$I246:$EN246, MATCH(AK$14, WorkDebtName, 0)))</f>
        <v/>
      </c>
      <c r="AM252" s="32" t="str">
        <f>IF(AM$14="","",INDEX('Work It Out'!$K246:$EN246,MATCH(AM$14,WorkDebtName,0)))</f>
        <v/>
      </c>
      <c r="AN252" s="32" t="str">
        <f>IF(AM$14="","",INDEX('Work It Out'!$I246:$EN246, MATCH(AM$14, WorkDebtName, 0)))</f>
        <v/>
      </c>
      <c r="AO252" s="32" t="str">
        <f>IF(AO$14="","",INDEX('Work It Out'!$K246:$EN246,MATCH(AO$14,WorkDebtName,0)))</f>
        <v/>
      </c>
      <c r="AP252" s="32" t="str">
        <f>IF(AO$14="","",INDEX('Work It Out'!$I246:$EN246, MATCH(AO$14, WorkDebtName, 0)))</f>
        <v/>
      </c>
    </row>
    <row r="253" spans="2:42" x14ac:dyDescent="0.25">
      <c r="B253" s="31">
        <f t="shared" ca="1" si="3"/>
        <v>52718</v>
      </c>
      <c r="C253" s="32">
        <f>IF(C$14="","",INDEX('Work It Out'!$K247:$EN247,MATCH(C$14,WorkDebtName,0)))</f>
        <v>0</v>
      </c>
      <c r="D253" s="32">
        <f>IF(C$14="","",INDEX('Work It Out'!$I247:$EN247, MATCH(C$14, WorkDebtName, 0)))</f>
        <v>0</v>
      </c>
      <c r="E253" s="32">
        <f>IF(E$14="","",INDEX('Work It Out'!$K247:$EN247,MATCH(E$14,WorkDebtName,0)))</f>
        <v>0</v>
      </c>
      <c r="F253" s="32">
        <f>IF(E$14="","",INDEX('Work It Out'!$I247:$EN247, MATCH(E$14, WorkDebtName, 0)))</f>
        <v>0</v>
      </c>
      <c r="G253" s="32">
        <f>IF(G$14="","",INDEX('Work It Out'!$K247:$EN247,MATCH(G$14,WorkDebtName,0)))</f>
        <v>0</v>
      </c>
      <c r="H253" s="32">
        <f>IF(G$14="","",INDEX('Work It Out'!$I247:$EN247, MATCH(G$14, WorkDebtName, 0)))</f>
        <v>0</v>
      </c>
      <c r="I253" s="32">
        <f>IF(I$14="","",INDEX('Work It Out'!$K247:$EN247,MATCH(I$14,WorkDebtName,0)))</f>
        <v>0</v>
      </c>
      <c r="J253" s="32">
        <f>IF(I$14="","",INDEX('Work It Out'!$I247:$EN247, MATCH(I$14, WorkDebtName, 0)))</f>
        <v>0</v>
      </c>
      <c r="K253" s="32" t="str">
        <f>IF(K$14="","",INDEX('Work It Out'!$K247:$EN247,MATCH(K$14,WorkDebtName,0)))</f>
        <v/>
      </c>
      <c r="L253" s="32" t="str">
        <f>IF(K$14="","",INDEX('Work It Out'!$I247:$EN247, MATCH(K$14, WorkDebtName, 0)))</f>
        <v/>
      </c>
      <c r="M253" s="32" t="str">
        <f>IF(M$14="","",INDEX('Work It Out'!$K247:$EN247,MATCH(M$14,WorkDebtName,0)))</f>
        <v/>
      </c>
      <c r="N253" s="32" t="str">
        <f>IF(M$14="","",INDEX('Work It Out'!$I247:$EN247, MATCH(M$14, WorkDebtName, 0)))</f>
        <v/>
      </c>
      <c r="O253" s="32" t="str">
        <f>IF(O$14="","",INDEX('Work It Out'!$K247:$EN247,MATCH(O$14,WorkDebtName,0)))</f>
        <v/>
      </c>
      <c r="P253" s="32" t="str">
        <f>IF(O$14="","",INDEX('Work It Out'!$I247:$EN247, MATCH(O$14, WorkDebtName, 0)))</f>
        <v/>
      </c>
      <c r="Q253" s="32" t="str">
        <f>IF(Q$14="","",INDEX('Work It Out'!$K247:$EN247,MATCH(Q$14,WorkDebtName,0)))</f>
        <v/>
      </c>
      <c r="R253" s="32" t="str">
        <f>IF(Q$14="","",INDEX('Work It Out'!$I247:$EN247, MATCH(Q$14, WorkDebtName, 0)))</f>
        <v/>
      </c>
      <c r="S253" s="32" t="str">
        <f>IF(S$14="","",INDEX('Work It Out'!$K247:$EN247,MATCH(S$14,WorkDebtName,0)))</f>
        <v/>
      </c>
      <c r="T253" s="32" t="str">
        <f>IF(S$14="","",INDEX('Work It Out'!$I247:$EN247, MATCH(S$14, WorkDebtName, 0)))</f>
        <v/>
      </c>
      <c r="U253" s="32" t="str">
        <f>IF(U$14="","",INDEX('Work It Out'!$K247:$EN247,MATCH(U$14,WorkDebtName,0)))</f>
        <v/>
      </c>
      <c r="V253" s="32" t="str">
        <f>IF(U$14="","",INDEX('Work It Out'!$I247:$EN247, MATCH(U$14, WorkDebtName, 0)))</f>
        <v/>
      </c>
      <c r="W253" s="32" t="str">
        <f>IF(W$14="","",INDEX('Work It Out'!$K247:$EN247,MATCH(W$14,WorkDebtName,0)))</f>
        <v/>
      </c>
      <c r="X253" s="32" t="str">
        <f>IF(W$14="","",INDEX('Work It Out'!$I247:$EN247, MATCH(W$14, WorkDebtName, 0)))</f>
        <v/>
      </c>
      <c r="Y253" s="32" t="str">
        <f>IF(Y$14="","",INDEX('Work It Out'!$K247:$EN247,MATCH(Y$14,WorkDebtName,0)))</f>
        <v/>
      </c>
      <c r="Z253" s="32" t="str">
        <f>IF(Y$14="","",INDEX('Work It Out'!$I247:$EN247, MATCH(Y$14, WorkDebtName, 0)))</f>
        <v/>
      </c>
      <c r="AA253" s="32" t="str">
        <f>IF(AA$14="","",INDEX('Work It Out'!$K247:$EN247,MATCH(AA$14,WorkDebtName,0)))</f>
        <v/>
      </c>
      <c r="AB253" s="32" t="str">
        <f>IF(AA$14="","",INDEX('Work It Out'!$I247:$EN247, MATCH(AA$14, WorkDebtName, 0)))</f>
        <v/>
      </c>
      <c r="AC253" s="32" t="str">
        <f>IF(AC$14="","",INDEX('Work It Out'!$K247:$EN247,MATCH(AC$14,WorkDebtName,0)))</f>
        <v/>
      </c>
      <c r="AD253" s="32" t="str">
        <f>IF(AC$14="","",INDEX('Work It Out'!$I247:$EN247, MATCH(AC$14, WorkDebtName, 0)))</f>
        <v/>
      </c>
      <c r="AE253" s="32" t="str">
        <f>IF(AE$14="","",INDEX('Work It Out'!$K247:$EN247,MATCH(AE$14,WorkDebtName,0)))</f>
        <v/>
      </c>
      <c r="AF253" s="32" t="str">
        <f>IF(AE$14="","",INDEX('Work It Out'!$I247:$EN247, MATCH(AE$14, WorkDebtName, 0)))</f>
        <v/>
      </c>
      <c r="AG253" s="32" t="str">
        <f>IF(AG$14="","",INDEX('Work It Out'!$K247:$EN247,MATCH(AG$14,WorkDebtName,0)))</f>
        <v/>
      </c>
      <c r="AH253" s="32" t="str">
        <f>IF(AG$14="","",INDEX('Work It Out'!$I247:$EN247, MATCH(AG$14, WorkDebtName, 0)))</f>
        <v/>
      </c>
      <c r="AI253" s="32" t="str">
        <f>IF(AI$14="","",INDEX('Work It Out'!$K247:$EN247,MATCH(AI$14,WorkDebtName,0)))</f>
        <v/>
      </c>
      <c r="AJ253" s="32" t="str">
        <f>IF(AI$14="","",INDEX('Work It Out'!$I247:$EN247, MATCH(AI$14, WorkDebtName, 0)))</f>
        <v/>
      </c>
      <c r="AK253" s="32" t="str">
        <f>IF(AK$14="","",INDEX('Work It Out'!$K247:$EN247,MATCH(AK$14,WorkDebtName,0)))</f>
        <v/>
      </c>
      <c r="AL253" s="32" t="str">
        <f>IF(AK$14="","",INDEX('Work It Out'!$I247:$EN247, MATCH(AK$14, WorkDebtName, 0)))</f>
        <v/>
      </c>
      <c r="AM253" s="32" t="str">
        <f>IF(AM$14="","",INDEX('Work It Out'!$K247:$EN247,MATCH(AM$14,WorkDebtName,0)))</f>
        <v/>
      </c>
      <c r="AN253" s="32" t="str">
        <f>IF(AM$14="","",INDEX('Work It Out'!$I247:$EN247, MATCH(AM$14, WorkDebtName, 0)))</f>
        <v/>
      </c>
      <c r="AO253" s="32" t="str">
        <f>IF(AO$14="","",INDEX('Work It Out'!$K247:$EN247,MATCH(AO$14,WorkDebtName,0)))</f>
        <v/>
      </c>
      <c r="AP253" s="32" t="str">
        <f>IF(AO$14="","",INDEX('Work It Out'!$I247:$EN247, MATCH(AO$14, WorkDebtName, 0)))</f>
        <v/>
      </c>
    </row>
    <row r="254" spans="2:42" x14ac:dyDescent="0.25">
      <c r="B254" s="31">
        <f t="shared" ca="1" si="3"/>
        <v>52749</v>
      </c>
      <c r="C254" s="32">
        <f>IF(C$14="","",INDEX('Work It Out'!$K248:$EN248,MATCH(C$14,WorkDebtName,0)))</f>
        <v>0</v>
      </c>
      <c r="D254" s="32">
        <f>IF(C$14="","",INDEX('Work It Out'!$I248:$EN248, MATCH(C$14, WorkDebtName, 0)))</f>
        <v>0</v>
      </c>
      <c r="E254" s="32">
        <f>IF(E$14="","",INDEX('Work It Out'!$K248:$EN248,MATCH(E$14,WorkDebtName,0)))</f>
        <v>0</v>
      </c>
      <c r="F254" s="32">
        <f>IF(E$14="","",INDEX('Work It Out'!$I248:$EN248, MATCH(E$14, WorkDebtName, 0)))</f>
        <v>0</v>
      </c>
      <c r="G254" s="32">
        <f>IF(G$14="","",INDEX('Work It Out'!$K248:$EN248,MATCH(G$14,WorkDebtName,0)))</f>
        <v>0</v>
      </c>
      <c r="H254" s="32">
        <f>IF(G$14="","",INDEX('Work It Out'!$I248:$EN248, MATCH(G$14, WorkDebtName, 0)))</f>
        <v>0</v>
      </c>
      <c r="I254" s="32">
        <f>IF(I$14="","",INDEX('Work It Out'!$K248:$EN248,MATCH(I$14,WorkDebtName,0)))</f>
        <v>0</v>
      </c>
      <c r="J254" s="32">
        <f>IF(I$14="","",INDEX('Work It Out'!$I248:$EN248, MATCH(I$14, WorkDebtName, 0)))</f>
        <v>0</v>
      </c>
      <c r="K254" s="32" t="str">
        <f>IF(K$14="","",INDEX('Work It Out'!$K248:$EN248,MATCH(K$14,WorkDebtName,0)))</f>
        <v/>
      </c>
      <c r="L254" s="32" t="str">
        <f>IF(K$14="","",INDEX('Work It Out'!$I248:$EN248, MATCH(K$14, WorkDebtName, 0)))</f>
        <v/>
      </c>
      <c r="M254" s="32" t="str">
        <f>IF(M$14="","",INDEX('Work It Out'!$K248:$EN248,MATCH(M$14,WorkDebtName,0)))</f>
        <v/>
      </c>
      <c r="N254" s="32" t="str">
        <f>IF(M$14="","",INDEX('Work It Out'!$I248:$EN248, MATCH(M$14, WorkDebtName, 0)))</f>
        <v/>
      </c>
      <c r="O254" s="32" t="str">
        <f>IF(O$14="","",INDEX('Work It Out'!$K248:$EN248,MATCH(O$14,WorkDebtName,0)))</f>
        <v/>
      </c>
      <c r="P254" s="32" t="str">
        <f>IF(O$14="","",INDEX('Work It Out'!$I248:$EN248, MATCH(O$14, WorkDebtName, 0)))</f>
        <v/>
      </c>
      <c r="Q254" s="32" t="str">
        <f>IF(Q$14="","",INDEX('Work It Out'!$K248:$EN248,MATCH(Q$14,WorkDebtName,0)))</f>
        <v/>
      </c>
      <c r="R254" s="32" t="str">
        <f>IF(Q$14="","",INDEX('Work It Out'!$I248:$EN248, MATCH(Q$14, WorkDebtName, 0)))</f>
        <v/>
      </c>
      <c r="S254" s="32" t="str">
        <f>IF(S$14="","",INDEX('Work It Out'!$K248:$EN248,MATCH(S$14,WorkDebtName,0)))</f>
        <v/>
      </c>
      <c r="T254" s="32" t="str">
        <f>IF(S$14="","",INDEX('Work It Out'!$I248:$EN248, MATCH(S$14, WorkDebtName, 0)))</f>
        <v/>
      </c>
      <c r="U254" s="32" t="str">
        <f>IF(U$14="","",INDEX('Work It Out'!$K248:$EN248,MATCH(U$14,WorkDebtName,0)))</f>
        <v/>
      </c>
      <c r="V254" s="32" t="str">
        <f>IF(U$14="","",INDEX('Work It Out'!$I248:$EN248, MATCH(U$14, WorkDebtName, 0)))</f>
        <v/>
      </c>
      <c r="W254" s="32" t="str">
        <f>IF(W$14="","",INDEX('Work It Out'!$K248:$EN248,MATCH(W$14,WorkDebtName,0)))</f>
        <v/>
      </c>
      <c r="X254" s="32" t="str">
        <f>IF(W$14="","",INDEX('Work It Out'!$I248:$EN248, MATCH(W$14, WorkDebtName, 0)))</f>
        <v/>
      </c>
      <c r="Y254" s="32" t="str">
        <f>IF(Y$14="","",INDEX('Work It Out'!$K248:$EN248,MATCH(Y$14,WorkDebtName,0)))</f>
        <v/>
      </c>
      <c r="Z254" s="32" t="str">
        <f>IF(Y$14="","",INDEX('Work It Out'!$I248:$EN248, MATCH(Y$14, WorkDebtName, 0)))</f>
        <v/>
      </c>
      <c r="AA254" s="32" t="str">
        <f>IF(AA$14="","",INDEX('Work It Out'!$K248:$EN248,MATCH(AA$14,WorkDebtName,0)))</f>
        <v/>
      </c>
      <c r="AB254" s="32" t="str">
        <f>IF(AA$14="","",INDEX('Work It Out'!$I248:$EN248, MATCH(AA$14, WorkDebtName, 0)))</f>
        <v/>
      </c>
      <c r="AC254" s="32" t="str">
        <f>IF(AC$14="","",INDEX('Work It Out'!$K248:$EN248,MATCH(AC$14,WorkDebtName,0)))</f>
        <v/>
      </c>
      <c r="AD254" s="32" t="str">
        <f>IF(AC$14="","",INDEX('Work It Out'!$I248:$EN248, MATCH(AC$14, WorkDebtName, 0)))</f>
        <v/>
      </c>
      <c r="AE254" s="32" t="str">
        <f>IF(AE$14="","",INDEX('Work It Out'!$K248:$EN248,MATCH(AE$14,WorkDebtName,0)))</f>
        <v/>
      </c>
      <c r="AF254" s="32" t="str">
        <f>IF(AE$14="","",INDEX('Work It Out'!$I248:$EN248, MATCH(AE$14, WorkDebtName, 0)))</f>
        <v/>
      </c>
      <c r="AG254" s="32" t="str">
        <f>IF(AG$14="","",INDEX('Work It Out'!$K248:$EN248,MATCH(AG$14,WorkDebtName,0)))</f>
        <v/>
      </c>
      <c r="AH254" s="32" t="str">
        <f>IF(AG$14="","",INDEX('Work It Out'!$I248:$EN248, MATCH(AG$14, WorkDebtName, 0)))</f>
        <v/>
      </c>
      <c r="AI254" s="32" t="str">
        <f>IF(AI$14="","",INDEX('Work It Out'!$K248:$EN248,MATCH(AI$14,WorkDebtName,0)))</f>
        <v/>
      </c>
      <c r="AJ254" s="32" t="str">
        <f>IF(AI$14="","",INDEX('Work It Out'!$I248:$EN248, MATCH(AI$14, WorkDebtName, 0)))</f>
        <v/>
      </c>
      <c r="AK254" s="32" t="str">
        <f>IF(AK$14="","",INDEX('Work It Out'!$K248:$EN248,MATCH(AK$14,WorkDebtName,0)))</f>
        <v/>
      </c>
      <c r="AL254" s="32" t="str">
        <f>IF(AK$14="","",INDEX('Work It Out'!$I248:$EN248, MATCH(AK$14, WorkDebtName, 0)))</f>
        <v/>
      </c>
      <c r="AM254" s="32" t="str">
        <f>IF(AM$14="","",INDEX('Work It Out'!$K248:$EN248,MATCH(AM$14,WorkDebtName,0)))</f>
        <v/>
      </c>
      <c r="AN254" s="32" t="str">
        <f>IF(AM$14="","",INDEX('Work It Out'!$I248:$EN248, MATCH(AM$14, WorkDebtName, 0)))</f>
        <v/>
      </c>
      <c r="AO254" s="32" t="str">
        <f>IF(AO$14="","",INDEX('Work It Out'!$K248:$EN248,MATCH(AO$14,WorkDebtName,0)))</f>
        <v/>
      </c>
      <c r="AP254" s="32" t="str">
        <f>IF(AO$14="","",INDEX('Work It Out'!$I248:$EN248, MATCH(AO$14, WorkDebtName, 0)))</f>
        <v/>
      </c>
    </row>
    <row r="255" spans="2:42" x14ac:dyDescent="0.25">
      <c r="B255" s="31">
        <f t="shared" ca="1" si="3"/>
        <v>52779</v>
      </c>
      <c r="C255" s="32">
        <f>IF(C$14="","",INDEX('Work It Out'!$K249:$EN249,MATCH(C$14,WorkDebtName,0)))</f>
        <v>0</v>
      </c>
      <c r="D255" s="32">
        <f>IF(C$14="","",INDEX('Work It Out'!$I249:$EN249, MATCH(C$14, WorkDebtName, 0)))</f>
        <v>0</v>
      </c>
      <c r="E255" s="32">
        <f>IF(E$14="","",INDEX('Work It Out'!$K249:$EN249,MATCH(E$14,WorkDebtName,0)))</f>
        <v>0</v>
      </c>
      <c r="F255" s="32">
        <f>IF(E$14="","",INDEX('Work It Out'!$I249:$EN249, MATCH(E$14, WorkDebtName, 0)))</f>
        <v>0</v>
      </c>
      <c r="G255" s="32">
        <f>IF(G$14="","",INDEX('Work It Out'!$K249:$EN249,MATCH(G$14,WorkDebtName,0)))</f>
        <v>0</v>
      </c>
      <c r="H255" s="32">
        <f>IF(G$14="","",INDEX('Work It Out'!$I249:$EN249, MATCH(G$14, WorkDebtName, 0)))</f>
        <v>0</v>
      </c>
      <c r="I255" s="32">
        <f>IF(I$14="","",INDEX('Work It Out'!$K249:$EN249,MATCH(I$14,WorkDebtName,0)))</f>
        <v>0</v>
      </c>
      <c r="J255" s="32">
        <f>IF(I$14="","",INDEX('Work It Out'!$I249:$EN249, MATCH(I$14, WorkDebtName, 0)))</f>
        <v>0</v>
      </c>
      <c r="K255" s="32" t="str">
        <f>IF(K$14="","",INDEX('Work It Out'!$K249:$EN249,MATCH(K$14,WorkDebtName,0)))</f>
        <v/>
      </c>
      <c r="L255" s="32" t="str">
        <f>IF(K$14="","",INDEX('Work It Out'!$I249:$EN249, MATCH(K$14, WorkDebtName, 0)))</f>
        <v/>
      </c>
      <c r="M255" s="32" t="str">
        <f>IF(M$14="","",INDEX('Work It Out'!$K249:$EN249,MATCH(M$14,WorkDebtName,0)))</f>
        <v/>
      </c>
      <c r="N255" s="32" t="str">
        <f>IF(M$14="","",INDEX('Work It Out'!$I249:$EN249, MATCH(M$14, WorkDebtName, 0)))</f>
        <v/>
      </c>
      <c r="O255" s="32" t="str">
        <f>IF(O$14="","",INDEX('Work It Out'!$K249:$EN249,MATCH(O$14,WorkDebtName,0)))</f>
        <v/>
      </c>
      <c r="P255" s="32" t="str">
        <f>IF(O$14="","",INDEX('Work It Out'!$I249:$EN249, MATCH(O$14, WorkDebtName, 0)))</f>
        <v/>
      </c>
      <c r="Q255" s="32" t="str">
        <f>IF(Q$14="","",INDEX('Work It Out'!$K249:$EN249,MATCH(Q$14,WorkDebtName,0)))</f>
        <v/>
      </c>
      <c r="R255" s="32" t="str">
        <f>IF(Q$14="","",INDEX('Work It Out'!$I249:$EN249, MATCH(Q$14, WorkDebtName, 0)))</f>
        <v/>
      </c>
      <c r="S255" s="32" t="str">
        <f>IF(S$14="","",INDEX('Work It Out'!$K249:$EN249,MATCH(S$14,WorkDebtName,0)))</f>
        <v/>
      </c>
      <c r="T255" s="32" t="str">
        <f>IF(S$14="","",INDEX('Work It Out'!$I249:$EN249, MATCH(S$14, WorkDebtName, 0)))</f>
        <v/>
      </c>
      <c r="U255" s="32" t="str">
        <f>IF(U$14="","",INDEX('Work It Out'!$K249:$EN249,MATCH(U$14,WorkDebtName,0)))</f>
        <v/>
      </c>
      <c r="V255" s="32" t="str">
        <f>IF(U$14="","",INDEX('Work It Out'!$I249:$EN249, MATCH(U$14, WorkDebtName, 0)))</f>
        <v/>
      </c>
      <c r="W255" s="32" t="str">
        <f>IF(W$14="","",INDEX('Work It Out'!$K249:$EN249,MATCH(W$14,WorkDebtName,0)))</f>
        <v/>
      </c>
      <c r="X255" s="32" t="str">
        <f>IF(W$14="","",INDEX('Work It Out'!$I249:$EN249, MATCH(W$14, WorkDebtName, 0)))</f>
        <v/>
      </c>
      <c r="Y255" s="32" t="str">
        <f>IF(Y$14="","",INDEX('Work It Out'!$K249:$EN249,MATCH(Y$14,WorkDebtName,0)))</f>
        <v/>
      </c>
      <c r="Z255" s="32" t="str">
        <f>IF(Y$14="","",INDEX('Work It Out'!$I249:$EN249, MATCH(Y$14, WorkDebtName, 0)))</f>
        <v/>
      </c>
      <c r="AA255" s="32" t="str">
        <f>IF(AA$14="","",INDEX('Work It Out'!$K249:$EN249,MATCH(AA$14,WorkDebtName,0)))</f>
        <v/>
      </c>
      <c r="AB255" s="32" t="str">
        <f>IF(AA$14="","",INDEX('Work It Out'!$I249:$EN249, MATCH(AA$14, WorkDebtName, 0)))</f>
        <v/>
      </c>
      <c r="AC255" s="32" t="str">
        <f>IF(AC$14="","",INDEX('Work It Out'!$K249:$EN249,MATCH(AC$14,WorkDebtName,0)))</f>
        <v/>
      </c>
      <c r="AD255" s="32" t="str">
        <f>IF(AC$14="","",INDEX('Work It Out'!$I249:$EN249, MATCH(AC$14, WorkDebtName, 0)))</f>
        <v/>
      </c>
      <c r="AE255" s="32" t="str">
        <f>IF(AE$14="","",INDEX('Work It Out'!$K249:$EN249,MATCH(AE$14,WorkDebtName,0)))</f>
        <v/>
      </c>
      <c r="AF255" s="32" t="str">
        <f>IF(AE$14="","",INDEX('Work It Out'!$I249:$EN249, MATCH(AE$14, WorkDebtName, 0)))</f>
        <v/>
      </c>
      <c r="AG255" s="32" t="str">
        <f>IF(AG$14="","",INDEX('Work It Out'!$K249:$EN249,MATCH(AG$14,WorkDebtName,0)))</f>
        <v/>
      </c>
      <c r="AH255" s="32" t="str">
        <f>IF(AG$14="","",INDEX('Work It Out'!$I249:$EN249, MATCH(AG$14, WorkDebtName, 0)))</f>
        <v/>
      </c>
      <c r="AI255" s="32" t="str">
        <f>IF(AI$14="","",INDEX('Work It Out'!$K249:$EN249,MATCH(AI$14,WorkDebtName,0)))</f>
        <v/>
      </c>
      <c r="AJ255" s="32" t="str">
        <f>IF(AI$14="","",INDEX('Work It Out'!$I249:$EN249, MATCH(AI$14, WorkDebtName, 0)))</f>
        <v/>
      </c>
      <c r="AK255" s="32" t="str">
        <f>IF(AK$14="","",INDEX('Work It Out'!$K249:$EN249,MATCH(AK$14,WorkDebtName,0)))</f>
        <v/>
      </c>
      <c r="AL255" s="32" t="str">
        <f>IF(AK$14="","",INDEX('Work It Out'!$I249:$EN249, MATCH(AK$14, WorkDebtName, 0)))</f>
        <v/>
      </c>
      <c r="AM255" s="32" t="str">
        <f>IF(AM$14="","",INDEX('Work It Out'!$K249:$EN249,MATCH(AM$14,WorkDebtName,0)))</f>
        <v/>
      </c>
      <c r="AN255" s="32" t="str">
        <f>IF(AM$14="","",INDEX('Work It Out'!$I249:$EN249, MATCH(AM$14, WorkDebtName, 0)))</f>
        <v/>
      </c>
      <c r="AO255" s="32" t="str">
        <f>IF(AO$14="","",INDEX('Work It Out'!$K249:$EN249,MATCH(AO$14,WorkDebtName,0)))</f>
        <v/>
      </c>
      <c r="AP255" s="32" t="str">
        <f>IF(AO$14="","",INDEX('Work It Out'!$I249:$EN249, MATCH(AO$14, WorkDebtName, 0)))</f>
        <v/>
      </c>
    </row>
    <row r="256" spans="2:42" x14ac:dyDescent="0.25">
      <c r="B256" s="31">
        <f t="shared" ca="1" si="3"/>
        <v>52810</v>
      </c>
      <c r="C256" s="32">
        <f>IF(C$14="","",INDEX('Work It Out'!$K250:$EN250,MATCH(C$14,WorkDebtName,0)))</f>
        <v>0</v>
      </c>
      <c r="D256" s="32">
        <f>IF(C$14="","",INDEX('Work It Out'!$I250:$EN250, MATCH(C$14, WorkDebtName, 0)))</f>
        <v>0</v>
      </c>
      <c r="E256" s="32">
        <f>IF(E$14="","",INDEX('Work It Out'!$K250:$EN250,MATCH(E$14,WorkDebtName,0)))</f>
        <v>0</v>
      </c>
      <c r="F256" s="32">
        <f>IF(E$14="","",INDEX('Work It Out'!$I250:$EN250, MATCH(E$14, WorkDebtName, 0)))</f>
        <v>0</v>
      </c>
      <c r="G256" s="32">
        <f>IF(G$14="","",INDEX('Work It Out'!$K250:$EN250,MATCH(G$14,WorkDebtName,0)))</f>
        <v>0</v>
      </c>
      <c r="H256" s="32">
        <f>IF(G$14="","",INDEX('Work It Out'!$I250:$EN250, MATCH(G$14, WorkDebtName, 0)))</f>
        <v>0</v>
      </c>
      <c r="I256" s="32">
        <f>IF(I$14="","",INDEX('Work It Out'!$K250:$EN250,MATCH(I$14,WorkDebtName,0)))</f>
        <v>0</v>
      </c>
      <c r="J256" s="32">
        <f>IF(I$14="","",INDEX('Work It Out'!$I250:$EN250, MATCH(I$14, WorkDebtName, 0)))</f>
        <v>0</v>
      </c>
      <c r="K256" s="32" t="str">
        <f>IF(K$14="","",INDEX('Work It Out'!$K250:$EN250,MATCH(K$14,WorkDebtName,0)))</f>
        <v/>
      </c>
      <c r="L256" s="32" t="str">
        <f>IF(K$14="","",INDEX('Work It Out'!$I250:$EN250, MATCH(K$14, WorkDebtName, 0)))</f>
        <v/>
      </c>
      <c r="M256" s="32" t="str">
        <f>IF(M$14="","",INDEX('Work It Out'!$K250:$EN250,MATCH(M$14,WorkDebtName,0)))</f>
        <v/>
      </c>
      <c r="N256" s="32" t="str">
        <f>IF(M$14="","",INDEX('Work It Out'!$I250:$EN250, MATCH(M$14, WorkDebtName, 0)))</f>
        <v/>
      </c>
      <c r="O256" s="32" t="str">
        <f>IF(O$14="","",INDEX('Work It Out'!$K250:$EN250,MATCH(O$14,WorkDebtName,0)))</f>
        <v/>
      </c>
      <c r="P256" s="32" t="str">
        <f>IF(O$14="","",INDEX('Work It Out'!$I250:$EN250, MATCH(O$14, WorkDebtName, 0)))</f>
        <v/>
      </c>
      <c r="Q256" s="32" t="str">
        <f>IF(Q$14="","",INDEX('Work It Out'!$K250:$EN250,MATCH(Q$14,WorkDebtName,0)))</f>
        <v/>
      </c>
      <c r="R256" s="32" t="str">
        <f>IF(Q$14="","",INDEX('Work It Out'!$I250:$EN250, MATCH(Q$14, WorkDebtName, 0)))</f>
        <v/>
      </c>
      <c r="S256" s="32" t="str">
        <f>IF(S$14="","",INDEX('Work It Out'!$K250:$EN250,MATCH(S$14,WorkDebtName,0)))</f>
        <v/>
      </c>
      <c r="T256" s="32" t="str">
        <f>IF(S$14="","",INDEX('Work It Out'!$I250:$EN250, MATCH(S$14, WorkDebtName, 0)))</f>
        <v/>
      </c>
      <c r="U256" s="32" t="str">
        <f>IF(U$14="","",INDEX('Work It Out'!$K250:$EN250,MATCH(U$14,WorkDebtName,0)))</f>
        <v/>
      </c>
      <c r="V256" s="32" t="str">
        <f>IF(U$14="","",INDEX('Work It Out'!$I250:$EN250, MATCH(U$14, WorkDebtName, 0)))</f>
        <v/>
      </c>
      <c r="W256" s="32" t="str">
        <f>IF(W$14="","",INDEX('Work It Out'!$K250:$EN250,MATCH(W$14,WorkDebtName,0)))</f>
        <v/>
      </c>
      <c r="X256" s="32" t="str">
        <f>IF(W$14="","",INDEX('Work It Out'!$I250:$EN250, MATCH(W$14, WorkDebtName, 0)))</f>
        <v/>
      </c>
      <c r="Y256" s="32" t="str">
        <f>IF(Y$14="","",INDEX('Work It Out'!$K250:$EN250,MATCH(Y$14,WorkDebtName,0)))</f>
        <v/>
      </c>
      <c r="Z256" s="32" t="str">
        <f>IF(Y$14="","",INDEX('Work It Out'!$I250:$EN250, MATCH(Y$14, WorkDebtName, 0)))</f>
        <v/>
      </c>
      <c r="AA256" s="32" t="str">
        <f>IF(AA$14="","",INDEX('Work It Out'!$K250:$EN250,MATCH(AA$14,WorkDebtName,0)))</f>
        <v/>
      </c>
      <c r="AB256" s="32" t="str">
        <f>IF(AA$14="","",INDEX('Work It Out'!$I250:$EN250, MATCH(AA$14, WorkDebtName, 0)))</f>
        <v/>
      </c>
      <c r="AC256" s="32" t="str">
        <f>IF(AC$14="","",INDEX('Work It Out'!$K250:$EN250,MATCH(AC$14,WorkDebtName,0)))</f>
        <v/>
      </c>
      <c r="AD256" s="32" t="str">
        <f>IF(AC$14="","",INDEX('Work It Out'!$I250:$EN250, MATCH(AC$14, WorkDebtName, 0)))</f>
        <v/>
      </c>
      <c r="AE256" s="32" t="str">
        <f>IF(AE$14="","",INDEX('Work It Out'!$K250:$EN250,MATCH(AE$14,WorkDebtName,0)))</f>
        <v/>
      </c>
      <c r="AF256" s="32" t="str">
        <f>IF(AE$14="","",INDEX('Work It Out'!$I250:$EN250, MATCH(AE$14, WorkDebtName, 0)))</f>
        <v/>
      </c>
      <c r="AG256" s="32" t="str">
        <f>IF(AG$14="","",INDEX('Work It Out'!$K250:$EN250,MATCH(AG$14,WorkDebtName,0)))</f>
        <v/>
      </c>
      <c r="AH256" s="32" t="str">
        <f>IF(AG$14="","",INDEX('Work It Out'!$I250:$EN250, MATCH(AG$14, WorkDebtName, 0)))</f>
        <v/>
      </c>
      <c r="AI256" s="32" t="str">
        <f>IF(AI$14="","",INDEX('Work It Out'!$K250:$EN250,MATCH(AI$14,WorkDebtName,0)))</f>
        <v/>
      </c>
      <c r="AJ256" s="32" t="str">
        <f>IF(AI$14="","",INDEX('Work It Out'!$I250:$EN250, MATCH(AI$14, WorkDebtName, 0)))</f>
        <v/>
      </c>
      <c r="AK256" s="32" t="str">
        <f>IF(AK$14="","",INDEX('Work It Out'!$K250:$EN250,MATCH(AK$14,WorkDebtName,0)))</f>
        <v/>
      </c>
      <c r="AL256" s="32" t="str">
        <f>IF(AK$14="","",INDEX('Work It Out'!$I250:$EN250, MATCH(AK$14, WorkDebtName, 0)))</f>
        <v/>
      </c>
      <c r="AM256" s="32" t="str">
        <f>IF(AM$14="","",INDEX('Work It Out'!$K250:$EN250,MATCH(AM$14,WorkDebtName,0)))</f>
        <v/>
      </c>
      <c r="AN256" s="32" t="str">
        <f>IF(AM$14="","",INDEX('Work It Out'!$I250:$EN250, MATCH(AM$14, WorkDebtName, 0)))</f>
        <v/>
      </c>
      <c r="AO256" s="32" t="str">
        <f>IF(AO$14="","",INDEX('Work It Out'!$K250:$EN250,MATCH(AO$14,WorkDebtName,0)))</f>
        <v/>
      </c>
      <c r="AP256" s="32" t="str">
        <f>IF(AO$14="","",INDEX('Work It Out'!$I250:$EN250, MATCH(AO$14, WorkDebtName, 0)))</f>
        <v/>
      </c>
    </row>
    <row r="257" spans="2:42" x14ac:dyDescent="0.25">
      <c r="B257" s="31">
        <f t="shared" ca="1" si="3"/>
        <v>52841</v>
      </c>
      <c r="C257" s="32">
        <f>IF(C$14="","",INDEX('Work It Out'!$K251:$EN251,MATCH(C$14,WorkDebtName,0)))</f>
        <v>0</v>
      </c>
      <c r="D257" s="32">
        <f>IF(C$14="","",INDEX('Work It Out'!$I251:$EN251, MATCH(C$14, WorkDebtName, 0)))</f>
        <v>0</v>
      </c>
      <c r="E257" s="32">
        <f>IF(E$14="","",INDEX('Work It Out'!$K251:$EN251,MATCH(E$14,WorkDebtName,0)))</f>
        <v>0</v>
      </c>
      <c r="F257" s="32">
        <f>IF(E$14="","",INDEX('Work It Out'!$I251:$EN251, MATCH(E$14, WorkDebtName, 0)))</f>
        <v>0</v>
      </c>
      <c r="G257" s="32">
        <f>IF(G$14="","",INDEX('Work It Out'!$K251:$EN251,MATCH(G$14,WorkDebtName,0)))</f>
        <v>0</v>
      </c>
      <c r="H257" s="32">
        <f>IF(G$14="","",INDEX('Work It Out'!$I251:$EN251, MATCH(G$14, WorkDebtName, 0)))</f>
        <v>0</v>
      </c>
      <c r="I257" s="32">
        <f>IF(I$14="","",INDEX('Work It Out'!$K251:$EN251,MATCH(I$14,WorkDebtName,0)))</f>
        <v>0</v>
      </c>
      <c r="J257" s="32">
        <f>IF(I$14="","",INDEX('Work It Out'!$I251:$EN251, MATCH(I$14, WorkDebtName, 0)))</f>
        <v>0</v>
      </c>
      <c r="K257" s="32" t="str">
        <f>IF(K$14="","",INDEX('Work It Out'!$K251:$EN251,MATCH(K$14,WorkDebtName,0)))</f>
        <v/>
      </c>
      <c r="L257" s="32" t="str">
        <f>IF(K$14="","",INDEX('Work It Out'!$I251:$EN251, MATCH(K$14, WorkDebtName, 0)))</f>
        <v/>
      </c>
      <c r="M257" s="32" t="str">
        <f>IF(M$14="","",INDEX('Work It Out'!$K251:$EN251,MATCH(M$14,WorkDebtName,0)))</f>
        <v/>
      </c>
      <c r="N257" s="32" t="str">
        <f>IF(M$14="","",INDEX('Work It Out'!$I251:$EN251, MATCH(M$14, WorkDebtName, 0)))</f>
        <v/>
      </c>
      <c r="O257" s="32" t="str">
        <f>IF(O$14="","",INDEX('Work It Out'!$K251:$EN251,MATCH(O$14,WorkDebtName,0)))</f>
        <v/>
      </c>
      <c r="P257" s="32" t="str">
        <f>IF(O$14="","",INDEX('Work It Out'!$I251:$EN251, MATCH(O$14, WorkDebtName, 0)))</f>
        <v/>
      </c>
      <c r="Q257" s="32" t="str">
        <f>IF(Q$14="","",INDEX('Work It Out'!$K251:$EN251,MATCH(Q$14,WorkDebtName,0)))</f>
        <v/>
      </c>
      <c r="R257" s="32" t="str">
        <f>IF(Q$14="","",INDEX('Work It Out'!$I251:$EN251, MATCH(Q$14, WorkDebtName, 0)))</f>
        <v/>
      </c>
      <c r="S257" s="32" t="str">
        <f>IF(S$14="","",INDEX('Work It Out'!$K251:$EN251,MATCH(S$14,WorkDebtName,0)))</f>
        <v/>
      </c>
      <c r="T257" s="32" t="str">
        <f>IF(S$14="","",INDEX('Work It Out'!$I251:$EN251, MATCH(S$14, WorkDebtName, 0)))</f>
        <v/>
      </c>
      <c r="U257" s="32" t="str">
        <f>IF(U$14="","",INDEX('Work It Out'!$K251:$EN251,MATCH(U$14,WorkDebtName,0)))</f>
        <v/>
      </c>
      <c r="V257" s="32" t="str">
        <f>IF(U$14="","",INDEX('Work It Out'!$I251:$EN251, MATCH(U$14, WorkDebtName, 0)))</f>
        <v/>
      </c>
      <c r="W257" s="32" t="str">
        <f>IF(W$14="","",INDEX('Work It Out'!$K251:$EN251,MATCH(W$14,WorkDebtName,0)))</f>
        <v/>
      </c>
      <c r="X257" s="32" t="str">
        <f>IF(W$14="","",INDEX('Work It Out'!$I251:$EN251, MATCH(W$14, WorkDebtName, 0)))</f>
        <v/>
      </c>
      <c r="Y257" s="32" t="str">
        <f>IF(Y$14="","",INDEX('Work It Out'!$K251:$EN251,MATCH(Y$14,WorkDebtName,0)))</f>
        <v/>
      </c>
      <c r="Z257" s="32" t="str">
        <f>IF(Y$14="","",INDEX('Work It Out'!$I251:$EN251, MATCH(Y$14, WorkDebtName, 0)))</f>
        <v/>
      </c>
      <c r="AA257" s="32" t="str">
        <f>IF(AA$14="","",INDEX('Work It Out'!$K251:$EN251,MATCH(AA$14,WorkDebtName,0)))</f>
        <v/>
      </c>
      <c r="AB257" s="32" t="str">
        <f>IF(AA$14="","",INDEX('Work It Out'!$I251:$EN251, MATCH(AA$14, WorkDebtName, 0)))</f>
        <v/>
      </c>
      <c r="AC257" s="32" t="str">
        <f>IF(AC$14="","",INDEX('Work It Out'!$K251:$EN251,MATCH(AC$14,WorkDebtName,0)))</f>
        <v/>
      </c>
      <c r="AD257" s="32" t="str">
        <f>IF(AC$14="","",INDEX('Work It Out'!$I251:$EN251, MATCH(AC$14, WorkDebtName, 0)))</f>
        <v/>
      </c>
      <c r="AE257" s="32" t="str">
        <f>IF(AE$14="","",INDEX('Work It Out'!$K251:$EN251,MATCH(AE$14,WorkDebtName,0)))</f>
        <v/>
      </c>
      <c r="AF257" s="32" t="str">
        <f>IF(AE$14="","",INDEX('Work It Out'!$I251:$EN251, MATCH(AE$14, WorkDebtName, 0)))</f>
        <v/>
      </c>
      <c r="AG257" s="32" t="str">
        <f>IF(AG$14="","",INDEX('Work It Out'!$K251:$EN251,MATCH(AG$14,WorkDebtName,0)))</f>
        <v/>
      </c>
      <c r="AH257" s="32" t="str">
        <f>IF(AG$14="","",INDEX('Work It Out'!$I251:$EN251, MATCH(AG$14, WorkDebtName, 0)))</f>
        <v/>
      </c>
      <c r="AI257" s="32" t="str">
        <f>IF(AI$14="","",INDEX('Work It Out'!$K251:$EN251,MATCH(AI$14,WorkDebtName,0)))</f>
        <v/>
      </c>
      <c r="AJ257" s="32" t="str">
        <f>IF(AI$14="","",INDEX('Work It Out'!$I251:$EN251, MATCH(AI$14, WorkDebtName, 0)))</f>
        <v/>
      </c>
      <c r="AK257" s="32" t="str">
        <f>IF(AK$14="","",INDEX('Work It Out'!$K251:$EN251,MATCH(AK$14,WorkDebtName,0)))</f>
        <v/>
      </c>
      <c r="AL257" s="32" t="str">
        <f>IF(AK$14="","",INDEX('Work It Out'!$I251:$EN251, MATCH(AK$14, WorkDebtName, 0)))</f>
        <v/>
      </c>
      <c r="AM257" s="32" t="str">
        <f>IF(AM$14="","",INDEX('Work It Out'!$K251:$EN251,MATCH(AM$14,WorkDebtName,0)))</f>
        <v/>
      </c>
      <c r="AN257" s="32" t="str">
        <f>IF(AM$14="","",INDEX('Work It Out'!$I251:$EN251, MATCH(AM$14, WorkDebtName, 0)))</f>
        <v/>
      </c>
      <c r="AO257" s="32" t="str">
        <f>IF(AO$14="","",INDEX('Work It Out'!$K251:$EN251,MATCH(AO$14,WorkDebtName,0)))</f>
        <v/>
      </c>
      <c r="AP257" s="32" t="str">
        <f>IF(AO$14="","",INDEX('Work It Out'!$I251:$EN251, MATCH(AO$14, WorkDebtName, 0)))</f>
        <v/>
      </c>
    </row>
    <row r="258" spans="2:42" x14ac:dyDescent="0.25">
      <c r="B258" s="31">
        <f t="shared" ca="1" si="3"/>
        <v>52871</v>
      </c>
      <c r="C258" s="32">
        <f>IF(C$14="","",INDEX('Work It Out'!$K252:$EN252,MATCH(C$14,WorkDebtName,0)))</f>
        <v>0</v>
      </c>
      <c r="D258" s="32">
        <f>IF(C$14="","",INDEX('Work It Out'!$I252:$EN252, MATCH(C$14, WorkDebtName, 0)))</f>
        <v>0</v>
      </c>
      <c r="E258" s="32">
        <f>IF(E$14="","",INDEX('Work It Out'!$K252:$EN252,MATCH(E$14,WorkDebtName,0)))</f>
        <v>0</v>
      </c>
      <c r="F258" s="32">
        <f>IF(E$14="","",INDEX('Work It Out'!$I252:$EN252, MATCH(E$14, WorkDebtName, 0)))</f>
        <v>0</v>
      </c>
      <c r="G258" s="32">
        <f>IF(G$14="","",INDEX('Work It Out'!$K252:$EN252,MATCH(G$14,WorkDebtName,0)))</f>
        <v>0</v>
      </c>
      <c r="H258" s="32">
        <f>IF(G$14="","",INDEX('Work It Out'!$I252:$EN252, MATCH(G$14, WorkDebtName, 0)))</f>
        <v>0</v>
      </c>
      <c r="I258" s="32">
        <f>IF(I$14="","",INDEX('Work It Out'!$K252:$EN252,MATCH(I$14,WorkDebtName,0)))</f>
        <v>0</v>
      </c>
      <c r="J258" s="32">
        <f>IF(I$14="","",INDEX('Work It Out'!$I252:$EN252, MATCH(I$14, WorkDebtName, 0)))</f>
        <v>0</v>
      </c>
      <c r="K258" s="32" t="str">
        <f>IF(K$14="","",INDEX('Work It Out'!$K252:$EN252,MATCH(K$14,WorkDebtName,0)))</f>
        <v/>
      </c>
      <c r="L258" s="32" t="str">
        <f>IF(K$14="","",INDEX('Work It Out'!$I252:$EN252, MATCH(K$14, WorkDebtName, 0)))</f>
        <v/>
      </c>
      <c r="M258" s="32" t="str">
        <f>IF(M$14="","",INDEX('Work It Out'!$K252:$EN252,MATCH(M$14,WorkDebtName,0)))</f>
        <v/>
      </c>
      <c r="N258" s="32" t="str">
        <f>IF(M$14="","",INDEX('Work It Out'!$I252:$EN252, MATCH(M$14, WorkDebtName, 0)))</f>
        <v/>
      </c>
      <c r="O258" s="32" t="str">
        <f>IF(O$14="","",INDEX('Work It Out'!$K252:$EN252,MATCH(O$14,WorkDebtName,0)))</f>
        <v/>
      </c>
      <c r="P258" s="32" t="str">
        <f>IF(O$14="","",INDEX('Work It Out'!$I252:$EN252, MATCH(O$14, WorkDebtName, 0)))</f>
        <v/>
      </c>
      <c r="Q258" s="32" t="str">
        <f>IF(Q$14="","",INDEX('Work It Out'!$K252:$EN252,MATCH(Q$14,WorkDebtName,0)))</f>
        <v/>
      </c>
      <c r="R258" s="32" t="str">
        <f>IF(Q$14="","",INDEX('Work It Out'!$I252:$EN252, MATCH(Q$14, WorkDebtName, 0)))</f>
        <v/>
      </c>
      <c r="S258" s="32" t="str">
        <f>IF(S$14="","",INDEX('Work It Out'!$K252:$EN252,MATCH(S$14,WorkDebtName,0)))</f>
        <v/>
      </c>
      <c r="T258" s="32" t="str">
        <f>IF(S$14="","",INDEX('Work It Out'!$I252:$EN252, MATCH(S$14, WorkDebtName, 0)))</f>
        <v/>
      </c>
      <c r="U258" s="32" t="str">
        <f>IF(U$14="","",INDEX('Work It Out'!$K252:$EN252,MATCH(U$14,WorkDebtName,0)))</f>
        <v/>
      </c>
      <c r="V258" s="32" t="str">
        <f>IF(U$14="","",INDEX('Work It Out'!$I252:$EN252, MATCH(U$14, WorkDebtName, 0)))</f>
        <v/>
      </c>
      <c r="W258" s="32" t="str">
        <f>IF(W$14="","",INDEX('Work It Out'!$K252:$EN252,MATCH(W$14,WorkDebtName,0)))</f>
        <v/>
      </c>
      <c r="X258" s="32" t="str">
        <f>IF(W$14="","",INDEX('Work It Out'!$I252:$EN252, MATCH(W$14, WorkDebtName, 0)))</f>
        <v/>
      </c>
      <c r="Y258" s="32" t="str">
        <f>IF(Y$14="","",INDEX('Work It Out'!$K252:$EN252,MATCH(Y$14,WorkDebtName,0)))</f>
        <v/>
      </c>
      <c r="Z258" s="32" t="str">
        <f>IF(Y$14="","",INDEX('Work It Out'!$I252:$EN252, MATCH(Y$14, WorkDebtName, 0)))</f>
        <v/>
      </c>
      <c r="AA258" s="32" t="str">
        <f>IF(AA$14="","",INDEX('Work It Out'!$K252:$EN252,MATCH(AA$14,WorkDebtName,0)))</f>
        <v/>
      </c>
      <c r="AB258" s="32" t="str">
        <f>IF(AA$14="","",INDEX('Work It Out'!$I252:$EN252, MATCH(AA$14, WorkDebtName, 0)))</f>
        <v/>
      </c>
      <c r="AC258" s="32" t="str">
        <f>IF(AC$14="","",INDEX('Work It Out'!$K252:$EN252,MATCH(AC$14,WorkDebtName,0)))</f>
        <v/>
      </c>
      <c r="AD258" s="32" t="str">
        <f>IF(AC$14="","",INDEX('Work It Out'!$I252:$EN252, MATCH(AC$14, WorkDebtName, 0)))</f>
        <v/>
      </c>
      <c r="AE258" s="32" t="str">
        <f>IF(AE$14="","",INDEX('Work It Out'!$K252:$EN252,MATCH(AE$14,WorkDebtName,0)))</f>
        <v/>
      </c>
      <c r="AF258" s="32" t="str">
        <f>IF(AE$14="","",INDEX('Work It Out'!$I252:$EN252, MATCH(AE$14, WorkDebtName, 0)))</f>
        <v/>
      </c>
      <c r="AG258" s="32" t="str">
        <f>IF(AG$14="","",INDEX('Work It Out'!$K252:$EN252,MATCH(AG$14,WorkDebtName,0)))</f>
        <v/>
      </c>
      <c r="AH258" s="32" t="str">
        <f>IF(AG$14="","",INDEX('Work It Out'!$I252:$EN252, MATCH(AG$14, WorkDebtName, 0)))</f>
        <v/>
      </c>
      <c r="AI258" s="32" t="str">
        <f>IF(AI$14="","",INDEX('Work It Out'!$K252:$EN252,MATCH(AI$14,WorkDebtName,0)))</f>
        <v/>
      </c>
      <c r="AJ258" s="32" t="str">
        <f>IF(AI$14="","",INDEX('Work It Out'!$I252:$EN252, MATCH(AI$14, WorkDebtName, 0)))</f>
        <v/>
      </c>
      <c r="AK258" s="32" t="str">
        <f>IF(AK$14="","",INDEX('Work It Out'!$K252:$EN252,MATCH(AK$14,WorkDebtName,0)))</f>
        <v/>
      </c>
      <c r="AL258" s="32" t="str">
        <f>IF(AK$14="","",INDEX('Work It Out'!$I252:$EN252, MATCH(AK$14, WorkDebtName, 0)))</f>
        <v/>
      </c>
      <c r="AM258" s="32" t="str">
        <f>IF(AM$14="","",INDEX('Work It Out'!$K252:$EN252,MATCH(AM$14,WorkDebtName,0)))</f>
        <v/>
      </c>
      <c r="AN258" s="32" t="str">
        <f>IF(AM$14="","",INDEX('Work It Out'!$I252:$EN252, MATCH(AM$14, WorkDebtName, 0)))</f>
        <v/>
      </c>
      <c r="AO258" s="32" t="str">
        <f>IF(AO$14="","",INDEX('Work It Out'!$K252:$EN252,MATCH(AO$14,WorkDebtName,0)))</f>
        <v/>
      </c>
      <c r="AP258" s="32" t="str">
        <f>IF(AO$14="","",INDEX('Work It Out'!$I252:$EN252, MATCH(AO$14, WorkDebtName, 0)))</f>
        <v/>
      </c>
    </row>
    <row r="259" spans="2:42" x14ac:dyDescent="0.25">
      <c r="B259" s="31">
        <f t="shared" ca="1" si="3"/>
        <v>52902</v>
      </c>
      <c r="C259" s="32">
        <f>IF(C$14="","",INDEX('Work It Out'!$K253:$EN253,MATCH(C$14,WorkDebtName,0)))</f>
        <v>0</v>
      </c>
      <c r="D259" s="32">
        <f>IF(C$14="","",INDEX('Work It Out'!$I253:$EN253, MATCH(C$14, WorkDebtName, 0)))</f>
        <v>0</v>
      </c>
      <c r="E259" s="32">
        <f>IF(E$14="","",INDEX('Work It Out'!$K253:$EN253,MATCH(E$14,WorkDebtName,0)))</f>
        <v>0</v>
      </c>
      <c r="F259" s="32">
        <f>IF(E$14="","",INDEX('Work It Out'!$I253:$EN253, MATCH(E$14, WorkDebtName, 0)))</f>
        <v>0</v>
      </c>
      <c r="G259" s="32">
        <f>IF(G$14="","",INDEX('Work It Out'!$K253:$EN253,MATCH(G$14,WorkDebtName,0)))</f>
        <v>0</v>
      </c>
      <c r="H259" s="32">
        <f>IF(G$14="","",INDEX('Work It Out'!$I253:$EN253, MATCH(G$14, WorkDebtName, 0)))</f>
        <v>0</v>
      </c>
      <c r="I259" s="32">
        <f>IF(I$14="","",INDEX('Work It Out'!$K253:$EN253,MATCH(I$14,WorkDebtName,0)))</f>
        <v>0</v>
      </c>
      <c r="J259" s="32">
        <f>IF(I$14="","",INDEX('Work It Out'!$I253:$EN253, MATCH(I$14, WorkDebtName, 0)))</f>
        <v>0</v>
      </c>
      <c r="K259" s="32" t="str">
        <f>IF(K$14="","",INDEX('Work It Out'!$K253:$EN253,MATCH(K$14,WorkDebtName,0)))</f>
        <v/>
      </c>
      <c r="L259" s="32" t="str">
        <f>IF(K$14="","",INDEX('Work It Out'!$I253:$EN253, MATCH(K$14, WorkDebtName, 0)))</f>
        <v/>
      </c>
      <c r="M259" s="32" t="str">
        <f>IF(M$14="","",INDEX('Work It Out'!$K253:$EN253,MATCH(M$14,WorkDebtName,0)))</f>
        <v/>
      </c>
      <c r="N259" s="32" t="str">
        <f>IF(M$14="","",INDEX('Work It Out'!$I253:$EN253, MATCH(M$14, WorkDebtName, 0)))</f>
        <v/>
      </c>
      <c r="O259" s="32" t="str">
        <f>IF(O$14="","",INDEX('Work It Out'!$K253:$EN253,MATCH(O$14,WorkDebtName,0)))</f>
        <v/>
      </c>
      <c r="P259" s="32" t="str">
        <f>IF(O$14="","",INDEX('Work It Out'!$I253:$EN253, MATCH(O$14, WorkDebtName, 0)))</f>
        <v/>
      </c>
      <c r="Q259" s="32" t="str">
        <f>IF(Q$14="","",INDEX('Work It Out'!$K253:$EN253,MATCH(Q$14,WorkDebtName,0)))</f>
        <v/>
      </c>
      <c r="R259" s="32" t="str">
        <f>IF(Q$14="","",INDEX('Work It Out'!$I253:$EN253, MATCH(Q$14, WorkDebtName, 0)))</f>
        <v/>
      </c>
      <c r="S259" s="32" t="str">
        <f>IF(S$14="","",INDEX('Work It Out'!$K253:$EN253,MATCH(S$14,WorkDebtName,0)))</f>
        <v/>
      </c>
      <c r="T259" s="32" t="str">
        <f>IF(S$14="","",INDEX('Work It Out'!$I253:$EN253, MATCH(S$14, WorkDebtName, 0)))</f>
        <v/>
      </c>
      <c r="U259" s="32" t="str">
        <f>IF(U$14="","",INDEX('Work It Out'!$K253:$EN253,MATCH(U$14,WorkDebtName,0)))</f>
        <v/>
      </c>
      <c r="V259" s="32" t="str">
        <f>IF(U$14="","",INDEX('Work It Out'!$I253:$EN253, MATCH(U$14, WorkDebtName, 0)))</f>
        <v/>
      </c>
      <c r="W259" s="32" t="str">
        <f>IF(W$14="","",INDEX('Work It Out'!$K253:$EN253,MATCH(W$14,WorkDebtName,0)))</f>
        <v/>
      </c>
      <c r="X259" s="32" t="str">
        <f>IF(W$14="","",INDEX('Work It Out'!$I253:$EN253, MATCH(W$14, WorkDebtName, 0)))</f>
        <v/>
      </c>
      <c r="Y259" s="32" t="str">
        <f>IF(Y$14="","",INDEX('Work It Out'!$K253:$EN253,MATCH(Y$14,WorkDebtName,0)))</f>
        <v/>
      </c>
      <c r="Z259" s="32" t="str">
        <f>IF(Y$14="","",INDEX('Work It Out'!$I253:$EN253, MATCH(Y$14, WorkDebtName, 0)))</f>
        <v/>
      </c>
      <c r="AA259" s="32" t="str">
        <f>IF(AA$14="","",INDEX('Work It Out'!$K253:$EN253,MATCH(AA$14,WorkDebtName,0)))</f>
        <v/>
      </c>
      <c r="AB259" s="32" t="str">
        <f>IF(AA$14="","",INDEX('Work It Out'!$I253:$EN253, MATCH(AA$14, WorkDebtName, 0)))</f>
        <v/>
      </c>
      <c r="AC259" s="32" t="str">
        <f>IF(AC$14="","",INDEX('Work It Out'!$K253:$EN253,MATCH(AC$14,WorkDebtName,0)))</f>
        <v/>
      </c>
      <c r="AD259" s="32" t="str">
        <f>IF(AC$14="","",INDEX('Work It Out'!$I253:$EN253, MATCH(AC$14, WorkDebtName, 0)))</f>
        <v/>
      </c>
      <c r="AE259" s="32" t="str">
        <f>IF(AE$14="","",INDEX('Work It Out'!$K253:$EN253,MATCH(AE$14,WorkDebtName,0)))</f>
        <v/>
      </c>
      <c r="AF259" s="32" t="str">
        <f>IF(AE$14="","",INDEX('Work It Out'!$I253:$EN253, MATCH(AE$14, WorkDebtName, 0)))</f>
        <v/>
      </c>
      <c r="AG259" s="32" t="str">
        <f>IF(AG$14="","",INDEX('Work It Out'!$K253:$EN253,MATCH(AG$14,WorkDebtName,0)))</f>
        <v/>
      </c>
      <c r="AH259" s="32" t="str">
        <f>IF(AG$14="","",INDEX('Work It Out'!$I253:$EN253, MATCH(AG$14, WorkDebtName, 0)))</f>
        <v/>
      </c>
      <c r="AI259" s="32" t="str">
        <f>IF(AI$14="","",INDEX('Work It Out'!$K253:$EN253,MATCH(AI$14,WorkDebtName,0)))</f>
        <v/>
      </c>
      <c r="AJ259" s="32" t="str">
        <f>IF(AI$14="","",INDEX('Work It Out'!$I253:$EN253, MATCH(AI$14, WorkDebtName, 0)))</f>
        <v/>
      </c>
      <c r="AK259" s="32" t="str">
        <f>IF(AK$14="","",INDEX('Work It Out'!$K253:$EN253,MATCH(AK$14,WorkDebtName,0)))</f>
        <v/>
      </c>
      <c r="AL259" s="32" t="str">
        <f>IF(AK$14="","",INDEX('Work It Out'!$I253:$EN253, MATCH(AK$14, WorkDebtName, 0)))</f>
        <v/>
      </c>
      <c r="AM259" s="32" t="str">
        <f>IF(AM$14="","",INDEX('Work It Out'!$K253:$EN253,MATCH(AM$14,WorkDebtName,0)))</f>
        <v/>
      </c>
      <c r="AN259" s="32" t="str">
        <f>IF(AM$14="","",INDEX('Work It Out'!$I253:$EN253, MATCH(AM$14, WorkDebtName, 0)))</f>
        <v/>
      </c>
      <c r="AO259" s="32" t="str">
        <f>IF(AO$14="","",INDEX('Work It Out'!$K253:$EN253,MATCH(AO$14,WorkDebtName,0)))</f>
        <v/>
      </c>
      <c r="AP259" s="32" t="str">
        <f>IF(AO$14="","",INDEX('Work It Out'!$I253:$EN253, MATCH(AO$14, WorkDebtName, 0)))</f>
        <v/>
      </c>
    </row>
    <row r="260" spans="2:42" x14ac:dyDescent="0.25">
      <c r="B260" s="31">
        <f t="shared" ca="1" si="3"/>
        <v>52932</v>
      </c>
      <c r="C260" s="32">
        <f>IF(C$14="","",INDEX('Work It Out'!$K254:$EN254,MATCH(C$14,WorkDebtName,0)))</f>
        <v>0</v>
      </c>
      <c r="D260" s="32">
        <f>IF(C$14="","",INDEX('Work It Out'!$I254:$EN254, MATCH(C$14, WorkDebtName, 0)))</f>
        <v>0</v>
      </c>
      <c r="E260" s="32">
        <f>IF(E$14="","",INDEX('Work It Out'!$K254:$EN254,MATCH(E$14,WorkDebtName,0)))</f>
        <v>0</v>
      </c>
      <c r="F260" s="32">
        <f>IF(E$14="","",INDEX('Work It Out'!$I254:$EN254, MATCH(E$14, WorkDebtName, 0)))</f>
        <v>0</v>
      </c>
      <c r="G260" s="32">
        <f>IF(G$14="","",INDEX('Work It Out'!$K254:$EN254,MATCH(G$14,WorkDebtName,0)))</f>
        <v>0</v>
      </c>
      <c r="H260" s="32">
        <f>IF(G$14="","",INDEX('Work It Out'!$I254:$EN254, MATCH(G$14, WorkDebtName, 0)))</f>
        <v>0</v>
      </c>
      <c r="I260" s="32">
        <f>IF(I$14="","",INDEX('Work It Out'!$K254:$EN254,MATCH(I$14,WorkDebtName,0)))</f>
        <v>0</v>
      </c>
      <c r="J260" s="32">
        <f>IF(I$14="","",INDEX('Work It Out'!$I254:$EN254, MATCH(I$14, WorkDebtName, 0)))</f>
        <v>0</v>
      </c>
      <c r="K260" s="32" t="str">
        <f>IF(K$14="","",INDEX('Work It Out'!$K254:$EN254,MATCH(K$14,WorkDebtName,0)))</f>
        <v/>
      </c>
      <c r="L260" s="32" t="str">
        <f>IF(K$14="","",INDEX('Work It Out'!$I254:$EN254, MATCH(K$14, WorkDebtName, 0)))</f>
        <v/>
      </c>
      <c r="M260" s="32" t="str">
        <f>IF(M$14="","",INDEX('Work It Out'!$K254:$EN254,MATCH(M$14,WorkDebtName,0)))</f>
        <v/>
      </c>
      <c r="N260" s="32" t="str">
        <f>IF(M$14="","",INDEX('Work It Out'!$I254:$EN254, MATCH(M$14, WorkDebtName, 0)))</f>
        <v/>
      </c>
      <c r="O260" s="32" t="str">
        <f>IF(O$14="","",INDEX('Work It Out'!$K254:$EN254,MATCH(O$14,WorkDebtName,0)))</f>
        <v/>
      </c>
      <c r="P260" s="32" t="str">
        <f>IF(O$14="","",INDEX('Work It Out'!$I254:$EN254, MATCH(O$14, WorkDebtName, 0)))</f>
        <v/>
      </c>
      <c r="Q260" s="32" t="str">
        <f>IF(Q$14="","",INDEX('Work It Out'!$K254:$EN254,MATCH(Q$14,WorkDebtName,0)))</f>
        <v/>
      </c>
      <c r="R260" s="32" t="str">
        <f>IF(Q$14="","",INDEX('Work It Out'!$I254:$EN254, MATCH(Q$14, WorkDebtName, 0)))</f>
        <v/>
      </c>
      <c r="S260" s="32" t="str">
        <f>IF(S$14="","",INDEX('Work It Out'!$K254:$EN254,MATCH(S$14,WorkDebtName,0)))</f>
        <v/>
      </c>
      <c r="T260" s="32" t="str">
        <f>IF(S$14="","",INDEX('Work It Out'!$I254:$EN254, MATCH(S$14, WorkDebtName, 0)))</f>
        <v/>
      </c>
      <c r="U260" s="32" t="str">
        <f>IF(U$14="","",INDEX('Work It Out'!$K254:$EN254,MATCH(U$14,WorkDebtName,0)))</f>
        <v/>
      </c>
      <c r="V260" s="32" t="str">
        <f>IF(U$14="","",INDEX('Work It Out'!$I254:$EN254, MATCH(U$14, WorkDebtName, 0)))</f>
        <v/>
      </c>
      <c r="W260" s="32" t="str">
        <f>IF(W$14="","",INDEX('Work It Out'!$K254:$EN254,MATCH(W$14,WorkDebtName,0)))</f>
        <v/>
      </c>
      <c r="X260" s="32" t="str">
        <f>IF(W$14="","",INDEX('Work It Out'!$I254:$EN254, MATCH(W$14, WorkDebtName, 0)))</f>
        <v/>
      </c>
      <c r="Y260" s="32" t="str">
        <f>IF(Y$14="","",INDEX('Work It Out'!$K254:$EN254,MATCH(Y$14,WorkDebtName,0)))</f>
        <v/>
      </c>
      <c r="Z260" s="32" t="str">
        <f>IF(Y$14="","",INDEX('Work It Out'!$I254:$EN254, MATCH(Y$14, WorkDebtName, 0)))</f>
        <v/>
      </c>
      <c r="AA260" s="32" t="str">
        <f>IF(AA$14="","",INDEX('Work It Out'!$K254:$EN254,MATCH(AA$14,WorkDebtName,0)))</f>
        <v/>
      </c>
      <c r="AB260" s="32" t="str">
        <f>IF(AA$14="","",INDEX('Work It Out'!$I254:$EN254, MATCH(AA$14, WorkDebtName, 0)))</f>
        <v/>
      </c>
      <c r="AC260" s="32" t="str">
        <f>IF(AC$14="","",INDEX('Work It Out'!$K254:$EN254,MATCH(AC$14,WorkDebtName,0)))</f>
        <v/>
      </c>
      <c r="AD260" s="32" t="str">
        <f>IF(AC$14="","",INDEX('Work It Out'!$I254:$EN254, MATCH(AC$14, WorkDebtName, 0)))</f>
        <v/>
      </c>
      <c r="AE260" s="32" t="str">
        <f>IF(AE$14="","",INDEX('Work It Out'!$K254:$EN254,MATCH(AE$14,WorkDebtName,0)))</f>
        <v/>
      </c>
      <c r="AF260" s="32" t="str">
        <f>IF(AE$14="","",INDEX('Work It Out'!$I254:$EN254, MATCH(AE$14, WorkDebtName, 0)))</f>
        <v/>
      </c>
      <c r="AG260" s="32" t="str">
        <f>IF(AG$14="","",INDEX('Work It Out'!$K254:$EN254,MATCH(AG$14,WorkDebtName,0)))</f>
        <v/>
      </c>
      <c r="AH260" s="32" t="str">
        <f>IF(AG$14="","",INDEX('Work It Out'!$I254:$EN254, MATCH(AG$14, WorkDebtName, 0)))</f>
        <v/>
      </c>
      <c r="AI260" s="32" t="str">
        <f>IF(AI$14="","",INDEX('Work It Out'!$K254:$EN254,MATCH(AI$14,WorkDebtName,0)))</f>
        <v/>
      </c>
      <c r="AJ260" s="32" t="str">
        <f>IF(AI$14="","",INDEX('Work It Out'!$I254:$EN254, MATCH(AI$14, WorkDebtName, 0)))</f>
        <v/>
      </c>
      <c r="AK260" s="32" t="str">
        <f>IF(AK$14="","",INDEX('Work It Out'!$K254:$EN254,MATCH(AK$14,WorkDebtName,0)))</f>
        <v/>
      </c>
      <c r="AL260" s="32" t="str">
        <f>IF(AK$14="","",INDEX('Work It Out'!$I254:$EN254, MATCH(AK$14, WorkDebtName, 0)))</f>
        <v/>
      </c>
      <c r="AM260" s="32" t="str">
        <f>IF(AM$14="","",INDEX('Work It Out'!$K254:$EN254,MATCH(AM$14,WorkDebtName,0)))</f>
        <v/>
      </c>
      <c r="AN260" s="32" t="str">
        <f>IF(AM$14="","",INDEX('Work It Out'!$I254:$EN254, MATCH(AM$14, WorkDebtName, 0)))</f>
        <v/>
      </c>
      <c r="AO260" s="32" t="str">
        <f>IF(AO$14="","",INDEX('Work It Out'!$K254:$EN254,MATCH(AO$14,WorkDebtName,0)))</f>
        <v/>
      </c>
      <c r="AP260" s="32" t="str">
        <f>IF(AO$14="","",INDEX('Work It Out'!$I254:$EN254, MATCH(AO$14, WorkDebtName, 0)))</f>
        <v/>
      </c>
    </row>
    <row r="261" spans="2:42" x14ac:dyDescent="0.25">
      <c r="B261" s="31">
        <f t="shared" ca="1" si="3"/>
        <v>52963</v>
      </c>
      <c r="C261" s="32">
        <f>IF(C$14="","",INDEX('Work It Out'!$K255:$EN255,MATCH(C$14,WorkDebtName,0)))</f>
        <v>0</v>
      </c>
      <c r="D261" s="32">
        <f>IF(C$14="","",INDEX('Work It Out'!$I255:$EN255, MATCH(C$14, WorkDebtName, 0)))</f>
        <v>0</v>
      </c>
      <c r="E261" s="32">
        <f>IF(E$14="","",INDEX('Work It Out'!$K255:$EN255,MATCH(E$14,WorkDebtName,0)))</f>
        <v>0</v>
      </c>
      <c r="F261" s="32">
        <f>IF(E$14="","",INDEX('Work It Out'!$I255:$EN255, MATCH(E$14, WorkDebtName, 0)))</f>
        <v>0</v>
      </c>
      <c r="G261" s="32">
        <f>IF(G$14="","",INDEX('Work It Out'!$K255:$EN255,MATCH(G$14,WorkDebtName,0)))</f>
        <v>0</v>
      </c>
      <c r="H261" s="32">
        <f>IF(G$14="","",INDEX('Work It Out'!$I255:$EN255, MATCH(G$14, WorkDebtName, 0)))</f>
        <v>0</v>
      </c>
      <c r="I261" s="32">
        <f>IF(I$14="","",INDEX('Work It Out'!$K255:$EN255,MATCH(I$14,WorkDebtName,0)))</f>
        <v>0</v>
      </c>
      <c r="J261" s="32">
        <f>IF(I$14="","",INDEX('Work It Out'!$I255:$EN255, MATCH(I$14, WorkDebtName, 0)))</f>
        <v>0</v>
      </c>
      <c r="K261" s="32" t="str">
        <f>IF(K$14="","",INDEX('Work It Out'!$K255:$EN255,MATCH(K$14,WorkDebtName,0)))</f>
        <v/>
      </c>
      <c r="L261" s="32" t="str">
        <f>IF(K$14="","",INDEX('Work It Out'!$I255:$EN255, MATCH(K$14, WorkDebtName, 0)))</f>
        <v/>
      </c>
      <c r="M261" s="32" t="str">
        <f>IF(M$14="","",INDEX('Work It Out'!$K255:$EN255,MATCH(M$14,WorkDebtName,0)))</f>
        <v/>
      </c>
      <c r="N261" s="32" t="str">
        <f>IF(M$14="","",INDEX('Work It Out'!$I255:$EN255, MATCH(M$14, WorkDebtName, 0)))</f>
        <v/>
      </c>
      <c r="O261" s="32" t="str">
        <f>IF(O$14="","",INDEX('Work It Out'!$K255:$EN255,MATCH(O$14,WorkDebtName,0)))</f>
        <v/>
      </c>
      <c r="P261" s="32" t="str">
        <f>IF(O$14="","",INDEX('Work It Out'!$I255:$EN255, MATCH(O$14, WorkDebtName, 0)))</f>
        <v/>
      </c>
      <c r="Q261" s="32" t="str">
        <f>IF(Q$14="","",INDEX('Work It Out'!$K255:$EN255,MATCH(Q$14,WorkDebtName,0)))</f>
        <v/>
      </c>
      <c r="R261" s="32" t="str">
        <f>IF(Q$14="","",INDEX('Work It Out'!$I255:$EN255, MATCH(Q$14, WorkDebtName, 0)))</f>
        <v/>
      </c>
      <c r="S261" s="32" t="str">
        <f>IF(S$14="","",INDEX('Work It Out'!$K255:$EN255,MATCH(S$14,WorkDebtName,0)))</f>
        <v/>
      </c>
      <c r="T261" s="32" t="str">
        <f>IF(S$14="","",INDEX('Work It Out'!$I255:$EN255, MATCH(S$14, WorkDebtName, 0)))</f>
        <v/>
      </c>
      <c r="U261" s="32" t="str">
        <f>IF(U$14="","",INDEX('Work It Out'!$K255:$EN255,MATCH(U$14,WorkDebtName,0)))</f>
        <v/>
      </c>
      <c r="V261" s="32" t="str">
        <f>IF(U$14="","",INDEX('Work It Out'!$I255:$EN255, MATCH(U$14, WorkDebtName, 0)))</f>
        <v/>
      </c>
      <c r="W261" s="32" t="str">
        <f>IF(W$14="","",INDEX('Work It Out'!$K255:$EN255,MATCH(W$14,WorkDebtName,0)))</f>
        <v/>
      </c>
      <c r="X261" s="32" t="str">
        <f>IF(W$14="","",INDEX('Work It Out'!$I255:$EN255, MATCH(W$14, WorkDebtName, 0)))</f>
        <v/>
      </c>
      <c r="Y261" s="32" t="str">
        <f>IF(Y$14="","",INDEX('Work It Out'!$K255:$EN255,MATCH(Y$14,WorkDebtName,0)))</f>
        <v/>
      </c>
      <c r="Z261" s="32" t="str">
        <f>IF(Y$14="","",INDEX('Work It Out'!$I255:$EN255, MATCH(Y$14, WorkDebtName, 0)))</f>
        <v/>
      </c>
      <c r="AA261" s="32" t="str">
        <f>IF(AA$14="","",INDEX('Work It Out'!$K255:$EN255,MATCH(AA$14,WorkDebtName,0)))</f>
        <v/>
      </c>
      <c r="AB261" s="32" t="str">
        <f>IF(AA$14="","",INDEX('Work It Out'!$I255:$EN255, MATCH(AA$14, WorkDebtName, 0)))</f>
        <v/>
      </c>
      <c r="AC261" s="32" t="str">
        <f>IF(AC$14="","",INDEX('Work It Out'!$K255:$EN255,MATCH(AC$14,WorkDebtName,0)))</f>
        <v/>
      </c>
      <c r="AD261" s="32" t="str">
        <f>IF(AC$14="","",INDEX('Work It Out'!$I255:$EN255, MATCH(AC$14, WorkDebtName, 0)))</f>
        <v/>
      </c>
      <c r="AE261" s="32" t="str">
        <f>IF(AE$14="","",INDEX('Work It Out'!$K255:$EN255,MATCH(AE$14,WorkDebtName,0)))</f>
        <v/>
      </c>
      <c r="AF261" s="32" t="str">
        <f>IF(AE$14="","",INDEX('Work It Out'!$I255:$EN255, MATCH(AE$14, WorkDebtName, 0)))</f>
        <v/>
      </c>
      <c r="AG261" s="32" t="str">
        <f>IF(AG$14="","",INDEX('Work It Out'!$K255:$EN255,MATCH(AG$14,WorkDebtName,0)))</f>
        <v/>
      </c>
      <c r="AH261" s="32" t="str">
        <f>IF(AG$14="","",INDEX('Work It Out'!$I255:$EN255, MATCH(AG$14, WorkDebtName, 0)))</f>
        <v/>
      </c>
      <c r="AI261" s="32" t="str">
        <f>IF(AI$14="","",INDEX('Work It Out'!$K255:$EN255,MATCH(AI$14,WorkDebtName,0)))</f>
        <v/>
      </c>
      <c r="AJ261" s="32" t="str">
        <f>IF(AI$14="","",INDEX('Work It Out'!$I255:$EN255, MATCH(AI$14, WorkDebtName, 0)))</f>
        <v/>
      </c>
      <c r="AK261" s="32" t="str">
        <f>IF(AK$14="","",INDEX('Work It Out'!$K255:$EN255,MATCH(AK$14,WorkDebtName,0)))</f>
        <v/>
      </c>
      <c r="AL261" s="32" t="str">
        <f>IF(AK$14="","",INDEX('Work It Out'!$I255:$EN255, MATCH(AK$14, WorkDebtName, 0)))</f>
        <v/>
      </c>
      <c r="AM261" s="32" t="str">
        <f>IF(AM$14="","",INDEX('Work It Out'!$K255:$EN255,MATCH(AM$14,WorkDebtName,0)))</f>
        <v/>
      </c>
      <c r="AN261" s="32" t="str">
        <f>IF(AM$14="","",INDEX('Work It Out'!$I255:$EN255, MATCH(AM$14, WorkDebtName, 0)))</f>
        <v/>
      </c>
      <c r="AO261" s="32" t="str">
        <f>IF(AO$14="","",INDEX('Work It Out'!$K255:$EN255,MATCH(AO$14,WorkDebtName,0)))</f>
        <v/>
      </c>
      <c r="AP261" s="32" t="str">
        <f>IF(AO$14="","",INDEX('Work It Out'!$I255:$EN255, MATCH(AO$14, WorkDebtName, 0)))</f>
        <v/>
      </c>
    </row>
    <row r="262" spans="2:42" x14ac:dyDescent="0.25">
      <c r="B262" s="31">
        <f t="shared" ca="1" si="3"/>
        <v>52994</v>
      </c>
      <c r="C262" s="32">
        <f>IF(C$14="","",INDEX('Work It Out'!$K256:$EN256,MATCH(C$14,WorkDebtName,0)))</f>
        <v>0</v>
      </c>
      <c r="D262" s="32">
        <f>IF(C$14="","",INDEX('Work It Out'!$I256:$EN256, MATCH(C$14, WorkDebtName, 0)))</f>
        <v>0</v>
      </c>
      <c r="E262" s="32">
        <f>IF(E$14="","",INDEX('Work It Out'!$K256:$EN256,MATCH(E$14,WorkDebtName,0)))</f>
        <v>0</v>
      </c>
      <c r="F262" s="32">
        <f>IF(E$14="","",INDEX('Work It Out'!$I256:$EN256, MATCH(E$14, WorkDebtName, 0)))</f>
        <v>0</v>
      </c>
      <c r="G262" s="32">
        <f>IF(G$14="","",INDEX('Work It Out'!$K256:$EN256,MATCH(G$14,WorkDebtName,0)))</f>
        <v>0</v>
      </c>
      <c r="H262" s="32">
        <f>IF(G$14="","",INDEX('Work It Out'!$I256:$EN256, MATCH(G$14, WorkDebtName, 0)))</f>
        <v>0</v>
      </c>
      <c r="I262" s="32">
        <f>IF(I$14="","",INDEX('Work It Out'!$K256:$EN256,MATCH(I$14,WorkDebtName,0)))</f>
        <v>0</v>
      </c>
      <c r="J262" s="32">
        <f>IF(I$14="","",INDEX('Work It Out'!$I256:$EN256, MATCH(I$14, WorkDebtName, 0)))</f>
        <v>0</v>
      </c>
      <c r="K262" s="32" t="str">
        <f>IF(K$14="","",INDEX('Work It Out'!$K256:$EN256,MATCH(K$14,WorkDebtName,0)))</f>
        <v/>
      </c>
      <c r="L262" s="32" t="str">
        <f>IF(K$14="","",INDEX('Work It Out'!$I256:$EN256, MATCH(K$14, WorkDebtName, 0)))</f>
        <v/>
      </c>
      <c r="M262" s="32" t="str">
        <f>IF(M$14="","",INDEX('Work It Out'!$K256:$EN256,MATCH(M$14,WorkDebtName,0)))</f>
        <v/>
      </c>
      <c r="N262" s="32" t="str">
        <f>IF(M$14="","",INDEX('Work It Out'!$I256:$EN256, MATCH(M$14, WorkDebtName, 0)))</f>
        <v/>
      </c>
      <c r="O262" s="32" t="str">
        <f>IF(O$14="","",INDEX('Work It Out'!$K256:$EN256,MATCH(O$14,WorkDebtName,0)))</f>
        <v/>
      </c>
      <c r="P262" s="32" t="str">
        <f>IF(O$14="","",INDEX('Work It Out'!$I256:$EN256, MATCH(O$14, WorkDebtName, 0)))</f>
        <v/>
      </c>
      <c r="Q262" s="32" t="str">
        <f>IF(Q$14="","",INDEX('Work It Out'!$K256:$EN256,MATCH(Q$14,WorkDebtName,0)))</f>
        <v/>
      </c>
      <c r="R262" s="32" t="str">
        <f>IF(Q$14="","",INDEX('Work It Out'!$I256:$EN256, MATCH(Q$14, WorkDebtName, 0)))</f>
        <v/>
      </c>
      <c r="S262" s="32" t="str">
        <f>IF(S$14="","",INDEX('Work It Out'!$K256:$EN256,MATCH(S$14,WorkDebtName,0)))</f>
        <v/>
      </c>
      <c r="T262" s="32" t="str">
        <f>IF(S$14="","",INDEX('Work It Out'!$I256:$EN256, MATCH(S$14, WorkDebtName, 0)))</f>
        <v/>
      </c>
      <c r="U262" s="32" t="str">
        <f>IF(U$14="","",INDEX('Work It Out'!$K256:$EN256,MATCH(U$14,WorkDebtName,0)))</f>
        <v/>
      </c>
      <c r="V262" s="32" t="str">
        <f>IF(U$14="","",INDEX('Work It Out'!$I256:$EN256, MATCH(U$14, WorkDebtName, 0)))</f>
        <v/>
      </c>
      <c r="W262" s="32" t="str">
        <f>IF(W$14="","",INDEX('Work It Out'!$K256:$EN256,MATCH(W$14,WorkDebtName,0)))</f>
        <v/>
      </c>
      <c r="X262" s="32" t="str">
        <f>IF(W$14="","",INDEX('Work It Out'!$I256:$EN256, MATCH(W$14, WorkDebtName, 0)))</f>
        <v/>
      </c>
      <c r="Y262" s="32" t="str">
        <f>IF(Y$14="","",INDEX('Work It Out'!$K256:$EN256,MATCH(Y$14,WorkDebtName,0)))</f>
        <v/>
      </c>
      <c r="Z262" s="32" t="str">
        <f>IF(Y$14="","",INDEX('Work It Out'!$I256:$EN256, MATCH(Y$14, WorkDebtName, 0)))</f>
        <v/>
      </c>
      <c r="AA262" s="32" t="str">
        <f>IF(AA$14="","",INDEX('Work It Out'!$K256:$EN256,MATCH(AA$14,WorkDebtName,0)))</f>
        <v/>
      </c>
      <c r="AB262" s="32" t="str">
        <f>IF(AA$14="","",INDEX('Work It Out'!$I256:$EN256, MATCH(AA$14, WorkDebtName, 0)))</f>
        <v/>
      </c>
      <c r="AC262" s="32" t="str">
        <f>IF(AC$14="","",INDEX('Work It Out'!$K256:$EN256,MATCH(AC$14,WorkDebtName,0)))</f>
        <v/>
      </c>
      <c r="AD262" s="32" t="str">
        <f>IF(AC$14="","",INDEX('Work It Out'!$I256:$EN256, MATCH(AC$14, WorkDebtName, 0)))</f>
        <v/>
      </c>
      <c r="AE262" s="32" t="str">
        <f>IF(AE$14="","",INDEX('Work It Out'!$K256:$EN256,MATCH(AE$14,WorkDebtName,0)))</f>
        <v/>
      </c>
      <c r="AF262" s="32" t="str">
        <f>IF(AE$14="","",INDEX('Work It Out'!$I256:$EN256, MATCH(AE$14, WorkDebtName, 0)))</f>
        <v/>
      </c>
      <c r="AG262" s="32" t="str">
        <f>IF(AG$14="","",INDEX('Work It Out'!$K256:$EN256,MATCH(AG$14,WorkDebtName,0)))</f>
        <v/>
      </c>
      <c r="AH262" s="32" t="str">
        <f>IF(AG$14="","",INDEX('Work It Out'!$I256:$EN256, MATCH(AG$14, WorkDebtName, 0)))</f>
        <v/>
      </c>
      <c r="AI262" s="32" t="str">
        <f>IF(AI$14="","",INDEX('Work It Out'!$K256:$EN256,MATCH(AI$14,WorkDebtName,0)))</f>
        <v/>
      </c>
      <c r="AJ262" s="32" t="str">
        <f>IF(AI$14="","",INDEX('Work It Out'!$I256:$EN256, MATCH(AI$14, WorkDebtName, 0)))</f>
        <v/>
      </c>
      <c r="AK262" s="32" t="str">
        <f>IF(AK$14="","",INDEX('Work It Out'!$K256:$EN256,MATCH(AK$14,WorkDebtName,0)))</f>
        <v/>
      </c>
      <c r="AL262" s="32" t="str">
        <f>IF(AK$14="","",INDEX('Work It Out'!$I256:$EN256, MATCH(AK$14, WorkDebtName, 0)))</f>
        <v/>
      </c>
      <c r="AM262" s="32" t="str">
        <f>IF(AM$14="","",INDEX('Work It Out'!$K256:$EN256,MATCH(AM$14,WorkDebtName,0)))</f>
        <v/>
      </c>
      <c r="AN262" s="32" t="str">
        <f>IF(AM$14="","",INDEX('Work It Out'!$I256:$EN256, MATCH(AM$14, WorkDebtName, 0)))</f>
        <v/>
      </c>
      <c r="AO262" s="32" t="str">
        <f>IF(AO$14="","",INDEX('Work It Out'!$K256:$EN256,MATCH(AO$14,WorkDebtName,0)))</f>
        <v/>
      </c>
      <c r="AP262" s="32" t="str">
        <f>IF(AO$14="","",INDEX('Work It Out'!$I256:$EN256, MATCH(AO$14, WorkDebtName, 0)))</f>
        <v/>
      </c>
    </row>
    <row r="263" spans="2:42" x14ac:dyDescent="0.25">
      <c r="B263" s="31">
        <f t="shared" ca="1" si="3"/>
        <v>53022</v>
      </c>
      <c r="C263" s="32">
        <f>IF(C$14="","",INDEX('Work It Out'!$K257:$EN257,MATCH(C$14,WorkDebtName,0)))</f>
        <v>0</v>
      </c>
      <c r="D263" s="32">
        <f>IF(C$14="","",INDEX('Work It Out'!$I257:$EN257, MATCH(C$14, WorkDebtName, 0)))</f>
        <v>0</v>
      </c>
      <c r="E263" s="32">
        <f>IF(E$14="","",INDEX('Work It Out'!$K257:$EN257,MATCH(E$14,WorkDebtName,0)))</f>
        <v>0</v>
      </c>
      <c r="F263" s="32">
        <f>IF(E$14="","",INDEX('Work It Out'!$I257:$EN257, MATCH(E$14, WorkDebtName, 0)))</f>
        <v>0</v>
      </c>
      <c r="G263" s="32">
        <f>IF(G$14="","",INDEX('Work It Out'!$K257:$EN257,MATCH(G$14,WorkDebtName,0)))</f>
        <v>0</v>
      </c>
      <c r="H263" s="32">
        <f>IF(G$14="","",INDEX('Work It Out'!$I257:$EN257, MATCH(G$14, WorkDebtName, 0)))</f>
        <v>0</v>
      </c>
      <c r="I263" s="32">
        <f>IF(I$14="","",INDEX('Work It Out'!$K257:$EN257,MATCH(I$14,WorkDebtName,0)))</f>
        <v>0</v>
      </c>
      <c r="J263" s="32">
        <f>IF(I$14="","",INDEX('Work It Out'!$I257:$EN257, MATCH(I$14, WorkDebtName, 0)))</f>
        <v>0</v>
      </c>
      <c r="K263" s="32" t="str">
        <f>IF(K$14="","",INDEX('Work It Out'!$K257:$EN257,MATCH(K$14,WorkDebtName,0)))</f>
        <v/>
      </c>
      <c r="L263" s="32" t="str">
        <f>IF(K$14="","",INDEX('Work It Out'!$I257:$EN257, MATCH(K$14, WorkDebtName, 0)))</f>
        <v/>
      </c>
      <c r="M263" s="32" t="str">
        <f>IF(M$14="","",INDEX('Work It Out'!$K257:$EN257,MATCH(M$14,WorkDebtName,0)))</f>
        <v/>
      </c>
      <c r="N263" s="32" t="str">
        <f>IF(M$14="","",INDEX('Work It Out'!$I257:$EN257, MATCH(M$14, WorkDebtName, 0)))</f>
        <v/>
      </c>
      <c r="O263" s="32" t="str">
        <f>IF(O$14="","",INDEX('Work It Out'!$K257:$EN257,MATCH(O$14,WorkDebtName,0)))</f>
        <v/>
      </c>
      <c r="P263" s="32" t="str">
        <f>IF(O$14="","",INDEX('Work It Out'!$I257:$EN257, MATCH(O$14, WorkDebtName, 0)))</f>
        <v/>
      </c>
      <c r="Q263" s="32" t="str">
        <f>IF(Q$14="","",INDEX('Work It Out'!$K257:$EN257,MATCH(Q$14,WorkDebtName,0)))</f>
        <v/>
      </c>
      <c r="R263" s="32" t="str">
        <f>IF(Q$14="","",INDEX('Work It Out'!$I257:$EN257, MATCH(Q$14, WorkDebtName, 0)))</f>
        <v/>
      </c>
      <c r="S263" s="32" t="str">
        <f>IF(S$14="","",INDEX('Work It Out'!$K257:$EN257,MATCH(S$14,WorkDebtName,0)))</f>
        <v/>
      </c>
      <c r="T263" s="32" t="str">
        <f>IF(S$14="","",INDEX('Work It Out'!$I257:$EN257, MATCH(S$14, WorkDebtName, 0)))</f>
        <v/>
      </c>
      <c r="U263" s="32" t="str">
        <f>IF(U$14="","",INDEX('Work It Out'!$K257:$EN257,MATCH(U$14,WorkDebtName,0)))</f>
        <v/>
      </c>
      <c r="V263" s="32" t="str">
        <f>IF(U$14="","",INDEX('Work It Out'!$I257:$EN257, MATCH(U$14, WorkDebtName, 0)))</f>
        <v/>
      </c>
      <c r="W263" s="32" t="str">
        <f>IF(W$14="","",INDEX('Work It Out'!$K257:$EN257,MATCH(W$14,WorkDebtName,0)))</f>
        <v/>
      </c>
      <c r="X263" s="32" t="str">
        <f>IF(W$14="","",INDEX('Work It Out'!$I257:$EN257, MATCH(W$14, WorkDebtName, 0)))</f>
        <v/>
      </c>
      <c r="Y263" s="32" t="str">
        <f>IF(Y$14="","",INDEX('Work It Out'!$K257:$EN257,MATCH(Y$14,WorkDebtName,0)))</f>
        <v/>
      </c>
      <c r="Z263" s="32" t="str">
        <f>IF(Y$14="","",INDEX('Work It Out'!$I257:$EN257, MATCH(Y$14, WorkDebtName, 0)))</f>
        <v/>
      </c>
      <c r="AA263" s="32" t="str">
        <f>IF(AA$14="","",INDEX('Work It Out'!$K257:$EN257,MATCH(AA$14,WorkDebtName,0)))</f>
        <v/>
      </c>
      <c r="AB263" s="32" t="str">
        <f>IF(AA$14="","",INDEX('Work It Out'!$I257:$EN257, MATCH(AA$14, WorkDebtName, 0)))</f>
        <v/>
      </c>
      <c r="AC263" s="32" t="str">
        <f>IF(AC$14="","",INDEX('Work It Out'!$K257:$EN257,MATCH(AC$14,WorkDebtName,0)))</f>
        <v/>
      </c>
      <c r="AD263" s="32" t="str">
        <f>IF(AC$14="","",INDEX('Work It Out'!$I257:$EN257, MATCH(AC$14, WorkDebtName, 0)))</f>
        <v/>
      </c>
      <c r="AE263" s="32" t="str">
        <f>IF(AE$14="","",INDEX('Work It Out'!$K257:$EN257,MATCH(AE$14,WorkDebtName,0)))</f>
        <v/>
      </c>
      <c r="AF263" s="32" t="str">
        <f>IF(AE$14="","",INDEX('Work It Out'!$I257:$EN257, MATCH(AE$14, WorkDebtName, 0)))</f>
        <v/>
      </c>
      <c r="AG263" s="32" t="str">
        <f>IF(AG$14="","",INDEX('Work It Out'!$K257:$EN257,MATCH(AG$14,WorkDebtName,0)))</f>
        <v/>
      </c>
      <c r="AH263" s="32" t="str">
        <f>IF(AG$14="","",INDEX('Work It Out'!$I257:$EN257, MATCH(AG$14, WorkDebtName, 0)))</f>
        <v/>
      </c>
      <c r="AI263" s="32" t="str">
        <f>IF(AI$14="","",INDEX('Work It Out'!$K257:$EN257,MATCH(AI$14,WorkDebtName,0)))</f>
        <v/>
      </c>
      <c r="AJ263" s="32" t="str">
        <f>IF(AI$14="","",INDEX('Work It Out'!$I257:$EN257, MATCH(AI$14, WorkDebtName, 0)))</f>
        <v/>
      </c>
      <c r="AK263" s="32" t="str">
        <f>IF(AK$14="","",INDEX('Work It Out'!$K257:$EN257,MATCH(AK$14,WorkDebtName,0)))</f>
        <v/>
      </c>
      <c r="AL263" s="32" t="str">
        <f>IF(AK$14="","",INDEX('Work It Out'!$I257:$EN257, MATCH(AK$14, WorkDebtName, 0)))</f>
        <v/>
      </c>
      <c r="AM263" s="32" t="str">
        <f>IF(AM$14="","",INDEX('Work It Out'!$K257:$EN257,MATCH(AM$14,WorkDebtName,0)))</f>
        <v/>
      </c>
      <c r="AN263" s="32" t="str">
        <f>IF(AM$14="","",INDEX('Work It Out'!$I257:$EN257, MATCH(AM$14, WorkDebtName, 0)))</f>
        <v/>
      </c>
      <c r="AO263" s="32" t="str">
        <f>IF(AO$14="","",INDEX('Work It Out'!$K257:$EN257,MATCH(AO$14,WorkDebtName,0)))</f>
        <v/>
      </c>
      <c r="AP263" s="32" t="str">
        <f>IF(AO$14="","",INDEX('Work It Out'!$I257:$EN257, MATCH(AO$14, WorkDebtName, 0)))</f>
        <v/>
      </c>
    </row>
    <row r="264" spans="2:42" x14ac:dyDescent="0.25">
      <c r="B264" s="31">
        <f t="shared" ca="1" si="3"/>
        <v>53053</v>
      </c>
      <c r="C264" s="32">
        <f>IF(C$14="","",INDEX('Work It Out'!$K258:$EN258,MATCH(C$14,WorkDebtName,0)))</f>
        <v>0</v>
      </c>
      <c r="D264" s="32">
        <f>IF(C$14="","",INDEX('Work It Out'!$I258:$EN258, MATCH(C$14, WorkDebtName, 0)))</f>
        <v>0</v>
      </c>
      <c r="E264" s="32">
        <f>IF(E$14="","",INDEX('Work It Out'!$K258:$EN258,MATCH(E$14,WorkDebtName,0)))</f>
        <v>0</v>
      </c>
      <c r="F264" s="32">
        <f>IF(E$14="","",INDEX('Work It Out'!$I258:$EN258, MATCH(E$14, WorkDebtName, 0)))</f>
        <v>0</v>
      </c>
      <c r="G264" s="32">
        <f>IF(G$14="","",INDEX('Work It Out'!$K258:$EN258,MATCH(G$14,WorkDebtName,0)))</f>
        <v>0</v>
      </c>
      <c r="H264" s="32">
        <f>IF(G$14="","",INDEX('Work It Out'!$I258:$EN258, MATCH(G$14, WorkDebtName, 0)))</f>
        <v>0</v>
      </c>
      <c r="I264" s="32">
        <f>IF(I$14="","",INDEX('Work It Out'!$K258:$EN258,MATCH(I$14,WorkDebtName,0)))</f>
        <v>0</v>
      </c>
      <c r="J264" s="32">
        <f>IF(I$14="","",INDEX('Work It Out'!$I258:$EN258, MATCH(I$14, WorkDebtName, 0)))</f>
        <v>0</v>
      </c>
      <c r="K264" s="32" t="str">
        <f>IF(K$14="","",INDEX('Work It Out'!$K258:$EN258,MATCH(K$14,WorkDebtName,0)))</f>
        <v/>
      </c>
      <c r="L264" s="32" t="str">
        <f>IF(K$14="","",INDEX('Work It Out'!$I258:$EN258, MATCH(K$14, WorkDebtName, 0)))</f>
        <v/>
      </c>
      <c r="M264" s="32" t="str">
        <f>IF(M$14="","",INDEX('Work It Out'!$K258:$EN258,MATCH(M$14,WorkDebtName,0)))</f>
        <v/>
      </c>
      <c r="N264" s="32" t="str">
        <f>IF(M$14="","",INDEX('Work It Out'!$I258:$EN258, MATCH(M$14, WorkDebtName, 0)))</f>
        <v/>
      </c>
      <c r="O264" s="32" t="str">
        <f>IF(O$14="","",INDEX('Work It Out'!$K258:$EN258,MATCH(O$14,WorkDebtName,0)))</f>
        <v/>
      </c>
      <c r="P264" s="32" t="str">
        <f>IF(O$14="","",INDEX('Work It Out'!$I258:$EN258, MATCH(O$14, WorkDebtName, 0)))</f>
        <v/>
      </c>
      <c r="Q264" s="32" t="str">
        <f>IF(Q$14="","",INDEX('Work It Out'!$K258:$EN258,MATCH(Q$14,WorkDebtName,0)))</f>
        <v/>
      </c>
      <c r="R264" s="32" t="str">
        <f>IF(Q$14="","",INDEX('Work It Out'!$I258:$EN258, MATCH(Q$14, WorkDebtName, 0)))</f>
        <v/>
      </c>
      <c r="S264" s="32" t="str">
        <f>IF(S$14="","",INDEX('Work It Out'!$K258:$EN258,MATCH(S$14,WorkDebtName,0)))</f>
        <v/>
      </c>
      <c r="T264" s="32" t="str">
        <f>IF(S$14="","",INDEX('Work It Out'!$I258:$EN258, MATCH(S$14, WorkDebtName, 0)))</f>
        <v/>
      </c>
      <c r="U264" s="32" t="str">
        <f>IF(U$14="","",INDEX('Work It Out'!$K258:$EN258,MATCH(U$14,WorkDebtName,0)))</f>
        <v/>
      </c>
      <c r="V264" s="32" t="str">
        <f>IF(U$14="","",INDEX('Work It Out'!$I258:$EN258, MATCH(U$14, WorkDebtName, 0)))</f>
        <v/>
      </c>
      <c r="W264" s="32" t="str">
        <f>IF(W$14="","",INDEX('Work It Out'!$K258:$EN258,MATCH(W$14,WorkDebtName,0)))</f>
        <v/>
      </c>
      <c r="X264" s="32" t="str">
        <f>IF(W$14="","",INDEX('Work It Out'!$I258:$EN258, MATCH(W$14, WorkDebtName, 0)))</f>
        <v/>
      </c>
      <c r="Y264" s="32" t="str">
        <f>IF(Y$14="","",INDEX('Work It Out'!$K258:$EN258,MATCH(Y$14,WorkDebtName,0)))</f>
        <v/>
      </c>
      <c r="Z264" s="32" t="str">
        <f>IF(Y$14="","",INDEX('Work It Out'!$I258:$EN258, MATCH(Y$14, WorkDebtName, 0)))</f>
        <v/>
      </c>
      <c r="AA264" s="32" t="str">
        <f>IF(AA$14="","",INDEX('Work It Out'!$K258:$EN258,MATCH(AA$14,WorkDebtName,0)))</f>
        <v/>
      </c>
      <c r="AB264" s="32" t="str">
        <f>IF(AA$14="","",INDEX('Work It Out'!$I258:$EN258, MATCH(AA$14, WorkDebtName, 0)))</f>
        <v/>
      </c>
      <c r="AC264" s="32" t="str">
        <f>IF(AC$14="","",INDEX('Work It Out'!$K258:$EN258,MATCH(AC$14,WorkDebtName,0)))</f>
        <v/>
      </c>
      <c r="AD264" s="32" t="str">
        <f>IF(AC$14="","",INDEX('Work It Out'!$I258:$EN258, MATCH(AC$14, WorkDebtName, 0)))</f>
        <v/>
      </c>
      <c r="AE264" s="32" t="str">
        <f>IF(AE$14="","",INDEX('Work It Out'!$K258:$EN258,MATCH(AE$14,WorkDebtName,0)))</f>
        <v/>
      </c>
      <c r="AF264" s="32" t="str">
        <f>IF(AE$14="","",INDEX('Work It Out'!$I258:$EN258, MATCH(AE$14, WorkDebtName, 0)))</f>
        <v/>
      </c>
      <c r="AG264" s="32" t="str">
        <f>IF(AG$14="","",INDEX('Work It Out'!$K258:$EN258,MATCH(AG$14,WorkDebtName,0)))</f>
        <v/>
      </c>
      <c r="AH264" s="32" t="str">
        <f>IF(AG$14="","",INDEX('Work It Out'!$I258:$EN258, MATCH(AG$14, WorkDebtName, 0)))</f>
        <v/>
      </c>
      <c r="AI264" s="32" t="str">
        <f>IF(AI$14="","",INDEX('Work It Out'!$K258:$EN258,MATCH(AI$14,WorkDebtName,0)))</f>
        <v/>
      </c>
      <c r="AJ264" s="32" t="str">
        <f>IF(AI$14="","",INDEX('Work It Out'!$I258:$EN258, MATCH(AI$14, WorkDebtName, 0)))</f>
        <v/>
      </c>
      <c r="AK264" s="32" t="str">
        <f>IF(AK$14="","",INDEX('Work It Out'!$K258:$EN258,MATCH(AK$14,WorkDebtName,0)))</f>
        <v/>
      </c>
      <c r="AL264" s="32" t="str">
        <f>IF(AK$14="","",INDEX('Work It Out'!$I258:$EN258, MATCH(AK$14, WorkDebtName, 0)))</f>
        <v/>
      </c>
      <c r="AM264" s="32" t="str">
        <f>IF(AM$14="","",INDEX('Work It Out'!$K258:$EN258,MATCH(AM$14,WorkDebtName,0)))</f>
        <v/>
      </c>
      <c r="AN264" s="32" t="str">
        <f>IF(AM$14="","",INDEX('Work It Out'!$I258:$EN258, MATCH(AM$14, WorkDebtName, 0)))</f>
        <v/>
      </c>
      <c r="AO264" s="32" t="str">
        <f>IF(AO$14="","",INDEX('Work It Out'!$K258:$EN258,MATCH(AO$14,WorkDebtName,0)))</f>
        <v/>
      </c>
      <c r="AP264" s="32" t="str">
        <f>IF(AO$14="","",INDEX('Work It Out'!$I258:$EN258, MATCH(AO$14, WorkDebtName, 0)))</f>
        <v/>
      </c>
    </row>
    <row r="265" spans="2:42" x14ac:dyDescent="0.25">
      <c r="B265" s="31">
        <f t="shared" ca="1" si="3"/>
        <v>53083</v>
      </c>
      <c r="C265" s="32">
        <f>IF(C$14="","",INDEX('Work It Out'!$K259:$EN259,MATCH(C$14,WorkDebtName,0)))</f>
        <v>0</v>
      </c>
      <c r="D265" s="32">
        <f>IF(C$14="","",INDEX('Work It Out'!$I259:$EN259, MATCH(C$14, WorkDebtName, 0)))</f>
        <v>0</v>
      </c>
      <c r="E265" s="32">
        <f>IF(E$14="","",INDEX('Work It Out'!$K259:$EN259,MATCH(E$14,WorkDebtName,0)))</f>
        <v>0</v>
      </c>
      <c r="F265" s="32">
        <f>IF(E$14="","",INDEX('Work It Out'!$I259:$EN259, MATCH(E$14, WorkDebtName, 0)))</f>
        <v>0</v>
      </c>
      <c r="G265" s="32">
        <f>IF(G$14="","",INDEX('Work It Out'!$K259:$EN259,MATCH(G$14,WorkDebtName,0)))</f>
        <v>0</v>
      </c>
      <c r="H265" s="32">
        <f>IF(G$14="","",INDEX('Work It Out'!$I259:$EN259, MATCH(G$14, WorkDebtName, 0)))</f>
        <v>0</v>
      </c>
      <c r="I265" s="32">
        <f>IF(I$14="","",INDEX('Work It Out'!$K259:$EN259,MATCH(I$14,WorkDebtName,0)))</f>
        <v>0</v>
      </c>
      <c r="J265" s="32">
        <f>IF(I$14="","",INDEX('Work It Out'!$I259:$EN259, MATCH(I$14, WorkDebtName, 0)))</f>
        <v>0</v>
      </c>
      <c r="K265" s="32" t="str">
        <f>IF(K$14="","",INDEX('Work It Out'!$K259:$EN259,MATCH(K$14,WorkDebtName,0)))</f>
        <v/>
      </c>
      <c r="L265" s="32" t="str">
        <f>IF(K$14="","",INDEX('Work It Out'!$I259:$EN259, MATCH(K$14, WorkDebtName, 0)))</f>
        <v/>
      </c>
      <c r="M265" s="32" t="str">
        <f>IF(M$14="","",INDEX('Work It Out'!$K259:$EN259,MATCH(M$14,WorkDebtName,0)))</f>
        <v/>
      </c>
      <c r="N265" s="32" t="str">
        <f>IF(M$14="","",INDEX('Work It Out'!$I259:$EN259, MATCH(M$14, WorkDebtName, 0)))</f>
        <v/>
      </c>
      <c r="O265" s="32" t="str">
        <f>IF(O$14="","",INDEX('Work It Out'!$K259:$EN259,MATCH(O$14,WorkDebtName,0)))</f>
        <v/>
      </c>
      <c r="P265" s="32" t="str">
        <f>IF(O$14="","",INDEX('Work It Out'!$I259:$EN259, MATCH(O$14, WorkDebtName, 0)))</f>
        <v/>
      </c>
      <c r="Q265" s="32" t="str">
        <f>IF(Q$14="","",INDEX('Work It Out'!$K259:$EN259,MATCH(Q$14,WorkDebtName,0)))</f>
        <v/>
      </c>
      <c r="R265" s="32" t="str">
        <f>IF(Q$14="","",INDEX('Work It Out'!$I259:$EN259, MATCH(Q$14, WorkDebtName, 0)))</f>
        <v/>
      </c>
      <c r="S265" s="32" t="str">
        <f>IF(S$14="","",INDEX('Work It Out'!$K259:$EN259,MATCH(S$14,WorkDebtName,0)))</f>
        <v/>
      </c>
      <c r="T265" s="32" t="str">
        <f>IF(S$14="","",INDEX('Work It Out'!$I259:$EN259, MATCH(S$14, WorkDebtName, 0)))</f>
        <v/>
      </c>
      <c r="U265" s="32" t="str">
        <f>IF(U$14="","",INDEX('Work It Out'!$K259:$EN259,MATCH(U$14,WorkDebtName,0)))</f>
        <v/>
      </c>
      <c r="V265" s="32" t="str">
        <f>IF(U$14="","",INDEX('Work It Out'!$I259:$EN259, MATCH(U$14, WorkDebtName, 0)))</f>
        <v/>
      </c>
      <c r="W265" s="32" t="str">
        <f>IF(W$14="","",INDEX('Work It Out'!$K259:$EN259,MATCH(W$14,WorkDebtName,0)))</f>
        <v/>
      </c>
      <c r="X265" s="32" t="str">
        <f>IF(W$14="","",INDEX('Work It Out'!$I259:$EN259, MATCH(W$14, WorkDebtName, 0)))</f>
        <v/>
      </c>
      <c r="Y265" s="32" t="str">
        <f>IF(Y$14="","",INDEX('Work It Out'!$K259:$EN259,MATCH(Y$14,WorkDebtName,0)))</f>
        <v/>
      </c>
      <c r="Z265" s="32" t="str">
        <f>IF(Y$14="","",INDEX('Work It Out'!$I259:$EN259, MATCH(Y$14, WorkDebtName, 0)))</f>
        <v/>
      </c>
      <c r="AA265" s="32" t="str">
        <f>IF(AA$14="","",INDEX('Work It Out'!$K259:$EN259,MATCH(AA$14,WorkDebtName,0)))</f>
        <v/>
      </c>
      <c r="AB265" s="32" t="str">
        <f>IF(AA$14="","",INDEX('Work It Out'!$I259:$EN259, MATCH(AA$14, WorkDebtName, 0)))</f>
        <v/>
      </c>
      <c r="AC265" s="32" t="str">
        <f>IF(AC$14="","",INDEX('Work It Out'!$K259:$EN259,MATCH(AC$14,WorkDebtName,0)))</f>
        <v/>
      </c>
      <c r="AD265" s="32" t="str">
        <f>IF(AC$14="","",INDEX('Work It Out'!$I259:$EN259, MATCH(AC$14, WorkDebtName, 0)))</f>
        <v/>
      </c>
      <c r="AE265" s="32" t="str">
        <f>IF(AE$14="","",INDEX('Work It Out'!$K259:$EN259,MATCH(AE$14,WorkDebtName,0)))</f>
        <v/>
      </c>
      <c r="AF265" s="32" t="str">
        <f>IF(AE$14="","",INDEX('Work It Out'!$I259:$EN259, MATCH(AE$14, WorkDebtName, 0)))</f>
        <v/>
      </c>
      <c r="AG265" s="32" t="str">
        <f>IF(AG$14="","",INDEX('Work It Out'!$K259:$EN259,MATCH(AG$14,WorkDebtName,0)))</f>
        <v/>
      </c>
      <c r="AH265" s="32" t="str">
        <f>IF(AG$14="","",INDEX('Work It Out'!$I259:$EN259, MATCH(AG$14, WorkDebtName, 0)))</f>
        <v/>
      </c>
      <c r="AI265" s="32" t="str">
        <f>IF(AI$14="","",INDEX('Work It Out'!$K259:$EN259,MATCH(AI$14,WorkDebtName,0)))</f>
        <v/>
      </c>
      <c r="AJ265" s="32" t="str">
        <f>IF(AI$14="","",INDEX('Work It Out'!$I259:$EN259, MATCH(AI$14, WorkDebtName, 0)))</f>
        <v/>
      </c>
      <c r="AK265" s="32" t="str">
        <f>IF(AK$14="","",INDEX('Work It Out'!$K259:$EN259,MATCH(AK$14,WorkDebtName,0)))</f>
        <v/>
      </c>
      <c r="AL265" s="32" t="str">
        <f>IF(AK$14="","",INDEX('Work It Out'!$I259:$EN259, MATCH(AK$14, WorkDebtName, 0)))</f>
        <v/>
      </c>
      <c r="AM265" s="32" t="str">
        <f>IF(AM$14="","",INDEX('Work It Out'!$K259:$EN259,MATCH(AM$14,WorkDebtName,0)))</f>
        <v/>
      </c>
      <c r="AN265" s="32" t="str">
        <f>IF(AM$14="","",INDEX('Work It Out'!$I259:$EN259, MATCH(AM$14, WorkDebtName, 0)))</f>
        <v/>
      </c>
      <c r="AO265" s="32" t="str">
        <f>IF(AO$14="","",INDEX('Work It Out'!$K259:$EN259,MATCH(AO$14,WorkDebtName,0)))</f>
        <v/>
      </c>
      <c r="AP265" s="32" t="str">
        <f>IF(AO$14="","",INDEX('Work It Out'!$I259:$EN259, MATCH(AO$14, WorkDebtName, 0)))</f>
        <v/>
      </c>
    </row>
    <row r="266" spans="2:42" x14ac:dyDescent="0.25">
      <c r="B266" s="31">
        <f t="shared" ca="1" si="3"/>
        <v>53114</v>
      </c>
      <c r="C266" s="32">
        <f>IF(C$14="","",INDEX('Work It Out'!$K260:$EN260,MATCH(C$14,WorkDebtName,0)))</f>
        <v>0</v>
      </c>
      <c r="D266" s="32">
        <f>IF(C$14="","",INDEX('Work It Out'!$I260:$EN260, MATCH(C$14, WorkDebtName, 0)))</f>
        <v>0</v>
      </c>
      <c r="E266" s="32">
        <f>IF(E$14="","",INDEX('Work It Out'!$K260:$EN260,MATCH(E$14,WorkDebtName,0)))</f>
        <v>0</v>
      </c>
      <c r="F266" s="32">
        <f>IF(E$14="","",INDEX('Work It Out'!$I260:$EN260, MATCH(E$14, WorkDebtName, 0)))</f>
        <v>0</v>
      </c>
      <c r="G266" s="32">
        <f>IF(G$14="","",INDEX('Work It Out'!$K260:$EN260,MATCH(G$14,WorkDebtName,0)))</f>
        <v>0</v>
      </c>
      <c r="H266" s="32">
        <f>IF(G$14="","",INDEX('Work It Out'!$I260:$EN260, MATCH(G$14, WorkDebtName, 0)))</f>
        <v>0</v>
      </c>
      <c r="I266" s="32">
        <f>IF(I$14="","",INDEX('Work It Out'!$K260:$EN260,MATCH(I$14,WorkDebtName,0)))</f>
        <v>0</v>
      </c>
      <c r="J266" s="32">
        <f>IF(I$14="","",INDEX('Work It Out'!$I260:$EN260, MATCH(I$14, WorkDebtName, 0)))</f>
        <v>0</v>
      </c>
      <c r="K266" s="32" t="str">
        <f>IF(K$14="","",INDEX('Work It Out'!$K260:$EN260,MATCH(K$14,WorkDebtName,0)))</f>
        <v/>
      </c>
      <c r="L266" s="32" t="str">
        <f>IF(K$14="","",INDEX('Work It Out'!$I260:$EN260, MATCH(K$14, WorkDebtName, 0)))</f>
        <v/>
      </c>
      <c r="M266" s="32" t="str">
        <f>IF(M$14="","",INDEX('Work It Out'!$K260:$EN260,MATCH(M$14,WorkDebtName,0)))</f>
        <v/>
      </c>
      <c r="N266" s="32" t="str">
        <f>IF(M$14="","",INDEX('Work It Out'!$I260:$EN260, MATCH(M$14, WorkDebtName, 0)))</f>
        <v/>
      </c>
      <c r="O266" s="32" t="str">
        <f>IF(O$14="","",INDEX('Work It Out'!$K260:$EN260,MATCH(O$14,WorkDebtName,0)))</f>
        <v/>
      </c>
      <c r="P266" s="32" t="str">
        <f>IF(O$14="","",INDEX('Work It Out'!$I260:$EN260, MATCH(O$14, WorkDebtName, 0)))</f>
        <v/>
      </c>
      <c r="Q266" s="32" t="str">
        <f>IF(Q$14="","",INDEX('Work It Out'!$K260:$EN260,MATCH(Q$14,WorkDebtName,0)))</f>
        <v/>
      </c>
      <c r="R266" s="32" t="str">
        <f>IF(Q$14="","",INDEX('Work It Out'!$I260:$EN260, MATCH(Q$14, WorkDebtName, 0)))</f>
        <v/>
      </c>
      <c r="S266" s="32" t="str">
        <f>IF(S$14="","",INDEX('Work It Out'!$K260:$EN260,MATCH(S$14,WorkDebtName,0)))</f>
        <v/>
      </c>
      <c r="T266" s="32" t="str">
        <f>IF(S$14="","",INDEX('Work It Out'!$I260:$EN260, MATCH(S$14, WorkDebtName, 0)))</f>
        <v/>
      </c>
      <c r="U266" s="32" t="str">
        <f>IF(U$14="","",INDEX('Work It Out'!$K260:$EN260,MATCH(U$14,WorkDebtName,0)))</f>
        <v/>
      </c>
      <c r="V266" s="32" t="str">
        <f>IF(U$14="","",INDEX('Work It Out'!$I260:$EN260, MATCH(U$14, WorkDebtName, 0)))</f>
        <v/>
      </c>
      <c r="W266" s="32" t="str">
        <f>IF(W$14="","",INDEX('Work It Out'!$K260:$EN260,MATCH(W$14,WorkDebtName,0)))</f>
        <v/>
      </c>
      <c r="X266" s="32" t="str">
        <f>IF(W$14="","",INDEX('Work It Out'!$I260:$EN260, MATCH(W$14, WorkDebtName, 0)))</f>
        <v/>
      </c>
      <c r="Y266" s="32" t="str">
        <f>IF(Y$14="","",INDEX('Work It Out'!$K260:$EN260,MATCH(Y$14,WorkDebtName,0)))</f>
        <v/>
      </c>
      <c r="Z266" s="32" t="str">
        <f>IF(Y$14="","",INDEX('Work It Out'!$I260:$EN260, MATCH(Y$14, WorkDebtName, 0)))</f>
        <v/>
      </c>
      <c r="AA266" s="32" t="str">
        <f>IF(AA$14="","",INDEX('Work It Out'!$K260:$EN260,MATCH(AA$14,WorkDebtName,0)))</f>
        <v/>
      </c>
      <c r="AB266" s="32" t="str">
        <f>IF(AA$14="","",INDEX('Work It Out'!$I260:$EN260, MATCH(AA$14, WorkDebtName, 0)))</f>
        <v/>
      </c>
      <c r="AC266" s="32" t="str">
        <f>IF(AC$14="","",INDEX('Work It Out'!$K260:$EN260,MATCH(AC$14,WorkDebtName,0)))</f>
        <v/>
      </c>
      <c r="AD266" s="32" t="str">
        <f>IF(AC$14="","",INDEX('Work It Out'!$I260:$EN260, MATCH(AC$14, WorkDebtName, 0)))</f>
        <v/>
      </c>
      <c r="AE266" s="32" t="str">
        <f>IF(AE$14="","",INDEX('Work It Out'!$K260:$EN260,MATCH(AE$14,WorkDebtName,0)))</f>
        <v/>
      </c>
      <c r="AF266" s="32" t="str">
        <f>IF(AE$14="","",INDEX('Work It Out'!$I260:$EN260, MATCH(AE$14, WorkDebtName, 0)))</f>
        <v/>
      </c>
      <c r="AG266" s="32" t="str">
        <f>IF(AG$14="","",INDEX('Work It Out'!$K260:$EN260,MATCH(AG$14,WorkDebtName,0)))</f>
        <v/>
      </c>
      <c r="AH266" s="32" t="str">
        <f>IF(AG$14="","",INDEX('Work It Out'!$I260:$EN260, MATCH(AG$14, WorkDebtName, 0)))</f>
        <v/>
      </c>
      <c r="AI266" s="32" t="str">
        <f>IF(AI$14="","",INDEX('Work It Out'!$K260:$EN260,MATCH(AI$14,WorkDebtName,0)))</f>
        <v/>
      </c>
      <c r="AJ266" s="32" t="str">
        <f>IF(AI$14="","",INDEX('Work It Out'!$I260:$EN260, MATCH(AI$14, WorkDebtName, 0)))</f>
        <v/>
      </c>
      <c r="AK266" s="32" t="str">
        <f>IF(AK$14="","",INDEX('Work It Out'!$K260:$EN260,MATCH(AK$14,WorkDebtName,0)))</f>
        <v/>
      </c>
      <c r="AL266" s="32" t="str">
        <f>IF(AK$14="","",INDEX('Work It Out'!$I260:$EN260, MATCH(AK$14, WorkDebtName, 0)))</f>
        <v/>
      </c>
      <c r="AM266" s="32" t="str">
        <f>IF(AM$14="","",INDEX('Work It Out'!$K260:$EN260,MATCH(AM$14,WorkDebtName,0)))</f>
        <v/>
      </c>
      <c r="AN266" s="32" t="str">
        <f>IF(AM$14="","",INDEX('Work It Out'!$I260:$EN260, MATCH(AM$14, WorkDebtName, 0)))</f>
        <v/>
      </c>
      <c r="AO266" s="32" t="str">
        <f>IF(AO$14="","",INDEX('Work It Out'!$K260:$EN260,MATCH(AO$14,WorkDebtName,0)))</f>
        <v/>
      </c>
      <c r="AP266" s="32" t="str">
        <f>IF(AO$14="","",INDEX('Work It Out'!$I260:$EN260, MATCH(AO$14, WorkDebtName, 0)))</f>
        <v/>
      </c>
    </row>
    <row r="267" spans="2:42" x14ac:dyDescent="0.25">
      <c r="B267" s="31">
        <f t="shared" ca="1" si="3"/>
        <v>53144</v>
      </c>
      <c r="C267" s="32">
        <f>IF(C$14="","",INDEX('Work It Out'!$K261:$EN261,MATCH(C$14,WorkDebtName,0)))</f>
        <v>0</v>
      </c>
      <c r="D267" s="32">
        <f>IF(C$14="","",INDEX('Work It Out'!$I261:$EN261, MATCH(C$14, WorkDebtName, 0)))</f>
        <v>0</v>
      </c>
      <c r="E267" s="32">
        <f>IF(E$14="","",INDEX('Work It Out'!$K261:$EN261,MATCH(E$14,WorkDebtName,0)))</f>
        <v>0</v>
      </c>
      <c r="F267" s="32">
        <f>IF(E$14="","",INDEX('Work It Out'!$I261:$EN261, MATCH(E$14, WorkDebtName, 0)))</f>
        <v>0</v>
      </c>
      <c r="G267" s="32">
        <f>IF(G$14="","",INDEX('Work It Out'!$K261:$EN261,MATCH(G$14,WorkDebtName,0)))</f>
        <v>0</v>
      </c>
      <c r="H267" s="32">
        <f>IF(G$14="","",INDEX('Work It Out'!$I261:$EN261, MATCH(G$14, WorkDebtName, 0)))</f>
        <v>0</v>
      </c>
      <c r="I267" s="32">
        <f>IF(I$14="","",INDEX('Work It Out'!$K261:$EN261,MATCH(I$14,WorkDebtName,0)))</f>
        <v>0</v>
      </c>
      <c r="J267" s="32">
        <f>IF(I$14="","",INDEX('Work It Out'!$I261:$EN261, MATCH(I$14, WorkDebtName, 0)))</f>
        <v>0</v>
      </c>
      <c r="K267" s="32" t="str">
        <f>IF(K$14="","",INDEX('Work It Out'!$K261:$EN261,MATCH(K$14,WorkDebtName,0)))</f>
        <v/>
      </c>
      <c r="L267" s="32" t="str">
        <f>IF(K$14="","",INDEX('Work It Out'!$I261:$EN261, MATCH(K$14, WorkDebtName, 0)))</f>
        <v/>
      </c>
      <c r="M267" s="32" t="str">
        <f>IF(M$14="","",INDEX('Work It Out'!$K261:$EN261,MATCH(M$14,WorkDebtName,0)))</f>
        <v/>
      </c>
      <c r="N267" s="32" t="str">
        <f>IF(M$14="","",INDEX('Work It Out'!$I261:$EN261, MATCH(M$14, WorkDebtName, 0)))</f>
        <v/>
      </c>
      <c r="O267" s="32" t="str">
        <f>IF(O$14="","",INDEX('Work It Out'!$K261:$EN261,MATCH(O$14,WorkDebtName,0)))</f>
        <v/>
      </c>
      <c r="P267" s="32" t="str">
        <f>IF(O$14="","",INDEX('Work It Out'!$I261:$EN261, MATCH(O$14, WorkDebtName, 0)))</f>
        <v/>
      </c>
      <c r="Q267" s="32" t="str">
        <f>IF(Q$14="","",INDEX('Work It Out'!$K261:$EN261,MATCH(Q$14,WorkDebtName,0)))</f>
        <v/>
      </c>
      <c r="R267" s="32" t="str">
        <f>IF(Q$14="","",INDEX('Work It Out'!$I261:$EN261, MATCH(Q$14, WorkDebtName, 0)))</f>
        <v/>
      </c>
      <c r="S267" s="32" t="str">
        <f>IF(S$14="","",INDEX('Work It Out'!$K261:$EN261,MATCH(S$14,WorkDebtName,0)))</f>
        <v/>
      </c>
      <c r="T267" s="32" t="str">
        <f>IF(S$14="","",INDEX('Work It Out'!$I261:$EN261, MATCH(S$14, WorkDebtName, 0)))</f>
        <v/>
      </c>
      <c r="U267" s="32" t="str">
        <f>IF(U$14="","",INDEX('Work It Out'!$K261:$EN261,MATCH(U$14,WorkDebtName,0)))</f>
        <v/>
      </c>
      <c r="V267" s="32" t="str">
        <f>IF(U$14="","",INDEX('Work It Out'!$I261:$EN261, MATCH(U$14, WorkDebtName, 0)))</f>
        <v/>
      </c>
      <c r="W267" s="32" t="str">
        <f>IF(W$14="","",INDEX('Work It Out'!$K261:$EN261,MATCH(W$14,WorkDebtName,0)))</f>
        <v/>
      </c>
      <c r="X267" s="32" t="str">
        <f>IF(W$14="","",INDEX('Work It Out'!$I261:$EN261, MATCH(W$14, WorkDebtName, 0)))</f>
        <v/>
      </c>
      <c r="Y267" s="32" t="str">
        <f>IF(Y$14="","",INDEX('Work It Out'!$K261:$EN261,MATCH(Y$14,WorkDebtName,0)))</f>
        <v/>
      </c>
      <c r="Z267" s="32" t="str">
        <f>IF(Y$14="","",INDEX('Work It Out'!$I261:$EN261, MATCH(Y$14, WorkDebtName, 0)))</f>
        <v/>
      </c>
      <c r="AA267" s="32" t="str">
        <f>IF(AA$14="","",INDEX('Work It Out'!$K261:$EN261,MATCH(AA$14,WorkDebtName,0)))</f>
        <v/>
      </c>
      <c r="AB267" s="32" t="str">
        <f>IF(AA$14="","",INDEX('Work It Out'!$I261:$EN261, MATCH(AA$14, WorkDebtName, 0)))</f>
        <v/>
      </c>
      <c r="AC267" s="32" t="str">
        <f>IF(AC$14="","",INDEX('Work It Out'!$K261:$EN261,MATCH(AC$14,WorkDebtName,0)))</f>
        <v/>
      </c>
      <c r="AD267" s="32" t="str">
        <f>IF(AC$14="","",INDEX('Work It Out'!$I261:$EN261, MATCH(AC$14, WorkDebtName, 0)))</f>
        <v/>
      </c>
      <c r="AE267" s="32" t="str">
        <f>IF(AE$14="","",INDEX('Work It Out'!$K261:$EN261,MATCH(AE$14,WorkDebtName,0)))</f>
        <v/>
      </c>
      <c r="AF267" s="32" t="str">
        <f>IF(AE$14="","",INDEX('Work It Out'!$I261:$EN261, MATCH(AE$14, WorkDebtName, 0)))</f>
        <v/>
      </c>
      <c r="AG267" s="32" t="str">
        <f>IF(AG$14="","",INDEX('Work It Out'!$K261:$EN261,MATCH(AG$14,WorkDebtName,0)))</f>
        <v/>
      </c>
      <c r="AH267" s="32" t="str">
        <f>IF(AG$14="","",INDEX('Work It Out'!$I261:$EN261, MATCH(AG$14, WorkDebtName, 0)))</f>
        <v/>
      </c>
      <c r="AI267" s="32" t="str">
        <f>IF(AI$14="","",INDEX('Work It Out'!$K261:$EN261,MATCH(AI$14,WorkDebtName,0)))</f>
        <v/>
      </c>
      <c r="AJ267" s="32" t="str">
        <f>IF(AI$14="","",INDEX('Work It Out'!$I261:$EN261, MATCH(AI$14, WorkDebtName, 0)))</f>
        <v/>
      </c>
      <c r="AK267" s="32" t="str">
        <f>IF(AK$14="","",INDEX('Work It Out'!$K261:$EN261,MATCH(AK$14,WorkDebtName,0)))</f>
        <v/>
      </c>
      <c r="AL267" s="32" t="str">
        <f>IF(AK$14="","",INDEX('Work It Out'!$I261:$EN261, MATCH(AK$14, WorkDebtName, 0)))</f>
        <v/>
      </c>
      <c r="AM267" s="32" t="str">
        <f>IF(AM$14="","",INDEX('Work It Out'!$K261:$EN261,MATCH(AM$14,WorkDebtName,0)))</f>
        <v/>
      </c>
      <c r="AN267" s="32" t="str">
        <f>IF(AM$14="","",INDEX('Work It Out'!$I261:$EN261, MATCH(AM$14, WorkDebtName, 0)))</f>
        <v/>
      </c>
      <c r="AO267" s="32" t="str">
        <f>IF(AO$14="","",INDEX('Work It Out'!$K261:$EN261,MATCH(AO$14,WorkDebtName,0)))</f>
        <v/>
      </c>
      <c r="AP267" s="32" t="str">
        <f>IF(AO$14="","",INDEX('Work It Out'!$I261:$EN261, MATCH(AO$14, WorkDebtName, 0)))</f>
        <v/>
      </c>
    </row>
    <row r="268" spans="2:42" x14ac:dyDescent="0.25">
      <c r="B268" s="31">
        <f t="shared" ca="1" si="3"/>
        <v>53175</v>
      </c>
      <c r="C268" s="32">
        <f>IF(C$14="","",INDEX('Work It Out'!$K262:$EN262,MATCH(C$14,WorkDebtName,0)))</f>
        <v>0</v>
      </c>
      <c r="D268" s="32">
        <f>IF(C$14="","",INDEX('Work It Out'!$I262:$EN262, MATCH(C$14, WorkDebtName, 0)))</f>
        <v>0</v>
      </c>
      <c r="E268" s="32">
        <f>IF(E$14="","",INDEX('Work It Out'!$K262:$EN262,MATCH(E$14,WorkDebtName,0)))</f>
        <v>0</v>
      </c>
      <c r="F268" s="32">
        <f>IF(E$14="","",INDEX('Work It Out'!$I262:$EN262, MATCH(E$14, WorkDebtName, 0)))</f>
        <v>0</v>
      </c>
      <c r="G268" s="32">
        <f>IF(G$14="","",INDEX('Work It Out'!$K262:$EN262,MATCH(G$14,WorkDebtName,0)))</f>
        <v>0</v>
      </c>
      <c r="H268" s="32">
        <f>IF(G$14="","",INDEX('Work It Out'!$I262:$EN262, MATCH(G$14, WorkDebtName, 0)))</f>
        <v>0</v>
      </c>
      <c r="I268" s="32">
        <f>IF(I$14="","",INDEX('Work It Out'!$K262:$EN262,MATCH(I$14,WorkDebtName,0)))</f>
        <v>0</v>
      </c>
      <c r="J268" s="32">
        <f>IF(I$14="","",INDEX('Work It Out'!$I262:$EN262, MATCH(I$14, WorkDebtName, 0)))</f>
        <v>0</v>
      </c>
      <c r="K268" s="32" t="str">
        <f>IF(K$14="","",INDEX('Work It Out'!$K262:$EN262,MATCH(K$14,WorkDebtName,0)))</f>
        <v/>
      </c>
      <c r="L268" s="32" t="str">
        <f>IF(K$14="","",INDEX('Work It Out'!$I262:$EN262, MATCH(K$14, WorkDebtName, 0)))</f>
        <v/>
      </c>
      <c r="M268" s="32" t="str">
        <f>IF(M$14="","",INDEX('Work It Out'!$K262:$EN262,MATCH(M$14,WorkDebtName,0)))</f>
        <v/>
      </c>
      <c r="N268" s="32" t="str">
        <f>IF(M$14="","",INDEX('Work It Out'!$I262:$EN262, MATCH(M$14, WorkDebtName, 0)))</f>
        <v/>
      </c>
      <c r="O268" s="32" t="str">
        <f>IF(O$14="","",INDEX('Work It Out'!$K262:$EN262,MATCH(O$14,WorkDebtName,0)))</f>
        <v/>
      </c>
      <c r="P268" s="32" t="str">
        <f>IF(O$14="","",INDEX('Work It Out'!$I262:$EN262, MATCH(O$14, WorkDebtName, 0)))</f>
        <v/>
      </c>
      <c r="Q268" s="32" t="str">
        <f>IF(Q$14="","",INDEX('Work It Out'!$K262:$EN262,MATCH(Q$14,WorkDebtName,0)))</f>
        <v/>
      </c>
      <c r="R268" s="32" t="str">
        <f>IF(Q$14="","",INDEX('Work It Out'!$I262:$EN262, MATCH(Q$14, WorkDebtName, 0)))</f>
        <v/>
      </c>
      <c r="S268" s="32" t="str">
        <f>IF(S$14="","",INDEX('Work It Out'!$K262:$EN262,MATCH(S$14,WorkDebtName,0)))</f>
        <v/>
      </c>
      <c r="T268" s="32" t="str">
        <f>IF(S$14="","",INDEX('Work It Out'!$I262:$EN262, MATCH(S$14, WorkDebtName, 0)))</f>
        <v/>
      </c>
      <c r="U268" s="32" t="str">
        <f>IF(U$14="","",INDEX('Work It Out'!$K262:$EN262,MATCH(U$14,WorkDebtName,0)))</f>
        <v/>
      </c>
      <c r="V268" s="32" t="str">
        <f>IF(U$14="","",INDEX('Work It Out'!$I262:$EN262, MATCH(U$14, WorkDebtName, 0)))</f>
        <v/>
      </c>
      <c r="W268" s="32" t="str">
        <f>IF(W$14="","",INDEX('Work It Out'!$K262:$EN262,MATCH(W$14,WorkDebtName,0)))</f>
        <v/>
      </c>
      <c r="X268" s="32" t="str">
        <f>IF(W$14="","",INDEX('Work It Out'!$I262:$EN262, MATCH(W$14, WorkDebtName, 0)))</f>
        <v/>
      </c>
      <c r="Y268" s="32" t="str">
        <f>IF(Y$14="","",INDEX('Work It Out'!$K262:$EN262,MATCH(Y$14,WorkDebtName,0)))</f>
        <v/>
      </c>
      <c r="Z268" s="32" t="str">
        <f>IF(Y$14="","",INDEX('Work It Out'!$I262:$EN262, MATCH(Y$14, WorkDebtName, 0)))</f>
        <v/>
      </c>
      <c r="AA268" s="32" t="str">
        <f>IF(AA$14="","",INDEX('Work It Out'!$K262:$EN262,MATCH(AA$14,WorkDebtName,0)))</f>
        <v/>
      </c>
      <c r="AB268" s="32" t="str">
        <f>IF(AA$14="","",INDEX('Work It Out'!$I262:$EN262, MATCH(AA$14, WorkDebtName, 0)))</f>
        <v/>
      </c>
      <c r="AC268" s="32" t="str">
        <f>IF(AC$14="","",INDEX('Work It Out'!$K262:$EN262,MATCH(AC$14,WorkDebtName,0)))</f>
        <v/>
      </c>
      <c r="AD268" s="32" t="str">
        <f>IF(AC$14="","",INDEX('Work It Out'!$I262:$EN262, MATCH(AC$14, WorkDebtName, 0)))</f>
        <v/>
      </c>
      <c r="AE268" s="32" t="str">
        <f>IF(AE$14="","",INDEX('Work It Out'!$K262:$EN262,MATCH(AE$14,WorkDebtName,0)))</f>
        <v/>
      </c>
      <c r="AF268" s="32" t="str">
        <f>IF(AE$14="","",INDEX('Work It Out'!$I262:$EN262, MATCH(AE$14, WorkDebtName, 0)))</f>
        <v/>
      </c>
      <c r="AG268" s="32" t="str">
        <f>IF(AG$14="","",INDEX('Work It Out'!$K262:$EN262,MATCH(AG$14,WorkDebtName,0)))</f>
        <v/>
      </c>
      <c r="AH268" s="32" t="str">
        <f>IF(AG$14="","",INDEX('Work It Out'!$I262:$EN262, MATCH(AG$14, WorkDebtName, 0)))</f>
        <v/>
      </c>
      <c r="AI268" s="32" t="str">
        <f>IF(AI$14="","",INDEX('Work It Out'!$K262:$EN262,MATCH(AI$14,WorkDebtName,0)))</f>
        <v/>
      </c>
      <c r="AJ268" s="32" t="str">
        <f>IF(AI$14="","",INDEX('Work It Out'!$I262:$EN262, MATCH(AI$14, WorkDebtName, 0)))</f>
        <v/>
      </c>
      <c r="AK268" s="32" t="str">
        <f>IF(AK$14="","",INDEX('Work It Out'!$K262:$EN262,MATCH(AK$14,WorkDebtName,0)))</f>
        <v/>
      </c>
      <c r="AL268" s="32" t="str">
        <f>IF(AK$14="","",INDEX('Work It Out'!$I262:$EN262, MATCH(AK$14, WorkDebtName, 0)))</f>
        <v/>
      </c>
      <c r="AM268" s="32" t="str">
        <f>IF(AM$14="","",INDEX('Work It Out'!$K262:$EN262,MATCH(AM$14,WorkDebtName,0)))</f>
        <v/>
      </c>
      <c r="AN268" s="32" t="str">
        <f>IF(AM$14="","",INDEX('Work It Out'!$I262:$EN262, MATCH(AM$14, WorkDebtName, 0)))</f>
        <v/>
      </c>
      <c r="AO268" s="32" t="str">
        <f>IF(AO$14="","",INDEX('Work It Out'!$K262:$EN262,MATCH(AO$14,WorkDebtName,0)))</f>
        <v/>
      </c>
      <c r="AP268" s="32" t="str">
        <f>IF(AO$14="","",INDEX('Work It Out'!$I262:$EN262, MATCH(AO$14, WorkDebtName, 0)))</f>
        <v/>
      </c>
    </row>
    <row r="269" spans="2:42" x14ac:dyDescent="0.25">
      <c r="B269" s="31">
        <f t="shared" ca="1" si="3"/>
        <v>53206</v>
      </c>
      <c r="C269" s="32">
        <f>IF(C$14="","",INDEX('Work It Out'!$K263:$EN263,MATCH(C$14,WorkDebtName,0)))</f>
        <v>0</v>
      </c>
      <c r="D269" s="32">
        <f>IF(C$14="","",INDEX('Work It Out'!$I263:$EN263, MATCH(C$14, WorkDebtName, 0)))</f>
        <v>0</v>
      </c>
      <c r="E269" s="32">
        <f>IF(E$14="","",INDEX('Work It Out'!$K263:$EN263,MATCH(E$14,WorkDebtName,0)))</f>
        <v>0</v>
      </c>
      <c r="F269" s="32">
        <f>IF(E$14="","",INDEX('Work It Out'!$I263:$EN263, MATCH(E$14, WorkDebtName, 0)))</f>
        <v>0</v>
      </c>
      <c r="G269" s="32">
        <f>IF(G$14="","",INDEX('Work It Out'!$K263:$EN263,MATCH(G$14,WorkDebtName,0)))</f>
        <v>0</v>
      </c>
      <c r="H269" s="32">
        <f>IF(G$14="","",INDEX('Work It Out'!$I263:$EN263, MATCH(G$14, WorkDebtName, 0)))</f>
        <v>0</v>
      </c>
      <c r="I269" s="32">
        <f>IF(I$14="","",INDEX('Work It Out'!$K263:$EN263,MATCH(I$14,WorkDebtName,0)))</f>
        <v>0</v>
      </c>
      <c r="J269" s="32">
        <f>IF(I$14="","",INDEX('Work It Out'!$I263:$EN263, MATCH(I$14, WorkDebtName, 0)))</f>
        <v>0</v>
      </c>
      <c r="K269" s="32" t="str">
        <f>IF(K$14="","",INDEX('Work It Out'!$K263:$EN263,MATCH(K$14,WorkDebtName,0)))</f>
        <v/>
      </c>
      <c r="L269" s="32" t="str">
        <f>IF(K$14="","",INDEX('Work It Out'!$I263:$EN263, MATCH(K$14, WorkDebtName, 0)))</f>
        <v/>
      </c>
      <c r="M269" s="32" t="str">
        <f>IF(M$14="","",INDEX('Work It Out'!$K263:$EN263,MATCH(M$14,WorkDebtName,0)))</f>
        <v/>
      </c>
      <c r="N269" s="32" t="str">
        <f>IF(M$14="","",INDEX('Work It Out'!$I263:$EN263, MATCH(M$14, WorkDebtName, 0)))</f>
        <v/>
      </c>
      <c r="O269" s="32" t="str">
        <f>IF(O$14="","",INDEX('Work It Out'!$K263:$EN263,MATCH(O$14,WorkDebtName,0)))</f>
        <v/>
      </c>
      <c r="P269" s="32" t="str">
        <f>IF(O$14="","",INDEX('Work It Out'!$I263:$EN263, MATCH(O$14, WorkDebtName, 0)))</f>
        <v/>
      </c>
      <c r="Q269" s="32" t="str">
        <f>IF(Q$14="","",INDEX('Work It Out'!$K263:$EN263,MATCH(Q$14,WorkDebtName,0)))</f>
        <v/>
      </c>
      <c r="R269" s="32" t="str">
        <f>IF(Q$14="","",INDEX('Work It Out'!$I263:$EN263, MATCH(Q$14, WorkDebtName, 0)))</f>
        <v/>
      </c>
      <c r="S269" s="32" t="str">
        <f>IF(S$14="","",INDEX('Work It Out'!$K263:$EN263,MATCH(S$14,WorkDebtName,0)))</f>
        <v/>
      </c>
      <c r="T269" s="32" t="str">
        <f>IF(S$14="","",INDEX('Work It Out'!$I263:$EN263, MATCH(S$14, WorkDebtName, 0)))</f>
        <v/>
      </c>
      <c r="U269" s="32" t="str">
        <f>IF(U$14="","",INDEX('Work It Out'!$K263:$EN263,MATCH(U$14,WorkDebtName,0)))</f>
        <v/>
      </c>
      <c r="V269" s="32" t="str">
        <f>IF(U$14="","",INDEX('Work It Out'!$I263:$EN263, MATCH(U$14, WorkDebtName, 0)))</f>
        <v/>
      </c>
      <c r="W269" s="32" t="str">
        <f>IF(W$14="","",INDEX('Work It Out'!$K263:$EN263,MATCH(W$14,WorkDebtName,0)))</f>
        <v/>
      </c>
      <c r="X269" s="32" t="str">
        <f>IF(W$14="","",INDEX('Work It Out'!$I263:$EN263, MATCH(W$14, WorkDebtName, 0)))</f>
        <v/>
      </c>
      <c r="Y269" s="32" t="str">
        <f>IF(Y$14="","",INDEX('Work It Out'!$K263:$EN263,MATCH(Y$14,WorkDebtName,0)))</f>
        <v/>
      </c>
      <c r="Z269" s="32" t="str">
        <f>IF(Y$14="","",INDEX('Work It Out'!$I263:$EN263, MATCH(Y$14, WorkDebtName, 0)))</f>
        <v/>
      </c>
      <c r="AA269" s="32" t="str">
        <f>IF(AA$14="","",INDEX('Work It Out'!$K263:$EN263,MATCH(AA$14,WorkDebtName,0)))</f>
        <v/>
      </c>
      <c r="AB269" s="32" t="str">
        <f>IF(AA$14="","",INDEX('Work It Out'!$I263:$EN263, MATCH(AA$14, WorkDebtName, 0)))</f>
        <v/>
      </c>
      <c r="AC269" s="32" t="str">
        <f>IF(AC$14="","",INDEX('Work It Out'!$K263:$EN263,MATCH(AC$14,WorkDebtName,0)))</f>
        <v/>
      </c>
      <c r="AD269" s="32" t="str">
        <f>IF(AC$14="","",INDEX('Work It Out'!$I263:$EN263, MATCH(AC$14, WorkDebtName, 0)))</f>
        <v/>
      </c>
      <c r="AE269" s="32" t="str">
        <f>IF(AE$14="","",INDEX('Work It Out'!$K263:$EN263,MATCH(AE$14,WorkDebtName,0)))</f>
        <v/>
      </c>
      <c r="AF269" s="32" t="str">
        <f>IF(AE$14="","",INDEX('Work It Out'!$I263:$EN263, MATCH(AE$14, WorkDebtName, 0)))</f>
        <v/>
      </c>
      <c r="AG269" s="32" t="str">
        <f>IF(AG$14="","",INDEX('Work It Out'!$K263:$EN263,MATCH(AG$14,WorkDebtName,0)))</f>
        <v/>
      </c>
      <c r="AH269" s="32" t="str">
        <f>IF(AG$14="","",INDEX('Work It Out'!$I263:$EN263, MATCH(AG$14, WorkDebtName, 0)))</f>
        <v/>
      </c>
      <c r="AI269" s="32" t="str">
        <f>IF(AI$14="","",INDEX('Work It Out'!$K263:$EN263,MATCH(AI$14,WorkDebtName,0)))</f>
        <v/>
      </c>
      <c r="AJ269" s="32" t="str">
        <f>IF(AI$14="","",INDEX('Work It Out'!$I263:$EN263, MATCH(AI$14, WorkDebtName, 0)))</f>
        <v/>
      </c>
      <c r="AK269" s="32" t="str">
        <f>IF(AK$14="","",INDEX('Work It Out'!$K263:$EN263,MATCH(AK$14,WorkDebtName,0)))</f>
        <v/>
      </c>
      <c r="AL269" s="32" t="str">
        <f>IF(AK$14="","",INDEX('Work It Out'!$I263:$EN263, MATCH(AK$14, WorkDebtName, 0)))</f>
        <v/>
      </c>
      <c r="AM269" s="32" t="str">
        <f>IF(AM$14="","",INDEX('Work It Out'!$K263:$EN263,MATCH(AM$14,WorkDebtName,0)))</f>
        <v/>
      </c>
      <c r="AN269" s="32" t="str">
        <f>IF(AM$14="","",INDEX('Work It Out'!$I263:$EN263, MATCH(AM$14, WorkDebtName, 0)))</f>
        <v/>
      </c>
      <c r="AO269" s="32" t="str">
        <f>IF(AO$14="","",INDEX('Work It Out'!$K263:$EN263,MATCH(AO$14,WorkDebtName,0)))</f>
        <v/>
      </c>
      <c r="AP269" s="32" t="str">
        <f>IF(AO$14="","",INDEX('Work It Out'!$I263:$EN263, MATCH(AO$14, WorkDebtName, 0)))</f>
        <v/>
      </c>
    </row>
    <row r="270" spans="2:42" x14ac:dyDescent="0.25">
      <c r="B270" s="31">
        <f t="shared" ca="1" si="3"/>
        <v>53236</v>
      </c>
      <c r="C270" s="32">
        <f>IF(C$14="","",INDEX('Work It Out'!$K264:$EN264,MATCH(C$14,WorkDebtName,0)))</f>
        <v>0</v>
      </c>
      <c r="D270" s="32">
        <f>IF(C$14="","",INDEX('Work It Out'!$I264:$EN264, MATCH(C$14, WorkDebtName, 0)))</f>
        <v>0</v>
      </c>
      <c r="E270" s="32">
        <f>IF(E$14="","",INDEX('Work It Out'!$K264:$EN264,MATCH(E$14,WorkDebtName,0)))</f>
        <v>0</v>
      </c>
      <c r="F270" s="32">
        <f>IF(E$14="","",INDEX('Work It Out'!$I264:$EN264, MATCH(E$14, WorkDebtName, 0)))</f>
        <v>0</v>
      </c>
      <c r="G270" s="32">
        <f>IF(G$14="","",INDEX('Work It Out'!$K264:$EN264,MATCH(G$14,WorkDebtName,0)))</f>
        <v>0</v>
      </c>
      <c r="H270" s="32">
        <f>IF(G$14="","",INDEX('Work It Out'!$I264:$EN264, MATCH(G$14, WorkDebtName, 0)))</f>
        <v>0</v>
      </c>
      <c r="I270" s="32">
        <f>IF(I$14="","",INDEX('Work It Out'!$K264:$EN264,MATCH(I$14,WorkDebtName,0)))</f>
        <v>0</v>
      </c>
      <c r="J270" s="32">
        <f>IF(I$14="","",INDEX('Work It Out'!$I264:$EN264, MATCH(I$14, WorkDebtName, 0)))</f>
        <v>0</v>
      </c>
      <c r="K270" s="32" t="str">
        <f>IF(K$14="","",INDEX('Work It Out'!$K264:$EN264,MATCH(K$14,WorkDebtName,0)))</f>
        <v/>
      </c>
      <c r="L270" s="32" t="str">
        <f>IF(K$14="","",INDEX('Work It Out'!$I264:$EN264, MATCH(K$14, WorkDebtName, 0)))</f>
        <v/>
      </c>
      <c r="M270" s="32" t="str">
        <f>IF(M$14="","",INDEX('Work It Out'!$K264:$EN264,MATCH(M$14,WorkDebtName,0)))</f>
        <v/>
      </c>
      <c r="N270" s="32" t="str">
        <f>IF(M$14="","",INDEX('Work It Out'!$I264:$EN264, MATCH(M$14, WorkDebtName, 0)))</f>
        <v/>
      </c>
      <c r="O270" s="32" t="str">
        <f>IF(O$14="","",INDEX('Work It Out'!$K264:$EN264,MATCH(O$14,WorkDebtName,0)))</f>
        <v/>
      </c>
      <c r="P270" s="32" t="str">
        <f>IF(O$14="","",INDEX('Work It Out'!$I264:$EN264, MATCH(O$14, WorkDebtName, 0)))</f>
        <v/>
      </c>
      <c r="Q270" s="32" t="str">
        <f>IF(Q$14="","",INDEX('Work It Out'!$K264:$EN264,MATCH(Q$14,WorkDebtName,0)))</f>
        <v/>
      </c>
      <c r="R270" s="32" t="str">
        <f>IF(Q$14="","",INDEX('Work It Out'!$I264:$EN264, MATCH(Q$14, WorkDebtName, 0)))</f>
        <v/>
      </c>
      <c r="S270" s="32" t="str">
        <f>IF(S$14="","",INDEX('Work It Out'!$K264:$EN264,MATCH(S$14,WorkDebtName,0)))</f>
        <v/>
      </c>
      <c r="T270" s="32" t="str">
        <f>IF(S$14="","",INDEX('Work It Out'!$I264:$EN264, MATCH(S$14, WorkDebtName, 0)))</f>
        <v/>
      </c>
      <c r="U270" s="32" t="str">
        <f>IF(U$14="","",INDEX('Work It Out'!$K264:$EN264,MATCH(U$14,WorkDebtName,0)))</f>
        <v/>
      </c>
      <c r="V270" s="32" t="str">
        <f>IF(U$14="","",INDEX('Work It Out'!$I264:$EN264, MATCH(U$14, WorkDebtName, 0)))</f>
        <v/>
      </c>
      <c r="W270" s="32" t="str">
        <f>IF(W$14="","",INDEX('Work It Out'!$K264:$EN264,MATCH(W$14,WorkDebtName,0)))</f>
        <v/>
      </c>
      <c r="X270" s="32" t="str">
        <f>IF(W$14="","",INDEX('Work It Out'!$I264:$EN264, MATCH(W$14, WorkDebtName, 0)))</f>
        <v/>
      </c>
      <c r="Y270" s="32" t="str">
        <f>IF(Y$14="","",INDEX('Work It Out'!$K264:$EN264,MATCH(Y$14,WorkDebtName,0)))</f>
        <v/>
      </c>
      <c r="Z270" s="32" t="str">
        <f>IF(Y$14="","",INDEX('Work It Out'!$I264:$EN264, MATCH(Y$14, WorkDebtName, 0)))</f>
        <v/>
      </c>
      <c r="AA270" s="32" t="str">
        <f>IF(AA$14="","",INDEX('Work It Out'!$K264:$EN264,MATCH(AA$14,WorkDebtName,0)))</f>
        <v/>
      </c>
      <c r="AB270" s="32" t="str">
        <f>IF(AA$14="","",INDEX('Work It Out'!$I264:$EN264, MATCH(AA$14, WorkDebtName, 0)))</f>
        <v/>
      </c>
      <c r="AC270" s="32" t="str">
        <f>IF(AC$14="","",INDEX('Work It Out'!$K264:$EN264,MATCH(AC$14,WorkDebtName,0)))</f>
        <v/>
      </c>
      <c r="AD270" s="32" t="str">
        <f>IF(AC$14="","",INDEX('Work It Out'!$I264:$EN264, MATCH(AC$14, WorkDebtName, 0)))</f>
        <v/>
      </c>
      <c r="AE270" s="32" t="str">
        <f>IF(AE$14="","",INDEX('Work It Out'!$K264:$EN264,MATCH(AE$14,WorkDebtName,0)))</f>
        <v/>
      </c>
      <c r="AF270" s="32" t="str">
        <f>IF(AE$14="","",INDEX('Work It Out'!$I264:$EN264, MATCH(AE$14, WorkDebtName, 0)))</f>
        <v/>
      </c>
      <c r="AG270" s="32" t="str">
        <f>IF(AG$14="","",INDEX('Work It Out'!$K264:$EN264,MATCH(AG$14,WorkDebtName,0)))</f>
        <v/>
      </c>
      <c r="AH270" s="32" t="str">
        <f>IF(AG$14="","",INDEX('Work It Out'!$I264:$EN264, MATCH(AG$14, WorkDebtName, 0)))</f>
        <v/>
      </c>
      <c r="AI270" s="32" t="str">
        <f>IF(AI$14="","",INDEX('Work It Out'!$K264:$EN264,MATCH(AI$14,WorkDebtName,0)))</f>
        <v/>
      </c>
      <c r="AJ270" s="32" t="str">
        <f>IF(AI$14="","",INDEX('Work It Out'!$I264:$EN264, MATCH(AI$14, WorkDebtName, 0)))</f>
        <v/>
      </c>
      <c r="AK270" s="32" t="str">
        <f>IF(AK$14="","",INDEX('Work It Out'!$K264:$EN264,MATCH(AK$14,WorkDebtName,0)))</f>
        <v/>
      </c>
      <c r="AL270" s="32" t="str">
        <f>IF(AK$14="","",INDEX('Work It Out'!$I264:$EN264, MATCH(AK$14, WorkDebtName, 0)))</f>
        <v/>
      </c>
      <c r="AM270" s="32" t="str">
        <f>IF(AM$14="","",INDEX('Work It Out'!$K264:$EN264,MATCH(AM$14,WorkDebtName,0)))</f>
        <v/>
      </c>
      <c r="AN270" s="32" t="str">
        <f>IF(AM$14="","",INDEX('Work It Out'!$I264:$EN264, MATCH(AM$14, WorkDebtName, 0)))</f>
        <v/>
      </c>
      <c r="AO270" s="32" t="str">
        <f>IF(AO$14="","",INDEX('Work It Out'!$K264:$EN264,MATCH(AO$14,WorkDebtName,0)))</f>
        <v/>
      </c>
      <c r="AP270" s="32" t="str">
        <f>IF(AO$14="","",INDEX('Work It Out'!$I264:$EN264, MATCH(AO$14, WorkDebtName, 0)))</f>
        <v/>
      </c>
    </row>
    <row r="271" spans="2:42" x14ac:dyDescent="0.25">
      <c r="B271" s="31">
        <f t="shared" ca="1" si="3"/>
        <v>53267</v>
      </c>
      <c r="C271" s="32">
        <f>IF(C$14="","",INDEX('Work It Out'!$K265:$EN265,MATCH(C$14,WorkDebtName,0)))</f>
        <v>0</v>
      </c>
      <c r="D271" s="32">
        <f>IF(C$14="","",INDEX('Work It Out'!$I265:$EN265, MATCH(C$14, WorkDebtName, 0)))</f>
        <v>0</v>
      </c>
      <c r="E271" s="32">
        <f>IF(E$14="","",INDEX('Work It Out'!$K265:$EN265,MATCH(E$14,WorkDebtName,0)))</f>
        <v>0</v>
      </c>
      <c r="F271" s="32">
        <f>IF(E$14="","",INDEX('Work It Out'!$I265:$EN265, MATCH(E$14, WorkDebtName, 0)))</f>
        <v>0</v>
      </c>
      <c r="G271" s="32">
        <f>IF(G$14="","",INDEX('Work It Out'!$K265:$EN265,MATCH(G$14,WorkDebtName,0)))</f>
        <v>0</v>
      </c>
      <c r="H271" s="32">
        <f>IF(G$14="","",INDEX('Work It Out'!$I265:$EN265, MATCH(G$14, WorkDebtName, 0)))</f>
        <v>0</v>
      </c>
      <c r="I271" s="32">
        <f>IF(I$14="","",INDEX('Work It Out'!$K265:$EN265,MATCH(I$14,WorkDebtName,0)))</f>
        <v>0</v>
      </c>
      <c r="J271" s="32">
        <f>IF(I$14="","",INDEX('Work It Out'!$I265:$EN265, MATCH(I$14, WorkDebtName, 0)))</f>
        <v>0</v>
      </c>
      <c r="K271" s="32" t="str">
        <f>IF(K$14="","",INDEX('Work It Out'!$K265:$EN265,MATCH(K$14,WorkDebtName,0)))</f>
        <v/>
      </c>
      <c r="L271" s="32" t="str">
        <f>IF(K$14="","",INDEX('Work It Out'!$I265:$EN265, MATCH(K$14, WorkDebtName, 0)))</f>
        <v/>
      </c>
      <c r="M271" s="32" t="str">
        <f>IF(M$14="","",INDEX('Work It Out'!$K265:$EN265,MATCH(M$14,WorkDebtName,0)))</f>
        <v/>
      </c>
      <c r="N271" s="32" t="str">
        <f>IF(M$14="","",INDEX('Work It Out'!$I265:$EN265, MATCH(M$14, WorkDebtName, 0)))</f>
        <v/>
      </c>
      <c r="O271" s="32" t="str">
        <f>IF(O$14="","",INDEX('Work It Out'!$K265:$EN265,MATCH(O$14,WorkDebtName,0)))</f>
        <v/>
      </c>
      <c r="P271" s="32" t="str">
        <f>IF(O$14="","",INDEX('Work It Out'!$I265:$EN265, MATCH(O$14, WorkDebtName, 0)))</f>
        <v/>
      </c>
      <c r="Q271" s="32" t="str">
        <f>IF(Q$14="","",INDEX('Work It Out'!$K265:$EN265,MATCH(Q$14,WorkDebtName,0)))</f>
        <v/>
      </c>
      <c r="R271" s="32" t="str">
        <f>IF(Q$14="","",INDEX('Work It Out'!$I265:$EN265, MATCH(Q$14, WorkDebtName, 0)))</f>
        <v/>
      </c>
      <c r="S271" s="32" t="str">
        <f>IF(S$14="","",INDEX('Work It Out'!$K265:$EN265,MATCH(S$14,WorkDebtName,0)))</f>
        <v/>
      </c>
      <c r="T271" s="32" t="str">
        <f>IF(S$14="","",INDEX('Work It Out'!$I265:$EN265, MATCH(S$14, WorkDebtName, 0)))</f>
        <v/>
      </c>
      <c r="U271" s="32" t="str">
        <f>IF(U$14="","",INDEX('Work It Out'!$K265:$EN265,MATCH(U$14,WorkDebtName,0)))</f>
        <v/>
      </c>
      <c r="V271" s="32" t="str">
        <f>IF(U$14="","",INDEX('Work It Out'!$I265:$EN265, MATCH(U$14, WorkDebtName, 0)))</f>
        <v/>
      </c>
      <c r="W271" s="32" t="str">
        <f>IF(W$14="","",INDEX('Work It Out'!$K265:$EN265,MATCH(W$14,WorkDebtName,0)))</f>
        <v/>
      </c>
      <c r="X271" s="32" t="str">
        <f>IF(W$14="","",INDEX('Work It Out'!$I265:$EN265, MATCH(W$14, WorkDebtName, 0)))</f>
        <v/>
      </c>
      <c r="Y271" s="32" t="str">
        <f>IF(Y$14="","",INDEX('Work It Out'!$K265:$EN265,MATCH(Y$14,WorkDebtName,0)))</f>
        <v/>
      </c>
      <c r="Z271" s="32" t="str">
        <f>IF(Y$14="","",INDEX('Work It Out'!$I265:$EN265, MATCH(Y$14, WorkDebtName, 0)))</f>
        <v/>
      </c>
      <c r="AA271" s="32" t="str">
        <f>IF(AA$14="","",INDEX('Work It Out'!$K265:$EN265,MATCH(AA$14,WorkDebtName,0)))</f>
        <v/>
      </c>
      <c r="AB271" s="32" t="str">
        <f>IF(AA$14="","",INDEX('Work It Out'!$I265:$EN265, MATCH(AA$14, WorkDebtName, 0)))</f>
        <v/>
      </c>
      <c r="AC271" s="32" t="str">
        <f>IF(AC$14="","",INDEX('Work It Out'!$K265:$EN265,MATCH(AC$14,WorkDebtName,0)))</f>
        <v/>
      </c>
      <c r="AD271" s="32" t="str">
        <f>IF(AC$14="","",INDEX('Work It Out'!$I265:$EN265, MATCH(AC$14, WorkDebtName, 0)))</f>
        <v/>
      </c>
      <c r="AE271" s="32" t="str">
        <f>IF(AE$14="","",INDEX('Work It Out'!$K265:$EN265,MATCH(AE$14,WorkDebtName,0)))</f>
        <v/>
      </c>
      <c r="AF271" s="32" t="str">
        <f>IF(AE$14="","",INDEX('Work It Out'!$I265:$EN265, MATCH(AE$14, WorkDebtName, 0)))</f>
        <v/>
      </c>
      <c r="AG271" s="32" t="str">
        <f>IF(AG$14="","",INDEX('Work It Out'!$K265:$EN265,MATCH(AG$14,WorkDebtName,0)))</f>
        <v/>
      </c>
      <c r="AH271" s="32" t="str">
        <f>IF(AG$14="","",INDEX('Work It Out'!$I265:$EN265, MATCH(AG$14, WorkDebtName, 0)))</f>
        <v/>
      </c>
      <c r="AI271" s="32" t="str">
        <f>IF(AI$14="","",INDEX('Work It Out'!$K265:$EN265,MATCH(AI$14,WorkDebtName,0)))</f>
        <v/>
      </c>
      <c r="AJ271" s="32" t="str">
        <f>IF(AI$14="","",INDEX('Work It Out'!$I265:$EN265, MATCH(AI$14, WorkDebtName, 0)))</f>
        <v/>
      </c>
      <c r="AK271" s="32" t="str">
        <f>IF(AK$14="","",INDEX('Work It Out'!$K265:$EN265,MATCH(AK$14,WorkDebtName,0)))</f>
        <v/>
      </c>
      <c r="AL271" s="32" t="str">
        <f>IF(AK$14="","",INDEX('Work It Out'!$I265:$EN265, MATCH(AK$14, WorkDebtName, 0)))</f>
        <v/>
      </c>
      <c r="AM271" s="32" t="str">
        <f>IF(AM$14="","",INDEX('Work It Out'!$K265:$EN265,MATCH(AM$14,WorkDebtName,0)))</f>
        <v/>
      </c>
      <c r="AN271" s="32" t="str">
        <f>IF(AM$14="","",INDEX('Work It Out'!$I265:$EN265, MATCH(AM$14, WorkDebtName, 0)))</f>
        <v/>
      </c>
      <c r="AO271" s="32" t="str">
        <f>IF(AO$14="","",INDEX('Work It Out'!$K265:$EN265,MATCH(AO$14,WorkDebtName,0)))</f>
        <v/>
      </c>
      <c r="AP271" s="32" t="str">
        <f>IF(AO$14="","",INDEX('Work It Out'!$I265:$EN265, MATCH(AO$14, WorkDebtName, 0)))</f>
        <v/>
      </c>
    </row>
    <row r="272" spans="2:42" x14ac:dyDescent="0.25">
      <c r="B272" s="31">
        <f t="shared" ca="1" si="3"/>
        <v>53297</v>
      </c>
      <c r="C272" s="32">
        <f>IF(C$14="","",INDEX('Work It Out'!$K266:$EN266,MATCH(C$14,WorkDebtName,0)))</f>
        <v>0</v>
      </c>
      <c r="D272" s="32">
        <f>IF(C$14="","",INDEX('Work It Out'!$I266:$EN266, MATCH(C$14, WorkDebtName, 0)))</f>
        <v>0</v>
      </c>
      <c r="E272" s="32">
        <f>IF(E$14="","",INDEX('Work It Out'!$K266:$EN266,MATCH(E$14,WorkDebtName,0)))</f>
        <v>0</v>
      </c>
      <c r="F272" s="32">
        <f>IF(E$14="","",INDEX('Work It Out'!$I266:$EN266, MATCH(E$14, WorkDebtName, 0)))</f>
        <v>0</v>
      </c>
      <c r="G272" s="32">
        <f>IF(G$14="","",INDEX('Work It Out'!$K266:$EN266,MATCH(G$14,WorkDebtName,0)))</f>
        <v>0</v>
      </c>
      <c r="H272" s="32">
        <f>IF(G$14="","",INDEX('Work It Out'!$I266:$EN266, MATCH(G$14, WorkDebtName, 0)))</f>
        <v>0</v>
      </c>
      <c r="I272" s="32">
        <f>IF(I$14="","",INDEX('Work It Out'!$K266:$EN266,MATCH(I$14,WorkDebtName,0)))</f>
        <v>0</v>
      </c>
      <c r="J272" s="32">
        <f>IF(I$14="","",INDEX('Work It Out'!$I266:$EN266, MATCH(I$14, WorkDebtName, 0)))</f>
        <v>0</v>
      </c>
      <c r="K272" s="32" t="str">
        <f>IF(K$14="","",INDEX('Work It Out'!$K266:$EN266,MATCH(K$14,WorkDebtName,0)))</f>
        <v/>
      </c>
      <c r="L272" s="32" t="str">
        <f>IF(K$14="","",INDEX('Work It Out'!$I266:$EN266, MATCH(K$14, WorkDebtName, 0)))</f>
        <v/>
      </c>
      <c r="M272" s="32" t="str">
        <f>IF(M$14="","",INDEX('Work It Out'!$K266:$EN266,MATCH(M$14,WorkDebtName,0)))</f>
        <v/>
      </c>
      <c r="N272" s="32" t="str">
        <f>IF(M$14="","",INDEX('Work It Out'!$I266:$EN266, MATCH(M$14, WorkDebtName, 0)))</f>
        <v/>
      </c>
      <c r="O272" s="32" t="str">
        <f>IF(O$14="","",INDEX('Work It Out'!$K266:$EN266,MATCH(O$14,WorkDebtName,0)))</f>
        <v/>
      </c>
      <c r="P272" s="32" t="str">
        <f>IF(O$14="","",INDEX('Work It Out'!$I266:$EN266, MATCH(O$14, WorkDebtName, 0)))</f>
        <v/>
      </c>
      <c r="Q272" s="32" t="str">
        <f>IF(Q$14="","",INDEX('Work It Out'!$K266:$EN266,MATCH(Q$14,WorkDebtName,0)))</f>
        <v/>
      </c>
      <c r="R272" s="32" t="str">
        <f>IF(Q$14="","",INDEX('Work It Out'!$I266:$EN266, MATCH(Q$14, WorkDebtName, 0)))</f>
        <v/>
      </c>
      <c r="S272" s="32" t="str">
        <f>IF(S$14="","",INDEX('Work It Out'!$K266:$EN266,MATCH(S$14,WorkDebtName,0)))</f>
        <v/>
      </c>
      <c r="T272" s="32" t="str">
        <f>IF(S$14="","",INDEX('Work It Out'!$I266:$EN266, MATCH(S$14, WorkDebtName, 0)))</f>
        <v/>
      </c>
      <c r="U272" s="32" t="str">
        <f>IF(U$14="","",INDEX('Work It Out'!$K266:$EN266,MATCH(U$14,WorkDebtName,0)))</f>
        <v/>
      </c>
      <c r="V272" s="32" t="str">
        <f>IF(U$14="","",INDEX('Work It Out'!$I266:$EN266, MATCH(U$14, WorkDebtName, 0)))</f>
        <v/>
      </c>
      <c r="W272" s="32" t="str">
        <f>IF(W$14="","",INDEX('Work It Out'!$K266:$EN266,MATCH(W$14,WorkDebtName,0)))</f>
        <v/>
      </c>
      <c r="X272" s="32" t="str">
        <f>IF(W$14="","",INDEX('Work It Out'!$I266:$EN266, MATCH(W$14, WorkDebtName, 0)))</f>
        <v/>
      </c>
      <c r="Y272" s="32" t="str">
        <f>IF(Y$14="","",INDEX('Work It Out'!$K266:$EN266,MATCH(Y$14,WorkDebtName,0)))</f>
        <v/>
      </c>
      <c r="Z272" s="32" t="str">
        <f>IF(Y$14="","",INDEX('Work It Out'!$I266:$EN266, MATCH(Y$14, WorkDebtName, 0)))</f>
        <v/>
      </c>
      <c r="AA272" s="32" t="str">
        <f>IF(AA$14="","",INDEX('Work It Out'!$K266:$EN266,MATCH(AA$14,WorkDebtName,0)))</f>
        <v/>
      </c>
      <c r="AB272" s="32" t="str">
        <f>IF(AA$14="","",INDEX('Work It Out'!$I266:$EN266, MATCH(AA$14, WorkDebtName, 0)))</f>
        <v/>
      </c>
      <c r="AC272" s="32" t="str">
        <f>IF(AC$14="","",INDEX('Work It Out'!$K266:$EN266,MATCH(AC$14,WorkDebtName,0)))</f>
        <v/>
      </c>
      <c r="AD272" s="32" t="str">
        <f>IF(AC$14="","",INDEX('Work It Out'!$I266:$EN266, MATCH(AC$14, WorkDebtName, 0)))</f>
        <v/>
      </c>
      <c r="AE272" s="32" t="str">
        <f>IF(AE$14="","",INDEX('Work It Out'!$K266:$EN266,MATCH(AE$14,WorkDebtName,0)))</f>
        <v/>
      </c>
      <c r="AF272" s="32" t="str">
        <f>IF(AE$14="","",INDEX('Work It Out'!$I266:$EN266, MATCH(AE$14, WorkDebtName, 0)))</f>
        <v/>
      </c>
      <c r="AG272" s="32" t="str">
        <f>IF(AG$14="","",INDEX('Work It Out'!$K266:$EN266,MATCH(AG$14,WorkDebtName,0)))</f>
        <v/>
      </c>
      <c r="AH272" s="32" t="str">
        <f>IF(AG$14="","",INDEX('Work It Out'!$I266:$EN266, MATCH(AG$14, WorkDebtName, 0)))</f>
        <v/>
      </c>
      <c r="AI272" s="32" t="str">
        <f>IF(AI$14="","",INDEX('Work It Out'!$K266:$EN266,MATCH(AI$14,WorkDebtName,0)))</f>
        <v/>
      </c>
      <c r="AJ272" s="32" t="str">
        <f>IF(AI$14="","",INDEX('Work It Out'!$I266:$EN266, MATCH(AI$14, WorkDebtName, 0)))</f>
        <v/>
      </c>
      <c r="AK272" s="32" t="str">
        <f>IF(AK$14="","",INDEX('Work It Out'!$K266:$EN266,MATCH(AK$14,WorkDebtName,0)))</f>
        <v/>
      </c>
      <c r="AL272" s="32" t="str">
        <f>IF(AK$14="","",INDEX('Work It Out'!$I266:$EN266, MATCH(AK$14, WorkDebtName, 0)))</f>
        <v/>
      </c>
      <c r="AM272" s="32" t="str">
        <f>IF(AM$14="","",INDEX('Work It Out'!$K266:$EN266,MATCH(AM$14,WorkDebtName,0)))</f>
        <v/>
      </c>
      <c r="AN272" s="32" t="str">
        <f>IF(AM$14="","",INDEX('Work It Out'!$I266:$EN266, MATCH(AM$14, WorkDebtName, 0)))</f>
        <v/>
      </c>
      <c r="AO272" s="32" t="str">
        <f>IF(AO$14="","",INDEX('Work It Out'!$K266:$EN266,MATCH(AO$14,WorkDebtName,0)))</f>
        <v/>
      </c>
      <c r="AP272" s="32" t="str">
        <f>IF(AO$14="","",INDEX('Work It Out'!$I266:$EN266, MATCH(AO$14, WorkDebtName, 0)))</f>
        <v/>
      </c>
    </row>
    <row r="273" spans="2:42" x14ac:dyDescent="0.25">
      <c r="B273" s="31">
        <f t="shared" ca="1" si="3"/>
        <v>53328</v>
      </c>
      <c r="C273" s="32">
        <f>IF(C$14="","",INDEX('Work It Out'!$K267:$EN267,MATCH(C$14,WorkDebtName,0)))</f>
        <v>0</v>
      </c>
      <c r="D273" s="32">
        <f>IF(C$14="","",INDEX('Work It Out'!$I267:$EN267, MATCH(C$14, WorkDebtName, 0)))</f>
        <v>0</v>
      </c>
      <c r="E273" s="32">
        <f>IF(E$14="","",INDEX('Work It Out'!$K267:$EN267,MATCH(E$14,WorkDebtName,0)))</f>
        <v>0</v>
      </c>
      <c r="F273" s="32">
        <f>IF(E$14="","",INDEX('Work It Out'!$I267:$EN267, MATCH(E$14, WorkDebtName, 0)))</f>
        <v>0</v>
      </c>
      <c r="G273" s="32">
        <f>IF(G$14="","",INDEX('Work It Out'!$K267:$EN267,MATCH(G$14,WorkDebtName,0)))</f>
        <v>0</v>
      </c>
      <c r="H273" s="32">
        <f>IF(G$14="","",INDEX('Work It Out'!$I267:$EN267, MATCH(G$14, WorkDebtName, 0)))</f>
        <v>0</v>
      </c>
      <c r="I273" s="32">
        <f>IF(I$14="","",INDEX('Work It Out'!$K267:$EN267,MATCH(I$14,WorkDebtName,0)))</f>
        <v>0</v>
      </c>
      <c r="J273" s="32">
        <f>IF(I$14="","",INDEX('Work It Out'!$I267:$EN267, MATCH(I$14, WorkDebtName, 0)))</f>
        <v>0</v>
      </c>
      <c r="K273" s="32" t="str">
        <f>IF(K$14="","",INDEX('Work It Out'!$K267:$EN267,MATCH(K$14,WorkDebtName,0)))</f>
        <v/>
      </c>
      <c r="L273" s="32" t="str">
        <f>IF(K$14="","",INDEX('Work It Out'!$I267:$EN267, MATCH(K$14, WorkDebtName, 0)))</f>
        <v/>
      </c>
      <c r="M273" s="32" t="str">
        <f>IF(M$14="","",INDEX('Work It Out'!$K267:$EN267,MATCH(M$14,WorkDebtName,0)))</f>
        <v/>
      </c>
      <c r="N273" s="32" t="str">
        <f>IF(M$14="","",INDEX('Work It Out'!$I267:$EN267, MATCH(M$14, WorkDebtName, 0)))</f>
        <v/>
      </c>
      <c r="O273" s="32" t="str">
        <f>IF(O$14="","",INDEX('Work It Out'!$K267:$EN267,MATCH(O$14,WorkDebtName,0)))</f>
        <v/>
      </c>
      <c r="P273" s="32" t="str">
        <f>IF(O$14="","",INDEX('Work It Out'!$I267:$EN267, MATCH(O$14, WorkDebtName, 0)))</f>
        <v/>
      </c>
      <c r="Q273" s="32" t="str">
        <f>IF(Q$14="","",INDEX('Work It Out'!$K267:$EN267,MATCH(Q$14,WorkDebtName,0)))</f>
        <v/>
      </c>
      <c r="R273" s="32" t="str">
        <f>IF(Q$14="","",INDEX('Work It Out'!$I267:$EN267, MATCH(Q$14, WorkDebtName, 0)))</f>
        <v/>
      </c>
      <c r="S273" s="32" t="str">
        <f>IF(S$14="","",INDEX('Work It Out'!$K267:$EN267,MATCH(S$14,WorkDebtName,0)))</f>
        <v/>
      </c>
      <c r="T273" s="32" t="str">
        <f>IF(S$14="","",INDEX('Work It Out'!$I267:$EN267, MATCH(S$14, WorkDebtName, 0)))</f>
        <v/>
      </c>
      <c r="U273" s="32" t="str">
        <f>IF(U$14="","",INDEX('Work It Out'!$K267:$EN267,MATCH(U$14,WorkDebtName,0)))</f>
        <v/>
      </c>
      <c r="V273" s="32" t="str">
        <f>IF(U$14="","",INDEX('Work It Out'!$I267:$EN267, MATCH(U$14, WorkDebtName, 0)))</f>
        <v/>
      </c>
      <c r="W273" s="32" t="str">
        <f>IF(W$14="","",INDEX('Work It Out'!$K267:$EN267,MATCH(W$14,WorkDebtName,0)))</f>
        <v/>
      </c>
      <c r="X273" s="32" t="str">
        <f>IF(W$14="","",INDEX('Work It Out'!$I267:$EN267, MATCH(W$14, WorkDebtName, 0)))</f>
        <v/>
      </c>
      <c r="Y273" s="32" t="str">
        <f>IF(Y$14="","",INDEX('Work It Out'!$K267:$EN267,MATCH(Y$14,WorkDebtName,0)))</f>
        <v/>
      </c>
      <c r="Z273" s="32" t="str">
        <f>IF(Y$14="","",INDEX('Work It Out'!$I267:$EN267, MATCH(Y$14, WorkDebtName, 0)))</f>
        <v/>
      </c>
      <c r="AA273" s="32" t="str">
        <f>IF(AA$14="","",INDEX('Work It Out'!$K267:$EN267,MATCH(AA$14,WorkDebtName,0)))</f>
        <v/>
      </c>
      <c r="AB273" s="32" t="str">
        <f>IF(AA$14="","",INDEX('Work It Out'!$I267:$EN267, MATCH(AA$14, WorkDebtName, 0)))</f>
        <v/>
      </c>
      <c r="AC273" s="32" t="str">
        <f>IF(AC$14="","",INDEX('Work It Out'!$K267:$EN267,MATCH(AC$14,WorkDebtName,0)))</f>
        <v/>
      </c>
      <c r="AD273" s="32" t="str">
        <f>IF(AC$14="","",INDEX('Work It Out'!$I267:$EN267, MATCH(AC$14, WorkDebtName, 0)))</f>
        <v/>
      </c>
      <c r="AE273" s="32" t="str">
        <f>IF(AE$14="","",INDEX('Work It Out'!$K267:$EN267,MATCH(AE$14,WorkDebtName,0)))</f>
        <v/>
      </c>
      <c r="AF273" s="32" t="str">
        <f>IF(AE$14="","",INDEX('Work It Out'!$I267:$EN267, MATCH(AE$14, WorkDebtName, 0)))</f>
        <v/>
      </c>
      <c r="AG273" s="32" t="str">
        <f>IF(AG$14="","",INDEX('Work It Out'!$K267:$EN267,MATCH(AG$14,WorkDebtName,0)))</f>
        <v/>
      </c>
      <c r="AH273" s="32" t="str">
        <f>IF(AG$14="","",INDEX('Work It Out'!$I267:$EN267, MATCH(AG$14, WorkDebtName, 0)))</f>
        <v/>
      </c>
      <c r="AI273" s="32" t="str">
        <f>IF(AI$14="","",INDEX('Work It Out'!$K267:$EN267,MATCH(AI$14,WorkDebtName,0)))</f>
        <v/>
      </c>
      <c r="AJ273" s="32" t="str">
        <f>IF(AI$14="","",INDEX('Work It Out'!$I267:$EN267, MATCH(AI$14, WorkDebtName, 0)))</f>
        <v/>
      </c>
      <c r="AK273" s="32" t="str">
        <f>IF(AK$14="","",INDEX('Work It Out'!$K267:$EN267,MATCH(AK$14,WorkDebtName,0)))</f>
        <v/>
      </c>
      <c r="AL273" s="32" t="str">
        <f>IF(AK$14="","",INDEX('Work It Out'!$I267:$EN267, MATCH(AK$14, WorkDebtName, 0)))</f>
        <v/>
      </c>
      <c r="AM273" s="32" t="str">
        <f>IF(AM$14="","",INDEX('Work It Out'!$K267:$EN267,MATCH(AM$14,WorkDebtName,0)))</f>
        <v/>
      </c>
      <c r="AN273" s="32" t="str">
        <f>IF(AM$14="","",INDEX('Work It Out'!$I267:$EN267, MATCH(AM$14, WorkDebtName, 0)))</f>
        <v/>
      </c>
      <c r="AO273" s="32" t="str">
        <f>IF(AO$14="","",INDEX('Work It Out'!$K267:$EN267,MATCH(AO$14,WorkDebtName,0)))</f>
        <v/>
      </c>
      <c r="AP273" s="32" t="str">
        <f>IF(AO$14="","",INDEX('Work It Out'!$I267:$EN267, MATCH(AO$14, WorkDebtName, 0)))</f>
        <v/>
      </c>
    </row>
    <row r="274" spans="2:42" x14ac:dyDescent="0.25">
      <c r="B274" s="31">
        <f t="shared" ca="1" si="3"/>
        <v>53359</v>
      </c>
      <c r="C274" s="32">
        <f>IF(C$14="","",INDEX('Work It Out'!$K268:$EN268,MATCH(C$14,WorkDebtName,0)))</f>
        <v>0</v>
      </c>
      <c r="D274" s="32">
        <f>IF(C$14="","",INDEX('Work It Out'!$I268:$EN268, MATCH(C$14, WorkDebtName, 0)))</f>
        <v>0</v>
      </c>
      <c r="E274" s="32">
        <f>IF(E$14="","",INDEX('Work It Out'!$K268:$EN268,MATCH(E$14,WorkDebtName,0)))</f>
        <v>0</v>
      </c>
      <c r="F274" s="32">
        <f>IF(E$14="","",INDEX('Work It Out'!$I268:$EN268, MATCH(E$14, WorkDebtName, 0)))</f>
        <v>0</v>
      </c>
      <c r="G274" s="32">
        <f>IF(G$14="","",INDEX('Work It Out'!$K268:$EN268,MATCH(G$14,WorkDebtName,0)))</f>
        <v>0</v>
      </c>
      <c r="H274" s="32">
        <f>IF(G$14="","",INDEX('Work It Out'!$I268:$EN268, MATCH(G$14, WorkDebtName, 0)))</f>
        <v>0</v>
      </c>
      <c r="I274" s="32">
        <f>IF(I$14="","",INDEX('Work It Out'!$K268:$EN268,MATCH(I$14,WorkDebtName,0)))</f>
        <v>0</v>
      </c>
      <c r="J274" s="32">
        <f>IF(I$14="","",INDEX('Work It Out'!$I268:$EN268, MATCH(I$14, WorkDebtName, 0)))</f>
        <v>0</v>
      </c>
      <c r="K274" s="32" t="str">
        <f>IF(K$14="","",INDEX('Work It Out'!$K268:$EN268,MATCH(K$14,WorkDebtName,0)))</f>
        <v/>
      </c>
      <c r="L274" s="32" t="str">
        <f>IF(K$14="","",INDEX('Work It Out'!$I268:$EN268, MATCH(K$14, WorkDebtName, 0)))</f>
        <v/>
      </c>
      <c r="M274" s="32" t="str">
        <f>IF(M$14="","",INDEX('Work It Out'!$K268:$EN268,MATCH(M$14,WorkDebtName,0)))</f>
        <v/>
      </c>
      <c r="N274" s="32" t="str">
        <f>IF(M$14="","",INDEX('Work It Out'!$I268:$EN268, MATCH(M$14, WorkDebtName, 0)))</f>
        <v/>
      </c>
      <c r="O274" s="32" t="str">
        <f>IF(O$14="","",INDEX('Work It Out'!$K268:$EN268,MATCH(O$14,WorkDebtName,0)))</f>
        <v/>
      </c>
      <c r="P274" s="32" t="str">
        <f>IF(O$14="","",INDEX('Work It Out'!$I268:$EN268, MATCH(O$14, WorkDebtName, 0)))</f>
        <v/>
      </c>
      <c r="Q274" s="32" t="str">
        <f>IF(Q$14="","",INDEX('Work It Out'!$K268:$EN268,MATCH(Q$14,WorkDebtName,0)))</f>
        <v/>
      </c>
      <c r="R274" s="32" t="str">
        <f>IF(Q$14="","",INDEX('Work It Out'!$I268:$EN268, MATCH(Q$14, WorkDebtName, 0)))</f>
        <v/>
      </c>
      <c r="S274" s="32" t="str">
        <f>IF(S$14="","",INDEX('Work It Out'!$K268:$EN268,MATCH(S$14,WorkDebtName,0)))</f>
        <v/>
      </c>
      <c r="T274" s="32" t="str">
        <f>IF(S$14="","",INDEX('Work It Out'!$I268:$EN268, MATCH(S$14, WorkDebtName, 0)))</f>
        <v/>
      </c>
      <c r="U274" s="32" t="str">
        <f>IF(U$14="","",INDEX('Work It Out'!$K268:$EN268,MATCH(U$14,WorkDebtName,0)))</f>
        <v/>
      </c>
      <c r="V274" s="32" t="str">
        <f>IF(U$14="","",INDEX('Work It Out'!$I268:$EN268, MATCH(U$14, WorkDebtName, 0)))</f>
        <v/>
      </c>
      <c r="W274" s="32" t="str">
        <f>IF(W$14="","",INDEX('Work It Out'!$K268:$EN268,MATCH(W$14,WorkDebtName,0)))</f>
        <v/>
      </c>
      <c r="X274" s="32" t="str">
        <f>IF(W$14="","",INDEX('Work It Out'!$I268:$EN268, MATCH(W$14, WorkDebtName, 0)))</f>
        <v/>
      </c>
      <c r="Y274" s="32" t="str">
        <f>IF(Y$14="","",INDEX('Work It Out'!$K268:$EN268,MATCH(Y$14,WorkDebtName,0)))</f>
        <v/>
      </c>
      <c r="Z274" s="32" t="str">
        <f>IF(Y$14="","",INDEX('Work It Out'!$I268:$EN268, MATCH(Y$14, WorkDebtName, 0)))</f>
        <v/>
      </c>
      <c r="AA274" s="32" t="str">
        <f>IF(AA$14="","",INDEX('Work It Out'!$K268:$EN268,MATCH(AA$14,WorkDebtName,0)))</f>
        <v/>
      </c>
      <c r="AB274" s="32" t="str">
        <f>IF(AA$14="","",INDEX('Work It Out'!$I268:$EN268, MATCH(AA$14, WorkDebtName, 0)))</f>
        <v/>
      </c>
      <c r="AC274" s="32" t="str">
        <f>IF(AC$14="","",INDEX('Work It Out'!$K268:$EN268,MATCH(AC$14,WorkDebtName,0)))</f>
        <v/>
      </c>
      <c r="AD274" s="32" t="str">
        <f>IF(AC$14="","",INDEX('Work It Out'!$I268:$EN268, MATCH(AC$14, WorkDebtName, 0)))</f>
        <v/>
      </c>
      <c r="AE274" s="32" t="str">
        <f>IF(AE$14="","",INDEX('Work It Out'!$K268:$EN268,MATCH(AE$14,WorkDebtName,0)))</f>
        <v/>
      </c>
      <c r="AF274" s="32" t="str">
        <f>IF(AE$14="","",INDEX('Work It Out'!$I268:$EN268, MATCH(AE$14, WorkDebtName, 0)))</f>
        <v/>
      </c>
      <c r="AG274" s="32" t="str">
        <f>IF(AG$14="","",INDEX('Work It Out'!$K268:$EN268,MATCH(AG$14,WorkDebtName,0)))</f>
        <v/>
      </c>
      <c r="AH274" s="32" t="str">
        <f>IF(AG$14="","",INDEX('Work It Out'!$I268:$EN268, MATCH(AG$14, WorkDebtName, 0)))</f>
        <v/>
      </c>
      <c r="AI274" s="32" t="str">
        <f>IF(AI$14="","",INDEX('Work It Out'!$K268:$EN268,MATCH(AI$14,WorkDebtName,0)))</f>
        <v/>
      </c>
      <c r="AJ274" s="32" t="str">
        <f>IF(AI$14="","",INDEX('Work It Out'!$I268:$EN268, MATCH(AI$14, WorkDebtName, 0)))</f>
        <v/>
      </c>
      <c r="AK274" s="32" t="str">
        <f>IF(AK$14="","",INDEX('Work It Out'!$K268:$EN268,MATCH(AK$14,WorkDebtName,0)))</f>
        <v/>
      </c>
      <c r="AL274" s="32" t="str">
        <f>IF(AK$14="","",INDEX('Work It Out'!$I268:$EN268, MATCH(AK$14, WorkDebtName, 0)))</f>
        <v/>
      </c>
      <c r="AM274" s="32" t="str">
        <f>IF(AM$14="","",INDEX('Work It Out'!$K268:$EN268,MATCH(AM$14,WorkDebtName,0)))</f>
        <v/>
      </c>
      <c r="AN274" s="32" t="str">
        <f>IF(AM$14="","",INDEX('Work It Out'!$I268:$EN268, MATCH(AM$14, WorkDebtName, 0)))</f>
        <v/>
      </c>
      <c r="AO274" s="32" t="str">
        <f>IF(AO$14="","",INDEX('Work It Out'!$K268:$EN268,MATCH(AO$14,WorkDebtName,0)))</f>
        <v/>
      </c>
      <c r="AP274" s="32" t="str">
        <f>IF(AO$14="","",INDEX('Work It Out'!$I268:$EN268, MATCH(AO$14, WorkDebtName, 0)))</f>
        <v/>
      </c>
    </row>
    <row r="275" spans="2:42" x14ac:dyDescent="0.25">
      <c r="B275" s="31">
        <f t="shared" ca="1" si="3"/>
        <v>53387</v>
      </c>
      <c r="C275" s="32">
        <f>IF(C$14="","",INDEX('Work It Out'!$K269:$EN269,MATCH(C$14,WorkDebtName,0)))</f>
        <v>0</v>
      </c>
      <c r="D275" s="32">
        <f>IF(C$14="","",INDEX('Work It Out'!$I269:$EN269, MATCH(C$14, WorkDebtName, 0)))</f>
        <v>0</v>
      </c>
      <c r="E275" s="32">
        <f>IF(E$14="","",INDEX('Work It Out'!$K269:$EN269,MATCH(E$14,WorkDebtName,0)))</f>
        <v>0</v>
      </c>
      <c r="F275" s="32">
        <f>IF(E$14="","",INDEX('Work It Out'!$I269:$EN269, MATCH(E$14, WorkDebtName, 0)))</f>
        <v>0</v>
      </c>
      <c r="G275" s="32">
        <f>IF(G$14="","",INDEX('Work It Out'!$K269:$EN269,MATCH(G$14,WorkDebtName,0)))</f>
        <v>0</v>
      </c>
      <c r="H275" s="32">
        <f>IF(G$14="","",INDEX('Work It Out'!$I269:$EN269, MATCH(G$14, WorkDebtName, 0)))</f>
        <v>0</v>
      </c>
      <c r="I275" s="32">
        <f>IF(I$14="","",INDEX('Work It Out'!$K269:$EN269,MATCH(I$14,WorkDebtName,0)))</f>
        <v>0</v>
      </c>
      <c r="J275" s="32">
        <f>IF(I$14="","",INDEX('Work It Out'!$I269:$EN269, MATCH(I$14, WorkDebtName, 0)))</f>
        <v>0</v>
      </c>
      <c r="K275" s="32" t="str">
        <f>IF(K$14="","",INDEX('Work It Out'!$K269:$EN269,MATCH(K$14,WorkDebtName,0)))</f>
        <v/>
      </c>
      <c r="L275" s="32" t="str">
        <f>IF(K$14="","",INDEX('Work It Out'!$I269:$EN269, MATCH(K$14, WorkDebtName, 0)))</f>
        <v/>
      </c>
      <c r="M275" s="32" t="str">
        <f>IF(M$14="","",INDEX('Work It Out'!$K269:$EN269,MATCH(M$14,WorkDebtName,0)))</f>
        <v/>
      </c>
      <c r="N275" s="32" t="str">
        <f>IF(M$14="","",INDEX('Work It Out'!$I269:$EN269, MATCH(M$14, WorkDebtName, 0)))</f>
        <v/>
      </c>
      <c r="O275" s="32" t="str">
        <f>IF(O$14="","",INDEX('Work It Out'!$K269:$EN269,MATCH(O$14,WorkDebtName,0)))</f>
        <v/>
      </c>
      <c r="P275" s="32" t="str">
        <f>IF(O$14="","",INDEX('Work It Out'!$I269:$EN269, MATCH(O$14, WorkDebtName, 0)))</f>
        <v/>
      </c>
      <c r="Q275" s="32" t="str">
        <f>IF(Q$14="","",INDEX('Work It Out'!$K269:$EN269,MATCH(Q$14,WorkDebtName,0)))</f>
        <v/>
      </c>
      <c r="R275" s="32" t="str">
        <f>IF(Q$14="","",INDEX('Work It Out'!$I269:$EN269, MATCH(Q$14, WorkDebtName, 0)))</f>
        <v/>
      </c>
      <c r="S275" s="32" t="str">
        <f>IF(S$14="","",INDEX('Work It Out'!$K269:$EN269,MATCH(S$14,WorkDebtName,0)))</f>
        <v/>
      </c>
      <c r="T275" s="32" t="str">
        <f>IF(S$14="","",INDEX('Work It Out'!$I269:$EN269, MATCH(S$14, WorkDebtName, 0)))</f>
        <v/>
      </c>
      <c r="U275" s="32" t="str">
        <f>IF(U$14="","",INDEX('Work It Out'!$K269:$EN269,MATCH(U$14,WorkDebtName,0)))</f>
        <v/>
      </c>
      <c r="V275" s="32" t="str">
        <f>IF(U$14="","",INDEX('Work It Out'!$I269:$EN269, MATCH(U$14, WorkDebtName, 0)))</f>
        <v/>
      </c>
      <c r="W275" s="32" t="str">
        <f>IF(W$14="","",INDEX('Work It Out'!$K269:$EN269,MATCH(W$14,WorkDebtName,0)))</f>
        <v/>
      </c>
      <c r="X275" s="32" t="str">
        <f>IF(W$14="","",INDEX('Work It Out'!$I269:$EN269, MATCH(W$14, WorkDebtName, 0)))</f>
        <v/>
      </c>
      <c r="Y275" s="32" t="str">
        <f>IF(Y$14="","",INDEX('Work It Out'!$K269:$EN269,MATCH(Y$14,WorkDebtName,0)))</f>
        <v/>
      </c>
      <c r="Z275" s="32" t="str">
        <f>IF(Y$14="","",INDEX('Work It Out'!$I269:$EN269, MATCH(Y$14, WorkDebtName, 0)))</f>
        <v/>
      </c>
      <c r="AA275" s="32" t="str">
        <f>IF(AA$14="","",INDEX('Work It Out'!$K269:$EN269,MATCH(AA$14,WorkDebtName,0)))</f>
        <v/>
      </c>
      <c r="AB275" s="32" t="str">
        <f>IF(AA$14="","",INDEX('Work It Out'!$I269:$EN269, MATCH(AA$14, WorkDebtName, 0)))</f>
        <v/>
      </c>
      <c r="AC275" s="32" t="str">
        <f>IF(AC$14="","",INDEX('Work It Out'!$K269:$EN269,MATCH(AC$14,WorkDebtName,0)))</f>
        <v/>
      </c>
      <c r="AD275" s="32" t="str">
        <f>IF(AC$14="","",INDEX('Work It Out'!$I269:$EN269, MATCH(AC$14, WorkDebtName, 0)))</f>
        <v/>
      </c>
      <c r="AE275" s="32" t="str">
        <f>IF(AE$14="","",INDEX('Work It Out'!$K269:$EN269,MATCH(AE$14,WorkDebtName,0)))</f>
        <v/>
      </c>
      <c r="AF275" s="32" t="str">
        <f>IF(AE$14="","",INDEX('Work It Out'!$I269:$EN269, MATCH(AE$14, WorkDebtName, 0)))</f>
        <v/>
      </c>
      <c r="AG275" s="32" t="str">
        <f>IF(AG$14="","",INDEX('Work It Out'!$K269:$EN269,MATCH(AG$14,WorkDebtName,0)))</f>
        <v/>
      </c>
      <c r="AH275" s="32" t="str">
        <f>IF(AG$14="","",INDEX('Work It Out'!$I269:$EN269, MATCH(AG$14, WorkDebtName, 0)))</f>
        <v/>
      </c>
      <c r="AI275" s="32" t="str">
        <f>IF(AI$14="","",INDEX('Work It Out'!$K269:$EN269,MATCH(AI$14,WorkDebtName,0)))</f>
        <v/>
      </c>
      <c r="AJ275" s="32" t="str">
        <f>IF(AI$14="","",INDEX('Work It Out'!$I269:$EN269, MATCH(AI$14, WorkDebtName, 0)))</f>
        <v/>
      </c>
      <c r="AK275" s="32" t="str">
        <f>IF(AK$14="","",INDEX('Work It Out'!$K269:$EN269,MATCH(AK$14,WorkDebtName,0)))</f>
        <v/>
      </c>
      <c r="AL275" s="32" t="str">
        <f>IF(AK$14="","",INDEX('Work It Out'!$I269:$EN269, MATCH(AK$14, WorkDebtName, 0)))</f>
        <v/>
      </c>
      <c r="AM275" s="32" t="str">
        <f>IF(AM$14="","",INDEX('Work It Out'!$K269:$EN269,MATCH(AM$14,WorkDebtName,0)))</f>
        <v/>
      </c>
      <c r="AN275" s="32" t="str">
        <f>IF(AM$14="","",INDEX('Work It Out'!$I269:$EN269, MATCH(AM$14, WorkDebtName, 0)))</f>
        <v/>
      </c>
      <c r="AO275" s="32" t="str">
        <f>IF(AO$14="","",INDEX('Work It Out'!$K269:$EN269,MATCH(AO$14,WorkDebtName,0)))</f>
        <v/>
      </c>
      <c r="AP275" s="32" t="str">
        <f>IF(AO$14="","",INDEX('Work It Out'!$I269:$EN269, MATCH(AO$14, WorkDebtName, 0)))</f>
        <v/>
      </c>
    </row>
    <row r="276" spans="2:42" x14ac:dyDescent="0.25">
      <c r="B276" s="31">
        <f t="shared" ca="1" si="3"/>
        <v>53418</v>
      </c>
      <c r="C276" s="32">
        <f>IF(C$14="","",INDEX('Work It Out'!$K270:$EN270,MATCH(C$14,WorkDebtName,0)))</f>
        <v>0</v>
      </c>
      <c r="D276" s="32">
        <f>IF(C$14="","",INDEX('Work It Out'!$I270:$EN270, MATCH(C$14, WorkDebtName, 0)))</f>
        <v>0</v>
      </c>
      <c r="E276" s="32">
        <f>IF(E$14="","",INDEX('Work It Out'!$K270:$EN270,MATCH(E$14,WorkDebtName,0)))</f>
        <v>0</v>
      </c>
      <c r="F276" s="32">
        <f>IF(E$14="","",INDEX('Work It Out'!$I270:$EN270, MATCH(E$14, WorkDebtName, 0)))</f>
        <v>0</v>
      </c>
      <c r="G276" s="32">
        <f>IF(G$14="","",INDEX('Work It Out'!$K270:$EN270,MATCH(G$14,WorkDebtName,0)))</f>
        <v>0</v>
      </c>
      <c r="H276" s="32">
        <f>IF(G$14="","",INDEX('Work It Out'!$I270:$EN270, MATCH(G$14, WorkDebtName, 0)))</f>
        <v>0</v>
      </c>
      <c r="I276" s="32">
        <f>IF(I$14="","",INDEX('Work It Out'!$K270:$EN270,MATCH(I$14,WorkDebtName,0)))</f>
        <v>0</v>
      </c>
      <c r="J276" s="32">
        <f>IF(I$14="","",INDEX('Work It Out'!$I270:$EN270, MATCH(I$14, WorkDebtName, 0)))</f>
        <v>0</v>
      </c>
      <c r="K276" s="32" t="str">
        <f>IF(K$14="","",INDEX('Work It Out'!$K270:$EN270,MATCH(K$14,WorkDebtName,0)))</f>
        <v/>
      </c>
      <c r="L276" s="32" t="str">
        <f>IF(K$14="","",INDEX('Work It Out'!$I270:$EN270, MATCH(K$14, WorkDebtName, 0)))</f>
        <v/>
      </c>
      <c r="M276" s="32" t="str">
        <f>IF(M$14="","",INDEX('Work It Out'!$K270:$EN270,MATCH(M$14,WorkDebtName,0)))</f>
        <v/>
      </c>
      <c r="N276" s="32" t="str">
        <f>IF(M$14="","",INDEX('Work It Out'!$I270:$EN270, MATCH(M$14, WorkDebtName, 0)))</f>
        <v/>
      </c>
      <c r="O276" s="32" t="str">
        <f>IF(O$14="","",INDEX('Work It Out'!$K270:$EN270,MATCH(O$14,WorkDebtName,0)))</f>
        <v/>
      </c>
      <c r="P276" s="32" t="str">
        <f>IF(O$14="","",INDEX('Work It Out'!$I270:$EN270, MATCH(O$14, WorkDebtName, 0)))</f>
        <v/>
      </c>
      <c r="Q276" s="32" t="str">
        <f>IF(Q$14="","",INDEX('Work It Out'!$K270:$EN270,MATCH(Q$14,WorkDebtName,0)))</f>
        <v/>
      </c>
      <c r="R276" s="32" t="str">
        <f>IF(Q$14="","",INDEX('Work It Out'!$I270:$EN270, MATCH(Q$14, WorkDebtName, 0)))</f>
        <v/>
      </c>
      <c r="S276" s="32" t="str">
        <f>IF(S$14="","",INDEX('Work It Out'!$K270:$EN270,MATCH(S$14,WorkDebtName,0)))</f>
        <v/>
      </c>
      <c r="T276" s="32" t="str">
        <f>IF(S$14="","",INDEX('Work It Out'!$I270:$EN270, MATCH(S$14, WorkDebtName, 0)))</f>
        <v/>
      </c>
      <c r="U276" s="32" t="str">
        <f>IF(U$14="","",INDEX('Work It Out'!$K270:$EN270,MATCH(U$14,WorkDebtName,0)))</f>
        <v/>
      </c>
      <c r="V276" s="32" t="str">
        <f>IF(U$14="","",INDEX('Work It Out'!$I270:$EN270, MATCH(U$14, WorkDebtName, 0)))</f>
        <v/>
      </c>
      <c r="W276" s="32" t="str">
        <f>IF(W$14="","",INDEX('Work It Out'!$K270:$EN270,MATCH(W$14,WorkDebtName,0)))</f>
        <v/>
      </c>
      <c r="X276" s="32" t="str">
        <f>IF(W$14="","",INDEX('Work It Out'!$I270:$EN270, MATCH(W$14, WorkDebtName, 0)))</f>
        <v/>
      </c>
      <c r="Y276" s="32" t="str">
        <f>IF(Y$14="","",INDEX('Work It Out'!$K270:$EN270,MATCH(Y$14,WorkDebtName,0)))</f>
        <v/>
      </c>
      <c r="Z276" s="32" t="str">
        <f>IF(Y$14="","",INDEX('Work It Out'!$I270:$EN270, MATCH(Y$14, WorkDebtName, 0)))</f>
        <v/>
      </c>
      <c r="AA276" s="32" t="str">
        <f>IF(AA$14="","",INDEX('Work It Out'!$K270:$EN270,MATCH(AA$14,WorkDebtName,0)))</f>
        <v/>
      </c>
      <c r="AB276" s="32" t="str">
        <f>IF(AA$14="","",INDEX('Work It Out'!$I270:$EN270, MATCH(AA$14, WorkDebtName, 0)))</f>
        <v/>
      </c>
      <c r="AC276" s="32" t="str">
        <f>IF(AC$14="","",INDEX('Work It Out'!$K270:$EN270,MATCH(AC$14,WorkDebtName,0)))</f>
        <v/>
      </c>
      <c r="AD276" s="32" t="str">
        <f>IF(AC$14="","",INDEX('Work It Out'!$I270:$EN270, MATCH(AC$14, WorkDebtName, 0)))</f>
        <v/>
      </c>
      <c r="AE276" s="32" t="str">
        <f>IF(AE$14="","",INDEX('Work It Out'!$K270:$EN270,MATCH(AE$14,WorkDebtName,0)))</f>
        <v/>
      </c>
      <c r="AF276" s="32" t="str">
        <f>IF(AE$14="","",INDEX('Work It Out'!$I270:$EN270, MATCH(AE$14, WorkDebtName, 0)))</f>
        <v/>
      </c>
      <c r="AG276" s="32" t="str">
        <f>IF(AG$14="","",INDEX('Work It Out'!$K270:$EN270,MATCH(AG$14,WorkDebtName,0)))</f>
        <v/>
      </c>
      <c r="AH276" s="32" t="str">
        <f>IF(AG$14="","",INDEX('Work It Out'!$I270:$EN270, MATCH(AG$14, WorkDebtName, 0)))</f>
        <v/>
      </c>
      <c r="AI276" s="32" t="str">
        <f>IF(AI$14="","",INDEX('Work It Out'!$K270:$EN270,MATCH(AI$14,WorkDebtName,0)))</f>
        <v/>
      </c>
      <c r="AJ276" s="32" t="str">
        <f>IF(AI$14="","",INDEX('Work It Out'!$I270:$EN270, MATCH(AI$14, WorkDebtName, 0)))</f>
        <v/>
      </c>
      <c r="AK276" s="32" t="str">
        <f>IF(AK$14="","",INDEX('Work It Out'!$K270:$EN270,MATCH(AK$14,WorkDebtName,0)))</f>
        <v/>
      </c>
      <c r="AL276" s="32" t="str">
        <f>IF(AK$14="","",INDEX('Work It Out'!$I270:$EN270, MATCH(AK$14, WorkDebtName, 0)))</f>
        <v/>
      </c>
      <c r="AM276" s="32" t="str">
        <f>IF(AM$14="","",INDEX('Work It Out'!$K270:$EN270,MATCH(AM$14,WorkDebtName,0)))</f>
        <v/>
      </c>
      <c r="AN276" s="32" t="str">
        <f>IF(AM$14="","",INDEX('Work It Out'!$I270:$EN270, MATCH(AM$14, WorkDebtName, 0)))</f>
        <v/>
      </c>
      <c r="AO276" s="32" t="str">
        <f>IF(AO$14="","",INDEX('Work It Out'!$K270:$EN270,MATCH(AO$14,WorkDebtName,0)))</f>
        <v/>
      </c>
      <c r="AP276" s="32" t="str">
        <f>IF(AO$14="","",INDEX('Work It Out'!$I270:$EN270, MATCH(AO$14, WorkDebtName, 0)))</f>
        <v/>
      </c>
    </row>
    <row r="277" spans="2:42" x14ac:dyDescent="0.25">
      <c r="B277" s="31">
        <f t="shared" ca="1" si="3"/>
        <v>53448</v>
      </c>
      <c r="C277" s="32">
        <f>IF(C$14="","",INDEX('Work It Out'!$K271:$EN271,MATCH(C$14,WorkDebtName,0)))</f>
        <v>0</v>
      </c>
      <c r="D277" s="32">
        <f>IF(C$14="","",INDEX('Work It Out'!$I271:$EN271, MATCH(C$14, WorkDebtName, 0)))</f>
        <v>0</v>
      </c>
      <c r="E277" s="32">
        <f>IF(E$14="","",INDEX('Work It Out'!$K271:$EN271,MATCH(E$14,WorkDebtName,0)))</f>
        <v>0</v>
      </c>
      <c r="F277" s="32">
        <f>IF(E$14="","",INDEX('Work It Out'!$I271:$EN271, MATCH(E$14, WorkDebtName, 0)))</f>
        <v>0</v>
      </c>
      <c r="G277" s="32">
        <f>IF(G$14="","",INDEX('Work It Out'!$K271:$EN271,MATCH(G$14,WorkDebtName,0)))</f>
        <v>0</v>
      </c>
      <c r="H277" s="32">
        <f>IF(G$14="","",INDEX('Work It Out'!$I271:$EN271, MATCH(G$14, WorkDebtName, 0)))</f>
        <v>0</v>
      </c>
      <c r="I277" s="32">
        <f>IF(I$14="","",INDEX('Work It Out'!$K271:$EN271,MATCH(I$14,WorkDebtName,0)))</f>
        <v>0</v>
      </c>
      <c r="J277" s="32">
        <f>IF(I$14="","",INDEX('Work It Out'!$I271:$EN271, MATCH(I$14, WorkDebtName, 0)))</f>
        <v>0</v>
      </c>
      <c r="K277" s="32" t="str">
        <f>IF(K$14="","",INDEX('Work It Out'!$K271:$EN271,MATCH(K$14,WorkDebtName,0)))</f>
        <v/>
      </c>
      <c r="L277" s="32" t="str">
        <f>IF(K$14="","",INDEX('Work It Out'!$I271:$EN271, MATCH(K$14, WorkDebtName, 0)))</f>
        <v/>
      </c>
      <c r="M277" s="32" t="str">
        <f>IF(M$14="","",INDEX('Work It Out'!$K271:$EN271,MATCH(M$14,WorkDebtName,0)))</f>
        <v/>
      </c>
      <c r="N277" s="32" t="str">
        <f>IF(M$14="","",INDEX('Work It Out'!$I271:$EN271, MATCH(M$14, WorkDebtName, 0)))</f>
        <v/>
      </c>
      <c r="O277" s="32" t="str">
        <f>IF(O$14="","",INDEX('Work It Out'!$K271:$EN271,MATCH(O$14,WorkDebtName,0)))</f>
        <v/>
      </c>
      <c r="P277" s="32" t="str">
        <f>IF(O$14="","",INDEX('Work It Out'!$I271:$EN271, MATCH(O$14, WorkDebtName, 0)))</f>
        <v/>
      </c>
      <c r="Q277" s="32" t="str">
        <f>IF(Q$14="","",INDEX('Work It Out'!$K271:$EN271,MATCH(Q$14,WorkDebtName,0)))</f>
        <v/>
      </c>
      <c r="R277" s="32" t="str">
        <f>IF(Q$14="","",INDEX('Work It Out'!$I271:$EN271, MATCH(Q$14, WorkDebtName, 0)))</f>
        <v/>
      </c>
      <c r="S277" s="32" t="str">
        <f>IF(S$14="","",INDEX('Work It Out'!$K271:$EN271,MATCH(S$14,WorkDebtName,0)))</f>
        <v/>
      </c>
      <c r="T277" s="32" t="str">
        <f>IF(S$14="","",INDEX('Work It Out'!$I271:$EN271, MATCH(S$14, WorkDebtName, 0)))</f>
        <v/>
      </c>
      <c r="U277" s="32" t="str">
        <f>IF(U$14="","",INDEX('Work It Out'!$K271:$EN271,MATCH(U$14,WorkDebtName,0)))</f>
        <v/>
      </c>
      <c r="V277" s="32" t="str">
        <f>IF(U$14="","",INDEX('Work It Out'!$I271:$EN271, MATCH(U$14, WorkDebtName, 0)))</f>
        <v/>
      </c>
      <c r="W277" s="32" t="str">
        <f>IF(W$14="","",INDEX('Work It Out'!$K271:$EN271,MATCH(W$14,WorkDebtName,0)))</f>
        <v/>
      </c>
      <c r="X277" s="32" t="str">
        <f>IF(W$14="","",INDEX('Work It Out'!$I271:$EN271, MATCH(W$14, WorkDebtName, 0)))</f>
        <v/>
      </c>
      <c r="Y277" s="32" t="str">
        <f>IF(Y$14="","",INDEX('Work It Out'!$K271:$EN271,MATCH(Y$14,WorkDebtName,0)))</f>
        <v/>
      </c>
      <c r="Z277" s="32" t="str">
        <f>IF(Y$14="","",INDEX('Work It Out'!$I271:$EN271, MATCH(Y$14, WorkDebtName, 0)))</f>
        <v/>
      </c>
      <c r="AA277" s="32" t="str">
        <f>IF(AA$14="","",INDEX('Work It Out'!$K271:$EN271,MATCH(AA$14,WorkDebtName,0)))</f>
        <v/>
      </c>
      <c r="AB277" s="32" t="str">
        <f>IF(AA$14="","",INDEX('Work It Out'!$I271:$EN271, MATCH(AA$14, WorkDebtName, 0)))</f>
        <v/>
      </c>
      <c r="AC277" s="32" t="str">
        <f>IF(AC$14="","",INDEX('Work It Out'!$K271:$EN271,MATCH(AC$14,WorkDebtName,0)))</f>
        <v/>
      </c>
      <c r="AD277" s="32" t="str">
        <f>IF(AC$14="","",INDEX('Work It Out'!$I271:$EN271, MATCH(AC$14, WorkDebtName, 0)))</f>
        <v/>
      </c>
      <c r="AE277" s="32" t="str">
        <f>IF(AE$14="","",INDEX('Work It Out'!$K271:$EN271,MATCH(AE$14,WorkDebtName,0)))</f>
        <v/>
      </c>
      <c r="AF277" s="32" t="str">
        <f>IF(AE$14="","",INDEX('Work It Out'!$I271:$EN271, MATCH(AE$14, WorkDebtName, 0)))</f>
        <v/>
      </c>
      <c r="AG277" s="32" t="str">
        <f>IF(AG$14="","",INDEX('Work It Out'!$K271:$EN271,MATCH(AG$14,WorkDebtName,0)))</f>
        <v/>
      </c>
      <c r="AH277" s="32" t="str">
        <f>IF(AG$14="","",INDEX('Work It Out'!$I271:$EN271, MATCH(AG$14, WorkDebtName, 0)))</f>
        <v/>
      </c>
      <c r="AI277" s="32" t="str">
        <f>IF(AI$14="","",INDEX('Work It Out'!$K271:$EN271,MATCH(AI$14,WorkDebtName,0)))</f>
        <v/>
      </c>
      <c r="AJ277" s="32" t="str">
        <f>IF(AI$14="","",INDEX('Work It Out'!$I271:$EN271, MATCH(AI$14, WorkDebtName, 0)))</f>
        <v/>
      </c>
      <c r="AK277" s="32" t="str">
        <f>IF(AK$14="","",INDEX('Work It Out'!$K271:$EN271,MATCH(AK$14,WorkDebtName,0)))</f>
        <v/>
      </c>
      <c r="AL277" s="32" t="str">
        <f>IF(AK$14="","",INDEX('Work It Out'!$I271:$EN271, MATCH(AK$14, WorkDebtName, 0)))</f>
        <v/>
      </c>
      <c r="AM277" s="32" t="str">
        <f>IF(AM$14="","",INDEX('Work It Out'!$K271:$EN271,MATCH(AM$14,WorkDebtName,0)))</f>
        <v/>
      </c>
      <c r="AN277" s="32" t="str">
        <f>IF(AM$14="","",INDEX('Work It Out'!$I271:$EN271, MATCH(AM$14, WorkDebtName, 0)))</f>
        <v/>
      </c>
      <c r="AO277" s="32" t="str">
        <f>IF(AO$14="","",INDEX('Work It Out'!$K271:$EN271,MATCH(AO$14,WorkDebtName,0)))</f>
        <v/>
      </c>
      <c r="AP277" s="32" t="str">
        <f>IF(AO$14="","",INDEX('Work It Out'!$I271:$EN271, MATCH(AO$14, WorkDebtName, 0)))</f>
        <v/>
      </c>
    </row>
    <row r="278" spans="2:42" x14ac:dyDescent="0.25">
      <c r="B278" s="31">
        <f t="shared" ca="1" si="3"/>
        <v>53479</v>
      </c>
      <c r="C278" s="32">
        <f>IF(C$14="","",INDEX('Work It Out'!$K272:$EN272,MATCH(C$14,WorkDebtName,0)))</f>
        <v>0</v>
      </c>
      <c r="D278" s="32">
        <f>IF(C$14="","",INDEX('Work It Out'!$I272:$EN272, MATCH(C$14, WorkDebtName, 0)))</f>
        <v>0</v>
      </c>
      <c r="E278" s="32">
        <f>IF(E$14="","",INDEX('Work It Out'!$K272:$EN272,MATCH(E$14,WorkDebtName,0)))</f>
        <v>0</v>
      </c>
      <c r="F278" s="32">
        <f>IF(E$14="","",INDEX('Work It Out'!$I272:$EN272, MATCH(E$14, WorkDebtName, 0)))</f>
        <v>0</v>
      </c>
      <c r="G278" s="32">
        <f>IF(G$14="","",INDEX('Work It Out'!$K272:$EN272,MATCH(G$14,WorkDebtName,0)))</f>
        <v>0</v>
      </c>
      <c r="H278" s="32">
        <f>IF(G$14="","",INDEX('Work It Out'!$I272:$EN272, MATCH(G$14, WorkDebtName, 0)))</f>
        <v>0</v>
      </c>
      <c r="I278" s="32">
        <f>IF(I$14="","",INDEX('Work It Out'!$K272:$EN272,MATCH(I$14,WorkDebtName,0)))</f>
        <v>0</v>
      </c>
      <c r="J278" s="32">
        <f>IF(I$14="","",INDEX('Work It Out'!$I272:$EN272, MATCH(I$14, WorkDebtName, 0)))</f>
        <v>0</v>
      </c>
      <c r="K278" s="32" t="str">
        <f>IF(K$14="","",INDEX('Work It Out'!$K272:$EN272,MATCH(K$14,WorkDebtName,0)))</f>
        <v/>
      </c>
      <c r="L278" s="32" t="str">
        <f>IF(K$14="","",INDEX('Work It Out'!$I272:$EN272, MATCH(K$14, WorkDebtName, 0)))</f>
        <v/>
      </c>
      <c r="M278" s="32" t="str">
        <f>IF(M$14="","",INDEX('Work It Out'!$K272:$EN272,MATCH(M$14,WorkDebtName,0)))</f>
        <v/>
      </c>
      <c r="N278" s="32" t="str">
        <f>IF(M$14="","",INDEX('Work It Out'!$I272:$EN272, MATCH(M$14, WorkDebtName, 0)))</f>
        <v/>
      </c>
      <c r="O278" s="32" t="str">
        <f>IF(O$14="","",INDEX('Work It Out'!$K272:$EN272,MATCH(O$14,WorkDebtName,0)))</f>
        <v/>
      </c>
      <c r="P278" s="32" t="str">
        <f>IF(O$14="","",INDEX('Work It Out'!$I272:$EN272, MATCH(O$14, WorkDebtName, 0)))</f>
        <v/>
      </c>
      <c r="Q278" s="32" t="str">
        <f>IF(Q$14="","",INDEX('Work It Out'!$K272:$EN272,MATCH(Q$14,WorkDebtName,0)))</f>
        <v/>
      </c>
      <c r="R278" s="32" t="str">
        <f>IF(Q$14="","",INDEX('Work It Out'!$I272:$EN272, MATCH(Q$14, WorkDebtName, 0)))</f>
        <v/>
      </c>
      <c r="S278" s="32" t="str">
        <f>IF(S$14="","",INDEX('Work It Out'!$K272:$EN272,MATCH(S$14,WorkDebtName,0)))</f>
        <v/>
      </c>
      <c r="T278" s="32" t="str">
        <f>IF(S$14="","",INDEX('Work It Out'!$I272:$EN272, MATCH(S$14, WorkDebtName, 0)))</f>
        <v/>
      </c>
      <c r="U278" s="32" t="str">
        <f>IF(U$14="","",INDEX('Work It Out'!$K272:$EN272,MATCH(U$14,WorkDebtName,0)))</f>
        <v/>
      </c>
      <c r="V278" s="32" t="str">
        <f>IF(U$14="","",INDEX('Work It Out'!$I272:$EN272, MATCH(U$14, WorkDebtName, 0)))</f>
        <v/>
      </c>
      <c r="W278" s="32" t="str">
        <f>IF(W$14="","",INDEX('Work It Out'!$K272:$EN272,MATCH(W$14,WorkDebtName,0)))</f>
        <v/>
      </c>
      <c r="X278" s="32" t="str">
        <f>IF(W$14="","",INDEX('Work It Out'!$I272:$EN272, MATCH(W$14, WorkDebtName, 0)))</f>
        <v/>
      </c>
      <c r="Y278" s="32" t="str">
        <f>IF(Y$14="","",INDEX('Work It Out'!$K272:$EN272,MATCH(Y$14,WorkDebtName,0)))</f>
        <v/>
      </c>
      <c r="Z278" s="32" t="str">
        <f>IF(Y$14="","",INDEX('Work It Out'!$I272:$EN272, MATCH(Y$14, WorkDebtName, 0)))</f>
        <v/>
      </c>
      <c r="AA278" s="32" t="str">
        <f>IF(AA$14="","",INDEX('Work It Out'!$K272:$EN272,MATCH(AA$14,WorkDebtName,0)))</f>
        <v/>
      </c>
      <c r="AB278" s="32" t="str">
        <f>IF(AA$14="","",INDEX('Work It Out'!$I272:$EN272, MATCH(AA$14, WorkDebtName, 0)))</f>
        <v/>
      </c>
      <c r="AC278" s="32" t="str">
        <f>IF(AC$14="","",INDEX('Work It Out'!$K272:$EN272,MATCH(AC$14,WorkDebtName,0)))</f>
        <v/>
      </c>
      <c r="AD278" s="32" t="str">
        <f>IF(AC$14="","",INDEX('Work It Out'!$I272:$EN272, MATCH(AC$14, WorkDebtName, 0)))</f>
        <v/>
      </c>
      <c r="AE278" s="32" t="str">
        <f>IF(AE$14="","",INDEX('Work It Out'!$K272:$EN272,MATCH(AE$14,WorkDebtName,0)))</f>
        <v/>
      </c>
      <c r="AF278" s="32" t="str">
        <f>IF(AE$14="","",INDEX('Work It Out'!$I272:$EN272, MATCH(AE$14, WorkDebtName, 0)))</f>
        <v/>
      </c>
      <c r="AG278" s="32" t="str">
        <f>IF(AG$14="","",INDEX('Work It Out'!$K272:$EN272,MATCH(AG$14,WorkDebtName,0)))</f>
        <v/>
      </c>
      <c r="AH278" s="32" t="str">
        <f>IF(AG$14="","",INDEX('Work It Out'!$I272:$EN272, MATCH(AG$14, WorkDebtName, 0)))</f>
        <v/>
      </c>
      <c r="AI278" s="32" t="str">
        <f>IF(AI$14="","",INDEX('Work It Out'!$K272:$EN272,MATCH(AI$14,WorkDebtName,0)))</f>
        <v/>
      </c>
      <c r="AJ278" s="32" t="str">
        <f>IF(AI$14="","",INDEX('Work It Out'!$I272:$EN272, MATCH(AI$14, WorkDebtName, 0)))</f>
        <v/>
      </c>
      <c r="AK278" s="32" t="str">
        <f>IF(AK$14="","",INDEX('Work It Out'!$K272:$EN272,MATCH(AK$14,WorkDebtName,0)))</f>
        <v/>
      </c>
      <c r="AL278" s="32" t="str">
        <f>IF(AK$14="","",INDEX('Work It Out'!$I272:$EN272, MATCH(AK$14, WorkDebtName, 0)))</f>
        <v/>
      </c>
      <c r="AM278" s="32" t="str">
        <f>IF(AM$14="","",INDEX('Work It Out'!$K272:$EN272,MATCH(AM$14,WorkDebtName,0)))</f>
        <v/>
      </c>
      <c r="AN278" s="32" t="str">
        <f>IF(AM$14="","",INDEX('Work It Out'!$I272:$EN272, MATCH(AM$14, WorkDebtName, 0)))</f>
        <v/>
      </c>
      <c r="AO278" s="32" t="str">
        <f>IF(AO$14="","",INDEX('Work It Out'!$K272:$EN272,MATCH(AO$14,WorkDebtName,0)))</f>
        <v/>
      </c>
      <c r="AP278" s="32" t="str">
        <f>IF(AO$14="","",INDEX('Work It Out'!$I272:$EN272, MATCH(AO$14, WorkDebtName, 0)))</f>
        <v/>
      </c>
    </row>
    <row r="279" spans="2:42" x14ac:dyDescent="0.25">
      <c r="B279" s="31">
        <f t="shared" ca="1" si="3"/>
        <v>53509</v>
      </c>
      <c r="C279" s="32">
        <f>IF(C$14="","",INDEX('Work It Out'!$K273:$EN273,MATCH(C$14,WorkDebtName,0)))</f>
        <v>0</v>
      </c>
      <c r="D279" s="32">
        <f>IF(C$14="","",INDEX('Work It Out'!$I273:$EN273, MATCH(C$14, WorkDebtName, 0)))</f>
        <v>0</v>
      </c>
      <c r="E279" s="32">
        <f>IF(E$14="","",INDEX('Work It Out'!$K273:$EN273,MATCH(E$14,WorkDebtName,0)))</f>
        <v>0</v>
      </c>
      <c r="F279" s="32">
        <f>IF(E$14="","",INDEX('Work It Out'!$I273:$EN273, MATCH(E$14, WorkDebtName, 0)))</f>
        <v>0</v>
      </c>
      <c r="G279" s="32">
        <f>IF(G$14="","",INDEX('Work It Out'!$K273:$EN273,MATCH(G$14,WorkDebtName,0)))</f>
        <v>0</v>
      </c>
      <c r="H279" s="32">
        <f>IF(G$14="","",INDEX('Work It Out'!$I273:$EN273, MATCH(G$14, WorkDebtName, 0)))</f>
        <v>0</v>
      </c>
      <c r="I279" s="32">
        <f>IF(I$14="","",INDEX('Work It Out'!$K273:$EN273,MATCH(I$14,WorkDebtName,0)))</f>
        <v>0</v>
      </c>
      <c r="J279" s="32">
        <f>IF(I$14="","",INDEX('Work It Out'!$I273:$EN273, MATCH(I$14, WorkDebtName, 0)))</f>
        <v>0</v>
      </c>
      <c r="K279" s="32" t="str">
        <f>IF(K$14="","",INDEX('Work It Out'!$K273:$EN273,MATCH(K$14,WorkDebtName,0)))</f>
        <v/>
      </c>
      <c r="L279" s="32" t="str">
        <f>IF(K$14="","",INDEX('Work It Out'!$I273:$EN273, MATCH(K$14, WorkDebtName, 0)))</f>
        <v/>
      </c>
      <c r="M279" s="32" t="str">
        <f>IF(M$14="","",INDEX('Work It Out'!$K273:$EN273,MATCH(M$14,WorkDebtName,0)))</f>
        <v/>
      </c>
      <c r="N279" s="32" t="str">
        <f>IF(M$14="","",INDEX('Work It Out'!$I273:$EN273, MATCH(M$14, WorkDebtName, 0)))</f>
        <v/>
      </c>
      <c r="O279" s="32" t="str">
        <f>IF(O$14="","",INDEX('Work It Out'!$K273:$EN273,MATCH(O$14,WorkDebtName,0)))</f>
        <v/>
      </c>
      <c r="P279" s="32" t="str">
        <f>IF(O$14="","",INDEX('Work It Out'!$I273:$EN273, MATCH(O$14, WorkDebtName, 0)))</f>
        <v/>
      </c>
      <c r="Q279" s="32" t="str">
        <f>IF(Q$14="","",INDEX('Work It Out'!$K273:$EN273,MATCH(Q$14,WorkDebtName,0)))</f>
        <v/>
      </c>
      <c r="R279" s="32" t="str">
        <f>IF(Q$14="","",INDEX('Work It Out'!$I273:$EN273, MATCH(Q$14, WorkDebtName, 0)))</f>
        <v/>
      </c>
      <c r="S279" s="32" t="str">
        <f>IF(S$14="","",INDEX('Work It Out'!$K273:$EN273,MATCH(S$14,WorkDebtName,0)))</f>
        <v/>
      </c>
      <c r="T279" s="32" t="str">
        <f>IF(S$14="","",INDEX('Work It Out'!$I273:$EN273, MATCH(S$14, WorkDebtName, 0)))</f>
        <v/>
      </c>
      <c r="U279" s="32" t="str">
        <f>IF(U$14="","",INDEX('Work It Out'!$K273:$EN273,MATCH(U$14,WorkDebtName,0)))</f>
        <v/>
      </c>
      <c r="V279" s="32" t="str">
        <f>IF(U$14="","",INDEX('Work It Out'!$I273:$EN273, MATCH(U$14, WorkDebtName, 0)))</f>
        <v/>
      </c>
      <c r="W279" s="32" t="str">
        <f>IF(W$14="","",INDEX('Work It Out'!$K273:$EN273,MATCH(W$14,WorkDebtName,0)))</f>
        <v/>
      </c>
      <c r="X279" s="32" t="str">
        <f>IF(W$14="","",INDEX('Work It Out'!$I273:$EN273, MATCH(W$14, WorkDebtName, 0)))</f>
        <v/>
      </c>
      <c r="Y279" s="32" t="str">
        <f>IF(Y$14="","",INDEX('Work It Out'!$K273:$EN273,MATCH(Y$14,WorkDebtName,0)))</f>
        <v/>
      </c>
      <c r="Z279" s="32" t="str">
        <f>IF(Y$14="","",INDEX('Work It Out'!$I273:$EN273, MATCH(Y$14, WorkDebtName, 0)))</f>
        <v/>
      </c>
      <c r="AA279" s="32" t="str">
        <f>IF(AA$14="","",INDEX('Work It Out'!$K273:$EN273,MATCH(AA$14,WorkDebtName,0)))</f>
        <v/>
      </c>
      <c r="AB279" s="32" t="str">
        <f>IF(AA$14="","",INDEX('Work It Out'!$I273:$EN273, MATCH(AA$14, WorkDebtName, 0)))</f>
        <v/>
      </c>
      <c r="AC279" s="32" t="str">
        <f>IF(AC$14="","",INDEX('Work It Out'!$K273:$EN273,MATCH(AC$14,WorkDebtName,0)))</f>
        <v/>
      </c>
      <c r="AD279" s="32" t="str">
        <f>IF(AC$14="","",INDEX('Work It Out'!$I273:$EN273, MATCH(AC$14, WorkDebtName, 0)))</f>
        <v/>
      </c>
      <c r="AE279" s="32" t="str">
        <f>IF(AE$14="","",INDEX('Work It Out'!$K273:$EN273,MATCH(AE$14,WorkDebtName,0)))</f>
        <v/>
      </c>
      <c r="AF279" s="32" t="str">
        <f>IF(AE$14="","",INDEX('Work It Out'!$I273:$EN273, MATCH(AE$14, WorkDebtName, 0)))</f>
        <v/>
      </c>
      <c r="AG279" s="32" t="str">
        <f>IF(AG$14="","",INDEX('Work It Out'!$K273:$EN273,MATCH(AG$14,WorkDebtName,0)))</f>
        <v/>
      </c>
      <c r="AH279" s="32" t="str">
        <f>IF(AG$14="","",INDEX('Work It Out'!$I273:$EN273, MATCH(AG$14, WorkDebtName, 0)))</f>
        <v/>
      </c>
      <c r="AI279" s="32" t="str">
        <f>IF(AI$14="","",INDEX('Work It Out'!$K273:$EN273,MATCH(AI$14,WorkDebtName,0)))</f>
        <v/>
      </c>
      <c r="AJ279" s="32" t="str">
        <f>IF(AI$14="","",INDEX('Work It Out'!$I273:$EN273, MATCH(AI$14, WorkDebtName, 0)))</f>
        <v/>
      </c>
      <c r="AK279" s="32" t="str">
        <f>IF(AK$14="","",INDEX('Work It Out'!$K273:$EN273,MATCH(AK$14,WorkDebtName,0)))</f>
        <v/>
      </c>
      <c r="AL279" s="32" t="str">
        <f>IF(AK$14="","",INDEX('Work It Out'!$I273:$EN273, MATCH(AK$14, WorkDebtName, 0)))</f>
        <v/>
      </c>
      <c r="AM279" s="32" t="str">
        <f>IF(AM$14="","",INDEX('Work It Out'!$K273:$EN273,MATCH(AM$14,WorkDebtName,0)))</f>
        <v/>
      </c>
      <c r="AN279" s="32" t="str">
        <f>IF(AM$14="","",INDEX('Work It Out'!$I273:$EN273, MATCH(AM$14, WorkDebtName, 0)))</f>
        <v/>
      </c>
      <c r="AO279" s="32" t="str">
        <f>IF(AO$14="","",INDEX('Work It Out'!$K273:$EN273,MATCH(AO$14,WorkDebtName,0)))</f>
        <v/>
      </c>
      <c r="AP279" s="32" t="str">
        <f>IF(AO$14="","",INDEX('Work It Out'!$I273:$EN273, MATCH(AO$14, WorkDebtName, 0)))</f>
        <v/>
      </c>
    </row>
    <row r="280" spans="2:42" x14ac:dyDescent="0.25">
      <c r="B280" s="31">
        <f t="shared" ref="B280:B343" ca="1" si="4">EDATE(B279,1)</f>
        <v>53540</v>
      </c>
      <c r="C280" s="32">
        <f>IF(C$14="","",INDEX('Work It Out'!$K274:$EN274,MATCH(C$14,WorkDebtName,0)))</f>
        <v>0</v>
      </c>
      <c r="D280" s="32">
        <f>IF(C$14="","",INDEX('Work It Out'!$I274:$EN274, MATCH(C$14, WorkDebtName, 0)))</f>
        <v>0</v>
      </c>
      <c r="E280" s="32">
        <f>IF(E$14="","",INDEX('Work It Out'!$K274:$EN274,MATCH(E$14,WorkDebtName,0)))</f>
        <v>0</v>
      </c>
      <c r="F280" s="32">
        <f>IF(E$14="","",INDEX('Work It Out'!$I274:$EN274, MATCH(E$14, WorkDebtName, 0)))</f>
        <v>0</v>
      </c>
      <c r="G280" s="32">
        <f>IF(G$14="","",INDEX('Work It Out'!$K274:$EN274,MATCH(G$14,WorkDebtName,0)))</f>
        <v>0</v>
      </c>
      <c r="H280" s="32">
        <f>IF(G$14="","",INDEX('Work It Out'!$I274:$EN274, MATCH(G$14, WorkDebtName, 0)))</f>
        <v>0</v>
      </c>
      <c r="I280" s="32">
        <f>IF(I$14="","",INDEX('Work It Out'!$K274:$EN274,MATCH(I$14,WorkDebtName,0)))</f>
        <v>0</v>
      </c>
      <c r="J280" s="32">
        <f>IF(I$14="","",INDEX('Work It Out'!$I274:$EN274, MATCH(I$14, WorkDebtName, 0)))</f>
        <v>0</v>
      </c>
      <c r="K280" s="32" t="str">
        <f>IF(K$14="","",INDEX('Work It Out'!$K274:$EN274,MATCH(K$14,WorkDebtName,0)))</f>
        <v/>
      </c>
      <c r="L280" s="32" t="str">
        <f>IF(K$14="","",INDEX('Work It Out'!$I274:$EN274, MATCH(K$14, WorkDebtName, 0)))</f>
        <v/>
      </c>
      <c r="M280" s="32" t="str">
        <f>IF(M$14="","",INDEX('Work It Out'!$K274:$EN274,MATCH(M$14,WorkDebtName,0)))</f>
        <v/>
      </c>
      <c r="N280" s="32" t="str">
        <f>IF(M$14="","",INDEX('Work It Out'!$I274:$EN274, MATCH(M$14, WorkDebtName, 0)))</f>
        <v/>
      </c>
      <c r="O280" s="32" t="str">
        <f>IF(O$14="","",INDEX('Work It Out'!$K274:$EN274,MATCH(O$14,WorkDebtName,0)))</f>
        <v/>
      </c>
      <c r="P280" s="32" t="str">
        <f>IF(O$14="","",INDEX('Work It Out'!$I274:$EN274, MATCH(O$14, WorkDebtName, 0)))</f>
        <v/>
      </c>
      <c r="Q280" s="32" t="str">
        <f>IF(Q$14="","",INDEX('Work It Out'!$K274:$EN274,MATCH(Q$14,WorkDebtName,0)))</f>
        <v/>
      </c>
      <c r="R280" s="32" t="str">
        <f>IF(Q$14="","",INDEX('Work It Out'!$I274:$EN274, MATCH(Q$14, WorkDebtName, 0)))</f>
        <v/>
      </c>
      <c r="S280" s="32" t="str">
        <f>IF(S$14="","",INDEX('Work It Out'!$K274:$EN274,MATCH(S$14,WorkDebtName,0)))</f>
        <v/>
      </c>
      <c r="T280" s="32" t="str">
        <f>IF(S$14="","",INDEX('Work It Out'!$I274:$EN274, MATCH(S$14, WorkDebtName, 0)))</f>
        <v/>
      </c>
      <c r="U280" s="32" t="str">
        <f>IF(U$14="","",INDEX('Work It Out'!$K274:$EN274,MATCH(U$14,WorkDebtName,0)))</f>
        <v/>
      </c>
      <c r="V280" s="32" t="str">
        <f>IF(U$14="","",INDEX('Work It Out'!$I274:$EN274, MATCH(U$14, WorkDebtName, 0)))</f>
        <v/>
      </c>
      <c r="W280" s="32" t="str">
        <f>IF(W$14="","",INDEX('Work It Out'!$K274:$EN274,MATCH(W$14,WorkDebtName,0)))</f>
        <v/>
      </c>
      <c r="X280" s="32" t="str">
        <f>IF(W$14="","",INDEX('Work It Out'!$I274:$EN274, MATCH(W$14, WorkDebtName, 0)))</f>
        <v/>
      </c>
      <c r="Y280" s="32" t="str">
        <f>IF(Y$14="","",INDEX('Work It Out'!$K274:$EN274,MATCH(Y$14,WorkDebtName,0)))</f>
        <v/>
      </c>
      <c r="Z280" s="32" t="str">
        <f>IF(Y$14="","",INDEX('Work It Out'!$I274:$EN274, MATCH(Y$14, WorkDebtName, 0)))</f>
        <v/>
      </c>
      <c r="AA280" s="32" t="str">
        <f>IF(AA$14="","",INDEX('Work It Out'!$K274:$EN274,MATCH(AA$14,WorkDebtName,0)))</f>
        <v/>
      </c>
      <c r="AB280" s="32" t="str">
        <f>IF(AA$14="","",INDEX('Work It Out'!$I274:$EN274, MATCH(AA$14, WorkDebtName, 0)))</f>
        <v/>
      </c>
      <c r="AC280" s="32" t="str">
        <f>IF(AC$14="","",INDEX('Work It Out'!$K274:$EN274,MATCH(AC$14,WorkDebtName,0)))</f>
        <v/>
      </c>
      <c r="AD280" s="32" t="str">
        <f>IF(AC$14="","",INDEX('Work It Out'!$I274:$EN274, MATCH(AC$14, WorkDebtName, 0)))</f>
        <v/>
      </c>
      <c r="AE280" s="32" t="str">
        <f>IF(AE$14="","",INDEX('Work It Out'!$K274:$EN274,MATCH(AE$14,WorkDebtName,0)))</f>
        <v/>
      </c>
      <c r="AF280" s="32" t="str">
        <f>IF(AE$14="","",INDEX('Work It Out'!$I274:$EN274, MATCH(AE$14, WorkDebtName, 0)))</f>
        <v/>
      </c>
      <c r="AG280" s="32" t="str">
        <f>IF(AG$14="","",INDEX('Work It Out'!$K274:$EN274,MATCH(AG$14,WorkDebtName,0)))</f>
        <v/>
      </c>
      <c r="AH280" s="32" t="str">
        <f>IF(AG$14="","",INDEX('Work It Out'!$I274:$EN274, MATCH(AG$14, WorkDebtName, 0)))</f>
        <v/>
      </c>
      <c r="AI280" s="32" t="str">
        <f>IF(AI$14="","",INDEX('Work It Out'!$K274:$EN274,MATCH(AI$14,WorkDebtName,0)))</f>
        <v/>
      </c>
      <c r="AJ280" s="32" t="str">
        <f>IF(AI$14="","",INDEX('Work It Out'!$I274:$EN274, MATCH(AI$14, WorkDebtName, 0)))</f>
        <v/>
      </c>
      <c r="AK280" s="32" t="str">
        <f>IF(AK$14="","",INDEX('Work It Out'!$K274:$EN274,MATCH(AK$14,WorkDebtName,0)))</f>
        <v/>
      </c>
      <c r="AL280" s="32" t="str">
        <f>IF(AK$14="","",INDEX('Work It Out'!$I274:$EN274, MATCH(AK$14, WorkDebtName, 0)))</f>
        <v/>
      </c>
      <c r="AM280" s="32" t="str">
        <f>IF(AM$14="","",INDEX('Work It Out'!$K274:$EN274,MATCH(AM$14,WorkDebtName,0)))</f>
        <v/>
      </c>
      <c r="AN280" s="32" t="str">
        <f>IF(AM$14="","",INDEX('Work It Out'!$I274:$EN274, MATCH(AM$14, WorkDebtName, 0)))</f>
        <v/>
      </c>
      <c r="AO280" s="32" t="str">
        <f>IF(AO$14="","",INDEX('Work It Out'!$K274:$EN274,MATCH(AO$14,WorkDebtName,0)))</f>
        <v/>
      </c>
      <c r="AP280" s="32" t="str">
        <f>IF(AO$14="","",INDEX('Work It Out'!$I274:$EN274, MATCH(AO$14, WorkDebtName, 0)))</f>
        <v/>
      </c>
    </row>
    <row r="281" spans="2:42" x14ac:dyDescent="0.25">
      <c r="B281" s="31">
        <f t="shared" ca="1" si="4"/>
        <v>53571</v>
      </c>
      <c r="C281" s="32">
        <f>IF(C$14="","",INDEX('Work It Out'!$K275:$EN275,MATCH(C$14,WorkDebtName,0)))</f>
        <v>0</v>
      </c>
      <c r="D281" s="32">
        <f>IF(C$14="","",INDEX('Work It Out'!$I275:$EN275, MATCH(C$14, WorkDebtName, 0)))</f>
        <v>0</v>
      </c>
      <c r="E281" s="32">
        <f>IF(E$14="","",INDEX('Work It Out'!$K275:$EN275,MATCH(E$14,WorkDebtName,0)))</f>
        <v>0</v>
      </c>
      <c r="F281" s="32">
        <f>IF(E$14="","",INDEX('Work It Out'!$I275:$EN275, MATCH(E$14, WorkDebtName, 0)))</f>
        <v>0</v>
      </c>
      <c r="G281" s="32">
        <f>IF(G$14="","",INDEX('Work It Out'!$K275:$EN275,MATCH(G$14,WorkDebtName,0)))</f>
        <v>0</v>
      </c>
      <c r="H281" s="32">
        <f>IF(G$14="","",INDEX('Work It Out'!$I275:$EN275, MATCH(G$14, WorkDebtName, 0)))</f>
        <v>0</v>
      </c>
      <c r="I281" s="32">
        <f>IF(I$14="","",INDEX('Work It Out'!$K275:$EN275,MATCH(I$14,WorkDebtName,0)))</f>
        <v>0</v>
      </c>
      <c r="J281" s="32">
        <f>IF(I$14="","",INDEX('Work It Out'!$I275:$EN275, MATCH(I$14, WorkDebtName, 0)))</f>
        <v>0</v>
      </c>
      <c r="K281" s="32" t="str">
        <f>IF(K$14="","",INDEX('Work It Out'!$K275:$EN275,MATCH(K$14,WorkDebtName,0)))</f>
        <v/>
      </c>
      <c r="L281" s="32" t="str">
        <f>IF(K$14="","",INDEX('Work It Out'!$I275:$EN275, MATCH(K$14, WorkDebtName, 0)))</f>
        <v/>
      </c>
      <c r="M281" s="32" t="str">
        <f>IF(M$14="","",INDEX('Work It Out'!$K275:$EN275,MATCH(M$14,WorkDebtName,0)))</f>
        <v/>
      </c>
      <c r="N281" s="32" t="str">
        <f>IF(M$14="","",INDEX('Work It Out'!$I275:$EN275, MATCH(M$14, WorkDebtName, 0)))</f>
        <v/>
      </c>
      <c r="O281" s="32" t="str">
        <f>IF(O$14="","",INDEX('Work It Out'!$K275:$EN275,MATCH(O$14,WorkDebtName,0)))</f>
        <v/>
      </c>
      <c r="P281" s="32" t="str">
        <f>IF(O$14="","",INDEX('Work It Out'!$I275:$EN275, MATCH(O$14, WorkDebtName, 0)))</f>
        <v/>
      </c>
      <c r="Q281" s="32" t="str">
        <f>IF(Q$14="","",INDEX('Work It Out'!$K275:$EN275,MATCH(Q$14,WorkDebtName,0)))</f>
        <v/>
      </c>
      <c r="R281" s="32" t="str">
        <f>IF(Q$14="","",INDEX('Work It Out'!$I275:$EN275, MATCH(Q$14, WorkDebtName, 0)))</f>
        <v/>
      </c>
      <c r="S281" s="32" t="str">
        <f>IF(S$14="","",INDEX('Work It Out'!$K275:$EN275,MATCH(S$14,WorkDebtName,0)))</f>
        <v/>
      </c>
      <c r="T281" s="32" t="str">
        <f>IF(S$14="","",INDEX('Work It Out'!$I275:$EN275, MATCH(S$14, WorkDebtName, 0)))</f>
        <v/>
      </c>
      <c r="U281" s="32" t="str">
        <f>IF(U$14="","",INDEX('Work It Out'!$K275:$EN275,MATCH(U$14,WorkDebtName,0)))</f>
        <v/>
      </c>
      <c r="V281" s="32" t="str">
        <f>IF(U$14="","",INDEX('Work It Out'!$I275:$EN275, MATCH(U$14, WorkDebtName, 0)))</f>
        <v/>
      </c>
      <c r="W281" s="32" t="str">
        <f>IF(W$14="","",INDEX('Work It Out'!$K275:$EN275,MATCH(W$14,WorkDebtName,0)))</f>
        <v/>
      </c>
      <c r="X281" s="32" t="str">
        <f>IF(W$14="","",INDEX('Work It Out'!$I275:$EN275, MATCH(W$14, WorkDebtName, 0)))</f>
        <v/>
      </c>
      <c r="Y281" s="32" t="str">
        <f>IF(Y$14="","",INDEX('Work It Out'!$K275:$EN275,MATCH(Y$14,WorkDebtName,0)))</f>
        <v/>
      </c>
      <c r="Z281" s="32" t="str">
        <f>IF(Y$14="","",INDEX('Work It Out'!$I275:$EN275, MATCH(Y$14, WorkDebtName, 0)))</f>
        <v/>
      </c>
      <c r="AA281" s="32" t="str">
        <f>IF(AA$14="","",INDEX('Work It Out'!$K275:$EN275,MATCH(AA$14,WorkDebtName,0)))</f>
        <v/>
      </c>
      <c r="AB281" s="32" t="str">
        <f>IF(AA$14="","",INDEX('Work It Out'!$I275:$EN275, MATCH(AA$14, WorkDebtName, 0)))</f>
        <v/>
      </c>
      <c r="AC281" s="32" t="str">
        <f>IF(AC$14="","",INDEX('Work It Out'!$K275:$EN275,MATCH(AC$14,WorkDebtName,0)))</f>
        <v/>
      </c>
      <c r="AD281" s="32" t="str">
        <f>IF(AC$14="","",INDEX('Work It Out'!$I275:$EN275, MATCH(AC$14, WorkDebtName, 0)))</f>
        <v/>
      </c>
      <c r="AE281" s="32" t="str">
        <f>IF(AE$14="","",INDEX('Work It Out'!$K275:$EN275,MATCH(AE$14,WorkDebtName,0)))</f>
        <v/>
      </c>
      <c r="AF281" s="32" t="str">
        <f>IF(AE$14="","",INDEX('Work It Out'!$I275:$EN275, MATCH(AE$14, WorkDebtName, 0)))</f>
        <v/>
      </c>
      <c r="AG281" s="32" t="str">
        <f>IF(AG$14="","",INDEX('Work It Out'!$K275:$EN275,MATCH(AG$14,WorkDebtName,0)))</f>
        <v/>
      </c>
      <c r="AH281" s="32" t="str">
        <f>IF(AG$14="","",INDEX('Work It Out'!$I275:$EN275, MATCH(AG$14, WorkDebtName, 0)))</f>
        <v/>
      </c>
      <c r="AI281" s="32" t="str">
        <f>IF(AI$14="","",INDEX('Work It Out'!$K275:$EN275,MATCH(AI$14,WorkDebtName,0)))</f>
        <v/>
      </c>
      <c r="AJ281" s="32" t="str">
        <f>IF(AI$14="","",INDEX('Work It Out'!$I275:$EN275, MATCH(AI$14, WorkDebtName, 0)))</f>
        <v/>
      </c>
      <c r="AK281" s="32" t="str">
        <f>IF(AK$14="","",INDEX('Work It Out'!$K275:$EN275,MATCH(AK$14,WorkDebtName,0)))</f>
        <v/>
      </c>
      <c r="AL281" s="32" t="str">
        <f>IF(AK$14="","",INDEX('Work It Out'!$I275:$EN275, MATCH(AK$14, WorkDebtName, 0)))</f>
        <v/>
      </c>
      <c r="AM281" s="32" t="str">
        <f>IF(AM$14="","",INDEX('Work It Out'!$K275:$EN275,MATCH(AM$14,WorkDebtName,0)))</f>
        <v/>
      </c>
      <c r="AN281" s="32" t="str">
        <f>IF(AM$14="","",INDEX('Work It Out'!$I275:$EN275, MATCH(AM$14, WorkDebtName, 0)))</f>
        <v/>
      </c>
      <c r="AO281" s="32" t="str">
        <f>IF(AO$14="","",INDEX('Work It Out'!$K275:$EN275,MATCH(AO$14,WorkDebtName,0)))</f>
        <v/>
      </c>
      <c r="AP281" s="32" t="str">
        <f>IF(AO$14="","",INDEX('Work It Out'!$I275:$EN275, MATCH(AO$14, WorkDebtName, 0)))</f>
        <v/>
      </c>
    </row>
    <row r="282" spans="2:42" x14ac:dyDescent="0.25">
      <c r="B282" s="31">
        <f t="shared" ca="1" si="4"/>
        <v>53601</v>
      </c>
      <c r="C282" s="32">
        <f>IF(C$14="","",INDEX('Work It Out'!$K276:$EN276,MATCH(C$14,WorkDebtName,0)))</f>
        <v>0</v>
      </c>
      <c r="D282" s="32">
        <f>IF(C$14="","",INDEX('Work It Out'!$I276:$EN276, MATCH(C$14, WorkDebtName, 0)))</f>
        <v>0</v>
      </c>
      <c r="E282" s="32">
        <f>IF(E$14="","",INDEX('Work It Out'!$K276:$EN276,MATCH(E$14,WorkDebtName,0)))</f>
        <v>0</v>
      </c>
      <c r="F282" s="32">
        <f>IF(E$14="","",INDEX('Work It Out'!$I276:$EN276, MATCH(E$14, WorkDebtName, 0)))</f>
        <v>0</v>
      </c>
      <c r="G282" s="32">
        <f>IF(G$14="","",INDEX('Work It Out'!$K276:$EN276,MATCH(G$14,WorkDebtName,0)))</f>
        <v>0</v>
      </c>
      <c r="H282" s="32">
        <f>IF(G$14="","",INDEX('Work It Out'!$I276:$EN276, MATCH(G$14, WorkDebtName, 0)))</f>
        <v>0</v>
      </c>
      <c r="I282" s="32">
        <f>IF(I$14="","",INDEX('Work It Out'!$K276:$EN276,MATCH(I$14,WorkDebtName,0)))</f>
        <v>0</v>
      </c>
      <c r="J282" s="32">
        <f>IF(I$14="","",INDEX('Work It Out'!$I276:$EN276, MATCH(I$14, WorkDebtName, 0)))</f>
        <v>0</v>
      </c>
      <c r="K282" s="32" t="str">
        <f>IF(K$14="","",INDEX('Work It Out'!$K276:$EN276,MATCH(K$14,WorkDebtName,0)))</f>
        <v/>
      </c>
      <c r="L282" s="32" t="str">
        <f>IF(K$14="","",INDEX('Work It Out'!$I276:$EN276, MATCH(K$14, WorkDebtName, 0)))</f>
        <v/>
      </c>
      <c r="M282" s="32" t="str">
        <f>IF(M$14="","",INDEX('Work It Out'!$K276:$EN276,MATCH(M$14,WorkDebtName,0)))</f>
        <v/>
      </c>
      <c r="N282" s="32" t="str">
        <f>IF(M$14="","",INDEX('Work It Out'!$I276:$EN276, MATCH(M$14, WorkDebtName, 0)))</f>
        <v/>
      </c>
      <c r="O282" s="32" t="str">
        <f>IF(O$14="","",INDEX('Work It Out'!$K276:$EN276,MATCH(O$14,WorkDebtName,0)))</f>
        <v/>
      </c>
      <c r="P282" s="32" t="str">
        <f>IF(O$14="","",INDEX('Work It Out'!$I276:$EN276, MATCH(O$14, WorkDebtName, 0)))</f>
        <v/>
      </c>
      <c r="Q282" s="32" t="str">
        <f>IF(Q$14="","",INDEX('Work It Out'!$K276:$EN276,MATCH(Q$14,WorkDebtName,0)))</f>
        <v/>
      </c>
      <c r="R282" s="32" t="str">
        <f>IF(Q$14="","",INDEX('Work It Out'!$I276:$EN276, MATCH(Q$14, WorkDebtName, 0)))</f>
        <v/>
      </c>
      <c r="S282" s="32" t="str">
        <f>IF(S$14="","",INDEX('Work It Out'!$K276:$EN276,MATCH(S$14,WorkDebtName,0)))</f>
        <v/>
      </c>
      <c r="T282" s="32" t="str">
        <f>IF(S$14="","",INDEX('Work It Out'!$I276:$EN276, MATCH(S$14, WorkDebtName, 0)))</f>
        <v/>
      </c>
      <c r="U282" s="32" t="str">
        <f>IF(U$14="","",INDEX('Work It Out'!$K276:$EN276,MATCH(U$14,WorkDebtName,0)))</f>
        <v/>
      </c>
      <c r="V282" s="32" t="str">
        <f>IF(U$14="","",INDEX('Work It Out'!$I276:$EN276, MATCH(U$14, WorkDebtName, 0)))</f>
        <v/>
      </c>
      <c r="W282" s="32" t="str">
        <f>IF(W$14="","",INDEX('Work It Out'!$K276:$EN276,MATCH(W$14,WorkDebtName,0)))</f>
        <v/>
      </c>
      <c r="X282" s="32" t="str">
        <f>IF(W$14="","",INDEX('Work It Out'!$I276:$EN276, MATCH(W$14, WorkDebtName, 0)))</f>
        <v/>
      </c>
      <c r="Y282" s="32" t="str">
        <f>IF(Y$14="","",INDEX('Work It Out'!$K276:$EN276,MATCH(Y$14,WorkDebtName,0)))</f>
        <v/>
      </c>
      <c r="Z282" s="32" t="str">
        <f>IF(Y$14="","",INDEX('Work It Out'!$I276:$EN276, MATCH(Y$14, WorkDebtName, 0)))</f>
        <v/>
      </c>
      <c r="AA282" s="32" t="str">
        <f>IF(AA$14="","",INDEX('Work It Out'!$K276:$EN276,MATCH(AA$14,WorkDebtName,0)))</f>
        <v/>
      </c>
      <c r="AB282" s="32" t="str">
        <f>IF(AA$14="","",INDEX('Work It Out'!$I276:$EN276, MATCH(AA$14, WorkDebtName, 0)))</f>
        <v/>
      </c>
      <c r="AC282" s="32" t="str">
        <f>IF(AC$14="","",INDEX('Work It Out'!$K276:$EN276,MATCH(AC$14,WorkDebtName,0)))</f>
        <v/>
      </c>
      <c r="AD282" s="32" t="str">
        <f>IF(AC$14="","",INDEX('Work It Out'!$I276:$EN276, MATCH(AC$14, WorkDebtName, 0)))</f>
        <v/>
      </c>
      <c r="AE282" s="32" t="str">
        <f>IF(AE$14="","",INDEX('Work It Out'!$K276:$EN276,MATCH(AE$14,WorkDebtName,0)))</f>
        <v/>
      </c>
      <c r="AF282" s="32" t="str">
        <f>IF(AE$14="","",INDEX('Work It Out'!$I276:$EN276, MATCH(AE$14, WorkDebtName, 0)))</f>
        <v/>
      </c>
      <c r="AG282" s="32" t="str">
        <f>IF(AG$14="","",INDEX('Work It Out'!$K276:$EN276,MATCH(AG$14,WorkDebtName,0)))</f>
        <v/>
      </c>
      <c r="AH282" s="32" t="str">
        <f>IF(AG$14="","",INDEX('Work It Out'!$I276:$EN276, MATCH(AG$14, WorkDebtName, 0)))</f>
        <v/>
      </c>
      <c r="AI282" s="32" t="str">
        <f>IF(AI$14="","",INDEX('Work It Out'!$K276:$EN276,MATCH(AI$14,WorkDebtName,0)))</f>
        <v/>
      </c>
      <c r="AJ282" s="32" t="str">
        <f>IF(AI$14="","",INDEX('Work It Out'!$I276:$EN276, MATCH(AI$14, WorkDebtName, 0)))</f>
        <v/>
      </c>
      <c r="AK282" s="32" t="str">
        <f>IF(AK$14="","",INDEX('Work It Out'!$K276:$EN276,MATCH(AK$14,WorkDebtName,0)))</f>
        <v/>
      </c>
      <c r="AL282" s="32" t="str">
        <f>IF(AK$14="","",INDEX('Work It Out'!$I276:$EN276, MATCH(AK$14, WorkDebtName, 0)))</f>
        <v/>
      </c>
      <c r="AM282" s="32" t="str">
        <f>IF(AM$14="","",INDEX('Work It Out'!$K276:$EN276,MATCH(AM$14,WorkDebtName,0)))</f>
        <v/>
      </c>
      <c r="AN282" s="32" t="str">
        <f>IF(AM$14="","",INDEX('Work It Out'!$I276:$EN276, MATCH(AM$14, WorkDebtName, 0)))</f>
        <v/>
      </c>
      <c r="AO282" s="32" t="str">
        <f>IF(AO$14="","",INDEX('Work It Out'!$K276:$EN276,MATCH(AO$14,WorkDebtName,0)))</f>
        <v/>
      </c>
      <c r="AP282" s="32" t="str">
        <f>IF(AO$14="","",INDEX('Work It Out'!$I276:$EN276, MATCH(AO$14, WorkDebtName, 0)))</f>
        <v/>
      </c>
    </row>
    <row r="283" spans="2:42" x14ac:dyDescent="0.25">
      <c r="B283" s="31">
        <f t="shared" ca="1" si="4"/>
        <v>53632</v>
      </c>
      <c r="C283" s="32">
        <f>IF(C$14="","",INDEX('Work It Out'!$K277:$EN277,MATCH(C$14,WorkDebtName,0)))</f>
        <v>0</v>
      </c>
      <c r="D283" s="32">
        <f>IF(C$14="","",INDEX('Work It Out'!$I277:$EN277, MATCH(C$14, WorkDebtName, 0)))</f>
        <v>0</v>
      </c>
      <c r="E283" s="32">
        <f>IF(E$14="","",INDEX('Work It Out'!$K277:$EN277,MATCH(E$14,WorkDebtName,0)))</f>
        <v>0</v>
      </c>
      <c r="F283" s="32">
        <f>IF(E$14="","",INDEX('Work It Out'!$I277:$EN277, MATCH(E$14, WorkDebtName, 0)))</f>
        <v>0</v>
      </c>
      <c r="G283" s="32">
        <f>IF(G$14="","",INDEX('Work It Out'!$K277:$EN277,MATCH(G$14,WorkDebtName,0)))</f>
        <v>0</v>
      </c>
      <c r="H283" s="32">
        <f>IF(G$14="","",INDEX('Work It Out'!$I277:$EN277, MATCH(G$14, WorkDebtName, 0)))</f>
        <v>0</v>
      </c>
      <c r="I283" s="32">
        <f>IF(I$14="","",INDEX('Work It Out'!$K277:$EN277,MATCH(I$14,WorkDebtName,0)))</f>
        <v>0</v>
      </c>
      <c r="J283" s="32">
        <f>IF(I$14="","",INDEX('Work It Out'!$I277:$EN277, MATCH(I$14, WorkDebtName, 0)))</f>
        <v>0</v>
      </c>
      <c r="K283" s="32" t="str">
        <f>IF(K$14="","",INDEX('Work It Out'!$K277:$EN277,MATCH(K$14,WorkDebtName,0)))</f>
        <v/>
      </c>
      <c r="L283" s="32" t="str">
        <f>IF(K$14="","",INDEX('Work It Out'!$I277:$EN277, MATCH(K$14, WorkDebtName, 0)))</f>
        <v/>
      </c>
      <c r="M283" s="32" t="str">
        <f>IF(M$14="","",INDEX('Work It Out'!$K277:$EN277,MATCH(M$14,WorkDebtName,0)))</f>
        <v/>
      </c>
      <c r="N283" s="32" t="str">
        <f>IF(M$14="","",INDEX('Work It Out'!$I277:$EN277, MATCH(M$14, WorkDebtName, 0)))</f>
        <v/>
      </c>
      <c r="O283" s="32" t="str">
        <f>IF(O$14="","",INDEX('Work It Out'!$K277:$EN277,MATCH(O$14,WorkDebtName,0)))</f>
        <v/>
      </c>
      <c r="P283" s="32" t="str">
        <f>IF(O$14="","",INDEX('Work It Out'!$I277:$EN277, MATCH(O$14, WorkDebtName, 0)))</f>
        <v/>
      </c>
      <c r="Q283" s="32" t="str">
        <f>IF(Q$14="","",INDEX('Work It Out'!$K277:$EN277,MATCH(Q$14,WorkDebtName,0)))</f>
        <v/>
      </c>
      <c r="R283" s="32" t="str">
        <f>IF(Q$14="","",INDEX('Work It Out'!$I277:$EN277, MATCH(Q$14, WorkDebtName, 0)))</f>
        <v/>
      </c>
      <c r="S283" s="32" t="str">
        <f>IF(S$14="","",INDEX('Work It Out'!$K277:$EN277,MATCH(S$14,WorkDebtName,0)))</f>
        <v/>
      </c>
      <c r="T283" s="32" t="str">
        <f>IF(S$14="","",INDEX('Work It Out'!$I277:$EN277, MATCH(S$14, WorkDebtName, 0)))</f>
        <v/>
      </c>
      <c r="U283" s="32" t="str">
        <f>IF(U$14="","",INDEX('Work It Out'!$K277:$EN277,MATCH(U$14,WorkDebtName,0)))</f>
        <v/>
      </c>
      <c r="V283" s="32" t="str">
        <f>IF(U$14="","",INDEX('Work It Out'!$I277:$EN277, MATCH(U$14, WorkDebtName, 0)))</f>
        <v/>
      </c>
      <c r="W283" s="32" t="str">
        <f>IF(W$14="","",INDEX('Work It Out'!$K277:$EN277,MATCH(W$14,WorkDebtName,0)))</f>
        <v/>
      </c>
      <c r="X283" s="32" t="str">
        <f>IF(W$14="","",INDEX('Work It Out'!$I277:$EN277, MATCH(W$14, WorkDebtName, 0)))</f>
        <v/>
      </c>
      <c r="Y283" s="32" t="str">
        <f>IF(Y$14="","",INDEX('Work It Out'!$K277:$EN277,MATCH(Y$14,WorkDebtName,0)))</f>
        <v/>
      </c>
      <c r="Z283" s="32" t="str">
        <f>IF(Y$14="","",INDEX('Work It Out'!$I277:$EN277, MATCH(Y$14, WorkDebtName, 0)))</f>
        <v/>
      </c>
      <c r="AA283" s="32" t="str">
        <f>IF(AA$14="","",INDEX('Work It Out'!$K277:$EN277,MATCH(AA$14,WorkDebtName,0)))</f>
        <v/>
      </c>
      <c r="AB283" s="32" t="str">
        <f>IF(AA$14="","",INDEX('Work It Out'!$I277:$EN277, MATCH(AA$14, WorkDebtName, 0)))</f>
        <v/>
      </c>
      <c r="AC283" s="32" t="str">
        <f>IF(AC$14="","",INDEX('Work It Out'!$K277:$EN277,MATCH(AC$14,WorkDebtName,0)))</f>
        <v/>
      </c>
      <c r="AD283" s="32" t="str">
        <f>IF(AC$14="","",INDEX('Work It Out'!$I277:$EN277, MATCH(AC$14, WorkDebtName, 0)))</f>
        <v/>
      </c>
      <c r="AE283" s="32" t="str">
        <f>IF(AE$14="","",INDEX('Work It Out'!$K277:$EN277,MATCH(AE$14,WorkDebtName,0)))</f>
        <v/>
      </c>
      <c r="AF283" s="32" t="str">
        <f>IF(AE$14="","",INDEX('Work It Out'!$I277:$EN277, MATCH(AE$14, WorkDebtName, 0)))</f>
        <v/>
      </c>
      <c r="AG283" s="32" t="str">
        <f>IF(AG$14="","",INDEX('Work It Out'!$K277:$EN277,MATCH(AG$14,WorkDebtName,0)))</f>
        <v/>
      </c>
      <c r="AH283" s="32" t="str">
        <f>IF(AG$14="","",INDEX('Work It Out'!$I277:$EN277, MATCH(AG$14, WorkDebtName, 0)))</f>
        <v/>
      </c>
      <c r="AI283" s="32" t="str">
        <f>IF(AI$14="","",INDEX('Work It Out'!$K277:$EN277,MATCH(AI$14,WorkDebtName,0)))</f>
        <v/>
      </c>
      <c r="AJ283" s="32" t="str">
        <f>IF(AI$14="","",INDEX('Work It Out'!$I277:$EN277, MATCH(AI$14, WorkDebtName, 0)))</f>
        <v/>
      </c>
      <c r="AK283" s="32" t="str">
        <f>IF(AK$14="","",INDEX('Work It Out'!$K277:$EN277,MATCH(AK$14,WorkDebtName,0)))</f>
        <v/>
      </c>
      <c r="AL283" s="32" t="str">
        <f>IF(AK$14="","",INDEX('Work It Out'!$I277:$EN277, MATCH(AK$14, WorkDebtName, 0)))</f>
        <v/>
      </c>
      <c r="AM283" s="32" t="str">
        <f>IF(AM$14="","",INDEX('Work It Out'!$K277:$EN277,MATCH(AM$14,WorkDebtName,0)))</f>
        <v/>
      </c>
      <c r="AN283" s="32" t="str">
        <f>IF(AM$14="","",INDEX('Work It Out'!$I277:$EN277, MATCH(AM$14, WorkDebtName, 0)))</f>
        <v/>
      </c>
      <c r="AO283" s="32" t="str">
        <f>IF(AO$14="","",INDEX('Work It Out'!$K277:$EN277,MATCH(AO$14,WorkDebtName,0)))</f>
        <v/>
      </c>
      <c r="AP283" s="32" t="str">
        <f>IF(AO$14="","",INDEX('Work It Out'!$I277:$EN277, MATCH(AO$14, WorkDebtName, 0)))</f>
        <v/>
      </c>
    </row>
    <row r="284" spans="2:42" x14ac:dyDescent="0.25">
      <c r="B284" s="31">
        <f t="shared" ca="1" si="4"/>
        <v>53662</v>
      </c>
      <c r="C284" s="32">
        <f>IF(C$14="","",INDEX('Work It Out'!$K278:$EN278,MATCH(C$14,WorkDebtName,0)))</f>
        <v>0</v>
      </c>
      <c r="D284" s="32">
        <f>IF(C$14="","",INDEX('Work It Out'!$I278:$EN278, MATCH(C$14, WorkDebtName, 0)))</f>
        <v>0</v>
      </c>
      <c r="E284" s="32">
        <f>IF(E$14="","",INDEX('Work It Out'!$K278:$EN278,MATCH(E$14,WorkDebtName,0)))</f>
        <v>0</v>
      </c>
      <c r="F284" s="32">
        <f>IF(E$14="","",INDEX('Work It Out'!$I278:$EN278, MATCH(E$14, WorkDebtName, 0)))</f>
        <v>0</v>
      </c>
      <c r="G284" s="32">
        <f>IF(G$14="","",INDEX('Work It Out'!$K278:$EN278,MATCH(G$14,WorkDebtName,0)))</f>
        <v>0</v>
      </c>
      <c r="H284" s="32">
        <f>IF(G$14="","",INDEX('Work It Out'!$I278:$EN278, MATCH(G$14, WorkDebtName, 0)))</f>
        <v>0</v>
      </c>
      <c r="I284" s="32">
        <f>IF(I$14="","",INDEX('Work It Out'!$K278:$EN278,MATCH(I$14,WorkDebtName,0)))</f>
        <v>0</v>
      </c>
      <c r="J284" s="32">
        <f>IF(I$14="","",INDEX('Work It Out'!$I278:$EN278, MATCH(I$14, WorkDebtName, 0)))</f>
        <v>0</v>
      </c>
      <c r="K284" s="32" t="str">
        <f>IF(K$14="","",INDEX('Work It Out'!$K278:$EN278,MATCH(K$14,WorkDebtName,0)))</f>
        <v/>
      </c>
      <c r="L284" s="32" t="str">
        <f>IF(K$14="","",INDEX('Work It Out'!$I278:$EN278, MATCH(K$14, WorkDebtName, 0)))</f>
        <v/>
      </c>
      <c r="M284" s="32" t="str">
        <f>IF(M$14="","",INDEX('Work It Out'!$K278:$EN278,MATCH(M$14,WorkDebtName,0)))</f>
        <v/>
      </c>
      <c r="N284" s="32" t="str">
        <f>IF(M$14="","",INDEX('Work It Out'!$I278:$EN278, MATCH(M$14, WorkDebtName, 0)))</f>
        <v/>
      </c>
      <c r="O284" s="32" t="str">
        <f>IF(O$14="","",INDEX('Work It Out'!$K278:$EN278,MATCH(O$14,WorkDebtName,0)))</f>
        <v/>
      </c>
      <c r="P284" s="32" t="str">
        <f>IF(O$14="","",INDEX('Work It Out'!$I278:$EN278, MATCH(O$14, WorkDebtName, 0)))</f>
        <v/>
      </c>
      <c r="Q284" s="32" t="str">
        <f>IF(Q$14="","",INDEX('Work It Out'!$K278:$EN278,MATCH(Q$14,WorkDebtName,0)))</f>
        <v/>
      </c>
      <c r="R284" s="32" t="str">
        <f>IF(Q$14="","",INDEX('Work It Out'!$I278:$EN278, MATCH(Q$14, WorkDebtName, 0)))</f>
        <v/>
      </c>
      <c r="S284" s="32" t="str">
        <f>IF(S$14="","",INDEX('Work It Out'!$K278:$EN278,MATCH(S$14,WorkDebtName,0)))</f>
        <v/>
      </c>
      <c r="T284" s="32" t="str">
        <f>IF(S$14="","",INDEX('Work It Out'!$I278:$EN278, MATCH(S$14, WorkDebtName, 0)))</f>
        <v/>
      </c>
      <c r="U284" s="32" t="str">
        <f>IF(U$14="","",INDEX('Work It Out'!$K278:$EN278,MATCH(U$14,WorkDebtName,0)))</f>
        <v/>
      </c>
      <c r="V284" s="32" t="str">
        <f>IF(U$14="","",INDEX('Work It Out'!$I278:$EN278, MATCH(U$14, WorkDebtName, 0)))</f>
        <v/>
      </c>
      <c r="W284" s="32" t="str">
        <f>IF(W$14="","",INDEX('Work It Out'!$K278:$EN278,MATCH(W$14,WorkDebtName,0)))</f>
        <v/>
      </c>
      <c r="X284" s="32" t="str">
        <f>IF(W$14="","",INDEX('Work It Out'!$I278:$EN278, MATCH(W$14, WorkDebtName, 0)))</f>
        <v/>
      </c>
      <c r="Y284" s="32" t="str">
        <f>IF(Y$14="","",INDEX('Work It Out'!$K278:$EN278,MATCH(Y$14,WorkDebtName,0)))</f>
        <v/>
      </c>
      <c r="Z284" s="32" t="str">
        <f>IF(Y$14="","",INDEX('Work It Out'!$I278:$EN278, MATCH(Y$14, WorkDebtName, 0)))</f>
        <v/>
      </c>
      <c r="AA284" s="32" t="str">
        <f>IF(AA$14="","",INDEX('Work It Out'!$K278:$EN278,MATCH(AA$14,WorkDebtName,0)))</f>
        <v/>
      </c>
      <c r="AB284" s="32" t="str">
        <f>IF(AA$14="","",INDEX('Work It Out'!$I278:$EN278, MATCH(AA$14, WorkDebtName, 0)))</f>
        <v/>
      </c>
      <c r="AC284" s="32" t="str">
        <f>IF(AC$14="","",INDEX('Work It Out'!$K278:$EN278,MATCH(AC$14,WorkDebtName,0)))</f>
        <v/>
      </c>
      <c r="AD284" s="32" t="str">
        <f>IF(AC$14="","",INDEX('Work It Out'!$I278:$EN278, MATCH(AC$14, WorkDebtName, 0)))</f>
        <v/>
      </c>
      <c r="AE284" s="32" t="str">
        <f>IF(AE$14="","",INDEX('Work It Out'!$K278:$EN278,MATCH(AE$14,WorkDebtName,0)))</f>
        <v/>
      </c>
      <c r="AF284" s="32" t="str">
        <f>IF(AE$14="","",INDEX('Work It Out'!$I278:$EN278, MATCH(AE$14, WorkDebtName, 0)))</f>
        <v/>
      </c>
      <c r="AG284" s="32" t="str">
        <f>IF(AG$14="","",INDEX('Work It Out'!$K278:$EN278,MATCH(AG$14,WorkDebtName,0)))</f>
        <v/>
      </c>
      <c r="AH284" s="32" t="str">
        <f>IF(AG$14="","",INDEX('Work It Out'!$I278:$EN278, MATCH(AG$14, WorkDebtName, 0)))</f>
        <v/>
      </c>
      <c r="AI284" s="32" t="str">
        <f>IF(AI$14="","",INDEX('Work It Out'!$K278:$EN278,MATCH(AI$14,WorkDebtName,0)))</f>
        <v/>
      </c>
      <c r="AJ284" s="32" t="str">
        <f>IF(AI$14="","",INDEX('Work It Out'!$I278:$EN278, MATCH(AI$14, WorkDebtName, 0)))</f>
        <v/>
      </c>
      <c r="AK284" s="32" t="str">
        <f>IF(AK$14="","",INDEX('Work It Out'!$K278:$EN278,MATCH(AK$14,WorkDebtName,0)))</f>
        <v/>
      </c>
      <c r="AL284" s="32" t="str">
        <f>IF(AK$14="","",INDEX('Work It Out'!$I278:$EN278, MATCH(AK$14, WorkDebtName, 0)))</f>
        <v/>
      </c>
      <c r="AM284" s="32" t="str">
        <f>IF(AM$14="","",INDEX('Work It Out'!$K278:$EN278,MATCH(AM$14,WorkDebtName,0)))</f>
        <v/>
      </c>
      <c r="AN284" s="32" t="str">
        <f>IF(AM$14="","",INDEX('Work It Out'!$I278:$EN278, MATCH(AM$14, WorkDebtName, 0)))</f>
        <v/>
      </c>
      <c r="AO284" s="32" t="str">
        <f>IF(AO$14="","",INDEX('Work It Out'!$K278:$EN278,MATCH(AO$14,WorkDebtName,0)))</f>
        <v/>
      </c>
      <c r="AP284" s="32" t="str">
        <f>IF(AO$14="","",INDEX('Work It Out'!$I278:$EN278, MATCH(AO$14, WorkDebtName, 0)))</f>
        <v/>
      </c>
    </row>
    <row r="285" spans="2:42" x14ac:dyDescent="0.25">
      <c r="B285" s="31">
        <f t="shared" ca="1" si="4"/>
        <v>53693</v>
      </c>
      <c r="C285" s="32">
        <f>IF(C$14="","",INDEX('Work It Out'!$K279:$EN279,MATCH(C$14,WorkDebtName,0)))</f>
        <v>0</v>
      </c>
      <c r="D285" s="32">
        <f>IF(C$14="","",INDEX('Work It Out'!$I279:$EN279, MATCH(C$14, WorkDebtName, 0)))</f>
        <v>0</v>
      </c>
      <c r="E285" s="32">
        <f>IF(E$14="","",INDEX('Work It Out'!$K279:$EN279,MATCH(E$14,WorkDebtName,0)))</f>
        <v>0</v>
      </c>
      <c r="F285" s="32">
        <f>IF(E$14="","",INDEX('Work It Out'!$I279:$EN279, MATCH(E$14, WorkDebtName, 0)))</f>
        <v>0</v>
      </c>
      <c r="G285" s="32">
        <f>IF(G$14="","",INDEX('Work It Out'!$K279:$EN279,MATCH(G$14,WorkDebtName,0)))</f>
        <v>0</v>
      </c>
      <c r="H285" s="32">
        <f>IF(G$14="","",INDEX('Work It Out'!$I279:$EN279, MATCH(G$14, WorkDebtName, 0)))</f>
        <v>0</v>
      </c>
      <c r="I285" s="32">
        <f>IF(I$14="","",INDEX('Work It Out'!$K279:$EN279,MATCH(I$14,WorkDebtName,0)))</f>
        <v>0</v>
      </c>
      <c r="J285" s="32">
        <f>IF(I$14="","",INDEX('Work It Out'!$I279:$EN279, MATCH(I$14, WorkDebtName, 0)))</f>
        <v>0</v>
      </c>
      <c r="K285" s="32" t="str">
        <f>IF(K$14="","",INDEX('Work It Out'!$K279:$EN279,MATCH(K$14,WorkDebtName,0)))</f>
        <v/>
      </c>
      <c r="L285" s="32" t="str">
        <f>IF(K$14="","",INDEX('Work It Out'!$I279:$EN279, MATCH(K$14, WorkDebtName, 0)))</f>
        <v/>
      </c>
      <c r="M285" s="32" t="str">
        <f>IF(M$14="","",INDEX('Work It Out'!$K279:$EN279,MATCH(M$14,WorkDebtName,0)))</f>
        <v/>
      </c>
      <c r="N285" s="32" t="str">
        <f>IF(M$14="","",INDEX('Work It Out'!$I279:$EN279, MATCH(M$14, WorkDebtName, 0)))</f>
        <v/>
      </c>
      <c r="O285" s="32" t="str">
        <f>IF(O$14="","",INDEX('Work It Out'!$K279:$EN279,MATCH(O$14,WorkDebtName,0)))</f>
        <v/>
      </c>
      <c r="P285" s="32" t="str">
        <f>IF(O$14="","",INDEX('Work It Out'!$I279:$EN279, MATCH(O$14, WorkDebtName, 0)))</f>
        <v/>
      </c>
      <c r="Q285" s="32" t="str">
        <f>IF(Q$14="","",INDEX('Work It Out'!$K279:$EN279,MATCH(Q$14,WorkDebtName,0)))</f>
        <v/>
      </c>
      <c r="R285" s="32" t="str">
        <f>IF(Q$14="","",INDEX('Work It Out'!$I279:$EN279, MATCH(Q$14, WorkDebtName, 0)))</f>
        <v/>
      </c>
      <c r="S285" s="32" t="str">
        <f>IF(S$14="","",INDEX('Work It Out'!$K279:$EN279,MATCH(S$14,WorkDebtName,0)))</f>
        <v/>
      </c>
      <c r="T285" s="32" t="str">
        <f>IF(S$14="","",INDEX('Work It Out'!$I279:$EN279, MATCH(S$14, WorkDebtName, 0)))</f>
        <v/>
      </c>
      <c r="U285" s="32" t="str">
        <f>IF(U$14="","",INDEX('Work It Out'!$K279:$EN279,MATCH(U$14,WorkDebtName,0)))</f>
        <v/>
      </c>
      <c r="V285" s="32" t="str">
        <f>IF(U$14="","",INDEX('Work It Out'!$I279:$EN279, MATCH(U$14, WorkDebtName, 0)))</f>
        <v/>
      </c>
      <c r="W285" s="32" t="str">
        <f>IF(W$14="","",INDEX('Work It Out'!$K279:$EN279,MATCH(W$14,WorkDebtName,0)))</f>
        <v/>
      </c>
      <c r="X285" s="32" t="str">
        <f>IF(W$14="","",INDEX('Work It Out'!$I279:$EN279, MATCH(W$14, WorkDebtName, 0)))</f>
        <v/>
      </c>
      <c r="Y285" s="32" t="str">
        <f>IF(Y$14="","",INDEX('Work It Out'!$K279:$EN279,MATCH(Y$14,WorkDebtName,0)))</f>
        <v/>
      </c>
      <c r="Z285" s="32" t="str">
        <f>IF(Y$14="","",INDEX('Work It Out'!$I279:$EN279, MATCH(Y$14, WorkDebtName, 0)))</f>
        <v/>
      </c>
      <c r="AA285" s="32" t="str">
        <f>IF(AA$14="","",INDEX('Work It Out'!$K279:$EN279,MATCH(AA$14,WorkDebtName,0)))</f>
        <v/>
      </c>
      <c r="AB285" s="32" t="str">
        <f>IF(AA$14="","",INDEX('Work It Out'!$I279:$EN279, MATCH(AA$14, WorkDebtName, 0)))</f>
        <v/>
      </c>
      <c r="AC285" s="32" t="str">
        <f>IF(AC$14="","",INDEX('Work It Out'!$K279:$EN279,MATCH(AC$14,WorkDebtName,0)))</f>
        <v/>
      </c>
      <c r="AD285" s="32" t="str">
        <f>IF(AC$14="","",INDEX('Work It Out'!$I279:$EN279, MATCH(AC$14, WorkDebtName, 0)))</f>
        <v/>
      </c>
      <c r="AE285" s="32" t="str">
        <f>IF(AE$14="","",INDEX('Work It Out'!$K279:$EN279,MATCH(AE$14,WorkDebtName,0)))</f>
        <v/>
      </c>
      <c r="AF285" s="32" t="str">
        <f>IF(AE$14="","",INDEX('Work It Out'!$I279:$EN279, MATCH(AE$14, WorkDebtName, 0)))</f>
        <v/>
      </c>
      <c r="AG285" s="32" t="str">
        <f>IF(AG$14="","",INDEX('Work It Out'!$K279:$EN279,MATCH(AG$14,WorkDebtName,0)))</f>
        <v/>
      </c>
      <c r="AH285" s="32" t="str">
        <f>IF(AG$14="","",INDEX('Work It Out'!$I279:$EN279, MATCH(AG$14, WorkDebtName, 0)))</f>
        <v/>
      </c>
      <c r="AI285" s="32" t="str">
        <f>IF(AI$14="","",INDEX('Work It Out'!$K279:$EN279,MATCH(AI$14,WorkDebtName,0)))</f>
        <v/>
      </c>
      <c r="AJ285" s="32" t="str">
        <f>IF(AI$14="","",INDEX('Work It Out'!$I279:$EN279, MATCH(AI$14, WorkDebtName, 0)))</f>
        <v/>
      </c>
      <c r="AK285" s="32" t="str">
        <f>IF(AK$14="","",INDEX('Work It Out'!$K279:$EN279,MATCH(AK$14,WorkDebtName,0)))</f>
        <v/>
      </c>
      <c r="AL285" s="32" t="str">
        <f>IF(AK$14="","",INDEX('Work It Out'!$I279:$EN279, MATCH(AK$14, WorkDebtName, 0)))</f>
        <v/>
      </c>
      <c r="AM285" s="32" t="str">
        <f>IF(AM$14="","",INDEX('Work It Out'!$K279:$EN279,MATCH(AM$14,WorkDebtName,0)))</f>
        <v/>
      </c>
      <c r="AN285" s="32" t="str">
        <f>IF(AM$14="","",INDEX('Work It Out'!$I279:$EN279, MATCH(AM$14, WorkDebtName, 0)))</f>
        <v/>
      </c>
      <c r="AO285" s="32" t="str">
        <f>IF(AO$14="","",INDEX('Work It Out'!$K279:$EN279,MATCH(AO$14,WorkDebtName,0)))</f>
        <v/>
      </c>
      <c r="AP285" s="32" t="str">
        <f>IF(AO$14="","",INDEX('Work It Out'!$I279:$EN279, MATCH(AO$14, WorkDebtName, 0)))</f>
        <v/>
      </c>
    </row>
    <row r="286" spans="2:42" x14ac:dyDescent="0.25">
      <c r="B286" s="31">
        <f t="shared" ca="1" si="4"/>
        <v>53724</v>
      </c>
      <c r="C286" s="32">
        <f>IF(C$14="","",INDEX('Work It Out'!$K280:$EN280,MATCH(C$14,WorkDebtName,0)))</f>
        <v>0</v>
      </c>
      <c r="D286" s="32">
        <f>IF(C$14="","",INDEX('Work It Out'!$I280:$EN280, MATCH(C$14, WorkDebtName, 0)))</f>
        <v>0</v>
      </c>
      <c r="E286" s="32">
        <f>IF(E$14="","",INDEX('Work It Out'!$K280:$EN280,MATCH(E$14,WorkDebtName,0)))</f>
        <v>0</v>
      </c>
      <c r="F286" s="32">
        <f>IF(E$14="","",INDEX('Work It Out'!$I280:$EN280, MATCH(E$14, WorkDebtName, 0)))</f>
        <v>0</v>
      </c>
      <c r="G286" s="32">
        <f>IF(G$14="","",INDEX('Work It Out'!$K280:$EN280,MATCH(G$14,WorkDebtName,0)))</f>
        <v>0</v>
      </c>
      <c r="H286" s="32">
        <f>IF(G$14="","",INDEX('Work It Out'!$I280:$EN280, MATCH(G$14, WorkDebtName, 0)))</f>
        <v>0</v>
      </c>
      <c r="I286" s="32">
        <f>IF(I$14="","",INDEX('Work It Out'!$K280:$EN280,MATCH(I$14,WorkDebtName,0)))</f>
        <v>0</v>
      </c>
      <c r="J286" s="32">
        <f>IF(I$14="","",INDEX('Work It Out'!$I280:$EN280, MATCH(I$14, WorkDebtName, 0)))</f>
        <v>0</v>
      </c>
      <c r="K286" s="32" t="str">
        <f>IF(K$14="","",INDEX('Work It Out'!$K280:$EN280,MATCH(K$14,WorkDebtName,0)))</f>
        <v/>
      </c>
      <c r="L286" s="32" t="str">
        <f>IF(K$14="","",INDEX('Work It Out'!$I280:$EN280, MATCH(K$14, WorkDebtName, 0)))</f>
        <v/>
      </c>
      <c r="M286" s="32" t="str">
        <f>IF(M$14="","",INDEX('Work It Out'!$K280:$EN280,MATCH(M$14,WorkDebtName,0)))</f>
        <v/>
      </c>
      <c r="N286" s="32" t="str">
        <f>IF(M$14="","",INDEX('Work It Out'!$I280:$EN280, MATCH(M$14, WorkDebtName, 0)))</f>
        <v/>
      </c>
      <c r="O286" s="32" t="str">
        <f>IF(O$14="","",INDEX('Work It Out'!$K280:$EN280,MATCH(O$14,WorkDebtName,0)))</f>
        <v/>
      </c>
      <c r="P286" s="32" t="str">
        <f>IF(O$14="","",INDEX('Work It Out'!$I280:$EN280, MATCH(O$14, WorkDebtName, 0)))</f>
        <v/>
      </c>
      <c r="Q286" s="32" t="str">
        <f>IF(Q$14="","",INDEX('Work It Out'!$K280:$EN280,MATCH(Q$14,WorkDebtName,0)))</f>
        <v/>
      </c>
      <c r="R286" s="32" t="str">
        <f>IF(Q$14="","",INDEX('Work It Out'!$I280:$EN280, MATCH(Q$14, WorkDebtName, 0)))</f>
        <v/>
      </c>
      <c r="S286" s="32" t="str">
        <f>IF(S$14="","",INDEX('Work It Out'!$K280:$EN280,MATCH(S$14,WorkDebtName,0)))</f>
        <v/>
      </c>
      <c r="T286" s="32" t="str">
        <f>IF(S$14="","",INDEX('Work It Out'!$I280:$EN280, MATCH(S$14, WorkDebtName, 0)))</f>
        <v/>
      </c>
      <c r="U286" s="32" t="str">
        <f>IF(U$14="","",INDEX('Work It Out'!$K280:$EN280,MATCH(U$14,WorkDebtName,0)))</f>
        <v/>
      </c>
      <c r="V286" s="32" t="str">
        <f>IF(U$14="","",INDEX('Work It Out'!$I280:$EN280, MATCH(U$14, WorkDebtName, 0)))</f>
        <v/>
      </c>
      <c r="W286" s="32" t="str">
        <f>IF(W$14="","",INDEX('Work It Out'!$K280:$EN280,MATCH(W$14,WorkDebtName,0)))</f>
        <v/>
      </c>
      <c r="X286" s="32" t="str">
        <f>IF(W$14="","",INDEX('Work It Out'!$I280:$EN280, MATCH(W$14, WorkDebtName, 0)))</f>
        <v/>
      </c>
      <c r="Y286" s="32" t="str">
        <f>IF(Y$14="","",INDEX('Work It Out'!$K280:$EN280,MATCH(Y$14,WorkDebtName,0)))</f>
        <v/>
      </c>
      <c r="Z286" s="32" t="str">
        <f>IF(Y$14="","",INDEX('Work It Out'!$I280:$EN280, MATCH(Y$14, WorkDebtName, 0)))</f>
        <v/>
      </c>
      <c r="AA286" s="32" t="str">
        <f>IF(AA$14="","",INDEX('Work It Out'!$K280:$EN280,MATCH(AA$14,WorkDebtName,0)))</f>
        <v/>
      </c>
      <c r="AB286" s="32" t="str">
        <f>IF(AA$14="","",INDEX('Work It Out'!$I280:$EN280, MATCH(AA$14, WorkDebtName, 0)))</f>
        <v/>
      </c>
      <c r="AC286" s="32" t="str">
        <f>IF(AC$14="","",INDEX('Work It Out'!$K280:$EN280,MATCH(AC$14,WorkDebtName,0)))</f>
        <v/>
      </c>
      <c r="AD286" s="32" t="str">
        <f>IF(AC$14="","",INDEX('Work It Out'!$I280:$EN280, MATCH(AC$14, WorkDebtName, 0)))</f>
        <v/>
      </c>
      <c r="AE286" s="32" t="str">
        <f>IF(AE$14="","",INDEX('Work It Out'!$K280:$EN280,MATCH(AE$14,WorkDebtName,0)))</f>
        <v/>
      </c>
      <c r="AF286" s="32" t="str">
        <f>IF(AE$14="","",INDEX('Work It Out'!$I280:$EN280, MATCH(AE$14, WorkDebtName, 0)))</f>
        <v/>
      </c>
      <c r="AG286" s="32" t="str">
        <f>IF(AG$14="","",INDEX('Work It Out'!$K280:$EN280,MATCH(AG$14,WorkDebtName,0)))</f>
        <v/>
      </c>
      <c r="AH286" s="32" t="str">
        <f>IF(AG$14="","",INDEX('Work It Out'!$I280:$EN280, MATCH(AG$14, WorkDebtName, 0)))</f>
        <v/>
      </c>
      <c r="AI286" s="32" t="str">
        <f>IF(AI$14="","",INDEX('Work It Out'!$K280:$EN280,MATCH(AI$14,WorkDebtName,0)))</f>
        <v/>
      </c>
      <c r="AJ286" s="32" t="str">
        <f>IF(AI$14="","",INDEX('Work It Out'!$I280:$EN280, MATCH(AI$14, WorkDebtName, 0)))</f>
        <v/>
      </c>
      <c r="AK286" s="32" t="str">
        <f>IF(AK$14="","",INDEX('Work It Out'!$K280:$EN280,MATCH(AK$14,WorkDebtName,0)))</f>
        <v/>
      </c>
      <c r="AL286" s="32" t="str">
        <f>IF(AK$14="","",INDEX('Work It Out'!$I280:$EN280, MATCH(AK$14, WorkDebtName, 0)))</f>
        <v/>
      </c>
      <c r="AM286" s="32" t="str">
        <f>IF(AM$14="","",INDEX('Work It Out'!$K280:$EN280,MATCH(AM$14,WorkDebtName,0)))</f>
        <v/>
      </c>
      <c r="AN286" s="32" t="str">
        <f>IF(AM$14="","",INDEX('Work It Out'!$I280:$EN280, MATCH(AM$14, WorkDebtName, 0)))</f>
        <v/>
      </c>
      <c r="AO286" s="32" t="str">
        <f>IF(AO$14="","",INDEX('Work It Out'!$K280:$EN280,MATCH(AO$14,WorkDebtName,0)))</f>
        <v/>
      </c>
      <c r="AP286" s="32" t="str">
        <f>IF(AO$14="","",INDEX('Work It Out'!$I280:$EN280, MATCH(AO$14, WorkDebtName, 0)))</f>
        <v/>
      </c>
    </row>
    <row r="287" spans="2:42" x14ac:dyDescent="0.25">
      <c r="B287" s="31">
        <f t="shared" ca="1" si="4"/>
        <v>53752</v>
      </c>
      <c r="C287" s="32">
        <f>IF(C$14="","",INDEX('Work It Out'!$K281:$EN281,MATCH(C$14,WorkDebtName,0)))</f>
        <v>0</v>
      </c>
      <c r="D287" s="32">
        <f>IF(C$14="","",INDEX('Work It Out'!$I281:$EN281, MATCH(C$14, WorkDebtName, 0)))</f>
        <v>0</v>
      </c>
      <c r="E287" s="32">
        <f>IF(E$14="","",INDEX('Work It Out'!$K281:$EN281,MATCH(E$14,WorkDebtName,0)))</f>
        <v>0</v>
      </c>
      <c r="F287" s="32">
        <f>IF(E$14="","",INDEX('Work It Out'!$I281:$EN281, MATCH(E$14, WorkDebtName, 0)))</f>
        <v>0</v>
      </c>
      <c r="G287" s="32">
        <f>IF(G$14="","",INDEX('Work It Out'!$K281:$EN281,MATCH(G$14,WorkDebtName,0)))</f>
        <v>0</v>
      </c>
      <c r="H287" s="32">
        <f>IF(G$14="","",INDEX('Work It Out'!$I281:$EN281, MATCH(G$14, WorkDebtName, 0)))</f>
        <v>0</v>
      </c>
      <c r="I287" s="32">
        <f>IF(I$14="","",INDEX('Work It Out'!$K281:$EN281,MATCH(I$14,WorkDebtName,0)))</f>
        <v>0</v>
      </c>
      <c r="J287" s="32">
        <f>IF(I$14="","",INDEX('Work It Out'!$I281:$EN281, MATCH(I$14, WorkDebtName, 0)))</f>
        <v>0</v>
      </c>
      <c r="K287" s="32" t="str">
        <f>IF(K$14="","",INDEX('Work It Out'!$K281:$EN281,MATCH(K$14,WorkDebtName,0)))</f>
        <v/>
      </c>
      <c r="L287" s="32" t="str">
        <f>IF(K$14="","",INDEX('Work It Out'!$I281:$EN281, MATCH(K$14, WorkDebtName, 0)))</f>
        <v/>
      </c>
      <c r="M287" s="32" t="str">
        <f>IF(M$14="","",INDEX('Work It Out'!$K281:$EN281,MATCH(M$14,WorkDebtName,0)))</f>
        <v/>
      </c>
      <c r="N287" s="32" t="str">
        <f>IF(M$14="","",INDEX('Work It Out'!$I281:$EN281, MATCH(M$14, WorkDebtName, 0)))</f>
        <v/>
      </c>
      <c r="O287" s="32" t="str">
        <f>IF(O$14="","",INDEX('Work It Out'!$K281:$EN281,MATCH(O$14,WorkDebtName,0)))</f>
        <v/>
      </c>
      <c r="P287" s="32" t="str">
        <f>IF(O$14="","",INDEX('Work It Out'!$I281:$EN281, MATCH(O$14, WorkDebtName, 0)))</f>
        <v/>
      </c>
      <c r="Q287" s="32" t="str">
        <f>IF(Q$14="","",INDEX('Work It Out'!$K281:$EN281,MATCH(Q$14,WorkDebtName,0)))</f>
        <v/>
      </c>
      <c r="R287" s="32" t="str">
        <f>IF(Q$14="","",INDEX('Work It Out'!$I281:$EN281, MATCH(Q$14, WorkDebtName, 0)))</f>
        <v/>
      </c>
      <c r="S287" s="32" t="str">
        <f>IF(S$14="","",INDEX('Work It Out'!$K281:$EN281,MATCH(S$14,WorkDebtName,0)))</f>
        <v/>
      </c>
      <c r="T287" s="32" t="str">
        <f>IF(S$14="","",INDEX('Work It Out'!$I281:$EN281, MATCH(S$14, WorkDebtName, 0)))</f>
        <v/>
      </c>
      <c r="U287" s="32" t="str">
        <f>IF(U$14="","",INDEX('Work It Out'!$K281:$EN281,MATCH(U$14,WorkDebtName,0)))</f>
        <v/>
      </c>
      <c r="V287" s="32" t="str">
        <f>IF(U$14="","",INDEX('Work It Out'!$I281:$EN281, MATCH(U$14, WorkDebtName, 0)))</f>
        <v/>
      </c>
      <c r="W287" s="32" t="str">
        <f>IF(W$14="","",INDEX('Work It Out'!$K281:$EN281,MATCH(W$14,WorkDebtName,0)))</f>
        <v/>
      </c>
      <c r="X287" s="32" t="str">
        <f>IF(W$14="","",INDEX('Work It Out'!$I281:$EN281, MATCH(W$14, WorkDebtName, 0)))</f>
        <v/>
      </c>
      <c r="Y287" s="32" t="str">
        <f>IF(Y$14="","",INDEX('Work It Out'!$K281:$EN281,MATCH(Y$14,WorkDebtName,0)))</f>
        <v/>
      </c>
      <c r="Z287" s="32" t="str">
        <f>IF(Y$14="","",INDEX('Work It Out'!$I281:$EN281, MATCH(Y$14, WorkDebtName, 0)))</f>
        <v/>
      </c>
      <c r="AA287" s="32" t="str">
        <f>IF(AA$14="","",INDEX('Work It Out'!$K281:$EN281,MATCH(AA$14,WorkDebtName,0)))</f>
        <v/>
      </c>
      <c r="AB287" s="32" t="str">
        <f>IF(AA$14="","",INDEX('Work It Out'!$I281:$EN281, MATCH(AA$14, WorkDebtName, 0)))</f>
        <v/>
      </c>
      <c r="AC287" s="32" t="str">
        <f>IF(AC$14="","",INDEX('Work It Out'!$K281:$EN281,MATCH(AC$14,WorkDebtName,0)))</f>
        <v/>
      </c>
      <c r="AD287" s="32" t="str">
        <f>IF(AC$14="","",INDEX('Work It Out'!$I281:$EN281, MATCH(AC$14, WorkDebtName, 0)))</f>
        <v/>
      </c>
      <c r="AE287" s="32" t="str">
        <f>IF(AE$14="","",INDEX('Work It Out'!$K281:$EN281,MATCH(AE$14,WorkDebtName,0)))</f>
        <v/>
      </c>
      <c r="AF287" s="32" t="str">
        <f>IF(AE$14="","",INDEX('Work It Out'!$I281:$EN281, MATCH(AE$14, WorkDebtName, 0)))</f>
        <v/>
      </c>
      <c r="AG287" s="32" t="str">
        <f>IF(AG$14="","",INDEX('Work It Out'!$K281:$EN281,MATCH(AG$14,WorkDebtName,0)))</f>
        <v/>
      </c>
      <c r="AH287" s="32" t="str">
        <f>IF(AG$14="","",INDEX('Work It Out'!$I281:$EN281, MATCH(AG$14, WorkDebtName, 0)))</f>
        <v/>
      </c>
      <c r="AI287" s="32" t="str">
        <f>IF(AI$14="","",INDEX('Work It Out'!$K281:$EN281,MATCH(AI$14,WorkDebtName,0)))</f>
        <v/>
      </c>
      <c r="AJ287" s="32" t="str">
        <f>IF(AI$14="","",INDEX('Work It Out'!$I281:$EN281, MATCH(AI$14, WorkDebtName, 0)))</f>
        <v/>
      </c>
      <c r="AK287" s="32" t="str">
        <f>IF(AK$14="","",INDEX('Work It Out'!$K281:$EN281,MATCH(AK$14,WorkDebtName,0)))</f>
        <v/>
      </c>
      <c r="AL287" s="32" t="str">
        <f>IF(AK$14="","",INDEX('Work It Out'!$I281:$EN281, MATCH(AK$14, WorkDebtName, 0)))</f>
        <v/>
      </c>
      <c r="AM287" s="32" t="str">
        <f>IF(AM$14="","",INDEX('Work It Out'!$K281:$EN281,MATCH(AM$14,WorkDebtName,0)))</f>
        <v/>
      </c>
      <c r="AN287" s="32" t="str">
        <f>IF(AM$14="","",INDEX('Work It Out'!$I281:$EN281, MATCH(AM$14, WorkDebtName, 0)))</f>
        <v/>
      </c>
      <c r="AO287" s="32" t="str">
        <f>IF(AO$14="","",INDEX('Work It Out'!$K281:$EN281,MATCH(AO$14,WorkDebtName,0)))</f>
        <v/>
      </c>
      <c r="AP287" s="32" t="str">
        <f>IF(AO$14="","",INDEX('Work It Out'!$I281:$EN281, MATCH(AO$14, WorkDebtName, 0)))</f>
        <v/>
      </c>
    </row>
    <row r="288" spans="2:42" x14ac:dyDescent="0.25">
      <c r="B288" s="31">
        <f t="shared" ca="1" si="4"/>
        <v>53783</v>
      </c>
      <c r="C288" s="32">
        <f>IF(C$14="","",INDEX('Work It Out'!$K282:$EN282,MATCH(C$14,WorkDebtName,0)))</f>
        <v>0</v>
      </c>
      <c r="D288" s="32">
        <f>IF(C$14="","",INDEX('Work It Out'!$I282:$EN282, MATCH(C$14, WorkDebtName, 0)))</f>
        <v>0</v>
      </c>
      <c r="E288" s="32">
        <f>IF(E$14="","",INDEX('Work It Out'!$K282:$EN282,MATCH(E$14,WorkDebtName,0)))</f>
        <v>0</v>
      </c>
      <c r="F288" s="32">
        <f>IF(E$14="","",INDEX('Work It Out'!$I282:$EN282, MATCH(E$14, WorkDebtName, 0)))</f>
        <v>0</v>
      </c>
      <c r="G288" s="32">
        <f>IF(G$14="","",INDEX('Work It Out'!$K282:$EN282,MATCH(G$14,WorkDebtName,0)))</f>
        <v>0</v>
      </c>
      <c r="H288" s="32">
        <f>IF(G$14="","",INDEX('Work It Out'!$I282:$EN282, MATCH(G$14, WorkDebtName, 0)))</f>
        <v>0</v>
      </c>
      <c r="I288" s="32">
        <f>IF(I$14="","",INDEX('Work It Out'!$K282:$EN282,MATCH(I$14,WorkDebtName,0)))</f>
        <v>0</v>
      </c>
      <c r="J288" s="32">
        <f>IF(I$14="","",INDEX('Work It Out'!$I282:$EN282, MATCH(I$14, WorkDebtName, 0)))</f>
        <v>0</v>
      </c>
      <c r="K288" s="32" t="str">
        <f>IF(K$14="","",INDEX('Work It Out'!$K282:$EN282,MATCH(K$14,WorkDebtName,0)))</f>
        <v/>
      </c>
      <c r="L288" s="32" t="str">
        <f>IF(K$14="","",INDEX('Work It Out'!$I282:$EN282, MATCH(K$14, WorkDebtName, 0)))</f>
        <v/>
      </c>
      <c r="M288" s="32" t="str">
        <f>IF(M$14="","",INDEX('Work It Out'!$K282:$EN282,MATCH(M$14,WorkDebtName,0)))</f>
        <v/>
      </c>
      <c r="N288" s="32" t="str">
        <f>IF(M$14="","",INDEX('Work It Out'!$I282:$EN282, MATCH(M$14, WorkDebtName, 0)))</f>
        <v/>
      </c>
      <c r="O288" s="32" t="str">
        <f>IF(O$14="","",INDEX('Work It Out'!$K282:$EN282,MATCH(O$14,WorkDebtName,0)))</f>
        <v/>
      </c>
      <c r="P288" s="32" t="str">
        <f>IF(O$14="","",INDEX('Work It Out'!$I282:$EN282, MATCH(O$14, WorkDebtName, 0)))</f>
        <v/>
      </c>
      <c r="Q288" s="32" t="str">
        <f>IF(Q$14="","",INDEX('Work It Out'!$K282:$EN282,MATCH(Q$14,WorkDebtName,0)))</f>
        <v/>
      </c>
      <c r="R288" s="32" t="str">
        <f>IF(Q$14="","",INDEX('Work It Out'!$I282:$EN282, MATCH(Q$14, WorkDebtName, 0)))</f>
        <v/>
      </c>
      <c r="S288" s="32" t="str">
        <f>IF(S$14="","",INDEX('Work It Out'!$K282:$EN282,MATCH(S$14,WorkDebtName,0)))</f>
        <v/>
      </c>
      <c r="T288" s="32" t="str">
        <f>IF(S$14="","",INDEX('Work It Out'!$I282:$EN282, MATCH(S$14, WorkDebtName, 0)))</f>
        <v/>
      </c>
      <c r="U288" s="32" t="str">
        <f>IF(U$14="","",INDEX('Work It Out'!$K282:$EN282,MATCH(U$14,WorkDebtName,0)))</f>
        <v/>
      </c>
      <c r="V288" s="32" t="str">
        <f>IF(U$14="","",INDEX('Work It Out'!$I282:$EN282, MATCH(U$14, WorkDebtName, 0)))</f>
        <v/>
      </c>
      <c r="W288" s="32" t="str">
        <f>IF(W$14="","",INDEX('Work It Out'!$K282:$EN282,MATCH(W$14,WorkDebtName,0)))</f>
        <v/>
      </c>
      <c r="X288" s="32" t="str">
        <f>IF(W$14="","",INDEX('Work It Out'!$I282:$EN282, MATCH(W$14, WorkDebtName, 0)))</f>
        <v/>
      </c>
      <c r="Y288" s="32" t="str">
        <f>IF(Y$14="","",INDEX('Work It Out'!$K282:$EN282,MATCH(Y$14,WorkDebtName,0)))</f>
        <v/>
      </c>
      <c r="Z288" s="32" t="str">
        <f>IF(Y$14="","",INDEX('Work It Out'!$I282:$EN282, MATCH(Y$14, WorkDebtName, 0)))</f>
        <v/>
      </c>
      <c r="AA288" s="32" t="str">
        <f>IF(AA$14="","",INDEX('Work It Out'!$K282:$EN282,MATCH(AA$14,WorkDebtName,0)))</f>
        <v/>
      </c>
      <c r="AB288" s="32" t="str">
        <f>IF(AA$14="","",INDEX('Work It Out'!$I282:$EN282, MATCH(AA$14, WorkDebtName, 0)))</f>
        <v/>
      </c>
      <c r="AC288" s="32" t="str">
        <f>IF(AC$14="","",INDEX('Work It Out'!$K282:$EN282,MATCH(AC$14,WorkDebtName,0)))</f>
        <v/>
      </c>
      <c r="AD288" s="32" t="str">
        <f>IF(AC$14="","",INDEX('Work It Out'!$I282:$EN282, MATCH(AC$14, WorkDebtName, 0)))</f>
        <v/>
      </c>
      <c r="AE288" s="32" t="str">
        <f>IF(AE$14="","",INDEX('Work It Out'!$K282:$EN282,MATCH(AE$14,WorkDebtName,0)))</f>
        <v/>
      </c>
      <c r="AF288" s="32" t="str">
        <f>IF(AE$14="","",INDEX('Work It Out'!$I282:$EN282, MATCH(AE$14, WorkDebtName, 0)))</f>
        <v/>
      </c>
      <c r="AG288" s="32" t="str">
        <f>IF(AG$14="","",INDEX('Work It Out'!$K282:$EN282,MATCH(AG$14,WorkDebtName,0)))</f>
        <v/>
      </c>
      <c r="AH288" s="32" t="str">
        <f>IF(AG$14="","",INDEX('Work It Out'!$I282:$EN282, MATCH(AG$14, WorkDebtName, 0)))</f>
        <v/>
      </c>
      <c r="AI288" s="32" t="str">
        <f>IF(AI$14="","",INDEX('Work It Out'!$K282:$EN282,MATCH(AI$14,WorkDebtName,0)))</f>
        <v/>
      </c>
      <c r="AJ288" s="32" t="str">
        <f>IF(AI$14="","",INDEX('Work It Out'!$I282:$EN282, MATCH(AI$14, WorkDebtName, 0)))</f>
        <v/>
      </c>
      <c r="AK288" s="32" t="str">
        <f>IF(AK$14="","",INDEX('Work It Out'!$K282:$EN282,MATCH(AK$14,WorkDebtName,0)))</f>
        <v/>
      </c>
      <c r="AL288" s="32" t="str">
        <f>IF(AK$14="","",INDEX('Work It Out'!$I282:$EN282, MATCH(AK$14, WorkDebtName, 0)))</f>
        <v/>
      </c>
      <c r="AM288" s="32" t="str">
        <f>IF(AM$14="","",INDEX('Work It Out'!$K282:$EN282,MATCH(AM$14,WorkDebtName,0)))</f>
        <v/>
      </c>
      <c r="AN288" s="32" t="str">
        <f>IF(AM$14="","",INDEX('Work It Out'!$I282:$EN282, MATCH(AM$14, WorkDebtName, 0)))</f>
        <v/>
      </c>
      <c r="AO288" s="32" t="str">
        <f>IF(AO$14="","",INDEX('Work It Out'!$K282:$EN282,MATCH(AO$14,WorkDebtName,0)))</f>
        <v/>
      </c>
      <c r="AP288" s="32" t="str">
        <f>IF(AO$14="","",INDEX('Work It Out'!$I282:$EN282, MATCH(AO$14, WorkDebtName, 0)))</f>
        <v/>
      </c>
    </row>
    <row r="289" spans="2:42" x14ac:dyDescent="0.25">
      <c r="B289" s="31">
        <f t="shared" ca="1" si="4"/>
        <v>53813</v>
      </c>
      <c r="C289" s="32">
        <f>IF(C$14="","",INDEX('Work It Out'!$K283:$EN283,MATCH(C$14,WorkDebtName,0)))</f>
        <v>0</v>
      </c>
      <c r="D289" s="32">
        <f>IF(C$14="","",INDEX('Work It Out'!$I283:$EN283, MATCH(C$14, WorkDebtName, 0)))</f>
        <v>0</v>
      </c>
      <c r="E289" s="32">
        <f>IF(E$14="","",INDEX('Work It Out'!$K283:$EN283,MATCH(E$14,WorkDebtName,0)))</f>
        <v>0</v>
      </c>
      <c r="F289" s="32">
        <f>IF(E$14="","",INDEX('Work It Out'!$I283:$EN283, MATCH(E$14, WorkDebtName, 0)))</f>
        <v>0</v>
      </c>
      <c r="G289" s="32">
        <f>IF(G$14="","",INDEX('Work It Out'!$K283:$EN283,MATCH(G$14,WorkDebtName,0)))</f>
        <v>0</v>
      </c>
      <c r="H289" s="32">
        <f>IF(G$14="","",INDEX('Work It Out'!$I283:$EN283, MATCH(G$14, WorkDebtName, 0)))</f>
        <v>0</v>
      </c>
      <c r="I289" s="32">
        <f>IF(I$14="","",INDEX('Work It Out'!$K283:$EN283,MATCH(I$14,WorkDebtName,0)))</f>
        <v>0</v>
      </c>
      <c r="J289" s="32">
        <f>IF(I$14="","",INDEX('Work It Out'!$I283:$EN283, MATCH(I$14, WorkDebtName, 0)))</f>
        <v>0</v>
      </c>
      <c r="K289" s="32" t="str">
        <f>IF(K$14="","",INDEX('Work It Out'!$K283:$EN283,MATCH(K$14,WorkDebtName,0)))</f>
        <v/>
      </c>
      <c r="L289" s="32" t="str">
        <f>IF(K$14="","",INDEX('Work It Out'!$I283:$EN283, MATCH(K$14, WorkDebtName, 0)))</f>
        <v/>
      </c>
      <c r="M289" s="32" t="str">
        <f>IF(M$14="","",INDEX('Work It Out'!$K283:$EN283,MATCH(M$14,WorkDebtName,0)))</f>
        <v/>
      </c>
      <c r="N289" s="32" t="str">
        <f>IF(M$14="","",INDEX('Work It Out'!$I283:$EN283, MATCH(M$14, WorkDebtName, 0)))</f>
        <v/>
      </c>
      <c r="O289" s="32" t="str">
        <f>IF(O$14="","",INDEX('Work It Out'!$K283:$EN283,MATCH(O$14,WorkDebtName,0)))</f>
        <v/>
      </c>
      <c r="P289" s="32" t="str">
        <f>IF(O$14="","",INDEX('Work It Out'!$I283:$EN283, MATCH(O$14, WorkDebtName, 0)))</f>
        <v/>
      </c>
      <c r="Q289" s="32" t="str">
        <f>IF(Q$14="","",INDEX('Work It Out'!$K283:$EN283,MATCH(Q$14,WorkDebtName,0)))</f>
        <v/>
      </c>
      <c r="R289" s="32" t="str">
        <f>IF(Q$14="","",INDEX('Work It Out'!$I283:$EN283, MATCH(Q$14, WorkDebtName, 0)))</f>
        <v/>
      </c>
      <c r="S289" s="32" t="str">
        <f>IF(S$14="","",INDEX('Work It Out'!$K283:$EN283,MATCH(S$14,WorkDebtName,0)))</f>
        <v/>
      </c>
      <c r="T289" s="32" t="str">
        <f>IF(S$14="","",INDEX('Work It Out'!$I283:$EN283, MATCH(S$14, WorkDebtName, 0)))</f>
        <v/>
      </c>
      <c r="U289" s="32" t="str">
        <f>IF(U$14="","",INDEX('Work It Out'!$K283:$EN283,MATCH(U$14,WorkDebtName,0)))</f>
        <v/>
      </c>
      <c r="V289" s="32" t="str">
        <f>IF(U$14="","",INDEX('Work It Out'!$I283:$EN283, MATCH(U$14, WorkDebtName, 0)))</f>
        <v/>
      </c>
      <c r="W289" s="32" t="str">
        <f>IF(W$14="","",INDEX('Work It Out'!$K283:$EN283,MATCH(W$14,WorkDebtName,0)))</f>
        <v/>
      </c>
      <c r="X289" s="32" t="str">
        <f>IF(W$14="","",INDEX('Work It Out'!$I283:$EN283, MATCH(W$14, WorkDebtName, 0)))</f>
        <v/>
      </c>
      <c r="Y289" s="32" t="str">
        <f>IF(Y$14="","",INDEX('Work It Out'!$K283:$EN283,MATCH(Y$14,WorkDebtName,0)))</f>
        <v/>
      </c>
      <c r="Z289" s="32" t="str">
        <f>IF(Y$14="","",INDEX('Work It Out'!$I283:$EN283, MATCH(Y$14, WorkDebtName, 0)))</f>
        <v/>
      </c>
      <c r="AA289" s="32" t="str">
        <f>IF(AA$14="","",INDEX('Work It Out'!$K283:$EN283,MATCH(AA$14,WorkDebtName,0)))</f>
        <v/>
      </c>
      <c r="AB289" s="32" t="str">
        <f>IF(AA$14="","",INDEX('Work It Out'!$I283:$EN283, MATCH(AA$14, WorkDebtName, 0)))</f>
        <v/>
      </c>
      <c r="AC289" s="32" t="str">
        <f>IF(AC$14="","",INDEX('Work It Out'!$K283:$EN283,MATCH(AC$14,WorkDebtName,0)))</f>
        <v/>
      </c>
      <c r="AD289" s="32" t="str">
        <f>IF(AC$14="","",INDEX('Work It Out'!$I283:$EN283, MATCH(AC$14, WorkDebtName, 0)))</f>
        <v/>
      </c>
      <c r="AE289" s="32" t="str">
        <f>IF(AE$14="","",INDEX('Work It Out'!$K283:$EN283,MATCH(AE$14,WorkDebtName,0)))</f>
        <v/>
      </c>
      <c r="AF289" s="32" t="str">
        <f>IF(AE$14="","",INDEX('Work It Out'!$I283:$EN283, MATCH(AE$14, WorkDebtName, 0)))</f>
        <v/>
      </c>
      <c r="AG289" s="32" t="str">
        <f>IF(AG$14="","",INDEX('Work It Out'!$K283:$EN283,MATCH(AG$14,WorkDebtName,0)))</f>
        <v/>
      </c>
      <c r="AH289" s="32" t="str">
        <f>IF(AG$14="","",INDEX('Work It Out'!$I283:$EN283, MATCH(AG$14, WorkDebtName, 0)))</f>
        <v/>
      </c>
      <c r="AI289" s="32" t="str">
        <f>IF(AI$14="","",INDEX('Work It Out'!$K283:$EN283,MATCH(AI$14,WorkDebtName,0)))</f>
        <v/>
      </c>
      <c r="AJ289" s="32" t="str">
        <f>IF(AI$14="","",INDEX('Work It Out'!$I283:$EN283, MATCH(AI$14, WorkDebtName, 0)))</f>
        <v/>
      </c>
      <c r="AK289" s="32" t="str">
        <f>IF(AK$14="","",INDEX('Work It Out'!$K283:$EN283,MATCH(AK$14,WorkDebtName,0)))</f>
        <v/>
      </c>
      <c r="AL289" s="32" t="str">
        <f>IF(AK$14="","",INDEX('Work It Out'!$I283:$EN283, MATCH(AK$14, WorkDebtName, 0)))</f>
        <v/>
      </c>
      <c r="AM289" s="32" t="str">
        <f>IF(AM$14="","",INDEX('Work It Out'!$K283:$EN283,MATCH(AM$14,WorkDebtName,0)))</f>
        <v/>
      </c>
      <c r="AN289" s="32" t="str">
        <f>IF(AM$14="","",INDEX('Work It Out'!$I283:$EN283, MATCH(AM$14, WorkDebtName, 0)))</f>
        <v/>
      </c>
      <c r="AO289" s="32" t="str">
        <f>IF(AO$14="","",INDEX('Work It Out'!$K283:$EN283,MATCH(AO$14,WorkDebtName,0)))</f>
        <v/>
      </c>
      <c r="AP289" s="32" t="str">
        <f>IF(AO$14="","",INDEX('Work It Out'!$I283:$EN283, MATCH(AO$14, WorkDebtName, 0)))</f>
        <v/>
      </c>
    </row>
    <row r="290" spans="2:42" x14ac:dyDescent="0.25">
      <c r="B290" s="31">
        <f t="shared" ca="1" si="4"/>
        <v>53844</v>
      </c>
      <c r="C290" s="32">
        <f>IF(C$14="","",INDEX('Work It Out'!$K284:$EN284,MATCH(C$14,WorkDebtName,0)))</f>
        <v>0</v>
      </c>
      <c r="D290" s="32">
        <f>IF(C$14="","",INDEX('Work It Out'!$I284:$EN284, MATCH(C$14, WorkDebtName, 0)))</f>
        <v>0</v>
      </c>
      <c r="E290" s="32">
        <f>IF(E$14="","",INDEX('Work It Out'!$K284:$EN284,MATCH(E$14,WorkDebtName,0)))</f>
        <v>0</v>
      </c>
      <c r="F290" s="32">
        <f>IF(E$14="","",INDEX('Work It Out'!$I284:$EN284, MATCH(E$14, WorkDebtName, 0)))</f>
        <v>0</v>
      </c>
      <c r="G290" s="32">
        <f>IF(G$14="","",INDEX('Work It Out'!$K284:$EN284,MATCH(G$14,WorkDebtName,0)))</f>
        <v>0</v>
      </c>
      <c r="H290" s="32">
        <f>IF(G$14="","",INDEX('Work It Out'!$I284:$EN284, MATCH(G$14, WorkDebtName, 0)))</f>
        <v>0</v>
      </c>
      <c r="I290" s="32">
        <f>IF(I$14="","",INDEX('Work It Out'!$K284:$EN284,MATCH(I$14,WorkDebtName,0)))</f>
        <v>0</v>
      </c>
      <c r="J290" s="32">
        <f>IF(I$14="","",INDEX('Work It Out'!$I284:$EN284, MATCH(I$14, WorkDebtName, 0)))</f>
        <v>0</v>
      </c>
      <c r="K290" s="32" t="str">
        <f>IF(K$14="","",INDEX('Work It Out'!$K284:$EN284,MATCH(K$14,WorkDebtName,0)))</f>
        <v/>
      </c>
      <c r="L290" s="32" t="str">
        <f>IF(K$14="","",INDEX('Work It Out'!$I284:$EN284, MATCH(K$14, WorkDebtName, 0)))</f>
        <v/>
      </c>
      <c r="M290" s="32" t="str">
        <f>IF(M$14="","",INDEX('Work It Out'!$K284:$EN284,MATCH(M$14,WorkDebtName,0)))</f>
        <v/>
      </c>
      <c r="N290" s="32" t="str">
        <f>IF(M$14="","",INDEX('Work It Out'!$I284:$EN284, MATCH(M$14, WorkDebtName, 0)))</f>
        <v/>
      </c>
      <c r="O290" s="32" t="str">
        <f>IF(O$14="","",INDEX('Work It Out'!$K284:$EN284,MATCH(O$14,WorkDebtName,0)))</f>
        <v/>
      </c>
      <c r="P290" s="32" t="str">
        <f>IF(O$14="","",INDEX('Work It Out'!$I284:$EN284, MATCH(O$14, WorkDebtName, 0)))</f>
        <v/>
      </c>
      <c r="Q290" s="32" t="str">
        <f>IF(Q$14="","",INDEX('Work It Out'!$K284:$EN284,MATCH(Q$14,WorkDebtName,0)))</f>
        <v/>
      </c>
      <c r="R290" s="32" t="str">
        <f>IF(Q$14="","",INDEX('Work It Out'!$I284:$EN284, MATCH(Q$14, WorkDebtName, 0)))</f>
        <v/>
      </c>
      <c r="S290" s="32" t="str">
        <f>IF(S$14="","",INDEX('Work It Out'!$K284:$EN284,MATCH(S$14,WorkDebtName,0)))</f>
        <v/>
      </c>
      <c r="T290" s="32" t="str">
        <f>IF(S$14="","",INDEX('Work It Out'!$I284:$EN284, MATCH(S$14, WorkDebtName, 0)))</f>
        <v/>
      </c>
      <c r="U290" s="32" t="str">
        <f>IF(U$14="","",INDEX('Work It Out'!$K284:$EN284,MATCH(U$14,WorkDebtName,0)))</f>
        <v/>
      </c>
      <c r="V290" s="32" t="str">
        <f>IF(U$14="","",INDEX('Work It Out'!$I284:$EN284, MATCH(U$14, WorkDebtName, 0)))</f>
        <v/>
      </c>
      <c r="W290" s="32" t="str">
        <f>IF(W$14="","",INDEX('Work It Out'!$K284:$EN284,MATCH(W$14,WorkDebtName,0)))</f>
        <v/>
      </c>
      <c r="X290" s="32" t="str">
        <f>IF(W$14="","",INDEX('Work It Out'!$I284:$EN284, MATCH(W$14, WorkDebtName, 0)))</f>
        <v/>
      </c>
      <c r="Y290" s="32" t="str">
        <f>IF(Y$14="","",INDEX('Work It Out'!$K284:$EN284,MATCH(Y$14,WorkDebtName,0)))</f>
        <v/>
      </c>
      <c r="Z290" s="32" t="str">
        <f>IF(Y$14="","",INDEX('Work It Out'!$I284:$EN284, MATCH(Y$14, WorkDebtName, 0)))</f>
        <v/>
      </c>
      <c r="AA290" s="32" t="str">
        <f>IF(AA$14="","",INDEX('Work It Out'!$K284:$EN284,MATCH(AA$14,WorkDebtName,0)))</f>
        <v/>
      </c>
      <c r="AB290" s="32" t="str">
        <f>IF(AA$14="","",INDEX('Work It Out'!$I284:$EN284, MATCH(AA$14, WorkDebtName, 0)))</f>
        <v/>
      </c>
      <c r="AC290" s="32" t="str">
        <f>IF(AC$14="","",INDEX('Work It Out'!$K284:$EN284,MATCH(AC$14,WorkDebtName,0)))</f>
        <v/>
      </c>
      <c r="AD290" s="32" t="str">
        <f>IF(AC$14="","",INDEX('Work It Out'!$I284:$EN284, MATCH(AC$14, WorkDebtName, 0)))</f>
        <v/>
      </c>
      <c r="AE290" s="32" t="str">
        <f>IF(AE$14="","",INDEX('Work It Out'!$K284:$EN284,MATCH(AE$14,WorkDebtName,0)))</f>
        <v/>
      </c>
      <c r="AF290" s="32" t="str">
        <f>IF(AE$14="","",INDEX('Work It Out'!$I284:$EN284, MATCH(AE$14, WorkDebtName, 0)))</f>
        <v/>
      </c>
      <c r="AG290" s="32" t="str">
        <f>IF(AG$14="","",INDEX('Work It Out'!$K284:$EN284,MATCH(AG$14,WorkDebtName,0)))</f>
        <v/>
      </c>
      <c r="AH290" s="32" t="str">
        <f>IF(AG$14="","",INDEX('Work It Out'!$I284:$EN284, MATCH(AG$14, WorkDebtName, 0)))</f>
        <v/>
      </c>
      <c r="AI290" s="32" t="str">
        <f>IF(AI$14="","",INDEX('Work It Out'!$K284:$EN284,MATCH(AI$14,WorkDebtName,0)))</f>
        <v/>
      </c>
      <c r="AJ290" s="32" t="str">
        <f>IF(AI$14="","",INDEX('Work It Out'!$I284:$EN284, MATCH(AI$14, WorkDebtName, 0)))</f>
        <v/>
      </c>
      <c r="AK290" s="32" t="str">
        <f>IF(AK$14="","",INDEX('Work It Out'!$K284:$EN284,MATCH(AK$14,WorkDebtName,0)))</f>
        <v/>
      </c>
      <c r="AL290" s="32" t="str">
        <f>IF(AK$14="","",INDEX('Work It Out'!$I284:$EN284, MATCH(AK$14, WorkDebtName, 0)))</f>
        <v/>
      </c>
      <c r="AM290" s="32" t="str">
        <f>IF(AM$14="","",INDEX('Work It Out'!$K284:$EN284,MATCH(AM$14,WorkDebtName,0)))</f>
        <v/>
      </c>
      <c r="AN290" s="32" t="str">
        <f>IF(AM$14="","",INDEX('Work It Out'!$I284:$EN284, MATCH(AM$14, WorkDebtName, 0)))</f>
        <v/>
      </c>
      <c r="AO290" s="32" t="str">
        <f>IF(AO$14="","",INDEX('Work It Out'!$K284:$EN284,MATCH(AO$14,WorkDebtName,0)))</f>
        <v/>
      </c>
      <c r="AP290" s="32" t="str">
        <f>IF(AO$14="","",INDEX('Work It Out'!$I284:$EN284, MATCH(AO$14, WorkDebtName, 0)))</f>
        <v/>
      </c>
    </row>
    <row r="291" spans="2:42" x14ac:dyDescent="0.25">
      <c r="B291" s="31">
        <f t="shared" ca="1" si="4"/>
        <v>53874</v>
      </c>
      <c r="C291" s="32">
        <f>IF(C$14="","",INDEX('Work It Out'!$K285:$EN285,MATCH(C$14,WorkDebtName,0)))</f>
        <v>0</v>
      </c>
      <c r="D291" s="32">
        <f>IF(C$14="","",INDEX('Work It Out'!$I285:$EN285, MATCH(C$14, WorkDebtName, 0)))</f>
        <v>0</v>
      </c>
      <c r="E291" s="32">
        <f>IF(E$14="","",INDEX('Work It Out'!$K285:$EN285,MATCH(E$14,WorkDebtName,0)))</f>
        <v>0</v>
      </c>
      <c r="F291" s="32">
        <f>IF(E$14="","",INDEX('Work It Out'!$I285:$EN285, MATCH(E$14, WorkDebtName, 0)))</f>
        <v>0</v>
      </c>
      <c r="G291" s="32">
        <f>IF(G$14="","",INDEX('Work It Out'!$K285:$EN285,MATCH(G$14,WorkDebtName,0)))</f>
        <v>0</v>
      </c>
      <c r="H291" s="32">
        <f>IF(G$14="","",INDEX('Work It Out'!$I285:$EN285, MATCH(G$14, WorkDebtName, 0)))</f>
        <v>0</v>
      </c>
      <c r="I291" s="32">
        <f>IF(I$14="","",INDEX('Work It Out'!$K285:$EN285,MATCH(I$14,WorkDebtName,0)))</f>
        <v>0</v>
      </c>
      <c r="J291" s="32">
        <f>IF(I$14="","",INDEX('Work It Out'!$I285:$EN285, MATCH(I$14, WorkDebtName, 0)))</f>
        <v>0</v>
      </c>
      <c r="K291" s="32" t="str">
        <f>IF(K$14="","",INDEX('Work It Out'!$K285:$EN285,MATCH(K$14,WorkDebtName,0)))</f>
        <v/>
      </c>
      <c r="L291" s="32" t="str">
        <f>IF(K$14="","",INDEX('Work It Out'!$I285:$EN285, MATCH(K$14, WorkDebtName, 0)))</f>
        <v/>
      </c>
      <c r="M291" s="32" t="str">
        <f>IF(M$14="","",INDEX('Work It Out'!$K285:$EN285,MATCH(M$14,WorkDebtName,0)))</f>
        <v/>
      </c>
      <c r="N291" s="32" t="str">
        <f>IF(M$14="","",INDEX('Work It Out'!$I285:$EN285, MATCH(M$14, WorkDebtName, 0)))</f>
        <v/>
      </c>
      <c r="O291" s="32" t="str">
        <f>IF(O$14="","",INDEX('Work It Out'!$K285:$EN285,MATCH(O$14,WorkDebtName,0)))</f>
        <v/>
      </c>
      <c r="P291" s="32" t="str">
        <f>IF(O$14="","",INDEX('Work It Out'!$I285:$EN285, MATCH(O$14, WorkDebtName, 0)))</f>
        <v/>
      </c>
      <c r="Q291" s="32" t="str">
        <f>IF(Q$14="","",INDEX('Work It Out'!$K285:$EN285,MATCH(Q$14,WorkDebtName,0)))</f>
        <v/>
      </c>
      <c r="R291" s="32" t="str">
        <f>IF(Q$14="","",INDEX('Work It Out'!$I285:$EN285, MATCH(Q$14, WorkDebtName, 0)))</f>
        <v/>
      </c>
      <c r="S291" s="32" t="str">
        <f>IF(S$14="","",INDEX('Work It Out'!$K285:$EN285,MATCH(S$14,WorkDebtName,0)))</f>
        <v/>
      </c>
      <c r="T291" s="32" t="str">
        <f>IF(S$14="","",INDEX('Work It Out'!$I285:$EN285, MATCH(S$14, WorkDebtName, 0)))</f>
        <v/>
      </c>
      <c r="U291" s="32" t="str">
        <f>IF(U$14="","",INDEX('Work It Out'!$K285:$EN285,MATCH(U$14,WorkDebtName,0)))</f>
        <v/>
      </c>
      <c r="V291" s="32" t="str">
        <f>IF(U$14="","",INDEX('Work It Out'!$I285:$EN285, MATCH(U$14, WorkDebtName, 0)))</f>
        <v/>
      </c>
      <c r="W291" s="32" t="str">
        <f>IF(W$14="","",INDEX('Work It Out'!$K285:$EN285,MATCH(W$14,WorkDebtName,0)))</f>
        <v/>
      </c>
      <c r="X291" s="32" t="str">
        <f>IF(W$14="","",INDEX('Work It Out'!$I285:$EN285, MATCH(W$14, WorkDebtName, 0)))</f>
        <v/>
      </c>
      <c r="Y291" s="32" t="str">
        <f>IF(Y$14="","",INDEX('Work It Out'!$K285:$EN285,MATCH(Y$14,WorkDebtName,0)))</f>
        <v/>
      </c>
      <c r="Z291" s="32" t="str">
        <f>IF(Y$14="","",INDEX('Work It Out'!$I285:$EN285, MATCH(Y$14, WorkDebtName, 0)))</f>
        <v/>
      </c>
      <c r="AA291" s="32" t="str">
        <f>IF(AA$14="","",INDEX('Work It Out'!$K285:$EN285,MATCH(AA$14,WorkDebtName,0)))</f>
        <v/>
      </c>
      <c r="AB291" s="32" t="str">
        <f>IF(AA$14="","",INDEX('Work It Out'!$I285:$EN285, MATCH(AA$14, WorkDebtName, 0)))</f>
        <v/>
      </c>
      <c r="AC291" s="32" t="str">
        <f>IF(AC$14="","",INDEX('Work It Out'!$K285:$EN285,MATCH(AC$14,WorkDebtName,0)))</f>
        <v/>
      </c>
      <c r="AD291" s="32" t="str">
        <f>IF(AC$14="","",INDEX('Work It Out'!$I285:$EN285, MATCH(AC$14, WorkDebtName, 0)))</f>
        <v/>
      </c>
      <c r="AE291" s="32" t="str">
        <f>IF(AE$14="","",INDEX('Work It Out'!$K285:$EN285,MATCH(AE$14,WorkDebtName,0)))</f>
        <v/>
      </c>
      <c r="AF291" s="32" t="str">
        <f>IF(AE$14="","",INDEX('Work It Out'!$I285:$EN285, MATCH(AE$14, WorkDebtName, 0)))</f>
        <v/>
      </c>
      <c r="AG291" s="32" t="str">
        <f>IF(AG$14="","",INDEX('Work It Out'!$K285:$EN285,MATCH(AG$14,WorkDebtName,0)))</f>
        <v/>
      </c>
      <c r="AH291" s="32" t="str">
        <f>IF(AG$14="","",INDEX('Work It Out'!$I285:$EN285, MATCH(AG$14, WorkDebtName, 0)))</f>
        <v/>
      </c>
      <c r="AI291" s="32" t="str">
        <f>IF(AI$14="","",INDEX('Work It Out'!$K285:$EN285,MATCH(AI$14,WorkDebtName,0)))</f>
        <v/>
      </c>
      <c r="AJ291" s="32" t="str">
        <f>IF(AI$14="","",INDEX('Work It Out'!$I285:$EN285, MATCH(AI$14, WorkDebtName, 0)))</f>
        <v/>
      </c>
      <c r="AK291" s="32" t="str">
        <f>IF(AK$14="","",INDEX('Work It Out'!$K285:$EN285,MATCH(AK$14,WorkDebtName,0)))</f>
        <v/>
      </c>
      <c r="AL291" s="32" t="str">
        <f>IF(AK$14="","",INDEX('Work It Out'!$I285:$EN285, MATCH(AK$14, WorkDebtName, 0)))</f>
        <v/>
      </c>
      <c r="AM291" s="32" t="str">
        <f>IF(AM$14="","",INDEX('Work It Out'!$K285:$EN285,MATCH(AM$14,WorkDebtName,0)))</f>
        <v/>
      </c>
      <c r="AN291" s="32" t="str">
        <f>IF(AM$14="","",INDEX('Work It Out'!$I285:$EN285, MATCH(AM$14, WorkDebtName, 0)))</f>
        <v/>
      </c>
      <c r="AO291" s="32" t="str">
        <f>IF(AO$14="","",INDEX('Work It Out'!$K285:$EN285,MATCH(AO$14,WorkDebtName,0)))</f>
        <v/>
      </c>
      <c r="AP291" s="32" t="str">
        <f>IF(AO$14="","",INDEX('Work It Out'!$I285:$EN285, MATCH(AO$14, WorkDebtName, 0)))</f>
        <v/>
      </c>
    </row>
    <row r="292" spans="2:42" x14ac:dyDescent="0.25">
      <c r="B292" s="31">
        <f t="shared" ca="1" si="4"/>
        <v>53905</v>
      </c>
      <c r="C292" s="32">
        <f>IF(C$14="","",INDEX('Work It Out'!$K286:$EN286,MATCH(C$14,WorkDebtName,0)))</f>
        <v>0</v>
      </c>
      <c r="D292" s="32">
        <f>IF(C$14="","",INDEX('Work It Out'!$I286:$EN286, MATCH(C$14, WorkDebtName, 0)))</f>
        <v>0</v>
      </c>
      <c r="E292" s="32">
        <f>IF(E$14="","",INDEX('Work It Out'!$K286:$EN286,MATCH(E$14,WorkDebtName,0)))</f>
        <v>0</v>
      </c>
      <c r="F292" s="32">
        <f>IF(E$14="","",INDEX('Work It Out'!$I286:$EN286, MATCH(E$14, WorkDebtName, 0)))</f>
        <v>0</v>
      </c>
      <c r="G292" s="32">
        <f>IF(G$14="","",INDEX('Work It Out'!$K286:$EN286,MATCH(G$14,WorkDebtName,0)))</f>
        <v>0</v>
      </c>
      <c r="H292" s="32">
        <f>IF(G$14="","",INDEX('Work It Out'!$I286:$EN286, MATCH(G$14, WorkDebtName, 0)))</f>
        <v>0</v>
      </c>
      <c r="I292" s="32">
        <f>IF(I$14="","",INDEX('Work It Out'!$K286:$EN286,MATCH(I$14,WorkDebtName,0)))</f>
        <v>0</v>
      </c>
      <c r="J292" s="32">
        <f>IF(I$14="","",INDEX('Work It Out'!$I286:$EN286, MATCH(I$14, WorkDebtName, 0)))</f>
        <v>0</v>
      </c>
      <c r="K292" s="32" t="str">
        <f>IF(K$14="","",INDEX('Work It Out'!$K286:$EN286,MATCH(K$14,WorkDebtName,0)))</f>
        <v/>
      </c>
      <c r="L292" s="32" t="str">
        <f>IF(K$14="","",INDEX('Work It Out'!$I286:$EN286, MATCH(K$14, WorkDebtName, 0)))</f>
        <v/>
      </c>
      <c r="M292" s="32" t="str">
        <f>IF(M$14="","",INDEX('Work It Out'!$K286:$EN286,MATCH(M$14,WorkDebtName,0)))</f>
        <v/>
      </c>
      <c r="N292" s="32" t="str">
        <f>IF(M$14="","",INDEX('Work It Out'!$I286:$EN286, MATCH(M$14, WorkDebtName, 0)))</f>
        <v/>
      </c>
      <c r="O292" s="32" t="str">
        <f>IF(O$14="","",INDEX('Work It Out'!$K286:$EN286,MATCH(O$14,WorkDebtName,0)))</f>
        <v/>
      </c>
      <c r="P292" s="32" t="str">
        <f>IF(O$14="","",INDEX('Work It Out'!$I286:$EN286, MATCH(O$14, WorkDebtName, 0)))</f>
        <v/>
      </c>
      <c r="Q292" s="32" t="str">
        <f>IF(Q$14="","",INDEX('Work It Out'!$K286:$EN286,MATCH(Q$14,WorkDebtName,0)))</f>
        <v/>
      </c>
      <c r="R292" s="32" t="str">
        <f>IF(Q$14="","",INDEX('Work It Out'!$I286:$EN286, MATCH(Q$14, WorkDebtName, 0)))</f>
        <v/>
      </c>
      <c r="S292" s="32" t="str">
        <f>IF(S$14="","",INDEX('Work It Out'!$K286:$EN286,MATCH(S$14,WorkDebtName,0)))</f>
        <v/>
      </c>
      <c r="T292" s="32" t="str">
        <f>IF(S$14="","",INDEX('Work It Out'!$I286:$EN286, MATCH(S$14, WorkDebtName, 0)))</f>
        <v/>
      </c>
      <c r="U292" s="32" t="str">
        <f>IF(U$14="","",INDEX('Work It Out'!$K286:$EN286,MATCH(U$14,WorkDebtName,0)))</f>
        <v/>
      </c>
      <c r="V292" s="32" t="str">
        <f>IF(U$14="","",INDEX('Work It Out'!$I286:$EN286, MATCH(U$14, WorkDebtName, 0)))</f>
        <v/>
      </c>
      <c r="W292" s="32" t="str">
        <f>IF(W$14="","",INDEX('Work It Out'!$K286:$EN286,MATCH(W$14,WorkDebtName,0)))</f>
        <v/>
      </c>
      <c r="X292" s="32" t="str">
        <f>IF(W$14="","",INDEX('Work It Out'!$I286:$EN286, MATCH(W$14, WorkDebtName, 0)))</f>
        <v/>
      </c>
      <c r="Y292" s="32" t="str">
        <f>IF(Y$14="","",INDEX('Work It Out'!$K286:$EN286,MATCH(Y$14,WorkDebtName,0)))</f>
        <v/>
      </c>
      <c r="Z292" s="32" t="str">
        <f>IF(Y$14="","",INDEX('Work It Out'!$I286:$EN286, MATCH(Y$14, WorkDebtName, 0)))</f>
        <v/>
      </c>
      <c r="AA292" s="32" t="str">
        <f>IF(AA$14="","",INDEX('Work It Out'!$K286:$EN286,MATCH(AA$14,WorkDebtName,0)))</f>
        <v/>
      </c>
      <c r="AB292" s="32" t="str">
        <f>IF(AA$14="","",INDEX('Work It Out'!$I286:$EN286, MATCH(AA$14, WorkDebtName, 0)))</f>
        <v/>
      </c>
      <c r="AC292" s="32" t="str">
        <f>IF(AC$14="","",INDEX('Work It Out'!$K286:$EN286,MATCH(AC$14,WorkDebtName,0)))</f>
        <v/>
      </c>
      <c r="AD292" s="32" t="str">
        <f>IF(AC$14="","",INDEX('Work It Out'!$I286:$EN286, MATCH(AC$14, WorkDebtName, 0)))</f>
        <v/>
      </c>
      <c r="AE292" s="32" t="str">
        <f>IF(AE$14="","",INDEX('Work It Out'!$K286:$EN286,MATCH(AE$14,WorkDebtName,0)))</f>
        <v/>
      </c>
      <c r="AF292" s="32" t="str">
        <f>IF(AE$14="","",INDEX('Work It Out'!$I286:$EN286, MATCH(AE$14, WorkDebtName, 0)))</f>
        <v/>
      </c>
      <c r="AG292" s="32" t="str">
        <f>IF(AG$14="","",INDEX('Work It Out'!$K286:$EN286,MATCH(AG$14,WorkDebtName,0)))</f>
        <v/>
      </c>
      <c r="AH292" s="32" t="str">
        <f>IF(AG$14="","",INDEX('Work It Out'!$I286:$EN286, MATCH(AG$14, WorkDebtName, 0)))</f>
        <v/>
      </c>
      <c r="AI292" s="32" t="str">
        <f>IF(AI$14="","",INDEX('Work It Out'!$K286:$EN286,MATCH(AI$14,WorkDebtName,0)))</f>
        <v/>
      </c>
      <c r="AJ292" s="32" t="str">
        <f>IF(AI$14="","",INDEX('Work It Out'!$I286:$EN286, MATCH(AI$14, WorkDebtName, 0)))</f>
        <v/>
      </c>
      <c r="AK292" s="32" t="str">
        <f>IF(AK$14="","",INDEX('Work It Out'!$K286:$EN286,MATCH(AK$14,WorkDebtName,0)))</f>
        <v/>
      </c>
      <c r="AL292" s="32" t="str">
        <f>IF(AK$14="","",INDEX('Work It Out'!$I286:$EN286, MATCH(AK$14, WorkDebtName, 0)))</f>
        <v/>
      </c>
      <c r="AM292" s="32" t="str">
        <f>IF(AM$14="","",INDEX('Work It Out'!$K286:$EN286,MATCH(AM$14,WorkDebtName,0)))</f>
        <v/>
      </c>
      <c r="AN292" s="32" t="str">
        <f>IF(AM$14="","",INDEX('Work It Out'!$I286:$EN286, MATCH(AM$14, WorkDebtName, 0)))</f>
        <v/>
      </c>
      <c r="AO292" s="32" t="str">
        <f>IF(AO$14="","",INDEX('Work It Out'!$K286:$EN286,MATCH(AO$14,WorkDebtName,0)))</f>
        <v/>
      </c>
      <c r="AP292" s="32" t="str">
        <f>IF(AO$14="","",INDEX('Work It Out'!$I286:$EN286, MATCH(AO$14, WorkDebtName, 0)))</f>
        <v/>
      </c>
    </row>
    <row r="293" spans="2:42" x14ac:dyDescent="0.25">
      <c r="B293" s="31">
        <f t="shared" ca="1" si="4"/>
        <v>53936</v>
      </c>
      <c r="C293" s="32">
        <f>IF(C$14="","",INDEX('Work It Out'!$K287:$EN287,MATCH(C$14,WorkDebtName,0)))</f>
        <v>0</v>
      </c>
      <c r="D293" s="32">
        <f>IF(C$14="","",INDEX('Work It Out'!$I287:$EN287, MATCH(C$14, WorkDebtName, 0)))</f>
        <v>0</v>
      </c>
      <c r="E293" s="32">
        <f>IF(E$14="","",INDEX('Work It Out'!$K287:$EN287,MATCH(E$14,WorkDebtName,0)))</f>
        <v>0</v>
      </c>
      <c r="F293" s="32">
        <f>IF(E$14="","",INDEX('Work It Out'!$I287:$EN287, MATCH(E$14, WorkDebtName, 0)))</f>
        <v>0</v>
      </c>
      <c r="G293" s="32">
        <f>IF(G$14="","",INDEX('Work It Out'!$K287:$EN287,MATCH(G$14,WorkDebtName,0)))</f>
        <v>0</v>
      </c>
      <c r="H293" s="32">
        <f>IF(G$14="","",INDEX('Work It Out'!$I287:$EN287, MATCH(G$14, WorkDebtName, 0)))</f>
        <v>0</v>
      </c>
      <c r="I293" s="32">
        <f>IF(I$14="","",INDEX('Work It Out'!$K287:$EN287,MATCH(I$14,WorkDebtName,0)))</f>
        <v>0</v>
      </c>
      <c r="J293" s="32">
        <f>IF(I$14="","",INDEX('Work It Out'!$I287:$EN287, MATCH(I$14, WorkDebtName, 0)))</f>
        <v>0</v>
      </c>
      <c r="K293" s="32" t="str">
        <f>IF(K$14="","",INDEX('Work It Out'!$K287:$EN287,MATCH(K$14,WorkDebtName,0)))</f>
        <v/>
      </c>
      <c r="L293" s="32" t="str">
        <f>IF(K$14="","",INDEX('Work It Out'!$I287:$EN287, MATCH(K$14, WorkDebtName, 0)))</f>
        <v/>
      </c>
      <c r="M293" s="32" t="str">
        <f>IF(M$14="","",INDEX('Work It Out'!$K287:$EN287,MATCH(M$14,WorkDebtName,0)))</f>
        <v/>
      </c>
      <c r="N293" s="32" t="str">
        <f>IF(M$14="","",INDEX('Work It Out'!$I287:$EN287, MATCH(M$14, WorkDebtName, 0)))</f>
        <v/>
      </c>
      <c r="O293" s="32" t="str">
        <f>IF(O$14="","",INDEX('Work It Out'!$K287:$EN287,MATCH(O$14,WorkDebtName,0)))</f>
        <v/>
      </c>
      <c r="P293" s="32" t="str">
        <f>IF(O$14="","",INDEX('Work It Out'!$I287:$EN287, MATCH(O$14, WorkDebtName, 0)))</f>
        <v/>
      </c>
      <c r="Q293" s="32" t="str">
        <f>IF(Q$14="","",INDEX('Work It Out'!$K287:$EN287,MATCH(Q$14,WorkDebtName,0)))</f>
        <v/>
      </c>
      <c r="R293" s="32" t="str">
        <f>IF(Q$14="","",INDEX('Work It Out'!$I287:$EN287, MATCH(Q$14, WorkDebtName, 0)))</f>
        <v/>
      </c>
      <c r="S293" s="32" t="str">
        <f>IF(S$14="","",INDEX('Work It Out'!$K287:$EN287,MATCH(S$14,WorkDebtName,0)))</f>
        <v/>
      </c>
      <c r="T293" s="32" t="str">
        <f>IF(S$14="","",INDEX('Work It Out'!$I287:$EN287, MATCH(S$14, WorkDebtName, 0)))</f>
        <v/>
      </c>
      <c r="U293" s="32" t="str">
        <f>IF(U$14="","",INDEX('Work It Out'!$K287:$EN287,MATCH(U$14,WorkDebtName,0)))</f>
        <v/>
      </c>
      <c r="V293" s="32" t="str">
        <f>IF(U$14="","",INDEX('Work It Out'!$I287:$EN287, MATCH(U$14, WorkDebtName, 0)))</f>
        <v/>
      </c>
      <c r="W293" s="32" t="str">
        <f>IF(W$14="","",INDEX('Work It Out'!$K287:$EN287,MATCH(W$14,WorkDebtName,0)))</f>
        <v/>
      </c>
      <c r="X293" s="32" t="str">
        <f>IF(W$14="","",INDEX('Work It Out'!$I287:$EN287, MATCH(W$14, WorkDebtName, 0)))</f>
        <v/>
      </c>
      <c r="Y293" s="32" t="str">
        <f>IF(Y$14="","",INDEX('Work It Out'!$K287:$EN287,MATCH(Y$14,WorkDebtName,0)))</f>
        <v/>
      </c>
      <c r="Z293" s="32" t="str">
        <f>IF(Y$14="","",INDEX('Work It Out'!$I287:$EN287, MATCH(Y$14, WorkDebtName, 0)))</f>
        <v/>
      </c>
      <c r="AA293" s="32" t="str">
        <f>IF(AA$14="","",INDEX('Work It Out'!$K287:$EN287,MATCH(AA$14,WorkDebtName,0)))</f>
        <v/>
      </c>
      <c r="AB293" s="32" t="str">
        <f>IF(AA$14="","",INDEX('Work It Out'!$I287:$EN287, MATCH(AA$14, WorkDebtName, 0)))</f>
        <v/>
      </c>
      <c r="AC293" s="32" t="str">
        <f>IF(AC$14="","",INDEX('Work It Out'!$K287:$EN287,MATCH(AC$14,WorkDebtName,0)))</f>
        <v/>
      </c>
      <c r="AD293" s="32" t="str">
        <f>IF(AC$14="","",INDEX('Work It Out'!$I287:$EN287, MATCH(AC$14, WorkDebtName, 0)))</f>
        <v/>
      </c>
      <c r="AE293" s="32" t="str">
        <f>IF(AE$14="","",INDEX('Work It Out'!$K287:$EN287,MATCH(AE$14,WorkDebtName,0)))</f>
        <v/>
      </c>
      <c r="AF293" s="32" t="str">
        <f>IF(AE$14="","",INDEX('Work It Out'!$I287:$EN287, MATCH(AE$14, WorkDebtName, 0)))</f>
        <v/>
      </c>
      <c r="AG293" s="32" t="str">
        <f>IF(AG$14="","",INDEX('Work It Out'!$K287:$EN287,MATCH(AG$14,WorkDebtName,0)))</f>
        <v/>
      </c>
      <c r="AH293" s="32" t="str">
        <f>IF(AG$14="","",INDEX('Work It Out'!$I287:$EN287, MATCH(AG$14, WorkDebtName, 0)))</f>
        <v/>
      </c>
      <c r="AI293" s="32" t="str">
        <f>IF(AI$14="","",INDEX('Work It Out'!$K287:$EN287,MATCH(AI$14,WorkDebtName,0)))</f>
        <v/>
      </c>
      <c r="AJ293" s="32" t="str">
        <f>IF(AI$14="","",INDEX('Work It Out'!$I287:$EN287, MATCH(AI$14, WorkDebtName, 0)))</f>
        <v/>
      </c>
      <c r="AK293" s="32" t="str">
        <f>IF(AK$14="","",INDEX('Work It Out'!$K287:$EN287,MATCH(AK$14,WorkDebtName,0)))</f>
        <v/>
      </c>
      <c r="AL293" s="32" t="str">
        <f>IF(AK$14="","",INDEX('Work It Out'!$I287:$EN287, MATCH(AK$14, WorkDebtName, 0)))</f>
        <v/>
      </c>
      <c r="AM293" s="32" t="str">
        <f>IF(AM$14="","",INDEX('Work It Out'!$K287:$EN287,MATCH(AM$14,WorkDebtName,0)))</f>
        <v/>
      </c>
      <c r="AN293" s="32" t="str">
        <f>IF(AM$14="","",INDEX('Work It Out'!$I287:$EN287, MATCH(AM$14, WorkDebtName, 0)))</f>
        <v/>
      </c>
      <c r="AO293" s="32" t="str">
        <f>IF(AO$14="","",INDEX('Work It Out'!$K287:$EN287,MATCH(AO$14,WorkDebtName,0)))</f>
        <v/>
      </c>
      <c r="AP293" s="32" t="str">
        <f>IF(AO$14="","",INDEX('Work It Out'!$I287:$EN287, MATCH(AO$14, WorkDebtName, 0)))</f>
        <v/>
      </c>
    </row>
    <row r="294" spans="2:42" x14ac:dyDescent="0.25">
      <c r="B294" s="31">
        <f t="shared" ca="1" si="4"/>
        <v>53966</v>
      </c>
      <c r="C294" s="32">
        <f>IF(C$14="","",INDEX('Work It Out'!$K288:$EN288,MATCH(C$14,WorkDebtName,0)))</f>
        <v>0</v>
      </c>
      <c r="D294" s="32">
        <f>IF(C$14="","",INDEX('Work It Out'!$I288:$EN288, MATCH(C$14, WorkDebtName, 0)))</f>
        <v>0</v>
      </c>
      <c r="E294" s="32">
        <f>IF(E$14="","",INDEX('Work It Out'!$K288:$EN288,MATCH(E$14,WorkDebtName,0)))</f>
        <v>0</v>
      </c>
      <c r="F294" s="32">
        <f>IF(E$14="","",INDEX('Work It Out'!$I288:$EN288, MATCH(E$14, WorkDebtName, 0)))</f>
        <v>0</v>
      </c>
      <c r="G294" s="32">
        <f>IF(G$14="","",INDEX('Work It Out'!$K288:$EN288,MATCH(G$14,WorkDebtName,0)))</f>
        <v>0</v>
      </c>
      <c r="H294" s="32">
        <f>IF(G$14="","",INDEX('Work It Out'!$I288:$EN288, MATCH(G$14, WorkDebtName, 0)))</f>
        <v>0</v>
      </c>
      <c r="I294" s="32">
        <f>IF(I$14="","",INDEX('Work It Out'!$K288:$EN288,MATCH(I$14,WorkDebtName,0)))</f>
        <v>0</v>
      </c>
      <c r="J294" s="32">
        <f>IF(I$14="","",INDEX('Work It Out'!$I288:$EN288, MATCH(I$14, WorkDebtName, 0)))</f>
        <v>0</v>
      </c>
      <c r="K294" s="32" t="str">
        <f>IF(K$14="","",INDEX('Work It Out'!$K288:$EN288,MATCH(K$14,WorkDebtName,0)))</f>
        <v/>
      </c>
      <c r="L294" s="32" t="str">
        <f>IF(K$14="","",INDEX('Work It Out'!$I288:$EN288, MATCH(K$14, WorkDebtName, 0)))</f>
        <v/>
      </c>
      <c r="M294" s="32" t="str">
        <f>IF(M$14="","",INDEX('Work It Out'!$K288:$EN288,MATCH(M$14,WorkDebtName,0)))</f>
        <v/>
      </c>
      <c r="N294" s="32" t="str">
        <f>IF(M$14="","",INDEX('Work It Out'!$I288:$EN288, MATCH(M$14, WorkDebtName, 0)))</f>
        <v/>
      </c>
      <c r="O294" s="32" t="str">
        <f>IF(O$14="","",INDEX('Work It Out'!$K288:$EN288,MATCH(O$14,WorkDebtName,0)))</f>
        <v/>
      </c>
      <c r="P294" s="32" t="str">
        <f>IF(O$14="","",INDEX('Work It Out'!$I288:$EN288, MATCH(O$14, WorkDebtName, 0)))</f>
        <v/>
      </c>
      <c r="Q294" s="32" t="str">
        <f>IF(Q$14="","",INDEX('Work It Out'!$K288:$EN288,MATCH(Q$14,WorkDebtName,0)))</f>
        <v/>
      </c>
      <c r="R294" s="32" t="str">
        <f>IF(Q$14="","",INDEX('Work It Out'!$I288:$EN288, MATCH(Q$14, WorkDebtName, 0)))</f>
        <v/>
      </c>
      <c r="S294" s="32" t="str">
        <f>IF(S$14="","",INDEX('Work It Out'!$K288:$EN288,MATCH(S$14,WorkDebtName,0)))</f>
        <v/>
      </c>
      <c r="T294" s="32" t="str">
        <f>IF(S$14="","",INDEX('Work It Out'!$I288:$EN288, MATCH(S$14, WorkDebtName, 0)))</f>
        <v/>
      </c>
      <c r="U294" s="32" t="str">
        <f>IF(U$14="","",INDEX('Work It Out'!$K288:$EN288,MATCH(U$14,WorkDebtName,0)))</f>
        <v/>
      </c>
      <c r="V294" s="32" t="str">
        <f>IF(U$14="","",INDEX('Work It Out'!$I288:$EN288, MATCH(U$14, WorkDebtName, 0)))</f>
        <v/>
      </c>
      <c r="W294" s="32" t="str">
        <f>IF(W$14="","",INDEX('Work It Out'!$K288:$EN288,MATCH(W$14,WorkDebtName,0)))</f>
        <v/>
      </c>
      <c r="X294" s="32" t="str">
        <f>IF(W$14="","",INDEX('Work It Out'!$I288:$EN288, MATCH(W$14, WorkDebtName, 0)))</f>
        <v/>
      </c>
      <c r="Y294" s="32" t="str">
        <f>IF(Y$14="","",INDEX('Work It Out'!$K288:$EN288,MATCH(Y$14,WorkDebtName,0)))</f>
        <v/>
      </c>
      <c r="Z294" s="32" t="str">
        <f>IF(Y$14="","",INDEX('Work It Out'!$I288:$EN288, MATCH(Y$14, WorkDebtName, 0)))</f>
        <v/>
      </c>
      <c r="AA294" s="32" t="str">
        <f>IF(AA$14="","",INDEX('Work It Out'!$K288:$EN288,MATCH(AA$14,WorkDebtName,0)))</f>
        <v/>
      </c>
      <c r="AB294" s="32" t="str">
        <f>IF(AA$14="","",INDEX('Work It Out'!$I288:$EN288, MATCH(AA$14, WorkDebtName, 0)))</f>
        <v/>
      </c>
      <c r="AC294" s="32" t="str">
        <f>IF(AC$14="","",INDEX('Work It Out'!$K288:$EN288,MATCH(AC$14,WorkDebtName,0)))</f>
        <v/>
      </c>
      <c r="AD294" s="32" t="str">
        <f>IF(AC$14="","",INDEX('Work It Out'!$I288:$EN288, MATCH(AC$14, WorkDebtName, 0)))</f>
        <v/>
      </c>
      <c r="AE294" s="32" t="str">
        <f>IF(AE$14="","",INDEX('Work It Out'!$K288:$EN288,MATCH(AE$14,WorkDebtName,0)))</f>
        <v/>
      </c>
      <c r="AF294" s="32" t="str">
        <f>IF(AE$14="","",INDEX('Work It Out'!$I288:$EN288, MATCH(AE$14, WorkDebtName, 0)))</f>
        <v/>
      </c>
      <c r="AG294" s="32" t="str">
        <f>IF(AG$14="","",INDEX('Work It Out'!$K288:$EN288,MATCH(AG$14,WorkDebtName,0)))</f>
        <v/>
      </c>
      <c r="AH294" s="32" t="str">
        <f>IF(AG$14="","",INDEX('Work It Out'!$I288:$EN288, MATCH(AG$14, WorkDebtName, 0)))</f>
        <v/>
      </c>
      <c r="AI294" s="32" t="str">
        <f>IF(AI$14="","",INDEX('Work It Out'!$K288:$EN288,MATCH(AI$14,WorkDebtName,0)))</f>
        <v/>
      </c>
      <c r="AJ294" s="32" t="str">
        <f>IF(AI$14="","",INDEX('Work It Out'!$I288:$EN288, MATCH(AI$14, WorkDebtName, 0)))</f>
        <v/>
      </c>
      <c r="AK294" s="32" t="str">
        <f>IF(AK$14="","",INDEX('Work It Out'!$K288:$EN288,MATCH(AK$14,WorkDebtName,0)))</f>
        <v/>
      </c>
      <c r="AL294" s="32" t="str">
        <f>IF(AK$14="","",INDEX('Work It Out'!$I288:$EN288, MATCH(AK$14, WorkDebtName, 0)))</f>
        <v/>
      </c>
      <c r="AM294" s="32" t="str">
        <f>IF(AM$14="","",INDEX('Work It Out'!$K288:$EN288,MATCH(AM$14,WorkDebtName,0)))</f>
        <v/>
      </c>
      <c r="AN294" s="32" t="str">
        <f>IF(AM$14="","",INDEX('Work It Out'!$I288:$EN288, MATCH(AM$14, WorkDebtName, 0)))</f>
        <v/>
      </c>
      <c r="AO294" s="32" t="str">
        <f>IF(AO$14="","",INDEX('Work It Out'!$K288:$EN288,MATCH(AO$14,WorkDebtName,0)))</f>
        <v/>
      </c>
      <c r="AP294" s="32" t="str">
        <f>IF(AO$14="","",INDEX('Work It Out'!$I288:$EN288, MATCH(AO$14, WorkDebtName, 0)))</f>
        <v/>
      </c>
    </row>
    <row r="295" spans="2:42" x14ac:dyDescent="0.25">
      <c r="B295" s="31">
        <f t="shared" ca="1" si="4"/>
        <v>53997</v>
      </c>
      <c r="C295" s="32">
        <f>IF(C$14="","",INDEX('Work It Out'!$K289:$EN289,MATCH(C$14,WorkDebtName,0)))</f>
        <v>0</v>
      </c>
      <c r="D295" s="32">
        <f>IF(C$14="","",INDEX('Work It Out'!$I289:$EN289, MATCH(C$14, WorkDebtName, 0)))</f>
        <v>0</v>
      </c>
      <c r="E295" s="32">
        <f>IF(E$14="","",INDEX('Work It Out'!$K289:$EN289,MATCH(E$14,WorkDebtName,0)))</f>
        <v>0</v>
      </c>
      <c r="F295" s="32">
        <f>IF(E$14="","",INDEX('Work It Out'!$I289:$EN289, MATCH(E$14, WorkDebtName, 0)))</f>
        <v>0</v>
      </c>
      <c r="G295" s="32">
        <f>IF(G$14="","",INDEX('Work It Out'!$K289:$EN289,MATCH(G$14,WorkDebtName,0)))</f>
        <v>0</v>
      </c>
      <c r="H295" s="32">
        <f>IF(G$14="","",INDEX('Work It Out'!$I289:$EN289, MATCH(G$14, WorkDebtName, 0)))</f>
        <v>0</v>
      </c>
      <c r="I295" s="32">
        <f>IF(I$14="","",INDEX('Work It Out'!$K289:$EN289,MATCH(I$14,WorkDebtName,0)))</f>
        <v>0</v>
      </c>
      <c r="J295" s="32">
        <f>IF(I$14="","",INDEX('Work It Out'!$I289:$EN289, MATCH(I$14, WorkDebtName, 0)))</f>
        <v>0</v>
      </c>
      <c r="K295" s="32" t="str">
        <f>IF(K$14="","",INDEX('Work It Out'!$K289:$EN289,MATCH(K$14,WorkDebtName,0)))</f>
        <v/>
      </c>
      <c r="L295" s="32" t="str">
        <f>IF(K$14="","",INDEX('Work It Out'!$I289:$EN289, MATCH(K$14, WorkDebtName, 0)))</f>
        <v/>
      </c>
      <c r="M295" s="32" t="str">
        <f>IF(M$14="","",INDEX('Work It Out'!$K289:$EN289,MATCH(M$14,WorkDebtName,0)))</f>
        <v/>
      </c>
      <c r="N295" s="32" t="str">
        <f>IF(M$14="","",INDEX('Work It Out'!$I289:$EN289, MATCH(M$14, WorkDebtName, 0)))</f>
        <v/>
      </c>
      <c r="O295" s="32" t="str">
        <f>IF(O$14="","",INDEX('Work It Out'!$K289:$EN289,MATCH(O$14,WorkDebtName,0)))</f>
        <v/>
      </c>
      <c r="P295" s="32" t="str">
        <f>IF(O$14="","",INDEX('Work It Out'!$I289:$EN289, MATCH(O$14, WorkDebtName, 0)))</f>
        <v/>
      </c>
      <c r="Q295" s="32" t="str">
        <f>IF(Q$14="","",INDEX('Work It Out'!$K289:$EN289,MATCH(Q$14,WorkDebtName,0)))</f>
        <v/>
      </c>
      <c r="R295" s="32" t="str">
        <f>IF(Q$14="","",INDEX('Work It Out'!$I289:$EN289, MATCH(Q$14, WorkDebtName, 0)))</f>
        <v/>
      </c>
      <c r="S295" s="32" t="str">
        <f>IF(S$14="","",INDEX('Work It Out'!$K289:$EN289,MATCH(S$14,WorkDebtName,0)))</f>
        <v/>
      </c>
      <c r="T295" s="32" t="str">
        <f>IF(S$14="","",INDEX('Work It Out'!$I289:$EN289, MATCH(S$14, WorkDebtName, 0)))</f>
        <v/>
      </c>
      <c r="U295" s="32" t="str">
        <f>IF(U$14="","",INDEX('Work It Out'!$K289:$EN289,MATCH(U$14,WorkDebtName,0)))</f>
        <v/>
      </c>
      <c r="V295" s="32" t="str">
        <f>IF(U$14="","",INDEX('Work It Out'!$I289:$EN289, MATCH(U$14, WorkDebtName, 0)))</f>
        <v/>
      </c>
      <c r="W295" s="32" t="str">
        <f>IF(W$14="","",INDEX('Work It Out'!$K289:$EN289,MATCH(W$14,WorkDebtName,0)))</f>
        <v/>
      </c>
      <c r="X295" s="32" t="str">
        <f>IF(W$14="","",INDEX('Work It Out'!$I289:$EN289, MATCH(W$14, WorkDebtName, 0)))</f>
        <v/>
      </c>
      <c r="Y295" s="32" t="str">
        <f>IF(Y$14="","",INDEX('Work It Out'!$K289:$EN289,MATCH(Y$14,WorkDebtName,0)))</f>
        <v/>
      </c>
      <c r="Z295" s="32" t="str">
        <f>IF(Y$14="","",INDEX('Work It Out'!$I289:$EN289, MATCH(Y$14, WorkDebtName, 0)))</f>
        <v/>
      </c>
      <c r="AA295" s="32" t="str">
        <f>IF(AA$14="","",INDEX('Work It Out'!$K289:$EN289,MATCH(AA$14,WorkDebtName,0)))</f>
        <v/>
      </c>
      <c r="AB295" s="32" t="str">
        <f>IF(AA$14="","",INDEX('Work It Out'!$I289:$EN289, MATCH(AA$14, WorkDebtName, 0)))</f>
        <v/>
      </c>
      <c r="AC295" s="32" t="str">
        <f>IF(AC$14="","",INDEX('Work It Out'!$K289:$EN289,MATCH(AC$14,WorkDebtName,0)))</f>
        <v/>
      </c>
      <c r="AD295" s="32" t="str">
        <f>IF(AC$14="","",INDEX('Work It Out'!$I289:$EN289, MATCH(AC$14, WorkDebtName, 0)))</f>
        <v/>
      </c>
      <c r="AE295" s="32" t="str">
        <f>IF(AE$14="","",INDEX('Work It Out'!$K289:$EN289,MATCH(AE$14,WorkDebtName,0)))</f>
        <v/>
      </c>
      <c r="AF295" s="32" t="str">
        <f>IF(AE$14="","",INDEX('Work It Out'!$I289:$EN289, MATCH(AE$14, WorkDebtName, 0)))</f>
        <v/>
      </c>
      <c r="AG295" s="32" t="str">
        <f>IF(AG$14="","",INDEX('Work It Out'!$K289:$EN289,MATCH(AG$14,WorkDebtName,0)))</f>
        <v/>
      </c>
      <c r="AH295" s="32" t="str">
        <f>IF(AG$14="","",INDEX('Work It Out'!$I289:$EN289, MATCH(AG$14, WorkDebtName, 0)))</f>
        <v/>
      </c>
      <c r="AI295" s="32" t="str">
        <f>IF(AI$14="","",INDEX('Work It Out'!$K289:$EN289,MATCH(AI$14,WorkDebtName,0)))</f>
        <v/>
      </c>
      <c r="AJ295" s="32" t="str">
        <f>IF(AI$14="","",INDEX('Work It Out'!$I289:$EN289, MATCH(AI$14, WorkDebtName, 0)))</f>
        <v/>
      </c>
      <c r="AK295" s="32" t="str">
        <f>IF(AK$14="","",INDEX('Work It Out'!$K289:$EN289,MATCH(AK$14,WorkDebtName,0)))</f>
        <v/>
      </c>
      <c r="AL295" s="32" t="str">
        <f>IF(AK$14="","",INDEX('Work It Out'!$I289:$EN289, MATCH(AK$14, WorkDebtName, 0)))</f>
        <v/>
      </c>
      <c r="AM295" s="32" t="str">
        <f>IF(AM$14="","",INDEX('Work It Out'!$K289:$EN289,MATCH(AM$14,WorkDebtName,0)))</f>
        <v/>
      </c>
      <c r="AN295" s="32" t="str">
        <f>IF(AM$14="","",INDEX('Work It Out'!$I289:$EN289, MATCH(AM$14, WorkDebtName, 0)))</f>
        <v/>
      </c>
      <c r="AO295" s="32" t="str">
        <f>IF(AO$14="","",INDEX('Work It Out'!$K289:$EN289,MATCH(AO$14,WorkDebtName,0)))</f>
        <v/>
      </c>
      <c r="AP295" s="32" t="str">
        <f>IF(AO$14="","",INDEX('Work It Out'!$I289:$EN289, MATCH(AO$14, WorkDebtName, 0)))</f>
        <v/>
      </c>
    </row>
    <row r="296" spans="2:42" x14ac:dyDescent="0.25">
      <c r="B296" s="31">
        <f t="shared" ca="1" si="4"/>
        <v>54027</v>
      </c>
      <c r="C296" s="32">
        <f>IF(C$14="","",INDEX('Work It Out'!$K290:$EN290,MATCH(C$14,WorkDebtName,0)))</f>
        <v>0</v>
      </c>
      <c r="D296" s="32">
        <f>IF(C$14="","",INDEX('Work It Out'!$I290:$EN290, MATCH(C$14, WorkDebtName, 0)))</f>
        <v>0</v>
      </c>
      <c r="E296" s="32">
        <f>IF(E$14="","",INDEX('Work It Out'!$K290:$EN290,MATCH(E$14,WorkDebtName,0)))</f>
        <v>0</v>
      </c>
      <c r="F296" s="32">
        <f>IF(E$14="","",INDEX('Work It Out'!$I290:$EN290, MATCH(E$14, WorkDebtName, 0)))</f>
        <v>0</v>
      </c>
      <c r="G296" s="32">
        <f>IF(G$14="","",INDEX('Work It Out'!$K290:$EN290,MATCH(G$14,WorkDebtName,0)))</f>
        <v>0</v>
      </c>
      <c r="H296" s="32">
        <f>IF(G$14="","",INDEX('Work It Out'!$I290:$EN290, MATCH(G$14, WorkDebtName, 0)))</f>
        <v>0</v>
      </c>
      <c r="I296" s="32">
        <f>IF(I$14="","",INDEX('Work It Out'!$K290:$EN290,MATCH(I$14,WorkDebtName,0)))</f>
        <v>0</v>
      </c>
      <c r="J296" s="32">
        <f>IF(I$14="","",INDEX('Work It Out'!$I290:$EN290, MATCH(I$14, WorkDebtName, 0)))</f>
        <v>0</v>
      </c>
      <c r="K296" s="32" t="str">
        <f>IF(K$14="","",INDEX('Work It Out'!$K290:$EN290,MATCH(K$14,WorkDebtName,0)))</f>
        <v/>
      </c>
      <c r="L296" s="32" t="str">
        <f>IF(K$14="","",INDEX('Work It Out'!$I290:$EN290, MATCH(K$14, WorkDebtName, 0)))</f>
        <v/>
      </c>
      <c r="M296" s="32" t="str">
        <f>IF(M$14="","",INDEX('Work It Out'!$K290:$EN290,MATCH(M$14,WorkDebtName,0)))</f>
        <v/>
      </c>
      <c r="N296" s="32" t="str">
        <f>IF(M$14="","",INDEX('Work It Out'!$I290:$EN290, MATCH(M$14, WorkDebtName, 0)))</f>
        <v/>
      </c>
      <c r="O296" s="32" t="str">
        <f>IF(O$14="","",INDEX('Work It Out'!$K290:$EN290,MATCH(O$14,WorkDebtName,0)))</f>
        <v/>
      </c>
      <c r="P296" s="32" t="str">
        <f>IF(O$14="","",INDEX('Work It Out'!$I290:$EN290, MATCH(O$14, WorkDebtName, 0)))</f>
        <v/>
      </c>
      <c r="Q296" s="32" t="str">
        <f>IF(Q$14="","",INDEX('Work It Out'!$K290:$EN290,MATCH(Q$14,WorkDebtName,0)))</f>
        <v/>
      </c>
      <c r="R296" s="32" t="str">
        <f>IF(Q$14="","",INDEX('Work It Out'!$I290:$EN290, MATCH(Q$14, WorkDebtName, 0)))</f>
        <v/>
      </c>
      <c r="S296" s="32" t="str">
        <f>IF(S$14="","",INDEX('Work It Out'!$K290:$EN290,MATCH(S$14,WorkDebtName,0)))</f>
        <v/>
      </c>
      <c r="T296" s="32" t="str">
        <f>IF(S$14="","",INDEX('Work It Out'!$I290:$EN290, MATCH(S$14, WorkDebtName, 0)))</f>
        <v/>
      </c>
      <c r="U296" s="32" t="str">
        <f>IF(U$14="","",INDEX('Work It Out'!$K290:$EN290,MATCH(U$14,WorkDebtName,0)))</f>
        <v/>
      </c>
      <c r="V296" s="32" t="str">
        <f>IF(U$14="","",INDEX('Work It Out'!$I290:$EN290, MATCH(U$14, WorkDebtName, 0)))</f>
        <v/>
      </c>
      <c r="W296" s="32" t="str">
        <f>IF(W$14="","",INDEX('Work It Out'!$K290:$EN290,MATCH(W$14,WorkDebtName,0)))</f>
        <v/>
      </c>
      <c r="X296" s="32" t="str">
        <f>IF(W$14="","",INDEX('Work It Out'!$I290:$EN290, MATCH(W$14, WorkDebtName, 0)))</f>
        <v/>
      </c>
      <c r="Y296" s="32" t="str">
        <f>IF(Y$14="","",INDEX('Work It Out'!$K290:$EN290,MATCH(Y$14,WorkDebtName,0)))</f>
        <v/>
      </c>
      <c r="Z296" s="32" t="str">
        <f>IF(Y$14="","",INDEX('Work It Out'!$I290:$EN290, MATCH(Y$14, WorkDebtName, 0)))</f>
        <v/>
      </c>
      <c r="AA296" s="32" t="str">
        <f>IF(AA$14="","",INDEX('Work It Out'!$K290:$EN290,MATCH(AA$14,WorkDebtName,0)))</f>
        <v/>
      </c>
      <c r="AB296" s="32" t="str">
        <f>IF(AA$14="","",INDEX('Work It Out'!$I290:$EN290, MATCH(AA$14, WorkDebtName, 0)))</f>
        <v/>
      </c>
      <c r="AC296" s="32" t="str">
        <f>IF(AC$14="","",INDEX('Work It Out'!$K290:$EN290,MATCH(AC$14,WorkDebtName,0)))</f>
        <v/>
      </c>
      <c r="AD296" s="32" t="str">
        <f>IF(AC$14="","",INDEX('Work It Out'!$I290:$EN290, MATCH(AC$14, WorkDebtName, 0)))</f>
        <v/>
      </c>
      <c r="AE296" s="32" t="str">
        <f>IF(AE$14="","",INDEX('Work It Out'!$K290:$EN290,MATCH(AE$14,WorkDebtName,0)))</f>
        <v/>
      </c>
      <c r="AF296" s="32" t="str">
        <f>IF(AE$14="","",INDEX('Work It Out'!$I290:$EN290, MATCH(AE$14, WorkDebtName, 0)))</f>
        <v/>
      </c>
      <c r="AG296" s="32" t="str">
        <f>IF(AG$14="","",INDEX('Work It Out'!$K290:$EN290,MATCH(AG$14,WorkDebtName,0)))</f>
        <v/>
      </c>
      <c r="AH296" s="32" t="str">
        <f>IF(AG$14="","",INDEX('Work It Out'!$I290:$EN290, MATCH(AG$14, WorkDebtName, 0)))</f>
        <v/>
      </c>
      <c r="AI296" s="32" t="str">
        <f>IF(AI$14="","",INDEX('Work It Out'!$K290:$EN290,MATCH(AI$14,WorkDebtName,0)))</f>
        <v/>
      </c>
      <c r="AJ296" s="32" t="str">
        <f>IF(AI$14="","",INDEX('Work It Out'!$I290:$EN290, MATCH(AI$14, WorkDebtName, 0)))</f>
        <v/>
      </c>
      <c r="AK296" s="32" t="str">
        <f>IF(AK$14="","",INDEX('Work It Out'!$K290:$EN290,MATCH(AK$14,WorkDebtName,0)))</f>
        <v/>
      </c>
      <c r="AL296" s="32" t="str">
        <f>IF(AK$14="","",INDEX('Work It Out'!$I290:$EN290, MATCH(AK$14, WorkDebtName, 0)))</f>
        <v/>
      </c>
      <c r="AM296" s="32" t="str">
        <f>IF(AM$14="","",INDEX('Work It Out'!$K290:$EN290,MATCH(AM$14,WorkDebtName,0)))</f>
        <v/>
      </c>
      <c r="AN296" s="32" t="str">
        <f>IF(AM$14="","",INDEX('Work It Out'!$I290:$EN290, MATCH(AM$14, WorkDebtName, 0)))</f>
        <v/>
      </c>
      <c r="AO296" s="32" t="str">
        <f>IF(AO$14="","",INDEX('Work It Out'!$K290:$EN290,MATCH(AO$14,WorkDebtName,0)))</f>
        <v/>
      </c>
      <c r="AP296" s="32" t="str">
        <f>IF(AO$14="","",INDEX('Work It Out'!$I290:$EN290, MATCH(AO$14, WorkDebtName, 0)))</f>
        <v/>
      </c>
    </row>
    <row r="297" spans="2:42" x14ac:dyDescent="0.25">
      <c r="B297" s="31">
        <f t="shared" ca="1" si="4"/>
        <v>54058</v>
      </c>
      <c r="C297" s="32">
        <f>IF(C$14="","",INDEX('Work It Out'!$K291:$EN291,MATCH(C$14,WorkDebtName,0)))</f>
        <v>0</v>
      </c>
      <c r="D297" s="32">
        <f>IF(C$14="","",INDEX('Work It Out'!$I291:$EN291, MATCH(C$14, WorkDebtName, 0)))</f>
        <v>0</v>
      </c>
      <c r="E297" s="32">
        <f>IF(E$14="","",INDEX('Work It Out'!$K291:$EN291,MATCH(E$14,WorkDebtName,0)))</f>
        <v>0</v>
      </c>
      <c r="F297" s="32">
        <f>IF(E$14="","",INDEX('Work It Out'!$I291:$EN291, MATCH(E$14, WorkDebtName, 0)))</f>
        <v>0</v>
      </c>
      <c r="G297" s="32">
        <f>IF(G$14="","",INDEX('Work It Out'!$K291:$EN291,MATCH(G$14,WorkDebtName,0)))</f>
        <v>0</v>
      </c>
      <c r="H297" s="32">
        <f>IF(G$14="","",INDEX('Work It Out'!$I291:$EN291, MATCH(G$14, WorkDebtName, 0)))</f>
        <v>0</v>
      </c>
      <c r="I297" s="32">
        <f>IF(I$14="","",INDEX('Work It Out'!$K291:$EN291,MATCH(I$14,WorkDebtName,0)))</f>
        <v>0</v>
      </c>
      <c r="J297" s="32">
        <f>IF(I$14="","",INDEX('Work It Out'!$I291:$EN291, MATCH(I$14, WorkDebtName, 0)))</f>
        <v>0</v>
      </c>
      <c r="K297" s="32" t="str">
        <f>IF(K$14="","",INDEX('Work It Out'!$K291:$EN291,MATCH(K$14,WorkDebtName,0)))</f>
        <v/>
      </c>
      <c r="L297" s="32" t="str">
        <f>IF(K$14="","",INDEX('Work It Out'!$I291:$EN291, MATCH(K$14, WorkDebtName, 0)))</f>
        <v/>
      </c>
      <c r="M297" s="32" t="str">
        <f>IF(M$14="","",INDEX('Work It Out'!$K291:$EN291,MATCH(M$14,WorkDebtName,0)))</f>
        <v/>
      </c>
      <c r="N297" s="32" t="str">
        <f>IF(M$14="","",INDEX('Work It Out'!$I291:$EN291, MATCH(M$14, WorkDebtName, 0)))</f>
        <v/>
      </c>
      <c r="O297" s="32" t="str">
        <f>IF(O$14="","",INDEX('Work It Out'!$K291:$EN291,MATCH(O$14,WorkDebtName,0)))</f>
        <v/>
      </c>
      <c r="P297" s="32" t="str">
        <f>IF(O$14="","",INDEX('Work It Out'!$I291:$EN291, MATCH(O$14, WorkDebtName, 0)))</f>
        <v/>
      </c>
      <c r="Q297" s="32" t="str">
        <f>IF(Q$14="","",INDEX('Work It Out'!$K291:$EN291,MATCH(Q$14,WorkDebtName,0)))</f>
        <v/>
      </c>
      <c r="R297" s="32" t="str">
        <f>IF(Q$14="","",INDEX('Work It Out'!$I291:$EN291, MATCH(Q$14, WorkDebtName, 0)))</f>
        <v/>
      </c>
      <c r="S297" s="32" t="str">
        <f>IF(S$14="","",INDEX('Work It Out'!$K291:$EN291,MATCH(S$14,WorkDebtName,0)))</f>
        <v/>
      </c>
      <c r="T297" s="32" t="str">
        <f>IF(S$14="","",INDEX('Work It Out'!$I291:$EN291, MATCH(S$14, WorkDebtName, 0)))</f>
        <v/>
      </c>
      <c r="U297" s="32" t="str">
        <f>IF(U$14="","",INDEX('Work It Out'!$K291:$EN291,MATCH(U$14,WorkDebtName,0)))</f>
        <v/>
      </c>
      <c r="V297" s="32" t="str">
        <f>IF(U$14="","",INDEX('Work It Out'!$I291:$EN291, MATCH(U$14, WorkDebtName, 0)))</f>
        <v/>
      </c>
      <c r="W297" s="32" t="str">
        <f>IF(W$14="","",INDEX('Work It Out'!$K291:$EN291,MATCH(W$14,WorkDebtName,0)))</f>
        <v/>
      </c>
      <c r="X297" s="32" t="str">
        <f>IF(W$14="","",INDEX('Work It Out'!$I291:$EN291, MATCH(W$14, WorkDebtName, 0)))</f>
        <v/>
      </c>
      <c r="Y297" s="32" t="str">
        <f>IF(Y$14="","",INDEX('Work It Out'!$K291:$EN291,MATCH(Y$14,WorkDebtName,0)))</f>
        <v/>
      </c>
      <c r="Z297" s="32" t="str">
        <f>IF(Y$14="","",INDEX('Work It Out'!$I291:$EN291, MATCH(Y$14, WorkDebtName, 0)))</f>
        <v/>
      </c>
      <c r="AA297" s="32" t="str">
        <f>IF(AA$14="","",INDEX('Work It Out'!$K291:$EN291,MATCH(AA$14,WorkDebtName,0)))</f>
        <v/>
      </c>
      <c r="AB297" s="32" t="str">
        <f>IF(AA$14="","",INDEX('Work It Out'!$I291:$EN291, MATCH(AA$14, WorkDebtName, 0)))</f>
        <v/>
      </c>
      <c r="AC297" s="32" t="str">
        <f>IF(AC$14="","",INDEX('Work It Out'!$K291:$EN291,MATCH(AC$14,WorkDebtName,0)))</f>
        <v/>
      </c>
      <c r="AD297" s="32" t="str">
        <f>IF(AC$14="","",INDEX('Work It Out'!$I291:$EN291, MATCH(AC$14, WorkDebtName, 0)))</f>
        <v/>
      </c>
      <c r="AE297" s="32" t="str">
        <f>IF(AE$14="","",INDEX('Work It Out'!$K291:$EN291,MATCH(AE$14,WorkDebtName,0)))</f>
        <v/>
      </c>
      <c r="AF297" s="32" t="str">
        <f>IF(AE$14="","",INDEX('Work It Out'!$I291:$EN291, MATCH(AE$14, WorkDebtName, 0)))</f>
        <v/>
      </c>
      <c r="AG297" s="32" t="str">
        <f>IF(AG$14="","",INDEX('Work It Out'!$K291:$EN291,MATCH(AG$14,WorkDebtName,0)))</f>
        <v/>
      </c>
      <c r="AH297" s="32" t="str">
        <f>IF(AG$14="","",INDEX('Work It Out'!$I291:$EN291, MATCH(AG$14, WorkDebtName, 0)))</f>
        <v/>
      </c>
      <c r="AI297" s="32" t="str">
        <f>IF(AI$14="","",INDEX('Work It Out'!$K291:$EN291,MATCH(AI$14,WorkDebtName,0)))</f>
        <v/>
      </c>
      <c r="AJ297" s="32" t="str">
        <f>IF(AI$14="","",INDEX('Work It Out'!$I291:$EN291, MATCH(AI$14, WorkDebtName, 0)))</f>
        <v/>
      </c>
      <c r="AK297" s="32" t="str">
        <f>IF(AK$14="","",INDEX('Work It Out'!$K291:$EN291,MATCH(AK$14,WorkDebtName,0)))</f>
        <v/>
      </c>
      <c r="AL297" s="32" t="str">
        <f>IF(AK$14="","",INDEX('Work It Out'!$I291:$EN291, MATCH(AK$14, WorkDebtName, 0)))</f>
        <v/>
      </c>
      <c r="AM297" s="32" t="str">
        <f>IF(AM$14="","",INDEX('Work It Out'!$K291:$EN291,MATCH(AM$14,WorkDebtName,0)))</f>
        <v/>
      </c>
      <c r="AN297" s="32" t="str">
        <f>IF(AM$14="","",INDEX('Work It Out'!$I291:$EN291, MATCH(AM$14, WorkDebtName, 0)))</f>
        <v/>
      </c>
      <c r="AO297" s="32" t="str">
        <f>IF(AO$14="","",INDEX('Work It Out'!$K291:$EN291,MATCH(AO$14,WorkDebtName,0)))</f>
        <v/>
      </c>
      <c r="AP297" s="32" t="str">
        <f>IF(AO$14="","",INDEX('Work It Out'!$I291:$EN291, MATCH(AO$14, WorkDebtName, 0)))</f>
        <v/>
      </c>
    </row>
    <row r="298" spans="2:42" x14ac:dyDescent="0.25">
      <c r="B298" s="31">
        <f t="shared" ca="1" si="4"/>
        <v>54089</v>
      </c>
      <c r="C298" s="32">
        <f>IF(C$14="","",INDEX('Work It Out'!$K292:$EN292,MATCH(C$14,WorkDebtName,0)))</f>
        <v>0</v>
      </c>
      <c r="D298" s="32">
        <f>IF(C$14="","",INDEX('Work It Out'!$I292:$EN292, MATCH(C$14, WorkDebtName, 0)))</f>
        <v>0</v>
      </c>
      <c r="E298" s="32">
        <f>IF(E$14="","",INDEX('Work It Out'!$K292:$EN292,MATCH(E$14,WorkDebtName,0)))</f>
        <v>0</v>
      </c>
      <c r="F298" s="32">
        <f>IF(E$14="","",INDEX('Work It Out'!$I292:$EN292, MATCH(E$14, WorkDebtName, 0)))</f>
        <v>0</v>
      </c>
      <c r="G298" s="32">
        <f>IF(G$14="","",INDEX('Work It Out'!$K292:$EN292,MATCH(G$14,WorkDebtName,0)))</f>
        <v>0</v>
      </c>
      <c r="H298" s="32">
        <f>IF(G$14="","",INDEX('Work It Out'!$I292:$EN292, MATCH(G$14, WorkDebtName, 0)))</f>
        <v>0</v>
      </c>
      <c r="I298" s="32">
        <f>IF(I$14="","",INDEX('Work It Out'!$K292:$EN292,MATCH(I$14,WorkDebtName,0)))</f>
        <v>0</v>
      </c>
      <c r="J298" s="32">
        <f>IF(I$14="","",INDEX('Work It Out'!$I292:$EN292, MATCH(I$14, WorkDebtName, 0)))</f>
        <v>0</v>
      </c>
      <c r="K298" s="32" t="str">
        <f>IF(K$14="","",INDEX('Work It Out'!$K292:$EN292,MATCH(K$14,WorkDebtName,0)))</f>
        <v/>
      </c>
      <c r="L298" s="32" t="str">
        <f>IF(K$14="","",INDEX('Work It Out'!$I292:$EN292, MATCH(K$14, WorkDebtName, 0)))</f>
        <v/>
      </c>
      <c r="M298" s="32" t="str">
        <f>IF(M$14="","",INDEX('Work It Out'!$K292:$EN292,MATCH(M$14,WorkDebtName,0)))</f>
        <v/>
      </c>
      <c r="N298" s="32" t="str">
        <f>IF(M$14="","",INDEX('Work It Out'!$I292:$EN292, MATCH(M$14, WorkDebtName, 0)))</f>
        <v/>
      </c>
      <c r="O298" s="32" t="str">
        <f>IF(O$14="","",INDEX('Work It Out'!$K292:$EN292,MATCH(O$14,WorkDebtName,0)))</f>
        <v/>
      </c>
      <c r="P298" s="32" t="str">
        <f>IF(O$14="","",INDEX('Work It Out'!$I292:$EN292, MATCH(O$14, WorkDebtName, 0)))</f>
        <v/>
      </c>
      <c r="Q298" s="32" t="str">
        <f>IF(Q$14="","",INDEX('Work It Out'!$K292:$EN292,MATCH(Q$14,WorkDebtName,0)))</f>
        <v/>
      </c>
      <c r="R298" s="32" t="str">
        <f>IF(Q$14="","",INDEX('Work It Out'!$I292:$EN292, MATCH(Q$14, WorkDebtName, 0)))</f>
        <v/>
      </c>
      <c r="S298" s="32" t="str">
        <f>IF(S$14="","",INDEX('Work It Out'!$K292:$EN292,MATCH(S$14,WorkDebtName,0)))</f>
        <v/>
      </c>
      <c r="T298" s="32" t="str">
        <f>IF(S$14="","",INDEX('Work It Out'!$I292:$EN292, MATCH(S$14, WorkDebtName, 0)))</f>
        <v/>
      </c>
      <c r="U298" s="32" t="str">
        <f>IF(U$14="","",INDEX('Work It Out'!$K292:$EN292,MATCH(U$14,WorkDebtName,0)))</f>
        <v/>
      </c>
      <c r="V298" s="32" t="str">
        <f>IF(U$14="","",INDEX('Work It Out'!$I292:$EN292, MATCH(U$14, WorkDebtName, 0)))</f>
        <v/>
      </c>
      <c r="W298" s="32" t="str">
        <f>IF(W$14="","",INDEX('Work It Out'!$K292:$EN292,MATCH(W$14,WorkDebtName,0)))</f>
        <v/>
      </c>
      <c r="X298" s="32" t="str">
        <f>IF(W$14="","",INDEX('Work It Out'!$I292:$EN292, MATCH(W$14, WorkDebtName, 0)))</f>
        <v/>
      </c>
      <c r="Y298" s="32" t="str">
        <f>IF(Y$14="","",INDEX('Work It Out'!$K292:$EN292,MATCH(Y$14,WorkDebtName,0)))</f>
        <v/>
      </c>
      <c r="Z298" s="32" t="str">
        <f>IF(Y$14="","",INDEX('Work It Out'!$I292:$EN292, MATCH(Y$14, WorkDebtName, 0)))</f>
        <v/>
      </c>
      <c r="AA298" s="32" t="str">
        <f>IF(AA$14="","",INDEX('Work It Out'!$K292:$EN292,MATCH(AA$14,WorkDebtName,0)))</f>
        <v/>
      </c>
      <c r="AB298" s="32" t="str">
        <f>IF(AA$14="","",INDEX('Work It Out'!$I292:$EN292, MATCH(AA$14, WorkDebtName, 0)))</f>
        <v/>
      </c>
      <c r="AC298" s="32" t="str">
        <f>IF(AC$14="","",INDEX('Work It Out'!$K292:$EN292,MATCH(AC$14,WorkDebtName,0)))</f>
        <v/>
      </c>
      <c r="AD298" s="32" t="str">
        <f>IF(AC$14="","",INDEX('Work It Out'!$I292:$EN292, MATCH(AC$14, WorkDebtName, 0)))</f>
        <v/>
      </c>
      <c r="AE298" s="32" t="str">
        <f>IF(AE$14="","",INDEX('Work It Out'!$K292:$EN292,MATCH(AE$14,WorkDebtName,0)))</f>
        <v/>
      </c>
      <c r="AF298" s="32" t="str">
        <f>IF(AE$14="","",INDEX('Work It Out'!$I292:$EN292, MATCH(AE$14, WorkDebtName, 0)))</f>
        <v/>
      </c>
      <c r="AG298" s="32" t="str">
        <f>IF(AG$14="","",INDEX('Work It Out'!$K292:$EN292,MATCH(AG$14,WorkDebtName,0)))</f>
        <v/>
      </c>
      <c r="AH298" s="32" t="str">
        <f>IF(AG$14="","",INDEX('Work It Out'!$I292:$EN292, MATCH(AG$14, WorkDebtName, 0)))</f>
        <v/>
      </c>
      <c r="AI298" s="32" t="str">
        <f>IF(AI$14="","",INDEX('Work It Out'!$K292:$EN292,MATCH(AI$14,WorkDebtName,0)))</f>
        <v/>
      </c>
      <c r="AJ298" s="32" t="str">
        <f>IF(AI$14="","",INDEX('Work It Out'!$I292:$EN292, MATCH(AI$14, WorkDebtName, 0)))</f>
        <v/>
      </c>
      <c r="AK298" s="32" t="str">
        <f>IF(AK$14="","",INDEX('Work It Out'!$K292:$EN292,MATCH(AK$14,WorkDebtName,0)))</f>
        <v/>
      </c>
      <c r="AL298" s="32" t="str">
        <f>IF(AK$14="","",INDEX('Work It Out'!$I292:$EN292, MATCH(AK$14, WorkDebtName, 0)))</f>
        <v/>
      </c>
      <c r="AM298" s="32" t="str">
        <f>IF(AM$14="","",INDEX('Work It Out'!$K292:$EN292,MATCH(AM$14,WorkDebtName,0)))</f>
        <v/>
      </c>
      <c r="AN298" s="32" t="str">
        <f>IF(AM$14="","",INDEX('Work It Out'!$I292:$EN292, MATCH(AM$14, WorkDebtName, 0)))</f>
        <v/>
      </c>
      <c r="AO298" s="32" t="str">
        <f>IF(AO$14="","",INDEX('Work It Out'!$K292:$EN292,MATCH(AO$14,WorkDebtName,0)))</f>
        <v/>
      </c>
      <c r="AP298" s="32" t="str">
        <f>IF(AO$14="","",INDEX('Work It Out'!$I292:$EN292, MATCH(AO$14, WorkDebtName, 0)))</f>
        <v/>
      </c>
    </row>
    <row r="299" spans="2:42" x14ac:dyDescent="0.25">
      <c r="B299" s="31">
        <f t="shared" ca="1" si="4"/>
        <v>54118</v>
      </c>
      <c r="C299" s="32">
        <f>IF(C$14="","",INDEX('Work It Out'!$K293:$EN293,MATCH(C$14,WorkDebtName,0)))</f>
        <v>0</v>
      </c>
      <c r="D299" s="32">
        <f>IF(C$14="","",INDEX('Work It Out'!$I293:$EN293, MATCH(C$14, WorkDebtName, 0)))</f>
        <v>0</v>
      </c>
      <c r="E299" s="32">
        <f>IF(E$14="","",INDEX('Work It Out'!$K293:$EN293,MATCH(E$14,WorkDebtName,0)))</f>
        <v>0</v>
      </c>
      <c r="F299" s="32">
        <f>IF(E$14="","",INDEX('Work It Out'!$I293:$EN293, MATCH(E$14, WorkDebtName, 0)))</f>
        <v>0</v>
      </c>
      <c r="G299" s="32">
        <f>IF(G$14="","",INDEX('Work It Out'!$K293:$EN293,MATCH(G$14,WorkDebtName,0)))</f>
        <v>0</v>
      </c>
      <c r="H299" s="32">
        <f>IF(G$14="","",INDEX('Work It Out'!$I293:$EN293, MATCH(G$14, WorkDebtName, 0)))</f>
        <v>0</v>
      </c>
      <c r="I299" s="32">
        <f>IF(I$14="","",INDEX('Work It Out'!$K293:$EN293,MATCH(I$14,WorkDebtName,0)))</f>
        <v>0</v>
      </c>
      <c r="J299" s="32">
        <f>IF(I$14="","",INDEX('Work It Out'!$I293:$EN293, MATCH(I$14, WorkDebtName, 0)))</f>
        <v>0</v>
      </c>
      <c r="K299" s="32" t="str">
        <f>IF(K$14="","",INDEX('Work It Out'!$K293:$EN293,MATCH(K$14,WorkDebtName,0)))</f>
        <v/>
      </c>
      <c r="L299" s="32" t="str">
        <f>IF(K$14="","",INDEX('Work It Out'!$I293:$EN293, MATCH(K$14, WorkDebtName, 0)))</f>
        <v/>
      </c>
      <c r="M299" s="32" t="str">
        <f>IF(M$14="","",INDEX('Work It Out'!$K293:$EN293,MATCH(M$14,WorkDebtName,0)))</f>
        <v/>
      </c>
      <c r="N299" s="32" t="str">
        <f>IF(M$14="","",INDEX('Work It Out'!$I293:$EN293, MATCH(M$14, WorkDebtName, 0)))</f>
        <v/>
      </c>
      <c r="O299" s="32" t="str">
        <f>IF(O$14="","",INDEX('Work It Out'!$K293:$EN293,MATCH(O$14,WorkDebtName,0)))</f>
        <v/>
      </c>
      <c r="P299" s="32" t="str">
        <f>IF(O$14="","",INDEX('Work It Out'!$I293:$EN293, MATCH(O$14, WorkDebtName, 0)))</f>
        <v/>
      </c>
      <c r="Q299" s="32" t="str">
        <f>IF(Q$14="","",INDEX('Work It Out'!$K293:$EN293,MATCH(Q$14,WorkDebtName,0)))</f>
        <v/>
      </c>
      <c r="R299" s="32" t="str">
        <f>IF(Q$14="","",INDEX('Work It Out'!$I293:$EN293, MATCH(Q$14, WorkDebtName, 0)))</f>
        <v/>
      </c>
      <c r="S299" s="32" t="str">
        <f>IF(S$14="","",INDEX('Work It Out'!$K293:$EN293,MATCH(S$14,WorkDebtName,0)))</f>
        <v/>
      </c>
      <c r="T299" s="32" t="str">
        <f>IF(S$14="","",INDEX('Work It Out'!$I293:$EN293, MATCH(S$14, WorkDebtName, 0)))</f>
        <v/>
      </c>
      <c r="U299" s="32" t="str">
        <f>IF(U$14="","",INDEX('Work It Out'!$K293:$EN293,MATCH(U$14,WorkDebtName,0)))</f>
        <v/>
      </c>
      <c r="V299" s="32" t="str">
        <f>IF(U$14="","",INDEX('Work It Out'!$I293:$EN293, MATCH(U$14, WorkDebtName, 0)))</f>
        <v/>
      </c>
      <c r="W299" s="32" t="str">
        <f>IF(W$14="","",INDEX('Work It Out'!$K293:$EN293,MATCH(W$14,WorkDebtName,0)))</f>
        <v/>
      </c>
      <c r="X299" s="32" t="str">
        <f>IF(W$14="","",INDEX('Work It Out'!$I293:$EN293, MATCH(W$14, WorkDebtName, 0)))</f>
        <v/>
      </c>
      <c r="Y299" s="32" t="str">
        <f>IF(Y$14="","",INDEX('Work It Out'!$K293:$EN293,MATCH(Y$14,WorkDebtName,0)))</f>
        <v/>
      </c>
      <c r="Z299" s="32" t="str">
        <f>IF(Y$14="","",INDEX('Work It Out'!$I293:$EN293, MATCH(Y$14, WorkDebtName, 0)))</f>
        <v/>
      </c>
      <c r="AA299" s="32" t="str">
        <f>IF(AA$14="","",INDEX('Work It Out'!$K293:$EN293,MATCH(AA$14,WorkDebtName,0)))</f>
        <v/>
      </c>
      <c r="AB299" s="32" t="str">
        <f>IF(AA$14="","",INDEX('Work It Out'!$I293:$EN293, MATCH(AA$14, WorkDebtName, 0)))</f>
        <v/>
      </c>
      <c r="AC299" s="32" t="str">
        <f>IF(AC$14="","",INDEX('Work It Out'!$K293:$EN293,MATCH(AC$14,WorkDebtName,0)))</f>
        <v/>
      </c>
      <c r="AD299" s="32" t="str">
        <f>IF(AC$14="","",INDEX('Work It Out'!$I293:$EN293, MATCH(AC$14, WorkDebtName, 0)))</f>
        <v/>
      </c>
      <c r="AE299" s="32" t="str">
        <f>IF(AE$14="","",INDEX('Work It Out'!$K293:$EN293,MATCH(AE$14,WorkDebtName,0)))</f>
        <v/>
      </c>
      <c r="AF299" s="32" t="str">
        <f>IF(AE$14="","",INDEX('Work It Out'!$I293:$EN293, MATCH(AE$14, WorkDebtName, 0)))</f>
        <v/>
      </c>
      <c r="AG299" s="32" t="str">
        <f>IF(AG$14="","",INDEX('Work It Out'!$K293:$EN293,MATCH(AG$14,WorkDebtName,0)))</f>
        <v/>
      </c>
      <c r="AH299" s="32" t="str">
        <f>IF(AG$14="","",INDEX('Work It Out'!$I293:$EN293, MATCH(AG$14, WorkDebtName, 0)))</f>
        <v/>
      </c>
      <c r="AI299" s="32" t="str">
        <f>IF(AI$14="","",INDEX('Work It Out'!$K293:$EN293,MATCH(AI$14,WorkDebtName,0)))</f>
        <v/>
      </c>
      <c r="AJ299" s="32" t="str">
        <f>IF(AI$14="","",INDEX('Work It Out'!$I293:$EN293, MATCH(AI$14, WorkDebtName, 0)))</f>
        <v/>
      </c>
      <c r="AK299" s="32" t="str">
        <f>IF(AK$14="","",INDEX('Work It Out'!$K293:$EN293,MATCH(AK$14,WorkDebtName,0)))</f>
        <v/>
      </c>
      <c r="AL299" s="32" t="str">
        <f>IF(AK$14="","",INDEX('Work It Out'!$I293:$EN293, MATCH(AK$14, WorkDebtName, 0)))</f>
        <v/>
      </c>
      <c r="AM299" s="32" t="str">
        <f>IF(AM$14="","",INDEX('Work It Out'!$K293:$EN293,MATCH(AM$14,WorkDebtName,0)))</f>
        <v/>
      </c>
      <c r="AN299" s="32" t="str">
        <f>IF(AM$14="","",INDEX('Work It Out'!$I293:$EN293, MATCH(AM$14, WorkDebtName, 0)))</f>
        <v/>
      </c>
      <c r="AO299" s="32" t="str">
        <f>IF(AO$14="","",INDEX('Work It Out'!$K293:$EN293,MATCH(AO$14,WorkDebtName,0)))</f>
        <v/>
      </c>
      <c r="AP299" s="32" t="str">
        <f>IF(AO$14="","",INDEX('Work It Out'!$I293:$EN293, MATCH(AO$14, WorkDebtName, 0)))</f>
        <v/>
      </c>
    </row>
    <row r="300" spans="2:42" x14ac:dyDescent="0.25">
      <c r="B300" s="31">
        <f t="shared" ca="1" si="4"/>
        <v>54149</v>
      </c>
      <c r="C300" s="32">
        <f>IF(C$14="","",INDEX('Work It Out'!$K294:$EN294,MATCH(C$14,WorkDebtName,0)))</f>
        <v>0</v>
      </c>
      <c r="D300" s="32">
        <f>IF(C$14="","",INDEX('Work It Out'!$I294:$EN294, MATCH(C$14, WorkDebtName, 0)))</f>
        <v>0</v>
      </c>
      <c r="E300" s="32">
        <f>IF(E$14="","",INDEX('Work It Out'!$K294:$EN294,MATCH(E$14,WorkDebtName,0)))</f>
        <v>0</v>
      </c>
      <c r="F300" s="32">
        <f>IF(E$14="","",INDEX('Work It Out'!$I294:$EN294, MATCH(E$14, WorkDebtName, 0)))</f>
        <v>0</v>
      </c>
      <c r="G300" s="32">
        <f>IF(G$14="","",INDEX('Work It Out'!$K294:$EN294,MATCH(G$14,WorkDebtName,0)))</f>
        <v>0</v>
      </c>
      <c r="H300" s="32">
        <f>IF(G$14="","",INDEX('Work It Out'!$I294:$EN294, MATCH(G$14, WorkDebtName, 0)))</f>
        <v>0</v>
      </c>
      <c r="I300" s="32">
        <f>IF(I$14="","",INDEX('Work It Out'!$K294:$EN294,MATCH(I$14,WorkDebtName,0)))</f>
        <v>0</v>
      </c>
      <c r="J300" s="32">
        <f>IF(I$14="","",INDEX('Work It Out'!$I294:$EN294, MATCH(I$14, WorkDebtName, 0)))</f>
        <v>0</v>
      </c>
      <c r="K300" s="32" t="str">
        <f>IF(K$14="","",INDEX('Work It Out'!$K294:$EN294,MATCH(K$14,WorkDebtName,0)))</f>
        <v/>
      </c>
      <c r="L300" s="32" t="str">
        <f>IF(K$14="","",INDEX('Work It Out'!$I294:$EN294, MATCH(K$14, WorkDebtName, 0)))</f>
        <v/>
      </c>
      <c r="M300" s="32" t="str">
        <f>IF(M$14="","",INDEX('Work It Out'!$K294:$EN294,MATCH(M$14,WorkDebtName,0)))</f>
        <v/>
      </c>
      <c r="N300" s="32" t="str">
        <f>IF(M$14="","",INDEX('Work It Out'!$I294:$EN294, MATCH(M$14, WorkDebtName, 0)))</f>
        <v/>
      </c>
      <c r="O300" s="32" t="str">
        <f>IF(O$14="","",INDEX('Work It Out'!$K294:$EN294,MATCH(O$14,WorkDebtName,0)))</f>
        <v/>
      </c>
      <c r="P300" s="32" t="str">
        <f>IF(O$14="","",INDEX('Work It Out'!$I294:$EN294, MATCH(O$14, WorkDebtName, 0)))</f>
        <v/>
      </c>
      <c r="Q300" s="32" t="str">
        <f>IF(Q$14="","",INDEX('Work It Out'!$K294:$EN294,MATCH(Q$14,WorkDebtName,0)))</f>
        <v/>
      </c>
      <c r="R300" s="32" t="str">
        <f>IF(Q$14="","",INDEX('Work It Out'!$I294:$EN294, MATCH(Q$14, WorkDebtName, 0)))</f>
        <v/>
      </c>
      <c r="S300" s="32" t="str">
        <f>IF(S$14="","",INDEX('Work It Out'!$K294:$EN294,MATCH(S$14,WorkDebtName,0)))</f>
        <v/>
      </c>
      <c r="T300" s="32" t="str">
        <f>IF(S$14="","",INDEX('Work It Out'!$I294:$EN294, MATCH(S$14, WorkDebtName, 0)))</f>
        <v/>
      </c>
      <c r="U300" s="32" t="str">
        <f>IF(U$14="","",INDEX('Work It Out'!$K294:$EN294,MATCH(U$14,WorkDebtName,0)))</f>
        <v/>
      </c>
      <c r="V300" s="32" t="str">
        <f>IF(U$14="","",INDEX('Work It Out'!$I294:$EN294, MATCH(U$14, WorkDebtName, 0)))</f>
        <v/>
      </c>
      <c r="W300" s="32" t="str">
        <f>IF(W$14="","",INDEX('Work It Out'!$K294:$EN294,MATCH(W$14,WorkDebtName,0)))</f>
        <v/>
      </c>
      <c r="X300" s="32" t="str">
        <f>IF(W$14="","",INDEX('Work It Out'!$I294:$EN294, MATCH(W$14, WorkDebtName, 0)))</f>
        <v/>
      </c>
      <c r="Y300" s="32" t="str">
        <f>IF(Y$14="","",INDEX('Work It Out'!$K294:$EN294,MATCH(Y$14,WorkDebtName,0)))</f>
        <v/>
      </c>
      <c r="Z300" s="32" t="str">
        <f>IF(Y$14="","",INDEX('Work It Out'!$I294:$EN294, MATCH(Y$14, WorkDebtName, 0)))</f>
        <v/>
      </c>
      <c r="AA300" s="32" t="str">
        <f>IF(AA$14="","",INDEX('Work It Out'!$K294:$EN294,MATCH(AA$14,WorkDebtName,0)))</f>
        <v/>
      </c>
      <c r="AB300" s="32" t="str">
        <f>IF(AA$14="","",INDEX('Work It Out'!$I294:$EN294, MATCH(AA$14, WorkDebtName, 0)))</f>
        <v/>
      </c>
      <c r="AC300" s="32" t="str">
        <f>IF(AC$14="","",INDEX('Work It Out'!$K294:$EN294,MATCH(AC$14,WorkDebtName,0)))</f>
        <v/>
      </c>
      <c r="AD300" s="32" t="str">
        <f>IF(AC$14="","",INDEX('Work It Out'!$I294:$EN294, MATCH(AC$14, WorkDebtName, 0)))</f>
        <v/>
      </c>
      <c r="AE300" s="32" t="str">
        <f>IF(AE$14="","",INDEX('Work It Out'!$K294:$EN294,MATCH(AE$14,WorkDebtName,0)))</f>
        <v/>
      </c>
      <c r="AF300" s="32" t="str">
        <f>IF(AE$14="","",INDEX('Work It Out'!$I294:$EN294, MATCH(AE$14, WorkDebtName, 0)))</f>
        <v/>
      </c>
      <c r="AG300" s="32" t="str">
        <f>IF(AG$14="","",INDEX('Work It Out'!$K294:$EN294,MATCH(AG$14,WorkDebtName,0)))</f>
        <v/>
      </c>
      <c r="AH300" s="32" t="str">
        <f>IF(AG$14="","",INDEX('Work It Out'!$I294:$EN294, MATCH(AG$14, WorkDebtName, 0)))</f>
        <v/>
      </c>
      <c r="AI300" s="32" t="str">
        <f>IF(AI$14="","",INDEX('Work It Out'!$K294:$EN294,MATCH(AI$14,WorkDebtName,0)))</f>
        <v/>
      </c>
      <c r="AJ300" s="32" t="str">
        <f>IF(AI$14="","",INDEX('Work It Out'!$I294:$EN294, MATCH(AI$14, WorkDebtName, 0)))</f>
        <v/>
      </c>
      <c r="AK300" s="32" t="str">
        <f>IF(AK$14="","",INDEX('Work It Out'!$K294:$EN294,MATCH(AK$14,WorkDebtName,0)))</f>
        <v/>
      </c>
      <c r="AL300" s="32" t="str">
        <f>IF(AK$14="","",INDEX('Work It Out'!$I294:$EN294, MATCH(AK$14, WorkDebtName, 0)))</f>
        <v/>
      </c>
      <c r="AM300" s="32" t="str">
        <f>IF(AM$14="","",INDEX('Work It Out'!$K294:$EN294,MATCH(AM$14,WorkDebtName,0)))</f>
        <v/>
      </c>
      <c r="AN300" s="32" t="str">
        <f>IF(AM$14="","",INDEX('Work It Out'!$I294:$EN294, MATCH(AM$14, WorkDebtName, 0)))</f>
        <v/>
      </c>
      <c r="AO300" s="32" t="str">
        <f>IF(AO$14="","",INDEX('Work It Out'!$K294:$EN294,MATCH(AO$14,WorkDebtName,0)))</f>
        <v/>
      </c>
      <c r="AP300" s="32" t="str">
        <f>IF(AO$14="","",INDEX('Work It Out'!$I294:$EN294, MATCH(AO$14, WorkDebtName, 0)))</f>
        <v/>
      </c>
    </row>
    <row r="301" spans="2:42" x14ac:dyDescent="0.25">
      <c r="B301" s="31">
        <f t="shared" ca="1" si="4"/>
        <v>54179</v>
      </c>
      <c r="C301" s="32">
        <f>IF(C$14="","",INDEX('Work It Out'!$K295:$EN295,MATCH(C$14,WorkDebtName,0)))</f>
        <v>0</v>
      </c>
      <c r="D301" s="32">
        <f>IF(C$14="","",INDEX('Work It Out'!$I295:$EN295, MATCH(C$14, WorkDebtName, 0)))</f>
        <v>0</v>
      </c>
      <c r="E301" s="32">
        <f>IF(E$14="","",INDEX('Work It Out'!$K295:$EN295,MATCH(E$14,WorkDebtName,0)))</f>
        <v>0</v>
      </c>
      <c r="F301" s="32">
        <f>IF(E$14="","",INDEX('Work It Out'!$I295:$EN295, MATCH(E$14, WorkDebtName, 0)))</f>
        <v>0</v>
      </c>
      <c r="G301" s="32">
        <f>IF(G$14="","",INDEX('Work It Out'!$K295:$EN295,MATCH(G$14,WorkDebtName,0)))</f>
        <v>0</v>
      </c>
      <c r="H301" s="32">
        <f>IF(G$14="","",INDEX('Work It Out'!$I295:$EN295, MATCH(G$14, WorkDebtName, 0)))</f>
        <v>0</v>
      </c>
      <c r="I301" s="32">
        <f>IF(I$14="","",INDEX('Work It Out'!$K295:$EN295,MATCH(I$14,WorkDebtName,0)))</f>
        <v>0</v>
      </c>
      <c r="J301" s="32">
        <f>IF(I$14="","",INDEX('Work It Out'!$I295:$EN295, MATCH(I$14, WorkDebtName, 0)))</f>
        <v>0</v>
      </c>
      <c r="K301" s="32" t="str">
        <f>IF(K$14="","",INDEX('Work It Out'!$K295:$EN295,MATCH(K$14,WorkDebtName,0)))</f>
        <v/>
      </c>
      <c r="L301" s="32" t="str">
        <f>IF(K$14="","",INDEX('Work It Out'!$I295:$EN295, MATCH(K$14, WorkDebtName, 0)))</f>
        <v/>
      </c>
      <c r="M301" s="32" t="str">
        <f>IF(M$14="","",INDEX('Work It Out'!$K295:$EN295,MATCH(M$14,WorkDebtName,0)))</f>
        <v/>
      </c>
      <c r="N301" s="32" t="str">
        <f>IF(M$14="","",INDEX('Work It Out'!$I295:$EN295, MATCH(M$14, WorkDebtName, 0)))</f>
        <v/>
      </c>
      <c r="O301" s="32" t="str">
        <f>IF(O$14="","",INDEX('Work It Out'!$K295:$EN295,MATCH(O$14,WorkDebtName,0)))</f>
        <v/>
      </c>
      <c r="P301" s="32" t="str">
        <f>IF(O$14="","",INDEX('Work It Out'!$I295:$EN295, MATCH(O$14, WorkDebtName, 0)))</f>
        <v/>
      </c>
      <c r="Q301" s="32" t="str">
        <f>IF(Q$14="","",INDEX('Work It Out'!$K295:$EN295,MATCH(Q$14,WorkDebtName,0)))</f>
        <v/>
      </c>
      <c r="R301" s="32" t="str">
        <f>IF(Q$14="","",INDEX('Work It Out'!$I295:$EN295, MATCH(Q$14, WorkDebtName, 0)))</f>
        <v/>
      </c>
      <c r="S301" s="32" t="str">
        <f>IF(S$14="","",INDEX('Work It Out'!$K295:$EN295,MATCH(S$14,WorkDebtName,0)))</f>
        <v/>
      </c>
      <c r="T301" s="32" t="str">
        <f>IF(S$14="","",INDEX('Work It Out'!$I295:$EN295, MATCH(S$14, WorkDebtName, 0)))</f>
        <v/>
      </c>
      <c r="U301" s="32" t="str">
        <f>IF(U$14="","",INDEX('Work It Out'!$K295:$EN295,MATCH(U$14,WorkDebtName,0)))</f>
        <v/>
      </c>
      <c r="V301" s="32" t="str">
        <f>IF(U$14="","",INDEX('Work It Out'!$I295:$EN295, MATCH(U$14, WorkDebtName, 0)))</f>
        <v/>
      </c>
      <c r="W301" s="32" t="str">
        <f>IF(W$14="","",INDEX('Work It Out'!$K295:$EN295,MATCH(W$14,WorkDebtName,0)))</f>
        <v/>
      </c>
      <c r="X301" s="32" t="str">
        <f>IF(W$14="","",INDEX('Work It Out'!$I295:$EN295, MATCH(W$14, WorkDebtName, 0)))</f>
        <v/>
      </c>
      <c r="Y301" s="32" t="str">
        <f>IF(Y$14="","",INDEX('Work It Out'!$K295:$EN295,MATCH(Y$14,WorkDebtName,0)))</f>
        <v/>
      </c>
      <c r="Z301" s="32" t="str">
        <f>IF(Y$14="","",INDEX('Work It Out'!$I295:$EN295, MATCH(Y$14, WorkDebtName, 0)))</f>
        <v/>
      </c>
      <c r="AA301" s="32" t="str">
        <f>IF(AA$14="","",INDEX('Work It Out'!$K295:$EN295,MATCH(AA$14,WorkDebtName,0)))</f>
        <v/>
      </c>
      <c r="AB301" s="32" t="str">
        <f>IF(AA$14="","",INDEX('Work It Out'!$I295:$EN295, MATCH(AA$14, WorkDebtName, 0)))</f>
        <v/>
      </c>
      <c r="AC301" s="32" t="str">
        <f>IF(AC$14="","",INDEX('Work It Out'!$K295:$EN295,MATCH(AC$14,WorkDebtName,0)))</f>
        <v/>
      </c>
      <c r="AD301" s="32" t="str">
        <f>IF(AC$14="","",INDEX('Work It Out'!$I295:$EN295, MATCH(AC$14, WorkDebtName, 0)))</f>
        <v/>
      </c>
      <c r="AE301" s="32" t="str">
        <f>IF(AE$14="","",INDEX('Work It Out'!$K295:$EN295,MATCH(AE$14,WorkDebtName,0)))</f>
        <v/>
      </c>
      <c r="AF301" s="32" t="str">
        <f>IF(AE$14="","",INDEX('Work It Out'!$I295:$EN295, MATCH(AE$14, WorkDebtName, 0)))</f>
        <v/>
      </c>
      <c r="AG301" s="32" t="str">
        <f>IF(AG$14="","",INDEX('Work It Out'!$K295:$EN295,MATCH(AG$14,WorkDebtName,0)))</f>
        <v/>
      </c>
      <c r="AH301" s="32" t="str">
        <f>IF(AG$14="","",INDEX('Work It Out'!$I295:$EN295, MATCH(AG$14, WorkDebtName, 0)))</f>
        <v/>
      </c>
      <c r="AI301" s="32" t="str">
        <f>IF(AI$14="","",INDEX('Work It Out'!$K295:$EN295,MATCH(AI$14,WorkDebtName,0)))</f>
        <v/>
      </c>
      <c r="AJ301" s="32" t="str">
        <f>IF(AI$14="","",INDEX('Work It Out'!$I295:$EN295, MATCH(AI$14, WorkDebtName, 0)))</f>
        <v/>
      </c>
      <c r="AK301" s="32" t="str">
        <f>IF(AK$14="","",INDEX('Work It Out'!$K295:$EN295,MATCH(AK$14,WorkDebtName,0)))</f>
        <v/>
      </c>
      <c r="AL301" s="32" t="str">
        <f>IF(AK$14="","",INDEX('Work It Out'!$I295:$EN295, MATCH(AK$14, WorkDebtName, 0)))</f>
        <v/>
      </c>
      <c r="AM301" s="32" t="str">
        <f>IF(AM$14="","",INDEX('Work It Out'!$K295:$EN295,MATCH(AM$14,WorkDebtName,0)))</f>
        <v/>
      </c>
      <c r="AN301" s="32" t="str">
        <f>IF(AM$14="","",INDEX('Work It Out'!$I295:$EN295, MATCH(AM$14, WorkDebtName, 0)))</f>
        <v/>
      </c>
      <c r="AO301" s="32" t="str">
        <f>IF(AO$14="","",INDEX('Work It Out'!$K295:$EN295,MATCH(AO$14,WorkDebtName,0)))</f>
        <v/>
      </c>
      <c r="AP301" s="32" t="str">
        <f>IF(AO$14="","",INDEX('Work It Out'!$I295:$EN295, MATCH(AO$14, WorkDebtName, 0)))</f>
        <v/>
      </c>
    </row>
    <row r="302" spans="2:42" x14ac:dyDescent="0.25">
      <c r="B302" s="31">
        <f t="shared" ca="1" si="4"/>
        <v>54210</v>
      </c>
      <c r="C302" s="32">
        <f>IF(C$14="","",INDEX('Work It Out'!$K296:$EN296,MATCH(C$14,WorkDebtName,0)))</f>
        <v>0</v>
      </c>
      <c r="D302" s="32">
        <f>IF(C$14="","",INDEX('Work It Out'!$I296:$EN296, MATCH(C$14, WorkDebtName, 0)))</f>
        <v>0</v>
      </c>
      <c r="E302" s="32">
        <f>IF(E$14="","",INDEX('Work It Out'!$K296:$EN296,MATCH(E$14,WorkDebtName,0)))</f>
        <v>0</v>
      </c>
      <c r="F302" s="32">
        <f>IF(E$14="","",INDEX('Work It Out'!$I296:$EN296, MATCH(E$14, WorkDebtName, 0)))</f>
        <v>0</v>
      </c>
      <c r="G302" s="32">
        <f>IF(G$14="","",INDEX('Work It Out'!$K296:$EN296,MATCH(G$14,WorkDebtName,0)))</f>
        <v>0</v>
      </c>
      <c r="H302" s="32">
        <f>IF(G$14="","",INDEX('Work It Out'!$I296:$EN296, MATCH(G$14, WorkDebtName, 0)))</f>
        <v>0</v>
      </c>
      <c r="I302" s="32">
        <f>IF(I$14="","",INDEX('Work It Out'!$K296:$EN296,MATCH(I$14,WorkDebtName,0)))</f>
        <v>0</v>
      </c>
      <c r="J302" s="32">
        <f>IF(I$14="","",INDEX('Work It Out'!$I296:$EN296, MATCH(I$14, WorkDebtName, 0)))</f>
        <v>0</v>
      </c>
      <c r="K302" s="32" t="str">
        <f>IF(K$14="","",INDEX('Work It Out'!$K296:$EN296,MATCH(K$14,WorkDebtName,0)))</f>
        <v/>
      </c>
      <c r="L302" s="32" t="str">
        <f>IF(K$14="","",INDEX('Work It Out'!$I296:$EN296, MATCH(K$14, WorkDebtName, 0)))</f>
        <v/>
      </c>
      <c r="M302" s="32" t="str">
        <f>IF(M$14="","",INDEX('Work It Out'!$K296:$EN296,MATCH(M$14,WorkDebtName,0)))</f>
        <v/>
      </c>
      <c r="N302" s="32" t="str">
        <f>IF(M$14="","",INDEX('Work It Out'!$I296:$EN296, MATCH(M$14, WorkDebtName, 0)))</f>
        <v/>
      </c>
      <c r="O302" s="32" t="str">
        <f>IF(O$14="","",INDEX('Work It Out'!$K296:$EN296,MATCH(O$14,WorkDebtName,0)))</f>
        <v/>
      </c>
      <c r="P302" s="32" t="str">
        <f>IF(O$14="","",INDEX('Work It Out'!$I296:$EN296, MATCH(O$14, WorkDebtName, 0)))</f>
        <v/>
      </c>
      <c r="Q302" s="32" t="str">
        <f>IF(Q$14="","",INDEX('Work It Out'!$K296:$EN296,MATCH(Q$14,WorkDebtName,0)))</f>
        <v/>
      </c>
      <c r="R302" s="32" t="str">
        <f>IF(Q$14="","",INDEX('Work It Out'!$I296:$EN296, MATCH(Q$14, WorkDebtName, 0)))</f>
        <v/>
      </c>
      <c r="S302" s="32" t="str">
        <f>IF(S$14="","",INDEX('Work It Out'!$K296:$EN296,MATCH(S$14,WorkDebtName,0)))</f>
        <v/>
      </c>
      <c r="T302" s="32" t="str">
        <f>IF(S$14="","",INDEX('Work It Out'!$I296:$EN296, MATCH(S$14, WorkDebtName, 0)))</f>
        <v/>
      </c>
      <c r="U302" s="32" t="str">
        <f>IF(U$14="","",INDEX('Work It Out'!$K296:$EN296,MATCH(U$14,WorkDebtName,0)))</f>
        <v/>
      </c>
      <c r="V302" s="32" t="str">
        <f>IF(U$14="","",INDEX('Work It Out'!$I296:$EN296, MATCH(U$14, WorkDebtName, 0)))</f>
        <v/>
      </c>
      <c r="W302" s="32" t="str">
        <f>IF(W$14="","",INDEX('Work It Out'!$K296:$EN296,MATCH(W$14,WorkDebtName,0)))</f>
        <v/>
      </c>
      <c r="X302" s="32" t="str">
        <f>IF(W$14="","",INDEX('Work It Out'!$I296:$EN296, MATCH(W$14, WorkDebtName, 0)))</f>
        <v/>
      </c>
      <c r="Y302" s="32" t="str">
        <f>IF(Y$14="","",INDEX('Work It Out'!$K296:$EN296,MATCH(Y$14,WorkDebtName,0)))</f>
        <v/>
      </c>
      <c r="Z302" s="32" t="str">
        <f>IF(Y$14="","",INDEX('Work It Out'!$I296:$EN296, MATCH(Y$14, WorkDebtName, 0)))</f>
        <v/>
      </c>
      <c r="AA302" s="32" t="str">
        <f>IF(AA$14="","",INDEX('Work It Out'!$K296:$EN296,MATCH(AA$14,WorkDebtName,0)))</f>
        <v/>
      </c>
      <c r="AB302" s="32" t="str">
        <f>IF(AA$14="","",INDEX('Work It Out'!$I296:$EN296, MATCH(AA$14, WorkDebtName, 0)))</f>
        <v/>
      </c>
      <c r="AC302" s="32" t="str">
        <f>IF(AC$14="","",INDEX('Work It Out'!$K296:$EN296,MATCH(AC$14,WorkDebtName,0)))</f>
        <v/>
      </c>
      <c r="AD302" s="32" t="str">
        <f>IF(AC$14="","",INDEX('Work It Out'!$I296:$EN296, MATCH(AC$14, WorkDebtName, 0)))</f>
        <v/>
      </c>
      <c r="AE302" s="32" t="str">
        <f>IF(AE$14="","",INDEX('Work It Out'!$K296:$EN296,MATCH(AE$14,WorkDebtName,0)))</f>
        <v/>
      </c>
      <c r="AF302" s="32" t="str">
        <f>IF(AE$14="","",INDEX('Work It Out'!$I296:$EN296, MATCH(AE$14, WorkDebtName, 0)))</f>
        <v/>
      </c>
      <c r="AG302" s="32" t="str">
        <f>IF(AG$14="","",INDEX('Work It Out'!$K296:$EN296,MATCH(AG$14,WorkDebtName,0)))</f>
        <v/>
      </c>
      <c r="AH302" s="32" t="str">
        <f>IF(AG$14="","",INDEX('Work It Out'!$I296:$EN296, MATCH(AG$14, WorkDebtName, 0)))</f>
        <v/>
      </c>
      <c r="AI302" s="32" t="str">
        <f>IF(AI$14="","",INDEX('Work It Out'!$K296:$EN296,MATCH(AI$14,WorkDebtName,0)))</f>
        <v/>
      </c>
      <c r="AJ302" s="32" t="str">
        <f>IF(AI$14="","",INDEX('Work It Out'!$I296:$EN296, MATCH(AI$14, WorkDebtName, 0)))</f>
        <v/>
      </c>
      <c r="AK302" s="32" t="str">
        <f>IF(AK$14="","",INDEX('Work It Out'!$K296:$EN296,MATCH(AK$14,WorkDebtName,0)))</f>
        <v/>
      </c>
      <c r="AL302" s="32" t="str">
        <f>IF(AK$14="","",INDEX('Work It Out'!$I296:$EN296, MATCH(AK$14, WorkDebtName, 0)))</f>
        <v/>
      </c>
      <c r="AM302" s="32" t="str">
        <f>IF(AM$14="","",INDEX('Work It Out'!$K296:$EN296,MATCH(AM$14,WorkDebtName,0)))</f>
        <v/>
      </c>
      <c r="AN302" s="32" t="str">
        <f>IF(AM$14="","",INDEX('Work It Out'!$I296:$EN296, MATCH(AM$14, WorkDebtName, 0)))</f>
        <v/>
      </c>
      <c r="AO302" s="32" t="str">
        <f>IF(AO$14="","",INDEX('Work It Out'!$K296:$EN296,MATCH(AO$14,WorkDebtName,0)))</f>
        <v/>
      </c>
      <c r="AP302" s="32" t="str">
        <f>IF(AO$14="","",INDEX('Work It Out'!$I296:$EN296, MATCH(AO$14, WorkDebtName, 0)))</f>
        <v/>
      </c>
    </row>
    <row r="303" spans="2:42" x14ac:dyDescent="0.25">
      <c r="B303" s="31">
        <f t="shared" ca="1" si="4"/>
        <v>54240</v>
      </c>
      <c r="C303" s="32">
        <f>IF(C$14="","",INDEX('Work It Out'!$K297:$EN297,MATCH(C$14,WorkDebtName,0)))</f>
        <v>0</v>
      </c>
      <c r="D303" s="32">
        <f>IF(C$14="","",INDEX('Work It Out'!$I297:$EN297, MATCH(C$14, WorkDebtName, 0)))</f>
        <v>0</v>
      </c>
      <c r="E303" s="32">
        <f>IF(E$14="","",INDEX('Work It Out'!$K297:$EN297,MATCH(E$14,WorkDebtName,0)))</f>
        <v>0</v>
      </c>
      <c r="F303" s="32">
        <f>IF(E$14="","",INDEX('Work It Out'!$I297:$EN297, MATCH(E$14, WorkDebtName, 0)))</f>
        <v>0</v>
      </c>
      <c r="G303" s="32">
        <f>IF(G$14="","",INDEX('Work It Out'!$K297:$EN297,MATCH(G$14,WorkDebtName,0)))</f>
        <v>0</v>
      </c>
      <c r="H303" s="32">
        <f>IF(G$14="","",INDEX('Work It Out'!$I297:$EN297, MATCH(G$14, WorkDebtName, 0)))</f>
        <v>0</v>
      </c>
      <c r="I303" s="32">
        <f>IF(I$14="","",INDEX('Work It Out'!$K297:$EN297,MATCH(I$14,WorkDebtName,0)))</f>
        <v>0</v>
      </c>
      <c r="J303" s="32">
        <f>IF(I$14="","",INDEX('Work It Out'!$I297:$EN297, MATCH(I$14, WorkDebtName, 0)))</f>
        <v>0</v>
      </c>
      <c r="K303" s="32" t="str">
        <f>IF(K$14="","",INDEX('Work It Out'!$K297:$EN297,MATCH(K$14,WorkDebtName,0)))</f>
        <v/>
      </c>
      <c r="L303" s="32" t="str">
        <f>IF(K$14="","",INDEX('Work It Out'!$I297:$EN297, MATCH(K$14, WorkDebtName, 0)))</f>
        <v/>
      </c>
      <c r="M303" s="32" t="str">
        <f>IF(M$14="","",INDEX('Work It Out'!$K297:$EN297,MATCH(M$14,WorkDebtName,0)))</f>
        <v/>
      </c>
      <c r="N303" s="32" t="str">
        <f>IF(M$14="","",INDEX('Work It Out'!$I297:$EN297, MATCH(M$14, WorkDebtName, 0)))</f>
        <v/>
      </c>
      <c r="O303" s="32" t="str">
        <f>IF(O$14="","",INDEX('Work It Out'!$K297:$EN297,MATCH(O$14,WorkDebtName,0)))</f>
        <v/>
      </c>
      <c r="P303" s="32" t="str">
        <f>IF(O$14="","",INDEX('Work It Out'!$I297:$EN297, MATCH(O$14, WorkDebtName, 0)))</f>
        <v/>
      </c>
      <c r="Q303" s="32" t="str">
        <f>IF(Q$14="","",INDEX('Work It Out'!$K297:$EN297,MATCH(Q$14,WorkDebtName,0)))</f>
        <v/>
      </c>
      <c r="R303" s="32" t="str">
        <f>IF(Q$14="","",INDEX('Work It Out'!$I297:$EN297, MATCH(Q$14, WorkDebtName, 0)))</f>
        <v/>
      </c>
      <c r="S303" s="32" t="str">
        <f>IF(S$14="","",INDEX('Work It Out'!$K297:$EN297,MATCH(S$14,WorkDebtName,0)))</f>
        <v/>
      </c>
      <c r="T303" s="32" t="str">
        <f>IF(S$14="","",INDEX('Work It Out'!$I297:$EN297, MATCH(S$14, WorkDebtName, 0)))</f>
        <v/>
      </c>
      <c r="U303" s="32" t="str">
        <f>IF(U$14="","",INDEX('Work It Out'!$K297:$EN297,MATCH(U$14,WorkDebtName,0)))</f>
        <v/>
      </c>
      <c r="V303" s="32" t="str">
        <f>IF(U$14="","",INDEX('Work It Out'!$I297:$EN297, MATCH(U$14, WorkDebtName, 0)))</f>
        <v/>
      </c>
      <c r="W303" s="32" t="str">
        <f>IF(W$14="","",INDEX('Work It Out'!$K297:$EN297,MATCH(W$14,WorkDebtName,0)))</f>
        <v/>
      </c>
      <c r="X303" s="32" t="str">
        <f>IF(W$14="","",INDEX('Work It Out'!$I297:$EN297, MATCH(W$14, WorkDebtName, 0)))</f>
        <v/>
      </c>
      <c r="Y303" s="32" t="str">
        <f>IF(Y$14="","",INDEX('Work It Out'!$K297:$EN297,MATCH(Y$14,WorkDebtName,0)))</f>
        <v/>
      </c>
      <c r="Z303" s="32" t="str">
        <f>IF(Y$14="","",INDEX('Work It Out'!$I297:$EN297, MATCH(Y$14, WorkDebtName, 0)))</f>
        <v/>
      </c>
      <c r="AA303" s="32" t="str">
        <f>IF(AA$14="","",INDEX('Work It Out'!$K297:$EN297,MATCH(AA$14,WorkDebtName,0)))</f>
        <v/>
      </c>
      <c r="AB303" s="32" t="str">
        <f>IF(AA$14="","",INDEX('Work It Out'!$I297:$EN297, MATCH(AA$14, WorkDebtName, 0)))</f>
        <v/>
      </c>
      <c r="AC303" s="32" t="str">
        <f>IF(AC$14="","",INDEX('Work It Out'!$K297:$EN297,MATCH(AC$14,WorkDebtName,0)))</f>
        <v/>
      </c>
      <c r="AD303" s="32" t="str">
        <f>IF(AC$14="","",INDEX('Work It Out'!$I297:$EN297, MATCH(AC$14, WorkDebtName, 0)))</f>
        <v/>
      </c>
      <c r="AE303" s="32" t="str">
        <f>IF(AE$14="","",INDEX('Work It Out'!$K297:$EN297,MATCH(AE$14,WorkDebtName,0)))</f>
        <v/>
      </c>
      <c r="AF303" s="32" t="str">
        <f>IF(AE$14="","",INDEX('Work It Out'!$I297:$EN297, MATCH(AE$14, WorkDebtName, 0)))</f>
        <v/>
      </c>
      <c r="AG303" s="32" t="str">
        <f>IF(AG$14="","",INDEX('Work It Out'!$K297:$EN297,MATCH(AG$14,WorkDebtName,0)))</f>
        <v/>
      </c>
      <c r="AH303" s="32" t="str">
        <f>IF(AG$14="","",INDEX('Work It Out'!$I297:$EN297, MATCH(AG$14, WorkDebtName, 0)))</f>
        <v/>
      </c>
      <c r="AI303" s="32" t="str">
        <f>IF(AI$14="","",INDEX('Work It Out'!$K297:$EN297,MATCH(AI$14,WorkDebtName,0)))</f>
        <v/>
      </c>
      <c r="AJ303" s="32" t="str">
        <f>IF(AI$14="","",INDEX('Work It Out'!$I297:$EN297, MATCH(AI$14, WorkDebtName, 0)))</f>
        <v/>
      </c>
      <c r="AK303" s="32" t="str">
        <f>IF(AK$14="","",INDEX('Work It Out'!$K297:$EN297,MATCH(AK$14,WorkDebtName,0)))</f>
        <v/>
      </c>
      <c r="AL303" s="32" t="str">
        <f>IF(AK$14="","",INDEX('Work It Out'!$I297:$EN297, MATCH(AK$14, WorkDebtName, 0)))</f>
        <v/>
      </c>
      <c r="AM303" s="32" t="str">
        <f>IF(AM$14="","",INDEX('Work It Out'!$K297:$EN297,MATCH(AM$14,WorkDebtName,0)))</f>
        <v/>
      </c>
      <c r="AN303" s="32" t="str">
        <f>IF(AM$14="","",INDEX('Work It Out'!$I297:$EN297, MATCH(AM$14, WorkDebtName, 0)))</f>
        <v/>
      </c>
      <c r="AO303" s="32" t="str">
        <f>IF(AO$14="","",INDEX('Work It Out'!$K297:$EN297,MATCH(AO$14,WorkDebtName,0)))</f>
        <v/>
      </c>
      <c r="AP303" s="32" t="str">
        <f>IF(AO$14="","",INDEX('Work It Out'!$I297:$EN297, MATCH(AO$14, WorkDebtName, 0)))</f>
        <v/>
      </c>
    </row>
    <row r="304" spans="2:42" x14ac:dyDescent="0.25">
      <c r="B304" s="31">
        <f t="shared" ca="1" si="4"/>
        <v>54271</v>
      </c>
      <c r="C304" s="32">
        <f>IF(C$14="","",INDEX('Work It Out'!$K298:$EN298,MATCH(C$14,WorkDebtName,0)))</f>
        <v>0</v>
      </c>
      <c r="D304" s="32">
        <f>IF(C$14="","",INDEX('Work It Out'!$I298:$EN298, MATCH(C$14, WorkDebtName, 0)))</f>
        <v>0</v>
      </c>
      <c r="E304" s="32">
        <f>IF(E$14="","",INDEX('Work It Out'!$K298:$EN298,MATCH(E$14,WorkDebtName,0)))</f>
        <v>0</v>
      </c>
      <c r="F304" s="32">
        <f>IF(E$14="","",INDEX('Work It Out'!$I298:$EN298, MATCH(E$14, WorkDebtName, 0)))</f>
        <v>0</v>
      </c>
      <c r="G304" s="32">
        <f>IF(G$14="","",INDEX('Work It Out'!$K298:$EN298,MATCH(G$14,WorkDebtName,0)))</f>
        <v>0</v>
      </c>
      <c r="H304" s="32">
        <f>IF(G$14="","",INDEX('Work It Out'!$I298:$EN298, MATCH(G$14, WorkDebtName, 0)))</f>
        <v>0</v>
      </c>
      <c r="I304" s="32">
        <f>IF(I$14="","",INDEX('Work It Out'!$K298:$EN298,MATCH(I$14,WorkDebtName,0)))</f>
        <v>0</v>
      </c>
      <c r="J304" s="32">
        <f>IF(I$14="","",INDEX('Work It Out'!$I298:$EN298, MATCH(I$14, WorkDebtName, 0)))</f>
        <v>0</v>
      </c>
      <c r="K304" s="32" t="str">
        <f>IF(K$14="","",INDEX('Work It Out'!$K298:$EN298,MATCH(K$14,WorkDebtName,0)))</f>
        <v/>
      </c>
      <c r="L304" s="32" t="str">
        <f>IF(K$14="","",INDEX('Work It Out'!$I298:$EN298, MATCH(K$14, WorkDebtName, 0)))</f>
        <v/>
      </c>
      <c r="M304" s="32" t="str">
        <f>IF(M$14="","",INDEX('Work It Out'!$K298:$EN298,MATCH(M$14,WorkDebtName,0)))</f>
        <v/>
      </c>
      <c r="N304" s="32" t="str">
        <f>IF(M$14="","",INDEX('Work It Out'!$I298:$EN298, MATCH(M$14, WorkDebtName, 0)))</f>
        <v/>
      </c>
      <c r="O304" s="32" t="str">
        <f>IF(O$14="","",INDEX('Work It Out'!$K298:$EN298,MATCH(O$14,WorkDebtName,0)))</f>
        <v/>
      </c>
      <c r="P304" s="32" t="str">
        <f>IF(O$14="","",INDEX('Work It Out'!$I298:$EN298, MATCH(O$14, WorkDebtName, 0)))</f>
        <v/>
      </c>
      <c r="Q304" s="32" t="str">
        <f>IF(Q$14="","",INDEX('Work It Out'!$K298:$EN298,MATCH(Q$14,WorkDebtName,0)))</f>
        <v/>
      </c>
      <c r="R304" s="32" t="str">
        <f>IF(Q$14="","",INDEX('Work It Out'!$I298:$EN298, MATCH(Q$14, WorkDebtName, 0)))</f>
        <v/>
      </c>
      <c r="S304" s="32" t="str">
        <f>IF(S$14="","",INDEX('Work It Out'!$K298:$EN298,MATCH(S$14,WorkDebtName,0)))</f>
        <v/>
      </c>
      <c r="T304" s="32" t="str">
        <f>IF(S$14="","",INDEX('Work It Out'!$I298:$EN298, MATCH(S$14, WorkDebtName, 0)))</f>
        <v/>
      </c>
      <c r="U304" s="32" t="str">
        <f>IF(U$14="","",INDEX('Work It Out'!$K298:$EN298,MATCH(U$14,WorkDebtName,0)))</f>
        <v/>
      </c>
      <c r="V304" s="32" t="str">
        <f>IF(U$14="","",INDEX('Work It Out'!$I298:$EN298, MATCH(U$14, WorkDebtName, 0)))</f>
        <v/>
      </c>
      <c r="W304" s="32" t="str">
        <f>IF(W$14="","",INDEX('Work It Out'!$K298:$EN298,MATCH(W$14,WorkDebtName,0)))</f>
        <v/>
      </c>
      <c r="X304" s="32" t="str">
        <f>IF(W$14="","",INDEX('Work It Out'!$I298:$EN298, MATCH(W$14, WorkDebtName, 0)))</f>
        <v/>
      </c>
      <c r="Y304" s="32" t="str">
        <f>IF(Y$14="","",INDEX('Work It Out'!$K298:$EN298,MATCH(Y$14,WorkDebtName,0)))</f>
        <v/>
      </c>
      <c r="Z304" s="32" t="str">
        <f>IF(Y$14="","",INDEX('Work It Out'!$I298:$EN298, MATCH(Y$14, WorkDebtName, 0)))</f>
        <v/>
      </c>
      <c r="AA304" s="32" t="str">
        <f>IF(AA$14="","",INDEX('Work It Out'!$K298:$EN298,MATCH(AA$14,WorkDebtName,0)))</f>
        <v/>
      </c>
      <c r="AB304" s="32" t="str">
        <f>IF(AA$14="","",INDEX('Work It Out'!$I298:$EN298, MATCH(AA$14, WorkDebtName, 0)))</f>
        <v/>
      </c>
      <c r="AC304" s="32" t="str">
        <f>IF(AC$14="","",INDEX('Work It Out'!$K298:$EN298,MATCH(AC$14,WorkDebtName,0)))</f>
        <v/>
      </c>
      <c r="AD304" s="32" t="str">
        <f>IF(AC$14="","",INDEX('Work It Out'!$I298:$EN298, MATCH(AC$14, WorkDebtName, 0)))</f>
        <v/>
      </c>
      <c r="AE304" s="32" t="str">
        <f>IF(AE$14="","",INDEX('Work It Out'!$K298:$EN298,MATCH(AE$14,WorkDebtName,0)))</f>
        <v/>
      </c>
      <c r="AF304" s="32" t="str">
        <f>IF(AE$14="","",INDEX('Work It Out'!$I298:$EN298, MATCH(AE$14, WorkDebtName, 0)))</f>
        <v/>
      </c>
      <c r="AG304" s="32" t="str">
        <f>IF(AG$14="","",INDEX('Work It Out'!$K298:$EN298,MATCH(AG$14,WorkDebtName,0)))</f>
        <v/>
      </c>
      <c r="AH304" s="32" t="str">
        <f>IF(AG$14="","",INDEX('Work It Out'!$I298:$EN298, MATCH(AG$14, WorkDebtName, 0)))</f>
        <v/>
      </c>
      <c r="AI304" s="32" t="str">
        <f>IF(AI$14="","",INDEX('Work It Out'!$K298:$EN298,MATCH(AI$14,WorkDebtName,0)))</f>
        <v/>
      </c>
      <c r="AJ304" s="32" t="str">
        <f>IF(AI$14="","",INDEX('Work It Out'!$I298:$EN298, MATCH(AI$14, WorkDebtName, 0)))</f>
        <v/>
      </c>
      <c r="AK304" s="32" t="str">
        <f>IF(AK$14="","",INDEX('Work It Out'!$K298:$EN298,MATCH(AK$14,WorkDebtName,0)))</f>
        <v/>
      </c>
      <c r="AL304" s="32" t="str">
        <f>IF(AK$14="","",INDEX('Work It Out'!$I298:$EN298, MATCH(AK$14, WorkDebtName, 0)))</f>
        <v/>
      </c>
      <c r="AM304" s="32" t="str">
        <f>IF(AM$14="","",INDEX('Work It Out'!$K298:$EN298,MATCH(AM$14,WorkDebtName,0)))</f>
        <v/>
      </c>
      <c r="AN304" s="32" t="str">
        <f>IF(AM$14="","",INDEX('Work It Out'!$I298:$EN298, MATCH(AM$14, WorkDebtName, 0)))</f>
        <v/>
      </c>
      <c r="AO304" s="32" t="str">
        <f>IF(AO$14="","",INDEX('Work It Out'!$K298:$EN298,MATCH(AO$14,WorkDebtName,0)))</f>
        <v/>
      </c>
      <c r="AP304" s="32" t="str">
        <f>IF(AO$14="","",INDEX('Work It Out'!$I298:$EN298, MATCH(AO$14, WorkDebtName, 0)))</f>
        <v/>
      </c>
    </row>
    <row r="305" spans="2:42" x14ac:dyDescent="0.25">
      <c r="B305" s="31">
        <f t="shared" ca="1" si="4"/>
        <v>54302</v>
      </c>
      <c r="C305" s="32">
        <f>IF(C$14="","",INDEX('Work It Out'!$K299:$EN299,MATCH(C$14,WorkDebtName,0)))</f>
        <v>0</v>
      </c>
      <c r="D305" s="32">
        <f>IF(C$14="","",INDEX('Work It Out'!$I299:$EN299, MATCH(C$14, WorkDebtName, 0)))</f>
        <v>0</v>
      </c>
      <c r="E305" s="32">
        <f>IF(E$14="","",INDEX('Work It Out'!$K299:$EN299,MATCH(E$14,WorkDebtName,0)))</f>
        <v>0</v>
      </c>
      <c r="F305" s="32">
        <f>IF(E$14="","",INDEX('Work It Out'!$I299:$EN299, MATCH(E$14, WorkDebtName, 0)))</f>
        <v>0</v>
      </c>
      <c r="G305" s="32">
        <f>IF(G$14="","",INDEX('Work It Out'!$K299:$EN299,MATCH(G$14,WorkDebtName,0)))</f>
        <v>0</v>
      </c>
      <c r="H305" s="32">
        <f>IF(G$14="","",INDEX('Work It Out'!$I299:$EN299, MATCH(G$14, WorkDebtName, 0)))</f>
        <v>0</v>
      </c>
      <c r="I305" s="32">
        <f>IF(I$14="","",INDEX('Work It Out'!$K299:$EN299,MATCH(I$14,WorkDebtName,0)))</f>
        <v>0</v>
      </c>
      <c r="J305" s="32">
        <f>IF(I$14="","",INDEX('Work It Out'!$I299:$EN299, MATCH(I$14, WorkDebtName, 0)))</f>
        <v>0</v>
      </c>
      <c r="K305" s="32" t="str">
        <f>IF(K$14="","",INDEX('Work It Out'!$K299:$EN299,MATCH(K$14,WorkDebtName,0)))</f>
        <v/>
      </c>
      <c r="L305" s="32" t="str">
        <f>IF(K$14="","",INDEX('Work It Out'!$I299:$EN299, MATCH(K$14, WorkDebtName, 0)))</f>
        <v/>
      </c>
      <c r="M305" s="32" t="str">
        <f>IF(M$14="","",INDEX('Work It Out'!$K299:$EN299,MATCH(M$14,WorkDebtName,0)))</f>
        <v/>
      </c>
      <c r="N305" s="32" t="str">
        <f>IF(M$14="","",INDEX('Work It Out'!$I299:$EN299, MATCH(M$14, WorkDebtName, 0)))</f>
        <v/>
      </c>
      <c r="O305" s="32" t="str">
        <f>IF(O$14="","",INDEX('Work It Out'!$K299:$EN299,MATCH(O$14,WorkDebtName,0)))</f>
        <v/>
      </c>
      <c r="P305" s="32" t="str">
        <f>IF(O$14="","",INDEX('Work It Out'!$I299:$EN299, MATCH(O$14, WorkDebtName, 0)))</f>
        <v/>
      </c>
      <c r="Q305" s="32" t="str">
        <f>IF(Q$14="","",INDEX('Work It Out'!$K299:$EN299,MATCH(Q$14,WorkDebtName,0)))</f>
        <v/>
      </c>
      <c r="R305" s="32" t="str">
        <f>IF(Q$14="","",INDEX('Work It Out'!$I299:$EN299, MATCH(Q$14, WorkDebtName, 0)))</f>
        <v/>
      </c>
      <c r="S305" s="32" t="str">
        <f>IF(S$14="","",INDEX('Work It Out'!$K299:$EN299,MATCH(S$14,WorkDebtName,0)))</f>
        <v/>
      </c>
      <c r="T305" s="32" t="str">
        <f>IF(S$14="","",INDEX('Work It Out'!$I299:$EN299, MATCH(S$14, WorkDebtName, 0)))</f>
        <v/>
      </c>
      <c r="U305" s="32" t="str">
        <f>IF(U$14="","",INDEX('Work It Out'!$K299:$EN299,MATCH(U$14,WorkDebtName,0)))</f>
        <v/>
      </c>
      <c r="V305" s="32" t="str">
        <f>IF(U$14="","",INDEX('Work It Out'!$I299:$EN299, MATCH(U$14, WorkDebtName, 0)))</f>
        <v/>
      </c>
      <c r="W305" s="32" t="str">
        <f>IF(W$14="","",INDEX('Work It Out'!$K299:$EN299,MATCH(W$14,WorkDebtName,0)))</f>
        <v/>
      </c>
      <c r="X305" s="32" t="str">
        <f>IF(W$14="","",INDEX('Work It Out'!$I299:$EN299, MATCH(W$14, WorkDebtName, 0)))</f>
        <v/>
      </c>
      <c r="Y305" s="32" t="str">
        <f>IF(Y$14="","",INDEX('Work It Out'!$K299:$EN299,MATCH(Y$14,WorkDebtName,0)))</f>
        <v/>
      </c>
      <c r="Z305" s="32" t="str">
        <f>IF(Y$14="","",INDEX('Work It Out'!$I299:$EN299, MATCH(Y$14, WorkDebtName, 0)))</f>
        <v/>
      </c>
      <c r="AA305" s="32" t="str">
        <f>IF(AA$14="","",INDEX('Work It Out'!$K299:$EN299,MATCH(AA$14,WorkDebtName,0)))</f>
        <v/>
      </c>
      <c r="AB305" s="32" t="str">
        <f>IF(AA$14="","",INDEX('Work It Out'!$I299:$EN299, MATCH(AA$14, WorkDebtName, 0)))</f>
        <v/>
      </c>
      <c r="AC305" s="32" t="str">
        <f>IF(AC$14="","",INDEX('Work It Out'!$K299:$EN299,MATCH(AC$14,WorkDebtName,0)))</f>
        <v/>
      </c>
      <c r="AD305" s="32" t="str">
        <f>IF(AC$14="","",INDEX('Work It Out'!$I299:$EN299, MATCH(AC$14, WorkDebtName, 0)))</f>
        <v/>
      </c>
      <c r="AE305" s="32" t="str">
        <f>IF(AE$14="","",INDEX('Work It Out'!$K299:$EN299,MATCH(AE$14,WorkDebtName,0)))</f>
        <v/>
      </c>
      <c r="AF305" s="32" t="str">
        <f>IF(AE$14="","",INDEX('Work It Out'!$I299:$EN299, MATCH(AE$14, WorkDebtName, 0)))</f>
        <v/>
      </c>
      <c r="AG305" s="32" t="str">
        <f>IF(AG$14="","",INDEX('Work It Out'!$K299:$EN299,MATCH(AG$14,WorkDebtName,0)))</f>
        <v/>
      </c>
      <c r="AH305" s="32" t="str">
        <f>IF(AG$14="","",INDEX('Work It Out'!$I299:$EN299, MATCH(AG$14, WorkDebtName, 0)))</f>
        <v/>
      </c>
      <c r="AI305" s="32" t="str">
        <f>IF(AI$14="","",INDEX('Work It Out'!$K299:$EN299,MATCH(AI$14,WorkDebtName,0)))</f>
        <v/>
      </c>
      <c r="AJ305" s="32" t="str">
        <f>IF(AI$14="","",INDEX('Work It Out'!$I299:$EN299, MATCH(AI$14, WorkDebtName, 0)))</f>
        <v/>
      </c>
      <c r="AK305" s="32" t="str">
        <f>IF(AK$14="","",INDEX('Work It Out'!$K299:$EN299,MATCH(AK$14,WorkDebtName,0)))</f>
        <v/>
      </c>
      <c r="AL305" s="32" t="str">
        <f>IF(AK$14="","",INDEX('Work It Out'!$I299:$EN299, MATCH(AK$14, WorkDebtName, 0)))</f>
        <v/>
      </c>
      <c r="AM305" s="32" t="str">
        <f>IF(AM$14="","",INDEX('Work It Out'!$K299:$EN299,MATCH(AM$14,WorkDebtName,0)))</f>
        <v/>
      </c>
      <c r="AN305" s="32" t="str">
        <f>IF(AM$14="","",INDEX('Work It Out'!$I299:$EN299, MATCH(AM$14, WorkDebtName, 0)))</f>
        <v/>
      </c>
      <c r="AO305" s="32" t="str">
        <f>IF(AO$14="","",INDEX('Work It Out'!$K299:$EN299,MATCH(AO$14,WorkDebtName,0)))</f>
        <v/>
      </c>
      <c r="AP305" s="32" t="str">
        <f>IF(AO$14="","",INDEX('Work It Out'!$I299:$EN299, MATCH(AO$14, WorkDebtName, 0)))</f>
        <v/>
      </c>
    </row>
    <row r="306" spans="2:42" x14ac:dyDescent="0.25">
      <c r="B306" s="31">
        <f t="shared" ca="1" si="4"/>
        <v>54332</v>
      </c>
      <c r="C306" s="32">
        <f>IF(C$14="","",INDEX('Work It Out'!$K300:$EN300,MATCH(C$14,WorkDebtName,0)))</f>
        <v>0</v>
      </c>
      <c r="D306" s="32">
        <f>IF(C$14="","",INDEX('Work It Out'!$I300:$EN300, MATCH(C$14, WorkDebtName, 0)))</f>
        <v>0</v>
      </c>
      <c r="E306" s="32">
        <f>IF(E$14="","",INDEX('Work It Out'!$K300:$EN300,MATCH(E$14,WorkDebtName,0)))</f>
        <v>0</v>
      </c>
      <c r="F306" s="32">
        <f>IF(E$14="","",INDEX('Work It Out'!$I300:$EN300, MATCH(E$14, WorkDebtName, 0)))</f>
        <v>0</v>
      </c>
      <c r="G306" s="32">
        <f>IF(G$14="","",INDEX('Work It Out'!$K300:$EN300,MATCH(G$14,WorkDebtName,0)))</f>
        <v>0</v>
      </c>
      <c r="H306" s="32">
        <f>IF(G$14="","",INDEX('Work It Out'!$I300:$EN300, MATCH(G$14, WorkDebtName, 0)))</f>
        <v>0</v>
      </c>
      <c r="I306" s="32">
        <f>IF(I$14="","",INDEX('Work It Out'!$K300:$EN300,MATCH(I$14,WorkDebtName,0)))</f>
        <v>0</v>
      </c>
      <c r="J306" s="32">
        <f>IF(I$14="","",INDEX('Work It Out'!$I300:$EN300, MATCH(I$14, WorkDebtName, 0)))</f>
        <v>0</v>
      </c>
      <c r="K306" s="32" t="str">
        <f>IF(K$14="","",INDEX('Work It Out'!$K300:$EN300,MATCH(K$14,WorkDebtName,0)))</f>
        <v/>
      </c>
      <c r="L306" s="32" t="str">
        <f>IF(K$14="","",INDEX('Work It Out'!$I300:$EN300, MATCH(K$14, WorkDebtName, 0)))</f>
        <v/>
      </c>
      <c r="M306" s="32" t="str">
        <f>IF(M$14="","",INDEX('Work It Out'!$K300:$EN300,MATCH(M$14,WorkDebtName,0)))</f>
        <v/>
      </c>
      <c r="N306" s="32" t="str">
        <f>IF(M$14="","",INDEX('Work It Out'!$I300:$EN300, MATCH(M$14, WorkDebtName, 0)))</f>
        <v/>
      </c>
      <c r="O306" s="32" t="str">
        <f>IF(O$14="","",INDEX('Work It Out'!$K300:$EN300,MATCH(O$14,WorkDebtName,0)))</f>
        <v/>
      </c>
      <c r="P306" s="32" t="str">
        <f>IF(O$14="","",INDEX('Work It Out'!$I300:$EN300, MATCH(O$14, WorkDebtName, 0)))</f>
        <v/>
      </c>
      <c r="Q306" s="32" t="str">
        <f>IF(Q$14="","",INDEX('Work It Out'!$K300:$EN300,MATCH(Q$14,WorkDebtName,0)))</f>
        <v/>
      </c>
      <c r="R306" s="32" t="str">
        <f>IF(Q$14="","",INDEX('Work It Out'!$I300:$EN300, MATCH(Q$14, WorkDebtName, 0)))</f>
        <v/>
      </c>
      <c r="S306" s="32" t="str">
        <f>IF(S$14="","",INDEX('Work It Out'!$K300:$EN300,MATCH(S$14,WorkDebtName,0)))</f>
        <v/>
      </c>
      <c r="T306" s="32" t="str">
        <f>IF(S$14="","",INDEX('Work It Out'!$I300:$EN300, MATCH(S$14, WorkDebtName, 0)))</f>
        <v/>
      </c>
      <c r="U306" s="32" t="str">
        <f>IF(U$14="","",INDEX('Work It Out'!$K300:$EN300,MATCH(U$14,WorkDebtName,0)))</f>
        <v/>
      </c>
      <c r="V306" s="32" t="str">
        <f>IF(U$14="","",INDEX('Work It Out'!$I300:$EN300, MATCH(U$14, WorkDebtName, 0)))</f>
        <v/>
      </c>
      <c r="W306" s="32" t="str">
        <f>IF(W$14="","",INDEX('Work It Out'!$K300:$EN300,MATCH(W$14,WorkDebtName,0)))</f>
        <v/>
      </c>
      <c r="X306" s="32" t="str">
        <f>IF(W$14="","",INDEX('Work It Out'!$I300:$EN300, MATCH(W$14, WorkDebtName, 0)))</f>
        <v/>
      </c>
      <c r="Y306" s="32" t="str">
        <f>IF(Y$14="","",INDEX('Work It Out'!$K300:$EN300,MATCH(Y$14,WorkDebtName,0)))</f>
        <v/>
      </c>
      <c r="Z306" s="32" t="str">
        <f>IF(Y$14="","",INDEX('Work It Out'!$I300:$EN300, MATCH(Y$14, WorkDebtName, 0)))</f>
        <v/>
      </c>
      <c r="AA306" s="32" t="str">
        <f>IF(AA$14="","",INDEX('Work It Out'!$K300:$EN300,MATCH(AA$14,WorkDebtName,0)))</f>
        <v/>
      </c>
      <c r="AB306" s="32" t="str">
        <f>IF(AA$14="","",INDEX('Work It Out'!$I300:$EN300, MATCH(AA$14, WorkDebtName, 0)))</f>
        <v/>
      </c>
      <c r="AC306" s="32" t="str">
        <f>IF(AC$14="","",INDEX('Work It Out'!$K300:$EN300,MATCH(AC$14,WorkDebtName,0)))</f>
        <v/>
      </c>
      <c r="AD306" s="32" t="str">
        <f>IF(AC$14="","",INDEX('Work It Out'!$I300:$EN300, MATCH(AC$14, WorkDebtName, 0)))</f>
        <v/>
      </c>
      <c r="AE306" s="32" t="str">
        <f>IF(AE$14="","",INDEX('Work It Out'!$K300:$EN300,MATCH(AE$14,WorkDebtName,0)))</f>
        <v/>
      </c>
      <c r="AF306" s="32" t="str">
        <f>IF(AE$14="","",INDEX('Work It Out'!$I300:$EN300, MATCH(AE$14, WorkDebtName, 0)))</f>
        <v/>
      </c>
      <c r="AG306" s="32" t="str">
        <f>IF(AG$14="","",INDEX('Work It Out'!$K300:$EN300,MATCH(AG$14,WorkDebtName,0)))</f>
        <v/>
      </c>
      <c r="AH306" s="32" t="str">
        <f>IF(AG$14="","",INDEX('Work It Out'!$I300:$EN300, MATCH(AG$14, WorkDebtName, 0)))</f>
        <v/>
      </c>
      <c r="AI306" s="32" t="str">
        <f>IF(AI$14="","",INDEX('Work It Out'!$K300:$EN300,MATCH(AI$14,WorkDebtName,0)))</f>
        <v/>
      </c>
      <c r="AJ306" s="32" t="str">
        <f>IF(AI$14="","",INDEX('Work It Out'!$I300:$EN300, MATCH(AI$14, WorkDebtName, 0)))</f>
        <v/>
      </c>
      <c r="AK306" s="32" t="str">
        <f>IF(AK$14="","",INDEX('Work It Out'!$K300:$EN300,MATCH(AK$14,WorkDebtName,0)))</f>
        <v/>
      </c>
      <c r="AL306" s="32" t="str">
        <f>IF(AK$14="","",INDEX('Work It Out'!$I300:$EN300, MATCH(AK$14, WorkDebtName, 0)))</f>
        <v/>
      </c>
      <c r="AM306" s="32" t="str">
        <f>IF(AM$14="","",INDEX('Work It Out'!$K300:$EN300,MATCH(AM$14,WorkDebtName,0)))</f>
        <v/>
      </c>
      <c r="AN306" s="32" t="str">
        <f>IF(AM$14="","",INDEX('Work It Out'!$I300:$EN300, MATCH(AM$14, WorkDebtName, 0)))</f>
        <v/>
      </c>
      <c r="AO306" s="32" t="str">
        <f>IF(AO$14="","",INDEX('Work It Out'!$K300:$EN300,MATCH(AO$14,WorkDebtName,0)))</f>
        <v/>
      </c>
      <c r="AP306" s="32" t="str">
        <f>IF(AO$14="","",INDEX('Work It Out'!$I300:$EN300, MATCH(AO$14, WorkDebtName, 0)))</f>
        <v/>
      </c>
    </row>
    <row r="307" spans="2:42" x14ac:dyDescent="0.25">
      <c r="B307" s="31">
        <f t="shared" ca="1" si="4"/>
        <v>54363</v>
      </c>
      <c r="C307" s="32">
        <f>IF(C$14="","",INDEX('Work It Out'!$K301:$EN301,MATCH(C$14,WorkDebtName,0)))</f>
        <v>0</v>
      </c>
      <c r="D307" s="32">
        <f>IF(C$14="","",INDEX('Work It Out'!$I301:$EN301, MATCH(C$14, WorkDebtName, 0)))</f>
        <v>0</v>
      </c>
      <c r="E307" s="32">
        <f>IF(E$14="","",INDEX('Work It Out'!$K301:$EN301,MATCH(E$14,WorkDebtName,0)))</f>
        <v>0</v>
      </c>
      <c r="F307" s="32">
        <f>IF(E$14="","",INDEX('Work It Out'!$I301:$EN301, MATCH(E$14, WorkDebtName, 0)))</f>
        <v>0</v>
      </c>
      <c r="G307" s="32">
        <f>IF(G$14="","",INDEX('Work It Out'!$K301:$EN301,MATCH(G$14,WorkDebtName,0)))</f>
        <v>0</v>
      </c>
      <c r="H307" s="32">
        <f>IF(G$14="","",INDEX('Work It Out'!$I301:$EN301, MATCH(G$14, WorkDebtName, 0)))</f>
        <v>0</v>
      </c>
      <c r="I307" s="32">
        <f>IF(I$14="","",INDEX('Work It Out'!$K301:$EN301,MATCH(I$14,WorkDebtName,0)))</f>
        <v>0</v>
      </c>
      <c r="J307" s="32">
        <f>IF(I$14="","",INDEX('Work It Out'!$I301:$EN301, MATCH(I$14, WorkDebtName, 0)))</f>
        <v>0</v>
      </c>
      <c r="K307" s="32" t="str">
        <f>IF(K$14="","",INDEX('Work It Out'!$K301:$EN301,MATCH(K$14,WorkDebtName,0)))</f>
        <v/>
      </c>
      <c r="L307" s="32" t="str">
        <f>IF(K$14="","",INDEX('Work It Out'!$I301:$EN301, MATCH(K$14, WorkDebtName, 0)))</f>
        <v/>
      </c>
      <c r="M307" s="32" t="str">
        <f>IF(M$14="","",INDEX('Work It Out'!$K301:$EN301,MATCH(M$14,WorkDebtName,0)))</f>
        <v/>
      </c>
      <c r="N307" s="32" t="str">
        <f>IF(M$14="","",INDEX('Work It Out'!$I301:$EN301, MATCH(M$14, WorkDebtName, 0)))</f>
        <v/>
      </c>
      <c r="O307" s="32" t="str">
        <f>IF(O$14="","",INDEX('Work It Out'!$K301:$EN301,MATCH(O$14,WorkDebtName,0)))</f>
        <v/>
      </c>
      <c r="P307" s="32" t="str">
        <f>IF(O$14="","",INDEX('Work It Out'!$I301:$EN301, MATCH(O$14, WorkDebtName, 0)))</f>
        <v/>
      </c>
      <c r="Q307" s="32" t="str">
        <f>IF(Q$14="","",INDEX('Work It Out'!$K301:$EN301,MATCH(Q$14,WorkDebtName,0)))</f>
        <v/>
      </c>
      <c r="R307" s="32" t="str">
        <f>IF(Q$14="","",INDEX('Work It Out'!$I301:$EN301, MATCH(Q$14, WorkDebtName, 0)))</f>
        <v/>
      </c>
      <c r="S307" s="32" t="str">
        <f>IF(S$14="","",INDEX('Work It Out'!$K301:$EN301,MATCH(S$14,WorkDebtName,0)))</f>
        <v/>
      </c>
      <c r="T307" s="32" t="str">
        <f>IF(S$14="","",INDEX('Work It Out'!$I301:$EN301, MATCH(S$14, WorkDebtName, 0)))</f>
        <v/>
      </c>
      <c r="U307" s="32" t="str">
        <f>IF(U$14="","",INDEX('Work It Out'!$K301:$EN301,MATCH(U$14,WorkDebtName,0)))</f>
        <v/>
      </c>
      <c r="V307" s="32" t="str">
        <f>IF(U$14="","",INDEX('Work It Out'!$I301:$EN301, MATCH(U$14, WorkDebtName, 0)))</f>
        <v/>
      </c>
      <c r="W307" s="32" t="str">
        <f>IF(W$14="","",INDEX('Work It Out'!$K301:$EN301,MATCH(W$14,WorkDebtName,0)))</f>
        <v/>
      </c>
      <c r="X307" s="32" t="str">
        <f>IF(W$14="","",INDEX('Work It Out'!$I301:$EN301, MATCH(W$14, WorkDebtName, 0)))</f>
        <v/>
      </c>
      <c r="Y307" s="32" t="str">
        <f>IF(Y$14="","",INDEX('Work It Out'!$K301:$EN301,MATCH(Y$14,WorkDebtName,0)))</f>
        <v/>
      </c>
      <c r="Z307" s="32" t="str">
        <f>IF(Y$14="","",INDEX('Work It Out'!$I301:$EN301, MATCH(Y$14, WorkDebtName, 0)))</f>
        <v/>
      </c>
      <c r="AA307" s="32" t="str">
        <f>IF(AA$14="","",INDEX('Work It Out'!$K301:$EN301,MATCH(AA$14,WorkDebtName,0)))</f>
        <v/>
      </c>
      <c r="AB307" s="32" t="str">
        <f>IF(AA$14="","",INDEX('Work It Out'!$I301:$EN301, MATCH(AA$14, WorkDebtName, 0)))</f>
        <v/>
      </c>
      <c r="AC307" s="32" t="str">
        <f>IF(AC$14="","",INDEX('Work It Out'!$K301:$EN301,MATCH(AC$14,WorkDebtName,0)))</f>
        <v/>
      </c>
      <c r="AD307" s="32" t="str">
        <f>IF(AC$14="","",INDEX('Work It Out'!$I301:$EN301, MATCH(AC$14, WorkDebtName, 0)))</f>
        <v/>
      </c>
      <c r="AE307" s="32" t="str">
        <f>IF(AE$14="","",INDEX('Work It Out'!$K301:$EN301,MATCH(AE$14,WorkDebtName,0)))</f>
        <v/>
      </c>
      <c r="AF307" s="32" t="str">
        <f>IF(AE$14="","",INDEX('Work It Out'!$I301:$EN301, MATCH(AE$14, WorkDebtName, 0)))</f>
        <v/>
      </c>
      <c r="AG307" s="32" t="str">
        <f>IF(AG$14="","",INDEX('Work It Out'!$K301:$EN301,MATCH(AG$14,WorkDebtName,0)))</f>
        <v/>
      </c>
      <c r="AH307" s="32" t="str">
        <f>IF(AG$14="","",INDEX('Work It Out'!$I301:$EN301, MATCH(AG$14, WorkDebtName, 0)))</f>
        <v/>
      </c>
      <c r="AI307" s="32" t="str">
        <f>IF(AI$14="","",INDEX('Work It Out'!$K301:$EN301,MATCH(AI$14,WorkDebtName,0)))</f>
        <v/>
      </c>
      <c r="AJ307" s="32" t="str">
        <f>IF(AI$14="","",INDEX('Work It Out'!$I301:$EN301, MATCH(AI$14, WorkDebtName, 0)))</f>
        <v/>
      </c>
      <c r="AK307" s="32" t="str">
        <f>IF(AK$14="","",INDEX('Work It Out'!$K301:$EN301,MATCH(AK$14,WorkDebtName,0)))</f>
        <v/>
      </c>
      <c r="AL307" s="32" t="str">
        <f>IF(AK$14="","",INDEX('Work It Out'!$I301:$EN301, MATCH(AK$14, WorkDebtName, 0)))</f>
        <v/>
      </c>
      <c r="AM307" s="32" t="str">
        <f>IF(AM$14="","",INDEX('Work It Out'!$K301:$EN301,MATCH(AM$14,WorkDebtName,0)))</f>
        <v/>
      </c>
      <c r="AN307" s="32" t="str">
        <f>IF(AM$14="","",INDEX('Work It Out'!$I301:$EN301, MATCH(AM$14, WorkDebtName, 0)))</f>
        <v/>
      </c>
      <c r="AO307" s="32" t="str">
        <f>IF(AO$14="","",INDEX('Work It Out'!$K301:$EN301,MATCH(AO$14,WorkDebtName,0)))</f>
        <v/>
      </c>
      <c r="AP307" s="32" t="str">
        <f>IF(AO$14="","",INDEX('Work It Out'!$I301:$EN301, MATCH(AO$14, WorkDebtName, 0)))</f>
        <v/>
      </c>
    </row>
    <row r="308" spans="2:42" x14ac:dyDescent="0.25">
      <c r="B308" s="31">
        <f t="shared" ca="1" si="4"/>
        <v>54393</v>
      </c>
      <c r="C308" s="32">
        <f>IF(C$14="","",INDEX('Work It Out'!$K302:$EN302,MATCH(C$14,WorkDebtName,0)))</f>
        <v>0</v>
      </c>
      <c r="D308" s="32">
        <f>IF(C$14="","",INDEX('Work It Out'!$I302:$EN302, MATCH(C$14, WorkDebtName, 0)))</f>
        <v>0</v>
      </c>
      <c r="E308" s="32">
        <f>IF(E$14="","",INDEX('Work It Out'!$K302:$EN302,MATCH(E$14,WorkDebtName,0)))</f>
        <v>0</v>
      </c>
      <c r="F308" s="32">
        <f>IF(E$14="","",INDEX('Work It Out'!$I302:$EN302, MATCH(E$14, WorkDebtName, 0)))</f>
        <v>0</v>
      </c>
      <c r="G308" s="32">
        <f>IF(G$14="","",INDEX('Work It Out'!$K302:$EN302,MATCH(G$14,WorkDebtName,0)))</f>
        <v>0</v>
      </c>
      <c r="H308" s="32">
        <f>IF(G$14="","",INDEX('Work It Out'!$I302:$EN302, MATCH(G$14, WorkDebtName, 0)))</f>
        <v>0</v>
      </c>
      <c r="I308" s="32">
        <f>IF(I$14="","",INDEX('Work It Out'!$K302:$EN302,MATCH(I$14,WorkDebtName,0)))</f>
        <v>0</v>
      </c>
      <c r="J308" s="32">
        <f>IF(I$14="","",INDEX('Work It Out'!$I302:$EN302, MATCH(I$14, WorkDebtName, 0)))</f>
        <v>0</v>
      </c>
      <c r="K308" s="32" t="str">
        <f>IF(K$14="","",INDEX('Work It Out'!$K302:$EN302,MATCH(K$14,WorkDebtName,0)))</f>
        <v/>
      </c>
      <c r="L308" s="32" t="str">
        <f>IF(K$14="","",INDEX('Work It Out'!$I302:$EN302, MATCH(K$14, WorkDebtName, 0)))</f>
        <v/>
      </c>
      <c r="M308" s="32" t="str">
        <f>IF(M$14="","",INDEX('Work It Out'!$K302:$EN302,MATCH(M$14,WorkDebtName,0)))</f>
        <v/>
      </c>
      <c r="N308" s="32" t="str">
        <f>IF(M$14="","",INDEX('Work It Out'!$I302:$EN302, MATCH(M$14, WorkDebtName, 0)))</f>
        <v/>
      </c>
      <c r="O308" s="32" t="str">
        <f>IF(O$14="","",INDEX('Work It Out'!$K302:$EN302,MATCH(O$14,WorkDebtName,0)))</f>
        <v/>
      </c>
      <c r="P308" s="32" t="str">
        <f>IF(O$14="","",INDEX('Work It Out'!$I302:$EN302, MATCH(O$14, WorkDebtName, 0)))</f>
        <v/>
      </c>
      <c r="Q308" s="32" t="str">
        <f>IF(Q$14="","",INDEX('Work It Out'!$K302:$EN302,MATCH(Q$14,WorkDebtName,0)))</f>
        <v/>
      </c>
      <c r="R308" s="32" t="str">
        <f>IF(Q$14="","",INDEX('Work It Out'!$I302:$EN302, MATCH(Q$14, WorkDebtName, 0)))</f>
        <v/>
      </c>
      <c r="S308" s="32" t="str">
        <f>IF(S$14="","",INDEX('Work It Out'!$K302:$EN302,MATCH(S$14,WorkDebtName,0)))</f>
        <v/>
      </c>
      <c r="T308" s="32" t="str">
        <f>IF(S$14="","",INDEX('Work It Out'!$I302:$EN302, MATCH(S$14, WorkDebtName, 0)))</f>
        <v/>
      </c>
      <c r="U308" s="32" t="str">
        <f>IF(U$14="","",INDEX('Work It Out'!$K302:$EN302,MATCH(U$14,WorkDebtName,0)))</f>
        <v/>
      </c>
      <c r="V308" s="32" t="str">
        <f>IF(U$14="","",INDEX('Work It Out'!$I302:$EN302, MATCH(U$14, WorkDebtName, 0)))</f>
        <v/>
      </c>
      <c r="W308" s="32" t="str">
        <f>IF(W$14="","",INDEX('Work It Out'!$K302:$EN302,MATCH(W$14,WorkDebtName,0)))</f>
        <v/>
      </c>
      <c r="X308" s="32" t="str">
        <f>IF(W$14="","",INDEX('Work It Out'!$I302:$EN302, MATCH(W$14, WorkDebtName, 0)))</f>
        <v/>
      </c>
      <c r="Y308" s="32" t="str">
        <f>IF(Y$14="","",INDEX('Work It Out'!$K302:$EN302,MATCH(Y$14,WorkDebtName,0)))</f>
        <v/>
      </c>
      <c r="Z308" s="32" t="str">
        <f>IF(Y$14="","",INDEX('Work It Out'!$I302:$EN302, MATCH(Y$14, WorkDebtName, 0)))</f>
        <v/>
      </c>
      <c r="AA308" s="32" t="str">
        <f>IF(AA$14="","",INDEX('Work It Out'!$K302:$EN302,MATCH(AA$14,WorkDebtName,0)))</f>
        <v/>
      </c>
      <c r="AB308" s="32" t="str">
        <f>IF(AA$14="","",INDEX('Work It Out'!$I302:$EN302, MATCH(AA$14, WorkDebtName, 0)))</f>
        <v/>
      </c>
      <c r="AC308" s="32" t="str">
        <f>IF(AC$14="","",INDEX('Work It Out'!$K302:$EN302,MATCH(AC$14,WorkDebtName,0)))</f>
        <v/>
      </c>
      <c r="AD308" s="32" t="str">
        <f>IF(AC$14="","",INDEX('Work It Out'!$I302:$EN302, MATCH(AC$14, WorkDebtName, 0)))</f>
        <v/>
      </c>
      <c r="AE308" s="32" t="str">
        <f>IF(AE$14="","",INDEX('Work It Out'!$K302:$EN302,MATCH(AE$14,WorkDebtName,0)))</f>
        <v/>
      </c>
      <c r="AF308" s="32" t="str">
        <f>IF(AE$14="","",INDEX('Work It Out'!$I302:$EN302, MATCH(AE$14, WorkDebtName, 0)))</f>
        <v/>
      </c>
      <c r="AG308" s="32" t="str">
        <f>IF(AG$14="","",INDEX('Work It Out'!$K302:$EN302,MATCH(AG$14,WorkDebtName,0)))</f>
        <v/>
      </c>
      <c r="AH308" s="32" t="str">
        <f>IF(AG$14="","",INDEX('Work It Out'!$I302:$EN302, MATCH(AG$14, WorkDebtName, 0)))</f>
        <v/>
      </c>
      <c r="AI308" s="32" t="str">
        <f>IF(AI$14="","",INDEX('Work It Out'!$K302:$EN302,MATCH(AI$14,WorkDebtName,0)))</f>
        <v/>
      </c>
      <c r="AJ308" s="32" t="str">
        <f>IF(AI$14="","",INDEX('Work It Out'!$I302:$EN302, MATCH(AI$14, WorkDebtName, 0)))</f>
        <v/>
      </c>
      <c r="AK308" s="32" t="str">
        <f>IF(AK$14="","",INDEX('Work It Out'!$K302:$EN302,MATCH(AK$14,WorkDebtName,0)))</f>
        <v/>
      </c>
      <c r="AL308" s="32" t="str">
        <f>IF(AK$14="","",INDEX('Work It Out'!$I302:$EN302, MATCH(AK$14, WorkDebtName, 0)))</f>
        <v/>
      </c>
      <c r="AM308" s="32" t="str">
        <f>IF(AM$14="","",INDEX('Work It Out'!$K302:$EN302,MATCH(AM$14,WorkDebtName,0)))</f>
        <v/>
      </c>
      <c r="AN308" s="32" t="str">
        <f>IF(AM$14="","",INDEX('Work It Out'!$I302:$EN302, MATCH(AM$14, WorkDebtName, 0)))</f>
        <v/>
      </c>
      <c r="AO308" s="32" t="str">
        <f>IF(AO$14="","",INDEX('Work It Out'!$K302:$EN302,MATCH(AO$14,WorkDebtName,0)))</f>
        <v/>
      </c>
      <c r="AP308" s="32" t="str">
        <f>IF(AO$14="","",INDEX('Work It Out'!$I302:$EN302, MATCH(AO$14, WorkDebtName, 0)))</f>
        <v/>
      </c>
    </row>
    <row r="309" spans="2:42" x14ac:dyDescent="0.25">
      <c r="B309" s="31">
        <f t="shared" ca="1" si="4"/>
        <v>54424</v>
      </c>
      <c r="C309" s="32">
        <f>IF(C$14="","",INDEX('Work It Out'!$K303:$EN303,MATCH(C$14,WorkDebtName,0)))</f>
        <v>0</v>
      </c>
      <c r="D309" s="32">
        <f>IF(C$14="","",INDEX('Work It Out'!$I303:$EN303, MATCH(C$14, WorkDebtName, 0)))</f>
        <v>0</v>
      </c>
      <c r="E309" s="32">
        <f>IF(E$14="","",INDEX('Work It Out'!$K303:$EN303,MATCH(E$14,WorkDebtName,0)))</f>
        <v>0</v>
      </c>
      <c r="F309" s="32">
        <f>IF(E$14="","",INDEX('Work It Out'!$I303:$EN303, MATCH(E$14, WorkDebtName, 0)))</f>
        <v>0</v>
      </c>
      <c r="G309" s="32">
        <f>IF(G$14="","",INDEX('Work It Out'!$K303:$EN303,MATCH(G$14,WorkDebtName,0)))</f>
        <v>0</v>
      </c>
      <c r="H309" s="32">
        <f>IF(G$14="","",INDEX('Work It Out'!$I303:$EN303, MATCH(G$14, WorkDebtName, 0)))</f>
        <v>0</v>
      </c>
      <c r="I309" s="32">
        <f>IF(I$14="","",INDEX('Work It Out'!$K303:$EN303,MATCH(I$14,WorkDebtName,0)))</f>
        <v>0</v>
      </c>
      <c r="J309" s="32">
        <f>IF(I$14="","",INDEX('Work It Out'!$I303:$EN303, MATCH(I$14, WorkDebtName, 0)))</f>
        <v>0</v>
      </c>
      <c r="K309" s="32" t="str">
        <f>IF(K$14="","",INDEX('Work It Out'!$K303:$EN303,MATCH(K$14,WorkDebtName,0)))</f>
        <v/>
      </c>
      <c r="L309" s="32" t="str">
        <f>IF(K$14="","",INDEX('Work It Out'!$I303:$EN303, MATCH(K$14, WorkDebtName, 0)))</f>
        <v/>
      </c>
      <c r="M309" s="32" t="str">
        <f>IF(M$14="","",INDEX('Work It Out'!$K303:$EN303,MATCH(M$14,WorkDebtName,0)))</f>
        <v/>
      </c>
      <c r="N309" s="32" t="str">
        <f>IF(M$14="","",INDEX('Work It Out'!$I303:$EN303, MATCH(M$14, WorkDebtName, 0)))</f>
        <v/>
      </c>
      <c r="O309" s="32" t="str">
        <f>IF(O$14="","",INDEX('Work It Out'!$K303:$EN303,MATCH(O$14,WorkDebtName,0)))</f>
        <v/>
      </c>
      <c r="P309" s="32" t="str">
        <f>IF(O$14="","",INDEX('Work It Out'!$I303:$EN303, MATCH(O$14, WorkDebtName, 0)))</f>
        <v/>
      </c>
      <c r="Q309" s="32" t="str">
        <f>IF(Q$14="","",INDEX('Work It Out'!$K303:$EN303,MATCH(Q$14,WorkDebtName,0)))</f>
        <v/>
      </c>
      <c r="R309" s="32" t="str">
        <f>IF(Q$14="","",INDEX('Work It Out'!$I303:$EN303, MATCH(Q$14, WorkDebtName, 0)))</f>
        <v/>
      </c>
      <c r="S309" s="32" t="str">
        <f>IF(S$14="","",INDEX('Work It Out'!$K303:$EN303,MATCH(S$14,WorkDebtName,0)))</f>
        <v/>
      </c>
      <c r="T309" s="32" t="str">
        <f>IF(S$14="","",INDEX('Work It Out'!$I303:$EN303, MATCH(S$14, WorkDebtName, 0)))</f>
        <v/>
      </c>
      <c r="U309" s="32" t="str">
        <f>IF(U$14="","",INDEX('Work It Out'!$K303:$EN303,MATCH(U$14,WorkDebtName,0)))</f>
        <v/>
      </c>
      <c r="V309" s="32" t="str">
        <f>IF(U$14="","",INDEX('Work It Out'!$I303:$EN303, MATCH(U$14, WorkDebtName, 0)))</f>
        <v/>
      </c>
      <c r="W309" s="32" t="str">
        <f>IF(W$14="","",INDEX('Work It Out'!$K303:$EN303,MATCH(W$14,WorkDebtName,0)))</f>
        <v/>
      </c>
      <c r="X309" s="32" t="str">
        <f>IF(W$14="","",INDEX('Work It Out'!$I303:$EN303, MATCH(W$14, WorkDebtName, 0)))</f>
        <v/>
      </c>
      <c r="Y309" s="32" t="str">
        <f>IF(Y$14="","",INDEX('Work It Out'!$K303:$EN303,MATCH(Y$14,WorkDebtName,0)))</f>
        <v/>
      </c>
      <c r="Z309" s="32" t="str">
        <f>IF(Y$14="","",INDEX('Work It Out'!$I303:$EN303, MATCH(Y$14, WorkDebtName, 0)))</f>
        <v/>
      </c>
      <c r="AA309" s="32" t="str">
        <f>IF(AA$14="","",INDEX('Work It Out'!$K303:$EN303,MATCH(AA$14,WorkDebtName,0)))</f>
        <v/>
      </c>
      <c r="AB309" s="32" t="str">
        <f>IF(AA$14="","",INDEX('Work It Out'!$I303:$EN303, MATCH(AA$14, WorkDebtName, 0)))</f>
        <v/>
      </c>
      <c r="AC309" s="32" t="str">
        <f>IF(AC$14="","",INDEX('Work It Out'!$K303:$EN303,MATCH(AC$14,WorkDebtName,0)))</f>
        <v/>
      </c>
      <c r="AD309" s="32" t="str">
        <f>IF(AC$14="","",INDEX('Work It Out'!$I303:$EN303, MATCH(AC$14, WorkDebtName, 0)))</f>
        <v/>
      </c>
      <c r="AE309" s="32" t="str">
        <f>IF(AE$14="","",INDEX('Work It Out'!$K303:$EN303,MATCH(AE$14,WorkDebtName,0)))</f>
        <v/>
      </c>
      <c r="AF309" s="32" t="str">
        <f>IF(AE$14="","",INDEX('Work It Out'!$I303:$EN303, MATCH(AE$14, WorkDebtName, 0)))</f>
        <v/>
      </c>
      <c r="AG309" s="32" t="str">
        <f>IF(AG$14="","",INDEX('Work It Out'!$K303:$EN303,MATCH(AG$14,WorkDebtName,0)))</f>
        <v/>
      </c>
      <c r="AH309" s="32" t="str">
        <f>IF(AG$14="","",INDEX('Work It Out'!$I303:$EN303, MATCH(AG$14, WorkDebtName, 0)))</f>
        <v/>
      </c>
      <c r="AI309" s="32" t="str">
        <f>IF(AI$14="","",INDEX('Work It Out'!$K303:$EN303,MATCH(AI$14,WorkDebtName,0)))</f>
        <v/>
      </c>
      <c r="AJ309" s="32" t="str">
        <f>IF(AI$14="","",INDEX('Work It Out'!$I303:$EN303, MATCH(AI$14, WorkDebtName, 0)))</f>
        <v/>
      </c>
      <c r="AK309" s="32" t="str">
        <f>IF(AK$14="","",INDEX('Work It Out'!$K303:$EN303,MATCH(AK$14,WorkDebtName,0)))</f>
        <v/>
      </c>
      <c r="AL309" s="32" t="str">
        <f>IF(AK$14="","",INDEX('Work It Out'!$I303:$EN303, MATCH(AK$14, WorkDebtName, 0)))</f>
        <v/>
      </c>
      <c r="AM309" s="32" t="str">
        <f>IF(AM$14="","",INDEX('Work It Out'!$K303:$EN303,MATCH(AM$14,WorkDebtName,0)))</f>
        <v/>
      </c>
      <c r="AN309" s="32" t="str">
        <f>IF(AM$14="","",INDEX('Work It Out'!$I303:$EN303, MATCH(AM$14, WorkDebtName, 0)))</f>
        <v/>
      </c>
      <c r="AO309" s="32" t="str">
        <f>IF(AO$14="","",INDEX('Work It Out'!$K303:$EN303,MATCH(AO$14,WorkDebtName,0)))</f>
        <v/>
      </c>
      <c r="AP309" s="32" t="str">
        <f>IF(AO$14="","",INDEX('Work It Out'!$I303:$EN303, MATCH(AO$14, WorkDebtName, 0)))</f>
        <v/>
      </c>
    </row>
    <row r="310" spans="2:42" x14ac:dyDescent="0.25">
      <c r="B310" s="31">
        <f t="shared" ca="1" si="4"/>
        <v>54455</v>
      </c>
      <c r="C310" s="32">
        <f>IF(C$14="","",INDEX('Work It Out'!$K304:$EN304,MATCH(C$14,WorkDebtName,0)))</f>
        <v>0</v>
      </c>
      <c r="D310" s="32">
        <f>IF(C$14="","",INDEX('Work It Out'!$I304:$EN304, MATCH(C$14, WorkDebtName, 0)))</f>
        <v>0</v>
      </c>
      <c r="E310" s="32">
        <f>IF(E$14="","",INDEX('Work It Out'!$K304:$EN304,MATCH(E$14,WorkDebtName,0)))</f>
        <v>0</v>
      </c>
      <c r="F310" s="32">
        <f>IF(E$14="","",INDEX('Work It Out'!$I304:$EN304, MATCH(E$14, WorkDebtName, 0)))</f>
        <v>0</v>
      </c>
      <c r="G310" s="32">
        <f>IF(G$14="","",INDEX('Work It Out'!$K304:$EN304,MATCH(G$14,WorkDebtName,0)))</f>
        <v>0</v>
      </c>
      <c r="H310" s="32">
        <f>IF(G$14="","",INDEX('Work It Out'!$I304:$EN304, MATCH(G$14, WorkDebtName, 0)))</f>
        <v>0</v>
      </c>
      <c r="I310" s="32">
        <f>IF(I$14="","",INDEX('Work It Out'!$K304:$EN304,MATCH(I$14,WorkDebtName,0)))</f>
        <v>0</v>
      </c>
      <c r="J310" s="32">
        <f>IF(I$14="","",INDEX('Work It Out'!$I304:$EN304, MATCH(I$14, WorkDebtName, 0)))</f>
        <v>0</v>
      </c>
      <c r="K310" s="32" t="str">
        <f>IF(K$14="","",INDEX('Work It Out'!$K304:$EN304,MATCH(K$14,WorkDebtName,0)))</f>
        <v/>
      </c>
      <c r="L310" s="32" t="str">
        <f>IF(K$14="","",INDEX('Work It Out'!$I304:$EN304, MATCH(K$14, WorkDebtName, 0)))</f>
        <v/>
      </c>
      <c r="M310" s="32" t="str">
        <f>IF(M$14="","",INDEX('Work It Out'!$K304:$EN304,MATCH(M$14,WorkDebtName,0)))</f>
        <v/>
      </c>
      <c r="N310" s="32" t="str">
        <f>IF(M$14="","",INDEX('Work It Out'!$I304:$EN304, MATCH(M$14, WorkDebtName, 0)))</f>
        <v/>
      </c>
      <c r="O310" s="32" t="str">
        <f>IF(O$14="","",INDEX('Work It Out'!$K304:$EN304,MATCH(O$14,WorkDebtName,0)))</f>
        <v/>
      </c>
      <c r="P310" s="32" t="str">
        <f>IF(O$14="","",INDEX('Work It Out'!$I304:$EN304, MATCH(O$14, WorkDebtName, 0)))</f>
        <v/>
      </c>
      <c r="Q310" s="32" t="str">
        <f>IF(Q$14="","",INDEX('Work It Out'!$K304:$EN304,MATCH(Q$14,WorkDebtName,0)))</f>
        <v/>
      </c>
      <c r="R310" s="32" t="str">
        <f>IF(Q$14="","",INDEX('Work It Out'!$I304:$EN304, MATCH(Q$14, WorkDebtName, 0)))</f>
        <v/>
      </c>
      <c r="S310" s="32" t="str">
        <f>IF(S$14="","",INDEX('Work It Out'!$K304:$EN304,MATCH(S$14,WorkDebtName,0)))</f>
        <v/>
      </c>
      <c r="T310" s="32" t="str">
        <f>IF(S$14="","",INDEX('Work It Out'!$I304:$EN304, MATCH(S$14, WorkDebtName, 0)))</f>
        <v/>
      </c>
      <c r="U310" s="32" t="str">
        <f>IF(U$14="","",INDEX('Work It Out'!$K304:$EN304,MATCH(U$14,WorkDebtName,0)))</f>
        <v/>
      </c>
      <c r="V310" s="32" t="str">
        <f>IF(U$14="","",INDEX('Work It Out'!$I304:$EN304, MATCH(U$14, WorkDebtName, 0)))</f>
        <v/>
      </c>
      <c r="W310" s="32" t="str">
        <f>IF(W$14="","",INDEX('Work It Out'!$K304:$EN304,MATCH(W$14,WorkDebtName,0)))</f>
        <v/>
      </c>
      <c r="X310" s="32" t="str">
        <f>IF(W$14="","",INDEX('Work It Out'!$I304:$EN304, MATCH(W$14, WorkDebtName, 0)))</f>
        <v/>
      </c>
      <c r="Y310" s="32" t="str">
        <f>IF(Y$14="","",INDEX('Work It Out'!$K304:$EN304,MATCH(Y$14,WorkDebtName,0)))</f>
        <v/>
      </c>
      <c r="Z310" s="32" t="str">
        <f>IF(Y$14="","",INDEX('Work It Out'!$I304:$EN304, MATCH(Y$14, WorkDebtName, 0)))</f>
        <v/>
      </c>
      <c r="AA310" s="32" t="str">
        <f>IF(AA$14="","",INDEX('Work It Out'!$K304:$EN304,MATCH(AA$14,WorkDebtName,0)))</f>
        <v/>
      </c>
      <c r="AB310" s="32" t="str">
        <f>IF(AA$14="","",INDEX('Work It Out'!$I304:$EN304, MATCH(AA$14, WorkDebtName, 0)))</f>
        <v/>
      </c>
      <c r="AC310" s="32" t="str">
        <f>IF(AC$14="","",INDEX('Work It Out'!$K304:$EN304,MATCH(AC$14,WorkDebtName,0)))</f>
        <v/>
      </c>
      <c r="AD310" s="32" t="str">
        <f>IF(AC$14="","",INDEX('Work It Out'!$I304:$EN304, MATCH(AC$14, WorkDebtName, 0)))</f>
        <v/>
      </c>
      <c r="AE310" s="32" t="str">
        <f>IF(AE$14="","",INDEX('Work It Out'!$K304:$EN304,MATCH(AE$14,WorkDebtName,0)))</f>
        <v/>
      </c>
      <c r="AF310" s="32" t="str">
        <f>IF(AE$14="","",INDEX('Work It Out'!$I304:$EN304, MATCH(AE$14, WorkDebtName, 0)))</f>
        <v/>
      </c>
      <c r="AG310" s="32" t="str">
        <f>IF(AG$14="","",INDEX('Work It Out'!$K304:$EN304,MATCH(AG$14,WorkDebtName,0)))</f>
        <v/>
      </c>
      <c r="AH310" s="32" t="str">
        <f>IF(AG$14="","",INDEX('Work It Out'!$I304:$EN304, MATCH(AG$14, WorkDebtName, 0)))</f>
        <v/>
      </c>
      <c r="AI310" s="32" t="str">
        <f>IF(AI$14="","",INDEX('Work It Out'!$K304:$EN304,MATCH(AI$14,WorkDebtName,0)))</f>
        <v/>
      </c>
      <c r="AJ310" s="32" t="str">
        <f>IF(AI$14="","",INDEX('Work It Out'!$I304:$EN304, MATCH(AI$14, WorkDebtName, 0)))</f>
        <v/>
      </c>
      <c r="AK310" s="32" t="str">
        <f>IF(AK$14="","",INDEX('Work It Out'!$K304:$EN304,MATCH(AK$14,WorkDebtName,0)))</f>
        <v/>
      </c>
      <c r="AL310" s="32" t="str">
        <f>IF(AK$14="","",INDEX('Work It Out'!$I304:$EN304, MATCH(AK$14, WorkDebtName, 0)))</f>
        <v/>
      </c>
      <c r="AM310" s="32" t="str">
        <f>IF(AM$14="","",INDEX('Work It Out'!$K304:$EN304,MATCH(AM$14,WorkDebtName,0)))</f>
        <v/>
      </c>
      <c r="AN310" s="32" t="str">
        <f>IF(AM$14="","",INDEX('Work It Out'!$I304:$EN304, MATCH(AM$14, WorkDebtName, 0)))</f>
        <v/>
      </c>
      <c r="AO310" s="32" t="str">
        <f>IF(AO$14="","",INDEX('Work It Out'!$K304:$EN304,MATCH(AO$14,WorkDebtName,0)))</f>
        <v/>
      </c>
      <c r="AP310" s="32" t="str">
        <f>IF(AO$14="","",INDEX('Work It Out'!$I304:$EN304, MATCH(AO$14, WorkDebtName, 0)))</f>
        <v/>
      </c>
    </row>
    <row r="311" spans="2:42" x14ac:dyDescent="0.25">
      <c r="B311" s="31">
        <f t="shared" ca="1" si="4"/>
        <v>54483</v>
      </c>
      <c r="C311" s="32">
        <f>IF(C$14="","",INDEX('Work It Out'!$K305:$EN305,MATCH(C$14,WorkDebtName,0)))</f>
        <v>0</v>
      </c>
      <c r="D311" s="32">
        <f>IF(C$14="","",INDEX('Work It Out'!$I305:$EN305, MATCH(C$14, WorkDebtName, 0)))</f>
        <v>0</v>
      </c>
      <c r="E311" s="32">
        <f>IF(E$14="","",INDEX('Work It Out'!$K305:$EN305,MATCH(E$14,WorkDebtName,0)))</f>
        <v>0</v>
      </c>
      <c r="F311" s="32">
        <f>IF(E$14="","",INDEX('Work It Out'!$I305:$EN305, MATCH(E$14, WorkDebtName, 0)))</f>
        <v>0</v>
      </c>
      <c r="G311" s="32">
        <f>IF(G$14="","",INDEX('Work It Out'!$K305:$EN305,MATCH(G$14,WorkDebtName,0)))</f>
        <v>0</v>
      </c>
      <c r="H311" s="32">
        <f>IF(G$14="","",INDEX('Work It Out'!$I305:$EN305, MATCH(G$14, WorkDebtName, 0)))</f>
        <v>0</v>
      </c>
      <c r="I311" s="32">
        <f>IF(I$14="","",INDEX('Work It Out'!$K305:$EN305,MATCH(I$14,WorkDebtName,0)))</f>
        <v>0</v>
      </c>
      <c r="J311" s="32">
        <f>IF(I$14="","",INDEX('Work It Out'!$I305:$EN305, MATCH(I$14, WorkDebtName, 0)))</f>
        <v>0</v>
      </c>
      <c r="K311" s="32" t="str">
        <f>IF(K$14="","",INDEX('Work It Out'!$K305:$EN305,MATCH(K$14,WorkDebtName,0)))</f>
        <v/>
      </c>
      <c r="L311" s="32" t="str">
        <f>IF(K$14="","",INDEX('Work It Out'!$I305:$EN305, MATCH(K$14, WorkDebtName, 0)))</f>
        <v/>
      </c>
      <c r="M311" s="32" t="str">
        <f>IF(M$14="","",INDEX('Work It Out'!$K305:$EN305,MATCH(M$14,WorkDebtName,0)))</f>
        <v/>
      </c>
      <c r="N311" s="32" t="str">
        <f>IF(M$14="","",INDEX('Work It Out'!$I305:$EN305, MATCH(M$14, WorkDebtName, 0)))</f>
        <v/>
      </c>
      <c r="O311" s="32" t="str">
        <f>IF(O$14="","",INDEX('Work It Out'!$K305:$EN305,MATCH(O$14,WorkDebtName,0)))</f>
        <v/>
      </c>
      <c r="P311" s="32" t="str">
        <f>IF(O$14="","",INDEX('Work It Out'!$I305:$EN305, MATCH(O$14, WorkDebtName, 0)))</f>
        <v/>
      </c>
      <c r="Q311" s="32" t="str">
        <f>IF(Q$14="","",INDEX('Work It Out'!$K305:$EN305,MATCH(Q$14,WorkDebtName,0)))</f>
        <v/>
      </c>
      <c r="R311" s="32" t="str">
        <f>IF(Q$14="","",INDEX('Work It Out'!$I305:$EN305, MATCH(Q$14, WorkDebtName, 0)))</f>
        <v/>
      </c>
      <c r="S311" s="32" t="str">
        <f>IF(S$14="","",INDEX('Work It Out'!$K305:$EN305,MATCH(S$14,WorkDebtName,0)))</f>
        <v/>
      </c>
      <c r="T311" s="32" t="str">
        <f>IF(S$14="","",INDEX('Work It Out'!$I305:$EN305, MATCH(S$14, WorkDebtName, 0)))</f>
        <v/>
      </c>
      <c r="U311" s="32" t="str">
        <f>IF(U$14="","",INDEX('Work It Out'!$K305:$EN305,MATCH(U$14,WorkDebtName,0)))</f>
        <v/>
      </c>
      <c r="V311" s="32" t="str">
        <f>IF(U$14="","",INDEX('Work It Out'!$I305:$EN305, MATCH(U$14, WorkDebtName, 0)))</f>
        <v/>
      </c>
      <c r="W311" s="32" t="str">
        <f>IF(W$14="","",INDEX('Work It Out'!$K305:$EN305,MATCH(W$14,WorkDebtName,0)))</f>
        <v/>
      </c>
      <c r="X311" s="32" t="str">
        <f>IF(W$14="","",INDEX('Work It Out'!$I305:$EN305, MATCH(W$14, WorkDebtName, 0)))</f>
        <v/>
      </c>
      <c r="Y311" s="32" t="str">
        <f>IF(Y$14="","",INDEX('Work It Out'!$K305:$EN305,MATCH(Y$14,WorkDebtName,0)))</f>
        <v/>
      </c>
      <c r="Z311" s="32" t="str">
        <f>IF(Y$14="","",INDEX('Work It Out'!$I305:$EN305, MATCH(Y$14, WorkDebtName, 0)))</f>
        <v/>
      </c>
      <c r="AA311" s="32" t="str">
        <f>IF(AA$14="","",INDEX('Work It Out'!$K305:$EN305,MATCH(AA$14,WorkDebtName,0)))</f>
        <v/>
      </c>
      <c r="AB311" s="32" t="str">
        <f>IF(AA$14="","",INDEX('Work It Out'!$I305:$EN305, MATCH(AA$14, WorkDebtName, 0)))</f>
        <v/>
      </c>
      <c r="AC311" s="32" t="str">
        <f>IF(AC$14="","",INDEX('Work It Out'!$K305:$EN305,MATCH(AC$14,WorkDebtName,0)))</f>
        <v/>
      </c>
      <c r="AD311" s="32" t="str">
        <f>IF(AC$14="","",INDEX('Work It Out'!$I305:$EN305, MATCH(AC$14, WorkDebtName, 0)))</f>
        <v/>
      </c>
      <c r="AE311" s="32" t="str">
        <f>IF(AE$14="","",INDEX('Work It Out'!$K305:$EN305,MATCH(AE$14,WorkDebtName,0)))</f>
        <v/>
      </c>
      <c r="AF311" s="32" t="str">
        <f>IF(AE$14="","",INDEX('Work It Out'!$I305:$EN305, MATCH(AE$14, WorkDebtName, 0)))</f>
        <v/>
      </c>
      <c r="AG311" s="32" t="str">
        <f>IF(AG$14="","",INDEX('Work It Out'!$K305:$EN305,MATCH(AG$14,WorkDebtName,0)))</f>
        <v/>
      </c>
      <c r="AH311" s="32" t="str">
        <f>IF(AG$14="","",INDEX('Work It Out'!$I305:$EN305, MATCH(AG$14, WorkDebtName, 0)))</f>
        <v/>
      </c>
      <c r="AI311" s="32" t="str">
        <f>IF(AI$14="","",INDEX('Work It Out'!$K305:$EN305,MATCH(AI$14,WorkDebtName,0)))</f>
        <v/>
      </c>
      <c r="AJ311" s="32" t="str">
        <f>IF(AI$14="","",INDEX('Work It Out'!$I305:$EN305, MATCH(AI$14, WorkDebtName, 0)))</f>
        <v/>
      </c>
      <c r="AK311" s="32" t="str">
        <f>IF(AK$14="","",INDEX('Work It Out'!$K305:$EN305,MATCH(AK$14,WorkDebtName,0)))</f>
        <v/>
      </c>
      <c r="AL311" s="32" t="str">
        <f>IF(AK$14="","",INDEX('Work It Out'!$I305:$EN305, MATCH(AK$14, WorkDebtName, 0)))</f>
        <v/>
      </c>
      <c r="AM311" s="32" t="str">
        <f>IF(AM$14="","",INDEX('Work It Out'!$K305:$EN305,MATCH(AM$14,WorkDebtName,0)))</f>
        <v/>
      </c>
      <c r="AN311" s="32" t="str">
        <f>IF(AM$14="","",INDEX('Work It Out'!$I305:$EN305, MATCH(AM$14, WorkDebtName, 0)))</f>
        <v/>
      </c>
      <c r="AO311" s="32" t="str">
        <f>IF(AO$14="","",INDEX('Work It Out'!$K305:$EN305,MATCH(AO$14,WorkDebtName,0)))</f>
        <v/>
      </c>
      <c r="AP311" s="32" t="str">
        <f>IF(AO$14="","",INDEX('Work It Out'!$I305:$EN305, MATCH(AO$14, WorkDebtName, 0)))</f>
        <v/>
      </c>
    </row>
    <row r="312" spans="2:42" x14ac:dyDescent="0.25">
      <c r="B312" s="31">
        <f t="shared" ca="1" si="4"/>
        <v>54514</v>
      </c>
      <c r="C312" s="32">
        <f>IF(C$14="","",INDEX('Work It Out'!$K306:$EN306,MATCH(C$14,WorkDebtName,0)))</f>
        <v>0</v>
      </c>
      <c r="D312" s="32">
        <f>IF(C$14="","",INDEX('Work It Out'!$I306:$EN306, MATCH(C$14, WorkDebtName, 0)))</f>
        <v>0</v>
      </c>
      <c r="E312" s="32">
        <f>IF(E$14="","",INDEX('Work It Out'!$K306:$EN306,MATCH(E$14,WorkDebtName,0)))</f>
        <v>0</v>
      </c>
      <c r="F312" s="32">
        <f>IF(E$14="","",INDEX('Work It Out'!$I306:$EN306, MATCH(E$14, WorkDebtName, 0)))</f>
        <v>0</v>
      </c>
      <c r="G312" s="32">
        <f>IF(G$14="","",INDEX('Work It Out'!$K306:$EN306,MATCH(G$14,WorkDebtName,0)))</f>
        <v>0</v>
      </c>
      <c r="H312" s="32">
        <f>IF(G$14="","",INDEX('Work It Out'!$I306:$EN306, MATCH(G$14, WorkDebtName, 0)))</f>
        <v>0</v>
      </c>
      <c r="I312" s="32">
        <f>IF(I$14="","",INDEX('Work It Out'!$K306:$EN306,MATCH(I$14,WorkDebtName,0)))</f>
        <v>0</v>
      </c>
      <c r="J312" s="32">
        <f>IF(I$14="","",INDEX('Work It Out'!$I306:$EN306, MATCH(I$14, WorkDebtName, 0)))</f>
        <v>0</v>
      </c>
      <c r="K312" s="32" t="str">
        <f>IF(K$14="","",INDEX('Work It Out'!$K306:$EN306,MATCH(K$14,WorkDebtName,0)))</f>
        <v/>
      </c>
      <c r="L312" s="32" t="str">
        <f>IF(K$14="","",INDEX('Work It Out'!$I306:$EN306, MATCH(K$14, WorkDebtName, 0)))</f>
        <v/>
      </c>
      <c r="M312" s="32" t="str">
        <f>IF(M$14="","",INDEX('Work It Out'!$K306:$EN306,MATCH(M$14,WorkDebtName,0)))</f>
        <v/>
      </c>
      <c r="N312" s="32" t="str">
        <f>IF(M$14="","",INDEX('Work It Out'!$I306:$EN306, MATCH(M$14, WorkDebtName, 0)))</f>
        <v/>
      </c>
      <c r="O312" s="32" t="str">
        <f>IF(O$14="","",INDEX('Work It Out'!$K306:$EN306,MATCH(O$14,WorkDebtName,0)))</f>
        <v/>
      </c>
      <c r="P312" s="32" t="str">
        <f>IF(O$14="","",INDEX('Work It Out'!$I306:$EN306, MATCH(O$14, WorkDebtName, 0)))</f>
        <v/>
      </c>
      <c r="Q312" s="32" t="str">
        <f>IF(Q$14="","",INDEX('Work It Out'!$K306:$EN306,MATCH(Q$14,WorkDebtName,0)))</f>
        <v/>
      </c>
      <c r="R312" s="32" t="str">
        <f>IF(Q$14="","",INDEX('Work It Out'!$I306:$EN306, MATCH(Q$14, WorkDebtName, 0)))</f>
        <v/>
      </c>
      <c r="S312" s="32" t="str">
        <f>IF(S$14="","",INDEX('Work It Out'!$K306:$EN306,MATCH(S$14,WorkDebtName,0)))</f>
        <v/>
      </c>
      <c r="T312" s="32" t="str">
        <f>IF(S$14="","",INDEX('Work It Out'!$I306:$EN306, MATCH(S$14, WorkDebtName, 0)))</f>
        <v/>
      </c>
      <c r="U312" s="32" t="str">
        <f>IF(U$14="","",INDEX('Work It Out'!$K306:$EN306,MATCH(U$14,WorkDebtName,0)))</f>
        <v/>
      </c>
      <c r="V312" s="32" t="str">
        <f>IF(U$14="","",INDEX('Work It Out'!$I306:$EN306, MATCH(U$14, WorkDebtName, 0)))</f>
        <v/>
      </c>
      <c r="W312" s="32" t="str">
        <f>IF(W$14="","",INDEX('Work It Out'!$K306:$EN306,MATCH(W$14,WorkDebtName,0)))</f>
        <v/>
      </c>
      <c r="X312" s="32" t="str">
        <f>IF(W$14="","",INDEX('Work It Out'!$I306:$EN306, MATCH(W$14, WorkDebtName, 0)))</f>
        <v/>
      </c>
      <c r="Y312" s="32" t="str">
        <f>IF(Y$14="","",INDEX('Work It Out'!$K306:$EN306,MATCH(Y$14,WorkDebtName,0)))</f>
        <v/>
      </c>
      <c r="Z312" s="32" t="str">
        <f>IF(Y$14="","",INDEX('Work It Out'!$I306:$EN306, MATCH(Y$14, WorkDebtName, 0)))</f>
        <v/>
      </c>
      <c r="AA312" s="32" t="str">
        <f>IF(AA$14="","",INDEX('Work It Out'!$K306:$EN306,MATCH(AA$14,WorkDebtName,0)))</f>
        <v/>
      </c>
      <c r="AB312" s="32" t="str">
        <f>IF(AA$14="","",INDEX('Work It Out'!$I306:$EN306, MATCH(AA$14, WorkDebtName, 0)))</f>
        <v/>
      </c>
      <c r="AC312" s="32" t="str">
        <f>IF(AC$14="","",INDEX('Work It Out'!$K306:$EN306,MATCH(AC$14,WorkDebtName,0)))</f>
        <v/>
      </c>
      <c r="AD312" s="32" t="str">
        <f>IF(AC$14="","",INDEX('Work It Out'!$I306:$EN306, MATCH(AC$14, WorkDebtName, 0)))</f>
        <v/>
      </c>
      <c r="AE312" s="32" t="str">
        <f>IF(AE$14="","",INDEX('Work It Out'!$K306:$EN306,MATCH(AE$14,WorkDebtName,0)))</f>
        <v/>
      </c>
      <c r="AF312" s="32" t="str">
        <f>IF(AE$14="","",INDEX('Work It Out'!$I306:$EN306, MATCH(AE$14, WorkDebtName, 0)))</f>
        <v/>
      </c>
      <c r="AG312" s="32" t="str">
        <f>IF(AG$14="","",INDEX('Work It Out'!$K306:$EN306,MATCH(AG$14,WorkDebtName,0)))</f>
        <v/>
      </c>
      <c r="AH312" s="32" t="str">
        <f>IF(AG$14="","",INDEX('Work It Out'!$I306:$EN306, MATCH(AG$14, WorkDebtName, 0)))</f>
        <v/>
      </c>
      <c r="AI312" s="32" t="str">
        <f>IF(AI$14="","",INDEX('Work It Out'!$K306:$EN306,MATCH(AI$14,WorkDebtName,0)))</f>
        <v/>
      </c>
      <c r="AJ312" s="32" t="str">
        <f>IF(AI$14="","",INDEX('Work It Out'!$I306:$EN306, MATCH(AI$14, WorkDebtName, 0)))</f>
        <v/>
      </c>
      <c r="AK312" s="32" t="str">
        <f>IF(AK$14="","",INDEX('Work It Out'!$K306:$EN306,MATCH(AK$14,WorkDebtName,0)))</f>
        <v/>
      </c>
      <c r="AL312" s="32" t="str">
        <f>IF(AK$14="","",INDEX('Work It Out'!$I306:$EN306, MATCH(AK$14, WorkDebtName, 0)))</f>
        <v/>
      </c>
      <c r="AM312" s="32" t="str">
        <f>IF(AM$14="","",INDEX('Work It Out'!$K306:$EN306,MATCH(AM$14,WorkDebtName,0)))</f>
        <v/>
      </c>
      <c r="AN312" s="32" t="str">
        <f>IF(AM$14="","",INDEX('Work It Out'!$I306:$EN306, MATCH(AM$14, WorkDebtName, 0)))</f>
        <v/>
      </c>
      <c r="AO312" s="32" t="str">
        <f>IF(AO$14="","",INDEX('Work It Out'!$K306:$EN306,MATCH(AO$14,WorkDebtName,0)))</f>
        <v/>
      </c>
      <c r="AP312" s="32" t="str">
        <f>IF(AO$14="","",INDEX('Work It Out'!$I306:$EN306, MATCH(AO$14, WorkDebtName, 0)))</f>
        <v/>
      </c>
    </row>
    <row r="313" spans="2:42" x14ac:dyDescent="0.25">
      <c r="B313" s="31">
        <f t="shared" ca="1" si="4"/>
        <v>54544</v>
      </c>
      <c r="C313" s="32">
        <f>IF(C$14="","",INDEX('Work It Out'!$K307:$EN307,MATCH(C$14,WorkDebtName,0)))</f>
        <v>0</v>
      </c>
      <c r="D313" s="32">
        <f>IF(C$14="","",INDEX('Work It Out'!$I307:$EN307, MATCH(C$14, WorkDebtName, 0)))</f>
        <v>0</v>
      </c>
      <c r="E313" s="32">
        <f>IF(E$14="","",INDEX('Work It Out'!$K307:$EN307,MATCH(E$14,WorkDebtName,0)))</f>
        <v>0</v>
      </c>
      <c r="F313" s="32">
        <f>IF(E$14="","",INDEX('Work It Out'!$I307:$EN307, MATCH(E$14, WorkDebtName, 0)))</f>
        <v>0</v>
      </c>
      <c r="G313" s="32">
        <f>IF(G$14="","",INDEX('Work It Out'!$K307:$EN307,MATCH(G$14,WorkDebtName,0)))</f>
        <v>0</v>
      </c>
      <c r="H313" s="32">
        <f>IF(G$14="","",INDEX('Work It Out'!$I307:$EN307, MATCH(G$14, WorkDebtName, 0)))</f>
        <v>0</v>
      </c>
      <c r="I313" s="32">
        <f>IF(I$14="","",INDEX('Work It Out'!$K307:$EN307,MATCH(I$14,WorkDebtName,0)))</f>
        <v>0</v>
      </c>
      <c r="J313" s="32">
        <f>IF(I$14="","",INDEX('Work It Out'!$I307:$EN307, MATCH(I$14, WorkDebtName, 0)))</f>
        <v>0</v>
      </c>
      <c r="K313" s="32" t="str">
        <f>IF(K$14="","",INDEX('Work It Out'!$K307:$EN307,MATCH(K$14,WorkDebtName,0)))</f>
        <v/>
      </c>
      <c r="L313" s="32" t="str">
        <f>IF(K$14="","",INDEX('Work It Out'!$I307:$EN307, MATCH(K$14, WorkDebtName, 0)))</f>
        <v/>
      </c>
      <c r="M313" s="32" t="str">
        <f>IF(M$14="","",INDEX('Work It Out'!$K307:$EN307,MATCH(M$14,WorkDebtName,0)))</f>
        <v/>
      </c>
      <c r="N313" s="32" t="str">
        <f>IF(M$14="","",INDEX('Work It Out'!$I307:$EN307, MATCH(M$14, WorkDebtName, 0)))</f>
        <v/>
      </c>
      <c r="O313" s="32" t="str">
        <f>IF(O$14="","",INDEX('Work It Out'!$K307:$EN307,MATCH(O$14,WorkDebtName,0)))</f>
        <v/>
      </c>
      <c r="P313" s="32" t="str">
        <f>IF(O$14="","",INDEX('Work It Out'!$I307:$EN307, MATCH(O$14, WorkDebtName, 0)))</f>
        <v/>
      </c>
      <c r="Q313" s="32" t="str">
        <f>IF(Q$14="","",INDEX('Work It Out'!$K307:$EN307,MATCH(Q$14,WorkDebtName,0)))</f>
        <v/>
      </c>
      <c r="R313" s="32" t="str">
        <f>IF(Q$14="","",INDEX('Work It Out'!$I307:$EN307, MATCH(Q$14, WorkDebtName, 0)))</f>
        <v/>
      </c>
      <c r="S313" s="32" t="str">
        <f>IF(S$14="","",INDEX('Work It Out'!$K307:$EN307,MATCH(S$14,WorkDebtName,0)))</f>
        <v/>
      </c>
      <c r="T313" s="32" t="str">
        <f>IF(S$14="","",INDEX('Work It Out'!$I307:$EN307, MATCH(S$14, WorkDebtName, 0)))</f>
        <v/>
      </c>
      <c r="U313" s="32" t="str">
        <f>IF(U$14="","",INDEX('Work It Out'!$K307:$EN307,MATCH(U$14,WorkDebtName,0)))</f>
        <v/>
      </c>
      <c r="V313" s="32" t="str">
        <f>IF(U$14="","",INDEX('Work It Out'!$I307:$EN307, MATCH(U$14, WorkDebtName, 0)))</f>
        <v/>
      </c>
      <c r="W313" s="32" t="str">
        <f>IF(W$14="","",INDEX('Work It Out'!$K307:$EN307,MATCH(W$14,WorkDebtName,0)))</f>
        <v/>
      </c>
      <c r="X313" s="32" t="str">
        <f>IF(W$14="","",INDEX('Work It Out'!$I307:$EN307, MATCH(W$14, WorkDebtName, 0)))</f>
        <v/>
      </c>
      <c r="Y313" s="32" t="str">
        <f>IF(Y$14="","",INDEX('Work It Out'!$K307:$EN307,MATCH(Y$14,WorkDebtName,0)))</f>
        <v/>
      </c>
      <c r="Z313" s="32" t="str">
        <f>IF(Y$14="","",INDEX('Work It Out'!$I307:$EN307, MATCH(Y$14, WorkDebtName, 0)))</f>
        <v/>
      </c>
      <c r="AA313" s="32" t="str">
        <f>IF(AA$14="","",INDEX('Work It Out'!$K307:$EN307,MATCH(AA$14,WorkDebtName,0)))</f>
        <v/>
      </c>
      <c r="AB313" s="32" t="str">
        <f>IF(AA$14="","",INDEX('Work It Out'!$I307:$EN307, MATCH(AA$14, WorkDebtName, 0)))</f>
        <v/>
      </c>
      <c r="AC313" s="32" t="str">
        <f>IF(AC$14="","",INDEX('Work It Out'!$K307:$EN307,MATCH(AC$14,WorkDebtName,0)))</f>
        <v/>
      </c>
      <c r="AD313" s="32" t="str">
        <f>IF(AC$14="","",INDEX('Work It Out'!$I307:$EN307, MATCH(AC$14, WorkDebtName, 0)))</f>
        <v/>
      </c>
      <c r="AE313" s="32" t="str">
        <f>IF(AE$14="","",INDEX('Work It Out'!$K307:$EN307,MATCH(AE$14,WorkDebtName,0)))</f>
        <v/>
      </c>
      <c r="AF313" s="32" t="str">
        <f>IF(AE$14="","",INDEX('Work It Out'!$I307:$EN307, MATCH(AE$14, WorkDebtName, 0)))</f>
        <v/>
      </c>
      <c r="AG313" s="32" t="str">
        <f>IF(AG$14="","",INDEX('Work It Out'!$K307:$EN307,MATCH(AG$14,WorkDebtName,0)))</f>
        <v/>
      </c>
      <c r="AH313" s="32" t="str">
        <f>IF(AG$14="","",INDEX('Work It Out'!$I307:$EN307, MATCH(AG$14, WorkDebtName, 0)))</f>
        <v/>
      </c>
      <c r="AI313" s="32" t="str">
        <f>IF(AI$14="","",INDEX('Work It Out'!$K307:$EN307,MATCH(AI$14,WorkDebtName,0)))</f>
        <v/>
      </c>
      <c r="AJ313" s="32" t="str">
        <f>IF(AI$14="","",INDEX('Work It Out'!$I307:$EN307, MATCH(AI$14, WorkDebtName, 0)))</f>
        <v/>
      </c>
      <c r="AK313" s="32" t="str">
        <f>IF(AK$14="","",INDEX('Work It Out'!$K307:$EN307,MATCH(AK$14,WorkDebtName,0)))</f>
        <v/>
      </c>
      <c r="AL313" s="32" t="str">
        <f>IF(AK$14="","",INDEX('Work It Out'!$I307:$EN307, MATCH(AK$14, WorkDebtName, 0)))</f>
        <v/>
      </c>
      <c r="AM313" s="32" t="str">
        <f>IF(AM$14="","",INDEX('Work It Out'!$K307:$EN307,MATCH(AM$14,WorkDebtName,0)))</f>
        <v/>
      </c>
      <c r="AN313" s="32" t="str">
        <f>IF(AM$14="","",INDEX('Work It Out'!$I307:$EN307, MATCH(AM$14, WorkDebtName, 0)))</f>
        <v/>
      </c>
      <c r="AO313" s="32" t="str">
        <f>IF(AO$14="","",INDEX('Work It Out'!$K307:$EN307,MATCH(AO$14,WorkDebtName,0)))</f>
        <v/>
      </c>
      <c r="AP313" s="32" t="str">
        <f>IF(AO$14="","",INDEX('Work It Out'!$I307:$EN307, MATCH(AO$14, WorkDebtName, 0)))</f>
        <v/>
      </c>
    </row>
    <row r="314" spans="2:42" x14ac:dyDescent="0.25">
      <c r="B314" s="31">
        <f t="shared" ca="1" si="4"/>
        <v>54575</v>
      </c>
      <c r="C314" s="32">
        <f>IF(C$14="","",INDEX('Work It Out'!$K308:$EN308,MATCH(C$14,WorkDebtName,0)))</f>
        <v>0</v>
      </c>
      <c r="D314" s="32">
        <f>IF(C$14="","",INDEX('Work It Out'!$I308:$EN308, MATCH(C$14, WorkDebtName, 0)))</f>
        <v>0</v>
      </c>
      <c r="E314" s="32">
        <f>IF(E$14="","",INDEX('Work It Out'!$K308:$EN308,MATCH(E$14,WorkDebtName,0)))</f>
        <v>0</v>
      </c>
      <c r="F314" s="32">
        <f>IF(E$14="","",INDEX('Work It Out'!$I308:$EN308, MATCH(E$14, WorkDebtName, 0)))</f>
        <v>0</v>
      </c>
      <c r="G314" s="32">
        <f>IF(G$14="","",INDEX('Work It Out'!$K308:$EN308,MATCH(G$14,WorkDebtName,0)))</f>
        <v>0</v>
      </c>
      <c r="H314" s="32">
        <f>IF(G$14="","",INDEX('Work It Out'!$I308:$EN308, MATCH(G$14, WorkDebtName, 0)))</f>
        <v>0</v>
      </c>
      <c r="I314" s="32">
        <f>IF(I$14="","",INDEX('Work It Out'!$K308:$EN308,MATCH(I$14,WorkDebtName,0)))</f>
        <v>0</v>
      </c>
      <c r="J314" s="32">
        <f>IF(I$14="","",INDEX('Work It Out'!$I308:$EN308, MATCH(I$14, WorkDebtName, 0)))</f>
        <v>0</v>
      </c>
      <c r="K314" s="32" t="str">
        <f>IF(K$14="","",INDEX('Work It Out'!$K308:$EN308,MATCH(K$14,WorkDebtName,0)))</f>
        <v/>
      </c>
      <c r="L314" s="32" t="str">
        <f>IF(K$14="","",INDEX('Work It Out'!$I308:$EN308, MATCH(K$14, WorkDebtName, 0)))</f>
        <v/>
      </c>
      <c r="M314" s="32" t="str">
        <f>IF(M$14="","",INDEX('Work It Out'!$K308:$EN308,MATCH(M$14,WorkDebtName,0)))</f>
        <v/>
      </c>
      <c r="N314" s="32" t="str">
        <f>IF(M$14="","",INDEX('Work It Out'!$I308:$EN308, MATCH(M$14, WorkDebtName, 0)))</f>
        <v/>
      </c>
      <c r="O314" s="32" t="str">
        <f>IF(O$14="","",INDEX('Work It Out'!$K308:$EN308,MATCH(O$14,WorkDebtName,0)))</f>
        <v/>
      </c>
      <c r="P314" s="32" t="str">
        <f>IF(O$14="","",INDEX('Work It Out'!$I308:$EN308, MATCH(O$14, WorkDebtName, 0)))</f>
        <v/>
      </c>
      <c r="Q314" s="32" t="str">
        <f>IF(Q$14="","",INDEX('Work It Out'!$K308:$EN308,MATCH(Q$14,WorkDebtName,0)))</f>
        <v/>
      </c>
      <c r="R314" s="32" t="str">
        <f>IF(Q$14="","",INDEX('Work It Out'!$I308:$EN308, MATCH(Q$14, WorkDebtName, 0)))</f>
        <v/>
      </c>
      <c r="S314" s="32" t="str">
        <f>IF(S$14="","",INDEX('Work It Out'!$K308:$EN308,MATCH(S$14,WorkDebtName,0)))</f>
        <v/>
      </c>
      <c r="T314" s="32" t="str">
        <f>IF(S$14="","",INDEX('Work It Out'!$I308:$EN308, MATCH(S$14, WorkDebtName, 0)))</f>
        <v/>
      </c>
      <c r="U314" s="32" t="str">
        <f>IF(U$14="","",INDEX('Work It Out'!$K308:$EN308,MATCH(U$14,WorkDebtName,0)))</f>
        <v/>
      </c>
      <c r="V314" s="32" t="str">
        <f>IF(U$14="","",INDEX('Work It Out'!$I308:$EN308, MATCH(U$14, WorkDebtName, 0)))</f>
        <v/>
      </c>
      <c r="W314" s="32" t="str">
        <f>IF(W$14="","",INDEX('Work It Out'!$K308:$EN308,MATCH(W$14,WorkDebtName,0)))</f>
        <v/>
      </c>
      <c r="X314" s="32" t="str">
        <f>IF(W$14="","",INDEX('Work It Out'!$I308:$EN308, MATCH(W$14, WorkDebtName, 0)))</f>
        <v/>
      </c>
      <c r="Y314" s="32" t="str">
        <f>IF(Y$14="","",INDEX('Work It Out'!$K308:$EN308,MATCH(Y$14,WorkDebtName,0)))</f>
        <v/>
      </c>
      <c r="Z314" s="32" t="str">
        <f>IF(Y$14="","",INDEX('Work It Out'!$I308:$EN308, MATCH(Y$14, WorkDebtName, 0)))</f>
        <v/>
      </c>
      <c r="AA314" s="32" t="str">
        <f>IF(AA$14="","",INDEX('Work It Out'!$K308:$EN308,MATCH(AA$14,WorkDebtName,0)))</f>
        <v/>
      </c>
      <c r="AB314" s="32" t="str">
        <f>IF(AA$14="","",INDEX('Work It Out'!$I308:$EN308, MATCH(AA$14, WorkDebtName, 0)))</f>
        <v/>
      </c>
      <c r="AC314" s="32" t="str">
        <f>IF(AC$14="","",INDEX('Work It Out'!$K308:$EN308,MATCH(AC$14,WorkDebtName,0)))</f>
        <v/>
      </c>
      <c r="AD314" s="32" t="str">
        <f>IF(AC$14="","",INDEX('Work It Out'!$I308:$EN308, MATCH(AC$14, WorkDebtName, 0)))</f>
        <v/>
      </c>
      <c r="AE314" s="32" t="str">
        <f>IF(AE$14="","",INDEX('Work It Out'!$K308:$EN308,MATCH(AE$14,WorkDebtName,0)))</f>
        <v/>
      </c>
      <c r="AF314" s="32" t="str">
        <f>IF(AE$14="","",INDEX('Work It Out'!$I308:$EN308, MATCH(AE$14, WorkDebtName, 0)))</f>
        <v/>
      </c>
      <c r="AG314" s="32" t="str">
        <f>IF(AG$14="","",INDEX('Work It Out'!$K308:$EN308,MATCH(AG$14,WorkDebtName,0)))</f>
        <v/>
      </c>
      <c r="AH314" s="32" t="str">
        <f>IF(AG$14="","",INDEX('Work It Out'!$I308:$EN308, MATCH(AG$14, WorkDebtName, 0)))</f>
        <v/>
      </c>
      <c r="AI314" s="32" t="str">
        <f>IF(AI$14="","",INDEX('Work It Out'!$K308:$EN308,MATCH(AI$14,WorkDebtName,0)))</f>
        <v/>
      </c>
      <c r="AJ314" s="32" t="str">
        <f>IF(AI$14="","",INDEX('Work It Out'!$I308:$EN308, MATCH(AI$14, WorkDebtName, 0)))</f>
        <v/>
      </c>
      <c r="AK314" s="32" t="str">
        <f>IF(AK$14="","",INDEX('Work It Out'!$K308:$EN308,MATCH(AK$14,WorkDebtName,0)))</f>
        <v/>
      </c>
      <c r="AL314" s="32" t="str">
        <f>IF(AK$14="","",INDEX('Work It Out'!$I308:$EN308, MATCH(AK$14, WorkDebtName, 0)))</f>
        <v/>
      </c>
      <c r="AM314" s="32" t="str">
        <f>IF(AM$14="","",INDEX('Work It Out'!$K308:$EN308,MATCH(AM$14,WorkDebtName,0)))</f>
        <v/>
      </c>
      <c r="AN314" s="32" t="str">
        <f>IF(AM$14="","",INDEX('Work It Out'!$I308:$EN308, MATCH(AM$14, WorkDebtName, 0)))</f>
        <v/>
      </c>
      <c r="AO314" s="32" t="str">
        <f>IF(AO$14="","",INDEX('Work It Out'!$K308:$EN308,MATCH(AO$14,WorkDebtName,0)))</f>
        <v/>
      </c>
      <c r="AP314" s="32" t="str">
        <f>IF(AO$14="","",INDEX('Work It Out'!$I308:$EN308, MATCH(AO$14, WorkDebtName, 0)))</f>
        <v/>
      </c>
    </row>
    <row r="315" spans="2:42" x14ac:dyDescent="0.25">
      <c r="B315" s="31">
        <f t="shared" ca="1" si="4"/>
        <v>54605</v>
      </c>
      <c r="C315" s="32">
        <f>IF(C$14="","",INDEX('Work It Out'!$K309:$EN309,MATCH(C$14,WorkDebtName,0)))</f>
        <v>0</v>
      </c>
      <c r="D315" s="32">
        <f>IF(C$14="","",INDEX('Work It Out'!$I309:$EN309, MATCH(C$14, WorkDebtName, 0)))</f>
        <v>0</v>
      </c>
      <c r="E315" s="32">
        <f>IF(E$14="","",INDEX('Work It Out'!$K309:$EN309,MATCH(E$14,WorkDebtName,0)))</f>
        <v>0</v>
      </c>
      <c r="F315" s="32">
        <f>IF(E$14="","",INDEX('Work It Out'!$I309:$EN309, MATCH(E$14, WorkDebtName, 0)))</f>
        <v>0</v>
      </c>
      <c r="G315" s="32">
        <f>IF(G$14="","",INDEX('Work It Out'!$K309:$EN309,MATCH(G$14,WorkDebtName,0)))</f>
        <v>0</v>
      </c>
      <c r="H315" s="32">
        <f>IF(G$14="","",INDEX('Work It Out'!$I309:$EN309, MATCH(G$14, WorkDebtName, 0)))</f>
        <v>0</v>
      </c>
      <c r="I315" s="32">
        <f>IF(I$14="","",INDEX('Work It Out'!$K309:$EN309,MATCH(I$14,WorkDebtName,0)))</f>
        <v>0</v>
      </c>
      <c r="J315" s="32">
        <f>IF(I$14="","",INDEX('Work It Out'!$I309:$EN309, MATCH(I$14, WorkDebtName, 0)))</f>
        <v>0</v>
      </c>
      <c r="K315" s="32" t="str">
        <f>IF(K$14="","",INDEX('Work It Out'!$K309:$EN309,MATCH(K$14,WorkDebtName,0)))</f>
        <v/>
      </c>
      <c r="L315" s="32" t="str">
        <f>IF(K$14="","",INDEX('Work It Out'!$I309:$EN309, MATCH(K$14, WorkDebtName, 0)))</f>
        <v/>
      </c>
      <c r="M315" s="32" t="str">
        <f>IF(M$14="","",INDEX('Work It Out'!$K309:$EN309,MATCH(M$14,WorkDebtName,0)))</f>
        <v/>
      </c>
      <c r="N315" s="32" t="str">
        <f>IF(M$14="","",INDEX('Work It Out'!$I309:$EN309, MATCH(M$14, WorkDebtName, 0)))</f>
        <v/>
      </c>
      <c r="O315" s="32" t="str">
        <f>IF(O$14="","",INDEX('Work It Out'!$K309:$EN309,MATCH(O$14,WorkDebtName,0)))</f>
        <v/>
      </c>
      <c r="P315" s="32" t="str">
        <f>IF(O$14="","",INDEX('Work It Out'!$I309:$EN309, MATCH(O$14, WorkDebtName, 0)))</f>
        <v/>
      </c>
      <c r="Q315" s="32" t="str">
        <f>IF(Q$14="","",INDEX('Work It Out'!$K309:$EN309,MATCH(Q$14,WorkDebtName,0)))</f>
        <v/>
      </c>
      <c r="R315" s="32" t="str">
        <f>IF(Q$14="","",INDEX('Work It Out'!$I309:$EN309, MATCH(Q$14, WorkDebtName, 0)))</f>
        <v/>
      </c>
      <c r="S315" s="32" t="str">
        <f>IF(S$14="","",INDEX('Work It Out'!$K309:$EN309,MATCH(S$14,WorkDebtName,0)))</f>
        <v/>
      </c>
      <c r="T315" s="32" t="str">
        <f>IF(S$14="","",INDEX('Work It Out'!$I309:$EN309, MATCH(S$14, WorkDebtName, 0)))</f>
        <v/>
      </c>
      <c r="U315" s="32" t="str">
        <f>IF(U$14="","",INDEX('Work It Out'!$K309:$EN309,MATCH(U$14,WorkDebtName,0)))</f>
        <v/>
      </c>
      <c r="V315" s="32" t="str">
        <f>IF(U$14="","",INDEX('Work It Out'!$I309:$EN309, MATCH(U$14, WorkDebtName, 0)))</f>
        <v/>
      </c>
      <c r="W315" s="32" t="str">
        <f>IF(W$14="","",INDEX('Work It Out'!$K309:$EN309,MATCH(W$14,WorkDebtName,0)))</f>
        <v/>
      </c>
      <c r="X315" s="32" t="str">
        <f>IF(W$14="","",INDEX('Work It Out'!$I309:$EN309, MATCH(W$14, WorkDebtName, 0)))</f>
        <v/>
      </c>
      <c r="Y315" s="32" t="str">
        <f>IF(Y$14="","",INDEX('Work It Out'!$K309:$EN309,MATCH(Y$14,WorkDebtName,0)))</f>
        <v/>
      </c>
      <c r="Z315" s="32" t="str">
        <f>IF(Y$14="","",INDEX('Work It Out'!$I309:$EN309, MATCH(Y$14, WorkDebtName, 0)))</f>
        <v/>
      </c>
      <c r="AA315" s="32" t="str">
        <f>IF(AA$14="","",INDEX('Work It Out'!$K309:$EN309,MATCH(AA$14,WorkDebtName,0)))</f>
        <v/>
      </c>
      <c r="AB315" s="32" t="str">
        <f>IF(AA$14="","",INDEX('Work It Out'!$I309:$EN309, MATCH(AA$14, WorkDebtName, 0)))</f>
        <v/>
      </c>
      <c r="AC315" s="32" t="str">
        <f>IF(AC$14="","",INDEX('Work It Out'!$K309:$EN309,MATCH(AC$14,WorkDebtName,0)))</f>
        <v/>
      </c>
      <c r="AD315" s="32" t="str">
        <f>IF(AC$14="","",INDEX('Work It Out'!$I309:$EN309, MATCH(AC$14, WorkDebtName, 0)))</f>
        <v/>
      </c>
      <c r="AE315" s="32" t="str">
        <f>IF(AE$14="","",INDEX('Work It Out'!$K309:$EN309,MATCH(AE$14,WorkDebtName,0)))</f>
        <v/>
      </c>
      <c r="AF315" s="32" t="str">
        <f>IF(AE$14="","",INDEX('Work It Out'!$I309:$EN309, MATCH(AE$14, WorkDebtName, 0)))</f>
        <v/>
      </c>
      <c r="AG315" s="32" t="str">
        <f>IF(AG$14="","",INDEX('Work It Out'!$K309:$EN309,MATCH(AG$14,WorkDebtName,0)))</f>
        <v/>
      </c>
      <c r="AH315" s="32" t="str">
        <f>IF(AG$14="","",INDEX('Work It Out'!$I309:$EN309, MATCH(AG$14, WorkDebtName, 0)))</f>
        <v/>
      </c>
      <c r="AI315" s="32" t="str">
        <f>IF(AI$14="","",INDEX('Work It Out'!$K309:$EN309,MATCH(AI$14,WorkDebtName,0)))</f>
        <v/>
      </c>
      <c r="AJ315" s="32" t="str">
        <f>IF(AI$14="","",INDEX('Work It Out'!$I309:$EN309, MATCH(AI$14, WorkDebtName, 0)))</f>
        <v/>
      </c>
      <c r="AK315" s="32" t="str">
        <f>IF(AK$14="","",INDEX('Work It Out'!$K309:$EN309,MATCH(AK$14,WorkDebtName,0)))</f>
        <v/>
      </c>
      <c r="AL315" s="32" t="str">
        <f>IF(AK$14="","",INDEX('Work It Out'!$I309:$EN309, MATCH(AK$14, WorkDebtName, 0)))</f>
        <v/>
      </c>
      <c r="AM315" s="32" t="str">
        <f>IF(AM$14="","",INDEX('Work It Out'!$K309:$EN309,MATCH(AM$14,WorkDebtName,0)))</f>
        <v/>
      </c>
      <c r="AN315" s="32" t="str">
        <f>IF(AM$14="","",INDEX('Work It Out'!$I309:$EN309, MATCH(AM$14, WorkDebtName, 0)))</f>
        <v/>
      </c>
      <c r="AO315" s="32" t="str">
        <f>IF(AO$14="","",INDEX('Work It Out'!$K309:$EN309,MATCH(AO$14,WorkDebtName,0)))</f>
        <v/>
      </c>
      <c r="AP315" s="32" t="str">
        <f>IF(AO$14="","",INDEX('Work It Out'!$I309:$EN309, MATCH(AO$14, WorkDebtName, 0)))</f>
        <v/>
      </c>
    </row>
    <row r="316" spans="2:42" x14ac:dyDescent="0.25">
      <c r="B316" s="31">
        <f t="shared" ca="1" si="4"/>
        <v>54636</v>
      </c>
      <c r="C316" s="32">
        <f>IF(C$14="","",INDEX('Work It Out'!$K310:$EN310,MATCH(C$14,WorkDebtName,0)))</f>
        <v>0</v>
      </c>
      <c r="D316" s="32">
        <f>IF(C$14="","",INDEX('Work It Out'!$I310:$EN310, MATCH(C$14, WorkDebtName, 0)))</f>
        <v>0</v>
      </c>
      <c r="E316" s="32">
        <f>IF(E$14="","",INDEX('Work It Out'!$K310:$EN310,MATCH(E$14,WorkDebtName,0)))</f>
        <v>0</v>
      </c>
      <c r="F316" s="32">
        <f>IF(E$14="","",INDEX('Work It Out'!$I310:$EN310, MATCH(E$14, WorkDebtName, 0)))</f>
        <v>0</v>
      </c>
      <c r="G316" s="32">
        <f>IF(G$14="","",INDEX('Work It Out'!$K310:$EN310,MATCH(G$14,WorkDebtName,0)))</f>
        <v>0</v>
      </c>
      <c r="H316" s="32">
        <f>IF(G$14="","",INDEX('Work It Out'!$I310:$EN310, MATCH(G$14, WorkDebtName, 0)))</f>
        <v>0</v>
      </c>
      <c r="I316" s="32">
        <f>IF(I$14="","",INDEX('Work It Out'!$K310:$EN310,MATCH(I$14,WorkDebtName,0)))</f>
        <v>0</v>
      </c>
      <c r="J316" s="32">
        <f>IF(I$14="","",INDEX('Work It Out'!$I310:$EN310, MATCH(I$14, WorkDebtName, 0)))</f>
        <v>0</v>
      </c>
      <c r="K316" s="32" t="str">
        <f>IF(K$14="","",INDEX('Work It Out'!$K310:$EN310,MATCH(K$14,WorkDebtName,0)))</f>
        <v/>
      </c>
      <c r="L316" s="32" t="str">
        <f>IF(K$14="","",INDEX('Work It Out'!$I310:$EN310, MATCH(K$14, WorkDebtName, 0)))</f>
        <v/>
      </c>
      <c r="M316" s="32" t="str">
        <f>IF(M$14="","",INDEX('Work It Out'!$K310:$EN310,MATCH(M$14,WorkDebtName,0)))</f>
        <v/>
      </c>
      <c r="N316" s="32" t="str">
        <f>IF(M$14="","",INDEX('Work It Out'!$I310:$EN310, MATCH(M$14, WorkDebtName, 0)))</f>
        <v/>
      </c>
      <c r="O316" s="32" t="str">
        <f>IF(O$14="","",INDEX('Work It Out'!$K310:$EN310,MATCH(O$14,WorkDebtName,0)))</f>
        <v/>
      </c>
      <c r="P316" s="32" t="str">
        <f>IF(O$14="","",INDEX('Work It Out'!$I310:$EN310, MATCH(O$14, WorkDebtName, 0)))</f>
        <v/>
      </c>
      <c r="Q316" s="32" t="str">
        <f>IF(Q$14="","",INDEX('Work It Out'!$K310:$EN310,MATCH(Q$14,WorkDebtName,0)))</f>
        <v/>
      </c>
      <c r="R316" s="32" t="str">
        <f>IF(Q$14="","",INDEX('Work It Out'!$I310:$EN310, MATCH(Q$14, WorkDebtName, 0)))</f>
        <v/>
      </c>
      <c r="S316" s="32" t="str">
        <f>IF(S$14="","",INDEX('Work It Out'!$K310:$EN310,MATCH(S$14,WorkDebtName,0)))</f>
        <v/>
      </c>
      <c r="T316" s="32" t="str">
        <f>IF(S$14="","",INDEX('Work It Out'!$I310:$EN310, MATCH(S$14, WorkDebtName, 0)))</f>
        <v/>
      </c>
      <c r="U316" s="32" t="str">
        <f>IF(U$14="","",INDEX('Work It Out'!$K310:$EN310,MATCH(U$14,WorkDebtName,0)))</f>
        <v/>
      </c>
      <c r="V316" s="32" t="str">
        <f>IF(U$14="","",INDEX('Work It Out'!$I310:$EN310, MATCH(U$14, WorkDebtName, 0)))</f>
        <v/>
      </c>
      <c r="W316" s="32" t="str">
        <f>IF(W$14="","",INDEX('Work It Out'!$K310:$EN310,MATCH(W$14,WorkDebtName,0)))</f>
        <v/>
      </c>
      <c r="X316" s="32" t="str">
        <f>IF(W$14="","",INDEX('Work It Out'!$I310:$EN310, MATCH(W$14, WorkDebtName, 0)))</f>
        <v/>
      </c>
      <c r="Y316" s="32" t="str">
        <f>IF(Y$14="","",INDEX('Work It Out'!$K310:$EN310,MATCH(Y$14,WorkDebtName,0)))</f>
        <v/>
      </c>
      <c r="Z316" s="32" t="str">
        <f>IF(Y$14="","",INDEX('Work It Out'!$I310:$EN310, MATCH(Y$14, WorkDebtName, 0)))</f>
        <v/>
      </c>
      <c r="AA316" s="32" t="str">
        <f>IF(AA$14="","",INDEX('Work It Out'!$K310:$EN310,MATCH(AA$14,WorkDebtName,0)))</f>
        <v/>
      </c>
      <c r="AB316" s="32" t="str">
        <f>IF(AA$14="","",INDEX('Work It Out'!$I310:$EN310, MATCH(AA$14, WorkDebtName, 0)))</f>
        <v/>
      </c>
      <c r="AC316" s="32" t="str">
        <f>IF(AC$14="","",INDEX('Work It Out'!$K310:$EN310,MATCH(AC$14,WorkDebtName,0)))</f>
        <v/>
      </c>
      <c r="AD316" s="32" t="str">
        <f>IF(AC$14="","",INDEX('Work It Out'!$I310:$EN310, MATCH(AC$14, WorkDebtName, 0)))</f>
        <v/>
      </c>
      <c r="AE316" s="32" t="str">
        <f>IF(AE$14="","",INDEX('Work It Out'!$K310:$EN310,MATCH(AE$14,WorkDebtName,0)))</f>
        <v/>
      </c>
      <c r="AF316" s="32" t="str">
        <f>IF(AE$14="","",INDEX('Work It Out'!$I310:$EN310, MATCH(AE$14, WorkDebtName, 0)))</f>
        <v/>
      </c>
      <c r="AG316" s="32" t="str">
        <f>IF(AG$14="","",INDEX('Work It Out'!$K310:$EN310,MATCH(AG$14,WorkDebtName,0)))</f>
        <v/>
      </c>
      <c r="AH316" s="32" t="str">
        <f>IF(AG$14="","",INDEX('Work It Out'!$I310:$EN310, MATCH(AG$14, WorkDebtName, 0)))</f>
        <v/>
      </c>
      <c r="AI316" s="32" t="str">
        <f>IF(AI$14="","",INDEX('Work It Out'!$K310:$EN310,MATCH(AI$14,WorkDebtName,0)))</f>
        <v/>
      </c>
      <c r="AJ316" s="32" t="str">
        <f>IF(AI$14="","",INDEX('Work It Out'!$I310:$EN310, MATCH(AI$14, WorkDebtName, 0)))</f>
        <v/>
      </c>
      <c r="AK316" s="32" t="str">
        <f>IF(AK$14="","",INDEX('Work It Out'!$K310:$EN310,MATCH(AK$14,WorkDebtName,0)))</f>
        <v/>
      </c>
      <c r="AL316" s="32" t="str">
        <f>IF(AK$14="","",INDEX('Work It Out'!$I310:$EN310, MATCH(AK$14, WorkDebtName, 0)))</f>
        <v/>
      </c>
      <c r="AM316" s="32" t="str">
        <f>IF(AM$14="","",INDEX('Work It Out'!$K310:$EN310,MATCH(AM$14,WorkDebtName,0)))</f>
        <v/>
      </c>
      <c r="AN316" s="32" t="str">
        <f>IF(AM$14="","",INDEX('Work It Out'!$I310:$EN310, MATCH(AM$14, WorkDebtName, 0)))</f>
        <v/>
      </c>
      <c r="AO316" s="32" t="str">
        <f>IF(AO$14="","",INDEX('Work It Out'!$K310:$EN310,MATCH(AO$14,WorkDebtName,0)))</f>
        <v/>
      </c>
      <c r="AP316" s="32" t="str">
        <f>IF(AO$14="","",INDEX('Work It Out'!$I310:$EN310, MATCH(AO$14, WorkDebtName, 0)))</f>
        <v/>
      </c>
    </row>
    <row r="317" spans="2:42" x14ac:dyDescent="0.25">
      <c r="B317" s="31">
        <f t="shared" ca="1" si="4"/>
        <v>54667</v>
      </c>
      <c r="C317" s="32">
        <f>IF(C$14="","",INDEX('Work It Out'!$K311:$EN311,MATCH(C$14,WorkDebtName,0)))</f>
        <v>0</v>
      </c>
      <c r="D317" s="32">
        <f>IF(C$14="","",INDEX('Work It Out'!$I311:$EN311, MATCH(C$14, WorkDebtName, 0)))</f>
        <v>0</v>
      </c>
      <c r="E317" s="32">
        <f>IF(E$14="","",INDEX('Work It Out'!$K311:$EN311,MATCH(E$14,WorkDebtName,0)))</f>
        <v>0</v>
      </c>
      <c r="F317" s="32">
        <f>IF(E$14="","",INDEX('Work It Out'!$I311:$EN311, MATCH(E$14, WorkDebtName, 0)))</f>
        <v>0</v>
      </c>
      <c r="G317" s="32">
        <f>IF(G$14="","",INDEX('Work It Out'!$K311:$EN311,MATCH(G$14,WorkDebtName,0)))</f>
        <v>0</v>
      </c>
      <c r="H317" s="32">
        <f>IF(G$14="","",INDEX('Work It Out'!$I311:$EN311, MATCH(G$14, WorkDebtName, 0)))</f>
        <v>0</v>
      </c>
      <c r="I317" s="32">
        <f>IF(I$14="","",INDEX('Work It Out'!$K311:$EN311,MATCH(I$14,WorkDebtName,0)))</f>
        <v>0</v>
      </c>
      <c r="J317" s="32">
        <f>IF(I$14="","",INDEX('Work It Out'!$I311:$EN311, MATCH(I$14, WorkDebtName, 0)))</f>
        <v>0</v>
      </c>
      <c r="K317" s="32" t="str">
        <f>IF(K$14="","",INDEX('Work It Out'!$K311:$EN311,MATCH(K$14,WorkDebtName,0)))</f>
        <v/>
      </c>
      <c r="L317" s="32" t="str">
        <f>IF(K$14="","",INDEX('Work It Out'!$I311:$EN311, MATCH(K$14, WorkDebtName, 0)))</f>
        <v/>
      </c>
      <c r="M317" s="32" t="str">
        <f>IF(M$14="","",INDEX('Work It Out'!$K311:$EN311,MATCH(M$14,WorkDebtName,0)))</f>
        <v/>
      </c>
      <c r="N317" s="32" t="str">
        <f>IF(M$14="","",INDEX('Work It Out'!$I311:$EN311, MATCH(M$14, WorkDebtName, 0)))</f>
        <v/>
      </c>
      <c r="O317" s="32" t="str">
        <f>IF(O$14="","",INDEX('Work It Out'!$K311:$EN311,MATCH(O$14,WorkDebtName,0)))</f>
        <v/>
      </c>
      <c r="P317" s="32" t="str">
        <f>IF(O$14="","",INDEX('Work It Out'!$I311:$EN311, MATCH(O$14, WorkDebtName, 0)))</f>
        <v/>
      </c>
      <c r="Q317" s="32" t="str">
        <f>IF(Q$14="","",INDEX('Work It Out'!$K311:$EN311,MATCH(Q$14,WorkDebtName,0)))</f>
        <v/>
      </c>
      <c r="R317" s="32" t="str">
        <f>IF(Q$14="","",INDEX('Work It Out'!$I311:$EN311, MATCH(Q$14, WorkDebtName, 0)))</f>
        <v/>
      </c>
      <c r="S317" s="32" t="str">
        <f>IF(S$14="","",INDEX('Work It Out'!$K311:$EN311,MATCH(S$14,WorkDebtName,0)))</f>
        <v/>
      </c>
      <c r="T317" s="32" t="str">
        <f>IF(S$14="","",INDEX('Work It Out'!$I311:$EN311, MATCH(S$14, WorkDebtName, 0)))</f>
        <v/>
      </c>
      <c r="U317" s="32" t="str">
        <f>IF(U$14="","",INDEX('Work It Out'!$K311:$EN311,MATCH(U$14,WorkDebtName,0)))</f>
        <v/>
      </c>
      <c r="V317" s="32" t="str">
        <f>IF(U$14="","",INDEX('Work It Out'!$I311:$EN311, MATCH(U$14, WorkDebtName, 0)))</f>
        <v/>
      </c>
      <c r="W317" s="32" t="str">
        <f>IF(W$14="","",INDEX('Work It Out'!$K311:$EN311,MATCH(W$14,WorkDebtName,0)))</f>
        <v/>
      </c>
      <c r="X317" s="32" t="str">
        <f>IF(W$14="","",INDEX('Work It Out'!$I311:$EN311, MATCH(W$14, WorkDebtName, 0)))</f>
        <v/>
      </c>
      <c r="Y317" s="32" t="str">
        <f>IF(Y$14="","",INDEX('Work It Out'!$K311:$EN311,MATCH(Y$14,WorkDebtName,0)))</f>
        <v/>
      </c>
      <c r="Z317" s="32" t="str">
        <f>IF(Y$14="","",INDEX('Work It Out'!$I311:$EN311, MATCH(Y$14, WorkDebtName, 0)))</f>
        <v/>
      </c>
      <c r="AA317" s="32" t="str">
        <f>IF(AA$14="","",INDEX('Work It Out'!$K311:$EN311,MATCH(AA$14,WorkDebtName,0)))</f>
        <v/>
      </c>
      <c r="AB317" s="32" t="str">
        <f>IF(AA$14="","",INDEX('Work It Out'!$I311:$EN311, MATCH(AA$14, WorkDebtName, 0)))</f>
        <v/>
      </c>
      <c r="AC317" s="32" t="str">
        <f>IF(AC$14="","",INDEX('Work It Out'!$K311:$EN311,MATCH(AC$14,WorkDebtName,0)))</f>
        <v/>
      </c>
      <c r="AD317" s="32" t="str">
        <f>IF(AC$14="","",INDEX('Work It Out'!$I311:$EN311, MATCH(AC$14, WorkDebtName, 0)))</f>
        <v/>
      </c>
      <c r="AE317" s="32" t="str">
        <f>IF(AE$14="","",INDEX('Work It Out'!$K311:$EN311,MATCH(AE$14,WorkDebtName,0)))</f>
        <v/>
      </c>
      <c r="AF317" s="32" t="str">
        <f>IF(AE$14="","",INDEX('Work It Out'!$I311:$EN311, MATCH(AE$14, WorkDebtName, 0)))</f>
        <v/>
      </c>
      <c r="AG317" s="32" t="str">
        <f>IF(AG$14="","",INDEX('Work It Out'!$K311:$EN311,MATCH(AG$14,WorkDebtName,0)))</f>
        <v/>
      </c>
      <c r="AH317" s="32" t="str">
        <f>IF(AG$14="","",INDEX('Work It Out'!$I311:$EN311, MATCH(AG$14, WorkDebtName, 0)))</f>
        <v/>
      </c>
      <c r="AI317" s="32" t="str">
        <f>IF(AI$14="","",INDEX('Work It Out'!$K311:$EN311,MATCH(AI$14,WorkDebtName,0)))</f>
        <v/>
      </c>
      <c r="AJ317" s="32" t="str">
        <f>IF(AI$14="","",INDEX('Work It Out'!$I311:$EN311, MATCH(AI$14, WorkDebtName, 0)))</f>
        <v/>
      </c>
      <c r="AK317" s="32" t="str">
        <f>IF(AK$14="","",INDEX('Work It Out'!$K311:$EN311,MATCH(AK$14,WorkDebtName,0)))</f>
        <v/>
      </c>
      <c r="AL317" s="32" t="str">
        <f>IF(AK$14="","",INDEX('Work It Out'!$I311:$EN311, MATCH(AK$14, WorkDebtName, 0)))</f>
        <v/>
      </c>
      <c r="AM317" s="32" t="str">
        <f>IF(AM$14="","",INDEX('Work It Out'!$K311:$EN311,MATCH(AM$14,WorkDebtName,0)))</f>
        <v/>
      </c>
      <c r="AN317" s="32" t="str">
        <f>IF(AM$14="","",INDEX('Work It Out'!$I311:$EN311, MATCH(AM$14, WorkDebtName, 0)))</f>
        <v/>
      </c>
      <c r="AO317" s="32" t="str">
        <f>IF(AO$14="","",INDEX('Work It Out'!$K311:$EN311,MATCH(AO$14,WorkDebtName,0)))</f>
        <v/>
      </c>
      <c r="AP317" s="32" t="str">
        <f>IF(AO$14="","",INDEX('Work It Out'!$I311:$EN311, MATCH(AO$14, WorkDebtName, 0)))</f>
        <v/>
      </c>
    </row>
    <row r="318" spans="2:42" x14ac:dyDescent="0.25">
      <c r="B318" s="31">
        <f t="shared" ca="1" si="4"/>
        <v>54697</v>
      </c>
      <c r="C318" s="32">
        <f>IF(C$14="","",INDEX('Work It Out'!$K312:$EN312,MATCH(C$14,WorkDebtName,0)))</f>
        <v>0</v>
      </c>
      <c r="D318" s="32">
        <f>IF(C$14="","",INDEX('Work It Out'!$I312:$EN312, MATCH(C$14, WorkDebtName, 0)))</f>
        <v>0</v>
      </c>
      <c r="E318" s="32">
        <f>IF(E$14="","",INDEX('Work It Out'!$K312:$EN312,MATCH(E$14,WorkDebtName,0)))</f>
        <v>0</v>
      </c>
      <c r="F318" s="32">
        <f>IF(E$14="","",INDEX('Work It Out'!$I312:$EN312, MATCH(E$14, WorkDebtName, 0)))</f>
        <v>0</v>
      </c>
      <c r="G318" s="32">
        <f>IF(G$14="","",INDEX('Work It Out'!$K312:$EN312,MATCH(G$14,WorkDebtName,0)))</f>
        <v>0</v>
      </c>
      <c r="H318" s="32">
        <f>IF(G$14="","",INDEX('Work It Out'!$I312:$EN312, MATCH(G$14, WorkDebtName, 0)))</f>
        <v>0</v>
      </c>
      <c r="I318" s="32">
        <f>IF(I$14="","",INDEX('Work It Out'!$K312:$EN312,MATCH(I$14,WorkDebtName,0)))</f>
        <v>0</v>
      </c>
      <c r="J318" s="32">
        <f>IF(I$14="","",INDEX('Work It Out'!$I312:$EN312, MATCH(I$14, WorkDebtName, 0)))</f>
        <v>0</v>
      </c>
      <c r="K318" s="32" t="str">
        <f>IF(K$14="","",INDEX('Work It Out'!$K312:$EN312,MATCH(K$14,WorkDebtName,0)))</f>
        <v/>
      </c>
      <c r="L318" s="32" t="str">
        <f>IF(K$14="","",INDEX('Work It Out'!$I312:$EN312, MATCH(K$14, WorkDebtName, 0)))</f>
        <v/>
      </c>
      <c r="M318" s="32" t="str">
        <f>IF(M$14="","",INDEX('Work It Out'!$K312:$EN312,MATCH(M$14,WorkDebtName,0)))</f>
        <v/>
      </c>
      <c r="N318" s="32" t="str">
        <f>IF(M$14="","",INDEX('Work It Out'!$I312:$EN312, MATCH(M$14, WorkDebtName, 0)))</f>
        <v/>
      </c>
      <c r="O318" s="32" t="str">
        <f>IF(O$14="","",INDEX('Work It Out'!$K312:$EN312,MATCH(O$14,WorkDebtName,0)))</f>
        <v/>
      </c>
      <c r="P318" s="32" t="str">
        <f>IF(O$14="","",INDEX('Work It Out'!$I312:$EN312, MATCH(O$14, WorkDebtName, 0)))</f>
        <v/>
      </c>
      <c r="Q318" s="32" t="str">
        <f>IF(Q$14="","",INDEX('Work It Out'!$K312:$EN312,MATCH(Q$14,WorkDebtName,0)))</f>
        <v/>
      </c>
      <c r="R318" s="32" t="str">
        <f>IF(Q$14="","",INDEX('Work It Out'!$I312:$EN312, MATCH(Q$14, WorkDebtName, 0)))</f>
        <v/>
      </c>
      <c r="S318" s="32" t="str">
        <f>IF(S$14="","",INDEX('Work It Out'!$K312:$EN312,MATCH(S$14,WorkDebtName,0)))</f>
        <v/>
      </c>
      <c r="T318" s="32" t="str">
        <f>IF(S$14="","",INDEX('Work It Out'!$I312:$EN312, MATCH(S$14, WorkDebtName, 0)))</f>
        <v/>
      </c>
      <c r="U318" s="32" t="str">
        <f>IF(U$14="","",INDEX('Work It Out'!$K312:$EN312,MATCH(U$14,WorkDebtName,0)))</f>
        <v/>
      </c>
      <c r="V318" s="32" t="str">
        <f>IF(U$14="","",INDEX('Work It Out'!$I312:$EN312, MATCH(U$14, WorkDebtName, 0)))</f>
        <v/>
      </c>
      <c r="W318" s="32" t="str">
        <f>IF(W$14="","",INDEX('Work It Out'!$K312:$EN312,MATCH(W$14,WorkDebtName,0)))</f>
        <v/>
      </c>
      <c r="X318" s="32" t="str">
        <f>IF(W$14="","",INDEX('Work It Out'!$I312:$EN312, MATCH(W$14, WorkDebtName, 0)))</f>
        <v/>
      </c>
      <c r="Y318" s="32" t="str">
        <f>IF(Y$14="","",INDEX('Work It Out'!$K312:$EN312,MATCH(Y$14,WorkDebtName,0)))</f>
        <v/>
      </c>
      <c r="Z318" s="32" t="str">
        <f>IF(Y$14="","",INDEX('Work It Out'!$I312:$EN312, MATCH(Y$14, WorkDebtName, 0)))</f>
        <v/>
      </c>
      <c r="AA318" s="32" t="str">
        <f>IF(AA$14="","",INDEX('Work It Out'!$K312:$EN312,MATCH(AA$14,WorkDebtName,0)))</f>
        <v/>
      </c>
      <c r="AB318" s="32" t="str">
        <f>IF(AA$14="","",INDEX('Work It Out'!$I312:$EN312, MATCH(AA$14, WorkDebtName, 0)))</f>
        <v/>
      </c>
      <c r="AC318" s="32" t="str">
        <f>IF(AC$14="","",INDEX('Work It Out'!$K312:$EN312,MATCH(AC$14,WorkDebtName,0)))</f>
        <v/>
      </c>
      <c r="AD318" s="32" t="str">
        <f>IF(AC$14="","",INDEX('Work It Out'!$I312:$EN312, MATCH(AC$14, WorkDebtName, 0)))</f>
        <v/>
      </c>
      <c r="AE318" s="32" t="str">
        <f>IF(AE$14="","",INDEX('Work It Out'!$K312:$EN312,MATCH(AE$14,WorkDebtName,0)))</f>
        <v/>
      </c>
      <c r="AF318" s="32" t="str">
        <f>IF(AE$14="","",INDEX('Work It Out'!$I312:$EN312, MATCH(AE$14, WorkDebtName, 0)))</f>
        <v/>
      </c>
      <c r="AG318" s="32" t="str">
        <f>IF(AG$14="","",INDEX('Work It Out'!$K312:$EN312,MATCH(AG$14,WorkDebtName,0)))</f>
        <v/>
      </c>
      <c r="AH318" s="32" t="str">
        <f>IF(AG$14="","",INDEX('Work It Out'!$I312:$EN312, MATCH(AG$14, WorkDebtName, 0)))</f>
        <v/>
      </c>
      <c r="AI318" s="32" t="str">
        <f>IF(AI$14="","",INDEX('Work It Out'!$K312:$EN312,MATCH(AI$14,WorkDebtName,0)))</f>
        <v/>
      </c>
      <c r="AJ318" s="32" t="str">
        <f>IF(AI$14="","",INDEX('Work It Out'!$I312:$EN312, MATCH(AI$14, WorkDebtName, 0)))</f>
        <v/>
      </c>
      <c r="AK318" s="32" t="str">
        <f>IF(AK$14="","",INDEX('Work It Out'!$K312:$EN312,MATCH(AK$14,WorkDebtName,0)))</f>
        <v/>
      </c>
      <c r="AL318" s="32" t="str">
        <f>IF(AK$14="","",INDEX('Work It Out'!$I312:$EN312, MATCH(AK$14, WorkDebtName, 0)))</f>
        <v/>
      </c>
      <c r="AM318" s="32" t="str">
        <f>IF(AM$14="","",INDEX('Work It Out'!$K312:$EN312,MATCH(AM$14,WorkDebtName,0)))</f>
        <v/>
      </c>
      <c r="AN318" s="32" t="str">
        <f>IF(AM$14="","",INDEX('Work It Out'!$I312:$EN312, MATCH(AM$14, WorkDebtName, 0)))</f>
        <v/>
      </c>
      <c r="AO318" s="32" t="str">
        <f>IF(AO$14="","",INDEX('Work It Out'!$K312:$EN312,MATCH(AO$14,WorkDebtName,0)))</f>
        <v/>
      </c>
      <c r="AP318" s="32" t="str">
        <f>IF(AO$14="","",INDEX('Work It Out'!$I312:$EN312, MATCH(AO$14, WorkDebtName, 0)))</f>
        <v/>
      </c>
    </row>
    <row r="319" spans="2:42" x14ac:dyDescent="0.25">
      <c r="B319" s="31">
        <f t="shared" ca="1" si="4"/>
        <v>54728</v>
      </c>
      <c r="C319" s="32">
        <f>IF(C$14="","",INDEX('Work It Out'!$K313:$EN313,MATCH(C$14,WorkDebtName,0)))</f>
        <v>0</v>
      </c>
      <c r="D319" s="32">
        <f>IF(C$14="","",INDEX('Work It Out'!$I313:$EN313, MATCH(C$14, WorkDebtName, 0)))</f>
        <v>0</v>
      </c>
      <c r="E319" s="32">
        <f>IF(E$14="","",INDEX('Work It Out'!$K313:$EN313,MATCH(E$14,WorkDebtName,0)))</f>
        <v>0</v>
      </c>
      <c r="F319" s="32">
        <f>IF(E$14="","",INDEX('Work It Out'!$I313:$EN313, MATCH(E$14, WorkDebtName, 0)))</f>
        <v>0</v>
      </c>
      <c r="G319" s="32">
        <f>IF(G$14="","",INDEX('Work It Out'!$K313:$EN313,MATCH(G$14,WorkDebtName,0)))</f>
        <v>0</v>
      </c>
      <c r="H319" s="32">
        <f>IF(G$14="","",INDEX('Work It Out'!$I313:$EN313, MATCH(G$14, WorkDebtName, 0)))</f>
        <v>0</v>
      </c>
      <c r="I319" s="32">
        <f>IF(I$14="","",INDEX('Work It Out'!$K313:$EN313,MATCH(I$14,WorkDebtName,0)))</f>
        <v>0</v>
      </c>
      <c r="J319" s="32">
        <f>IF(I$14="","",INDEX('Work It Out'!$I313:$EN313, MATCH(I$14, WorkDebtName, 0)))</f>
        <v>0</v>
      </c>
      <c r="K319" s="32" t="str">
        <f>IF(K$14="","",INDEX('Work It Out'!$K313:$EN313,MATCH(K$14,WorkDebtName,0)))</f>
        <v/>
      </c>
      <c r="L319" s="32" t="str">
        <f>IF(K$14="","",INDEX('Work It Out'!$I313:$EN313, MATCH(K$14, WorkDebtName, 0)))</f>
        <v/>
      </c>
      <c r="M319" s="32" t="str">
        <f>IF(M$14="","",INDEX('Work It Out'!$K313:$EN313,MATCH(M$14,WorkDebtName,0)))</f>
        <v/>
      </c>
      <c r="N319" s="32" t="str">
        <f>IF(M$14="","",INDEX('Work It Out'!$I313:$EN313, MATCH(M$14, WorkDebtName, 0)))</f>
        <v/>
      </c>
      <c r="O319" s="32" t="str">
        <f>IF(O$14="","",INDEX('Work It Out'!$K313:$EN313,MATCH(O$14,WorkDebtName,0)))</f>
        <v/>
      </c>
      <c r="P319" s="32" t="str">
        <f>IF(O$14="","",INDEX('Work It Out'!$I313:$EN313, MATCH(O$14, WorkDebtName, 0)))</f>
        <v/>
      </c>
      <c r="Q319" s="32" t="str">
        <f>IF(Q$14="","",INDEX('Work It Out'!$K313:$EN313,MATCH(Q$14,WorkDebtName,0)))</f>
        <v/>
      </c>
      <c r="R319" s="32" t="str">
        <f>IF(Q$14="","",INDEX('Work It Out'!$I313:$EN313, MATCH(Q$14, WorkDebtName, 0)))</f>
        <v/>
      </c>
      <c r="S319" s="32" t="str">
        <f>IF(S$14="","",INDEX('Work It Out'!$K313:$EN313,MATCH(S$14,WorkDebtName,0)))</f>
        <v/>
      </c>
      <c r="T319" s="32" t="str">
        <f>IF(S$14="","",INDEX('Work It Out'!$I313:$EN313, MATCH(S$14, WorkDebtName, 0)))</f>
        <v/>
      </c>
      <c r="U319" s="32" t="str">
        <f>IF(U$14="","",INDEX('Work It Out'!$K313:$EN313,MATCH(U$14,WorkDebtName,0)))</f>
        <v/>
      </c>
      <c r="V319" s="32" t="str">
        <f>IF(U$14="","",INDEX('Work It Out'!$I313:$EN313, MATCH(U$14, WorkDebtName, 0)))</f>
        <v/>
      </c>
      <c r="W319" s="32" t="str">
        <f>IF(W$14="","",INDEX('Work It Out'!$K313:$EN313,MATCH(W$14,WorkDebtName,0)))</f>
        <v/>
      </c>
      <c r="X319" s="32" t="str">
        <f>IF(W$14="","",INDEX('Work It Out'!$I313:$EN313, MATCH(W$14, WorkDebtName, 0)))</f>
        <v/>
      </c>
      <c r="Y319" s="32" t="str">
        <f>IF(Y$14="","",INDEX('Work It Out'!$K313:$EN313,MATCH(Y$14,WorkDebtName,0)))</f>
        <v/>
      </c>
      <c r="Z319" s="32" t="str">
        <f>IF(Y$14="","",INDEX('Work It Out'!$I313:$EN313, MATCH(Y$14, WorkDebtName, 0)))</f>
        <v/>
      </c>
      <c r="AA319" s="32" t="str">
        <f>IF(AA$14="","",INDEX('Work It Out'!$K313:$EN313,MATCH(AA$14,WorkDebtName,0)))</f>
        <v/>
      </c>
      <c r="AB319" s="32" t="str">
        <f>IF(AA$14="","",INDEX('Work It Out'!$I313:$EN313, MATCH(AA$14, WorkDebtName, 0)))</f>
        <v/>
      </c>
      <c r="AC319" s="32" t="str">
        <f>IF(AC$14="","",INDEX('Work It Out'!$K313:$EN313,MATCH(AC$14,WorkDebtName,0)))</f>
        <v/>
      </c>
      <c r="AD319" s="32" t="str">
        <f>IF(AC$14="","",INDEX('Work It Out'!$I313:$EN313, MATCH(AC$14, WorkDebtName, 0)))</f>
        <v/>
      </c>
      <c r="AE319" s="32" t="str">
        <f>IF(AE$14="","",INDEX('Work It Out'!$K313:$EN313,MATCH(AE$14,WorkDebtName,0)))</f>
        <v/>
      </c>
      <c r="AF319" s="32" t="str">
        <f>IF(AE$14="","",INDEX('Work It Out'!$I313:$EN313, MATCH(AE$14, WorkDebtName, 0)))</f>
        <v/>
      </c>
      <c r="AG319" s="32" t="str">
        <f>IF(AG$14="","",INDEX('Work It Out'!$K313:$EN313,MATCH(AG$14,WorkDebtName,0)))</f>
        <v/>
      </c>
      <c r="AH319" s="32" t="str">
        <f>IF(AG$14="","",INDEX('Work It Out'!$I313:$EN313, MATCH(AG$14, WorkDebtName, 0)))</f>
        <v/>
      </c>
      <c r="AI319" s="32" t="str">
        <f>IF(AI$14="","",INDEX('Work It Out'!$K313:$EN313,MATCH(AI$14,WorkDebtName,0)))</f>
        <v/>
      </c>
      <c r="AJ319" s="32" t="str">
        <f>IF(AI$14="","",INDEX('Work It Out'!$I313:$EN313, MATCH(AI$14, WorkDebtName, 0)))</f>
        <v/>
      </c>
      <c r="AK319" s="32" t="str">
        <f>IF(AK$14="","",INDEX('Work It Out'!$K313:$EN313,MATCH(AK$14,WorkDebtName,0)))</f>
        <v/>
      </c>
      <c r="AL319" s="32" t="str">
        <f>IF(AK$14="","",INDEX('Work It Out'!$I313:$EN313, MATCH(AK$14, WorkDebtName, 0)))</f>
        <v/>
      </c>
      <c r="AM319" s="32" t="str">
        <f>IF(AM$14="","",INDEX('Work It Out'!$K313:$EN313,MATCH(AM$14,WorkDebtName,0)))</f>
        <v/>
      </c>
      <c r="AN319" s="32" t="str">
        <f>IF(AM$14="","",INDEX('Work It Out'!$I313:$EN313, MATCH(AM$14, WorkDebtName, 0)))</f>
        <v/>
      </c>
      <c r="AO319" s="32" t="str">
        <f>IF(AO$14="","",INDEX('Work It Out'!$K313:$EN313,MATCH(AO$14,WorkDebtName,0)))</f>
        <v/>
      </c>
      <c r="AP319" s="32" t="str">
        <f>IF(AO$14="","",INDEX('Work It Out'!$I313:$EN313, MATCH(AO$14, WorkDebtName, 0)))</f>
        <v/>
      </c>
    </row>
    <row r="320" spans="2:42" x14ac:dyDescent="0.25">
      <c r="B320" s="31">
        <f t="shared" ca="1" si="4"/>
        <v>54758</v>
      </c>
      <c r="C320" s="32">
        <f>IF(C$14="","",INDEX('Work It Out'!$K314:$EN314,MATCH(C$14,WorkDebtName,0)))</f>
        <v>0</v>
      </c>
      <c r="D320" s="32">
        <f>IF(C$14="","",INDEX('Work It Out'!$I314:$EN314, MATCH(C$14, WorkDebtName, 0)))</f>
        <v>0</v>
      </c>
      <c r="E320" s="32">
        <f>IF(E$14="","",INDEX('Work It Out'!$K314:$EN314,MATCH(E$14,WorkDebtName,0)))</f>
        <v>0</v>
      </c>
      <c r="F320" s="32">
        <f>IF(E$14="","",INDEX('Work It Out'!$I314:$EN314, MATCH(E$14, WorkDebtName, 0)))</f>
        <v>0</v>
      </c>
      <c r="G320" s="32">
        <f>IF(G$14="","",INDEX('Work It Out'!$K314:$EN314,MATCH(G$14,WorkDebtName,0)))</f>
        <v>0</v>
      </c>
      <c r="H320" s="32">
        <f>IF(G$14="","",INDEX('Work It Out'!$I314:$EN314, MATCH(G$14, WorkDebtName, 0)))</f>
        <v>0</v>
      </c>
      <c r="I320" s="32">
        <f>IF(I$14="","",INDEX('Work It Out'!$K314:$EN314,MATCH(I$14,WorkDebtName,0)))</f>
        <v>0</v>
      </c>
      <c r="J320" s="32">
        <f>IF(I$14="","",INDEX('Work It Out'!$I314:$EN314, MATCH(I$14, WorkDebtName, 0)))</f>
        <v>0</v>
      </c>
      <c r="K320" s="32" t="str">
        <f>IF(K$14="","",INDEX('Work It Out'!$K314:$EN314,MATCH(K$14,WorkDebtName,0)))</f>
        <v/>
      </c>
      <c r="L320" s="32" t="str">
        <f>IF(K$14="","",INDEX('Work It Out'!$I314:$EN314, MATCH(K$14, WorkDebtName, 0)))</f>
        <v/>
      </c>
      <c r="M320" s="32" t="str">
        <f>IF(M$14="","",INDEX('Work It Out'!$K314:$EN314,MATCH(M$14,WorkDebtName,0)))</f>
        <v/>
      </c>
      <c r="N320" s="32" t="str">
        <f>IF(M$14="","",INDEX('Work It Out'!$I314:$EN314, MATCH(M$14, WorkDebtName, 0)))</f>
        <v/>
      </c>
      <c r="O320" s="32" t="str">
        <f>IF(O$14="","",INDEX('Work It Out'!$K314:$EN314,MATCH(O$14,WorkDebtName,0)))</f>
        <v/>
      </c>
      <c r="P320" s="32" t="str">
        <f>IF(O$14="","",INDEX('Work It Out'!$I314:$EN314, MATCH(O$14, WorkDebtName, 0)))</f>
        <v/>
      </c>
      <c r="Q320" s="32" t="str">
        <f>IF(Q$14="","",INDEX('Work It Out'!$K314:$EN314,MATCH(Q$14,WorkDebtName,0)))</f>
        <v/>
      </c>
      <c r="R320" s="32" t="str">
        <f>IF(Q$14="","",INDEX('Work It Out'!$I314:$EN314, MATCH(Q$14, WorkDebtName, 0)))</f>
        <v/>
      </c>
      <c r="S320" s="32" t="str">
        <f>IF(S$14="","",INDEX('Work It Out'!$K314:$EN314,MATCH(S$14,WorkDebtName,0)))</f>
        <v/>
      </c>
      <c r="T320" s="32" t="str">
        <f>IF(S$14="","",INDEX('Work It Out'!$I314:$EN314, MATCH(S$14, WorkDebtName, 0)))</f>
        <v/>
      </c>
      <c r="U320" s="32" t="str">
        <f>IF(U$14="","",INDEX('Work It Out'!$K314:$EN314,MATCH(U$14,WorkDebtName,0)))</f>
        <v/>
      </c>
      <c r="V320" s="32" t="str">
        <f>IF(U$14="","",INDEX('Work It Out'!$I314:$EN314, MATCH(U$14, WorkDebtName, 0)))</f>
        <v/>
      </c>
      <c r="W320" s="32" t="str">
        <f>IF(W$14="","",INDEX('Work It Out'!$K314:$EN314,MATCH(W$14,WorkDebtName,0)))</f>
        <v/>
      </c>
      <c r="X320" s="32" t="str">
        <f>IF(W$14="","",INDEX('Work It Out'!$I314:$EN314, MATCH(W$14, WorkDebtName, 0)))</f>
        <v/>
      </c>
      <c r="Y320" s="32" t="str">
        <f>IF(Y$14="","",INDEX('Work It Out'!$K314:$EN314,MATCH(Y$14,WorkDebtName,0)))</f>
        <v/>
      </c>
      <c r="Z320" s="32" t="str">
        <f>IF(Y$14="","",INDEX('Work It Out'!$I314:$EN314, MATCH(Y$14, WorkDebtName, 0)))</f>
        <v/>
      </c>
      <c r="AA320" s="32" t="str">
        <f>IF(AA$14="","",INDEX('Work It Out'!$K314:$EN314,MATCH(AA$14,WorkDebtName,0)))</f>
        <v/>
      </c>
      <c r="AB320" s="32" t="str">
        <f>IF(AA$14="","",INDEX('Work It Out'!$I314:$EN314, MATCH(AA$14, WorkDebtName, 0)))</f>
        <v/>
      </c>
      <c r="AC320" s="32" t="str">
        <f>IF(AC$14="","",INDEX('Work It Out'!$K314:$EN314,MATCH(AC$14,WorkDebtName,0)))</f>
        <v/>
      </c>
      <c r="AD320" s="32" t="str">
        <f>IF(AC$14="","",INDEX('Work It Out'!$I314:$EN314, MATCH(AC$14, WorkDebtName, 0)))</f>
        <v/>
      </c>
      <c r="AE320" s="32" t="str">
        <f>IF(AE$14="","",INDEX('Work It Out'!$K314:$EN314,MATCH(AE$14,WorkDebtName,0)))</f>
        <v/>
      </c>
      <c r="AF320" s="32" t="str">
        <f>IF(AE$14="","",INDEX('Work It Out'!$I314:$EN314, MATCH(AE$14, WorkDebtName, 0)))</f>
        <v/>
      </c>
      <c r="AG320" s="32" t="str">
        <f>IF(AG$14="","",INDEX('Work It Out'!$K314:$EN314,MATCH(AG$14,WorkDebtName,0)))</f>
        <v/>
      </c>
      <c r="AH320" s="32" t="str">
        <f>IF(AG$14="","",INDEX('Work It Out'!$I314:$EN314, MATCH(AG$14, WorkDebtName, 0)))</f>
        <v/>
      </c>
      <c r="AI320" s="32" t="str">
        <f>IF(AI$14="","",INDEX('Work It Out'!$K314:$EN314,MATCH(AI$14,WorkDebtName,0)))</f>
        <v/>
      </c>
      <c r="AJ320" s="32" t="str">
        <f>IF(AI$14="","",INDEX('Work It Out'!$I314:$EN314, MATCH(AI$14, WorkDebtName, 0)))</f>
        <v/>
      </c>
      <c r="AK320" s="32" t="str">
        <f>IF(AK$14="","",INDEX('Work It Out'!$K314:$EN314,MATCH(AK$14,WorkDebtName,0)))</f>
        <v/>
      </c>
      <c r="AL320" s="32" t="str">
        <f>IF(AK$14="","",INDEX('Work It Out'!$I314:$EN314, MATCH(AK$14, WorkDebtName, 0)))</f>
        <v/>
      </c>
      <c r="AM320" s="32" t="str">
        <f>IF(AM$14="","",INDEX('Work It Out'!$K314:$EN314,MATCH(AM$14,WorkDebtName,0)))</f>
        <v/>
      </c>
      <c r="AN320" s="32" t="str">
        <f>IF(AM$14="","",INDEX('Work It Out'!$I314:$EN314, MATCH(AM$14, WorkDebtName, 0)))</f>
        <v/>
      </c>
      <c r="AO320" s="32" t="str">
        <f>IF(AO$14="","",INDEX('Work It Out'!$K314:$EN314,MATCH(AO$14,WorkDebtName,0)))</f>
        <v/>
      </c>
      <c r="AP320" s="32" t="str">
        <f>IF(AO$14="","",INDEX('Work It Out'!$I314:$EN314, MATCH(AO$14, WorkDebtName, 0)))</f>
        <v/>
      </c>
    </row>
    <row r="321" spans="2:42" x14ac:dyDescent="0.25">
      <c r="B321" s="31">
        <f t="shared" ca="1" si="4"/>
        <v>54789</v>
      </c>
      <c r="C321" s="32">
        <f>IF(C$14="","",INDEX('Work It Out'!$K315:$EN315,MATCH(C$14,WorkDebtName,0)))</f>
        <v>0</v>
      </c>
      <c r="D321" s="32">
        <f>IF(C$14="","",INDEX('Work It Out'!$I315:$EN315, MATCH(C$14, WorkDebtName, 0)))</f>
        <v>0</v>
      </c>
      <c r="E321" s="32">
        <f>IF(E$14="","",INDEX('Work It Out'!$K315:$EN315,MATCH(E$14,WorkDebtName,0)))</f>
        <v>0</v>
      </c>
      <c r="F321" s="32">
        <f>IF(E$14="","",INDEX('Work It Out'!$I315:$EN315, MATCH(E$14, WorkDebtName, 0)))</f>
        <v>0</v>
      </c>
      <c r="G321" s="32">
        <f>IF(G$14="","",INDEX('Work It Out'!$K315:$EN315,MATCH(G$14,WorkDebtName,0)))</f>
        <v>0</v>
      </c>
      <c r="H321" s="32">
        <f>IF(G$14="","",INDEX('Work It Out'!$I315:$EN315, MATCH(G$14, WorkDebtName, 0)))</f>
        <v>0</v>
      </c>
      <c r="I321" s="32">
        <f>IF(I$14="","",INDEX('Work It Out'!$K315:$EN315,MATCH(I$14,WorkDebtName,0)))</f>
        <v>0</v>
      </c>
      <c r="J321" s="32">
        <f>IF(I$14="","",INDEX('Work It Out'!$I315:$EN315, MATCH(I$14, WorkDebtName, 0)))</f>
        <v>0</v>
      </c>
      <c r="K321" s="32" t="str">
        <f>IF(K$14="","",INDEX('Work It Out'!$K315:$EN315,MATCH(K$14,WorkDebtName,0)))</f>
        <v/>
      </c>
      <c r="L321" s="32" t="str">
        <f>IF(K$14="","",INDEX('Work It Out'!$I315:$EN315, MATCH(K$14, WorkDebtName, 0)))</f>
        <v/>
      </c>
      <c r="M321" s="32" t="str">
        <f>IF(M$14="","",INDEX('Work It Out'!$K315:$EN315,MATCH(M$14,WorkDebtName,0)))</f>
        <v/>
      </c>
      <c r="N321" s="32" t="str">
        <f>IF(M$14="","",INDEX('Work It Out'!$I315:$EN315, MATCH(M$14, WorkDebtName, 0)))</f>
        <v/>
      </c>
      <c r="O321" s="32" t="str">
        <f>IF(O$14="","",INDEX('Work It Out'!$K315:$EN315,MATCH(O$14,WorkDebtName,0)))</f>
        <v/>
      </c>
      <c r="P321" s="32" t="str">
        <f>IF(O$14="","",INDEX('Work It Out'!$I315:$EN315, MATCH(O$14, WorkDebtName, 0)))</f>
        <v/>
      </c>
      <c r="Q321" s="32" t="str">
        <f>IF(Q$14="","",INDEX('Work It Out'!$K315:$EN315,MATCH(Q$14,WorkDebtName,0)))</f>
        <v/>
      </c>
      <c r="R321" s="32" t="str">
        <f>IF(Q$14="","",INDEX('Work It Out'!$I315:$EN315, MATCH(Q$14, WorkDebtName, 0)))</f>
        <v/>
      </c>
      <c r="S321" s="32" t="str">
        <f>IF(S$14="","",INDEX('Work It Out'!$K315:$EN315,MATCH(S$14,WorkDebtName,0)))</f>
        <v/>
      </c>
      <c r="T321" s="32" t="str">
        <f>IF(S$14="","",INDEX('Work It Out'!$I315:$EN315, MATCH(S$14, WorkDebtName, 0)))</f>
        <v/>
      </c>
      <c r="U321" s="32" t="str">
        <f>IF(U$14="","",INDEX('Work It Out'!$K315:$EN315,MATCH(U$14,WorkDebtName,0)))</f>
        <v/>
      </c>
      <c r="V321" s="32" t="str">
        <f>IF(U$14="","",INDEX('Work It Out'!$I315:$EN315, MATCH(U$14, WorkDebtName, 0)))</f>
        <v/>
      </c>
      <c r="W321" s="32" t="str">
        <f>IF(W$14="","",INDEX('Work It Out'!$K315:$EN315,MATCH(W$14,WorkDebtName,0)))</f>
        <v/>
      </c>
      <c r="X321" s="32" t="str">
        <f>IF(W$14="","",INDEX('Work It Out'!$I315:$EN315, MATCH(W$14, WorkDebtName, 0)))</f>
        <v/>
      </c>
      <c r="Y321" s="32" t="str">
        <f>IF(Y$14="","",INDEX('Work It Out'!$K315:$EN315,MATCH(Y$14,WorkDebtName,0)))</f>
        <v/>
      </c>
      <c r="Z321" s="32" t="str">
        <f>IF(Y$14="","",INDEX('Work It Out'!$I315:$EN315, MATCH(Y$14, WorkDebtName, 0)))</f>
        <v/>
      </c>
      <c r="AA321" s="32" t="str">
        <f>IF(AA$14="","",INDEX('Work It Out'!$K315:$EN315,MATCH(AA$14,WorkDebtName,0)))</f>
        <v/>
      </c>
      <c r="AB321" s="32" t="str">
        <f>IF(AA$14="","",INDEX('Work It Out'!$I315:$EN315, MATCH(AA$14, WorkDebtName, 0)))</f>
        <v/>
      </c>
      <c r="AC321" s="32" t="str">
        <f>IF(AC$14="","",INDEX('Work It Out'!$K315:$EN315,MATCH(AC$14,WorkDebtName,0)))</f>
        <v/>
      </c>
      <c r="AD321" s="32" t="str">
        <f>IF(AC$14="","",INDEX('Work It Out'!$I315:$EN315, MATCH(AC$14, WorkDebtName, 0)))</f>
        <v/>
      </c>
      <c r="AE321" s="32" t="str">
        <f>IF(AE$14="","",INDEX('Work It Out'!$K315:$EN315,MATCH(AE$14,WorkDebtName,0)))</f>
        <v/>
      </c>
      <c r="AF321" s="32" t="str">
        <f>IF(AE$14="","",INDEX('Work It Out'!$I315:$EN315, MATCH(AE$14, WorkDebtName, 0)))</f>
        <v/>
      </c>
      <c r="AG321" s="32" t="str">
        <f>IF(AG$14="","",INDEX('Work It Out'!$K315:$EN315,MATCH(AG$14,WorkDebtName,0)))</f>
        <v/>
      </c>
      <c r="AH321" s="32" t="str">
        <f>IF(AG$14="","",INDEX('Work It Out'!$I315:$EN315, MATCH(AG$14, WorkDebtName, 0)))</f>
        <v/>
      </c>
      <c r="AI321" s="32" t="str">
        <f>IF(AI$14="","",INDEX('Work It Out'!$K315:$EN315,MATCH(AI$14,WorkDebtName,0)))</f>
        <v/>
      </c>
      <c r="AJ321" s="32" t="str">
        <f>IF(AI$14="","",INDEX('Work It Out'!$I315:$EN315, MATCH(AI$14, WorkDebtName, 0)))</f>
        <v/>
      </c>
      <c r="AK321" s="32" t="str">
        <f>IF(AK$14="","",INDEX('Work It Out'!$K315:$EN315,MATCH(AK$14,WorkDebtName,0)))</f>
        <v/>
      </c>
      <c r="AL321" s="32" t="str">
        <f>IF(AK$14="","",INDEX('Work It Out'!$I315:$EN315, MATCH(AK$14, WorkDebtName, 0)))</f>
        <v/>
      </c>
      <c r="AM321" s="32" t="str">
        <f>IF(AM$14="","",INDEX('Work It Out'!$K315:$EN315,MATCH(AM$14,WorkDebtName,0)))</f>
        <v/>
      </c>
      <c r="AN321" s="32" t="str">
        <f>IF(AM$14="","",INDEX('Work It Out'!$I315:$EN315, MATCH(AM$14, WorkDebtName, 0)))</f>
        <v/>
      </c>
      <c r="AO321" s="32" t="str">
        <f>IF(AO$14="","",INDEX('Work It Out'!$K315:$EN315,MATCH(AO$14,WorkDebtName,0)))</f>
        <v/>
      </c>
      <c r="AP321" s="32" t="str">
        <f>IF(AO$14="","",INDEX('Work It Out'!$I315:$EN315, MATCH(AO$14, WorkDebtName, 0)))</f>
        <v/>
      </c>
    </row>
    <row r="322" spans="2:42" x14ac:dyDescent="0.25">
      <c r="B322" s="31">
        <f t="shared" ca="1" si="4"/>
        <v>54820</v>
      </c>
      <c r="C322" s="32">
        <f>IF(C$14="","",INDEX('Work It Out'!$K316:$EN316,MATCH(C$14,WorkDebtName,0)))</f>
        <v>0</v>
      </c>
      <c r="D322" s="32">
        <f>IF(C$14="","",INDEX('Work It Out'!$I316:$EN316, MATCH(C$14, WorkDebtName, 0)))</f>
        <v>0</v>
      </c>
      <c r="E322" s="32">
        <f>IF(E$14="","",INDEX('Work It Out'!$K316:$EN316,MATCH(E$14,WorkDebtName,0)))</f>
        <v>0</v>
      </c>
      <c r="F322" s="32">
        <f>IF(E$14="","",INDEX('Work It Out'!$I316:$EN316, MATCH(E$14, WorkDebtName, 0)))</f>
        <v>0</v>
      </c>
      <c r="G322" s="32">
        <f>IF(G$14="","",INDEX('Work It Out'!$K316:$EN316,MATCH(G$14,WorkDebtName,0)))</f>
        <v>0</v>
      </c>
      <c r="H322" s="32">
        <f>IF(G$14="","",INDEX('Work It Out'!$I316:$EN316, MATCH(G$14, WorkDebtName, 0)))</f>
        <v>0</v>
      </c>
      <c r="I322" s="32">
        <f>IF(I$14="","",INDEX('Work It Out'!$K316:$EN316,MATCH(I$14,WorkDebtName,0)))</f>
        <v>0</v>
      </c>
      <c r="J322" s="32">
        <f>IF(I$14="","",INDEX('Work It Out'!$I316:$EN316, MATCH(I$14, WorkDebtName, 0)))</f>
        <v>0</v>
      </c>
      <c r="K322" s="32" t="str">
        <f>IF(K$14="","",INDEX('Work It Out'!$K316:$EN316,MATCH(K$14,WorkDebtName,0)))</f>
        <v/>
      </c>
      <c r="L322" s="32" t="str">
        <f>IF(K$14="","",INDEX('Work It Out'!$I316:$EN316, MATCH(K$14, WorkDebtName, 0)))</f>
        <v/>
      </c>
      <c r="M322" s="32" t="str">
        <f>IF(M$14="","",INDEX('Work It Out'!$K316:$EN316,MATCH(M$14,WorkDebtName,0)))</f>
        <v/>
      </c>
      <c r="N322" s="32" t="str">
        <f>IF(M$14="","",INDEX('Work It Out'!$I316:$EN316, MATCH(M$14, WorkDebtName, 0)))</f>
        <v/>
      </c>
      <c r="O322" s="32" t="str">
        <f>IF(O$14="","",INDEX('Work It Out'!$K316:$EN316,MATCH(O$14,WorkDebtName,0)))</f>
        <v/>
      </c>
      <c r="P322" s="32" t="str">
        <f>IF(O$14="","",INDEX('Work It Out'!$I316:$EN316, MATCH(O$14, WorkDebtName, 0)))</f>
        <v/>
      </c>
      <c r="Q322" s="32" t="str">
        <f>IF(Q$14="","",INDEX('Work It Out'!$K316:$EN316,MATCH(Q$14,WorkDebtName,0)))</f>
        <v/>
      </c>
      <c r="R322" s="32" t="str">
        <f>IF(Q$14="","",INDEX('Work It Out'!$I316:$EN316, MATCH(Q$14, WorkDebtName, 0)))</f>
        <v/>
      </c>
      <c r="S322" s="32" t="str">
        <f>IF(S$14="","",INDEX('Work It Out'!$K316:$EN316,MATCH(S$14,WorkDebtName,0)))</f>
        <v/>
      </c>
      <c r="T322" s="32" t="str">
        <f>IF(S$14="","",INDEX('Work It Out'!$I316:$EN316, MATCH(S$14, WorkDebtName, 0)))</f>
        <v/>
      </c>
      <c r="U322" s="32" t="str">
        <f>IF(U$14="","",INDEX('Work It Out'!$K316:$EN316,MATCH(U$14,WorkDebtName,0)))</f>
        <v/>
      </c>
      <c r="V322" s="32" t="str">
        <f>IF(U$14="","",INDEX('Work It Out'!$I316:$EN316, MATCH(U$14, WorkDebtName, 0)))</f>
        <v/>
      </c>
      <c r="W322" s="32" t="str">
        <f>IF(W$14="","",INDEX('Work It Out'!$K316:$EN316,MATCH(W$14,WorkDebtName,0)))</f>
        <v/>
      </c>
      <c r="X322" s="32" t="str">
        <f>IF(W$14="","",INDEX('Work It Out'!$I316:$EN316, MATCH(W$14, WorkDebtName, 0)))</f>
        <v/>
      </c>
      <c r="Y322" s="32" t="str">
        <f>IF(Y$14="","",INDEX('Work It Out'!$K316:$EN316,MATCH(Y$14,WorkDebtName,0)))</f>
        <v/>
      </c>
      <c r="Z322" s="32" t="str">
        <f>IF(Y$14="","",INDEX('Work It Out'!$I316:$EN316, MATCH(Y$14, WorkDebtName, 0)))</f>
        <v/>
      </c>
      <c r="AA322" s="32" t="str">
        <f>IF(AA$14="","",INDEX('Work It Out'!$K316:$EN316,MATCH(AA$14,WorkDebtName,0)))</f>
        <v/>
      </c>
      <c r="AB322" s="32" t="str">
        <f>IF(AA$14="","",INDEX('Work It Out'!$I316:$EN316, MATCH(AA$14, WorkDebtName, 0)))</f>
        <v/>
      </c>
      <c r="AC322" s="32" t="str">
        <f>IF(AC$14="","",INDEX('Work It Out'!$K316:$EN316,MATCH(AC$14,WorkDebtName,0)))</f>
        <v/>
      </c>
      <c r="AD322" s="32" t="str">
        <f>IF(AC$14="","",INDEX('Work It Out'!$I316:$EN316, MATCH(AC$14, WorkDebtName, 0)))</f>
        <v/>
      </c>
      <c r="AE322" s="32" t="str">
        <f>IF(AE$14="","",INDEX('Work It Out'!$K316:$EN316,MATCH(AE$14,WorkDebtName,0)))</f>
        <v/>
      </c>
      <c r="AF322" s="32" t="str">
        <f>IF(AE$14="","",INDEX('Work It Out'!$I316:$EN316, MATCH(AE$14, WorkDebtName, 0)))</f>
        <v/>
      </c>
      <c r="AG322" s="32" t="str">
        <f>IF(AG$14="","",INDEX('Work It Out'!$K316:$EN316,MATCH(AG$14,WorkDebtName,0)))</f>
        <v/>
      </c>
      <c r="AH322" s="32" t="str">
        <f>IF(AG$14="","",INDEX('Work It Out'!$I316:$EN316, MATCH(AG$14, WorkDebtName, 0)))</f>
        <v/>
      </c>
      <c r="AI322" s="32" t="str">
        <f>IF(AI$14="","",INDEX('Work It Out'!$K316:$EN316,MATCH(AI$14,WorkDebtName,0)))</f>
        <v/>
      </c>
      <c r="AJ322" s="32" t="str">
        <f>IF(AI$14="","",INDEX('Work It Out'!$I316:$EN316, MATCH(AI$14, WorkDebtName, 0)))</f>
        <v/>
      </c>
      <c r="AK322" s="32" t="str">
        <f>IF(AK$14="","",INDEX('Work It Out'!$K316:$EN316,MATCH(AK$14,WorkDebtName,0)))</f>
        <v/>
      </c>
      <c r="AL322" s="32" t="str">
        <f>IF(AK$14="","",INDEX('Work It Out'!$I316:$EN316, MATCH(AK$14, WorkDebtName, 0)))</f>
        <v/>
      </c>
      <c r="AM322" s="32" t="str">
        <f>IF(AM$14="","",INDEX('Work It Out'!$K316:$EN316,MATCH(AM$14,WorkDebtName,0)))</f>
        <v/>
      </c>
      <c r="AN322" s="32" t="str">
        <f>IF(AM$14="","",INDEX('Work It Out'!$I316:$EN316, MATCH(AM$14, WorkDebtName, 0)))</f>
        <v/>
      </c>
      <c r="AO322" s="32" t="str">
        <f>IF(AO$14="","",INDEX('Work It Out'!$K316:$EN316,MATCH(AO$14,WorkDebtName,0)))</f>
        <v/>
      </c>
      <c r="AP322" s="32" t="str">
        <f>IF(AO$14="","",INDEX('Work It Out'!$I316:$EN316, MATCH(AO$14, WorkDebtName, 0)))</f>
        <v/>
      </c>
    </row>
    <row r="323" spans="2:42" x14ac:dyDescent="0.25">
      <c r="B323" s="31">
        <f t="shared" ca="1" si="4"/>
        <v>54848</v>
      </c>
      <c r="C323" s="32">
        <f>IF(C$14="","",INDEX('Work It Out'!$K317:$EN317,MATCH(C$14,WorkDebtName,0)))</f>
        <v>0</v>
      </c>
      <c r="D323" s="32">
        <f>IF(C$14="","",INDEX('Work It Out'!$I317:$EN317, MATCH(C$14, WorkDebtName, 0)))</f>
        <v>0</v>
      </c>
      <c r="E323" s="32">
        <f>IF(E$14="","",INDEX('Work It Out'!$K317:$EN317,MATCH(E$14,WorkDebtName,0)))</f>
        <v>0</v>
      </c>
      <c r="F323" s="32">
        <f>IF(E$14="","",INDEX('Work It Out'!$I317:$EN317, MATCH(E$14, WorkDebtName, 0)))</f>
        <v>0</v>
      </c>
      <c r="G323" s="32">
        <f>IF(G$14="","",INDEX('Work It Out'!$K317:$EN317,MATCH(G$14,WorkDebtName,0)))</f>
        <v>0</v>
      </c>
      <c r="H323" s="32">
        <f>IF(G$14="","",INDEX('Work It Out'!$I317:$EN317, MATCH(G$14, WorkDebtName, 0)))</f>
        <v>0</v>
      </c>
      <c r="I323" s="32">
        <f>IF(I$14="","",INDEX('Work It Out'!$K317:$EN317,MATCH(I$14,WorkDebtName,0)))</f>
        <v>0</v>
      </c>
      <c r="J323" s="32">
        <f>IF(I$14="","",INDEX('Work It Out'!$I317:$EN317, MATCH(I$14, WorkDebtName, 0)))</f>
        <v>0</v>
      </c>
      <c r="K323" s="32" t="str">
        <f>IF(K$14="","",INDEX('Work It Out'!$K317:$EN317,MATCH(K$14,WorkDebtName,0)))</f>
        <v/>
      </c>
      <c r="L323" s="32" t="str">
        <f>IF(K$14="","",INDEX('Work It Out'!$I317:$EN317, MATCH(K$14, WorkDebtName, 0)))</f>
        <v/>
      </c>
      <c r="M323" s="32" t="str">
        <f>IF(M$14="","",INDEX('Work It Out'!$K317:$EN317,MATCH(M$14,WorkDebtName,0)))</f>
        <v/>
      </c>
      <c r="N323" s="32" t="str">
        <f>IF(M$14="","",INDEX('Work It Out'!$I317:$EN317, MATCH(M$14, WorkDebtName, 0)))</f>
        <v/>
      </c>
      <c r="O323" s="32" t="str">
        <f>IF(O$14="","",INDEX('Work It Out'!$K317:$EN317,MATCH(O$14,WorkDebtName,0)))</f>
        <v/>
      </c>
      <c r="P323" s="32" t="str">
        <f>IF(O$14="","",INDEX('Work It Out'!$I317:$EN317, MATCH(O$14, WorkDebtName, 0)))</f>
        <v/>
      </c>
      <c r="Q323" s="32" t="str">
        <f>IF(Q$14="","",INDEX('Work It Out'!$K317:$EN317,MATCH(Q$14,WorkDebtName,0)))</f>
        <v/>
      </c>
      <c r="R323" s="32" t="str">
        <f>IF(Q$14="","",INDEX('Work It Out'!$I317:$EN317, MATCH(Q$14, WorkDebtName, 0)))</f>
        <v/>
      </c>
      <c r="S323" s="32" t="str">
        <f>IF(S$14="","",INDEX('Work It Out'!$K317:$EN317,MATCH(S$14,WorkDebtName,0)))</f>
        <v/>
      </c>
      <c r="T323" s="32" t="str">
        <f>IF(S$14="","",INDEX('Work It Out'!$I317:$EN317, MATCH(S$14, WorkDebtName, 0)))</f>
        <v/>
      </c>
      <c r="U323" s="32" t="str">
        <f>IF(U$14="","",INDEX('Work It Out'!$K317:$EN317,MATCH(U$14,WorkDebtName,0)))</f>
        <v/>
      </c>
      <c r="V323" s="32" t="str">
        <f>IF(U$14="","",INDEX('Work It Out'!$I317:$EN317, MATCH(U$14, WorkDebtName, 0)))</f>
        <v/>
      </c>
      <c r="W323" s="32" t="str">
        <f>IF(W$14="","",INDEX('Work It Out'!$K317:$EN317,MATCH(W$14,WorkDebtName,0)))</f>
        <v/>
      </c>
      <c r="X323" s="32" t="str">
        <f>IF(W$14="","",INDEX('Work It Out'!$I317:$EN317, MATCH(W$14, WorkDebtName, 0)))</f>
        <v/>
      </c>
      <c r="Y323" s="32" t="str">
        <f>IF(Y$14="","",INDEX('Work It Out'!$K317:$EN317,MATCH(Y$14,WorkDebtName,0)))</f>
        <v/>
      </c>
      <c r="Z323" s="32" t="str">
        <f>IF(Y$14="","",INDEX('Work It Out'!$I317:$EN317, MATCH(Y$14, WorkDebtName, 0)))</f>
        <v/>
      </c>
      <c r="AA323" s="32" t="str">
        <f>IF(AA$14="","",INDEX('Work It Out'!$K317:$EN317,MATCH(AA$14,WorkDebtName,0)))</f>
        <v/>
      </c>
      <c r="AB323" s="32" t="str">
        <f>IF(AA$14="","",INDEX('Work It Out'!$I317:$EN317, MATCH(AA$14, WorkDebtName, 0)))</f>
        <v/>
      </c>
      <c r="AC323" s="32" t="str">
        <f>IF(AC$14="","",INDEX('Work It Out'!$K317:$EN317,MATCH(AC$14,WorkDebtName,0)))</f>
        <v/>
      </c>
      <c r="AD323" s="32" t="str">
        <f>IF(AC$14="","",INDEX('Work It Out'!$I317:$EN317, MATCH(AC$14, WorkDebtName, 0)))</f>
        <v/>
      </c>
      <c r="AE323" s="32" t="str">
        <f>IF(AE$14="","",INDEX('Work It Out'!$K317:$EN317,MATCH(AE$14,WorkDebtName,0)))</f>
        <v/>
      </c>
      <c r="AF323" s="32" t="str">
        <f>IF(AE$14="","",INDEX('Work It Out'!$I317:$EN317, MATCH(AE$14, WorkDebtName, 0)))</f>
        <v/>
      </c>
      <c r="AG323" s="32" t="str">
        <f>IF(AG$14="","",INDEX('Work It Out'!$K317:$EN317,MATCH(AG$14,WorkDebtName,0)))</f>
        <v/>
      </c>
      <c r="AH323" s="32" t="str">
        <f>IF(AG$14="","",INDEX('Work It Out'!$I317:$EN317, MATCH(AG$14, WorkDebtName, 0)))</f>
        <v/>
      </c>
      <c r="AI323" s="32" t="str">
        <f>IF(AI$14="","",INDEX('Work It Out'!$K317:$EN317,MATCH(AI$14,WorkDebtName,0)))</f>
        <v/>
      </c>
      <c r="AJ323" s="32" t="str">
        <f>IF(AI$14="","",INDEX('Work It Out'!$I317:$EN317, MATCH(AI$14, WorkDebtName, 0)))</f>
        <v/>
      </c>
      <c r="AK323" s="32" t="str">
        <f>IF(AK$14="","",INDEX('Work It Out'!$K317:$EN317,MATCH(AK$14,WorkDebtName,0)))</f>
        <v/>
      </c>
      <c r="AL323" s="32" t="str">
        <f>IF(AK$14="","",INDEX('Work It Out'!$I317:$EN317, MATCH(AK$14, WorkDebtName, 0)))</f>
        <v/>
      </c>
      <c r="AM323" s="32" t="str">
        <f>IF(AM$14="","",INDEX('Work It Out'!$K317:$EN317,MATCH(AM$14,WorkDebtName,0)))</f>
        <v/>
      </c>
      <c r="AN323" s="32" t="str">
        <f>IF(AM$14="","",INDEX('Work It Out'!$I317:$EN317, MATCH(AM$14, WorkDebtName, 0)))</f>
        <v/>
      </c>
      <c r="AO323" s="32" t="str">
        <f>IF(AO$14="","",INDEX('Work It Out'!$K317:$EN317,MATCH(AO$14,WorkDebtName,0)))</f>
        <v/>
      </c>
      <c r="AP323" s="32" t="str">
        <f>IF(AO$14="","",INDEX('Work It Out'!$I317:$EN317, MATCH(AO$14, WorkDebtName, 0)))</f>
        <v/>
      </c>
    </row>
    <row r="324" spans="2:42" x14ac:dyDescent="0.25">
      <c r="B324" s="31">
        <f t="shared" ca="1" si="4"/>
        <v>54879</v>
      </c>
      <c r="C324" s="32">
        <f>IF(C$14="","",INDEX('Work It Out'!$K318:$EN318,MATCH(C$14,WorkDebtName,0)))</f>
        <v>0</v>
      </c>
      <c r="D324" s="32">
        <f>IF(C$14="","",INDEX('Work It Out'!$I318:$EN318, MATCH(C$14, WorkDebtName, 0)))</f>
        <v>0</v>
      </c>
      <c r="E324" s="32">
        <f>IF(E$14="","",INDEX('Work It Out'!$K318:$EN318,MATCH(E$14,WorkDebtName,0)))</f>
        <v>0</v>
      </c>
      <c r="F324" s="32">
        <f>IF(E$14="","",INDEX('Work It Out'!$I318:$EN318, MATCH(E$14, WorkDebtName, 0)))</f>
        <v>0</v>
      </c>
      <c r="G324" s="32">
        <f>IF(G$14="","",INDEX('Work It Out'!$K318:$EN318,MATCH(G$14,WorkDebtName,0)))</f>
        <v>0</v>
      </c>
      <c r="H324" s="32">
        <f>IF(G$14="","",INDEX('Work It Out'!$I318:$EN318, MATCH(G$14, WorkDebtName, 0)))</f>
        <v>0</v>
      </c>
      <c r="I324" s="32">
        <f>IF(I$14="","",INDEX('Work It Out'!$K318:$EN318,MATCH(I$14,WorkDebtName,0)))</f>
        <v>0</v>
      </c>
      <c r="J324" s="32">
        <f>IF(I$14="","",INDEX('Work It Out'!$I318:$EN318, MATCH(I$14, WorkDebtName, 0)))</f>
        <v>0</v>
      </c>
      <c r="K324" s="32" t="str">
        <f>IF(K$14="","",INDEX('Work It Out'!$K318:$EN318,MATCH(K$14,WorkDebtName,0)))</f>
        <v/>
      </c>
      <c r="L324" s="32" t="str">
        <f>IF(K$14="","",INDEX('Work It Out'!$I318:$EN318, MATCH(K$14, WorkDebtName, 0)))</f>
        <v/>
      </c>
      <c r="M324" s="32" t="str">
        <f>IF(M$14="","",INDEX('Work It Out'!$K318:$EN318,MATCH(M$14,WorkDebtName,0)))</f>
        <v/>
      </c>
      <c r="N324" s="32" t="str">
        <f>IF(M$14="","",INDEX('Work It Out'!$I318:$EN318, MATCH(M$14, WorkDebtName, 0)))</f>
        <v/>
      </c>
      <c r="O324" s="32" t="str">
        <f>IF(O$14="","",INDEX('Work It Out'!$K318:$EN318,MATCH(O$14,WorkDebtName,0)))</f>
        <v/>
      </c>
      <c r="P324" s="32" t="str">
        <f>IF(O$14="","",INDEX('Work It Out'!$I318:$EN318, MATCH(O$14, WorkDebtName, 0)))</f>
        <v/>
      </c>
      <c r="Q324" s="32" t="str">
        <f>IF(Q$14="","",INDEX('Work It Out'!$K318:$EN318,MATCH(Q$14,WorkDebtName,0)))</f>
        <v/>
      </c>
      <c r="R324" s="32" t="str">
        <f>IF(Q$14="","",INDEX('Work It Out'!$I318:$EN318, MATCH(Q$14, WorkDebtName, 0)))</f>
        <v/>
      </c>
      <c r="S324" s="32" t="str">
        <f>IF(S$14="","",INDEX('Work It Out'!$K318:$EN318,MATCH(S$14,WorkDebtName,0)))</f>
        <v/>
      </c>
      <c r="T324" s="32" t="str">
        <f>IF(S$14="","",INDEX('Work It Out'!$I318:$EN318, MATCH(S$14, WorkDebtName, 0)))</f>
        <v/>
      </c>
      <c r="U324" s="32" t="str">
        <f>IF(U$14="","",INDEX('Work It Out'!$K318:$EN318,MATCH(U$14,WorkDebtName,0)))</f>
        <v/>
      </c>
      <c r="V324" s="32" t="str">
        <f>IF(U$14="","",INDEX('Work It Out'!$I318:$EN318, MATCH(U$14, WorkDebtName, 0)))</f>
        <v/>
      </c>
      <c r="W324" s="32" t="str">
        <f>IF(W$14="","",INDEX('Work It Out'!$K318:$EN318,MATCH(W$14,WorkDebtName,0)))</f>
        <v/>
      </c>
      <c r="X324" s="32" t="str">
        <f>IF(W$14="","",INDEX('Work It Out'!$I318:$EN318, MATCH(W$14, WorkDebtName, 0)))</f>
        <v/>
      </c>
      <c r="Y324" s="32" t="str">
        <f>IF(Y$14="","",INDEX('Work It Out'!$K318:$EN318,MATCH(Y$14,WorkDebtName,0)))</f>
        <v/>
      </c>
      <c r="Z324" s="32" t="str">
        <f>IF(Y$14="","",INDEX('Work It Out'!$I318:$EN318, MATCH(Y$14, WorkDebtName, 0)))</f>
        <v/>
      </c>
      <c r="AA324" s="32" t="str">
        <f>IF(AA$14="","",INDEX('Work It Out'!$K318:$EN318,MATCH(AA$14,WorkDebtName,0)))</f>
        <v/>
      </c>
      <c r="AB324" s="32" t="str">
        <f>IF(AA$14="","",INDEX('Work It Out'!$I318:$EN318, MATCH(AA$14, WorkDebtName, 0)))</f>
        <v/>
      </c>
      <c r="AC324" s="32" t="str">
        <f>IF(AC$14="","",INDEX('Work It Out'!$K318:$EN318,MATCH(AC$14,WorkDebtName,0)))</f>
        <v/>
      </c>
      <c r="AD324" s="32" t="str">
        <f>IF(AC$14="","",INDEX('Work It Out'!$I318:$EN318, MATCH(AC$14, WorkDebtName, 0)))</f>
        <v/>
      </c>
      <c r="AE324" s="32" t="str">
        <f>IF(AE$14="","",INDEX('Work It Out'!$K318:$EN318,MATCH(AE$14,WorkDebtName,0)))</f>
        <v/>
      </c>
      <c r="AF324" s="32" t="str">
        <f>IF(AE$14="","",INDEX('Work It Out'!$I318:$EN318, MATCH(AE$14, WorkDebtName, 0)))</f>
        <v/>
      </c>
      <c r="AG324" s="32" t="str">
        <f>IF(AG$14="","",INDEX('Work It Out'!$K318:$EN318,MATCH(AG$14,WorkDebtName,0)))</f>
        <v/>
      </c>
      <c r="AH324" s="32" t="str">
        <f>IF(AG$14="","",INDEX('Work It Out'!$I318:$EN318, MATCH(AG$14, WorkDebtName, 0)))</f>
        <v/>
      </c>
      <c r="AI324" s="32" t="str">
        <f>IF(AI$14="","",INDEX('Work It Out'!$K318:$EN318,MATCH(AI$14,WorkDebtName,0)))</f>
        <v/>
      </c>
      <c r="AJ324" s="32" t="str">
        <f>IF(AI$14="","",INDEX('Work It Out'!$I318:$EN318, MATCH(AI$14, WorkDebtName, 0)))</f>
        <v/>
      </c>
      <c r="AK324" s="32" t="str">
        <f>IF(AK$14="","",INDEX('Work It Out'!$K318:$EN318,MATCH(AK$14,WorkDebtName,0)))</f>
        <v/>
      </c>
      <c r="AL324" s="32" t="str">
        <f>IF(AK$14="","",INDEX('Work It Out'!$I318:$EN318, MATCH(AK$14, WorkDebtName, 0)))</f>
        <v/>
      </c>
      <c r="AM324" s="32" t="str">
        <f>IF(AM$14="","",INDEX('Work It Out'!$K318:$EN318,MATCH(AM$14,WorkDebtName,0)))</f>
        <v/>
      </c>
      <c r="AN324" s="32" t="str">
        <f>IF(AM$14="","",INDEX('Work It Out'!$I318:$EN318, MATCH(AM$14, WorkDebtName, 0)))</f>
        <v/>
      </c>
      <c r="AO324" s="32" t="str">
        <f>IF(AO$14="","",INDEX('Work It Out'!$K318:$EN318,MATCH(AO$14,WorkDebtName,0)))</f>
        <v/>
      </c>
      <c r="AP324" s="32" t="str">
        <f>IF(AO$14="","",INDEX('Work It Out'!$I318:$EN318, MATCH(AO$14, WorkDebtName, 0)))</f>
        <v/>
      </c>
    </row>
    <row r="325" spans="2:42" x14ac:dyDescent="0.25">
      <c r="B325" s="31">
        <f t="shared" ca="1" si="4"/>
        <v>54909</v>
      </c>
      <c r="C325" s="32">
        <f>IF(C$14="","",INDEX('Work It Out'!$K319:$EN319,MATCH(C$14,WorkDebtName,0)))</f>
        <v>0</v>
      </c>
      <c r="D325" s="32">
        <f>IF(C$14="","",INDEX('Work It Out'!$I319:$EN319, MATCH(C$14, WorkDebtName, 0)))</f>
        <v>0</v>
      </c>
      <c r="E325" s="32">
        <f>IF(E$14="","",INDEX('Work It Out'!$K319:$EN319,MATCH(E$14,WorkDebtName,0)))</f>
        <v>0</v>
      </c>
      <c r="F325" s="32">
        <f>IF(E$14="","",INDEX('Work It Out'!$I319:$EN319, MATCH(E$14, WorkDebtName, 0)))</f>
        <v>0</v>
      </c>
      <c r="G325" s="32">
        <f>IF(G$14="","",INDEX('Work It Out'!$K319:$EN319,MATCH(G$14,WorkDebtName,0)))</f>
        <v>0</v>
      </c>
      <c r="H325" s="32">
        <f>IF(G$14="","",INDEX('Work It Out'!$I319:$EN319, MATCH(G$14, WorkDebtName, 0)))</f>
        <v>0</v>
      </c>
      <c r="I325" s="32">
        <f>IF(I$14="","",INDEX('Work It Out'!$K319:$EN319,MATCH(I$14,WorkDebtName,0)))</f>
        <v>0</v>
      </c>
      <c r="J325" s="32">
        <f>IF(I$14="","",INDEX('Work It Out'!$I319:$EN319, MATCH(I$14, WorkDebtName, 0)))</f>
        <v>0</v>
      </c>
      <c r="K325" s="32" t="str">
        <f>IF(K$14="","",INDEX('Work It Out'!$K319:$EN319,MATCH(K$14,WorkDebtName,0)))</f>
        <v/>
      </c>
      <c r="L325" s="32" t="str">
        <f>IF(K$14="","",INDEX('Work It Out'!$I319:$EN319, MATCH(K$14, WorkDebtName, 0)))</f>
        <v/>
      </c>
      <c r="M325" s="32" t="str">
        <f>IF(M$14="","",INDEX('Work It Out'!$K319:$EN319,MATCH(M$14,WorkDebtName,0)))</f>
        <v/>
      </c>
      <c r="N325" s="32" t="str">
        <f>IF(M$14="","",INDEX('Work It Out'!$I319:$EN319, MATCH(M$14, WorkDebtName, 0)))</f>
        <v/>
      </c>
      <c r="O325" s="32" t="str">
        <f>IF(O$14="","",INDEX('Work It Out'!$K319:$EN319,MATCH(O$14,WorkDebtName,0)))</f>
        <v/>
      </c>
      <c r="P325" s="32" t="str">
        <f>IF(O$14="","",INDEX('Work It Out'!$I319:$EN319, MATCH(O$14, WorkDebtName, 0)))</f>
        <v/>
      </c>
      <c r="Q325" s="32" t="str">
        <f>IF(Q$14="","",INDEX('Work It Out'!$K319:$EN319,MATCH(Q$14,WorkDebtName,0)))</f>
        <v/>
      </c>
      <c r="R325" s="32" t="str">
        <f>IF(Q$14="","",INDEX('Work It Out'!$I319:$EN319, MATCH(Q$14, WorkDebtName, 0)))</f>
        <v/>
      </c>
      <c r="S325" s="32" t="str">
        <f>IF(S$14="","",INDEX('Work It Out'!$K319:$EN319,MATCH(S$14,WorkDebtName,0)))</f>
        <v/>
      </c>
      <c r="T325" s="32" t="str">
        <f>IF(S$14="","",INDEX('Work It Out'!$I319:$EN319, MATCH(S$14, WorkDebtName, 0)))</f>
        <v/>
      </c>
      <c r="U325" s="32" t="str">
        <f>IF(U$14="","",INDEX('Work It Out'!$K319:$EN319,MATCH(U$14,WorkDebtName,0)))</f>
        <v/>
      </c>
      <c r="V325" s="32" t="str">
        <f>IF(U$14="","",INDEX('Work It Out'!$I319:$EN319, MATCH(U$14, WorkDebtName, 0)))</f>
        <v/>
      </c>
      <c r="W325" s="32" t="str">
        <f>IF(W$14="","",INDEX('Work It Out'!$K319:$EN319,MATCH(W$14,WorkDebtName,0)))</f>
        <v/>
      </c>
      <c r="X325" s="32" t="str">
        <f>IF(W$14="","",INDEX('Work It Out'!$I319:$EN319, MATCH(W$14, WorkDebtName, 0)))</f>
        <v/>
      </c>
      <c r="Y325" s="32" t="str">
        <f>IF(Y$14="","",INDEX('Work It Out'!$K319:$EN319,MATCH(Y$14,WorkDebtName,0)))</f>
        <v/>
      </c>
      <c r="Z325" s="32" t="str">
        <f>IF(Y$14="","",INDEX('Work It Out'!$I319:$EN319, MATCH(Y$14, WorkDebtName, 0)))</f>
        <v/>
      </c>
      <c r="AA325" s="32" t="str">
        <f>IF(AA$14="","",INDEX('Work It Out'!$K319:$EN319,MATCH(AA$14,WorkDebtName,0)))</f>
        <v/>
      </c>
      <c r="AB325" s="32" t="str">
        <f>IF(AA$14="","",INDEX('Work It Out'!$I319:$EN319, MATCH(AA$14, WorkDebtName, 0)))</f>
        <v/>
      </c>
      <c r="AC325" s="32" t="str">
        <f>IF(AC$14="","",INDEX('Work It Out'!$K319:$EN319,MATCH(AC$14,WorkDebtName,0)))</f>
        <v/>
      </c>
      <c r="AD325" s="32" t="str">
        <f>IF(AC$14="","",INDEX('Work It Out'!$I319:$EN319, MATCH(AC$14, WorkDebtName, 0)))</f>
        <v/>
      </c>
      <c r="AE325" s="32" t="str">
        <f>IF(AE$14="","",INDEX('Work It Out'!$K319:$EN319,MATCH(AE$14,WorkDebtName,0)))</f>
        <v/>
      </c>
      <c r="AF325" s="32" t="str">
        <f>IF(AE$14="","",INDEX('Work It Out'!$I319:$EN319, MATCH(AE$14, WorkDebtName, 0)))</f>
        <v/>
      </c>
      <c r="AG325" s="32" t="str">
        <f>IF(AG$14="","",INDEX('Work It Out'!$K319:$EN319,MATCH(AG$14,WorkDebtName,0)))</f>
        <v/>
      </c>
      <c r="AH325" s="32" t="str">
        <f>IF(AG$14="","",INDEX('Work It Out'!$I319:$EN319, MATCH(AG$14, WorkDebtName, 0)))</f>
        <v/>
      </c>
      <c r="AI325" s="32" t="str">
        <f>IF(AI$14="","",INDEX('Work It Out'!$K319:$EN319,MATCH(AI$14,WorkDebtName,0)))</f>
        <v/>
      </c>
      <c r="AJ325" s="32" t="str">
        <f>IF(AI$14="","",INDEX('Work It Out'!$I319:$EN319, MATCH(AI$14, WorkDebtName, 0)))</f>
        <v/>
      </c>
      <c r="AK325" s="32" t="str">
        <f>IF(AK$14="","",INDEX('Work It Out'!$K319:$EN319,MATCH(AK$14,WorkDebtName,0)))</f>
        <v/>
      </c>
      <c r="AL325" s="32" t="str">
        <f>IF(AK$14="","",INDEX('Work It Out'!$I319:$EN319, MATCH(AK$14, WorkDebtName, 0)))</f>
        <v/>
      </c>
      <c r="AM325" s="32" t="str">
        <f>IF(AM$14="","",INDEX('Work It Out'!$K319:$EN319,MATCH(AM$14,WorkDebtName,0)))</f>
        <v/>
      </c>
      <c r="AN325" s="32" t="str">
        <f>IF(AM$14="","",INDEX('Work It Out'!$I319:$EN319, MATCH(AM$14, WorkDebtName, 0)))</f>
        <v/>
      </c>
      <c r="AO325" s="32" t="str">
        <f>IF(AO$14="","",INDEX('Work It Out'!$K319:$EN319,MATCH(AO$14,WorkDebtName,0)))</f>
        <v/>
      </c>
      <c r="AP325" s="32" t="str">
        <f>IF(AO$14="","",INDEX('Work It Out'!$I319:$EN319, MATCH(AO$14, WorkDebtName, 0)))</f>
        <v/>
      </c>
    </row>
    <row r="326" spans="2:42" x14ac:dyDescent="0.25">
      <c r="B326" s="31">
        <f t="shared" ca="1" si="4"/>
        <v>54940</v>
      </c>
      <c r="C326" s="32">
        <f>IF(C$14="","",INDEX('Work It Out'!$K320:$EN320,MATCH(C$14,WorkDebtName,0)))</f>
        <v>0</v>
      </c>
      <c r="D326" s="32">
        <f>IF(C$14="","",INDEX('Work It Out'!$I320:$EN320, MATCH(C$14, WorkDebtName, 0)))</f>
        <v>0</v>
      </c>
      <c r="E326" s="32">
        <f>IF(E$14="","",INDEX('Work It Out'!$K320:$EN320,MATCH(E$14,WorkDebtName,0)))</f>
        <v>0</v>
      </c>
      <c r="F326" s="32">
        <f>IF(E$14="","",INDEX('Work It Out'!$I320:$EN320, MATCH(E$14, WorkDebtName, 0)))</f>
        <v>0</v>
      </c>
      <c r="G326" s="32">
        <f>IF(G$14="","",INDEX('Work It Out'!$K320:$EN320,MATCH(G$14,WorkDebtName,0)))</f>
        <v>0</v>
      </c>
      <c r="H326" s="32">
        <f>IF(G$14="","",INDEX('Work It Out'!$I320:$EN320, MATCH(G$14, WorkDebtName, 0)))</f>
        <v>0</v>
      </c>
      <c r="I326" s="32">
        <f>IF(I$14="","",INDEX('Work It Out'!$K320:$EN320,MATCH(I$14,WorkDebtName,0)))</f>
        <v>0</v>
      </c>
      <c r="J326" s="32">
        <f>IF(I$14="","",INDEX('Work It Out'!$I320:$EN320, MATCH(I$14, WorkDebtName, 0)))</f>
        <v>0</v>
      </c>
      <c r="K326" s="32" t="str">
        <f>IF(K$14="","",INDEX('Work It Out'!$K320:$EN320,MATCH(K$14,WorkDebtName,0)))</f>
        <v/>
      </c>
      <c r="L326" s="32" t="str">
        <f>IF(K$14="","",INDEX('Work It Out'!$I320:$EN320, MATCH(K$14, WorkDebtName, 0)))</f>
        <v/>
      </c>
      <c r="M326" s="32" t="str">
        <f>IF(M$14="","",INDEX('Work It Out'!$K320:$EN320,MATCH(M$14,WorkDebtName,0)))</f>
        <v/>
      </c>
      <c r="N326" s="32" t="str">
        <f>IF(M$14="","",INDEX('Work It Out'!$I320:$EN320, MATCH(M$14, WorkDebtName, 0)))</f>
        <v/>
      </c>
      <c r="O326" s="32" t="str">
        <f>IF(O$14="","",INDEX('Work It Out'!$K320:$EN320,MATCH(O$14,WorkDebtName,0)))</f>
        <v/>
      </c>
      <c r="P326" s="32" t="str">
        <f>IF(O$14="","",INDEX('Work It Out'!$I320:$EN320, MATCH(O$14, WorkDebtName, 0)))</f>
        <v/>
      </c>
      <c r="Q326" s="32" t="str">
        <f>IF(Q$14="","",INDEX('Work It Out'!$K320:$EN320,MATCH(Q$14,WorkDebtName,0)))</f>
        <v/>
      </c>
      <c r="R326" s="32" t="str">
        <f>IF(Q$14="","",INDEX('Work It Out'!$I320:$EN320, MATCH(Q$14, WorkDebtName, 0)))</f>
        <v/>
      </c>
      <c r="S326" s="32" t="str">
        <f>IF(S$14="","",INDEX('Work It Out'!$K320:$EN320,MATCH(S$14,WorkDebtName,0)))</f>
        <v/>
      </c>
      <c r="T326" s="32" t="str">
        <f>IF(S$14="","",INDEX('Work It Out'!$I320:$EN320, MATCH(S$14, WorkDebtName, 0)))</f>
        <v/>
      </c>
      <c r="U326" s="32" t="str">
        <f>IF(U$14="","",INDEX('Work It Out'!$K320:$EN320,MATCH(U$14,WorkDebtName,0)))</f>
        <v/>
      </c>
      <c r="V326" s="32" t="str">
        <f>IF(U$14="","",INDEX('Work It Out'!$I320:$EN320, MATCH(U$14, WorkDebtName, 0)))</f>
        <v/>
      </c>
      <c r="W326" s="32" t="str">
        <f>IF(W$14="","",INDEX('Work It Out'!$K320:$EN320,MATCH(W$14,WorkDebtName,0)))</f>
        <v/>
      </c>
      <c r="X326" s="32" t="str">
        <f>IF(W$14="","",INDEX('Work It Out'!$I320:$EN320, MATCH(W$14, WorkDebtName, 0)))</f>
        <v/>
      </c>
      <c r="Y326" s="32" t="str">
        <f>IF(Y$14="","",INDEX('Work It Out'!$K320:$EN320,MATCH(Y$14,WorkDebtName,0)))</f>
        <v/>
      </c>
      <c r="Z326" s="32" t="str">
        <f>IF(Y$14="","",INDEX('Work It Out'!$I320:$EN320, MATCH(Y$14, WorkDebtName, 0)))</f>
        <v/>
      </c>
      <c r="AA326" s="32" t="str">
        <f>IF(AA$14="","",INDEX('Work It Out'!$K320:$EN320,MATCH(AA$14,WorkDebtName,0)))</f>
        <v/>
      </c>
      <c r="AB326" s="32" t="str">
        <f>IF(AA$14="","",INDEX('Work It Out'!$I320:$EN320, MATCH(AA$14, WorkDebtName, 0)))</f>
        <v/>
      </c>
      <c r="AC326" s="32" t="str">
        <f>IF(AC$14="","",INDEX('Work It Out'!$K320:$EN320,MATCH(AC$14,WorkDebtName,0)))</f>
        <v/>
      </c>
      <c r="AD326" s="32" t="str">
        <f>IF(AC$14="","",INDEX('Work It Out'!$I320:$EN320, MATCH(AC$14, WorkDebtName, 0)))</f>
        <v/>
      </c>
      <c r="AE326" s="32" t="str">
        <f>IF(AE$14="","",INDEX('Work It Out'!$K320:$EN320,MATCH(AE$14,WorkDebtName,0)))</f>
        <v/>
      </c>
      <c r="AF326" s="32" t="str">
        <f>IF(AE$14="","",INDEX('Work It Out'!$I320:$EN320, MATCH(AE$14, WorkDebtName, 0)))</f>
        <v/>
      </c>
      <c r="AG326" s="32" t="str">
        <f>IF(AG$14="","",INDEX('Work It Out'!$K320:$EN320,MATCH(AG$14,WorkDebtName,0)))</f>
        <v/>
      </c>
      <c r="AH326" s="32" t="str">
        <f>IF(AG$14="","",INDEX('Work It Out'!$I320:$EN320, MATCH(AG$14, WorkDebtName, 0)))</f>
        <v/>
      </c>
      <c r="AI326" s="32" t="str">
        <f>IF(AI$14="","",INDEX('Work It Out'!$K320:$EN320,MATCH(AI$14,WorkDebtName,0)))</f>
        <v/>
      </c>
      <c r="AJ326" s="32" t="str">
        <f>IF(AI$14="","",INDEX('Work It Out'!$I320:$EN320, MATCH(AI$14, WorkDebtName, 0)))</f>
        <v/>
      </c>
      <c r="AK326" s="32" t="str">
        <f>IF(AK$14="","",INDEX('Work It Out'!$K320:$EN320,MATCH(AK$14,WorkDebtName,0)))</f>
        <v/>
      </c>
      <c r="AL326" s="32" t="str">
        <f>IF(AK$14="","",INDEX('Work It Out'!$I320:$EN320, MATCH(AK$14, WorkDebtName, 0)))</f>
        <v/>
      </c>
      <c r="AM326" s="32" t="str">
        <f>IF(AM$14="","",INDEX('Work It Out'!$K320:$EN320,MATCH(AM$14,WorkDebtName,0)))</f>
        <v/>
      </c>
      <c r="AN326" s="32" t="str">
        <f>IF(AM$14="","",INDEX('Work It Out'!$I320:$EN320, MATCH(AM$14, WorkDebtName, 0)))</f>
        <v/>
      </c>
      <c r="AO326" s="32" t="str">
        <f>IF(AO$14="","",INDEX('Work It Out'!$K320:$EN320,MATCH(AO$14,WorkDebtName,0)))</f>
        <v/>
      </c>
      <c r="AP326" s="32" t="str">
        <f>IF(AO$14="","",INDEX('Work It Out'!$I320:$EN320, MATCH(AO$14, WorkDebtName, 0)))</f>
        <v/>
      </c>
    </row>
    <row r="327" spans="2:42" x14ac:dyDescent="0.25">
      <c r="B327" s="31">
        <f t="shared" ca="1" si="4"/>
        <v>54970</v>
      </c>
      <c r="C327" s="32">
        <f>IF(C$14="","",INDEX('Work It Out'!$K321:$EN321,MATCH(C$14,WorkDebtName,0)))</f>
        <v>0</v>
      </c>
      <c r="D327" s="32">
        <f>IF(C$14="","",INDEX('Work It Out'!$I321:$EN321, MATCH(C$14, WorkDebtName, 0)))</f>
        <v>0</v>
      </c>
      <c r="E327" s="32">
        <f>IF(E$14="","",INDEX('Work It Out'!$K321:$EN321,MATCH(E$14,WorkDebtName,0)))</f>
        <v>0</v>
      </c>
      <c r="F327" s="32">
        <f>IF(E$14="","",INDEX('Work It Out'!$I321:$EN321, MATCH(E$14, WorkDebtName, 0)))</f>
        <v>0</v>
      </c>
      <c r="G327" s="32">
        <f>IF(G$14="","",INDEX('Work It Out'!$K321:$EN321,MATCH(G$14,WorkDebtName,0)))</f>
        <v>0</v>
      </c>
      <c r="H327" s="32">
        <f>IF(G$14="","",INDEX('Work It Out'!$I321:$EN321, MATCH(G$14, WorkDebtName, 0)))</f>
        <v>0</v>
      </c>
      <c r="I327" s="32">
        <f>IF(I$14="","",INDEX('Work It Out'!$K321:$EN321,MATCH(I$14,WorkDebtName,0)))</f>
        <v>0</v>
      </c>
      <c r="J327" s="32">
        <f>IF(I$14="","",INDEX('Work It Out'!$I321:$EN321, MATCH(I$14, WorkDebtName, 0)))</f>
        <v>0</v>
      </c>
      <c r="K327" s="32" t="str">
        <f>IF(K$14="","",INDEX('Work It Out'!$K321:$EN321,MATCH(K$14,WorkDebtName,0)))</f>
        <v/>
      </c>
      <c r="L327" s="32" t="str">
        <f>IF(K$14="","",INDEX('Work It Out'!$I321:$EN321, MATCH(K$14, WorkDebtName, 0)))</f>
        <v/>
      </c>
      <c r="M327" s="32" t="str">
        <f>IF(M$14="","",INDEX('Work It Out'!$K321:$EN321,MATCH(M$14,WorkDebtName,0)))</f>
        <v/>
      </c>
      <c r="N327" s="32" t="str">
        <f>IF(M$14="","",INDEX('Work It Out'!$I321:$EN321, MATCH(M$14, WorkDebtName, 0)))</f>
        <v/>
      </c>
      <c r="O327" s="32" t="str">
        <f>IF(O$14="","",INDEX('Work It Out'!$K321:$EN321,MATCH(O$14,WorkDebtName,0)))</f>
        <v/>
      </c>
      <c r="P327" s="32" t="str">
        <f>IF(O$14="","",INDEX('Work It Out'!$I321:$EN321, MATCH(O$14, WorkDebtName, 0)))</f>
        <v/>
      </c>
      <c r="Q327" s="32" t="str">
        <f>IF(Q$14="","",INDEX('Work It Out'!$K321:$EN321,MATCH(Q$14,WorkDebtName,0)))</f>
        <v/>
      </c>
      <c r="R327" s="32" t="str">
        <f>IF(Q$14="","",INDEX('Work It Out'!$I321:$EN321, MATCH(Q$14, WorkDebtName, 0)))</f>
        <v/>
      </c>
      <c r="S327" s="32" t="str">
        <f>IF(S$14="","",INDEX('Work It Out'!$K321:$EN321,MATCH(S$14,WorkDebtName,0)))</f>
        <v/>
      </c>
      <c r="T327" s="32" t="str">
        <f>IF(S$14="","",INDEX('Work It Out'!$I321:$EN321, MATCH(S$14, WorkDebtName, 0)))</f>
        <v/>
      </c>
      <c r="U327" s="32" t="str">
        <f>IF(U$14="","",INDEX('Work It Out'!$K321:$EN321,MATCH(U$14,WorkDebtName,0)))</f>
        <v/>
      </c>
      <c r="V327" s="32" t="str">
        <f>IF(U$14="","",INDEX('Work It Out'!$I321:$EN321, MATCH(U$14, WorkDebtName, 0)))</f>
        <v/>
      </c>
      <c r="W327" s="32" t="str">
        <f>IF(W$14="","",INDEX('Work It Out'!$K321:$EN321,MATCH(W$14,WorkDebtName,0)))</f>
        <v/>
      </c>
      <c r="X327" s="32" t="str">
        <f>IF(W$14="","",INDEX('Work It Out'!$I321:$EN321, MATCH(W$14, WorkDebtName, 0)))</f>
        <v/>
      </c>
      <c r="Y327" s="32" t="str">
        <f>IF(Y$14="","",INDEX('Work It Out'!$K321:$EN321,MATCH(Y$14,WorkDebtName,0)))</f>
        <v/>
      </c>
      <c r="Z327" s="32" t="str">
        <f>IF(Y$14="","",INDEX('Work It Out'!$I321:$EN321, MATCH(Y$14, WorkDebtName, 0)))</f>
        <v/>
      </c>
      <c r="AA327" s="32" t="str">
        <f>IF(AA$14="","",INDEX('Work It Out'!$K321:$EN321,MATCH(AA$14,WorkDebtName,0)))</f>
        <v/>
      </c>
      <c r="AB327" s="32" t="str">
        <f>IF(AA$14="","",INDEX('Work It Out'!$I321:$EN321, MATCH(AA$14, WorkDebtName, 0)))</f>
        <v/>
      </c>
      <c r="AC327" s="32" t="str">
        <f>IF(AC$14="","",INDEX('Work It Out'!$K321:$EN321,MATCH(AC$14,WorkDebtName,0)))</f>
        <v/>
      </c>
      <c r="AD327" s="32" t="str">
        <f>IF(AC$14="","",INDEX('Work It Out'!$I321:$EN321, MATCH(AC$14, WorkDebtName, 0)))</f>
        <v/>
      </c>
      <c r="AE327" s="32" t="str">
        <f>IF(AE$14="","",INDEX('Work It Out'!$K321:$EN321,MATCH(AE$14,WorkDebtName,0)))</f>
        <v/>
      </c>
      <c r="AF327" s="32" t="str">
        <f>IF(AE$14="","",INDEX('Work It Out'!$I321:$EN321, MATCH(AE$14, WorkDebtName, 0)))</f>
        <v/>
      </c>
      <c r="AG327" s="32" t="str">
        <f>IF(AG$14="","",INDEX('Work It Out'!$K321:$EN321,MATCH(AG$14,WorkDebtName,0)))</f>
        <v/>
      </c>
      <c r="AH327" s="32" t="str">
        <f>IF(AG$14="","",INDEX('Work It Out'!$I321:$EN321, MATCH(AG$14, WorkDebtName, 0)))</f>
        <v/>
      </c>
      <c r="AI327" s="32" t="str">
        <f>IF(AI$14="","",INDEX('Work It Out'!$K321:$EN321,MATCH(AI$14,WorkDebtName,0)))</f>
        <v/>
      </c>
      <c r="AJ327" s="32" t="str">
        <f>IF(AI$14="","",INDEX('Work It Out'!$I321:$EN321, MATCH(AI$14, WorkDebtName, 0)))</f>
        <v/>
      </c>
      <c r="AK327" s="32" t="str">
        <f>IF(AK$14="","",INDEX('Work It Out'!$K321:$EN321,MATCH(AK$14,WorkDebtName,0)))</f>
        <v/>
      </c>
      <c r="AL327" s="32" t="str">
        <f>IF(AK$14="","",INDEX('Work It Out'!$I321:$EN321, MATCH(AK$14, WorkDebtName, 0)))</f>
        <v/>
      </c>
      <c r="AM327" s="32" t="str">
        <f>IF(AM$14="","",INDEX('Work It Out'!$K321:$EN321,MATCH(AM$14,WorkDebtName,0)))</f>
        <v/>
      </c>
      <c r="AN327" s="32" t="str">
        <f>IF(AM$14="","",INDEX('Work It Out'!$I321:$EN321, MATCH(AM$14, WorkDebtName, 0)))</f>
        <v/>
      </c>
      <c r="AO327" s="32" t="str">
        <f>IF(AO$14="","",INDEX('Work It Out'!$K321:$EN321,MATCH(AO$14,WorkDebtName,0)))</f>
        <v/>
      </c>
      <c r="AP327" s="32" t="str">
        <f>IF(AO$14="","",INDEX('Work It Out'!$I321:$EN321, MATCH(AO$14, WorkDebtName, 0)))</f>
        <v/>
      </c>
    </row>
    <row r="328" spans="2:42" x14ac:dyDescent="0.25">
      <c r="B328" s="31">
        <f t="shared" ca="1" si="4"/>
        <v>55001</v>
      </c>
      <c r="C328" s="32">
        <f>IF(C$14="","",INDEX('Work It Out'!$K322:$EN322,MATCH(C$14,WorkDebtName,0)))</f>
        <v>0</v>
      </c>
      <c r="D328" s="32">
        <f>IF(C$14="","",INDEX('Work It Out'!$I322:$EN322, MATCH(C$14, WorkDebtName, 0)))</f>
        <v>0</v>
      </c>
      <c r="E328" s="32">
        <f>IF(E$14="","",INDEX('Work It Out'!$K322:$EN322,MATCH(E$14,WorkDebtName,0)))</f>
        <v>0</v>
      </c>
      <c r="F328" s="32">
        <f>IF(E$14="","",INDEX('Work It Out'!$I322:$EN322, MATCH(E$14, WorkDebtName, 0)))</f>
        <v>0</v>
      </c>
      <c r="G328" s="32">
        <f>IF(G$14="","",INDEX('Work It Out'!$K322:$EN322,MATCH(G$14,WorkDebtName,0)))</f>
        <v>0</v>
      </c>
      <c r="H328" s="32">
        <f>IF(G$14="","",INDEX('Work It Out'!$I322:$EN322, MATCH(G$14, WorkDebtName, 0)))</f>
        <v>0</v>
      </c>
      <c r="I328" s="32">
        <f>IF(I$14="","",INDEX('Work It Out'!$K322:$EN322,MATCH(I$14,WorkDebtName,0)))</f>
        <v>0</v>
      </c>
      <c r="J328" s="32">
        <f>IF(I$14="","",INDEX('Work It Out'!$I322:$EN322, MATCH(I$14, WorkDebtName, 0)))</f>
        <v>0</v>
      </c>
      <c r="K328" s="32" t="str">
        <f>IF(K$14="","",INDEX('Work It Out'!$K322:$EN322,MATCH(K$14,WorkDebtName,0)))</f>
        <v/>
      </c>
      <c r="L328" s="32" t="str">
        <f>IF(K$14="","",INDEX('Work It Out'!$I322:$EN322, MATCH(K$14, WorkDebtName, 0)))</f>
        <v/>
      </c>
      <c r="M328" s="32" t="str">
        <f>IF(M$14="","",INDEX('Work It Out'!$K322:$EN322,MATCH(M$14,WorkDebtName,0)))</f>
        <v/>
      </c>
      <c r="N328" s="32" t="str">
        <f>IF(M$14="","",INDEX('Work It Out'!$I322:$EN322, MATCH(M$14, WorkDebtName, 0)))</f>
        <v/>
      </c>
      <c r="O328" s="32" t="str">
        <f>IF(O$14="","",INDEX('Work It Out'!$K322:$EN322,MATCH(O$14,WorkDebtName,0)))</f>
        <v/>
      </c>
      <c r="P328" s="32" t="str">
        <f>IF(O$14="","",INDEX('Work It Out'!$I322:$EN322, MATCH(O$14, WorkDebtName, 0)))</f>
        <v/>
      </c>
      <c r="Q328" s="32" t="str">
        <f>IF(Q$14="","",INDEX('Work It Out'!$K322:$EN322,MATCH(Q$14,WorkDebtName,0)))</f>
        <v/>
      </c>
      <c r="R328" s="32" t="str">
        <f>IF(Q$14="","",INDEX('Work It Out'!$I322:$EN322, MATCH(Q$14, WorkDebtName, 0)))</f>
        <v/>
      </c>
      <c r="S328" s="32" t="str">
        <f>IF(S$14="","",INDEX('Work It Out'!$K322:$EN322,MATCH(S$14,WorkDebtName,0)))</f>
        <v/>
      </c>
      <c r="T328" s="32" t="str">
        <f>IF(S$14="","",INDEX('Work It Out'!$I322:$EN322, MATCH(S$14, WorkDebtName, 0)))</f>
        <v/>
      </c>
      <c r="U328" s="32" t="str">
        <f>IF(U$14="","",INDEX('Work It Out'!$K322:$EN322,MATCH(U$14,WorkDebtName,0)))</f>
        <v/>
      </c>
      <c r="V328" s="32" t="str">
        <f>IF(U$14="","",INDEX('Work It Out'!$I322:$EN322, MATCH(U$14, WorkDebtName, 0)))</f>
        <v/>
      </c>
      <c r="W328" s="32" t="str">
        <f>IF(W$14="","",INDEX('Work It Out'!$K322:$EN322,MATCH(W$14,WorkDebtName,0)))</f>
        <v/>
      </c>
      <c r="X328" s="32" t="str">
        <f>IF(W$14="","",INDEX('Work It Out'!$I322:$EN322, MATCH(W$14, WorkDebtName, 0)))</f>
        <v/>
      </c>
      <c r="Y328" s="32" t="str">
        <f>IF(Y$14="","",INDEX('Work It Out'!$K322:$EN322,MATCH(Y$14,WorkDebtName,0)))</f>
        <v/>
      </c>
      <c r="Z328" s="32" t="str">
        <f>IF(Y$14="","",INDEX('Work It Out'!$I322:$EN322, MATCH(Y$14, WorkDebtName, 0)))</f>
        <v/>
      </c>
      <c r="AA328" s="32" t="str">
        <f>IF(AA$14="","",INDEX('Work It Out'!$K322:$EN322,MATCH(AA$14,WorkDebtName,0)))</f>
        <v/>
      </c>
      <c r="AB328" s="32" t="str">
        <f>IF(AA$14="","",INDEX('Work It Out'!$I322:$EN322, MATCH(AA$14, WorkDebtName, 0)))</f>
        <v/>
      </c>
      <c r="AC328" s="32" t="str">
        <f>IF(AC$14="","",INDEX('Work It Out'!$K322:$EN322,MATCH(AC$14,WorkDebtName,0)))</f>
        <v/>
      </c>
      <c r="AD328" s="32" t="str">
        <f>IF(AC$14="","",INDEX('Work It Out'!$I322:$EN322, MATCH(AC$14, WorkDebtName, 0)))</f>
        <v/>
      </c>
      <c r="AE328" s="32" t="str">
        <f>IF(AE$14="","",INDEX('Work It Out'!$K322:$EN322,MATCH(AE$14,WorkDebtName,0)))</f>
        <v/>
      </c>
      <c r="AF328" s="32" t="str">
        <f>IF(AE$14="","",INDEX('Work It Out'!$I322:$EN322, MATCH(AE$14, WorkDebtName, 0)))</f>
        <v/>
      </c>
      <c r="AG328" s="32" t="str">
        <f>IF(AG$14="","",INDEX('Work It Out'!$K322:$EN322,MATCH(AG$14,WorkDebtName,0)))</f>
        <v/>
      </c>
      <c r="AH328" s="32" t="str">
        <f>IF(AG$14="","",INDEX('Work It Out'!$I322:$EN322, MATCH(AG$14, WorkDebtName, 0)))</f>
        <v/>
      </c>
      <c r="AI328" s="32" t="str">
        <f>IF(AI$14="","",INDEX('Work It Out'!$K322:$EN322,MATCH(AI$14,WorkDebtName,0)))</f>
        <v/>
      </c>
      <c r="AJ328" s="32" t="str">
        <f>IF(AI$14="","",INDEX('Work It Out'!$I322:$EN322, MATCH(AI$14, WorkDebtName, 0)))</f>
        <v/>
      </c>
      <c r="AK328" s="32" t="str">
        <f>IF(AK$14="","",INDEX('Work It Out'!$K322:$EN322,MATCH(AK$14,WorkDebtName,0)))</f>
        <v/>
      </c>
      <c r="AL328" s="32" t="str">
        <f>IF(AK$14="","",INDEX('Work It Out'!$I322:$EN322, MATCH(AK$14, WorkDebtName, 0)))</f>
        <v/>
      </c>
      <c r="AM328" s="32" t="str">
        <f>IF(AM$14="","",INDEX('Work It Out'!$K322:$EN322,MATCH(AM$14,WorkDebtName,0)))</f>
        <v/>
      </c>
      <c r="AN328" s="32" t="str">
        <f>IF(AM$14="","",INDEX('Work It Out'!$I322:$EN322, MATCH(AM$14, WorkDebtName, 0)))</f>
        <v/>
      </c>
      <c r="AO328" s="32" t="str">
        <f>IF(AO$14="","",INDEX('Work It Out'!$K322:$EN322,MATCH(AO$14,WorkDebtName,0)))</f>
        <v/>
      </c>
      <c r="AP328" s="32" t="str">
        <f>IF(AO$14="","",INDEX('Work It Out'!$I322:$EN322, MATCH(AO$14, WorkDebtName, 0)))</f>
        <v/>
      </c>
    </row>
    <row r="329" spans="2:42" x14ac:dyDescent="0.25">
      <c r="B329" s="31">
        <f t="shared" ca="1" si="4"/>
        <v>55032</v>
      </c>
      <c r="C329" s="32">
        <f>IF(C$14="","",INDEX('Work It Out'!$K323:$EN323,MATCH(C$14,WorkDebtName,0)))</f>
        <v>0</v>
      </c>
      <c r="D329" s="32">
        <f>IF(C$14="","",INDEX('Work It Out'!$I323:$EN323, MATCH(C$14, WorkDebtName, 0)))</f>
        <v>0</v>
      </c>
      <c r="E329" s="32">
        <f>IF(E$14="","",INDEX('Work It Out'!$K323:$EN323,MATCH(E$14,WorkDebtName,0)))</f>
        <v>0</v>
      </c>
      <c r="F329" s="32">
        <f>IF(E$14="","",INDEX('Work It Out'!$I323:$EN323, MATCH(E$14, WorkDebtName, 0)))</f>
        <v>0</v>
      </c>
      <c r="G329" s="32">
        <f>IF(G$14="","",INDEX('Work It Out'!$K323:$EN323,MATCH(G$14,WorkDebtName,0)))</f>
        <v>0</v>
      </c>
      <c r="H329" s="32">
        <f>IF(G$14="","",INDEX('Work It Out'!$I323:$EN323, MATCH(G$14, WorkDebtName, 0)))</f>
        <v>0</v>
      </c>
      <c r="I329" s="32">
        <f>IF(I$14="","",INDEX('Work It Out'!$K323:$EN323,MATCH(I$14,WorkDebtName,0)))</f>
        <v>0</v>
      </c>
      <c r="J329" s="32">
        <f>IF(I$14="","",INDEX('Work It Out'!$I323:$EN323, MATCH(I$14, WorkDebtName, 0)))</f>
        <v>0</v>
      </c>
      <c r="K329" s="32" t="str">
        <f>IF(K$14="","",INDEX('Work It Out'!$K323:$EN323,MATCH(K$14,WorkDebtName,0)))</f>
        <v/>
      </c>
      <c r="L329" s="32" t="str">
        <f>IF(K$14="","",INDEX('Work It Out'!$I323:$EN323, MATCH(K$14, WorkDebtName, 0)))</f>
        <v/>
      </c>
      <c r="M329" s="32" t="str">
        <f>IF(M$14="","",INDEX('Work It Out'!$K323:$EN323,MATCH(M$14,WorkDebtName,0)))</f>
        <v/>
      </c>
      <c r="N329" s="32" t="str">
        <f>IF(M$14="","",INDEX('Work It Out'!$I323:$EN323, MATCH(M$14, WorkDebtName, 0)))</f>
        <v/>
      </c>
      <c r="O329" s="32" t="str">
        <f>IF(O$14="","",INDEX('Work It Out'!$K323:$EN323,MATCH(O$14,WorkDebtName,0)))</f>
        <v/>
      </c>
      <c r="P329" s="32" t="str">
        <f>IF(O$14="","",INDEX('Work It Out'!$I323:$EN323, MATCH(O$14, WorkDebtName, 0)))</f>
        <v/>
      </c>
      <c r="Q329" s="32" t="str">
        <f>IF(Q$14="","",INDEX('Work It Out'!$K323:$EN323,MATCH(Q$14,WorkDebtName,0)))</f>
        <v/>
      </c>
      <c r="R329" s="32" t="str">
        <f>IF(Q$14="","",INDEX('Work It Out'!$I323:$EN323, MATCH(Q$14, WorkDebtName, 0)))</f>
        <v/>
      </c>
      <c r="S329" s="32" t="str">
        <f>IF(S$14="","",INDEX('Work It Out'!$K323:$EN323,MATCH(S$14,WorkDebtName,0)))</f>
        <v/>
      </c>
      <c r="T329" s="32" t="str">
        <f>IF(S$14="","",INDEX('Work It Out'!$I323:$EN323, MATCH(S$14, WorkDebtName, 0)))</f>
        <v/>
      </c>
      <c r="U329" s="32" t="str">
        <f>IF(U$14="","",INDEX('Work It Out'!$K323:$EN323,MATCH(U$14,WorkDebtName,0)))</f>
        <v/>
      </c>
      <c r="V329" s="32" t="str">
        <f>IF(U$14="","",INDEX('Work It Out'!$I323:$EN323, MATCH(U$14, WorkDebtName, 0)))</f>
        <v/>
      </c>
      <c r="W329" s="32" t="str">
        <f>IF(W$14="","",INDEX('Work It Out'!$K323:$EN323,MATCH(W$14,WorkDebtName,0)))</f>
        <v/>
      </c>
      <c r="X329" s="32" t="str">
        <f>IF(W$14="","",INDEX('Work It Out'!$I323:$EN323, MATCH(W$14, WorkDebtName, 0)))</f>
        <v/>
      </c>
      <c r="Y329" s="32" t="str">
        <f>IF(Y$14="","",INDEX('Work It Out'!$K323:$EN323,MATCH(Y$14,WorkDebtName,0)))</f>
        <v/>
      </c>
      <c r="Z329" s="32" t="str">
        <f>IF(Y$14="","",INDEX('Work It Out'!$I323:$EN323, MATCH(Y$14, WorkDebtName, 0)))</f>
        <v/>
      </c>
      <c r="AA329" s="32" t="str">
        <f>IF(AA$14="","",INDEX('Work It Out'!$K323:$EN323,MATCH(AA$14,WorkDebtName,0)))</f>
        <v/>
      </c>
      <c r="AB329" s="32" t="str">
        <f>IF(AA$14="","",INDEX('Work It Out'!$I323:$EN323, MATCH(AA$14, WorkDebtName, 0)))</f>
        <v/>
      </c>
      <c r="AC329" s="32" t="str">
        <f>IF(AC$14="","",INDEX('Work It Out'!$K323:$EN323,MATCH(AC$14,WorkDebtName,0)))</f>
        <v/>
      </c>
      <c r="AD329" s="32" t="str">
        <f>IF(AC$14="","",INDEX('Work It Out'!$I323:$EN323, MATCH(AC$14, WorkDebtName, 0)))</f>
        <v/>
      </c>
      <c r="AE329" s="32" t="str">
        <f>IF(AE$14="","",INDEX('Work It Out'!$K323:$EN323,MATCH(AE$14,WorkDebtName,0)))</f>
        <v/>
      </c>
      <c r="AF329" s="32" t="str">
        <f>IF(AE$14="","",INDEX('Work It Out'!$I323:$EN323, MATCH(AE$14, WorkDebtName, 0)))</f>
        <v/>
      </c>
      <c r="AG329" s="32" t="str">
        <f>IF(AG$14="","",INDEX('Work It Out'!$K323:$EN323,MATCH(AG$14,WorkDebtName,0)))</f>
        <v/>
      </c>
      <c r="AH329" s="32" t="str">
        <f>IF(AG$14="","",INDEX('Work It Out'!$I323:$EN323, MATCH(AG$14, WorkDebtName, 0)))</f>
        <v/>
      </c>
      <c r="AI329" s="32" t="str">
        <f>IF(AI$14="","",INDEX('Work It Out'!$K323:$EN323,MATCH(AI$14,WorkDebtName,0)))</f>
        <v/>
      </c>
      <c r="AJ329" s="32" t="str">
        <f>IF(AI$14="","",INDEX('Work It Out'!$I323:$EN323, MATCH(AI$14, WorkDebtName, 0)))</f>
        <v/>
      </c>
      <c r="AK329" s="32" t="str">
        <f>IF(AK$14="","",INDEX('Work It Out'!$K323:$EN323,MATCH(AK$14,WorkDebtName,0)))</f>
        <v/>
      </c>
      <c r="AL329" s="32" t="str">
        <f>IF(AK$14="","",INDEX('Work It Out'!$I323:$EN323, MATCH(AK$14, WorkDebtName, 0)))</f>
        <v/>
      </c>
      <c r="AM329" s="32" t="str">
        <f>IF(AM$14="","",INDEX('Work It Out'!$K323:$EN323,MATCH(AM$14,WorkDebtName,0)))</f>
        <v/>
      </c>
      <c r="AN329" s="32" t="str">
        <f>IF(AM$14="","",INDEX('Work It Out'!$I323:$EN323, MATCH(AM$14, WorkDebtName, 0)))</f>
        <v/>
      </c>
      <c r="AO329" s="32" t="str">
        <f>IF(AO$14="","",INDEX('Work It Out'!$K323:$EN323,MATCH(AO$14,WorkDebtName,0)))</f>
        <v/>
      </c>
      <c r="AP329" s="32" t="str">
        <f>IF(AO$14="","",INDEX('Work It Out'!$I323:$EN323, MATCH(AO$14, WorkDebtName, 0)))</f>
        <v/>
      </c>
    </row>
    <row r="330" spans="2:42" x14ac:dyDescent="0.25">
      <c r="B330" s="31">
        <f t="shared" ca="1" si="4"/>
        <v>55062</v>
      </c>
      <c r="C330" s="32">
        <f>IF(C$14="","",INDEX('Work It Out'!$K324:$EN324,MATCH(C$14,WorkDebtName,0)))</f>
        <v>0</v>
      </c>
      <c r="D330" s="32">
        <f>IF(C$14="","",INDEX('Work It Out'!$I324:$EN324, MATCH(C$14, WorkDebtName, 0)))</f>
        <v>0</v>
      </c>
      <c r="E330" s="32">
        <f>IF(E$14="","",INDEX('Work It Out'!$K324:$EN324,MATCH(E$14,WorkDebtName,0)))</f>
        <v>0</v>
      </c>
      <c r="F330" s="32">
        <f>IF(E$14="","",INDEX('Work It Out'!$I324:$EN324, MATCH(E$14, WorkDebtName, 0)))</f>
        <v>0</v>
      </c>
      <c r="G330" s="32">
        <f>IF(G$14="","",INDEX('Work It Out'!$K324:$EN324,MATCH(G$14,WorkDebtName,0)))</f>
        <v>0</v>
      </c>
      <c r="H330" s="32">
        <f>IF(G$14="","",INDEX('Work It Out'!$I324:$EN324, MATCH(G$14, WorkDebtName, 0)))</f>
        <v>0</v>
      </c>
      <c r="I330" s="32">
        <f>IF(I$14="","",INDEX('Work It Out'!$K324:$EN324,MATCH(I$14,WorkDebtName,0)))</f>
        <v>0</v>
      </c>
      <c r="J330" s="32">
        <f>IF(I$14="","",INDEX('Work It Out'!$I324:$EN324, MATCH(I$14, WorkDebtName, 0)))</f>
        <v>0</v>
      </c>
      <c r="K330" s="32" t="str">
        <f>IF(K$14="","",INDEX('Work It Out'!$K324:$EN324,MATCH(K$14,WorkDebtName,0)))</f>
        <v/>
      </c>
      <c r="L330" s="32" t="str">
        <f>IF(K$14="","",INDEX('Work It Out'!$I324:$EN324, MATCH(K$14, WorkDebtName, 0)))</f>
        <v/>
      </c>
      <c r="M330" s="32" t="str">
        <f>IF(M$14="","",INDEX('Work It Out'!$K324:$EN324,MATCH(M$14,WorkDebtName,0)))</f>
        <v/>
      </c>
      <c r="N330" s="32" t="str">
        <f>IF(M$14="","",INDEX('Work It Out'!$I324:$EN324, MATCH(M$14, WorkDebtName, 0)))</f>
        <v/>
      </c>
      <c r="O330" s="32" t="str">
        <f>IF(O$14="","",INDEX('Work It Out'!$K324:$EN324,MATCH(O$14,WorkDebtName,0)))</f>
        <v/>
      </c>
      <c r="P330" s="32" t="str">
        <f>IF(O$14="","",INDEX('Work It Out'!$I324:$EN324, MATCH(O$14, WorkDebtName, 0)))</f>
        <v/>
      </c>
      <c r="Q330" s="32" t="str">
        <f>IF(Q$14="","",INDEX('Work It Out'!$K324:$EN324,MATCH(Q$14,WorkDebtName,0)))</f>
        <v/>
      </c>
      <c r="R330" s="32" t="str">
        <f>IF(Q$14="","",INDEX('Work It Out'!$I324:$EN324, MATCH(Q$14, WorkDebtName, 0)))</f>
        <v/>
      </c>
      <c r="S330" s="32" t="str">
        <f>IF(S$14="","",INDEX('Work It Out'!$K324:$EN324,MATCH(S$14,WorkDebtName,0)))</f>
        <v/>
      </c>
      <c r="T330" s="32" t="str">
        <f>IF(S$14="","",INDEX('Work It Out'!$I324:$EN324, MATCH(S$14, WorkDebtName, 0)))</f>
        <v/>
      </c>
      <c r="U330" s="32" t="str">
        <f>IF(U$14="","",INDEX('Work It Out'!$K324:$EN324,MATCH(U$14,WorkDebtName,0)))</f>
        <v/>
      </c>
      <c r="V330" s="32" t="str">
        <f>IF(U$14="","",INDEX('Work It Out'!$I324:$EN324, MATCH(U$14, WorkDebtName, 0)))</f>
        <v/>
      </c>
      <c r="W330" s="32" t="str">
        <f>IF(W$14="","",INDEX('Work It Out'!$K324:$EN324,MATCH(W$14,WorkDebtName,0)))</f>
        <v/>
      </c>
      <c r="X330" s="32" t="str">
        <f>IF(W$14="","",INDEX('Work It Out'!$I324:$EN324, MATCH(W$14, WorkDebtName, 0)))</f>
        <v/>
      </c>
      <c r="Y330" s="32" t="str">
        <f>IF(Y$14="","",INDEX('Work It Out'!$K324:$EN324,MATCH(Y$14,WorkDebtName,0)))</f>
        <v/>
      </c>
      <c r="Z330" s="32" t="str">
        <f>IF(Y$14="","",INDEX('Work It Out'!$I324:$EN324, MATCH(Y$14, WorkDebtName, 0)))</f>
        <v/>
      </c>
      <c r="AA330" s="32" t="str">
        <f>IF(AA$14="","",INDEX('Work It Out'!$K324:$EN324,MATCH(AA$14,WorkDebtName,0)))</f>
        <v/>
      </c>
      <c r="AB330" s="32" t="str">
        <f>IF(AA$14="","",INDEX('Work It Out'!$I324:$EN324, MATCH(AA$14, WorkDebtName, 0)))</f>
        <v/>
      </c>
      <c r="AC330" s="32" t="str">
        <f>IF(AC$14="","",INDEX('Work It Out'!$K324:$EN324,MATCH(AC$14,WorkDebtName,0)))</f>
        <v/>
      </c>
      <c r="AD330" s="32" t="str">
        <f>IF(AC$14="","",INDEX('Work It Out'!$I324:$EN324, MATCH(AC$14, WorkDebtName, 0)))</f>
        <v/>
      </c>
      <c r="AE330" s="32" t="str">
        <f>IF(AE$14="","",INDEX('Work It Out'!$K324:$EN324,MATCH(AE$14,WorkDebtName,0)))</f>
        <v/>
      </c>
      <c r="AF330" s="32" t="str">
        <f>IF(AE$14="","",INDEX('Work It Out'!$I324:$EN324, MATCH(AE$14, WorkDebtName, 0)))</f>
        <v/>
      </c>
      <c r="AG330" s="32" t="str">
        <f>IF(AG$14="","",INDEX('Work It Out'!$K324:$EN324,MATCH(AG$14,WorkDebtName,0)))</f>
        <v/>
      </c>
      <c r="AH330" s="32" t="str">
        <f>IF(AG$14="","",INDEX('Work It Out'!$I324:$EN324, MATCH(AG$14, WorkDebtName, 0)))</f>
        <v/>
      </c>
      <c r="AI330" s="32" t="str">
        <f>IF(AI$14="","",INDEX('Work It Out'!$K324:$EN324,MATCH(AI$14,WorkDebtName,0)))</f>
        <v/>
      </c>
      <c r="AJ330" s="32" t="str">
        <f>IF(AI$14="","",INDEX('Work It Out'!$I324:$EN324, MATCH(AI$14, WorkDebtName, 0)))</f>
        <v/>
      </c>
      <c r="AK330" s="32" t="str">
        <f>IF(AK$14="","",INDEX('Work It Out'!$K324:$EN324,MATCH(AK$14,WorkDebtName,0)))</f>
        <v/>
      </c>
      <c r="AL330" s="32" t="str">
        <f>IF(AK$14="","",INDEX('Work It Out'!$I324:$EN324, MATCH(AK$14, WorkDebtName, 0)))</f>
        <v/>
      </c>
      <c r="AM330" s="32" t="str">
        <f>IF(AM$14="","",INDEX('Work It Out'!$K324:$EN324,MATCH(AM$14,WorkDebtName,0)))</f>
        <v/>
      </c>
      <c r="AN330" s="32" t="str">
        <f>IF(AM$14="","",INDEX('Work It Out'!$I324:$EN324, MATCH(AM$14, WorkDebtName, 0)))</f>
        <v/>
      </c>
      <c r="AO330" s="32" t="str">
        <f>IF(AO$14="","",INDEX('Work It Out'!$K324:$EN324,MATCH(AO$14,WorkDebtName,0)))</f>
        <v/>
      </c>
      <c r="AP330" s="32" t="str">
        <f>IF(AO$14="","",INDEX('Work It Out'!$I324:$EN324, MATCH(AO$14, WorkDebtName, 0)))</f>
        <v/>
      </c>
    </row>
    <row r="331" spans="2:42" x14ac:dyDescent="0.25">
      <c r="B331" s="31">
        <f t="shared" ca="1" si="4"/>
        <v>55093</v>
      </c>
      <c r="C331" s="32">
        <f>IF(C$14="","",INDEX('Work It Out'!$K325:$EN325,MATCH(C$14,WorkDebtName,0)))</f>
        <v>0</v>
      </c>
      <c r="D331" s="32">
        <f>IF(C$14="","",INDEX('Work It Out'!$I325:$EN325, MATCH(C$14, WorkDebtName, 0)))</f>
        <v>0</v>
      </c>
      <c r="E331" s="32">
        <f>IF(E$14="","",INDEX('Work It Out'!$K325:$EN325,MATCH(E$14,WorkDebtName,0)))</f>
        <v>0</v>
      </c>
      <c r="F331" s="32">
        <f>IF(E$14="","",INDEX('Work It Out'!$I325:$EN325, MATCH(E$14, WorkDebtName, 0)))</f>
        <v>0</v>
      </c>
      <c r="G331" s="32">
        <f>IF(G$14="","",INDEX('Work It Out'!$K325:$EN325,MATCH(G$14,WorkDebtName,0)))</f>
        <v>0</v>
      </c>
      <c r="H331" s="32">
        <f>IF(G$14="","",INDEX('Work It Out'!$I325:$EN325, MATCH(G$14, WorkDebtName, 0)))</f>
        <v>0</v>
      </c>
      <c r="I331" s="32">
        <f>IF(I$14="","",INDEX('Work It Out'!$K325:$EN325,MATCH(I$14,WorkDebtName,0)))</f>
        <v>0</v>
      </c>
      <c r="J331" s="32">
        <f>IF(I$14="","",INDEX('Work It Out'!$I325:$EN325, MATCH(I$14, WorkDebtName, 0)))</f>
        <v>0</v>
      </c>
      <c r="K331" s="32" t="str">
        <f>IF(K$14="","",INDEX('Work It Out'!$K325:$EN325,MATCH(K$14,WorkDebtName,0)))</f>
        <v/>
      </c>
      <c r="L331" s="32" t="str">
        <f>IF(K$14="","",INDEX('Work It Out'!$I325:$EN325, MATCH(K$14, WorkDebtName, 0)))</f>
        <v/>
      </c>
      <c r="M331" s="32" t="str">
        <f>IF(M$14="","",INDEX('Work It Out'!$K325:$EN325,MATCH(M$14,WorkDebtName,0)))</f>
        <v/>
      </c>
      <c r="N331" s="32" t="str">
        <f>IF(M$14="","",INDEX('Work It Out'!$I325:$EN325, MATCH(M$14, WorkDebtName, 0)))</f>
        <v/>
      </c>
      <c r="O331" s="32" t="str">
        <f>IF(O$14="","",INDEX('Work It Out'!$K325:$EN325,MATCH(O$14,WorkDebtName,0)))</f>
        <v/>
      </c>
      <c r="P331" s="32" t="str">
        <f>IF(O$14="","",INDEX('Work It Out'!$I325:$EN325, MATCH(O$14, WorkDebtName, 0)))</f>
        <v/>
      </c>
      <c r="Q331" s="32" t="str">
        <f>IF(Q$14="","",INDEX('Work It Out'!$K325:$EN325,MATCH(Q$14,WorkDebtName,0)))</f>
        <v/>
      </c>
      <c r="R331" s="32" t="str">
        <f>IF(Q$14="","",INDEX('Work It Out'!$I325:$EN325, MATCH(Q$14, WorkDebtName, 0)))</f>
        <v/>
      </c>
      <c r="S331" s="32" t="str">
        <f>IF(S$14="","",INDEX('Work It Out'!$K325:$EN325,MATCH(S$14,WorkDebtName,0)))</f>
        <v/>
      </c>
      <c r="T331" s="32" t="str">
        <f>IF(S$14="","",INDEX('Work It Out'!$I325:$EN325, MATCH(S$14, WorkDebtName, 0)))</f>
        <v/>
      </c>
      <c r="U331" s="32" t="str">
        <f>IF(U$14="","",INDEX('Work It Out'!$K325:$EN325,MATCH(U$14,WorkDebtName,0)))</f>
        <v/>
      </c>
      <c r="V331" s="32" t="str">
        <f>IF(U$14="","",INDEX('Work It Out'!$I325:$EN325, MATCH(U$14, WorkDebtName, 0)))</f>
        <v/>
      </c>
      <c r="W331" s="32" t="str">
        <f>IF(W$14="","",INDEX('Work It Out'!$K325:$EN325,MATCH(W$14,WorkDebtName,0)))</f>
        <v/>
      </c>
      <c r="X331" s="32" t="str">
        <f>IF(W$14="","",INDEX('Work It Out'!$I325:$EN325, MATCH(W$14, WorkDebtName, 0)))</f>
        <v/>
      </c>
      <c r="Y331" s="32" t="str">
        <f>IF(Y$14="","",INDEX('Work It Out'!$K325:$EN325,MATCH(Y$14,WorkDebtName,0)))</f>
        <v/>
      </c>
      <c r="Z331" s="32" t="str">
        <f>IF(Y$14="","",INDEX('Work It Out'!$I325:$EN325, MATCH(Y$14, WorkDebtName, 0)))</f>
        <v/>
      </c>
      <c r="AA331" s="32" t="str">
        <f>IF(AA$14="","",INDEX('Work It Out'!$K325:$EN325,MATCH(AA$14,WorkDebtName,0)))</f>
        <v/>
      </c>
      <c r="AB331" s="32" t="str">
        <f>IF(AA$14="","",INDEX('Work It Out'!$I325:$EN325, MATCH(AA$14, WorkDebtName, 0)))</f>
        <v/>
      </c>
      <c r="AC331" s="32" t="str">
        <f>IF(AC$14="","",INDEX('Work It Out'!$K325:$EN325,MATCH(AC$14,WorkDebtName,0)))</f>
        <v/>
      </c>
      <c r="AD331" s="32" t="str">
        <f>IF(AC$14="","",INDEX('Work It Out'!$I325:$EN325, MATCH(AC$14, WorkDebtName, 0)))</f>
        <v/>
      </c>
      <c r="AE331" s="32" t="str">
        <f>IF(AE$14="","",INDEX('Work It Out'!$K325:$EN325,MATCH(AE$14,WorkDebtName,0)))</f>
        <v/>
      </c>
      <c r="AF331" s="32" t="str">
        <f>IF(AE$14="","",INDEX('Work It Out'!$I325:$EN325, MATCH(AE$14, WorkDebtName, 0)))</f>
        <v/>
      </c>
      <c r="AG331" s="32" t="str">
        <f>IF(AG$14="","",INDEX('Work It Out'!$K325:$EN325,MATCH(AG$14,WorkDebtName,0)))</f>
        <v/>
      </c>
      <c r="AH331" s="32" t="str">
        <f>IF(AG$14="","",INDEX('Work It Out'!$I325:$EN325, MATCH(AG$14, WorkDebtName, 0)))</f>
        <v/>
      </c>
      <c r="AI331" s="32" t="str">
        <f>IF(AI$14="","",INDEX('Work It Out'!$K325:$EN325,MATCH(AI$14,WorkDebtName,0)))</f>
        <v/>
      </c>
      <c r="AJ331" s="32" t="str">
        <f>IF(AI$14="","",INDEX('Work It Out'!$I325:$EN325, MATCH(AI$14, WorkDebtName, 0)))</f>
        <v/>
      </c>
      <c r="AK331" s="32" t="str">
        <f>IF(AK$14="","",INDEX('Work It Out'!$K325:$EN325,MATCH(AK$14,WorkDebtName,0)))</f>
        <v/>
      </c>
      <c r="AL331" s="32" t="str">
        <f>IF(AK$14="","",INDEX('Work It Out'!$I325:$EN325, MATCH(AK$14, WorkDebtName, 0)))</f>
        <v/>
      </c>
      <c r="AM331" s="32" t="str">
        <f>IF(AM$14="","",INDEX('Work It Out'!$K325:$EN325,MATCH(AM$14,WorkDebtName,0)))</f>
        <v/>
      </c>
      <c r="AN331" s="32" t="str">
        <f>IF(AM$14="","",INDEX('Work It Out'!$I325:$EN325, MATCH(AM$14, WorkDebtName, 0)))</f>
        <v/>
      </c>
      <c r="AO331" s="32" t="str">
        <f>IF(AO$14="","",INDEX('Work It Out'!$K325:$EN325,MATCH(AO$14,WorkDebtName,0)))</f>
        <v/>
      </c>
      <c r="AP331" s="32" t="str">
        <f>IF(AO$14="","",INDEX('Work It Out'!$I325:$EN325, MATCH(AO$14, WorkDebtName, 0)))</f>
        <v/>
      </c>
    </row>
    <row r="332" spans="2:42" x14ac:dyDescent="0.25">
      <c r="B332" s="31">
        <f t="shared" ca="1" si="4"/>
        <v>55123</v>
      </c>
      <c r="C332" s="32">
        <f>IF(C$14="","",INDEX('Work It Out'!$K326:$EN326,MATCH(C$14,WorkDebtName,0)))</f>
        <v>0</v>
      </c>
      <c r="D332" s="32">
        <f>IF(C$14="","",INDEX('Work It Out'!$I326:$EN326, MATCH(C$14, WorkDebtName, 0)))</f>
        <v>0</v>
      </c>
      <c r="E332" s="32">
        <f>IF(E$14="","",INDEX('Work It Out'!$K326:$EN326,MATCH(E$14,WorkDebtName,0)))</f>
        <v>0</v>
      </c>
      <c r="F332" s="32">
        <f>IF(E$14="","",INDEX('Work It Out'!$I326:$EN326, MATCH(E$14, WorkDebtName, 0)))</f>
        <v>0</v>
      </c>
      <c r="G332" s="32">
        <f>IF(G$14="","",INDEX('Work It Out'!$K326:$EN326,MATCH(G$14,WorkDebtName,0)))</f>
        <v>0</v>
      </c>
      <c r="H332" s="32">
        <f>IF(G$14="","",INDEX('Work It Out'!$I326:$EN326, MATCH(G$14, WorkDebtName, 0)))</f>
        <v>0</v>
      </c>
      <c r="I332" s="32">
        <f>IF(I$14="","",INDEX('Work It Out'!$K326:$EN326,MATCH(I$14,WorkDebtName,0)))</f>
        <v>0</v>
      </c>
      <c r="J332" s="32">
        <f>IF(I$14="","",INDEX('Work It Out'!$I326:$EN326, MATCH(I$14, WorkDebtName, 0)))</f>
        <v>0</v>
      </c>
      <c r="K332" s="32" t="str">
        <f>IF(K$14="","",INDEX('Work It Out'!$K326:$EN326,MATCH(K$14,WorkDebtName,0)))</f>
        <v/>
      </c>
      <c r="L332" s="32" t="str">
        <f>IF(K$14="","",INDEX('Work It Out'!$I326:$EN326, MATCH(K$14, WorkDebtName, 0)))</f>
        <v/>
      </c>
      <c r="M332" s="32" t="str">
        <f>IF(M$14="","",INDEX('Work It Out'!$K326:$EN326,MATCH(M$14,WorkDebtName,0)))</f>
        <v/>
      </c>
      <c r="N332" s="32" t="str">
        <f>IF(M$14="","",INDEX('Work It Out'!$I326:$EN326, MATCH(M$14, WorkDebtName, 0)))</f>
        <v/>
      </c>
      <c r="O332" s="32" t="str">
        <f>IF(O$14="","",INDEX('Work It Out'!$K326:$EN326,MATCH(O$14,WorkDebtName,0)))</f>
        <v/>
      </c>
      <c r="P332" s="32" t="str">
        <f>IF(O$14="","",INDEX('Work It Out'!$I326:$EN326, MATCH(O$14, WorkDebtName, 0)))</f>
        <v/>
      </c>
      <c r="Q332" s="32" t="str">
        <f>IF(Q$14="","",INDEX('Work It Out'!$K326:$EN326,MATCH(Q$14,WorkDebtName,0)))</f>
        <v/>
      </c>
      <c r="R332" s="32" t="str">
        <f>IF(Q$14="","",INDEX('Work It Out'!$I326:$EN326, MATCH(Q$14, WorkDebtName, 0)))</f>
        <v/>
      </c>
      <c r="S332" s="32" t="str">
        <f>IF(S$14="","",INDEX('Work It Out'!$K326:$EN326,MATCH(S$14,WorkDebtName,0)))</f>
        <v/>
      </c>
      <c r="T332" s="32" t="str">
        <f>IF(S$14="","",INDEX('Work It Out'!$I326:$EN326, MATCH(S$14, WorkDebtName, 0)))</f>
        <v/>
      </c>
      <c r="U332" s="32" t="str">
        <f>IF(U$14="","",INDEX('Work It Out'!$K326:$EN326,MATCH(U$14,WorkDebtName,0)))</f>
        <v/>
      </c>
      <c r="V332" s="32" t="str">
        <f>IF(U$14="","",INDEX('Work It Out'!$I326:$EN326, MATCH(U$14, WorkDebtName, 0)))</f>
        <v/>
      </c>
      <c r="W332" s="32" t="str">
        <f>IF(W$14="","",INDEX('Work It Out'!$K326:$EN326,MATCH(W$14,WorkDebtName,0)))</f>
        <v/>
      </c>
      <c r="X332" s="32" t="str">
        <f>IF(W$14="","",INDEX('Work It Out'!$I326:$EN326, MATCH(W$14, WorkDebtName, 0)))</f>
        <v/>
      </c>
      <c r="Y332" s="32" t="str">
        <f>IF(Y$14="","",INDEX('Work It Out'!$K326:$EN326,MATCH(Y$14,WorkDebtName,0)))</f>
        <v/>
      </c>
      <c r="Z332" s="32" t="str">
        <f>IF(Y$14="","",INDEX('Work It Out'!$I326:$EN326, MATCH(Y$14, WorkDebtName, 0)))</f>
        <v/>
      </c>
      <c r="AA332" s="32" t="str">
        <f>IF(AA$14="","",INDEX('Work It Out'!$K326:$EN326,MATCH(AA$14,WorkDebtName,0)))</f>
        <v/>
      </c>
      <c r="AB332" s="32" t="str">
        <f>IF(AA$14="","",INDEX('Work It Out'!$I326:$EN326, MATCH(AA$14, WorkDebtName, 0)))</f>
        <v/>
      </c>
      <c r="AC332" s="32" t="str">
        <f>IF(AC$14="","",INDEX('Work It Out'!$K326:$EN326,MATCH(AC$14,WorkDebtName,0)))</f>
        <v/>
      </c>
      <c r="AD332" s="32" t="str">
        <f>IF(AC$14="","",INDEX('Work It Out'!$I326:$EN326, MATCH(AC$14, WorkDebtName, 0)))</f>
        <v/>
      </c>
      <c r="AE332" s="32" t="str">
        <f>IF(AE$14="","",INDEX('Work It Out'!$K326:$EN326,MATCH(AE$14,WorkDebtName,0)))</f>
        <v/>
      </c>
      <c r="AF332" s="32" t="str">
        <f>IF(AE$14="","",INDEX('Work It Out'!$I326:$EN326, MATCH(AE$14, WorkDebtName, 0)))</f>
        <v/>
      </c>
      <c r="AG332" s="32" t="str">
        <f>IF(AG$14="","",INDEX('Work It Out'!$K326:$EN326,MATCH(AG$14,WorkDebtName,0)))</f>
        <v/>
      </c>
      <c r="AH332" s="32" t="str">
        <f>IF(AG$14="","",INDEX('Work It Out'!$I326:$EN326, MATCH(AG$14, WorkDebtName, 0)))</f>
        <v/>
      </c>
      <c r="AI332" s="32" t="str">
        <f>IF(AI$14="","",INDEX('Work It Out'!$K326:$EN326,MATCH(AI$14,WorkDebtName,0)))</f>
        <v/>
      </c>
      <c r="AJ332" s="32" t="str">
        <f>IF(AI$14="","",INDEX('Work It Out'!$I326:$EN326, MATCH(AI$14, WorkDebtName, 0)))</f>
        <v/>
      </c>
      <c r="AK332" s="32" t="str">
        <f>IF(AK$14="","",INDEX('Work It Out'!$K326:$EN326,MATCH(AK$14,WorkDebtName,0)))</f>
        <v/>
      </c>
      <c r="AL332" s="32" t="str">
        <f>IF(AK$14="","",INDEX('Work It Out'!$I326:$EN326, MATCH(AK$14, WorkDebtName, 0)))</f>
        <v/>
      </c>
      <c r="AM332" s="32" t="str">
        <f>IF(AM$14="","",INDEX('Work It Out'!$K326:$EN326,MATCH(AM$14,WorkDebtName,0)))</f>
        <v/>
      </c>
      <c r="AN332" s="32" t="str">
        <f>IF(AM$14="","",INDEX('Work It Out'!$I326:$EN326, MATCH(AM$14, WorkDebtName, 0)))</f>
        <v/>
      </c>
      <c r="AO332" s="32" t="str">
        <f>IF(AO$14="","",INDEX('Work It Out'!$K326:$EN326,MATCH(AO$14,WorkDebtName,0)))</f>
        <v/>
      </c>
      <c r="AP332" s="32" t="str">
        <f>IF(AO$14="","",INDEX('Work It Out'!$I326:$EN326, MATCH(AO$14, WorkDebtName, 0)))</f>
        <v/>
      </c>
    </row>
    <row r="333" spans="2:42" x14ac:dyDescent="0.25">
      <c r="B333" s="31">
        <f t="shared" ca="1" si="4"/>
        <v>55154</v>
      </c>
      <c r="C333" s="32">
        <f>IF(C$14="","",INDEX('Work It Out'!$K327:$EN327,MATCH(C$14,WorkDebtName,0)))</f>
        <v>0</v>
      </c>
      <c r="D333" s="32">
        <f>IF(C$14="","",INDEX('Work It Out'!$I327:$EN327, MATCH(C$14, WorkDebtName, 0)))</f>
        <v>0</v>
      </c>
      <c r="E333" s="32">
        <f>IF(E$14="","",INDEX('Work It Out'!$K327:$EN327,MATCH(E$14,WorkDebtName,0)))</f>
        <v>0</v>
      </c>
      <c r="F333" s="32">
        <f>IF(E$14="","",INDEX('Work It Out'!$I327:$EN327, MATCH(E$14, WorkDebtName, 0)))</f>
        <v>0</v>
      </c>
      <c r="G333" s="32">
        <f>IF(G$14="","",INDEX('Work It Out'!$K327:$EN327,MATCH(G$14,WorkDebtName,0)))</f>
        <v>0</v>
      </c>
      <c r="H333" s="32">
        <f>IF(G$14="","",INDEX('Work It Out'!$I327:$EN327, MATCH(G$14, WorkDebtName, 0)))</f>
        <v>0</v>
      </c>
      <c r="I333" s="32">
        <f>IF(I$14="","",INDEX('Work It Out'!$K327:$EN327,MATCH(I$14,WorkDebtName,0)))</f>
        <v>0</v>
      </c>
      <c r="J333" s="32">
        <f>IF(I$14="","",INDEX('Work It Out'!$I327:$EN327, MATCH(I$14, WorkDebtName, 0)))</f>
        <v>0</v>
      </c>
      <c r="K333" s="32" t="str">
        <f>IF(K$14="","",INDEX('Work It Out'!$K327:$EN327,MATCH(K$14,WorkDebtName,0)))</f>
        <v/>
      </c>
      <c r="L333" s="32" t="str">
        <f>IF(K$14="","",INDEX('Work It Out'!$I327:$EN327, MATCH(K$14, WorkDebtName, 0)))</f>
        <v/>
      </c>
      <c r="M333" s="32" t="str">
        <f>IF(M$14="","",INDEX('Work It Out'!$K327:$EN327,MATCH(M$14,WorkDebtName,0)))</f>
        <v/>
      </c>
      <c r="N333" s="32" t="str">
        <f>IF(M$14="","",INDEX('Work It Out'!$I327:$EN327, MATCH(M$14, WorkDebtName, 0)))</f>
        <v/>
      </c>
      <c r="O333" s="32" t="str">
        <f>IF(O$14="","",INDEX('Work It Out'!$K327:$EN327,MATCH(O$14,WorkDebtName,0)))</f>
        <v/>
      </c>
      <c r="P333" s="32" t="str">
        <f>IF(O$14="","",INDEX('Work It Out'!$I327:$EN327, MATCH(O$14, WorkDebtName, 0)))</f>
        <v/>
      </c>
      <c r="Q333" s="32" t="str">
        <f>IF(Q$14="","",INDEX('Work It Out'!$K327:$EN327,MATCH(Q$14,WorkDebtName,0)))</f>
        <v/>
      </c>
      <c r="R333" s="32" t="str">
        <f>IF(Q$14="","",INDEX('Work It Out'!$I327:$EN327, MATCH(Q$14, WorkDebtName, 0)))</f>
        <v/>
      </c>
      <c r="S333" s="32" t="str">
        <f>IF(S$14="","",INDEX('Work It Out'!$K327:$EN327,MATCH(S$14,WorkDebtName,0)))</f>
        <v/>
      </c>
      <c r="T333" s="32" t="str">
        <f>IF(S$14="","",INDEX('Work It Out'!$I327:$EN327, MATCH(S$14, WorkDebtName, 0)))</f>
        <v/>
      </c>
      <c r="U333" s="32" t="str">
        <f>IF(U$14="","",INDEX('Work It Out'!$K327:$EN327,MATCH(U$14,WorkDebtName,0)))</f>
        <v/>
      </c>
      <c r="V333" s="32" t="str">
        <f>IF(U$14="","",INDEX('Work It Out'!$I327:$EN327, MATCH(U$14, WorkDebtName, 0)))</f>
        <v/>
      </c>
      <c r="W333" s="32" t="str">
        <f>IF(W$14="","",INDEX('Work It Out'!$K327:$EN327,MATCH(W$14,WorkDebtName,0)))</f>
        <v/>
      </c>
      <c r="X333" s="32" t="str">
        <f>IF(W$14="","",INDEX('Work It Out'!$I327:$EN327, MATCH(W$14, WorkDebtName, 0)))</f>
        <v/>
      </c>
      <c r="Y333" s="32" t="str">
        <f>IF(Y$14="","",INDEX('Work It Out'!$K327:$EN327,MATCH(Y$14,WorkDebtName,0)))</f>
        <v/>
      </c>
      <c r="Z333" s="32" t="str">
        <f>IF(Y$14="","",INDEX('Work It Out'!$I327:$EN327, MATCH(Y$14, WorkDebtName, 0)))</f>
        <v/>
      </c>
      <c r="AA333" s="32" t="str">
        <f>IF(AA$14="","",INDEX('Work It Out'!$K327:$EN327,MATCH(AA$14,WorkDebtName,0)))</f>
        <v/>
      </c>
      <c r="AB333" s="32" t="str">
        <f>IF(AA$14="","",INDEX('Work It Out'!$I327:$EN327, MATCH(AA$14, WorkDebtName, 0)))</f>
        <v/>
      </c>
      <c r="AC333" s="32" t="str">
        <f>IF(AC$14="","",INDEX('Work It Out'!$K327:$EN327,MATCH(AC$14,WorkDebtName,0)))</f>
        <v/>
      </c>
      <c r="AD333" s="32" t="str">
        <f>IF(AC$14="","",INDEX('Work It Out'!$I327:$EN327, MATCH(AC$14, WorkDebtName, 0)))</f>
        <v/>
      </c>
      <c r="AE333" s="32" t="str">
        <f>IF(AE$14="","",INDEX('Work It Out'!$K327:$EN327,MATCH(AE$14,WorkDebtName,0)))</f>
        <v/>
      </c>
      <c r="AF333" s="32" t="str">
        <f>IF(AE$14="","",INDEX('Work It Out'!$I327:$EN327, MATCH(AE$14, WorkDebtName, 0)))</f>
        <v/>
      </c>
      <c r="AG333" s="32" t="str">
        <f>IF(AG$14="","",INDEX('Work It Out'!$K327:$EN327,MATCH(AG$14,WorkDebtName,0)))</f>
        <v/>
      </c>
      <c r="AH333" s="32" t="str">
        <f>IF(AG$14="","",INDEX('Work It Out'!$I327:$EN327, MATCH(AG$14, WorkDebtName, 0)))</f>
        <v/>
      </c>
      <c r="AI333" s="32" t="str">
        <f>IF(AI$14="","",INDEX('Work It Out'!$K327:$EN327,MATCH(AI$14,WorkDebtName,0)))</f>
        <v/>
      </c>
      <c r="AJ333" s="32" t="str">
        <f>IF(AI$14="","",INDEX('Work It Out'!$I327:$EN327, MATCH(AI$14, WorkDebtName, 0)))</f>
        <v/>
      </c>
      <c r="AK333" s="32" t="str">
        <f>IF(AK$14="","",INDEX('Work It Out'!$K327:$EN327,MATCH(AK$14,WorkDebtName,0)))</f>
        <v/>
      </c>
      <c r="AL333" s="32" t="str">
        <f>IF(AK$14="","",INDEX('Work It Out'!$I327:$EN327, MATCH(AK$14, WorkDebtName, 0)))</f>
        <v/>
      </c>
      <c r="AM333" s="32" t="str">
        <f>IF(AM$14="","",INDEX('Work It Out'!$K327:$EN327,MATCH(AM$14,WorkDebtName,0)))</f>
        <v/>
      </c>
      <c r="AN333" s="32" t="str">
        <f>IF(AM$14="","",INDEX('Work It Out'!$I327:$EN327, MATCH(AM$14, WorkDebtName, 0)))</f>
        <v/>
      </c>
      <c r="AO333" s="32" t="str">
        <f>IF(AO$14="","",INDEX('Work It Out'!$K327:$EN327,MATCH(AO$14,WorkDebtName,0)))</f>
        <v/>
      </c>
      <c r="AP333" s="32" t="str">
        <f>IF(AO$14="","",INDEX('Work It Out'!$I327:$EN327, MATCH(AO$14, WorkDebtName, 0)))</f>
        <v/>
      </c>
    </row>
    <row r="334" spans="2:42" x14ac:dyDescent="0.25">
      <c r="B334" s="31">
        <f t="shared" ca="1" si="4"/>
        <v>55185</v>
      </c>
      <c r="C334" s="32">
        <f>IF(C$14="","",INDEX('Work It Out'!$K328:$EN328,MATCH(C$14,WorkDebtName,0)))</f>
        <v>0</v>
      </c>
      <c r="D334" s="32">
        <f>IF(C$14="","",INDEX('Work It Out'!$I328:$EN328, MATCH(C$14, WorkDebtName, 0)))</f>
        <v>0</v>
      </c>
      <c r="E334" s="32">
        <f>IF(E$14="","",INDEX('Work It Out'!$K328:$EN328,MATCH(E$14,WorkDebtName,0)))</f>
        <v>0</v>
      </c>
      <c r="F334" s="32">
        <f>IF(E$14="","",INDEX('Work It Out'!$I328:$EN328, MATCH(E$14, WorkDebtName, 0)))</f>
        <v>0</v>
      </c>
      <c r="G334" s="32">
        <f>IF(G$14="","",INDEX('Work It Out'!$K328:$EN328,MATCH(G$14,WorkDebtName,0)))</f>
        <v>0</v>
      </c>
      <c r="H334" s="32">
        <f>IF(G$14="","",INDEX('Work It Out'!$I328:$EN328, MATCH(G$14, WorkDebtName, 0)))</f>
        <v>0</v>
      </c>
      <c r="I334" s="32">
        <f>IF(I$14="","",INDEX('Work It Out'!$K328:$EN328,MATCH(I$14,WorkDebtName,0)))</f>
        <v>0</v>
      </c>
      <c r="J334" s="32">
        <f>IF(I$14="","",INDEX('Work It Out'!$I328:$EN328, MATCH(I$14, WorkDebtName, 0)))</f>
        <v>0</v>
      </c>
      <c r="K334" s="32" t="str">
        <f>IF(K$14="","",INDEX('Work It Out'!$K328:$EN328,MATCH(K$14,WorkDebtName,0)))</f>
        <v/>
      </c>
      <c r="L334" s="32" t="str">
        <f>IF(K$14="","",INDEX('Work It Out'!$I328:$EN328, MATCH(K$14, WorkDebtName, 0)))</f>
        <v/>
      </c>
      <c r="M334" s="32" t="str">
        <f>IF(M$14="","",INDEX('Work It Out'!$K328:$EN328,MATCH(M$14,WorkDebtName,0)))</f>
        <v/>
      </c>
      <c r="N334" s="32" t="str">
        <f>IF(M$14="","",INDEX('Work It Out'!$I328:$EN328, MATCH(M$14, WorkDebtName, 0)))</f>
        <v/>
      </c>
      <c r="O334" s="32" t="str">
        <f>IF(O$14="","",INDEX('Work It Out'!$K328:$EN328,MATCH(O$14,WorkDebtName,0)))</f>
        <v/>
      </c>
      <c r="P334" s="32" t="str">
        <f>IF(O$14="","",INDEX('Work It Out'!$I328:$EN328, MATCH(O$14, WorkDebtName, 0)))</f>
        <v/>
      </c>
      <c r="Q334" s="32" t="str">
        <f>IF(Q$14="","",INDEX('Work It Out'!$K328:$EN328,MATCH(Q$14,WorkDebtName,0)))</f>
        <v/>
      </c>
      <c r="R334" s="32" t="str">
        <f>IF(Q$14="","",INDEX('Work It Out'!$I328:$EN328, MATCH(Q$14, WorkDebtName, 0)))</f>
        <v/>
      </c>
      <c r="S334" s="32" t="str">
        <f>IF(S$14="","",INDEX('Work It Out'!$K328:$EN328,MATCH(S$14,WorkDebtName,0)))</f>
        <v/>
      </c>
      <c r="T334" s="32" t="str">
        <f>IF(S$14="","",INDEX('Work It Out'!$I328:$EN328, MATCH(S$14, WorkDebtName, 0)))</f>
        <v/>
      </c>
      <c r="U334" s="32" t="str">
        <f>IF(U$14="","",INDEX('Work It Out'!$K328:$EN328,MATCH(U$14,WorkDebtName,0)))</f>
        <v/>
      </c>
      <c r="V334" s="32" t="str">
        <f>IF(U$14="","",INDEX('Work It Out'!$I328:$EN328, MATCH(U$14, WorkDebtName, 0)))</f>
        <v/>
      </c>
      <c r="W334" s="32" t="str">
        <f>IF(W$14="","",INDEX('Work It Out'!$K328:$EN328,MATCH(W$14,WorkDebtName,0)))</f>
        <v/>
      </c>
      <c r="X334" s="32" t="str">
        <f>IF(W$14="","",INDEX('Work It Out'!$I328:$EN328, MATCH(W$14, WorkDebtName, 0)))</f>
        <v/>
      </c>
      <c r="Y334" s="32" t="str">
        <f>IF(Y$14="","",INDEX('Work It Out'!$K328:$EN328,MATCH(Y$14,WorkDebtName,0)))</f>
        <v/>
      </c>
      <c r="Z334" s="32" t="str">
        <f>IF(Y$14="","",INDEX('Work It Out'!$I328:$EN328, MATCH(Y$14, WorkDebtName, 0)))</f>
        <v/>
      </c>
      <c r="AA334" s="32" t="str">
        <f>IF(AA$14="","",INDEX('Work It Out'!$K328:$EN328,MATCH(AA$14,WorkDebtName,0)))</f>
        <v/>
      </c>
      <c r="AB334" s="32" t="str">
        <f>IF(AA$14="","",INDEX('Work It Out'!$I328:$EN328, MATCH(AA$14, WorkDebtName, 0)))</f>
        <v/>
      </c>
      <c r="AC334" s="32" t="str">
        <f>IF(AC$14="","",INDEX('Work It Out'!$K328:$EN328,MATCH(AC$14,WorkDebtName,0)))</f>
        <v/>
      </c>
      <c r="AD334" s="32" t="str">
        <f>IF(AC$14="","",INDEX('Work It Out'!$I328:$EN328, MATCH(AC$14, WorkDebtName, 0)))</f>
        <v/>
      </c>
      <c r="AE334" s="32" t="str">
        <f>IF(AE$14="","",INDEX('Work It Out'!$K328:$EN328,MATCH(AE$14,WorkDebtName,0)))</f>
        <v/>
      </c>
      <c r="AF334" s="32" t="str">
        <f>IF(AE$14="","",INDEX('Work It Out'!$I328:$EN328, MATCH(AE$14, WorkDebtName, 0)))</f>
        <v/>
      </c>
      <c r="AG334" s="32" t="str">
        <f>IF(AG$14="","",INDEX('Work It Out'!$K328:$EN328,MATCH(AG$14,WorkDebtName,0)))</f>
        <v/>
      </c>
      <c r="AH334" s="32" t="str">
        <f>IF(AG$14="","",INDEX('Work It Out'!$I328:$EN328, MATCH(AG$14, WorkDebtName, 0)))</f>
        <v/>
      </c>
      <c r="AI334" s="32" t="str">
        <f>IF(AI$14="","",INDEX('Work It Out'!$K328:$EN328,MATCH(AI$14,WorkDebtName,0)))</f>
        <v/>
      </c>
      <c r="AJ334" s="32" t="str">
        <f>IF(AI$14="","",INDEX('Work It Out'!$I328:$EN328, MATCH(AI$14, WorkDebtName, 0)))</f>
        <v/>
      </c>
      <c r="AK334" s="32" t="str">
        <f>IF(AK$14="","",INDEX('Work It Out'!$K328:$EN328,MATCH(AK$14,WorkDebtName,0)))</f>
        <v/>
      </c>
      <c r="AL334" s="32" t="str">
        <f>IF(AK$14="","",INDEX('Work It Out'!$I328:$EN328, MATCH(AK$14, WorkDebtName, 0)))</f>
        <v/>
      </c>
      <c r="AM334" s="32" t="str">
        <f>IF(AM$14="","",INDEX('Work It Out'!$K328:$EN328,MATCH(AM$14,WorkDebtName,0)))</f>
        <v/>
      </c>
      <c r="AN334" s="32" t="str">
        <f>IF(AM$14="","",INDEX('Work It Out'!$I328:$EN328, MATCH(AM$14, WorkDebtName, 0)))</f>
        <v/>
      </c>
      <c r="AO334" s="32" t="str">
        <f>IF(AO$14="","",INDEX('Work It Out'!$K328:$EN328,MATCH(AO$14,WorkDebtName,0)))</f>
        <v/>
      </c>
      <c r="AP334" s="32" t="str">
        <f>IF(AO$14="","",INDEX('Work It Out'!$I328:$EN328, MATCH(AO$14, WorkDebtName, 0)))</f>
        <v/>
      </c>
    </row>
    <row r="335" spans="2:42" x14ac:dyDescent="0.25">
      <c r="B335" s="31">
        <f t="shared" ca="1" si="4"/>
        <v>55213</v>
      </c>
      <c r="C335" s="32">
        <f>IF(C$14="","",INDEX('Work It Out'!$K329:$EN329,MATCH(C$14,WorkDebtName,0)))</f>
        <v>0</v>
      </c>
      <c r="D335" s="32">
        <f>IF(C$14="","",INDEX('Work It Out'!$I329:$EN329, MATCH(C$14, WorkDebtName, 0)))</f>
        <v>0</v>
      </c>
      <c r="E335" s="32">
        <f>IF(E$14="","",INDEX('Work It Out'!$K329:$EN329,MATCH(E$14,WorkDebtName,0)))</f>
        <v>0</v>
      </c>
      <c r="F335" s="32">
        <f>IF(E$14="","",INDEX('Work It Out'!$I329:$EN329, MATCH(E$14, WorkDebtName, 0)))</f>
        <v>0</v>
      </c>
      <c r="G335" s="32">
        <f>IF(G$14="","",INDEX('Work It Out'!$K329:$EN329,MATCH(G$14,WorkDebtName,0)))</f>
        <v>0</v>
      </c>
      <c r="H335" s="32">
        <f>IF(G$14="","",INDEX('Work It Out'!$I329:$EN329, MATCH(G$14, WorkDebtName, 0)))</f>
        <v>0</v>
      </c>
      <c r="I335" s="32">
        <f>IF(I$14="","",INDEX('Work It Out'!$K329:$EN329,MATCH(I$14,WorkDebtName,0)))</f>
        <v>0</v>
      </c>
      <c r="J335" s="32">
        <f>IF(I$14="","",INDEX('Work It Out'!$I329:$EN329, MATCH(I$14, WorkDebtName, 0)))</f>
        <v>0</v>
      </c>
      <c r="K335" s="32" t="str">
        <f>IF(K$14="","",INDEX('Work It Out'!$K329:$EN329,MATCH(K$14,WorkDebtName,0)))</f>
        <v/>
      </c>
      <c r="L335" s="32" t="str">
        <f>IF(K$14="","",INDEX('Work It Out'!$I329:$EN329, MATCH(K$14, WorkDebtName, 0)))</f>
        <v/>
      </c>
      <c r="M335" s="32" t="str">
        <f>IF(M$14="","",INDEX('Work It Out'!$K329:$EN329,MATCH(M$14,WorkDebtName,0)))</f>
        <v/>
      </c>
      <c r="N335" s="32" t="str">
        <f>IF(M$14="","",INDEX('Work It Out'!$I329:$EN329, MATCH(M$14, WorkDebtName, 0)))</f>
        <v/>
      </c>
      <c r="O335" s="32" t="str">
        <f>IF(O$14="","",INDEX('Work It Out'!$K329:$EN329,MATCH(O$14,WorkDebtName,0)))</f>
        <v/>
      </c>
      <c r="P335" s="32" t="str">
        <f>IF(O$14="","",INDEX('Work It Out'!$I329:$EN329, MATCH(O$14, WorkDebtName, 0)))</f>
        <v/>
      </c>
      <c r="Q335" s="32" t="str">
        <f>IF(Q$14="","",INDEX('Work It Out'!$K329:$EN329,MATCH(Q$14,WorkDebtName,0)))</f>
        <v/>
      </c>
      <c r="R335" s="32" t="str">
        <f>IF(Q$14="","",INDEX('Work It Out'!$I329:$EN329, MATCH(Q$14, WorkDebtName, 0)))</f>
        <v/>
      </c>
      <c r="S335" s="32" t="str">
        <f>IF(S$14="","",INDEX('Work It Out'!$K329:$EN329,MATCH(S$14,WorkDebtName,0)))</f>
        <v/>
      </c>
      <c r="T335" s="32" t="str">
        <f>IF(S$14="","",INDEX('Work It Out'!$I329:$EN329, MATCH(S$14, WorkDebtName, 0)))</f>
        <v/>
      </c>
      <c r="U335" s="32" t="str">
        <f>IF(U$14="","",INDEX('Work It Out'!$K329:$EN329,MATCH(U$14,WorkDebtName,0)))</f>
        <v/>
      </c>
      <c r="V335" s="32" t="str">
        <f>IF(U$14="","",INDEX('Work It Out'!$I329:$EN329, MATCH(U$14, WorkDebtName, 0)))</f>
        <v/>
      </c>
      <c r="W335" s="32" t="str">
        <f>IF(W$14="","",INDEX('Work It Out'!$K329:$EN329,MATCH(W$14,WorkDebtName,0)))</f>
        <v/>
      </c>
      <c r="X335" s="32" t="str">
        <f>IF(W$14="","",INDEX('Work It Out'!$I329:$EN329, MATCH(W$14, WorkDebtName, 0)))</f>
        <v/>
      </c>
      <c r="Y335" s="32" t="str">
        <f>IF(Y$14="","",INDEX('Work It Out'!$K329:$EN329,MATCH(Y$14,WorkDebtName,0)))</f>
        <v/>
      </c>
      <c r="Z335" s="32" t="str">
        <f>IF(Y$14="","",INDEX('Work It Out'!$I329:$EN329, MATCH(Y$14, WorkDebtName, 0)))</f>
        <v/>
      </c>
      <c r="AA335" s="32" t="str">
        <f>IF(AA$14="","",INDEX('Work It Out'!$K329:$EN329,MATCH(AA$14,WorkDebtName,0)))</f>
        <v/>
      </c>
      <c r="AB335" s="32" t="str">
        <f>IF(AA$14="","",INDEX('Work It Out'!$I329:$EN329, MATCH(AA$14, WorkDebtName, 0)))</f>
        <v/>
      </c>
      <c r="AC335" s="32" t="str">
        <f>IF(AC$14="","",INDEX('Work It Out'!$K329:$EN329,MATCH(AC$14,WorkDebtName,0)))</f>
        <v/>
      </c>
      <c r="AD335" s="32" t="str">
        <f>IF(AC$14="","",INDEX('Work It Out'!$I329:$EN329, MATCH(AC$14, WorkDebtName, 0)))</f>
        <v/>
      </c>
      <c r="AE335" s="32" t="str">
        <f>IF(AE$14="","",INDEX('Work It Out'!$K329:$EN329,MATCH(AE$14,WorkDebtName,0)))</f>
        <v/>
      </c>
      <c r="AF335" s="32" t="str">
        <f>IF(AE$14="","",INDEX('Work It Out'!$I329:$EN329, MATCH(AE$14, WorkDebtName, 0)))</f>
        <v/>
      </c>
      <c r="AG335" s="32" t="str">
        <f>IF(AG$14="","",INDEX('Work It Out'!$K329:$EN329,MATCH(AG$14,WorkDebtName,0)))</f>
        <v/>
      </c>
      <c r="AH335" s="32" t="str">
        <f>IF(AG$14="","",INDEX('Work It Out'!$I329:$EN329, MATCH(AG$14, WorkDebtName, 0)))</f>
        <v/>
      </c>
      <c r="AI335" s="32" t="str">
        <f>IF(AI$14="","",INDEX('Work It Out'!$K329:$EN329,MATCH(AI$14,WorkDebtName,0)))</f>
        <v/>
      </c>
      <c r="AJ335" s="32" t="str">
        <f>IF(AI$14="","",INDEX('Work It Out'!$I329:$EN329, MATCH(AI$14, WorkDebtName, 0)))</f>
        <v/>
      </c>
      <c r="AK335" s="32" t="str">
        <f>IF(AK$14="","",INDEX('Work It Out'!$K329:$EN329,MATCH(AK$14,WorkDebtName,0)))</f>
        <v/>
      </c>
      <c r="AL335" s="32" t="str">
        <f>IF(AK$14="","",INDEX('Work It Out'!$I329:$EN329, MATCH(AK$14, WorkDebtName, 0)))</f>
        <v/>
      </c>
      <c r="AM335" s="32" t="str">
        <f>IF(AM$14="","",INDEX('Work It Out'!$K329:$EN329,MATCH(AM$14,WorkDebtName,0)))</f>
        <v/>
      </c>
      <c r="AN335" s="32" t="str">
        <f>IF(AM$14="","",INDEX('Work It Out'!$I329:$EN329, MATCH(AM$14, WorkDebtName, 0)))</f>
        <v/>
      </c>
      <c r="AO335" s="32" t="str">
        <f>IF(AO$14="","",INDEX('Work It Out'!$K329:$EN329,MATCH(AO$14,WorkDebtName,0)))</f>
        <v/>
      </c>
      <c r="AP335" s="32" t="str">
        <f>IF(AO$14="","",INDEX('Work It Out'!$I329:$EN329, MATCH(AO$14, WorkDebtName, 0)))</f>
        <v/>
      </c>
    </row>
    <row r="336" spans="2:42" x14ac:dyDescent="0.25">
      <c r="B336" s="31">
        <f t="shared" ca="1" si="4"/>
        <v>55244</v>
      </c>
      <c r="C336" s="32">
        <f>IF(C$14="","",INDEX('Work It Out'!$K330:$EN330,MATCH(C$14,WorkDebtName,0)))</f>
        <v>0</v>
      </c>
      <c r="D336" s="32">
        <f>IF(C$14="","",INDEX('Work It Out'!$I330:$EN330, MATCH(C$14, WorkDebtName, 0)))</f>
        <v>0</v>
      </c>
      <c r="E336" s="32">
        <f>IF(E$14="","",INDEX('Work It Out'!$K330:$EN330,MATCH(E$14,WorkDebtName,0)))</f>
        <v>0</v>
      </c>
      <c r="F336" s="32">
        <f>IF(E$14="","",INDEX('Work It Out'!$I330:$EN330, MATCH(E$14, WorkDebtName, 0)))</f>
        <v>0</v>
      </c>
      <c r="G336" s="32">
        <f>IF(G$14="","",INDEX('Work It Out'!$K330:$EN330,MATCH(G$14,WorkDebtName,0)))</f>
        <v>0</v>
      </c>
      <c r="H336" s="32">
        <f>IF(G$14="","",INDEX('Work It Out'!$I330:$EN330, MATCH(G$14, WorkDebtName, 0)))</f>
        <v>0</v>
      </c>
      <c r="I336" s="32">
        <f>IF(I$14="","",INDEX('Work It Out'!$K330:$EN330,MATCH(I$14,WorkDebtName,0)))</f>
        <v>0</v>
      </c>
      <c r="J336" s="32">
        <f>IF(I$14="","",INDEX('Work It Out'!$I330:$EN330, MATCH(I$14, WorkDebtName, 0)))</f>
        <v>0</v>
      </c>
      <c r="K336" s="32" t="str">
        <f>IF(K$14="","",INDEX('Work It Out'!$K330:$EN330,MATCH(K$14,WorkDebtName,0)))</f>
        <v/>
      </c>
      <c r="L336" s="32" t="str">
        <f>IF(K$14="","",INDEX('Work It Out'!$I330:$EN330, MATCH(K$14, WorkDebtName, 0)))</f>
        <v/>
      </c>
      <c r="M336" s="32" t="str">
        <f>IF(M$14="","",INDEX('Work It Out'!$K330:$EN330,MATCH(M$14,WorkDebtName,0)))</f>
        <v/>
      </c>
      <c r="N336" s="32" t="str">
        <f>IF(M$14="","",INDEX('Work It Out'!$I330:$EN330, MATCH(M$14, WorkDebtName, 0)))</f>
        <v/>
      </c>
      <c r="O336" s="32" t="str">
        <f>IF(O$14="","",INDEX('Work It Out'!$K330:$EN330,MATCH(O$14,WorkDebtName,0)))</f>
        <v/>
      </c>
      <c r="P336" s="32" t="str">
        <f>IF(O$14="","",INDEX('Work It Out'!$I330:$EN330, MATCH(O$14, WorkDebtName, 0)))</f>
        <v/>
      </c>
      <c r="Q336" s="32" t="str">
        <f>IF(Q$14="","",INDEX('Work It Out'!$K330:$EN330,MATCH(Q$14,WorkDebtName,0)))</f>
        <v/>
      </c>
      <c r="R336" s="32" t="str">
        <f>IF(Q$14="","",INDEX('Work It Out'!$I330:$EN330, MATCH(Q$14, WorkDebtName, 0)))</f>
        <v/>
      </c>
      <c r="S336" s="32" t="str">
        <f>IF(S$14="","",INDEX('Work It Out'!$K330:$EN330,MATCH(S$14,WorkDebtName,0)))</f>
        <v/>
      </c>
      <c r="T336" s="32" t="str">
        <f>IF(S$14="","",INDEX('Work It Out'!$I330:$EN330, MATCH(S$14, WorkDebtName, 0)))</f>
        <v/>
      </c>
      <c r="U336" s="32" t="str">
        <f>IF(U$14="","",INDEX('Work It Out'!$K330:$EN330,MATCH(U$14,WorkDebtName,0)))</f>
        <v/>
      </c>
      <c r="V336" s="32" t="str">
        <f>IF(U$14="","",INDEX('Work It Out'!$I330:$EN330, MATCH(U$14, WorkDebtName, 0)))</f>
        <v/>
      </c>
      <c r="W336" s="32" t="str">
        <f>IF(W$14="","",INDEX('Work It Out'!$K330:$EN330,MATCH(W$14,WorkDebtName,0)))</f>
        <v/>
      </c>
      <c r="X336" s="32" t="str">
        <f>IF(W$14="","",INDEX('Work It Out'!$I330:$EN330, MATCH(W$14, WorkDebtName, 0)))</f>
        <v/>
      </c>
      <c r="Y336" s="32" t="str">
        <f>IF(Y$14="","",INDEX('Work It Out'!$K330:$EN330,MATCH(Y$14,WorkDebtName,0)))</f>
        <v/>
      </c>
      <c r="Z336" s="32" t="str">
        <f>IF(Y$14="","",INDEX('Work It Out'!$I330:$EN330, MATCH(Y$14, WorkDebtName, 0)))</f>
        <v/>
      </c>
      <c r="AA336" s="32" t="str">
        <f>IF(AA$14="","",INDEX('Work It Out'!$K330:$EN330,MATCH(AA$14,WorkDebtName,0)))</f>
        <v/>
      </c>
      <c r="AB336" s="32" t="str">
        <f>IF(AA$14="","",INDEX('Work It Out'!$I330:$EN330, MATCH(AA$14, WorkDebtName, 0)))</f>
        <v/>
      </c>
      <c r="AC336" s="32" t="str">
        <f>IF(AC$14="","",INDEX('Work It Out'!$K330:$EN330,MATCH(AC$14,WorkDebtName,0)))</f>
        <v/>
      </c>
      <c r="AD336" s="32" t="str">
        <f>IF(AC$14="","",INDEX('Work It Out'!$I330:$EN330, MATCH(AC$14, WorkDebtName, 0)))</f>
        <v/>
      </c>
      <c r="AE336" s="32" t="str">
        <f>IF(AE$14="","",INDEX('Work It Out'!$K330:$EN330,MATCH(AE$14,WorkDebtName,0)))</f>
        <v/>
      </c>
      <c r="AF336" s="32" t="str">
        <f>IF(AE$14="","",INDEX('Work It Out'!$I330:$EN330, MATCH(AE$14, WorkDebtName, 0)))</f>
        <v/>
      </c>
      <c r="AG336" s="32" t="str">
        <f>IF(AG$14="","",INDEX('Work It Out'!$K330:$EN330,MATCH(AG$14,WorkDebtName,0)))</f>
        <v/>
      </c>
      <c r="AH336" s="32" t="str">
        <f>IF(AG$14="","",INDEX('Work It Out'!$I330:$EN330, MATCH(AG$14, WorkDebtName, 0)))</f>
        <v/>
      </c>
      <c r="AI336" s="32" t="str">
        <f>IF(AI$14="","",INDEX('Work It Out'!$K330:$EN330,MATCH(AI$14,WorkDebtName,0)))</f>
        <v/>
      </c>
      <c r="AJ336" s="32" t="str">
        <f>IF(AI$14="","",INDEX('Work It Out'!$I330:$EN330, MATCH(AI$14, WorkDebtName, 0)))</f>
        <v/>
      </c>
      <c r="AK336" s="32" t="str">
        <f>IF(AK$14="","",INDEX('Work It Out'!$K330:$EN330,MATCH(AK$14,WorkDebtName,0)))</f>
        <v/>
      </c>
      <c r="AL336" s="32" t="str">
        <f>IF(AK$14="","",INDEX('Work It Out'!$I330:$EN330, MATCH(AK$14, WorkDebtName, 0)))</f>
        <v/>
      </c>
      <c r="AM336" s="32" t="str">
        <f>IF(AM$14="","",INDEX('Work It Out'!$K330:$EN330,MATCH(AM$14,WorkDebtName,0)))</f>
        <v/>
      </c>
      <c r="AN336" s="32" t="str">
        <f>IF(AM$14="","",INDEX('Work It Out'!$I330:$EN330, MATCH(AM$14, WorkDebtName, 0)))</f>
        <v/>
      </c>
      <c r="AO336" s="32" t="str">
        <f>IF(AO$14="","",INDEX('Work It Out'!$K330:$EN330,MATCH(AO$14,WorkDebtName,0)))</f>
        <v/>
      </c>
      <c r="AP336" s="32" t="str">
        <f>IF(AO$14="","",INDEX('Work It Out'!$I330:$EN330, MATCH(AO$14, WorkDebtName, 0)))</f>
        <v/>
      </c>
    </row>
    <row r="337" spans="2:42" x14ac:dyDescent="0.25">
      <c r="B337" s="31">
        <f t="shared" ca="1" si="4"/>
        <v>55274</v>
      </c>
      <c r="C337" s="32">
        <f>IF(C$14="","",INDEX('Work It Out'!$K331:$EN331,MATCH(C$14,WorkDebtName,0)))</f>
        <v>0</v>
      </c>
      <c r="D337" s="32">
        <f>IF(C$14="","",INDEX('Work It Out'!$I331:$EN331, MATCH(C$14, WorkDebtName, 0)))</f>
        <v>0</v>
      </c>
      <c r="E337" s="32">
        <f>IF(E$14="","",INDEX('Work It Out'!$K331:$EN331,MATCH(E$14,WorkDebtName,0)))</f>
        <v>0</v>
      </c>
      <c r="F337" s="32">
        <f>IF(E$14="","",INDEX('Work It Out'!$I331:$EN331, MATCH(E$14, WorkDebtName, 0)))</f>
        <v>0</v>
      </c>
      <c r="G337" s="32">
        <f>IF(G$14="","",INDEX('Work It Out'!$K331:$EN331,MATCH(G$14,WorkDebtName,0)))</f>
        <v>0</v>
      </c>
      <c r="H337" s="32">
        <f>IF(G$14="","",INDEX('Work It Out'!$I331:$EN331, MATCH(G$14, WorkDebtName, 0)))</f>
        <v>0</v>
      </c>
      <c r="I337" s="32">
        <f>IF(I$14="","",INDEX('Work It Out'!$K331:$EN331,MATCH(I$14,WorkDebtName,0)))</f>
        <v>0</v>
      </c>
      <c r="J337" s="32">
        <f>IF(I$14="","",INDEX('Work It Out'!$I331:$EN331, MATCH(I$14, WorkDebtName, 0)))</f>
        <v>0</v>
      </c>
      <c r="K337" s="32" t="str">
        <f>IF(K$14="","",INDEX('Work It Out'!$K331:$EN331,MATCH(K$14,WorkDebtName,0)))</f>
        <v/>
      </c>
      <c r="L337" s="32" t="str">
        <f>IF(K$14="","",INDEX('Work It Out'!$I331:$EN331, MATCH(K$14, WorkDebtName, 0)))</f>
        <v/>
      </c>
      <c r="M337" s="32" t="str">
        <f>IF(M$14="","",INDEX('Work It Out'!$K331:$EN331,MATCH(M$14,WorkDebtName,0)))</f>
        <v/>
      </c>
      <c r="N337" s="32" t="str">
        <f>IF(M$14="","",INDEX('Work It Out'!$I331:$EN331, MATCH(M$14, WorkDebtName, 0)))</f>
        <v/>
      </c>
      <c r="O337" s="32" t="str">
        <f>IF(O$14="","",INDEX('Work It Out'!$K331:$EN331,MATCH(O$14,WorkDebtName,0)))</f>
        <v/>
      </c>
      <c r="P337" s="32" t="str">
        <f>IF(O$14="","",INDEX('Work It Out'!$I331:$EN331, MATCH(O$14, WorkDebtName, 0)))</f>
        <v/>
      </c>
      <c r="Q337" s="32" t="str">
        <f>IF(Q$14="","",INDEX('Work It Out'!$K331:$EN331,MATCH(Q$14,WorkDebtName,0)))</f>
        <v/>
      </c>
      <c r="R337" s="32" t="str">
        <f>IF(Q$14="","",INDEX('Work It Out'!$I331:$EN331, MATCH(Q$14, WorkDebtName, 0)))</f>
        <v/>
      </c>
      <c r="S337" s="32" t="str">
        <f>IF(S$14="","",INDEX('Work It Out'!$K331:$EN331,MATCH(S$14,WorkDebtName,0)))</f>
        <v/>
      </c>
      <c r="T337" s="32" t="str">
        <f>IF(S$14="","",INDEX('Work It Out'!$I331:$EN331, MATCH(S$14, WorkDebtName, 0)))</f>
        <v/>
      </c>
      <c r="U337" s="32" t="str">
        <f>IF(U$14="","",INDEX('Work It Out'!$K331:$EN331,MATCH(U$14,WorkDebtName,0)))</f>
        <v/>
      </c>
      <c r="V337" s="32" t="str">
        <f>IF(U$14="","",INDEX('Work It Out'!$I331:$EN331, MATCH(U$14, WorkDebtName, 0)))</f>
        <v/>
      </c>
      <c r="W337" s="32" t="str">
        <f>IF(W$14="","",INDEX('Work It Out'!$K331:$EN331,MATCH(W$14,WorkDebtName,0)))</f>
        <v/>
      </c>
      <c r="X337" s="32" t="str">
        <f>IF(W$14="","",INDEX('Work It Out'!$I331:$EN331, MATCH(W$14, WorkDebtName, 0)))</f>
        <v/>
      </c>
      <c r="Y337" s="32" t="str">
        <f>IF(Y$14="","",INDEX('Work It Out'!$K331:$EN331,MATCH(Y$14,WorkDebtName,0)))</f>
        <v/>
      </c>
      <c r="Z337" s="32" t="str">
        <f>IF(Y$14="","",INDEX('Work It Out'!$I331:$EN331, MATCH(Y$14, WorkDebtName, 0)))</f>
        <v/>
      </c>
      <c r="AA337" s="32" t="str">
        <f>IF(AA$14="","",INDEX('Work It Out'!$K331:$EN331,MATCH(AA$14,WorkDebtName,0)))</f>
        <v/>
      </c>
      <c r="AB337" s="32" t="str">
        <f>IF(AA$14="","",INDEX('Work It Out'!$I331:$EN331, MATCH(AA$14, WorkDebtName, 0)))</f>
        <v/>
      </c>
      <c r="AC337" s="32" t="str">
        <f>IF(AC$14="","",INDEX('Work It Out'!$K331:$EN331,MATCH(AC$14,WorkDebtName,0)))</f>
        <v/>
      </c>
      <c r="AD337" s="32" t="str">
        <f>IF(AC$14="","",INDEX('Work It Out'!$I331:$EN331, MATCH(AC$14, WorkDebtName, 0)))</f>
        <v/>
      </c>
      <c r="AE337" s="32" t="str">
        <f>IF(AE$14="","",INDEX('Work It Out'!$K331:$EN331,MATCH(AE$14,WorkDebtName,0)))</f>
        <v/>
      </c>
      <c r="AF337" s="32" t="str">
        <f>IF(AE$14="","",INDEX('Work It Out'!$I331:$EN331, MATCH(AE$14, WorkDebtName, 0)))</f>
        <v/>
      </c>
      <c r="AG337" s="32" t="str">
        <f>IF(AG$14="","",INDEX('Work It Out'!$K331:$EN331,MATCH(AG$14,WorkDebtName,0)))</f>
        <v/>
      </c>
      <c r="AH337" s="32" t="str">
        <f>IF(AG$14="","",INDEX('Work It Out'!$I331:$EN331, MATCH(AG$14, WorkDebtName, 0)))</f>
        <v/>
      </c>
      <c r="AI337" s="32" t="str">
        <f>IF(AI$14="","",INDEX('Work It Out'!$K331:$EN331,MATCH(AI$14,WorkDebtName,0)))</f>
        <v/>
      </c>
      <c r="AJ337" s="32" t="str">
        <f>IF(AI$14="","",INDEX('Work It Out'!$I331:$EN331, MATCH(AI$14, WorkDebtName, 0)))</f>
        <v/>
      </c>
      <c r="AK337" s="32" t="str">
        <f>IF(AK$14="","",INDEX('Work It Out'!$K331:$EN331,MATCH(AK$14,WorkDebtName,0)))</f>
        <v/>
      </c>
      <c r="AL337" s="32" t="str">
        <f>IF(AK$14="","",INDEX('Work It Out'!$I331:$EN331, MATCH(AK$14, WorkDebtName, 0)))</f>
        <v/>
      </c>
      <c r="AM337" s="32" t="str">
        <f>IF(AM$14="","",INDEX('Work It Out'!$K331:$EN331,MATCH(AM$14,WorkDebtName,0)))</f>
        <v/>
      </c>
      <c r="AN337" s="32" t="str">
        <f>IF(AM$14="","",INDEX('Work It Out'!$I331:$EN331, MATCH(AM$14, WorkDebtName, 0)))</f>
        <v/>
      </c>
      <c r="AO337" s="32" t="str">
        <f>IF(AO$14="","",INDEX('Work It Out'!$K331:$EN331,MATCH(AO$14,WorkDebtName,0)))</f>
        <v/>
      </c>
      <c r="AP337" s="32" t="str">
        <f>IF(AO$14="","",INDEX('Work It Out'!$I331:$EN331, MATCH(AO$14, WorkDebtName, 0)))</f>
        <v/>
      </c>
    </row>
    <row r="338" spans="2:42" x14ac:dyDescent="0.25">
      <c r="B338" s="31">
        <f t="shared" ca="1" si="4"/>
        <v>55305</v>
      </c>
      <c r="C338" s="32">
        <f>IF(C$14="","",INDEX('Work It Out'!$K332:$EN332,MATCH(C$14,WorkDebtName,0)))</f>
        <v>0</v>
      </c>
      <c r="D338" s="32">
        <f>IF(C$14="","",INDEX('Work It Out'!$I332:$EN332, MATCH(C$14, WorkDebtName, 0)))</f>
        <v>0</v>
      </c>
      <c r="E338" s="32">
        <f>IF(E$14="","",INDEX('Work It Out'!$K332:$EN332,MATCH(E$14,WorkDebtName,0)))</f>
        <v>0</v>
      </c>
      <c r="F338" s="32">
        <f>IF(E$14="","",INDEX('Work It Out'!$I332:$EN332, MATCH(E$14, WorkDebtName, 0)))</f>
        <v>0</v>
      </c>
      <c r="G338" s="32">
        <f>IF(G$14="","",INDEX('Work It Out'!$K332:$EN332,MATCH(G$14,WorkDebtName,0)))</f>
        <v>0</v>
      </c>
      <c r="H338" s="32">
        <f>IF(G$14="","",INDEX('Work It Out'!$I332:$EN332, MATCH(G$14, WorkDebtName, 0)))</f>
        <v>0</v>
      </c>
      <c r="I338" s="32">
        <f>IF(I$14="","",INDEX('Work It Out'!$K332:$EN332,MATCH(I$14,WorkDebtName,0)))</f>
        <v>0</v>
      </c>
      <c r="J338" s="32">
        <f>IF(I$14="","",INDEX('Work It Out'!$I332:$EN332, MATCH(I$14, WorkDebtName, 0)))</f>
        <v>0</v>
      </c>
      <c r="K338" s="32" t="str">
        <f>IF(K$14="","",INDEX('Work It Out'!$K332:$EN332,MATCH(K$14,WorkDebtName,0)))</f>
        <v/>
      </c>
      <c r="L338" s="32" t="str">
        <f>IF(K$14="","",INDEX('Work It Out'!$I332:$EN332, MATCH(K$14, WorkDebtName, 0)))</f>
        <v/>
      </c>
      <c r="M338" s="32" t="str">
        <f>IF(M$14="","",INDEX('Work It Out'!$K332:$EN332,MATCH(M$14,WorkDebtName,0)))</f>
        <v/>
      </c>
      <c r="N338" s="32" t="str">
        <f>IF(M$14="","",INDEX('Work It Out'!$I332:$EN332, MATCH(M$14, WorkDebtName, 0)))</f>
        <v/>
      </c>
      <c r="O338" s="32" t="str">
        <f>IF(O$14="","",INDEX('Work It Out'!$K332:$EN332,MATCH(O$14,WorkDebtName,0)))</f>
        <v/>
      </c>
      <c r="P338" s="32" t="str">
        <f>IF(O$14="","",INDEX('Work It Out'!$I332:$EN332, MATCH(O$14, WorkDebtName, 0)))</f>
        <v/>
      </c>
      <c r="Q338" s="32" t="str">
        <f>IF(Q$14="","",INDEX('Work It Out'!$K332:$EN332,MATCH(Q$14,WorkDebtName,0)))</f>
        <v/>
      </c>
      <c r="R338" s="32" t="str">
        <f>IF(Q$14="","",INDEX('Work It Out'!$I332:$EN332, MATCH(Q$14, WorkDebtName, 0)))</f>
        <v/>
      </c>
      <c r="S338" s="32" t="str">
        <f>IF(S$14="","",INDEX('Work It Out'!$K332:$EN332,MATCH(S$14,WorkDebtName,0)))</f>
        <v/>
      </c>
      <c r="T338" s="32" t="str">
        <f>IF(S$14="","",INDEX('Work It Out'!$I332:$EN332, MATCH(S$14, WorkDebtName, 0)))</f>
        <v/>
      </c>
      <c r="U338" s="32" t="str">
        <f>IF(U$14="","",INDEX('Work It Out'!$K332:$EN332,MATCH(U$14,WorkDebtName,0)))</f>
        <v/>
      </c>
      <c r="V338" s="32" t="str">
        <f>IF(U$14="","",INDEX('Work It Out'!$I332:$EN332, MATCH(U$14, WorkDebtName, 0)))</f>
        <v/>
      </c>
      <c r="W338" s="32" t="str">
        <f>IF(W$14="","",INDEX('Work It Out'!$K332:$EN332,MATCH(W$14,WorkDebtName,0)))</f>
        <v/>
      </c>
      <c r="X338" s="32" t="str">
        <f>IF(W$14="","",INDEX('Work It Out'!$I332:$EN332, MATCH(W$14, WorkDebtName, 0)))</f>
        <v/>
      </c>
      <c r="Y338" s="32" t="str">
        <f>IF(Y$14="","",INDEX('Work It Out'!$K332:$EN332,MATCH(Y$14,WorkDebtName,0)))</f>
        <v/>
      </c>
      <c r="Z338" s="32" t="str">
        <f>IF(Y$14="","",INDEX('Work It Out'!$I332:$EN332, MATCH(Y$14, WorkDebtName, 0)))</f>
        <v/>
      </c>
      <c r="AA338" s="32" t="str">
        <f>IF(AA$14="","",INDEX('Work It Out'!$K332:$EN332,MATCH(AA$14,WorkDebtName,0)))</f>
        <v/>
      </c>
      <c r="AB338" s="32" t="str">
        <f>IF(AA$14="","",INDEX('Work It Out'!$I332:$EN332, MATCH(AA$14, WorkDebtName, 0)))</f>
        <v/>
      </c>
      <c r="AC338" s="32" t="str">
        <f>IF(AC$14="","",INDEX('Work It Out'!$K332:$EN332,MATCH(AC$14,WorkDebtName,0)))</f>
        <v/>
      </c>
      <c r="AD338" s="32" t="str">
        <f>IF(AC$14="","",INDEX('Work It Out'!$I332:$EN332, MATCH(AC$14, WorkDebtName, 0)))</f>
        <v/>
      </c>
      <c r="AE338" s="32" t="str">
        <f>IF(AE$14="","",INDEX('Work It Out'!$K332:$EN332,MATCH(AE$14,WorkDebtName,0)))</f>
        <v/>
      </c>
      <c r="AF338" s="32" t="str">
        <f>IF(AE$14="","",INDEX('Work It Out'!$I332:$EN332, MATCH(AE$14, WorkDebtName, 0)))</f>
        <v/>
      </c>
      <c r="AG338" s="32" t="str">
        <f>IF(AG$14="","",INDEX('Work It Out'!$K332:$EN332,MATCH(AG$14,WorkDebtName,0)))</f>
        <v/>
      </c>
      <c r="AH338" s="32" t="str">
        <f>IF(AG$14="","",INDEX('Work It Out'!$I332:$EN332, MATCH(AG$14, WorkDebtName, 0)))</f>
        <v/>
      </c>
      <c r="AI338" s="32" t="str">
        <f>IF(AI$14="","",INDEX('Work It Out'!$K332:$EN332,MATCH(AI$14,WorkDebtName,0)))</f>
        <v/>
      </c>
      <c r="AJ338" s="32" t="str">
        <f>IF(AI$14="","",INDEX('Work It Out'!$I332:$EN332, MATCH(AI$14, WorkDebtName, 0)))</f>
        <v/>
      </c>
      <c r="AK338" s="32" t="str">
        <f>IF(AK$14="","",INDEX('Work It Out'!$K332:$EN332,MATCH(AK$14,WorkDebtName,0)))</f>
        <v/>
      </c>
      <c r="AL338" s="32" t="str">
        <f>IF(AK$14="","",INDEX('Work It Out'!$I332:$EN332, MATCH(AK$14, WorkDebtName, 0)))</f>
        <v/>
      </c>
      <c r="AM338" s="32" t="str">
        <f>IF(AM$14="","",INDEX('Work It Out'!$K332:$EN332,MATCH(AM$14,WorkDebtName,0)))</f>
        <v/>
      </c>
      <c r="AN338" s="32" t="str">
        <f>IF(AM$14="","",INDEX('Work It Out'!$I332:$EN332, MATCH(AM$14, WorkDebtName, 0)))</f>
        <v/>
      </c>
      <c r="AO338" s="32" t="str">
        <f>IF(AO$14="","",INDEX('Work It Out'!$K332:$EN332,MATCH(AO$14,WorkDebtName,0)))</f>
        <v/>
      </c>
      <c r="AP338" s="32" t="str">
        <f>IF(AO$14="","",INDEX('Work It Out'!$I332:$EN332, MATCH(AO$14, WorkDebtName, 0)))</f>
        <v/>
      </c>
    </row>
    <row r="339" spans="2:42" x14ac:dyDescent="0.25">
      <c r="B339" s="31">
        <f t="shared" ca="1" si="4"/>
        <v>55335</v>
      </c>
      <c r="C339" s="32">
        <f>IF(C$14="","",INDEX('Work It Out'!$K333:$EN333,MATCH(C$14,WorkDebtName,0)))</f>
        <v>0</v>
      </c>
      <c r="D339" s="32">
        <f>IF(C$14="","",INDEX('Work It Out'!$I333:$EN333, MATCH(C$14, WorkDebtName, 0)))</f>
        <v>0</v>
      </c>
      <c r="E339" s="32">
        <f>IF(E$14="","",INDEX('Work It Out'!$K333:$EN333,MATCH(E$14,WorkDebtName,0)))</f>
        <v>0</v>
      </c>
      <c r="F339" s="32">
        <f>IF(E$14="","",INDEX('Work It Out'!$I333:$EN333, MATCH(E$14, WorkDebtName, 0)))</f>
        <v>0</v>
      </c>
      <c r="G339" s="32">
        <f>IF(G$14="","",INDEX('Work It Out'!$K333:$EN333,MATCH(G$14,WorkDebtName,0)))</f>
        <v>0</v>
      </c>
      <c r="H339" s="32">
        <f>IF(G$14="","",INDEX('Work It Out'!$I333:$EN333, MATCH(G$14, WorkDebtName, 0)))</f>
        <v>0</v>
      </c>
      <c r="I339" s="32">
        <f>IF(I$14="","",INDEX('Work It Out'!$K333:$EN333,MATCH(I$14,WorkDebtName,0)))</f>
        <v>0</v>
      </c>
      <c r="J339" s="32">
        <f>IF(I$14="","",INDEX('Work It Out'!$I333:$EN333, MATCH(I$14, WorkDebtName, 0)))</f>
        <v>0</v>
      </c>
      <c r="K339" s="32" t="str">
        <f>IF(K$14="","",INDEX('Work It Out'!$K333:$EN333,MATCH(K$14,WorkDebtName,0)))</f>
        <v/>
      </c>
      <c r="L339" s="32" t="str">
        <f>IF(K$14="","",INDEX('Work It Out'!$I333:$EN333, MATCH(K$14, WorkDebtName, 0)))</f>
        <v/>
      </c>
      <c r="M339" s="32" t="str">
        <f>IF(M$14="","",INDEX('Work It Out'!$K333:$EN333,MATCH(M$14,WorkDebtName,0)))</f>
        <v/>
      </c>
      <c r="N339" s="32" t="str">
        <f>IF(M$14="","",INDEX('Work It Out'!$I333:$EN333, MATCH(M$14, WorkDebtName, 0)))</f>
        <v/>
      </c>
      <c r="O339" s="32" t="str">
        <f>IF(O$14="","",INDEX('Work It Out'!$K333:$EN333,MATCH(O$14,WorkDebtName,0)))</f>
        <v/>
      </c>
      <c r="P339" s="32" t="str">
        <f>IF(O$14="","",INDEX('Work It Out'!$I333:$EN333, MATCH(O$14, WorkDebtName, 0)))</f>
        <v/>
      </c>
      <c r="Q339" s="32" t="str">
        <f>IF(Q$14="","",INDEX('Work It Out'!$K333:$EN333,MATCH(Q$14,WorkDebtName,0)))</f>
        <v/>
      </c>
      <c r="R339" s="32" t="str">
        <f>IF(Q$14="","",INDEX('Work It Out'!$I333:$EN333, MATCH(Q$14, WorkDebtName, 0)))</f>
        <v/>
      </c>
      <c r="S339" s="32" t="str">
        <f>IF(S$14="","",INDEX('Work It Out'!$K333:$EN333,MATCH(S$14,WorkDebtName,0)))</f>
        <v/>
      </c>
      <c r="T339" s="32" t="str">
        <f>IF(S$14="","",INDEX('Work It Out'!$I333:$EN333, MATCH(S$14, WorkDebtName, 0)))</f>
        <v/>
      </c>
      <c r="U339" s="32" t="str">
        <f>IF(U$14="","",INDEX('Work It Out'!$K333:$EN333,MATCH(U$14,WorkDebtName,0)))</f>
        <v/>
      </c>
      <c r="V339" s="32" t="str">
        <f>IF(U$14="","",INDEX('Work It Out'!$I333:$EN333, MATCH(U$14, WorkDebtName, 0)))</f>
        <v/>
      </c>
      <c r="W339" s="32" t="str">
        <f>IF(W$14="","",INDEX('Work It Out'!$K333:$EN333,MATCH(W$14,WorkDebtName,0)))</f>
        <v/>
      </c>
      <c r="X339" s="32" t="str">
        <f>IF(W$14="","",INDEX('Work It Out'!$I333:$EN333, MATCH(W$14, WorkDebtName, 0)))</f>
        <v/>
      </c>
      <c r="Y339" s="32" t="str">
        <f>IF(Y$14="","",INDEX('Work It Out'!$K333:$EN333,MATCH(Y$14,WorkDebtName,0)))</f>
        <v/>
      </c>
      <c r="Z339" s="32" t="str">
        <f>IF(Y$14="","",INDEX('Work It Out'!$I333:$EN333, MATCH(Y$14, WorkDebtName, 0)))</f>
        <v/>
      </c>
      <c r="AA339" s="32" t="str">
        <f>IF(AA$14="","",INDEX('Work It Out'!$K333:$EN333,MATCH(AA$14,WorkDebtName,0)))</f>
        <v/>
      </c>
      <c r="AB339" s="32" t="str">
        <f>IF(AA$14="","",INDEX('Work It Out'!$I333:$EN333, MATCH(AA$14, WorkDebtName, 0)))</f>
        <v/>
      </c>
      <c r="AC339" s="32" t="str">
        <f>IF(AC$14="","",INDEX('Work It Out'!$K333:$EN333,MATCH(AC$14,WorkDebtName,0)))</f>
        <v/>
      </c>
      <c r="AD339" s="32" t="str">
        <f>IF(AC$14="","",INDEX('Work It Out'!$I333:$EN333, MATCH(AC$14, WorkDebtName, 0)))</f>
        <v/>
      </c>
      <c r="AE339" s="32" t="str">
        <f>IF(AE$14="","",INDEX('Work It Out'!$K333:$EN333,MATCH(AE$14,WorkDebtName,0)))</f>
        <v/>
      </c>
      <c r="AF339" s="32" t="str">
        <f>IF(AE$14="","",INDEX('Work It Out'!$I333:$EN333, MATCH(AE$14, WorkDebtName, 0)))</f>
        <v/>
      </c>
      <c r="AG339" s="32" t="str">
        <f>IF(AG$14="","",INDEX('Work It Out'!$K333:$EN333,MATCH(AG$14,WorkDebtName,0)))</f>
        <v/>
      </c>
      <c r="AH339" s="32" t="str">
        <f>IF(AG$14="","",INDEX('Work It Out'!$I333:$EN333, MATCH(AG$14, WorkDebtName, 0)))</f>
        <v/>
      </c>
      <c r="AI339" s="32" t="str">
        <f>IF(AI$14="","",INDEX('Work It Out'!$K333:$EN333,MATCH(AI$14,WorkDebtName,0)))</f>
        <v/>
      </c>
      <c r="AJ339" s="32" t="str">
        <f>IF(AI$14="","",INDEX('Work It Out'!$I333:$EN333, MATCH(AI$14, WorkDebtName, 0)))</f>
        <v/>
      </c>
      <c r="AK339" s="32" t="str">
        <f>IF(AK$14="","",INDEX('Work It Out'!$K333:$EN333,MATCH(AK$14,WorkDebtName,0)))</f>
        <v/>
      </c>
      <c r="AL339" s="32" t="str">
        <f>IF(AK$14="","",INDEX('Work It Out'!$I333:$EN333, MATCH(AK$14, WorkDebtName, 0)))</f>
        <v/>
      </c>
      <c r="AM339" s="32" t="str">
        <f>IF(AM$14="","",INDEX('Work It Out'!$K333:$EN333,MATCH(AM$14,WorkDebtName,0)))</f>
        <v/>
      </c>
      <c r="AN339" s="32" t="str">
        <f>IF(AM$14="","",INDEX('Work It Out'!$I333:$EN333, MATCH(AM$14, WorkDebtName, 0)))</f>
        <v/>
      </c>
      <c r="AO339" s="32" t="str">
        <f>IF(AO$14="","",INDEX('Work It Out'!$K333:$EN333,MATCH(AO$14,WorkDebtName,0)))</f>
        <v/>
      </c>
      <c r="AP339" s="32" t="str">
        <f>IF(AO$14="","",INDEX('Work It Out'!$I333:$EN333, MATCH(AO$14, WorkDebtName, 0)))</f>
        <v/>
      </c>
    </row>
    <row r="340" spans="2:42" x14ac:dyDescent="0.25">
      <c r="B340" s="31">
        <f t="shared" ca="1" si="4"/>
        <v>55366</v>
      </c>
      <c r="C340" s="32">
        <f>IF(C$14="","",INDEX('Work It Out'!$K334:$EN334,MATCH(C$14,WorkDebtName,0)))</f>
        <v>0</v>
      </c>
      <c r="D340" s="32">
        <f>IF(C$14="","",INDEX('Work It Out'!$I334:$EN334, MATCH(C$14, WorkDebtName, 0)))</f>
        <v>0</v>
      </c>
      <c r="E340" s="32">
        <f>IF(E$14="","",INDEX('Work It Out'!$K334:$EN334,MATCH(E$14,WorkDebtName,0)))</f>
        <v>0</v>
      </c>
      <c r="F340" s="32">
        <f>IF(E$14="","",INDEX('Work It Out'!$I334:$EN334, MATCH(E$14, WorkDebtName, 0)))</f>
        <v>0</v>
      </c>
      <c r="G340" s="32">
        <f>IF(G$14="","",INDEX('Work It Out'!$K334:$EN334,MATCH(G$14,WorkDebtName,0)))</f>
        <v>0</v>
      </c>
      <c r="H340" s="32">
        <f>IF(G$14="","",INDEX('Work It Out'!$I334:$EN334, MATCH(G$14, WorkDebtName, 0)))</f>
        <v>0</v>
      </c>
      <c r="I340" s="32">
        <f>IF(I$14="","",INDEX('Work It Out'!$K334:$EN334,MATCH(I$14,WorkDebtName,0)))</f>
        <v>0</v>
      </c>
      <c r="J340" s="32">
        <f>IF(I$14="","",INDEX('Work It Out'!$I334:$EN334, MATCH(I$14, WorkDebtName, 0)))</f>
        <v>0</v>
      </c>
      <c r="K340" s="32" t="str">
        <f>IF(K$14="","",INDEX('Work It Out'!$K334:$EN334,MATCH(K$14,WorkDebtName,0)))</f>
        <v/>
      </c>
      <c r="L340" s="32" t="str">
        <f>IF(K$14="","",INDEX('Work It Out'!$I334:$EN334, MATCH(K$14, WorkDebtName, 0)))</f>
        <v/>
      </c>
      <c r="M340" s="32" t="str">
        <f>IF(M$14="","",INDEX('Work It Out'!$K334:$EN334,MATCH(M$14,WorkDebtName,0)))</f>
        <v/>
      </c>
      <c r="N340" s="32" t="str">
        <f>IF(M$14="","",INDEX('Work It Out'!$I334:$EN334, MATCH(M$14, WorkDebtName, 0)))</f>
        <v/>
      </c>
      <c r="O340" s="32" t="str">
        <f>IF(O$14="","",INDEX('Work It Out'!$K334:$EN334,MATCH(O$14,WorkDebtName,0)))</f>
        <v/>
      </c>
      <c r="P340" s="32" t="str">
        <f>IF(O$14="","",INDEX('Work It Out'!$I334:$EN334, MATCH(O$14, WorkDebtName, 0)))</f>
        <v/>
      </c>
      <c r="Q340" s="32" t="str">
        <f>IF(Q$14="","",INDEX('Work It Out'!$K334:$EN334,MATCH(Q$14,WorkDebtName,0)))</f>
        <v/>
      </c>
      <c r="R340" s="32" t="str">
        <f>IF(Q$14="","",INDEX('Work It Out'!$I334:$EN334, MATCH(Q$14, WorkDebtName, 0)))</f>
        <v/>
      </c>
      <c r="S340" s="32" t="str">
        <f>IF(S$14="","",INDEX('Work It Out'!$K334:$EN334,MATCH(S$14,WorkDebtName,0)))</f>
        <v/>
      </c>
      <c r="T340" s="32" t="str">
        <f>IF(S$14="","",INDEX('Work It Out'!$I334:$EN334, MATCH(S$14, WorkDebtName, 0)))</f>
        <v/>
      </c>
      <c r="U340" s="32" t="str">
        <f>IF(U$14="","",INDEX('Work It Out'!$K334:$EN334,MATCH(U$14,WorkDebtName,0)))</f>
        <v/>
      </c>
      <c r="V340" s="32" t="str">
        <f>IF(U$14="","",INDEX('Work It Out'!$I334:$EN334, MATCH(U$14, WorkDebtName, 0)))</f>
        <v/>
      </c>
      <c r="W340" s="32" t="str">
        <f>IF(W$14="","",INDEX('Work It Out'!$K334:$EN334,MATCH(W$14,WorkDebtName,0)))</f>
        <v/>
      </c>
      <c r="X340" s="32" t="str">
        <f>IF(W$14="","",INDEX('Work It Out'!$I334:$EN334, MATCH(W$14, WorkDebtName, 0)))</f>
        <v/>
      </c>
      <c r="Y340" s="32" t="str">
        <f>IF(Y$14="","",INDEX('Work It Out'!$K334:$EN334,MATCH(Y$14,WorkDebtName,0)))</f>
        <v/>
      </c>
      <c r="Z340" s="32" t="str">
        <f>IF(Y$14="","",INDEX('Work It Out'!$I334:$EN334, MATCH(Y$14, WorkDebtName, 0)))</f>
        <v/>
      </c>
      <c r="AA340" s="32" t="str">
        <f>IF(AA$14="","",INDEX('Work It Out'!$K334:$EN334,MATCH(AA$14,WorkDebtName,0)))</f>
        <v/>
      </c>
      <c r="AB340" s="32" t="str">
        <f>IF(AA$14="","",INDEX('Work It Out'!$I334:$EN334, MATCH(AA$14, WorkDebtName, 0)))</f>
        <v/>
      </c>
      <c r="AC340" s="32" t="str">
        <f>IF(AC$14="","",INDEX('Work It Out'!$K334:$EN334,MATCH(AC$14,WorkDebtName,0)))</f>
        <v/>
      </c>
      <c r="AD340" s="32" t="str">
        <f>IF(AC$14="","",INDEX('Work It Out'!$I334:$EN334, MATCH(AC$14, WorkDebtName, 0)))</f>
        <v/>
      </c>
      <c r="AE340" s="32" t="str">
        <f>IF(AE$14="","",INDEX('Work It Out'!$K334:$EN334,MATCH(AE$14,WorkDebtName,0)))</f>
        <v/>
      </c>
      <c r="AF340" s="32" t="str">
        <f>IF(AE$14="","",INDEX('Work It Out'!$I334:$EN334, MATCH(AE$14, WorkDebtName, 0)))</f>
        <v/>
      </c>
      <c r="AG340" s="32" t="str">
        <f>IF(AG$14="","",INDEX('Work It Out'!$K334:$EN334,MATCH(AG$14,WorkDebtName,0)))</f>
        <v/>
      </c>
      <c r="AH340" s="32" t="str">
        <f>IF(AG$14="","",INDEX('Work It Out'!$I334:$EN334, MATCH(AG$14, WorkDebtName, 0)))</f>
        <v/>
      </c>
      <c r="AI340" s="32" t="str">
        <f>IF(AI$14="","",INDEX('Work It Out'!$K334:$EN334,MATCH(AI$14,WorkDebtName,0)))</f>
        <v/>
      </c>
      <c r="AJ340" s="32" t="str">
        <f>IF(AI$14="","",INDEX('Work It Out'!$I334:$EN334, MATCH(AI$14, WorkDebtName, 0)))</f>
        <v/>
      </c>
      <c r="AK340" s="32" t="str">
        <f>IF(AK$14="","",INDEX('Work It Out'!$K334:$EN334,MATCH(AK$14,WorkDebtName,0)))</f>
        <v/>
      </c>
      <c r="AL340" s="32" t="str">
        <f>IF(AK$14="","",INDEX('Work It Out'!$I334:$EN334, MATCH(AK$14, WorkDebtName, 0)))</f>
        <v/>
      </c>
      <c r="AM340" s="32" t="str">
        <f>IF(AM$14="","",INDEX('Work It Out'!$K334:$EN334,MATCH(AM$14,WorkDebtName,0)))</f>
        <v/>
      </c>
      <c r="AN340" s="32" t="str">
        <f>IF(AM$14="","",INDEX('Work It Out'!$I334:$EN334, MATCH(AM$14, WorkDebtName, 0)))</f>
        <v/>
      </c>
      <c r="AO340" s="32" t="str">
        <f>IF(AO$14="","",INDEX('Work It Out'!$K334:$EN334,MATCH(AO$14,WorkDebtName,0)))</f>
        <v/>
      </c>
      <c r="AP340" s="32" t="str">
        <f>IF(AO$14="","",INDEX('Work It Out'!$I334:$EN334, MATCH(AO$14, WorkDebtName, 0)))</f>
        <v/>
      </c>
    </row>
    <row r="341" spans="2:42" x14ac:dyDescent="0.25">
      <c r="B341" s="31">
        <f t="shared" ca="1" si="4"/>
        <v>55397</v>
      </c>
      <c r="C341" s="32">
        <f>IF(C$14="","",INDEX('Work It Out'!$K335:$EN335,MATCH(C$14,WorkDebtName,0)))</f>
        <v>0</v>
      </c>
      <c r="D341" s="32">
        <f>IF(C$14="","",INDEX('Work It Out'!$I335:$EN335, MATCH(C$14, WorkDebtName, 0)))</f>
        <v>0</v>
      </c>
      <c r="E341" s="32">
        <f>IF(E$14="","",INDEX('Work It Out'!$K335:$EN335,MATCH(E$14,WorkDebtName,0)))</f>
        <v>0</v>
      </c>
      <c r="F341" s="32">
        <f>IF(E$14="","",INDEX('Work It Out'!$I335:$EN335, MATCH(E$14, WorkDebtName, 0)))</f>
        <v>0</v>
      </c>
      <c r="G341" s="32">
        <f>IF(G$14="","",INDEX('Work It Out'!$K335:$EN335,MATCH(G$14,WorkDebtName,0)))</f>
        <v>0</v>
      </c>
      <c r="H341" s="32">
        <f>IF(G$14="","",INDEX('Work It Out'!$I335:$EN335, MATCH(G$14, WorkDebtName, 0)))</f>
        <v>0</v>
      </c>
      <c r="I341" s="32">
        <f>IF(I$14="","",INDEX('Work It Out'!$K335:$EN335,MATCH(I$14,WorkDebtName,0)))</f>
        <v>0</v>
      </c>
      <c r="J341" s="32">
        <f>IF(I$14="","",INDEX('Work It Out'!$I335:$EN335, MATCH(I$14, WorkDebtName, 0)))</f>
        <v>0</v>
      </c>
      <c r="K341" s="32" t="str">
        <f>IF(K$14="","",INDEX('Work It Out'!$K335:$EN335,MATCH(K$14,WorkDebtName,0)))</f>
        <v/>
      </c>
      <c r="L341" s="32" t="str">
        <f>IF(K$14="","",INDEX('Work It Out'!$I335:$EN335, MATCH(K$14, WorkDebtName, 0)))</f>
        <v/>
      </c>
      <c r="M341" s="32" t="str">
        <f>IF(M$14="","",INDEX('Work It Out'!$K335:$EN335,MATCH(M$14,WorkDebtName,0)))</f>
        <v/>
      </c>
      <c r="N341" s="32" t="str">
        <f>IF(M$14="","",INDEX('Work It Out'!$I335:$EN335, MATCH(M$14, WorkDebtName, 0)))</f>
        <v/>
      </c>
      <c r="O341" s="32" t="str">
        <f>IF(O$14="","",INDEX('Work It Out'!$K335:$EN335,MATCH(O$14,WorkDebtName,0)))</f>
        <v/>
      </c>
      <c r="P341" s="32" t="str">
        <f>IF(O$14="","",INDEX('Work It Out'!$I335:$EN335, MATCH(O$14, WorkDebtName, 0)))</f>
        <v/>
      </c>
      <c r="Q341" s="32" t="str">
        <f>IF(Q$14="","",INDEX('Work It Out'!$K335:$EN335,MATCH(Q$14,WorkDebtName,0)))</f>
        <v/>
      </c>
      <c r="R341" s="32" t="str">
        <f>IF(Q$14="","",INDEX('Work It Out'!$I335:$EN335, MATCH(Q$14, WorkDebtName, 0)))</f>
        <v/>
      </c>
      <c r="S341" s="32" t="str">
        <f>IF(S$14="","",INDEX('Work It Out'!$K335:$EN335,MATCH(S$14,WorkDebtName,0)))</f>
        <v/>
      </c>
      <c r="T341" s="32" t="str">
        <f>IF(S$14="","",INDEX('Work It Out'!$I335:$EN335, MATCH(S$14, WorkDebtName, 0)))</f>
        <v/>
      </c>
      <c r="U341" s="32" t="str">
        <f>IF(U$14="","",INDEX('Work It Out'!$K335:$EN335,MATCH(U$14,WorkDebtName,0)))</f>
        <v/>
      </c>
      <c r="V341" s="32" t="str">
        <f>IF(U$14="","",INDEX('Work It Out'!$I335:$EN335, MATCH(U$14, WorkDebtName, 0)))</f>
        <v/>
      </c>
      <c r="W341" s="32" t="str">
        <f>IF(W$14="","",INDEX('Work It Out'!$K335:$EN335,MATCH(W$14,WorkDebtName,0)))</f>
        <v/>
      </c>
      <c r="X341" s="32" t="str">
        <f>IF(W$14="","",INDEX('Work It Out'!$I335:$EN335, MATCH(W$14, WorkDebtName, 0)))</f>
        <v/>
      </c>
      <c r="Y341" s="32" t="str">
        <f>IF(Y$14="","",INDEX('Work It Out'!$K335:$EN335,MATCH(Y$14,WorkDebtName,0)))</f>
        <v/>
      </c>
      <c r="Z341" s="32" t="str">
        <f>IF(Y$14="","",INDEX('Work It Out'!$I335:$EN335, MATCH(Y$14, WorkDebtName, 0)))</f>
        <v/>
      </c>
      <c r="AA341" s="32" t="str">
        <f>IF(AA$14="","",INDEX('Work It Out'!$K335:$EN335,MATCH(AA$14,WorkDebtName,0)))</f>
        <v/>
      </c>
      <c r="AB341" s="32" t="str">
        <f>IF(AA$14="","",INDEX('Work It Out'!$I335:$EN335, MATCH(AA$14, WorkDebtName, 0)))</f>
        <v/>
      </c>
      <c r="AC341" s="32" t="str">
        <f>IF(AC$14="","",INDEX('Work It Out'!$K335:$EN335,MATCH(AC$14,WorkDebtName,0)))</f>
        <v/>
      </c>
      <c r="AD341" s="32" t="str">
        <f>IF(AC$14="","",INDEX('Work It Out'!$I335:$EN335, MATCH(AC$14, WorkDebtName, 0)))</f>
        <v/>
      </c>
      <c r="AE341" s="32" t="str">
        <f>IF(AE$14="","",INDEX('Work It Out'!$K335:$EN335,MATCH(AE$14,WorkDebtName,0)))</f>
        <v/>
      </c>
      <c r="AF341" s="32" t="str">
        <f>IF(AE$14="","",INDEX('Work It Out'!$I335:$EN335, MATCH(AE$14, WorkDebtName, 0)))</f>
        <v/>
      </c>
      <c r="AG341" s="32" t="str">
        <f>IF(AG$14="","",INDEX('Work It Out'!$K335:$EN335,MATCH(AG$14,WorkDebtName,0)))</f>
        <v/>
      </c>
      <c r="AH341" s="32" t="str">
        <f>IF(AG$14="","",INDEX('Work It Out'!$I335:$EN335, MATCH(AG$14, WorkDebtName, 0)))</f>
        <v/>
      </c>
      <c r="AI341" s="32" t="str">
        <f>IF(AI$14="","",INDEX('Work It Out'!$K335:$EN335,MATCH(AI$14,WorkDebtName,0)))</f>
        <v/>
      </c>
      <c r="AJ341" s="32" t="str">
        <f>IF(AI$14="","",INDEX('Work It Out'!$I335:$EN335, MATCH(AI$14, WorkDebtName, 0)))</f>
        <v/>
      </c>
      <c r="AK341" s="32" t="str">
        <f>IF(AK$14="","",INDEX('Work It Out'!$K335:$EN335,MATCH(AK$14,WorkDebtName,0)))</f>
        <v/>
      </c>
      <c r="AL341" s="32" t="str">
        <f>IF(AK$14="","",INDEX('Work It Out'!$I335:$EN335, MATCH(AK$14, WorkDebtName, 0)))</f>
        <v/>
      </c>
      <c r="AM341" s="32" t="str">
        <f>IF(AM$14="","",INDEX('Work It Out'!$K335:$EN335,MATCH(AM$14,WorkDebtName,0)))</f>
        <v/>
      </c>
      <c r="AN341" s="32" t="str">
        <f>IF(AM$14="","",INDEX('Work It Out'!$I335:$EN335, MATCH(AM$14, WorkDebtName, 0)))</f>
        <v/>
      </c>
      <c r="AO341" s="32" t="str">
        <f>IF(AO$14="","",INDEX('Work It Out'!$K335:$EN335,MATCH(AO$14,WorkDebtName,0)))</f>
        <v/>
      </c>
      <c r="AP341" s="32" t="str">
        <f>IF(AO$14="","",INDEX('Work It Out'!$I335:$EN335, MATCH(AO$14, WorkDebtName, 0)))</f>
        <v/>
      </c>
    </row>
    <row r="342" spans="2:42" x14ac:dyDescent="0.25">
      <c r="B342" s="31">
        <f t="shared" ca="1" si="4"/>
        <v>55427</v>
      </c>
      <c r="C342" s="32">
        <f>IF(C$14="","",INDEX('Work It Out'!$K336:$EN336,MATCH(C$14,WorkDebtName,0)))</f>
        <v>0</v>
      </c>
      <c r="D342" s="32">
        <f>IF(C$14="","",INDEX('Work It Out'!$I336:$EN336, MATCH(C$14, WorkDebtName, 0)))</f>
        <v>0</v>
      </c>
      <c r="E342" s="32">
        <f>IF(E$14="","",INDEX('Work It Out'!$K336:$EN336,MATCH(E$14,WorkDebtName,0)))</f>
        <v>0</v>
      </c>
      <c r="F342" s="32">
        <f>IF(E$14="","",INDEX('Work It Out'!$I336:$EN336, MATCH(E$14, WorkDebtName, 0)))</f>
        <v>0</v>
      </c>
      <c r="G342" s="32">
        <f>IF(G$14="","",INDEX('Work It Out'!$K336:$EN336,MATCH(G$14,WorkDebtName,0)))</f>
        <v>0</v>
      </c>
      <c r="H342" s="32">
        <f>IF(G$14="","",INDEX('Work It Out'!$I336:$EN336, MATCH(G$14, WorkDebtName, 0)))</f>
        <v>0</v>
      </c>
      <c r="I342" s="32">
        <f>IF(I$14="","",INDEX('Work It Out'!$K336:$EN336,MATCH(I$14,WorkDebtName,0)))</f>
        <v>0</v>
      </c>
      <c r="J342" s="32">
        <f>IF(I$14="","",INDEX('Work It Out'!$I336:$EN336, MATCH(I$14, WorkDebtName, 0)))</f>
        <v>0</v>
      </c>
      <c r="K342" s="32" t="str">
        <f>IF(K$14="","",INDEX('Work It Out'!$K336:$EN336,MATCH(K$14,WorkDebtName,0)))</f>
        <v/>
      </c>
      <c r="L342" s="32" t="str">
        <f>IF(K$14="","",INDEX('Work It Out'!$I336:$EN336, MATCH(K$14, WorkDebtName, 0)))</f>
        <v/>
      </c>
      <c r="M342" s="32" t="str">
        <f>IF(M$14="","",INDEX('Work It Out'!$K336:$EN336,MATCH(M$14,WorkDebtName,0)))</f>
        <v/>
      </c>
      <c r="N342" s="32" t="str">
        <f>IF(M$14="","",INDEX('Work It Out'!$I336:$EN336, MATCH(M$14, WorkDebtName, 0)))</f>
        <v/>
      </c>
      <c r="O342" s="32" t="str">
        <f>IF(O$14="","",INDEX('Work It Out'!$K336:$EN336,MATCH(O$14,WorkDebtName,0)))</f>
        <v/>
      </c>
      <c r="P342" s="32" t="str">
        <f>IF(O$14="","",INDEX('Work It Out'!$I336:$EN336, MATCH(O$14, WorkDebtName, 0)))</f>
        <v/>
      </c>
      <c r="Q342" s="32" t="str">
        <f>IF(Q$14="","",INDEX('Work It Out'!$K336:$EN336,MATCH(Q$14,WorkDebtName,0)))</f>
        <v/>
      </c>
      <c r="R342" s="32" t="str">
        <f>IF(Q$14="","",INDEX('Work It Out'!$I336:$EN336, MATCH(Q$14, WorkDebtName, 0)))</f>
        <v/>
      </c>
      <c r="S342" s="32" t="str">
        <f>IF(S$14="","",INDEX('Work It Out'!$K336:$EN336,MATCH(S$14,WorkDebtName,0)))</f>
        <v/>
      </c>
      <c r="T342" s="32" t="str">
        <f>IF(S$14="","",INDEX('Work It Out'!$I336:$EN336, MATCH(S$14, WorkDebtName, 0)))</f>
        <v/>
      </c>
      <c r="U342" s="32" t="str">
        <f>IF(U$14="","",INDEX('Work It Out'!$K336:$EN336,MATCH(U$14,WorkDebtName,0)))</f>
        <v/>
      </c>
      <c r="V342" s="32" t="str">
        <f>IF(U$14="","",INDEX('Work It Out'!$I336:$EN336, MATCH(U$14, WorkDebtName, 0)))</f>
        <v/>
      </c>
      <c r="W342" s="32" t="str">
        <f>IF(W$14="","",INDEX('Work It Out'!$K336:$EN336,MATCH(W$14,WorkDebtName,0)))</f>
        <v/>
      </c>
      <c r="X342" s="32" t="str">
        <f>IF(W$14="","",INDEX('Work It Out'!$I336:$EN336, MATCH(W$14, WorkDebtName, 0)))</f>
        <v/>
      </c>
      <c r="Y342" s="32" t="str">
        <f>IF(Y$14="","",INDEX('Work It Out'!$K336:$EN336,MATCH(Y$14,WorkDebtName,0)))</f>
        <v/>
      </c>
      <c r="Z342" s="32" t="str">
        <f>IF(Y$14="","",INDEX('Work It Out'!$I336:$EN336, MATCH(Y$14, WorkDebtName, 0)))</f>
        <v/>
      </c>
      <c r="AA342" s="32" t="str">
        <f>IF(AA$14="","",INDEX('Work It Out'!$K336:$EN336,MATCH(AA$14,WorkDebtName,0)))</f>
        <v/>
      </c>
      <c r="AB342" s="32" t="str">
        <f>IF(AA$14="","",INDEX('Work It Out'!$I336:$EN336, MATCH(AA$14, WorkDebtName, 0)))</f>
        <v/>
      </c>
      <c r="AC342" s="32" t="str">
        <f>IF(AC$14="","",INDEX('Work It Out'!$K336:$EN336,MATCH(AC$14,WorkDebtName,0)))</f>
        <v/>
      </c>
      <c r="AD342" s="32" t="str">
        <f>IF(AC$14="","",INDEX('Work It Out'!$I336:$EN336, MATCH(AC$14, WorkDebtName, 0)))</f>
        <v/>
      </c>
      <c r="AE342" s="32" t="str">
        <f>IF(AE$14="","",INDEX('Work It Out'!$K336:$EN336,MATCH(AE$14,WorkDebtName,0)))</f>
        <v/>
      </c>
      <c r="AF342" s="32" t="str">
        <f>IF(AE$14="","",INDEX('Work It Out'!$I336:$EN336, MATCH(AE$14, WorkDebtName, 0)))</f>
        <v/>
      </c>
      <c r="AG342" s="32" t="str">
        <f>IF(AG$14="","",INDEX('Work It Out'!$K336:$EN336,MATCH(AG$14,WorkDebtName,0)))</f>
        <v/>
      </c>
      <c r="AH342" s="32" t="str">
        <f>IF(AG$14="","",INDEX('Work It Out'!$I336:$EN336, MATCH(AG$14, WorkDebtName, 0)))</f>
        <v/>
      </c>
      <c r="AI342" s="32" t="str">
        <f>IF(AI$14="","",INDEX('Work It Out'!$K336:$EN336,MATCH(AI$14,WorkDebtName,0)))</f>
        <v/>
      </c>
      <c r="AJ342" s="32" t="str">
        <f>IF(AI$14="","",INDEX('Work It Out'!$I336:$EN336, MATCH(AI$14, WorkDebtName, 0)))</f>
        <v/>
      </c>
      <c r="AK342" s="32" t="str">
        <f>IF(AK$14="","",INDEX('Work It Out'!$K336:$EN336,MATCH(AK$14,WorkDebtName,0)))</f>
        <v/>
      </c>
      <c r="AL342" s="32" t="str">
        <f>IF(AK$14="","",INDEX('Work It Out'!$I336:$EN336, MATCH(AK$14, WorkDebtName, 0)))</f>
        <v/>
      </c>
      <c r="AM342" s="32" t="str">
        <f>IF(AM$14="","",INDEX('Work It Out'!$K336:$EN336,MATCH(AM$14,WorkDebtName,0)))</f>
        <v/>
      </c>
      <c r="AN342" s="32" t="str">
        <f>IF(AM$14="","",INDEX('Work It Out'!$I336:$EN336, MATCH(AM$14, WorkDebtName, 0)))</f>
        <v/>
      </c>
      <c r="AO342" s="32" t="str">
        <f>IF(AO$14="","",INDEX('Work It Out'!$K336:$EN336,MATCH(AO$14,WorkDebtName,0)))</f>
        <v/>
      </c>
      <c r="AP342" s="32" t="str">
        <f>IF(AO$14="","",INDEX('Work It Out'!$I336:$EN336, MATCH(AO$14, WorkDebtName, 0)))</f>
        <v/>
      </c>
    </row>
    <row r="343" spans="2:42" x14ac:dyDescent="0.25">
      <c r="B343" s="31">
        <f t="shared" ca="1" si="4"/>
        <v>55458</v>
      </c>
      <c r="C343" s="32">
        <f>IF(C$14="","",INDEX('Work It Out'!$K337:$EN337,MATCH(C$14,WorkDebtName,0)))</f>
        <v>0</v>
      </c>
      <c r="D343" s="32">
        <f>IF(C$14="","",INDEX('Work It Out'!$I337:$EN337, MATCH(C$14, WorkDebtName, 0)))</f>
        <v>0</v>
      </c>
      <c r="E343" s="32">
        <f>IF(E$14="","",INDEX('Work It Out'!$K337:$EN337,MATCH(E$14,WorkDebtName,0)))</f>
        <v>0</v>
      </c>
      <c r="F343" s="32">
        <f>IF(E$14="","",INDEX('Work It Out'!$I337:$EN337, MATCH(E$14, WorkDebtName, 0)))</f>
        <v>0</v>
      </c>
      <c r="G343" s="32">
        <f>IF(G$14="","",INDEX('Work It Out'!$K337:$EN337,MATCH(G$14,WorkDebtName,0)))</f>
        <v>0</v>
      </c>
      <c r="H343" s="32">
        <f>IF(G$14="","",INDEX('Work It Out'!$I337:$EN337, MATCH(G$14, WorkDebtName, 0)))</f>
        <v>0</v>
      </c>
      <c r="I343" s="32">
        <f>IF(I$14="","",INDEX('Work It Out'!$K337:$EN337,MATCH(I$14,WorkDebtName,0)))</f>
        <v>0</v>
      </c>
      <c r="J343" s="32">
        <f>IF(I$14="","",INDEX('Work It Out'!$I337:$EN337, MATCH(I$14, WorkDebtName, 0)))</f>
        <v>0</v>
      </c>
      <c r="K343" s="32" t="str">
        <f>IF(K$14="","",INDEX('Work It Out'!$K337:$EN337,MATCH(K$14,WorkDebtName,0)))</f>
        <v/>
      </c>
      <c r="L343" s="32" t="str">
        <f>IF(K$14="","",INDEX('Work It Out'!$I337:$EN337, MATCH(K$14, WorkDebtName, 0)))</f>
        <v/>
      </c>
      <c r="M343" s="32" t="str">
        <f>IF(M$14="","",INDEX('Work It Out'!$K337:$EN337,MATCH(M$14,WorkDebtName,0)))</f>
        <v/>
      </c>
      <c r="N343" s="32" t="str">
        <f>IF(M$14="","",INDEX('Work It Out'!$I337:$EN337, MATCH(M$14, WorkDebtName, 0)))</f>
        <v/>
      </c>
      <c r="O343" s="32" t="str">
        <f>IF(O$14="","",INDEX('Work It Out'!$K337:$EN337,MATCH(O$14,WorkDebtName,0)))</f>
        <v/>
      </c>
      <c r="P343" s="32" t="str">
        <f>IF(O$14="","",INDEX('Work It Out'!$I337:$EN337, MATCH(O$14, WorkDebtName, 0)))</f>
        <v/>
      </c>
      <c r="Q343" s="32" t="str">
        <f>IF(Q$14="","",INDEX('Work It Out'!$K337:$EN337,MATCH(Q$14,WorkDebtName,0)))</f>
        <v/>
      </c>
      <c r="R343" s="32" t="str">
        <f>IF(Q$14="","",INDEX('Work It Out'!$I337:$EN337, MATCH(Q$14, WorkDebtName, 0)))</f>
        <v/>
      </c>
      <c r="S343" s="32" t="str">
        <f>IF(S$14="","",INDEX('Work It Out'!$K337:$EN337,MATCH(S$14,WorkDebtName,0)))</f>
        <v/>
      </c>
      <c r="T343" s="32" t="str">
        <f>IF(S$14="","",INDEX('Work It Out'!$I337:$EN337, MATCH(S$14, WorkDebtName, 0)))</f>
        <v/>
      </c>
      <c r="U343" s="32" t="str">
        <f>IF(U$14="","",INDEX('Work It Out'!$K337:$EN337,MATCH(U$14,WorkDebtName,0)))</f>
        <v/>
      </c>
      <c r="V343" s="32" t="str">
        <f>IF(U$14="","",INDEX('Work It Out'!$I337:$EN337, MATCH(U$14, WorkDebtName, 0)))</f>
        <v/>
      </c>
      <c r="W343" s="32" t="str">
        <f>IF(W$14="","",INDEX('Work It Out'!$K337:$EN337,MATCH(W$14,WorkDebtName,0)))</f>
        <v/>
      </c>
      <c r="X343" s="32" t="str">
        <f>IF(W$14="","",INDEX('Work It Out'!$I337:$EN337, MATCH(W$14, WorkDebtName, 0)))</f>
        <v/>
      </c>
      <c r="Y343" s="32" t="str">
        <f>IF(Y$14="","",INDEX('Work It Out'!$K337:$EN337,MATCH(Y$14,WorkDebtName,0)))</f>
        <v/>
      </c>
      <c r="Z343" s="32" t="str">
        <f>IF(Y$14="","",INDEX('Work It Out'!$I337:$EN337, MATCH(Y$14, WorkDebtName, 0)))</f>
        <v/>
      </c>
      <c r="AA343" s="32" t="str">
        <f>IF(AA$14="","",INDEX('Work It Out'!$K337:$EN337,MATCH(AA$14,WorkDebtName,0)))</f>
        <v/>
      </c>
      <c r="AB343" s="32" t="str">
        <f>IF(AA$14="","",INDEX('Work It Out'!$I337:$EN337, MATCH(AA$14, WorkDebtName, 0)))</f>
        <v/>
      </c>
      <c r="AC343" s="32" t="str">
        <f>IF(AC$14="","",INDEX('Work It Out'!$K337:$EN337,MATCH(AC$14,WorkDebtName,0)))</f>
        <v/>
      </c>
      <c r="AD343" s="32" t="str">
        <f>IF(AC$14="","",INDEX('Work It Out'!$I337:$EN337, MATCH(AC$14, WorkDebtName, 0)))</f>
        <v/>
      </c>
      <c r="AE343" s="32" t="str">
        <f>IF(AE$14="","",INDEX('Work It Out'!$K337:$EN337,MATCH(AE$14,WorkDebtName,0)))</f>
        <v/>
      </c>
      <c r="AF343" s="32" t="str">
        <f>IF(AE$14="","",INDEX('Work It Out'!$I337:$EN337, MATCH(AE$14, WorkDebtName, 0)))</f>
        <v/>
      </c>
      <c r="AG343" s="32" t="str">
        <f>IF(AG$14="","",INDEX('Work It Out'!$K337:$EN337,MATCH(AG$14,WorkDebtName,0)))</f>
        <v/>
      </c>
      <c r="AH343" s="32" t="str">
        <f>IF(AG$14="","",INDEX('Work It Out'!$I337:$EN337, MATCH(AG$14, WorkDebtName, 0)))</f>
        <v/>
      </c>
      <c r="AI343" s="32" t="str">
        <f>IF(AI$14="","",INDEX('Work It Out'!$K337:$EN337,MATCH(AI$14,WorkDebtName,0)))</f>
        <v/>
      </c>
      <c r="AJ343" s="32" t="str">
        <f>IF(AI$14="","",INDEX('Work It Out'!$I337:$EN337, MATCH(AI$14, WorkDebtName, 0)))</f>
        <v/>
      </c>
      <c r="AK343" s="32" t="str">
        <f>IF(AK$14="","",INDEX('Work It Out'!$K337:$EN337,MATCH(AK$14,WorkDebtName,0)))</f>
        <v/>
      </c>
      <c r="AL343" s="32" t="str">
        <f>IF(AK$14="","",INDEX('Work It Out'!$I337:$EN337, MATCH(AK$14, WorkDebtName, 0)))</f>
        <v/>
      </c>
      <c r="AM343" s="32" t="str">
        <f>IF(AM$14="","",INDEX('Work It Out'!$K337:$EN337,MATCH(AM$14,WorkDebtName,0)))</f>
        <v/>
      </c>
      <c r="AN343" s="32" t="str">
        <f>IF(AM$14="","",INDEX('Work It Out'!$I337:$EN337, MATCH(AM$14, WorkDebtName, 0)))</f>
        <v/>
      </c>
      <c r="AO343" s="32" t="str">
        <f>IF(AO$14="","",INDEX('Work It Out'!$K337:$EN337,MATCH(AO$14,WorkDebtName,0)))</f>
        <v/>
      </c>
      <c r="AP343" s="32" t="str">
        <f>IF(AO$14="","",INDEX('Work It Out'!$I337:$EN337, MATCH(AO$14, WorkDebtName, 0)))</f>
        <v/>
      </c>
    </row>
    <row r="344" spans="2:42" x14ac:dyDescent="0.25">
      <c r="B344" s="31">
        <f t="shared" ref="B344:B381" ca="1" si="5">EDATE(B343,1)</f>
        <v>55488</v>
      </c>
      <c r="C344" s="32">
        <f>IF(C$14="","",INDEX('Work It Out'!$K338:$EN338,MATCH(C$14,WorkDebtName,0)))</f>
        <v>0</v>
      </c>
      <c r="D344" s="32">
        <f>IF(C$14="","",INDEX('Work It Out'!$I338:$EN338, MATCH(C$14, WorkDebtName, 0)))</f>
        <v>0</v>
      </c>
      <c r="E344" s="32">
        <f>IF(E$14="","",INDEX('Work It Out'!$K338:$EN338,MATCH(E$14,WorkDebtName,0)))</f>
        <v>0</v>
      </c>
      <c r="F344" s="32">
        <f>IF(E$14="","",INDEX('Work It Out'!$I338:$EN338, MATCH(E$14, WorkDebtName, 0)))</f>
        <v>0</v>
      </c>
      <c r="G344" s="32">
        <f>IF(G$14="","",INDEX('Work It Out'!$K338:$EN338,MATCH(G$14,WorkDebtName,0)))</f>
        <v>0</v>
      </c>
      <c r="H344" s="32">
        <f>IF(G$14="","",INDEX('Work It Out'!$I338:$EN338, MATCH(G$14, WorkDebtName, 0)))</f>
        <v>0</v>
      </c>
      <c r="I344" s="32">
        <f>IF(I$14="","",INDEX('Work It Out'!$K338:$EN338,MATCH(I$14,WorkDebtName,0)))</f>
        <v>0</v>
      </c>
      <c r="J344" s="32">
        <f>IF(I$14="","",INDEX('Work It Out'!$I338:$EN338, MATCH(I$14, WorkDebtName, 0)))</f>
        <v>0</v>
      </c>
      <c r="K344" s="32" t="str">
        <f>IF(K$14="","",INDEX('Work It Out'!$K338:$EN338,MATCH(K$14,WorkDebtName,0)))</f>
        <v/>
      </c>
      <c r="L344" s="32" t="str">
        <f>IF(K$14="","",INDEX('Work It Out'!$I338:$EN338, MATCH(K$14, WorkDebtName, 0)))</f>
        <v/>
      </c>
      <c r="M344" s="32" t="str">
        <f>IF(M$14="","",INDEX('Work It Out'!$K338:$EN338,MATCH(M$14,WorkDebtName,0)))</f>
        <v/>
      </c>
      <c r="N344" s="32" t="str">
        <f>IF(M$14="","",INDEX('Work It Out'!$I338:$EN338, MATCH(M$14, WorkDebtName, 0)))</f>
        <v/>
      </c>
      <c r="O344" s="32" t="str">
        <f>IF(O$14="","",INDEX('Work It Out'!$K338:$EN338,MATCH(O$14,WorkDebtName,0)))</f>
        <v/>
      </c>
      <c r="P344" s="32" t="str">
        <f>IF(O$14="","",INDEX('Work It Out'!$I338:$EN338, MATCH(O$14, WorkDebtName, 0)))</f>
        <v/>
      </c>
      <c r="Q344" s="32" t="str">
        <f>IF(Q$14="","",INDEX('Work It Out'!$K338:$EN338,MATCH(Q$14,WorkDebtName,0)))</f>
        <v/>
      </c>
      <c r="R344" s="32" t="str">
        <f>IF(Q$14="","",INDEX('Work It Out'!$I338:$EN338, MATCH(Q$14, WorkDebtName, 0)))</f>
        <v/>
      </c>
      <c r="S344" s="32" t="str">
        <f>IF(S$14="","",INDEX('Work It Out'!$K338:$EN338,MATCH(S$14,WorkDebtName,0)))</f>
        <v/>
      </c>
      <c r="T344" s="32" t="str">
        <f>IF(S$14="","",INDEX('Work It Out'!$I338:$EN338, MATCH(S$14, WorkDebtName, 0)))</f>
        <v/>
      </c>
      <c r="U344" s="32" t="str">
        <f>IF(U$14="","",INDEX('Work It Out'!$K338:$EN338,MATCH(U$14,WorkDebtName,0)))</f>
        <v/>
      </c>
      <c r="V344" s="32" t="str">
        <f>IF(U$14="","",INDEX('Work It Out'!$I338:$EN338, MATCH(U$14, WorkDebtName, 0)))</f>
        <v/>
      </c>
      <c r="W344" s="32" t="str">
        <f>IF(W$14="","",INDEX('Work It Out'!$K338:$EN338,MATCH(W$14,WorkDebtName,0)))</f>
        <v/>
      </c>
      <c r="X344" s="32" t="str">
        <f>IF(W$14="","",INDEX('Work It Out'!$I338:$EN338, MATCH(W$14, WorkDebtName, 0)))</f>
        <v/>
      </c>
      <c r="Y344" s="32" t="str">
        <f>IF(Y$14="","",INDEX('Work It Out'!$K338:$EN338,MATCH(Y$14,WorkDebtName,0)))</f>
        <v/>
      </c>
      <c r="Z344" s="32" t="str">
        <f>IF(Y$14="","",INDEX('Work It Out'!$I338:$EN338, MATCH(Y$14, WorkDebtName, 0)))</f>
        <v/>
      </c>
      <c r="AA344" s="32" t="str">
        <f>IF(AA$14="","",INDEX('Work It Out'!$K338:$EN338,MATCH(AA$14,WorkDebtName,0)))</f>
        <v/>
      </c>
      <c r="AB344" s="32" t="str">
        <f>IF(AA$14="","",INDEX('Work It Out'!$I338:$EN338, MATCH(AA$14, WorkDebtName, 0)))</f>
        <v/>
      </c>
      <c r="AC344" s="32" t="str">
        <f>IF(AC$14="","",INDEX('Work It Out'!$K338:$EN338,MATCH(AC$14,WorkDebtName,0)))</f>
        <v/>
      </c>
      <c r="AD344" s="32" t="str">
        <f>IF(AC$14="","",INDEX('Work It Out'!$I338:$EN338, MATCH(AC$14, WorkDebtName, 0)))</f>
        <v/>
      </c>
      <c r="AE344" s="32" t="str">
        <f>IF(AE$14="","",INDEX('Work It Out'!$K338:$EN338,MATCH(AE$14,WorkDebtName,0)))</f>
        <v/>
      </c>
      <c r="AF344" s="32" t="str">
        <f>IF(AE$14="","",INDEX('Work It Out'!$I338:$EN338, MATCH(AE$14, WorkDebtName, 0)))</f>
        <v/>
      </c>
      <c r="AG344" s="32" t="str">
        <f>IF(AG$14="","",INDEX('Work It Out'!$K338:$EN338,MATCH(AG$14,WorkDebtName,0)))</f>
        <v/>
      </c>
      <c r="AH344" s="32" t="str">
        <f>IF(AG$14="","",INDEX('Work It Out'!$I338:$EN338, MATCH(AG$14, WorkDebtName, 0)))</f>
        <v/>
      </c>
      <c r="AI344" s="32" t="str">
        <f>IF(AI$14="","",INDEX('Work It Out'!$K338:$EN338,MATCH(AI$14,WorkDebtName,0)))</f>
        <v/>
      </c>
      <c r="AJ344" s="32" t="str">
        <f>IF(AI$14="","",INDEX('Work It Out'!$I338:$EN338, MATCH(AI$14, WorkDebtName, 0)))</f>
        <v/>
      </c>
      <c r="AK344" s="32" t="str">
        <f>IF(AK$14="","",INDEX('Work It Out'!$K338:$EN338,MATCH(AK$14,WorkDebtName,0)))</f>
        <v/>
      </c>
      <c r="AL344" s="32" t="str">
        <f>IF(AK$14="","",INDEX('Work It Out'!$I338:$EN338, MATCH(AK$14, WorkDebtName, 0)))</f>
        <v/>
      </c>
      <c r="AM344" s="32" t="str">
        <f>IF(AM$14="","",INDEX('Work It Out'!$K338:$EN338,MATCH(AM$14,WorkDebtName,0)))</f>
        <v/>
      </c>
      <c r="AN344" s="32" t="str">
        <f>IF(AM$14="","",INDEX('Work It Out'!$I338:$EN338, MATCH(AM$14, WorkDebtName, 0)))</f>
        <v/>
      </c>
      <c r="AO344" s="32" t="str">
        <f>IF(AO$14="","",INDEX('Work It Out'!$K338:$EN338,MATCH(AO$14,WorkDebtName,0)))</f>
        <v/>
      </c>
      <c r="AP344" s="32" t="str">
        <f>IF(AO$14="","",INDEX('Work It Out'!$I338:$EN338, MATCH(AO$14, WorkDebtName, 0)))</f>
        <v/>
      </c>
    </row>
    <row r="345" spans="2:42" x14ac:dyDescent="0.25">
      <c r="B345" s="31">
        <f t="shared" ca="1" si="5"/>
        <v>55519</v>
      </c>
      <c r="C345" s="32">
        <f>IF(C$14="","",INDEX('Work It Out'!$K339:$EN339,MATCH(C$14,WorkDebtName,0)))</f>
        <v>0</v>
      </c>
      <c r="D345" s="32">
        <f>IF(C$14="","",INDEX('Work It Out'!$I339:$EN339, MATCH(C$14, WorkDebtName, 0)))</f>
        <v>0</v>
      </c>
      <c r="E345" s="32">
        <f>IF(E$14="","",INDEX('Work It Out'!$K339:$EN339,MATCH(E$14,WorkDebtName,0)))</f>
        <v>0</v>
      </c>
      <c r="F345" s="32">
        <f>IF(E$14="","",INDEX('Work It Out'!$I339:$EN339, MATCH(E$14, WorkDebtName, 0)))</f>
        <v>0</v>
      </c>
      <c r="G345" s="32">
        <f>IF(G$14="","",INDEX('Work It Out'!$K339:$EN339,MATCH(G$14,WorkDebtName,0)))</f>
        <v>0</v>
      </c>
      <c r="H345" s="32">
        <f>IF(G$14="","",INDEX('Work It Out'!$I339:$EN339, MATCH(G$14, WorkDebtName, 0)))</f>
        <v>0</v>
      </c>
      <c r="I345" s="32">
        <f>IF(I$14="","",INDEX('Work It Out'!$K339:$EN339,MATCH(I$14,WorkDebtName,0)))</f>
        <v>0</v>
      </c>
      <c r="J345" s="32">
        <f>IF(I$14="","",INDEX('Work It Out'!$I339:$EN339, MATCH(I$14, WorkDebtName, 0)))</f>
        <v>0</v>
      </c>
      <c r="K345" s="32" t="str">
        <f>IF(K$14="","",INDEX('Work It Out'!$K339:$EN339,MATCH(K$14,WorkDebtName,0)))</f>
        <v/>
      </c>
      <c r="L345" s="32" t="str">
        <f>IF(K$14="","",INDEX('Work It Out'!$I339:$EN339, MATCH(K$14, WorkDebtName, 0)))</f>
        <v/>
      </c>
      <c r="M345" s="32" t="str">
        <f>IF(M$14="","",INDEX('Work It Out'!$K339:$EN339,MATCH(M$14,WorkDebtName,0)))</f>
        <v/>
      </c>
      <c r="N345" s="32" t="str">
        <f>IF(M$14="","",INDEX('Work It Out'!$I339:$EN339, MATCH(M$14, WorkDebtName, 0)))</f>
        <v/>
      </c>
      <c r="O345" s="32" t="str">
        <f>IF(O$14="","",INDEX('Work It Out'!$K339:$EN339,MATCH(O$14,WorkDebtName,0)))</f>
        <v/>
      </c>
      <c r="P345" s="32" t="str">
        <f>IF(O$14="","",INDEX('Work It Out'!$I339:$EN339, MATCH(O$14, WorkDebtName, 0)))</f>
        <v/>
      </c>
      <c r="Q345" s="32" t="str">
        <f>IF(Q$14="","",INDEX('Work It Out'!$K339:$EN339,MATCH(Q$14,WorkDebtName,0)))</f>
        <v/>
      </c>
      <c r="R345" s="32" t="str">
        <f>IF(Q$14="","",INDEX('Work It Out'!$I339:$EN339, MATCH(Q$14, WorkDebtName, 0)))</f>
        <v/>
      </c>
      <c r="S345" s="32" t="str">
        <f>IF(S$14="","",INDEX('Work It Out'!$K339:$EN339,MATCH(S$14,WorkDebtName,0)))</f>
        <v/>
      </c>
      <c r="T345" s="32" t="str">
        <f>IF(S$14="","",INDEX('Work It Out'!$I339:$EN339, MATCH(S$14, WorkDebtName, 0)))</f>
        <v/>
      </c>
      <c r="U345" s="32" t="str">
        <f>IF(U$14="","",INDEX('Work It Out'!$K339:$EN339,MATCH(U$14,WorkDebtName,0)))</f>
        <v/>
      </c>
      <c r="V345" s="32" t="str">
        <f>IF(U$14="","",INDEX('Work It Out'!$I339:$EN339, MATCH(U$14, WorkDebtName, 0)))</f>
        <v/>
      </c>
      <c r="W345" s="32" t="str">
        <f>IF(W$14="","",INDEX('Work It Out'!$K339:$EN339,MATCH(W$14,WorkDebtName,0)))</f>
        <v/>
      </c>
      <c r="X345" s="32" t="str">
        <f>IF(W$14="","",INDEX('Work It Out'!$I339:$EN339, MATCH(W$14, WorkDebtName, 0)))</f>
        <v/>
      </c>
      <c r="Y345" s="32" t="str">
        <f>IF(Y$14="","",INDEX('Work It Out'!$K339:$EN339,MATCH(Y$14,WorkDebtName,0)))</f>
        <v/>
      </c>
      <c r="Z345" s="32" t="str">
        <f>IF(Y$14="","",INDEX('Work It Out'!$I339:$EN339, MATCH(Y$14, WorkDebtName, 0)))</f>
        <v/>
      </c>
      <c r="AA345" s="32" t="str">
        <f>IF(AA$14="","",INDEX('Work It Out'!$K339:$EN339,MATCH(AA$14,WorkDebtName,0)))</f>
        <v/>
      </c>
      <c r="AB345" s="32" t="str">
        <f>IF(AA$14="","",INDEX('Work It Out'!$I339:$EN339, MATCH(AA$14, WorkDebtName, 0)))</f>
        <v/>
      </c>
      <c r="AC345" s="32" t="str">
        <f>IF(AC$14="","",INDEX('Work It Out'!$K339:$EN339,MATCH(AC$14,WorkDebtName,0)))</f>
        <v/>
      </c>
      <c r="AD345" s="32" t="str">
        <f>IF(AC$14="","",INDEX('Work It Out'!$I339:$EN339, MATCH(AC$14, WorkDebtName, 0)))</f>
        <v/>
      </c>
      <c r="AE345" s="32" t="str">
        <f>IF(AE$14="","",INDEX('Work It Out'!$K339:$EN339,MATCH(AE$14,WorkDebtName,0)))</f>
        <v/>
      </c>
      <c r="AF345" s="32" t="str">
        <f>IF(AE$14="","",INDEX('Work It Out'!$I339:$EN339, MATCH(AE$14, WorkDebtName, 0)))</f>
        <v/>
      </c>
      <c r="AG345" s="32" t="str">
        <f>IF(AG$14="","",INDEX('Work It Out'!$K339:$EN339,MATCH(AG$14,WorkDebtName,0)))</f>
        <v/>
      </c>
      <c r="AH345" s="32" t="str">
        <f>IF(AG$14="","",INDEX('Work It Out'!$I339:$EN339, MATCH(AG$14, WorkDebtName, 0)))</f>
        <v/>
      </c>
      <c r="AI345" s="32" t="str">
        <f>IF(AI$14="","",INDEX('Work It Out'!$K339:$EN339,MATCH(AI$14,WorkDebtName,0)))</f>
        <v/>
      </c>
      <c r="AJ345" s="32" t="str">
        <f>IF(AI$14="","",INDEX('Work It Out'!$I339:$EN339, MATCH(AI$14, WorkDebtName, 0)))</f>
        <v/>
      </c>
      <c r="AK345" s="32" t="str">
        <f>IF(AK$14="","",INDEX('Work It Out'!$K339:$EN339,MATCH(AK$14,WorkDebtName,0)))</f>
        <v/>
      </c>
      <c r="AL345" s="32" t="str">
        <f>IF(AK$14="","",INDEX('Work It Out'!$I339:$EN339, MATCH(AK$14, WorkDebtName, 0)))</f>
        <v/>
      </c>
      <c r="AM345" s="32" t="str">
        <f>IF(AM$14="","",INDEX('Work It Out'!$K339:$EN339,MATCH(AM$14,WorkDebtName,0)))</f>
        <v/>
      </c>
      <c r="AN345" s="32" t="str">
        <f>IF(AM$14="","",INDEX('Work It Out'!$I339:$EN339, MATCH(AM$14, WorkDebtName, 0)))</f>
        <v/>
      </c>
      <c r="AO345" s="32" t="str">
        <f>IF(AO$14="","",INDEX('Work It Out'!$K339:$EN339,MATCH(AO$14,WorkDebtName,0)))</f>
        <v/>
      </c>
      <c r="AP345" s="32" t="str">
        <f>IF(AO$14="","",INDEX('Work It Out'!$I339:$EN339, MATCH(AO$14, WorkDebtName, 0)))</f>
        <v/>
      </c>
    </row>
    <row r="346" spans="2:42" x14ac:dyDescent="0.25">
      <c r="B346" s="31">
        <f t="shared" ca="1" si="5"/>
        <v>55550</v>
      </c>
      <c r="C346" s="32">
        <f>IF(C$14="","",INDEX('Work It Out'!$K340:$EN340,MATCH(C$14,WorkDebtName,0)))</f>
        <v>0</v>
      </c>
      <c r="D346" s="32">
        <f>IF(C$14="","",INDEX('Work It Out'!$I340:$EN340, MATCH(C$14, WorkDebtName, 0)))</f>
        <v>0</v>
      </c>
      <c r="E346" s="32">
        <f>IF(E$14="","",INDEX('Work It Out'!$K340:$EN340,MATCH(E$14,WorkDebtName,0)))</f>
        <v>0</v>
      </c>
      <c r="F346" s="32">
        <f>IF(E$14="","",INDEX('Work It Out'!$I340:$EN340, MATCH(E$14, WorkDebtName, 0)))</f>
        <v>0</v>
      </c>
      <c r="G346" s="32">
        <f>IF(G$14="","",INDEX('Work It Out'!$K340:$EN340,MATCH(G$14,WorkDebtName,0)))</f>
        <v>0</v>
      </c>
      <c r="H346" s="32">
        <f>IF(G$14="","",INDEX('Work It Out'!$I340:$EN340, MATCH(G$14, WorkDebtName, 0)))</f>
        <v>0</v>
      </c>
      <c r="I346" s="32">
        <f>IF(I$14="","",INDEX('Work It Out'!$K340:$EN340,MATCH(I$14,WorkDebtName,0)))</f>
        <v>0</v>
      </c>
      <c r="J346" s="32">
        <f>IF(I$14="","",INDEX('Work It Out'!$I340:$EN340, MATCH(I$14, WorkDebtName, 0)))</f>
        <v>0</v>
      </c>
      <c r="K346" s="32" t="str">
        <f>IF(K$14="","",INDEX('Work It Out'!$K340:$EN340,MATCH(K$14,WorkDebtName,0)))</f>
        <v/>
      </c>
      <c r="L346" s="32" t="str">
        <f>IF(K$14="","",INDEX('Work It Out'!$I340:$EN340, MATCH(K$14, WorkDebtName, 0)))</f>
        <v/>
      </c>
      <c r="M346" s="32" t="str">
        <f>IF(M$14="","",INDEX('Work It Out'!$K340:$EN340,MATCH(M$14,WorkDebtName,0)))</f>
        <v/>
      </c>
      <c r="N346" s="32" t="str">
        <f>IF(M$14="","",INDEX('Work It Out'!$I340:$EN340, MATCH(M$14, WorkDebtName, 0)))</f>
        <v/>
      </c>
      <c r="O346" s="32" t="str">
        <f>IF(O$14="","",INDEX('Work It Out'!$K340:$EN340,MATCH(O$14,WorkDebtName,0)))</f>
        <v/>
      </c>
      <c r="P346" s="32" t="str">
        <f>IF(O$14="","",INDEX('Work It Out'!$I340:$EN340, MATCH(O$14, WorkDebtName, 0)))</f>
        <v/>
      </c>
      <c r="Q346" s="32" t="str">
        <f>IF(Q$14="","",INDEX('Work It Out'!$K340:$EN340,MATCH(Q$14,WorkDebtName,0)))</f>
        <v/>
      </c>
      <c r="R346" s="32" t="str">
        <f>IF(Q$14="","",INDEX('Work It Out'!$I340:$EN340, MATCH(Q$14, WorkDebtName, 0)))</f>
        <v/>
      </c>
      <c r="S346" s="32" t="str">
        <f>IF(S$14="","",INDEX('Work It Out'!$K340:$EN340,MATCH(S$14,WorkDebtName,0)))</f>
        <v/>
      </c>
      <c r="T346" s="32" t="str">
        <f>IF(S$14="","",INDEX('Work It Out'!$I340:$EN340, MATCH(S$14, WorkDebtName, 0)))</f>
        <v/>
      </c>
      <c r="U346" s="32" t="str">
        <f>IF(U$14="","",INDEX('Work It Out'!$K340:$EN340,MATCH(U$14,WorkDebtName,0)))</f>
        <v/>
      </c>
      <c r="V346" s="32" t="str">
        <f>IF(U$14="","",INDEX('Work It Out'!$I340:$EN340, MATCH(U$14, WorkDebtName, 0)))</f>
        <v/>
      </c>
      <c r="W346" s="32" t="str">
        <f>IF(W$14="","",INDEX('Work It Out'!$K340:$EN340,MATCH(W$14,WorkDebtName,0)))</f>
        <v/>
      </c>
      <c r="X346" s="32" t="str">
        <f>IF(W$14="","",INDEX('Work It Out'!$I340:$EN340, MATCH(W$14, WorkDebtName, 0)))</f>
        <v/>
      </c>
      <c r="Y346" s="32" t="str">
        <f>IF(Y$14="","",INDEX('Work It Out'!$K340:$EN340,MATCH(Y$14,WorkDebtName,0)))</f>
        <v/>
      </c>
      <c r="Z346" s="32" t="str">
        <f>IF(Y$14="","",INDEX('Work It Out'!$I340:$EN340, MATCH(Y$14, WorkDebtName, 0)))</f>
        <v/>
      </c>
      <c r="AA346" s="32" t="str">
        <f>IF(AA$14="","",INDEX('Work It Out'!$K340:$EN340,MATCH(AA$14,WorkDebtName,0)))</f>
        <v/>
      </c>
      <c r="AB346" s="32" t="str">
        <f>IF(AA$14="","",INDEX('Work It Out'!$I340:$EN340, MATCH(AA$14, WorkDebtName, 0)))</f>
        <v/>
      </c>
      <c r="AC346" s="32" t="str">
        <f>IF(AC$14="","",INDEX('Work It Out'!$K340:$EN340,MATCH(AC$14,WorkDebtName,0)))</f>
        <v/>
      </c>
      <c r="AD346" s="32" t="str">
        <f>IF(AC$14="","",INDEX('Work It Out'!$I340:$EN340, MATCH(AC$14, WorkDebtName, 0)))</f>
        <v/>
      </c>
      <c r="AE346" s="32" t="str">
        <f>IF(AE$14="","",INDEX('Work It Out'!$K340:$EN340,MATCH(AE$14,WorkDebtName,0)))</f>
        <v/>
      </c>
      <c r="AF346" s="32" t="str">
        <f>IF(AE$14="","",INDEX('Work It Out'!$I340:$EN340, MATCH(AE$14, WorkDebtName, 0)))</f>
        <v/>
      </c>
      <c r="AG346" s="32" t="str">
        <f>IF(AG$14="","",INDEX('Work It Out'!$K340:$EN340,MATCH(AG$14,WorkDebtName,0)))</f>
        <v/>
      </c>
      <c r="AH346" s="32" t="str">
        <f>IF(AG$14="","",INDEX('Work It Out'!$I340:$EN340, MATCH(AG$14, WorkDebtName, 0)))</f>
        <v/>
      </c>
      <c r="AI346" s="32" t="str">
        <f>IF(AI$14="","",INDEX('Work It Out'!$K340:$EN340,MATCH(AI$14,WorkDebtName,0)))</f>
        <v/>
      </c>
      <c r="AJ346" s="32" t="str">
        <f>IF(AI$14="","",INDEX('Work It Out'!$I340:$EN340, MATCH(AI$14, WorkDebtName, 0)))</f>
        <v/>
      </c>
      <c r="AK346" s="32" t="str">
        <f>IF(AK$14="","",INDEX('Work It Out'!$K340:$EN340,MATCH(AK$14,WorkDebtName,0)))</f>
        <v/>
      </c>
      <c r="AL346" s="32" t="str">
        <f>IF(AK$14="","",INDEX('Work It Out'!$I340:$EN340, MATCH(AK$14, WorkDebtName, 0)))</f>
        <v/>
      </c>
      <c r="AM346" s="32" t="str">
        <f>IF(AM$14="","",INDEX('Work It Out'!$K340:$EN340,MATCH(AM$14,WorkDebtName,0)))</f>
        <v/>
      </c>
      <c r="AN346" s="32" t="str">
        <f>IF(AM$14="","",INDEX('Work It Out'!$I340:$EN340, MATCH(AM$14, WorkDebtName, 0)))</f>
        <v/>
      </c>
      <c r="AO346" s="32" t="str">
        <f>IF(AO$14="","",INDEX('Work It Out'!$K340:$EN340,MATCH(AO$14,WorkDebtName,0)))</f>
        <v/>
      </c>
      <c r="AP346" s="32" t="str">
        <f>IF(AO$14="","",INDEX('Work It Out'!$I340:$EN340, MATCH(AO$14, WorkDebtName, 0)))</f>
        <v/>
      </c>
    </row>
    <row r="347" spans="2:42" x14ac:dyDescent="0.25">
      <c r="B347" s="31">
        <f t="shared" ca="1" si="5"/>
        <v>55579</v>
      </c>
      <c r="C347" s="32">
        <f>IF(C$14="","",INDEX('Work It Out'!$K341:$EN341,MATCH(C$14,WorkDebtName,0)))</f>
        <v>0</v>
      </c>
      <c r="D347" s="32">
        <f>IF(C$14="","",INDEX('Work It Out'!$I341:$EN341, MATCH(C$14, WorkDebtName, 0)))</f>
        <v>0</v>
      </c>
      <c r="E347" s="32">
        <f>IF(E$14="","",INDEX('Work It Out'!$K341:$EN341,MATCH(E$14,WorkDebtName,0)))</f>
        <v>0</v>
      </c>
      <c r="F347" s="32">
        <f>IF(E$14="","",INDEX('Work It Out'!$I341:$EN341, MATCH(E$14, WorkDebtName, 0)))</f>
        <v>0</v>
      </c>
      <c r="G347" s="32">
        <f>IF(G$14="","",INDEX('Work It Out'!$K341:$EN341,MATCH(G$14,WorkDebtName,0)))</f>
        <v>0</v>
      </c>
      <c r="H347" s="32">
        <f>IF(G$14="","",INDEX('Work It Out'!$I341:$EN341, MATCH(G$14, WorkDebtName, 0)))</f>
        <v>0</v>
      </c>
      <c r="I347" s="32">
        <f>IF(I$14="","",INDEX('Work It Out'!$K341:$EN341,MATCH(I$14,WorkDebtName,0)))</f>
        <v>0</v>
      </c>
      <c r="J347" s="32">
        <f>IF(I$14="","",INDEX('Work It Out'!$I341:$EN341, MATCH(I$14, WorkDebtName, 0)))</f>
        <v>0</v>
      </c>
      <c r="K347" s="32" t="str">
        <f>IF(K$14="","",INDEX('Work It Out'!$K341:$EN341,MATCH(K$14,WorkDebtName,0)))</f>
        <v/>
      </c>
      <c r="L347" s="32" t="str">
        <f>IF(K$14="","",INDEX('Work It Out'!$I341:$EN341, MATCH(K$14, WorkDebtName, 0)))</f>
        <v/>
      </c>
      <c r="M347" s="32" t="str">
        <f>IF(M$14="","",INDEX('Work It Out'!$K341:$EN341,MATCH(M$14,WorkDebtName,0)))</f>
        <v/>
      </c>
      <c r="N347" s="32" t="str">
        <f>IF(M$14="","",INDEX('Work It Out'!$I341:$EN341, MATCH(M$14, WorkDebtName, 0)))</f>
        <v/>
      </c>
      <c r="O347" s="32" t="str">
        <f>IF(O$14="","",INDEX('Work It Out'!$K341:$EN341,MATCH(O$14,WorkDebtName,0)))</f>
        <v/>
      </c>
      <c r="P347" s="32" t="str">
        <f>IF(O$14="","",INDEX('Work It Out'!$I341:$EN341, MATCH(O$14, WorkDebtName, 0)))</f>
        <v/>
      </c>
      <c r="Q347" s="32" t="str">
        <f>IF(Q$14="","",INDEX('Work It Out'!$K341:$EN341,MATCH(Q$14,WorkDebtName,0)))</f>
        <v/>
      </c>
      <c r="R347" s="32" t="str">
        <f>IF(Q$14="","",INDEX('Work It Out'!$I341:$EN341, MATCH(Q$14, WorkDebtName, 0)))</f>
        <v/>
      </c>
      <c r="S347" s="32" t="str">
        <f>IF(S$14="","",INDEX('Work It Out'!$K341:$EN341,MATCH(S$14,WorkDebtName,0)))</f>
        <v/>
      </c>
      <c r="T347" s="32" t="str">
        <f>IF(S$14="","",INDEX('Work It Out'!$I341:$EN341, MATCH(S$14, WorkDebtName, 0)))</f>
        <v/>
      </c>
      <c r="U347" s="32" t="str">
        <f>IF(U$14="","",INDEX('Work It Out'!$K341:$EN341,MATCH(U$14,WorkDebtName,0)))</f>
        <v/>
      </c>
      <c r="V347" s="32" t="str">
        <f>IF(U$14="","",INDEX('Work It Out'!$I341:$EN341, MATCH(U$14, WorkDebtName, 0)))</f>
        <v/>
      </c>
      <c r="W347" s="32" t="str">
        <f>IF(W$14="","",INDEX('Work It Out'!$K341:$EN341,MATCH(W$14,WorkDebtName,0)))</f>
        <v/>
      </c>
      <c r="X347" s="32" t="str">
        <f>IF(W$14="","",INDEX('Work It Out'!$I341:$EN341, MATCH(W$14, WorkDebtName, 0)))</f>
        <v/>
      </c>
      <c r="Y347" s="32" t="str">
        <f>IF(Y$14="","",INDEX('Work It Out'!$K341:$EN341,MATCH(Y$14,WorkDebtName,0)))</f>
        <v/>
      </c>
      <c r="Z347" s="32" t="str">
        <f>IF(Y$14="","",INDEX('Work It Out'!$I341:$EN341, MATCH(Y$14, WorkDebtName, 0)))</f>
        <v/>
      </c>
      <c r="AA347" s="32" t="str">
        <f>IF(AA$14="","",INDEX('Work It Out'!$K341:$EN341,MATCH(AA$14,WorkDebtName,0)))</f>
        <v/>
      </c>
      <c r="AB347" s="32" t="str">
        <f>IF(AA$14="","",INDEX('Work It Out'!$I341:$EN341, MATCH(AA$14, WorkDebtName, 0)))</f>
        <v/>
      </c>
      <c r="AC347" s="32" t="str">
        <f>IF(AC$14="","",INDEX('Work It Out'!$K341:$EN341,MATCH(AC$14,WorkDebtName,0)))</f>
        <v/>
      </c>
      <c r="AD347" s="32" t="str">
        <f>IF(AC$14="","",INDEX('Work It Out'!$I341:$EN341, MATCH(AC$14, WorkDebtName, 0)))</f>
        <v/>
      </c>
      <c r="AE347" s="32" t="str">
        <f>IF(AE$14="","",INDEX('Work It Out'!$K341:$EN341,MATCH(AE$14,WorkDebtName,0)))</f>
        <v/>
      </c>
      <c r="AF347" s="32" t="str">
        <f>IF(AE$14="","",INDEX('Work It Out'!$I341:$EN341, MATCH(AE$14, WorkDebtName, 0)))</f>
        <v/>
      </c>
      <c r="AG347" s="32" t="str">
        <f>IF(AG$14="","",INDEX('Work It Out'!$K341:$EN341,MATCH(AG$14,WorkDebtName,0)))</f>
        <v/>
      </c>
      <c r="AH347" s="32" t="str">
        <f>IF(AG$14="","",INDEX('Work It Out'!$I341:$EN341, MATCH(AG$14, WorkDebtName, 0)))</f>
        <v/>
      </c>
      <c r="AI347" s="32" t="str">
        <f>IF(AI$14="","",INDEX('Work It Out'!$K341:$EN341,MATCH(AI$14,WorkDebtName,0)))</f>
        <v/>
      </c>
      <c r="AJ347" s="32" t="str">
        <f>IF(AI$14="","",INDEX('Work It Out'!$I341:$EN341, MATCH(AI$14, WorkDebtName, 0)))</f>
        <v/>
      </c>
      <c r="AK347" s="32" t="str">
        <f>IF(AK$14="","",INDEX('Work It Out'!$K341:$EN341,MATCH(AK$14,WorkDebtName,0)))</f>
        <v/>
      </c>
      <c r="AL347" s="32" t="str">
        <f>IF(AK$14="","",INDEX('Work It Out'!$I341:$EN341, MATCH(AK$14, WorkDebtName, 0)))</f>
        <v/>
      </c>
      <c r="AM347" s="32" t="str">
        <f>IF(AM$14="","",INDEX('Work It Out'!$K341:$EN341,MATCH(AM$14,WorkDebtName,0)))</f>
        <v/>
      </c>
      <c r="AN347" s="32" t="str">
        <f>IF(AM$14="","",INDEX('Work It Out'!$I341:$EN341, MATCH(AM$14, WorkDebtName, 0)))</f>
        <v/>
      </c>
      <c r="AO347" s="32" t="str">
        <f>IF(AO$14="","",INDEX('Work It Out'!$K341:$EN341,MATCH(AO$14,WorkDebtName,0)))</f>
        <v/>
      </c>
      <c r="AP347" s="32" t="str">
        <f>IF(AO$14="","",INDEX('Work It Out'!$I341:$EN341, MATCH(AO$14, WorkDebtName, 0)))</f>
        <v/>
      </c>
    </row>
    <row r="348" spans="2:42" x14ac:dyDescent="0.25">
      <c r="B348" s="31">
        <f t="shared" ca="1" si="5"/>
        <v>55610</v>
      </c>
      <c r="C348" s="32">
        <f>IF(C$14="","",INDEX('Work It Out'!$K342:$EN342,MATCH(C$14,WorkDebtName,0)))</f>
        <v>0</v>
      </c>
      <c r="D348" s="32">
        <f>IF(C$14="","",INDEX('Work It Out'!$I342:$EN342, MATCH(C$14, WorkDebtName, 0)))</f>
        <v>0</v>
      </c>
      <c r="E348" s="32">
        <f>IF(E$14="","",INDEX('Work It Out'!$K342:$EN342,MATCH(E$14,WorkDebtName,0)))</f>
        <v>0</v>
      </c>
      <c r="F348" s="32">
        <f>IF(E$14="","",INDEX('Work It Out'!$I342:$EN342, MATCH(E$14, WorkDebtName, 0)))</f>
        <v>0</v>
      </c>
      <c r="G348" s="32">
        <f>IF(G$14="","",INDEX('Work It Out'!$K342:$EN342,MATCH(G$14,WorkDebtName,0)))</f>
        <v>0</v>
      </c>
      <c r="H348" s="32">
        <f>IF(G$14="","",INDEX('Work It Out'!$I342:$EN342, MATCH(G$14, WorkDebtName, 0)))</f>
        <v>0</v>
      </c>
      <c r="I348" s="32">
        <f>IF(I$14="","",INDEX('Work It Out'!$K342:$EN342,MATCH(I$14,WorkDebtName,0)))</f>
        <v>0</v>
      </c>
      <c r="J348" s="32">
        <f>IF(I$14="","",INDEX('Work It Out'!$I342:$EN342, MATCH(I$14, WorkDebtName, 0)))</f>
        <v>0</v>
      </c>
      <c r="K348" s="32" t="str">
        <f>IF(K$14="","",INDEX('Work It Out'!$K342:$EN342,MATCH(K$14,WorkDebtName,0)))</f>
        <v/>
      </c>
      <c r="L348" s="32" t="str">
        <f>IF(K$14="","",INDEX('Work It Out'!$I342:$EN342, MATCH(K$14, WorkDebtName, 0)))</f>
        <v/>
      </c>
      <c r="M348" s="32" t="str">
        <f>IF(M$14="","",INDEX('Work It Out'!$K342:$EN342,MATCH(M$14,WorkDebtName,0)))</f>
        <v/>
      </c>
      <c r="N348" s="32" t="str">
        <f>IF(M$14="","",INDEX('Work It Out'!$I342:$EN342, MATCH(M$14, WorkDebtName, 0)))</f>
        <v/>
      </c>
      <c r="O348" s="32" t="str">
        <f>IF(O$14="","",INDEX('Work It Out'!$K342:$EN342,MATCH(O$14,WorkDebtName,0)))</f>
        <v/>
      </c>
      <c r="P348" s="32" t="str">
        <f>IF(O$14="","",INDEX('Work It Out'!$I342:$EN342, MATCH(O$14, WorkDebtName, 0)))</f>
        <v/>
      </c>
      <c r="Q348" s="32" t="str">
        <f>IF(Q$14="","",INDEX('Work It Out'!$K342:$EN342,MATCH(Q$14,WorkDebtName,0)))</f>
        <v/>
      </c>
      <c r="R348" s="32" t="str">
        <f>IF(Q$14="","",INDEX('Work It Out'!$I342:$EN342, MATCH(Q$14, WorkDebtName, 0)))</f>
        <v/>
      </c>
      <c r="S348" s="32" t="str">
        <f>IF(S$14="","",INDEX('Work It Out'!$K342:$EN342,MATCH(S$14,WorkDebtName,0)))</f>
        <v/>
      </c>
      <c r="T348" s="32" t="str">
        <f>IF(S$14="","",INDEX('Work It Out'!$I342:$EN342, MATCH(S$14, WorkDebtName, 0)))</f>
        <v/>
      </c>
      <c r="U348" s="32" t="str">
        <f>IF(U$14="","",INDEX('Work It Out'!$K342:$EN342,MATCH(U$14,WorkDebtName,0)))</f>
        <v/>
      </c>
      <c r="V348" s="32" t="str">
        <f>IF(U$14="","",INDEX('Work It Out'!$I342:$EN342, MATCH(U$14, WorkDebtName, 0)))</f>
        <v/>
      </c>
      <c r="W348" s="32" t="str">
        <f>IF(W$14="","",INDEX('Work It Out'!$K342:$EN342,MATCH(W$14,WorkDebtName,0)))</f>
        <v/>
      </c>
      <c r="X348" s="32" t="str">
        <f>IF(W$14="","",INDEX('Work It Out'!$I342:$EN342, MATCH(W$14, WorkDebtName, 0)))</f>
        <v/>
      </c>
      <c r="Y348" s="32" t="str">
        <f>IF(Y$14="","",INDEX('Work It Out'!$K342:$EN342,MATCH(Y$14,WorkDebtName,0)))</f>
        <v/>
      </c>
      <c r="Z348" s="32" t="str">
        <f>IF(Y$14="","",INDEX('Work It Out'!$I342:$EN342, MATCH(Y$14, WorkDebtName, 0)))</f>
        <v/>
      </c>
      <c r="AA348" s="32" t="str">
        <f>IF(AA$14="","",INDEX('Work It Out'!$K342:$EN342,MATCH(AA$14,WorkDebtName,0)))</f>
        <v/>
      </c>
      <c r="AB348" s="32" t="str">
        <f>IF(AA$14="","",INDEX('Work It Out'!$I342:$EN342, MATCH(AA$14, WorkDebtName, 0)))</f>
        <v/>
      </c>
      <c r="AC348" s="32" t="str">
        <f>IF(AC$14="","",INDEX('Work It Out'!$K342:$EN342,MATCH(AC$14,WorkDebtName,0)))</f>
        <v/>
      </c>
      <c r="AD348" s="32" t="str">
        <f>IF(AC$14="","",INDEX('Work It Out'!$I342:$EN342, MATCH(AC$14, WorkDebtName, 0)))</f>
        <v/>
      </c>
      <c r="AE348" s="32" t="str">
        <f>IF(AE$14="","",INDEX('Work It Out'!$K342:$EN342,MATCH(AE$14,WorkDebtName,0)))</f>
        <v/>
      </c>
      <c r="AF348" s="32" t="str">
        <f>IF(AE$14="","",INDEX('Work It Out'!$I342:$EN342, MATCH(AE$14, WorkDebtName, 0)))</f>
        <v/>
      </c>
      <c r="AG348" s="32" t="str">
        <f>IF(AG$14="","",INDEX('Work It Out'!$K342:$EN342,MATCH(AG$14,WorkDebtName,0)))</f>
        <v/>
      </c>
      <c r="AH348" s="32" t="str">
        <f>IF(AG$14="","",INDEX('Work It Out'!$I342:$EN342, MATCH(AG$14, WorkDebtName, 0)))</f>
        <v/>
      </c>
      <c r="AI348" s="32" t="str">
        <f>IF(AI$14="","",INDEX('Work It Out'!$K342:$EN342,MATCH(AI$14,WorkDebtName,0)))</f>
        <v/>
      </c>
      <c r="AJ348" s="32" t="str">
        <f>IF(AI$14="","",INDEX('Work It Out'!$I342:$EN342, MATCH(AI$14, WorkDebtName, 0)))</f>
        <v/>
      </c>
      <c r="AK348" s="32" t="str">
        <f>IF(AK$14="","",INDEX('Work It Out'!$K342:$EN342,MATCH(AK$14,WorkDebtName,0)))</f>
        <v/>
      </c>
      <c r="AL348" s="32" t="str">
        <f>IF(AK$14="","",INDEX('Work It Out'!$I342:$EN342, MATCH(AK$14, WorkDebtName, 0)))</f>
        <v/>
      </c>
      <c r="AM348" s="32" t="str">
        <f>IF(AM$14="","",INDEX('Work It Out'!$K342:$EN342,MATCH(AM$14,WorkDebtName,0)))</f>
        <v/>
      </c>
      <c r="AN348" s="32" t="str">
        <f>IF(AM$14="","",INDEX('Work It Out'!$I342:$EN342, MATCH(AM$14, WorkDebtName, 0)))</f>
        <v/>
      </c>
      <c r="AO348" s="32" t="str">
        <f>IF(AO$14="","",INDEX('Work It Out'!$K342:$EN342,MATCH(AO$14,WorkDebtName,0)))</f>
        <v/>
      </c>
      <c r="AP348" s="32" t="str">
        <f>IF(AO$14="","",INDEX('Work It Out'!$I342:$EN342, MATCH(AO$14, WorkDebtName, 0)))</f>
        <v/>
      </c>
    </row>
    <row r="349" spans="2:42" x14ac:dyDescent="0.25">
      <c r="B349" s="31">
        <f t="shared" ca="1" si="5"/>
        <v>55640</v>
      </c>
      <c r="C349" s="32">
        <f>IF(C$14="","",INDEX('Work It Out'!$K343:$EN343,MATCH(C$14,WorkDebtName,0)))</f>
        <v>0</v>
      </c>
      <c r="D349" s="32">
        <f>IF(C$14="","",INDEX('Work It Out'!$I343:$EN343, MATCH(C$14, WorkDebtName, 0)))</f>
        <v>0</v>
      </c>
      <c r="E349" s="32">
        <f>IF(E$14="","",INDEX('Work It Out'!$K343:$EN343,MATCH(E$14,WorkDebtName,0)))</f>
        <v>0</v>
      </c>
      <c r="F349" s="32">
        <f>IF(E$14="","",INDEX('Work It Out'!$I343:$EN343, MATCH(E$14, WorkDebtName, 0)))</f>
        <v>0</v>
      </c>
      <c r="G349" s="32">
        <f>IF(G$14="","",INDEX('Work It Out'!$K343:$EN343,MATCH(G$14,WorkDebtName,0)))</f>
        <v>0</v>
      </c>
      <c r="H349" s="32">
        <f>IF(G$14="","",INDEX('Work It Out'!$I343:$EN343, MATCH(G$14, WorkDebtName, 0)))</f>
        <v>0</v>
      </c>
      <c r="I349" s="32">
        <f>IF(I$14="","",INDEX('Work It Out'!$K343:$EN343,MATCH(I$14,WorkDebtName,0)))</f>
        <v>0</v>
      </c>
      <c r="J349" s="32">
        <f>IF(I$14="","",INDEX('Work It Out'!$I343:$EN343, MATCH(I$14, WorkDebtName, 0)))</f>
        <v>0</v>
      </c>
      <c r="K349" s="32" t="str">
        <f>IF(K$14="","",INDEX('Work It Out'!$K343:$EN343,MATCH(K$14,WorkDebtName,0)))</f>
        <v/>
      </c>
      <c r="L349" s="32" t="str">
        <f>IF(K$14="","",INDEX('Work It Out'!$I343:$EN343, MATCH(K$14, WorkDebtName, 0)))</f>
        <v/>
      </c>
      <c r="M349" s="32" t="str">
        <f>IF(M$14="","",INDEX('Work It Out'!$K343:$EN343,MATCH(M$14,WorkDebtName,0)))</f>
        <v/>
      </c>
      <c r="N349" s="32" t="str">
        <f>IF(M$14="","",INDEX('Work It Out'!$I343:$EN343, MATCH(M$14, WorkDebtName, 0)))</f>
        <v/>
      </c>
      <c r="O349" s="32" t="str">
        <f>IF(O$14="","",INDEX('Work It Out'!$K343:$EN343,MATCH(O$14,WorkDebtName,0)))</f>
        <v/>
      </c>
      <c r="P349" s="32" t="str">
        <f>IF(O$14="","",INDEX('Work It Out'!$I343:$EN343, MATCH(O$14, WorkDebtName, 0)))</f>
        <v/>
      </c>
      <c r="Q349" s="32" t="str">
        <f>IF(Q$14="","",INDEX('Work It Out'!$K343:$EN343,MATCH(Q$14,WorkDebtName,0)))</f>
        <v/>
      </c>
      <c r="R349" s="32" t="str">
        <f>IF(Q$14="","",INDEX('Work It Out'!$I343:$EN343, MATCH(Q$14, WorkDebtName, 0)))</f>
        <v/>
      </c>
      <c r="S349" s="32" t="str">
        <f>IF(S$14="","",INDEX('Work It Out'!$K343:$EN343,MATCH(S$14,WorkDebtName,0)))</f>
        <v/>
      </c>
      <c r="T349" s="32" t="str">
        <f>IF(S$14="","",INDEX('Work It Out'!$I343:$EN343, MATCH(S$14, WorkDebtName, 0)))</f>
        <v/>
      </c>
      <c r="U349" s="32" t="str">
        <f>IF(U$14="","",INDEX('Work It Out'!$K343:$EN343,MATCH(U$14,WorkDebtName,0)))</f>
        <v/>
      </c>
      <c r="V349" s="32" t="str">
        <f>IF(U$14="","",INDEX('Work It Out'!$I343:$EN343, MATCH(U$14, WorkDebtName, 0)))</f>
        <v/>
      </c>
      <c r="W349" s="32" t="str">
        <f>IF(W$14="","",INDEX('Work It Out'!$K343:$EN343,MATCH(W$14,WorkDebtName,0)))</f>
        <v/>
      </c>
      <c r="X349" s="32" t="str">
        <f>IF(W$14="","",INDEX('Work It Out'!$I343:$EN343, MATCH(W$14, WorkDebtName, 0)))</f>
        <v/>
      </c>
      <c r="Y349" s="32" t="str">
        <f>IF(Y$14="","",INDEX('Work It Out'!$K343:$EN343,MATCH(Y$14,WorkDebtName,0)))</f>
        <v/>
      </c>
      <c r="Z349" s="32" t="str">
        <f>IF(Y$14="","",INDEX('Work It Out'!$I343:$EN343, MATCH(Y$14, WorkDebtName, 0)))</f>
        <v/>
      </c>
      <c r="AA349" s="32" t="str">
        <f>IF(AA$14="","",INDEX('Work It Out'!$K343:$EN343,MATCH(AA$14,WorkDebtName,0)))</f>
        <v/>
      </c>
      <c r="AB349" s="32" t="str">
        <f>IF(AA$14="","",INDEX('Work It Out'!$I343:$EN343, MATCH(AA$14, WorkDebtName, 0)))</f>
        <v/>
      </c>
      <c r="AC349" s="32" t="str">
        <f>IF(AC$14="","",INDEX('Work It Out'!$K343:$EN343,MATCH(AC$14,WorkDebtName,0)))</f>
        <v/>
      </c>
      <c r="AD349" s="32" t="str">
        <f>IF(AC$14="","",INDEX('Work It Out'!$I343:$EN343, MATCH(AC$14, WorkDebtName, 0)))</f>
        <v/>
      </c>
      <c r="AE349" s="32" t="str">
        <f>IF(AE$14="","",INDEX('Work It Out'!$K343:$EN343,MATCH(AE$14,WorkDebtName,0)))</f>
        <v/>
      </c>
      <c r="AF349" s="32" t="str">
        <f>IF(AE$14="","",INDEX('Work It Out'!$I343:$EN343, MATCH(AE$14, WorkDebtName, 0)))</f>
        <v/>
      </c>
      <c r="AG349" s="32" t="str">
        <f>IF(AG$14="","",INDEX('Work It Out'!$K343:$EN343,MATCH(AG$14,WorkDebtName,0)))</f>
        <v/>
      </c>
      <c r="AH349" s="32" t="str">
        <f>IF(AG$14="","",INDEX('Work It Out'!$I343:$EN343, MATCH(AG$14, WorkDebtName, 0)))</f>
        <v/>
      </c>
      <c r="AI349" s="32" t="str">
        <f>IF(AI$14="","",INDEX('Work It Out'!$K343:$EN343,MATCH(AI$14,WorkDebtName,0)))</f>
        <v/>
      </c>
      <c r="AJ349" s="32" t="str">
        <f>IF(AI$14="","",INDEX('Work It Out'!$I343:$EN343, MATCH(AI$14, WorkDebtName, 0)))</f>
        <v/>
      </c>
      <c r="AK349" s="32" t="str">
        <f>IF(AK$14="","",INDEX('Work It Out'!$K343:$EN343,MATCH(AK$14,WorkDebtName,0)))</f>
        <v/>
      </c>
      <c r="AL349" s="32" t="str">
        <f>IF(AK$14="","",INDEX('Work It Out'!$I343:$EN343, MATCH(AK$14, WorkDebtName, 0)))</f>
        <v/>
      </c>
      <c r="AM349" s="32" t="str">
        <f>IF(AM$14="","",INDEX('Work It Out'!$K343:$EN343,MATCH(AM$14,WorkDebtName,0)))</f>
        <v/>
      </c>
      <c r="AN349" s="32" t="str">
        <f>IF(AM$14="","",INDEX('Work It Out'!$I343:$EN343, MATCH(AM$14, WorkDebtName, 0)))</f>
        <v/>
      </c>
      <c r="AO349" s="32" t="str">
        <f>IF(AO$14="","",INDEX('Work It Out'!$K343:$EN343,MATCH(AO$14,WorkDebtName,0)))</f>
        <v/>
      </c>
      <c r="AP349" s="32" t="str">
        <f>IF(AO$14="","",INDEX('Work It Out'!$I343:$EN343, MATCH(AO$14, WorkDebtName, 0)))</f>
        <v/>
      </c>
    </row>
    <row r="350" spans="2:42" x14ac:dyDescent="0.25">
      <c r="B350" s="31">
        <f t="shared" ca="1" si="5"/>
        <v>55671</v>
      </c>
      <c r="C350" s="32">
        <f>IF(C$14="","",INDEX('Work It Out'!$K344:$EN344,MATCH(C$14,WorkDebtName,0)))</f>
        <v>0</v>
      </c>
      <c r="D350" s="32">
        <f>IF(C$14="","",INDEX('Work It Out'!$I344:$EN344, MATCH(C$14, WorkDebtName, 0)))</f>
        <v>0</v>
      </c>
      <c r="E350" s="32">
        <f>IF(E$14="","",INDEX('Work It Out'!$K344:$EN344,MATCH(E$14,WorkDebtName,0)))</f>
        <v>0</v>
      </c>
      <c r="F350" s="32">
        <f>IF(E$14="","",INDEX('Work It Out'!$I344:$EN344, MATCH(E$14, WorkDebtName, 0)))</f>
        <v>0</v>
      </c>
      <c r="G350" s="32">
        <f>IF(G$14="","",INDEX('Work It Out'!$K344:$EN344,MATCH(G$14,WorkDebtName,0)))</f>
        <v>0</v>
      </c>
      <c r="H350" s="32">
        <f>IF(G$14="","",INDEX('Work It Out'!$I344:$EN344, MATCH(G$14, WorkDebtName, 0)))</f>
        <v>0</v>
      </c>
      <c r="I350" s="32">
        <f>IF(I$14="","",INDEX('Work It Out'!$K344:$EN344,MATCH(I$14,WorkDebtName,0)))</f>
        <v>0</v>
      </c>
      <c r="J350" s="32">
        <f>IF(I$14="","",INDEX('Work It Out'!$I344:$EN344, MATCH(I$14, WorkDebtName, 0)))</f>
        <v>0</v>
      </c>
      <c r="K350" s="32" t="str">
        <f>IF(K$14="","",INDEX('Work It Out'!$K344:$EN344,MATCH(K$14,WorkDebtName,0)))</f>
        <v/>
      </c>
      <c r="L350" s="32" t="str">
        <f>IF(K$14="","",INDEX('Work It Out'!$I344:$EN344, MATCH(K$14, WorkDebtName, 0)))</f>
        <v/>
      </c>
      <c r="M350" s="32" t="str">
        <f>IF(M$14="","",INDEX('Work It Out'!$K344:$EN344,MATCH(M$14,WorkDebtName,0)))</f>
        <v/>
      </c>
      <c r="N350" s="32" t="str">
        <f>IF(M$14="","",INDEX('Work It Out'!$I344:$EN344, MATCH(M$14, WorkDebtName, 0)))</f>
        <v/>
      </c>
      <c r="O350" s="32" t="str">
        <f>IF(O$14="","",INDEX('Work It Out'!$K344:$EN344,MATCH(O$14,WorkDebtName,0)))</f>
        <v/>
      </c>
      <c r="P350" s="32" t="str">
        <f>IF(O$14="","",INDEX('Work It Out'!$I344:$EN344, MATCH(O$14, WorkDebtName, 0)))</f>
        <v/>
      </c>
      <c r="Q350" s="32" t="str">
        <f>IF(Q$14="","",INDEX('Work It Out'!$K344:$EN344,MATCH(Q$14,WorkDebtName,0)))</f>
        <v/>
      </c>
      <c r="R350" s="32" t="str">
        <f>IF(Q$14="","",INDEX('Work It Out'!$I344:$EN344, MATCH(Q$14, WorkDebtName, 0)))</f>
        <v/>
      </c>
      <c r="S350" s="32" t="str">
        <f>IF(S$14="","",INDEX('Work It Out'!$K344:$EN344,MATCH(S$14,WorkDebtName,0)))</f>
        <v/>
      </c>
      <c r="T350" s="32" t="str">
        <f>IF(S$14="","",INDEX('Work It Out'!$I344:$EN344, MATCH(S$14, WorkDebtName, 0)))</f>
        <v/>
      </c>
      <c r="U350" s="32" t="str">
        <f>IF(U$14="","",INDEX('Work It Out'!$K344:$EN344,MATCH(U$14,WorkDebtName,0)))</f>
        <v/>
      </c>
      <c r="V350" s="32" t="str">
        <f>IF(U$14="","",INDEX('Work It Out'!$I344:$EN344, MATCH(U$14, WorkDebtName, 0)))</f>
        <v/>
      </c>
      <c r="W350" s="32" t="str">
        <f>IF(W$14="","",INDEX('Work It Out'!$K344:$EN344,MATCH(W$14,WorkDebtName,0)))</f>
        <v/>
      </c>
      <c r="X350" s="32" t="str">
        <f>IF(W$14="","",INDEX('Work It Out'!$I344:$EN344, MATCH(W$14, WorkDebtName, 0)))</f>
        <v/>
      </c>
      <c r="Y350" s="32" t="str">
        <f>IF(Y$14="","",INDEX('Work It Out'!$K344:$EN344,MATCH(Y$14,WorkDebtName,0)))</f>
        <v/>
      </c>
      <c r="Z350" s="32" t="str">
        <f>IF(Y$14="","",INDEX('Work It Out'!$I344:$EN344, MATCH(Y$14, WorkDebtName, 0)))</f>
        <v/>
      </c>
      <c r="AA350" s="32" t="str">
        <f>IF(AA$14="","",INDEX('Work It Out'!$K344:$EN344,MATCH(AA$14,WorkDebtName,0)))</f>
        <v/>
      </c>
      <c r="AB350" s="32" t="str">
        <f>IF(AA$14="","",INDEX('Work It Out'!$I344:$EN344, MATCH(AA$14, WorkDebtName, 0)))</f>
        <v/>
      </c>
      <c r="AC350" s="32" t="str">
        <f>IF(AC$14="","",INDEX('Work It Out'!$K344:$EN344,MATCH(AC$14,WorkDebtName,0)))</f>
        <v/>
      </c>
      <c r="AD350" s="32" t="str">
        <f>IF(AC$14="","",INDEX('Work It Out'!$I344:$EN344, MATCH(AC$14, WorkDebtName, 0)))</f>
        <v/>
      </c>
      <c r="AE350" s="32" t="str">
        <f>IF(AE$14="","",INDEX('Work It Out'!$K344:$EN344,MATCH(AE$14,WorkDebtName,0)))</f>
        <v/>
      </c>
      <c r="AF350" s="32" t="str">
        <f>IF(AE$14="","",INDEX('Work It Out'!$I344:$EN344, MATCH(AE$14, WorkDebtName, 0)))</f>
        <v/>
      </c>
      <c r="AG350" s="32" t="str">
        <f>IF(AG$14="","",INDEX('Work It Out'!$K344:$EN344,MATCH(AG$14,WorkDebtName,0)))</f>
        <v/>
      </c>
      <c r="AH350" s="32" t="str">
        <f>IF(AG$14="","",INDEX('Work It Out'!$I344:$EN344, MATCH(AG$14, WorkDebtName, 0)))</f>
        <v/>
      </c>
      <c r="AI350" s="32" t="str">
        <f>IF(AI$14="","",INDEX('Work It Out'!$K344:$EN344,MATCH(AI$14,WorkDebtName,0)))</f>
        <v/>
      </c>
      <c r="AJ350" s="32" t="str">
        <f>IF(AI$14="","",INDEX('Work It Out'!$I344:$EN344, MATCH(AI$14, WorkDebtName, 0)))</f>
        <v/>
      </c>
      <c r="AK350" s="32" t="str">
        <f>IF(AK$14="","",INDEX('Work It Out'!$K344:$EN344,MATCH(AK$14,WorkDebtName,0)))</f>
        <v/>
      </c>
      <c r="AL350" s="32" t="str">
        <f>IF(AK$14="","",INDEX('Work It Out'!$I344:$EN344, MATCH(AK$14, WorkDebtName, 0)))</f>
        <v/>
      </c>
      <c r="AM350" s="32" t="str">
        <f>IF(AM$14="","",INDEX('Work It Out'!$K344:$EN344,MATCH(AM$14,WorkDebtName,0)))</f>
        <v/>
      </c>
      <c r="AN350" s="32" t="str">
        <f>IF(AM$14="","",INDEX('Work It Out'!$I344:$EN344, MATCH(AM$14, WorkDebtName, 0)))</f>
        <v/>
      </c>
      <c r="AO350" s="32" t="str">
        <f>IF(AO$14="","",INDEX('Work It Out'!$K344:$EN344,MATCH(AO$14,WorkDebtName,0)))</f>
        <v/>
      </c>
      <c r="AP350" s="32" t="str">
        <f>IF(AO$14="","",INDEX('Work It Out'!$I344:$EN344, MATCH(AO$14, WorkDebtName, 0)))</f>
        <v/>
      </c>
    </row>
    <row r="351" spans="2:42" x14ac:dyDescent="0.25">
      <c r="B351" s="31">
        <f t="shared" ca="1" si="5"/>
        <v>55701</v>
      </c>
      <c r="C351" s="32">
        <f>IF(C$14="","",INDEX('Work It Out'!$K345:$EN345,MATCH(C$14,WorkDebtName,0)))</f>
        <v>0</v>
      </c>
      <c r="D351" s="32">
        <f>IF(C$14="","",INDEX('Work It Out'!$I345:$EN345, MATCH(C$14, WorkDebtName, 0)))</f>
        <v>0</v>
      </c>
      <c r="E351" s="32">
        <f>IF(E$14="","",INDEX('Work It Out'!$K345:$EN345,MATCH(E$14,WorkDebtName,0)))</f>
        <v>0</v>
      </c>
      <c r="F351" s="32">
        <f>IF(E$14="","",INDEX('Work It Out'!$I345:$EN345, MATCH(E$14, WorkDebtName, 0)))</f>
        <v>0</v>
      </c>
      <c r="G351" s="32">
        <f>IF(G$14="","",INDEX('Work It Out'!$K345:$EN345,MATCH(G$14,WorkDebtName,0)))</f>
        <v>0</v>
      </c>
      <c r="H351" s="32">
        <f>IF(G$14="","",INDEX('Work It Out'!$I345:$EN345, MATCH(G$14, WorkDebtName, 0)))</f>
        <v>0</v>
      </c>
      <c r="I351" s="32">
        <f>IF(I$14="","",INDEX('Work It Out'!$K345:$EN345,MATCH(I$14,WorkDebtName,0)))</f>
        <v>0</v>
      </c>
      <c r="J351" s="32">
        <f>IF(I$14="","",INDEX('Work It Out'!$I345:$EN345, MATCH(I$14, WorkDebtName, 0)))</f>
        <v>0</v>
      </c>
      <c r="K351" s="32" t="str">
        <f>IF(K$14="","",INDEX('Work It Out'!$K345:$EN345,MATCH(K$14,WorkDebtName,0)))</f>
        <v/>
      </c>
      <c r="L351" s="32" t="str">
        <f>IF(K$14="","",INDEX('Work It Out'!$I345:$EN345, MATCH(K$14, WorkDebtName, 0)))</f>
        <v/>
      </c>
      <c r="M351" s="32" t="str">
        <f>IF(M$14="","",INDEX('Work It Out'!$K345:$EN345,MATCH(M$14,WorkDebtName,0)))</f>
        <v/>
      </c>
      <c r="N351" s="32" t="str">
        <f>IF(M$14="","",INDEX('Work It Out'!$I345:$EN345, MATCH(M$14, WorkDebtName, 0)))</f>
        <v/>
      </c>
      <c r="O351" s="32" t="str">
        <f>IF(O$14="","",INDEX('Work It Out'!$K345:$EN345,MATCH(O$14,WorkDebtName,0)))</f>
        <v/>
      </c>
      <c r="P351" s="32" t="str">
        <f>IF(O$14="","",INDEX('Work It Out'!$I345:$EN345, MATCH(O$14, WorkDebtName, 0)))</f>
        <v/>
      </c>
      <c r="Q351" s="32" t="str">
        <f>IF(Q$14="","",INDEX('Work It Out'!$K345:$EN345,MATCH(Q$14,WorkDebtName,0)))</f>
        <v/>
      </c>
      <c r="R351" s="32" t="str">
        <f>IF(Q$14="","",INDEX('Work It Out'!$I345:$EN345, MATCH(Q$14, WorkDebtName, 0)))</f>
        <v/>
      </c>
      <c r="S351" s="32" t="str">
        <f>IF(S$14="","",INDEX('Work It Out'!$K345:$EN345,MATCH(S$14,WorkDebtName,0)))</f>
        <v/>
      </c>
      <c r="T351" s="32" t="str">
        <f>IF(S$14="","",INDEX('Work It Out'!$I345:$EN345, MATCH(S$14, WorkDebtName, 0)))</f>
        <v/>
      </c>
      <c r="U351" s="32" t="str">
        <f>IF(U$14="","",INDEX('Work It Out'!$K345:$EN345,MATCH(U$14,WorkDebtName,0)))</f>
        <v/>
      </c>
      <c r="V351" s="32" t="str">
        <f>IF(U$14="","",INDEX('Work It Out'!$I345:$EN345, MATCH(U$14, WorkDebtName, 0)))</f>
        <v/>
      </c>
      <c r="W351" s="32" t="str">
        <f>IF(W$14="","",INDEX('Work It Out'!$K345:$EN345,MATCH(W$14,WorkDebtName,0)))</f>
        <v/>
      </c>
      <c r="X351" s="32" t="str">
        <f>IF(W$14="","",INDEX('Work It Out'!$I345:$EN345, MATCH(W$14, WorkDebtName, 0)))</f>
        <v/>
      </c>
      <c r="Y351" s="32" t="str">
        <f>IF(Y$14="","",INDEX('Work It Out'!$K345:$EN345,MATCH(Y$14,WorkDebtName,0)))</f>
        <v/>
      </c>
      <c r="Z351" s="32" t="str">
        <f>IF(Y$14="","",INDEX('Work It Out'!$I345:$EN345, MATCH(Y$14, WorkDebtName, 0)))</f>
        <v/>
      </c>
      <c r="AA351" s="32" t="str">
        <f>IF(AA$14="","",INDEX('Work It Out'!$K345:$EN345,MATCH(AA$14,WorkDebtName,0)))</f>
        <v/>
      </c>
      <c r="AB351" s="32" t="str">
        <f>IF(AA$14="","",INDEX('Work It Out'!$I345:$EN345, MATCH(AA$14, WorkDebtName, 0)))</f>
        <v/>
      </c>
      <c r="AC351" s="32" t="str">
        <f>IF(AC$14="","",INDEX('Work It Out'!$K345:$EN345,MATCH(AC$14,WorkDebtName,0)))</f>
        <v/>
      </c>
      <c r="AD351" s="32" t="str">
        <f>IF(AC$14="","",INDEX('Work It Out'!$I345:$EN345, MATCH(AC$14, WorkDebtName, 0)))</f>
        <v/>
      </c>
      <c r="AE351" s="32" t="str">
        <f>IF(AE$14="","",INDEX('Work It Out'!$K345:$EN345,MATCH(AE$14,WorkDebtName,0)))</f>
        <v/>
      </c>
      <c r="AF351" s="32" t="str">
        <f>IF(AE$14="","",INDEX('Work It Out'!$I345:$EN345, MATCH(AE$14, WorkDebtName, 0)))</f>
        <v/>
      </c>
      <c r="AG351" s="32" t="str">
        <f>IF(AG$14="","",INDEX('Work It Out'!$K345:$EN345,MATCH(AG$14,WorkDebtName,0)))</f>
        <v/>
      </c>
      <c r="AH351" s="32" t="str">
        <f>IF(AG$14="","",INDEX('Work It Out'!$I345:$EN345, MATCH(AG$14, WorkDebtName, 0)))</f>
        <v/>
      </c>
      <c r="AI351" s="32" t="str">
        <f>IF(AI$14="","",INDEX('Work It Out'!$K345:$EN345,MATCH(AI$14,WorkDebtName,0)))</f>
        <v/>
      </c>
      <c r="AJ351" s="32" t="str">
        <f>IF(AI$14="","",INDEX('Work It Out'!$I345:$EN345, MATCH(AI$14, WorkDebtName, 0)))</f>
        <v/>
      </c>
      <c r="AK351" s="32" t="str">
        <f>IF(AK$14="","",INDEX('Work It Out'!$K345:$EN345,MATCH(AK$14,WorkDebtName,0)))</f>
        <v/>
      </c>
      <c r="AL351" s="32" t="str">
        <f>IF(AK$14="","",INDEX('Work It Out'!$I345:$EN345, MATCH(AK$14, WorkDebtName, 0)))</f>
        <v/>
      </c>
      <c r="AM351" s="32" t="str">
        <f>IF(AM$14="","",INDEX('Work It Out'!$K345:$EN345,MATCH(AM$14,WorkDebtName,0)))</f>
        <v/>
      </c>
      <c r="AN351" s="32" t="str">
        <f>IF(AM$14="","",INDEX('Work It Out'!$I345:$EN345, MATCH(AM$14, WorkDebtName, 0)))</f>
        <v/>
      </c>
      <c r="AO351" s="32" t="str">
        <f>IF(AO$14="","",INDEX('Work It Out'!$K345:$EN345,MATCH(AO$14,WorkDebtName,0)))</f>
        <v/>
      </c>
      <c r="AP351" s="32" t="str">
        <f>IF(AO$14="","",INDEX('Work It Out'!$I345:$EN345, MATCH(AO$14, WorkDebtName, 0)))</f>
        <v/>
      </c>
    </row>
    <row r="352" spans="2:42" x14ac:dyDescent="0.25">
      <c r="B352" s="31">
        <f t="shared" ca="1" si="5"/>
        <v>55732</v>
      </c>
      <c r="C352" s="32">
        <f>IF(C$14="","",INDEX('Work It Out'!$K346:$EN346,MATCH(C$14,WorkDebtName,0)))</f>
        <v>0</v>
      </c>
      <c r="D352" s="32">
        <f>IF(C$14="","",INDEX('Work It Out'!$I346:$EN346, MATCH(C$14, WorkDebtName, 0)))</f>
        <v>0</v>
      </c>
      <c r="E352" s="32">
        <f>IF(E$14="","",INDEX('Work It Out'!$K346:$EN346,MATCH(E$14,WorkDebtName,0)))</f>
        <v>0</v>
      </c>
      <c r="F352" s="32">
        <f>IF(E$14="","",INDEX('Work It Out'!$I346:$EN346, MATCH(E$14, WorkDebtName, 0)))</f>
        <v>0</v>
      </c>
      <c r="G352" s="32">
        <f>IF(G$14="","",INDEX('Work It Out'!$K346:$EN346,MATCH(G$14,WorkDebtName,0)))</f>
        <v>0</v>
      </c>
      <c r="H352" s="32">
        <f>IF(G$14="","",INDEX('Work It Out'!$I346:$EN346, MATCH(G$14, WorkDebtName, 0)))</f>
        <v>0</v>
      </c>
      <c r="I352" s="32">
        <f>IF(I$14="","",INDEX('Work It Out'!$K346:$EN346,MATCH(I$14,WorkDebtName,0)))</f>
        <v>0</v>
      </c>
      <c r="J352" s="32">
        <f>IF(I$14="","",INDEX('Work It Out'!$I346:$EN346, MATCH(I$14, WorkDebtName, 0)))</f>
        <v>0</v>
      </c>
      <c r="K352" s="32" t="str">
        <f>IF(K$14="","",INDEX('Work It Out'!$K346:$EN346,MATCH(K$14,WorkDebtName,0)))</f>
        <v/>
      </c>
      <c r="L352" s="32" t="str">
        <f>IF(K$14="","",INDEX('Work It Out'!$I346:$EN346, MATCH(K$14, WorkDebtName, 0)))</f>
        <v/>
      </c>
      <c r="M352" s="32" t="str">
        <f>IF(M$14="","",INDEX('Work It Out'!$K346:$EN346,MATCH(M$14,WorkDebtName,0)))</f>
        <v/>
      </c>
      <c r="N352" s="32" t="str">
        <f>IF(M$14="","",INDEX('Work It Out'!$I346:$EN346, MATCH(M$14, WorkDebtName, 0)))</f>
        <v/>
      </c>
      <c r="O352" s="32" t="str">
        <f>IF(O$14="","",INDEX('Work It Out'!$K346:$EN346,MATCH(O$14,WorkDebtName,0)))</f>
        <v/>
      </c>
      <c r="P352" s="32" t="str">
        <f>IF(O$14="","",INDEX('Work It Out'!$I346:$EN346, MATCH(O$14, WorkDebtName, 0)))</f>
        <v/>
      </c>
      <c r="Q352" s="32" t="str">
        <f>IF(Q$14="","",INDEX('Work It Out'!$K346:$EN346,MATCH(Q$14,WorkDebtName,0)))</f>
        <v/>
      </c>
      <c r="R352" s="32" t="str">
        <f>IF(Q$14="","",INDEX('Work It Out'!$I346:$EN346, MATCH(Q$14, WorkDebtName, 0)))</f>
        <v/>
      </c>
      <c r="S352" s="32" t="str">
        <f>IF(S$14="","",INDEX('Work It Out'!$K346:$EN346,MATCH(S$14,WorkDebtName,0)))</f>
        <v/>
      </c>
      <c r="T352" s="32" t="str">
        <f>IF(S$14="","",INDEX('Work It Out'!$I346:$EN346, MATCH(S$14, WorkDebtName, 0)))</f>
        <v/>
      </c>
      <c r="U352" s="32" t="str">
        <f>IF(U$14="","",INDEX('Work It Out'!$K346:$EN346,MATCH(U$14,WorkDebtName,0)))</f>
        <v/>
      </c>
      <c r="V352" s="32" t="str">
        <f>IF(U$14="","",INDEX('Work It Out'!$I346:$EN346, MATCH(U$14, WorkDebtName, 0)))</f>
        <v/>
      </c>
      <c r="W352" s="32" t="str">
        <f>IF(W$14="","",INDEX('Work It Out'!$K346:$EN346,MATCH(W$14,WorkDebtName,0)))</f>
        <v/>
      </c>
      <c r="X352" s="32" t="str">
        <f>IF(W$14="","",INDEX('Work It Out'!$I346:$EN346, MATCH(W$14, WorkDebtName, 0)))</f>
        <v/>
      </c>
      <c r="Y352" s="32" t="str">
        <f>IF(Y$14="","",INDEX('Work It Out'!$K346:$EN346,MATCH(Y$14,WorkDebtName,0)))</f>
        <v/>
      </c>
      <c r="Z352" s="32" t="str">
        <f>IF(Y$14="","",INDEX('Work It Out'!$I346:$EN346, MATCH(Y$14, WorkDebtName, 0)))</f>
        <v/>
      </c>
      <c r="AA352" s="32" t="str">
        <f>IF(AA$14="","",INDEX('Work It Out'!$K346:$EN346,MATCH(AA$14,WorkDebtName,0)))</f>
        <v/>
      </c>
      <c r="AB352" s="32" t="str">
        <f>IF(AA$14="","",INDEX('Work It Out'!$I346:$EN346, MATCH(AA$14, WorkDebtName, 0)))</f>
        <v/>
      </c>
      <c r="AC352" s="32" t="str">
        <f>IF(AC$14="","",INDEX('Work It Out'!$K346:$EN346,MATCH(AC$14,WorkDebtName,0)))</f>
        <v/>
      </c>
      <c r="AD352" s="32" t="str">
        <f>IF(AC$14="","",INDEX('Work It Out'!$I346:$EN346, MATCH(AC$14, WorkDebtName, 0)))</f>
        <v/>
      </c>
      <c r="AE352" s="32" t="str">
        <f>IF(AE$14="","",INDEX('Work It Out'!$K346:$EN346,MATCH(AE$14,WorkDebtName,0)))</f>
        <v/>
      </c>
      <c r="AF352" s="32" t="str">
        <f>IF(AE$14="","",INDEX('Work It Out'!$I346:$EN346, MATCH(AE$14, WorkDebtName, 0)))</f>
        <v/>
      </c>
      <c r="AG352" s="32" t="str">
        <f>IF(AG$14="","",INDEX('Work It Out'!$K346:$EN346,MATCH(AG$14,WorkDebtName,0)))</f>
        <v/>
      </c>
      <c r="AH352" s="32" t="str">
        <f>IF(AG$14="","",INDEX('Work It Out'!$I346:$EN346, MATCH(AG$14, WorkDebtName, 0)))</f>
        <v/>
      </c>
      <c r="AI352" s="32" t="str">
        <f>IF(AI$14="","",INDEX('Work It Out'!$K346:$EN346,MATCH(AI$14,WorkDebtName,0)))</f>
        <v/>
      </c>
      <c r="AJ352" s="32" t="str">
        <f>IF(AI$14="","",INDEX('Work It Out'!$I346:$EN346, MATCH(AI$14, WorkDebtName, 0)))</f>
        <v/>
      </c>
      <c r="AK352" s="32" t="str">
        <f>IF(AK$14="","",INDEX('Work It Out'!$K346:$EN346,MATCH(AK$14,WorkDebtName,0)))</f>
        <v/>
      </c>
      <c r="AL352" s="32" t="str">
        <f>IF(AK$14="","",INDEX('Work It Out'!$I346:$EN346, MATCH(AK$14, WorkDebtName, 0)))</f>
        <v/>
      </c>
      <c r="AM352" s="32" t="str">
        <f>IF(AM$14="","",INDEX('Work It Out'!$K346:$EN346,MATCH(AM$14,WorkDebtName,0)))</f>
        <v/>
      </c>
      <c r="AN352" s="32" t="str">
        <f>IF(AM$14="","",INDEX('Work It Out'!$I346:$EN346, MATCH(AM$14, WorkDebtName, 0)))</f>
        <v/>
      </c>
      <c r="AO352" s="32" t="str">
        <f>IF(AO$14="","",INDEX('Work It Out'!$K346:$EN346,MATCH(AO$14,WorkDebtName,0)))</f>
        <v/>
      </c>
      <c r="AP352" s="32" t="str">
        <f>IF(AO$14="","",INDEX('Work It Out'!$I346:$EN346, MATCH(AO$14, WorkDebtName, 0)))</f>
        <v/>
      </c>
    </row>
    <row r="353" spans="2:42" x14ac:dyDescent="0.25">
      <c r="B353" s="31">
        <f t="shared" ca="1" si="5"/>
        <v>55763</v>
      </c>
      <c r="C353" s="32">
        <f>IF(C$14="","",INDEX('Work It Out'!$K347:$EN347,MATCH(C$14,WorkDebtName,0)))</f>
        <v>0</v>
      </c>
      <c r="D353" s="32">
        <f>IF(C$14="","",INDEX('Work It Out'!$I347:$EN347, MATCH(C$14, WorkDebtName, 0)))</f>
        <v>0</v>
      </c>
      <c r="E353" s="32">
        <f>IF(E$14="","",INDEX('Work It Out'!$K347:$EN347,MATCH(E$14,WorkDebtName,0)))</f>
        <v>0</v>
      </c>
      <c r="F353" s="32">
        <f>IF(E$14="","",INDEX('Work It Out'!$I347:$EN347, MATCH(E$14, WorkDebtName, 0)))</f>
        <v>0</v>
      </c>
      <c r="G353" s="32">
        <f>IF(G$14="","",INDEX('Work It Out'!$K347:$EN347,MATCH(G$14,WorkDebtName,0)))</f>
        <v>0</v>
      </c>
      <c r="H353" s="32">
        <f>IF(G$14="","",INDEX('Work It Out'!$I347:$EN347, MATCH(G$14, WorkDebtName, 0)))</f>
        <v>0</v>
      </c>
      <c r="I353" s="32">
        <f>IF(I$14="","",INDEX('Work It Out'!$K347:$EN347,MATCH(I$14,WorkDebtName,0)))</f>
        <v>0</v>
      </c>
      <c r="J353" s="32">
        <f>IF(I$14="","",INDEX('Work It Out'!$I347:$EN347, MATCH(I$14, WorkDebtName, 0)))</f>
        <v>0</v>
      </c>
      <c r="K353" s="32" t="str">
        <f>IF(K$14="","",INDEX('Work It Out'!$K347:$EN347,MATCH(K$14,WorkDebtName,0)))</f>
        <v/>
      </c>
      <c r="L353" s="32" t="str">
        <f>IF(K$14="","",INDEX('Work It Out'!$I347:$EN347, MATCH(K$14, WorkDebtName, 0)))</f>
        <v/>
      </c>
      <c r="M353" s="32" t="str">
        <f>IF(M$14="","",INDEX('Work It Out'!$K347:$EN347,MATCH(M$14,WorkDebtName,0)))</f>
        <v/>
      </c>
      <c r="N353" s="32" t="str">
        <f>IF(M$14="","",INDEX('Work It Out'!$I347:$EN347, MATCH(M$14, WorkDebtName, 0)))</f>
        <v/>
      </c>
      <c r="O353" s="32" t="str">
        <f>IF(O$14="","",INDEX('Work It Out'!$K347:$EN347,MATCH(O$14,WorkDebtName,0)))</f>
        <v/>
      </c>
      <c r="P353" s="32" t="str">
        <f>IF(O$14="","",INDEX('Work It Out'!$I347:$EN347, MATCH(O$14, WorkDebtName, 0)))</f>
        <v/>
      </c>
      <c r="Q353" s="32" t="str">
        <f>IF(Q$14="","",INDEX('Work It Out'!$K347:$EN347,MATCH(Q$14,WorkDebtName,0)))</f>
        <v/>
      </c>
      <c r="R353" s="32" t="str">
        <f>IF(Q$14="","",INDEX('Work It Out'!$I347:$EN347, MATCH(Q$14, WorkDebtName, 0)))</f>
        <v/>
      </c>
      <c r="S353" s="32" t="str">
        <f>IF(S$14="","",INDEX('Work It Out'!$K347:$EN347,MATCH(S$14,WorkDebtName,0)))</f>
        <v/>
      </c>
      <c r="T353" s="32" t="str">
        <f>IF(S$14="","",INDEX('Work It Out'!$I347:$EN347, MATCH(S$14, WorkDebtName, 0)))</f>
        <v/>
      </c>
      <c r="U353" s="32" t="str">
        <f>IF(U$14="","",INDEX('Work It Out'!$K347:$EN347,MATCH(U$14,WorkDebtName,0)))</f>
        <v/>
      </c>
      <c r="V353" s="32" t="str">
        <f>IF(U$14="","",INDEX('Work It Out'!$I347:$EN347, MATCH(U$14, WorkDebtName, 0)))</f>
        <v/>
      </c>
      <c r="W353" s="32" t="str">
        <f>IF(W$14="","",INDEX('Work It Out'!$K347:$EN347,MATCH(W$14,WorkDebtName,0)))</f>
        <v/>
      </c>
      <c r="X353" s="32" t="str">
        <f>IF(W$14="","",INDEX('Work It Out'!$I347:$EN347, MATCH(W$14, WorkDebtName, 0)))</f>
        <v/>
      </c>
      <c r="Y353" s="32" t="str">
        <f>IF(Y$14="","",INDEX('Work It Out'!$K347:$EN347,MATCH(Y$14,WorkDebtName,0)))</f>
        <v/>
      </c>
      <c r="Z353" s="32" t="str">
        <f>IF(Y$14="","",INDEX('Work It Out'!$I347:$EN347, MATCH(Y$14, WorkDebtName, 0)))</f>
        <v/>
      </c>
      <c r="AA353" s="32" t="str">
        <f>IF(AA$14="","",INDEX('Work It Out'!$K347:$EN347,MATCH(AA$14,WorkDebtName,0)))</f>
        <v/>
      </c>
      <c r="AB353" s="32" t="str">
        <f>IF(AA$14="","",INDEX('Work It Out'!$I347:$EN347, MATCH(AA$14, WorkDebtName, 0)))</f>
        <v/>
      </c>
      <c r="AC353" s="32" t="str">
        <f>IF(AC$14="","",INDEX('Work It Out'!$K347:$EN347,MATCH(AC$14,WorkDebtName,0)))</f>
        <v/>
      </c>
      <c r="AD353" s="32" t="str">
        <f>IF(AC$14="","",INDEX('Work It Out'!$I347:$EN347, MATCH(AC$14, WorkDebtName, 0)))</f>
        <v/>
      </c>
      <c r="AE353" s="32" t="str">
        <f>IF(AE$14="","",INDEX('Work It Out'!$K347:$EN347,MATCH(AE$14,WorkDebtName,0)))</f>
        <v/>
      </c>
      <c r="AF353" s="32" t="str">
        <f>IF(AE$14="","",INDEX('Work It Out'!$I347:$EN347, MATCH(AE$14, WorkDebtName, 0)))</f>
        <v/>
      </c>
      <c r="AG353" s="32" t="str">
        <f>IF(AG$14="","",INDEX('Work It Out'!$K347:$EN347,MATCH(AG$14,WorkDebtName,0)))</f>
        <v/>
      </c>
      <c r="AH353" s="32" t="str">
        <f>IF(AG$14="","",INDEX('Work It Out'!$I347:$EN347, MATCH(AG$14, WorkDebtName, 0)))</f>
        <v/>
      </c>
      <c r="AI353" s="32" t="str">
        <f>IF(AI$14="","",INDEX('Work It Out'!$K347:$EN347,MATCH(AI$14,WorkDebtName,0)))</f>
        <v/>
      </c>
      <c r="AJ353" s="32" t="str">
        <f>IF(AI$14="","",INDEX('Work It Out'!$I347:$EN347, MATCH(AI$14, WorkDebtName, 0)))</f>
        <v/>
      </c>
      <c r="AK353" s="32" t="str">
        <f>IF(AK$14="","",INDEX('Work It Out'!$K347:$EN347,MATCH(AK$14,WorkDebtName,0)))</f>
        <v/>
      </c>
      <c r="AL353" s="32" t="str">
        <f>IF(AK$14="","",INDEX('Work It Out'!$I347:$EN347, MATCH(AK$14, WorkDebtName, 0)))</f>
        <v/>
      </c>
      <c r="AM353" s="32" t="str">
        <f>IF(AM$14="","",INDEX('Work It Out'!$K347:$EN347,MATCH(AM$14,WorkDebtName,0)))</f>
        <v/>
      </c>
      <c r="AN353" s="32" t="str">
        <f>IF(AM$14="","",INDEX('Work It Out'!$I347:$EN347, MATCH(AM$14, WorkDebtName, 0)))</f>
        <v/>
      </c>
      <c r="AO353" s="32" t="str">
        <f>IF(AO$14="","",INDEX('Work It Out'!$K347:$EN347,MATCH(AO$14,WorkDebtName,0)))</f>
        <v/>
      </c>
      <c r="AP353" s="32" t="str">
        <f>IF(AO$14="","",INDEX('Work It Out'!$I347:$EN347, MATCH(AO$14, WorkDebtName, 0)))</f>
        <v/>
      </c>
    </row>
    <row r="354" spans="2:42" x14ac:dyDescent="0.25">
      <c r="B354" s="31">
        <f t="shared" ca="1" si="5"/>
        <v>55793</v>
      </c>
      <c r="C354" s="32">
        <f>IF(C$14="","",INDEX('Work It Out'!$K348:$EN348,MATCH(C$14,WorkDebtName,0)))</f>
        <v>0</v>
      </c>
      <c r="D354" s="32">
        <f>IF(C$14="","",INDEX('Work It Out'!$I348:$EN348, MATCH(C$14, WorkDebtName, 0)))</f>
        <v>0</v>
      </c>
      <c r="E354" s="32">
        <f>IF(E$14="","",INDEX('Work It Out'!$K348:$EN348,MATCH(E$14,WorkDebtName,0)))</f>
        <v>0</v>
      </c>
      <c r="F354" s="32">
        <f>IF(E$14="","",INDEX('Work It Out'!$I348:$EN348, MATCH(E$14, WorkDebtName, 0)))</f>
        <v>0</v>
      </c>
      <c r="G354" s="32">
        <f>IF(G$14="","",INDEX('Work It Out'!$K348:$EN348,MATCH(G$14,WorkDebtName,0)))</f>
        <v>0</v>
      </c>
      <c r="H354" s="32">
        <f>IF(G$14="","",INDEX('Work It Out'!$I348:$EN348, MATCH(G$14, WorkDebtName, 0)))</f>
        <v>0</v>
      </c>
      <c r="I354" s="32">
        <f>IF(I$14="","",INDEX('Work It Out'!$K348:$EN348,MATCH(I$14,WorkDebtName,0)))</f>
        <v>0</v>
      </c>
      <c r="J354" s="32">
        <f>IF(I$14="","",INDEX('Work It Out'!$I348:$EN348, MATCH(I$14, WorkDebtName, 0)))</f>
        <v>0</v>
      </c>
      <c r="K354" s="32" t="str">
        <f>IF(K$14="","",INDEX('Work It Out'!$K348:$EN348,MATCH(K$14,WorkDebtName,0)))</f>
        <v/>
      </c>
      <c r="L354" s="32" t="str">
        <f>IF(K$14="","",INDEX('Work It Out'!$I348:$EN348, MATCH(K$14, WorkDebtName, 0)))</f>
        <v/>
      </c>
      <c r="M354" s="32" t="str">
        <f>IF(M$14="","",INDEX('Work It Out'!$K348:$EN348,MATCH(M$14,WorkDebtName,0)))</f>
        <v/>
      </c>
      <c r="N354" s="32" t="str">
        <f>IF(M$14="","",INDEX('Work It Out'!$I348:$EN348, MATCH(M$14, WorkDebtName, 0)))</f>
        <v/>
      </c>
      <c r="O354" s="32" t="str">
        <f>IF(O$14="","",INDEX('Work It Out'!$K348:$EN348,MATCH(O$14,WorkDebtName,0)))</f>
        <v/>
      </c>
      <c r="P354" s="32" t="str">
        <f>IF(O$14="","",INDEX('Work It Out'!$I348:$EN348, MATCH(O$14, WorkDebtName, 0)))</f>
        <v/>
      </c>
      <c r="Q354" s="32" t="str">
        <f>IF(Q$14="","",INDEX('Work It Out'!$K348:$EN348,MATCH(Q$14,WorkDebtName,0)))</f>
        <v/>
      </c>
      <c r="R354" s="32" t="str">
        <f>IF(Q$14="","",INDEX('Work It Out'!$I348:$EN348, MATCH(Q$14, WorkDebtName, 0)))</f>
        <v/>
      </c>
      <c r="S354" s="32" t="str">
        <f>IF(S$14="","",INDEX('Work It Out'!$K348:$EN348,MATCH(S$14,WorkDebtName,0)))</f>
        <v/>
      </c>
      <c r="T354" s="32" t="str">
        <f>IF(S$14="","",INDEX('Work It Out'!$I348:$EN348, MATCH(S$14, WorkDebtName, 0)))</f>
        <v/>
      </c>
      <c r="U354" s="32" t="str">
        <f>IF(U$14="","",INDEX('Work It Out'!$K348:$EN348,MATCH(U$14,WorkDebtName,0)))</f>
        <v/>
      </c>
      <c r="V354" s="32" t="str">
        <f>IF(U$14="","",INDEX('Work It Out'!$I348:$EN348, MATCH(U$14, WorkDebtName, 0)))</f>
        <v/>
      </c>
      <c r="W354" s="32" t="str">
        <f>IF(W$14="","",INDEX('Work It Out'!$K348:$EN348,MATCH(W$14,WorkDebtName,0)))</f>
        <v/>
      </c>
      <c r="X354" s="32" t="str">
        <f>IF(W$14="","",INDEX('Work It Out'!$I348:$EN348, MATCH(W$14, WorkDebtName, 0)))</f>
        <v/>
      </c>
      <c r="Y354" s="32" t="str">
        <f>IF(Y$14="","",INDEX('Work It Out'!$K348:$EN348,MATCH(Y$14,WorkDebtName,0)))</f>
        <v/>
      </c>
      <c r="Z354" s="32" t="str">
        <f>IF(Y$14="","",INDEX('Work It Out'!$I348:$EN348, MATCH(Y$14, WorkDebtName, 0)))</f>
        <v/>
      </c>
      <c r="AA354" s="32" t="str">
        <f>IF(AA$14="","",INDEX('Work It Out'!$K348:$EN348,MATCH(AA$14,WorkDebtName,0)))</f>
        <v/>
      </c>
      <c r="AB354" s="32" t="str">
        <f>IF(AA$14="","",INDEX('Work It Out'!$I348:$EN348, MATCH(AA$14, WorkDebtName, 0)))</f>
        <v/>
      </c>
      <c r="AC354" s="32" t="str">
        <f>IF(AC$14="","",INDEX('Work It Out'!$K348:$EN348,MATCH(AC$14,WorkDebtName,0)))</f>
        <v/>
      </c>
      <c r="AD354" s="32" t="str">
        <f>IF(AC$14="","",INDEX('Work It Out'!$I348:$EN348, MATCH(AC$14, WorkDebtName, 0)))</f>
        <v/>
      </c>
      <c r="AE354" s="32" t="str">
        <f>IF(AE$14="","",INDEX('Work It Out'!$K348:$EN348,MATCH(AE$14,WorkDebtName,0)))</f>
        <v/>
      </c>
      <c r="AF354" s="32" t="str">
        <f>IF(AE$14="","",INDEX('Work It Out'!$I348:$EN348, MATCH(AE$14, WorkDebtName, 0)))</f>
        <v/>
      </c>
      <c r="AG354" s="32" t="str">
        <f>IF(AG$14="","",INDEX('Work It Out'!$K348:$EN348,MATCH(AG$14,WorkDebtName,0)))</f>
        <v/>
      </c>
      <c r="AH354" s="32" t="str">
        <f>IF(AG$14="","",INDEX('Work It Out'!$I348:$EN348, MATCH(AG$14, WorkDebtName, 0)))</f>
        <v/>
      </c>
      <c r="AI354" s="32" t="str">
        <f>IF(AI$14="","",INDEX('Work It Out'!$K348:$EN348,MATCH(AI$14,WorkDebtName,0)))</f>
        <v/>
      </c>
      <c r="AJ354" s="32" t="str">
        <f>IF(AI$14="","",INDEX('Work It Out'!$I348:$EN348, MATCH(AI$14, WorkDebtName, 0)))</f>
        <v/>
      </c>
      <c r="AK354" s="32" t="str">
        <f>IF(AK$14="","",INDEX('Work It Out'!$K348:$EN348,MATCH(AK$14,WorkDebtName,0)))</f>
        <v/>
      </c>
      <c r="AL354" s="32" t="str">
        <f>IF(AK$14="","",INDEX('Work It Out'!$I348:$EN348, MATCH(AK$14, WorkDebtName, 0)))</f>
        <v/>
      </c>
      <c r="AM354" s="32" t="str">
        <f>IF(AM$14="","",INDEX('Work It Out'!$K348:$EN348,MATCH(AM$14,WorkDebtName,0)))</f>
        <v/>
      </c>
      <c r="AN354" s="32" t="str">
        <f>IF(AM$14="","",INDEX('Work It Out'!$I348:$EN348, MATCH(AM$14, WorkDebtName, 0)))</f>
        <v/>
      </c>
      <c r="AO354" s="32" t="str">
        <f>IF(AO$14="","",INDEX('Work It Out'!$K348:$EN348,MATCH(AO$14,WorkDebtName,0)))</f>
        <v/>
      </c>
      <c r="AP354" s="32" t="str">
        <f>IF(AO$14="","",INDEX('Work It Out'!$I348:$EN348, MATCH(AO$14, WorkDebtName, 0)))</f>
        <v/>
      </c>
    </row>
    <row r="355" spans="2:42" x14ac:dyDescent="0.25">
      <c r="B355" s="31">
        <f t="shared" ca="1" si="5"/>
        <v>55824</v>
      </c>
      <c r="C355" s="32">
        <f>IF(C$14="","",INDEX('Work It Out'!$K349:$EN349,MATCH(C$14,WorkDebtName,0)))</f>
        <v>0</v>
      </c>
      <c r="D355" s="32">
        <f>IF(C$14="","",INDEX('Work It Out'!$I349:$EN349, MATCH(C$14, WorkDebtName, 0)))</f>
        <v>0</v>
      </c>
      <c r="E355" s="32">
        <f>IF(E$14="","",INDEX('Work It Out'!$K349:$EN349,MATCH(E$14,WorkDebtName,0)))</f>
        <v>0</v>
      </c>
      <c r="F355" s="32">
        <f>IF(E$14="","",INDEX('Work It Out'!$I349:$EN349, MATCH(E$14, WorkDebtName, 0)))</f>
        <v>0</v>
      </c>
      <c r="G355" s="32">
        <f>IF(G$14="","",INDEX('Work It Out'!$K349:$EN349,MATCH(G$14,WorkDebtName,0)))</f>
        <v>0</v>
      </c>
      <c r="H355" s="32">
        <f>IF(G$14="","",INDEX('Work It Out'!$I349:$EN349, MATCH(G$14, WorkDebtName, 0)))</f>
        <v>0</v>
      </c>
      <c r="I355" s="32">
        <f>IF(I$14="","",INDEX('Work It Out'!$K349:$EN349,MATCH(I$14,WorkDebtName,0)))</f>
        <v>0</v>
      </c>
      <c r="J355" s="32">
        <f>IF(I$14="","",INDEX('Work It Out'!$I349:$EN349, MATCH(I$14, WorkDebtName, 0)))</f>
        <v>0</v>
      </c>
      <c r="K355" s="32" t="str">
        <f>IF(K$14="","",INDEX('Work It Out'!$K349:$EN349,MATCH(K$14,WorkDebtName,0)))</f>
        <v/>
      </c>
      <c r="L355" s="32" t="str">
        <f>IF(K$14="","",INDEX('Work It Out'!$I349:$EN349, MATCH(K$14, WorkDebtName, 0)))</f>
        <v/>
      </c>
      <c r="M355" s="32" t="str">
        <f>IF(M$14="","",INDEX('Work It Out'!$K349:$EN349,MATCH(M$14,WorkDebtName,0)))</f>
        <v/>
      </c>
      <c r="N355" s="32" t="str">
        <f>IF(M$14="","",INDEX('Work It Out'!$I349:$EN349, MATCH(M$14, WorkDebtName, 0)))</f>
        <v/>
      </c>
      <c r="O355" s="32" t="str">
        <f>IF(O$14="","",INDEX('Work It Out'!$K349:$EN349,MATCH(O$14,WorkDebtName,0)))</f>
        <v/>
      </c>
      <c r="P355" s="32" t="str">
        <f>IF(O$14="","",INDEX('Work It Out'!$I349:$EN349, MATCH(O$14, WorkDebtName, 0)))</f>
        <v/>
      </c>
      <c r="Q355" s="32" t="str">
        <f>IF(Q$14="","",INDEX('Work It Out'!$K349:$EN349,MATCH(Q$14,WorkDebtName,0)))</f>
        <v/>
      </c>
      <c r="R355" s="32" t="str">
        <f>IF(Q$14="","",INDEX('Work It Out'!$I349:$EN349, MATCH(Q$14, WorkDebtName, 0)))</f>
        <v/>
      </c>
      <c r="S355" s="32" t="str">
        <f>IF(S$14="","",INDEX('Work It Out'!$K349:$EN349,MATCH(S$14,WorkDebtName,0)))</f>
        <v/>
      </c>
      <c r="T355" s="32" t="str">
        <f>IF(S$14="","",INDEX('Work It Out'!$I349:$EN349, MATCH(S$14, WorkDebtName, 0)))</f>
        <v/>
      </c>
      <c r="U355" s="32" t="str">
        <f>IF(U$14="","",INDEX('Work It Out'!$K349:$EN349,MATCH(U$14,WorkDebtName,0)))</f>
        <v/>
      </c>
      <c r="V355" s="32" t="str">
        <f>IF(U$14="","",INDEX('Work It Out'!$I349:$EN349, MATCH(U$14, WorkDebtName, 0)))</f>
        <v/>
      </c>
      <c r="W355" s="32" t="str">
        <f>IF(W$14="","",INDEX('Work It Out'!$K349:$EN349,MATCH(W$14,WorkDebtName,0)))</f>
        <v/>
      </c>
      <c r="X355" s="32" t="str">
        <f>IF(W$14="","",INDEX('Work It Out'!$I349:$EN349, MATCH(W$14, WorkDebtName, 0)))</f>
        <v/>
      </c>
      <c r="Y355" s="32" t="str">
        <f>IF(Y$14="","",INDEX('Work It Out'!$K349:$EN349,MATCH(Y$14,WorkDebtName,0)))</f>
        <v/>
      </c>
      <c r="Z355" s="32" t="str">
        <f>IF(Y$14="","",INDEX('Work It Out'!$I349:$EN349, MATCH(Y$14, WorkDebtName, 0)))</f>
        <v/>
      </c>
      <c r="AA355" s="32" t="str">
        <f>IF(AA$14="","",INDEX('Work It Out'!$K349:$EN349,MATCH(AA$14,WorkDebtName,0)))</f>
        <v/>
      </c>
      <c r="AB355" s="32" t="str">
        <f>IF(AA$14="","",INDEX('Work It Out'!$I349:$EN349, MATCH(AA$14, WorkDebtName, 0)))</f>
        <v/>
      </c>
      <c r="AC355" s="32" t="str">
        <f>IF(AC$14="","",INDEX('Work It Out'!$K349:$EN349,MATCH(AC$14,WorkDebtName,0)))</f>
        <v/>
      </c>
      <c r="AD355" s="32" t="str">
        <f>IF(AC$14="","",INDEX('Work It Out'!$I349:$EN349, MATCH(AC$14, WorkDebtName, 0)))</f>
        <v/>
      </c>
      <c r="AE355" s="32" t="str">
        <f>IF(AE$14="","",INDEX('Work It Out'!$K349:$EN349,MATCH(AE$14,WorkDebtName,0)))</f>
        <v/>
      </c>
      <c r="AF355" s="32" t="str">
        <f>IF(AE$14="","",INDEX('Work It Out'!$I349:$EN349, MATCH(AE$14, WorkDebtName, 0)))</f>
        <v/>
      </c>
      <c r="AG355" s="32" t="str">
        <f>IF(AG$14="","",INDEX('Work It Out'!$K349:$EN349,MATCH(AG$14,WorkDebtName,0)))</f>
        <v/>
      </c>
      <c r="AH355" s="32" t="str">
        <f>IF(AG$14="","",INDEX('Work It Out'!$I349:$EN349, MATCH(AG$14, WorkDebtName, 0)))</f>
        <v/>
      </c>
      <c r="AI355" s="32" t="str">
        <f>IF(AI$14="","",INDEX('Work It Out'!$K349:$EN349,MATCH(AI$14,WorkDebtName,0)))</f>
        <v/>
      </c>
      <c r="AJ355" s="32" t="str">
        <f>IF(AI$14="","",INDEX('Work It Out'!$I349:$EN349, MATCH(AI$14, WorkDebtName, 0)))</f>
        <v/>
      </c>
      <c r="AK355" s="32" t="str">
        <f>IF(AK$14="","",INDEX('Work It Out'!$K349:$EN349,MATCH(AK$14,WorkDebtName,0)))</f>
        <v/>
      </c>
      <c r="AL355" s="32" t="str">
        <f>IF(AK$14="","",INDEX('Work It Out'!$I349:$EN349, MATCH(AK$14, WorkDebtName, 0)))</f>
        <v/>
      </c>
      <c r="AM355" s="32" t="str">
        <f>IF(AM$14="","",INDEX('Work It Out'!$K349:$EN349,MATCH(AM$14,WorkDebtName,0)))</f>
        <v/>
      </c>
      <c r="AN355" s="32" t="str">
        <f>IF(AM$14="","",INDEX('Work It Out'!$I349:$EN349, MATCH(AM$14, WorkDebtName, 0)))</f>
        <v/>
      </c>
      <c r="AO355" s="32" t="str">
        <f>IF(AO$14="","",INDEX('Work It Out'!$K349:$EN349,MATCH(AO$14,WorkDebtName,0)))</f>
        <v/>
      </c>
      <c r="AP355" s="32" t="str">
        <f>IF(AO$14="","",INDEX('Work It Out'!$I349:$EN349, MATCH(AO$14, WorkDebtName, 0)))</f>
        <v/>
      </c>
    </row>
    <row r="356" spans="2:42" x14ac:dyDescent="0.25">
      <c r="B356" s="31">
        <f t="shared" ca="1" si="5"/>
        <v>55854</v>
      </c>
      <c r="C356" s="32">
        <f>IF(C$14="","",INDEX('Work It Out'!$K350:$EN350,MATCH(C$14,WorkDebtName,0)))</f>
        <v>0</v>
      </c>
      <c r="D356" s="32">
        <f>IF(C$14="","",INDEX('Work It Out'!$I350:$EN350, MATCH(C$14, WorkDebtName, 0)))</f>
        <v>0</v>
      </c>
      <c r="E356" s="32">
        <f>IF(E$14="","",INDEX('Work It Out'!$K350:$EN350,MATCH(E$14,WorkDebtName,0)))</f>
        <v>0</v>
      </c>
      <c r="F356" s="32">
        <f>IF(E$14="","",INDEX('Work It Out'!$I350:$EN350, MATCH(E$14, WorkDebtName, 0)))</f>
        <v>0</v>
      </c>
      <c r="G356" s="32">
        <f>IF(G$14="","",INDEX('Work It Out'!$K350:$EN350,MATCH(G$14,WorkDebtName,0)))</f>
        <v>0</v>
      </c>
      <c r="H356" s="32">
        <f>IF(G$14="","",INDEX('Work It Out'!$I350:$EN350, MATCH(G$14, WorkDebtName, 0)))</f>
        <v>0</v>
      </c>
      <c r="I356" s="32">
        <f>IF(I$14="","",INDEX('Work It Out'!$K350:$EN350,MATCH(I$14,WorkDebtName,0)))</f>
        <v>0</v>
      </c>
      <c r="J356" s="32">
        <f>IF(I$14="","",INDEX('Work It Out'!$I350:$EN350, MATCH(I$14, WorkDebtName, 0)))</f>
        <v>0</v>
      </c>
      <c r="K356" s="32" t="str">
        <f>IF(K$14="","",INDEX('Work It Out'!$K350:$EN350,MATCH(K$14,WorkDebtName,0)))</f>
        <v/>
      </c>
      <c r="L356" s="32" t="str">
        <f>IF(K$14="","",INDEX('Work It Out'!$I350:$EN350, MATCH(K$14, WorkDebtName, 0)))</f>
        <v/>
      </c>
      <c r="M356" s="32" t="str">
        <f>IF(M$14="","",INDEX('Work It Out'!$K350:$EN350,MATCH(M$14,WorkDebtName,0)))</f>
        <v/>
      </c>
      <c r="N356" s="32" t="str">
        <f>IF(M$14="","",INDEX('Work It Out'!$I350:$EN350, MATCH(M$14, WorkDebtName, 0)))</f>
        <v/>
      </c>
      <c r="O356" s="32" t="str">
        <f>IF(O$14="","",INDEX('Work It Out'!$K350:$EN350,MATCH(O$14,WorkDebtName,0)))</f>
        <v/>
      </c>
      <c r="P356" s="32" t="str">
        <f>IF(O$14="","",INDEX('Work It Out'!$I350:$EN350, MATCH(O$14, WorkDebtName, 0)))</f>
        <v/>
      </c>
      <c r="Q356" s="32" t="str">
        <f>IF(Q$14="","",INDEX('Work It Out'!$K350:$EN350,MATCH(Q$14,WorkDebtName,0)))</f>
        <v/>
      </c>
      <c r="R356" s="32" t="str">
        <f>IF(Q$14="","",INDEX('Work It Out'!$I350:$EN350, MATCH(Q$14, WorkDebtName, 0)))</f>
        <v/>
      </c>
      <c r="S356" s="32" t="str">
        <f>IF(S$14="","",INDEX('Work It Out'!$K350:$EN350,MATCH(S$14,WorkDebtName,0)))</f>
        <v/>
      </c>
      <c r="T356" s="32" t="str">
        <f>IF(S$14="","",INDEX('Work It Out'!$I350:$EN350, MATCH(S$14, WorkDebtName, 0)))</f>
        <v/>
      </c>
      <c r="U356" s="32" t="str">
        <f>IF(U$14="","",INDEX('Work It Out'!$K350:$EN350,MATCH(U$14,WorkDebtName,0)))</f>
        <v/>
      </c>
      <c r="V356" s="32" t="str">
        <f>IF(U$14="","",INDEX('Work It Out'!$I350:$EN350, MATCH(U$14, WorkDebtName, 0)))</f>
        <v/>
      </c>
      <c r="W356" s="32" t="str">
        <f>IF(W$14="","",INDEX('Work It Out'!$K350:$EN350,MATCH(W$14,WorkDebtName,0)))</f>
        <v/>
      </c>
      <c r="X356" s="32" t="str">
        <f>IF(W$14="","",INDEX('Work It Out'!$I350:$EN350, MATCH(W$14, WorkDebtName, 0)))</f>
        <v/>
      </c>
      <c r="Y356" s="32" t="str">
        <f>IF(Y$14="","",INDEX('Work It Out'!$K350:$EN350,MATCH(Y$14,WorkDebtName,0)))</f>
        <v/>
      </c>
      <c r="Z356" s="32" t="str">
        <f>IF(Y$14="","",INDEX('Work It Out'!$I350:$EN350, MATCH(Y$14, WorkDebtName, 0)))</f>
        <v/>
      </c>
      <c r="AA356" s="32" t="str">
        <f>IF(AA$14="","",INDEX('Work It Out'!$K350:$EN350,MATCH(AA$14,WorkDebtName,0)))</f>
        <v/>
      </c>
      <c r="AB356" s="32" t="str">
        <f>IF(AA$14="","",INDEX('Work It Out'!$I350:$EN350, MATCH(AA$14, WorkDebtName, 0)))</f>
        <v/>
      </c>
      <c r="AC356" s="32" t="str">
        <f>IF(AC$14="","",INDEX('Work It Out'!$K350:$EN350,MATCH(AC$14,WorkDebtName,0)))</f>
        <v/>
      </c>
      <c r="AD356" s="32" t="str">
        <f>IF(AC$14="","",INDEX('Work It Out'!$I350:$EN350, MATCH(AC$14, WorkDebtName, 0)))</f>
        <v/>
      </c>
      <c r="AE356" s="32" t="str">
        <f>IF(AE$14="","",INDEX('Work It Out'!$K350:$EN350,MATCH(AE$14,WorkDebtName,0)))</f>
        <v/>
      </c>
      <c r="AF356" s="32" t="str">
        <f>IF(AE$14="","",INDEX('Work It Out'!$I350:$EN350, MATCH(AE$14, WorkDebtName, 0)))</f>
        <v/>
      </c>
      <c r="AG356" s="32" t="str">
        <f>IF(AG$14="","",INDEX('Work It Out'!$K350:$EN350,MATCH(AG$14,WorkDebtName,0)))</f>
        <v/>
      </c>
      <c r="AH356" s="32" t="str">
        <f>IF(AG$14="","",INDEX('Work It Out'!$I350:$EN350, MATCH(AG$14, WorkDebtName, 0)))</f>
        <v/>
      </c>
      <c r="AI356" s="32" t="str">
        <f>IF(AI$14="","",INDEX('Work It Out'!$K350:$EN350,MATCH(AI$14,WorkDebtName,0)))</f>
        <v/>
      </c>
      <c r="AJ356" s="32" t="str">
        <f>IF(AI$14="","",INDEX('Work It Out'!$I350:$EN350, MATCH(AI$14, WorkDebtName, 0)))</f>
        <v/>
      </c>
      <c r="AK356" s="32" t="str">
        <f>IF(AK$14="","",INDEX('Work It Out'!$K350:$EN350,MATCH(AK$14,WorkDebtName,0)))</f>
        <v/>
      </c>
      <c r="AL356" s="32" t="str">
        <f>IF(AK$14="","",INDEX('Work It Out'!$I350:$EN350, MATCH(AK$14, WorkDebtName, 0)))</f>
        <v/>
      </c>
      <c r="AM356" s="32" t="str">
        <f>IF(AM$14="","",INDEX('Work It Out'!$K350:$EN350,MATCH(AM$14,WorkDebtName,0)))</f>
        <v/>
      </c>
      <c r="AN356" s="32" t="str">
        <f>IF(AM$14="","",INDEX('Work It Out'!$I350:$EN350, MATCH(AM$14, WorkDebtName, 0)))</f>
        <v/>
      </c>
      <c r="AO356" s="32" t="str">
        <f>IF(AO$14="","",INDEX('Work It Out'!$K350:$EN350,MATCH(AO$14,WorkDebtName,0)))</f>
        <v/>
      </c>
      <c r="AP356" s="32" t="str">
        <f>IF(AO$14="","",INDEX('Work It Out'!$I350:$EN350, MATCH(AO$14, WorkDebtName, 0)))</f>
        <v/>
      </c>
    </row>
    <row r="357" spans="2:42" x14ac:dyDescent="0.25">
      <c r="B357" s="31">
        <f t="shared" ca="1" si="5"/>
        <v>55885</v>
      </c>
      <c r="C357" s="32">
        <f>IF(C$14="","",INDEX('Work It Out'!$K351:$EN351,MATCH(C$14,WorkDebtName,0)))</f>
        <v>0</v>
      </c>
      <c r="D357" s="32">
        <f>IF(C$14="","",INDEX('Work It Out'!$I351:$EN351, MATCH(C$14, WorkDebtName, 0)))</f>
        <v>0</v>
      </c>
      <c r="E357" s="32">
        <f>IF(E$14="","",INDEX('Work It Out'!$K351:$EN351,MATCH(E$14,WorkDebtName,0)))</f>
        <v>0</v>
      </c>
      <c r="F357" s="32">
        <f>IF(E$14="","",INDEX('Work It Out'!$I351:$EN351, MATCH(E$14, WorkDebtName, 0)))</f>
        <v>0</v>
      </c>
      <c r="G357" s="32">
        <f>IF(G$14="","",INDEX('Work It Out'!$K351:$EN351,MATCH(G$14,WorkDebtName,0)))</f>
        <v>0</v>
      </c>
      <c r="H357" s="32">
        <f>IF(G$14="","",INDEX('Work It Out'!$I351:$EN351, MATCH(G$14, WorkDebtName, 0)))</f>
        <v>0</v>
      </c>
      <c r="I357" s="32">
        <f>IF(I$14="","",INDEX('Work It Out'!$K351:$EN351,MATCH(I$14,WorkDebtName,0)))</f>
        <v>0</v>
      </c>
      <c r="J357" s="32">
        <f>IF(I$14="","",INDEX('Work It Out'!$I351:$EN351, MATCH(I$14, WorkDebtName, 0)))</f>
        <v>0</v>
      </c>
      <c r="K357" s="32" t="str">
        <f>IF(K$14="","",INDEX('Work It Out'!$K351:$EN351,MATCH(K$14,WorkDebtName,0)))</f>
        <v/>
      </c>
      <c r="L357" s="32" t="str">
        <f>IF(K$14="","",INDEX('Work It Out'!$I351:$EN351, MATCH(K$14, WorkDebtName, 0)))</f>
        <v/>
      </c>
      <c r="M357" s="32" t="str">
        <f>IF(M$14="","",INDEX('Work It Out'!$K351:$EN351,MATCH(M$14,WorkDebtName,0)))</f>
        <v/>
      </c>
      <c r="N357" s="32" t="str">
        <f>IF(M$14="","",INDEX('Work It Out'!$I351:$EN351, MATCH(M$14, WorkDebtName, 0)))</f>
        <v/>
      </c>
      <c r="O357" s="32" t="str">
        <f>IF(O$14="","",INDEX('Work It Out'!$K351:$EN351,MATCH(O$14,WorkDebtName,0)))</f>
        <v/>
      </c>
      <c r="P357" s="32" t="str">
        <f>IF(O$14="","",INDEX('Work It Out'!$I351:$EN351, MATCH(O$14, WorkDebtName, 0)))</f>
        <v/>
      </c>
      <c r="Q357" s="32" t="str">
        <f>IF(Q$14="","",INDEX('Work It Out'!$K351:$EN351,MATCH(Q$14,WorkDebtName,0)))</f>
        <v/>
      </c>
      <c r="R357" s="32" t="str">
        <f>IF(Q$14="","",INDEX('Work It Out'!$I351:$EN351, MATCH(Q$14, WorkDebtName, 0)))</f>
        <v/>
      </c>
      <c r="S357" s="32" t="str">
        <f>IF(S$14="","",INDEX('Work It Out'!$K351:$EN351,MATCH(S$14,WorkDebtName,0)))</f>
        <v/>
      </c>
      <c r="T357" s="32" t="str">
        <f>IF(S$14="","",INDEX('Work It Out'!$I351:$EN351, MATCH(S$14, WorkDebtName, 0)))</f>
        <v/>
      </c>
      <c r="U357" s="32" t="str">
        <f>IF(U$14="","",INDEX('Work It Out'!$K351:$EN351,MATCH(U$14,WorkDebtName,0)))</f>
        <v/>
      </c>
      <c r="V357" s="32" t="str">
        <f>IF(U$14="","",INDEX('Work It Out'!$I351:$EN351, MATCH(U$14, WorkDebtName, 0)))</f>
        <v/>
      </c>
      <c r="W357" s="32" t="str">
        <f>IF(W$14="","",INDEX('Work It Out'!$K351:$EN351,MATCH(W$14,WorkDebtName,0)))</f>
        <v/>
      </c>
      <c r="X357" s="32" t="str">
        <f>IF(W$14="","",INDEX('Work It Out'!$I351:$EN351, MATCH(W$14, WorkDebtName, 0)))</f>
        <v/>
      </c>
      <c r="Y357" s="32" t="str">
        <f>IF(Y$14="","",INDEX('Work It Out'!$K351:$EN351,MATCH(Y$14,WorkDebtName,0)))</f>
        <v/>
      </c>
      <c r="Z357" s="32" t="str">
        <f>IF(Y$14="","",INDEX('Work It Out'!$I351:$EN351, MATCH(Y$14, WorkDebtName, 0)))</f>
        <v/>
      </c>
      <c r="AA357" s="32" t="str">
        <f>IF(AA$14="","",INDEX('Work It Out'!$K351:$EN351,MATCH(AA$14,WorkDebtName,0)))</f>
        <v/>
      </c>
      <c r="AB357" s="32" t="str">
        <f>IF(AA$14="","",INDEX('Work It Out'!$I351:$EN351, MATCH(AA$14, WorkDebtName, 0)))</f>
        <v/>
      </c>
      <c r="AC357" s="32" t="str">
        <f>IF(AC$14="","",INDEX('Work It Out'!$K351:$EN351,MATCH(AC$14,WorkDebtName,0)))</f>
        <v/>
      </c>
      <c r="AD357" s="32" t="str">
        <f>IF(AC$14="","",INDEX('Work It Out'!$I351:$EN351, MATCH(AC$14, WorkDebtName, 0)))</f>
        <v/>
      </c>
      <c r="AE357" s="32" t="str">
        <f>IF(AE$14="","",INDEX('Work It Out'!$K351:$EN351,MATCH(AE$14,WorkDebtName,0)))</f>
        <v/>
      </c>
      <c r="AF357" s="32" t="str">
        <f>IF(AE$14="","",INDEX('Work It Out'!$I351:$EN351, MATCH(AE$14, WorkDebtName, 0)))</f>
        <v/>
      </c>
      <c r="AG357" s="32" t="str">
        <f>IF(AG$14="","",INDEX('Work It Out'!$K351:$EN351,MATCH(AG$14,WorkDebtName,0)))</f>
        <v/>
      </c>
      <c r="AH357" s="32" t="str">
        <f>IF(AG$14="","",INDEX('Work It Out'!$I351:$EN351, MATCH(AG$14, WorkDebtName, 0)))</f>
        <v/>
      </c>
      <c r="AI357" s="32" t="str">
        <f>IF(AI$14="","",INDEX('Work It Out'!$K351:$EN351,MATCH(AI$14,WorkDebtName,0)))</f>
        <v/>
      </c>
      <c r="AJ357" s="32" t="str">
        <f>IF(AI$14="","",INDEX('Work It Out'!$I351:$EN351, MATCH(AI$14, WorkDebtName, 0)))</f>
        <v/>
      </c>
      <c r="AK357" s="32" t="str">
        <f>IF(AK$14="","",INDEX('Work It Out'!$K351:$EN351,MATCH(AK$14,WorkDebtName,0)))</f>
        <v/>
      </c>
      <c r="AL357" s="32" t="str">
        <f>IF(AK$14="","",INDEX('Work It Out'!$I351:$EN351, MATCH(AK$14, WorkDebtName, 0)))</f>
        <v/>
      </c>
      <c r="AM357" s="32" t="str">
        <f>IF(AM$14="","",INDEX('Work It Out'!$K351:$EN351,MATCH(AM$14,WorkDebtName,0)))</f>
        <v/>
      </c>
      <c r="AN357" s="32" t="str">
        <f>IF(AM$14="","",INDEX('Work It Out'!$I351:$EN351, MATCH(AM$14, WorkDebtName, 0)))</f>
        <v/>
      </c>
      <c r="AO357" s="32" t="str">
        <f>IF(AO$14="","",INDEX('Work It Out'!$K351:$EN351,MATCH(AO$14,WorkDebtName,0)))</f>
        <v/>
      </c>
      <c r="AP357" s="32" t="str">
        <f>IF(AO$14="","",INDEX('Work It Out'!$I351:$EN351, MATCH(AO$14, WorkDebtName, 0)))</f>
        <v/>
      </c>
    </row>
    <row r="358" spans="2:42" x14ac:dyDescent="0.25">
      <c r="B358" s="31">
        <f t="shared" ca="1" si="5"/>
        <v>55916</v>
      </c>
      <c r="C358" s="32">
        <f>IF(C$14="","",INDEX('Work It Out'!$K352:$EN352,MATCH(C$14,WorkDebtName,0)))</f>
        <v>0</v>
      </c>
      <c r="D358" s="32">
        <f>IF(C$14="","",INDEX('Work It Out'!$I352:$EN352, MATCH(C$14, WorkDebtName, 0)))</f>
        <v>0</v>
      </c>
      <c r="E358" s="32">
        <f>IF(E$14="","",INDEX('Work It Out'!$K352:$EN352,MATCH(E$14,WorkDebtName,0)))</f>
        <v>0</v>
      </c>
      <c r="F358" s="32">
        <f>IF(E$14="","",INDEX('Work It Out'!$I352:$EN352, MATCH(E$14, WorkDebtName, 0)))</f>
        <v>0</v>
      </c>
      <c r="G358" s="32">
        <f>IF(G$14="","",INDEX('Work It Out'!$K352:$EN352,MATCH(G$14,WorkDebtName,0)))</f>
        <v>0</v>
      </c>
      <c r="H358" s="32">
        <f>IF(G$14="","",INDEX('Work It Out'!$I352:$EN352, MATCH(G$14, WorkDebtName, 0)))</f>
        <v>0</v>
      </c>
      <c r="I358" s="32">
        <f>IF(I$14="","",INDEX('Work It Out'!$K352:$EN352,MATCH(I$14,WorkDebtName,0)))</f>
        <v>0</v>
      </c>
      <c r="J358" s="32">
        <f>IF(I$14="","",INDEX('Work It Out'!$I352:$EN352, MATCH(I$14, WorkDebtName, 0)))</f>
        <v>0</v>
      </c>
      <c r="K358" s="32" t="str">
        <f>IF(K$14="","",INDEX('Work It Out'!$K352:$EN352,MATCH(K$14,WorkDebtName,0)))</f>
        <v/>
      </c>
      <c r="L358" s="32" t="str">
        <f>IF(K$14="","",INDEX('Work It Out'!$I352:$EN352, MATCH(K$14, WorkDebtName, 0)))</f>
        <v/>
      </c>
      <c r="M358" s="32" t="str">
        <f>IF(M$14="","",INDEX('Work It Out'!$K352:$EN352,MATCH(M$14,WorkDebtName,0)))</f>
        <v/>
      </c>
      <c r="N358" s="32" t="str">
        <f>IF(M$14="","",INDEX('Work It Out'!$I352:$EN352, MATCH(M$14, WorkDebtName, 0)))</f>
        <v/>
      </c>
      <c r="O358" s="32" t="str">
        <f>IF(O$14="","",INDEX('Work It Out'!$K352:$EN352,MATCH(O$14,WorkDebtName,0)))</f>
        <v/>
      </c>
      <c r="P358" s="32" t="str">
        <f>IF(O$14="","",INDEX('Work It Out'!$I352:$EN352, MATCH(O$14, WorkDebtName, 0)))</f>
        <v/>
      </c>
      <c r="Q358" s="32" t="str">
        <f>IF(Q$14="","",INDEX('Work It Out'!$K352:$EN352,MATCH(Q$14,WorkDebtName,0)))</f>
        <v/>
      </c>
      <c r="R358" s="32" t="str">
        <f>IF(Q$14="","",INDEX('Work It Out'!$I352:$EN352, MATCH(Q$14, WorkDebtName, 0)))</f>
        <v/>
      </c>
      <c r="S358" s="32" t="str">
        <f>IF(S$14="","",INDEX('Work It Out'!$K352:$EN352,MATCH(S$14,WorkDebtName,0)))</f>
        <v/>
      </c>
      <c r="T358" s="32" t="str">
        <f>IF(S$14="","",INDEX('Work It Out'!$I352:$EN352, MATCH(S$14, WorkDebtName, 0)))</f>
        <v/>
      </c>
      <c r="U358" s="32" t="str">
        <f>IF(U$14="","",INDEX('Work It Out'!$K352:$EN352,MATCH(U$14,WorkDebtName,0)))</f>
        <v/>
      </c>
      <c r="V358" s="32" t="str">
        <f>IF(U$14="","",INDEX('Work It Out'!$I352:$EN352, MATCH(U$14, WorkDebtName, 0)))</f>
        <v/>
      </c>
      <c r="W358" s="32" t="str">
        <f>IF(W$14="","",INDEX('Work It Out'!$K352:$EN352,MATCH(W$14,WorkDebtName,0)))</f>
        <v/>
      </c>
      <c r="X358" s="32" t="str">
        <f>IF(W$14="","",INDEX('Work It Out'!$I352:$EN352, MATCH(W$14, WorkDebtName, 0)))</f>
        <v/>
      </c>
      <c r="Y358" s="32" t="str">
        <f>IF(Y$14="","",INDEX('Work It Out'!$K352:$EN352,MATCH(Y$14,WorkDebtName,0)))</f>
        <v/>
      </c>
      <c r="Z358" s="32" t="str">
        <f>IF(Y$14="","",INDEX('Work It Out'!$I352:$EN352, MATCH(Y$14, WorkDebtName, 0)))</f>
        <v/>
      </c>
      <c r="AA358" s="32" t="str">
        <f>IF(AA$14="","",INDEX('Work It Out'!$K352:$EN352,MATCH(AA$14,WorkDebtName,0)))</f>
        <v/>
      </c>
      <c r="AB358" s="32" t="str">
        <f>IF(AA$14="","",INDEX('Work It Out'!$I352:$EN352, MATCH(AA$14, WorkDebtName, 0)))</f>
        <v/>
      </c>
      <c r="AC358" s="32" t="str">
        <f>IF(AC$14="","",INDEX('Work It Out'!$K352:$EN352,MATCH(AC$14,WorkDebtName,0)))</f>
        <v/>
      </c>
      <c r="AD358" s="32" t="str">
        <f>IF(AC$14="","",INDEX('Work It Out'!$I352:$EN352, MATCH(AC$14, WorkDebtName, 0)))</f>
        <v/>
      </c>
      <c r="AE358" s="32" t="str">
        <f>IF(AE$14="","",INDEX('Work It Out'!$K352:$EN352,MATCH(AE$14,WorkDebtName,0)))</f>
        <v/>
      </c>
      <c r="AF358" s="32" t="str">
        <f>IF(AE$14="","",INDEX('Work It Out'!$I352:$EN352, MATCH(AE$14, WorkDebtName, 0)))</f>
        <v/>
      </c>
      <c r="AG358" s="32" t="str">
        <f>IF(AG$14="","",INDEX('Work It Out'!$K352:$EN352,MATCH(AG$14,WorkDebtName,0)))</f>
        <v/>
      </c>
      <c r="AH358" s="32" t="str">
        <f>IF(AG$14="","",INDEX('Work It Out'!$I352:$EN352, MATCH(AG$14, WorkDebtName, 0)))</f>
        <v/>
      </c>
      <c r="AI358" s="32" t="str">
        <f>IF(AI$14="","",INDEX('Work It Out'!$K352:$EN352,MATCH(AI$14,WorkDebtName,0)))</f>
        <v/>
      </c>
      <c r="AJ358" s="32" t="str">
        <f>IF(AI$14="","",INDEX('Work It Out'!$I352:$EN352, MATCH(AI$14, WorkDebtName, 0)))</f>
        <v/>
      </c>
      <c r="AK358" s="32" t="str">
        <f>IF(AK$14="","",INDEX('Work It Out'!$K352:$EN352,MATCH(AK$14,WorkDebtName,0)))</f>
        <v/>
      </c>
      <c r="AL358" s="32" t="str">
        <f>IF(AK$14="","",INDEX('Work It Out'!$I352:$EN352, MATCH(AK$14, WorkDebtName, 0)))</f>
        <v/>
      </c>
      <c r="AM358" s="32" t="str">
        <f>IF(AM$14="","",INDEX('Work It Out'!$K352:$EN352,MATCH(AM$14,WorkDebtName,0)))</f>
        <v/>
      </c>
      <c r="AN358" s="32" t="str">
        <f>IF(AM$14="","",INDEX('Work It Out'!$I352:$EN352, MATCH(AM$14, WorkDebtName, 0)))</f>
        <v/>
      </c>
      <c r="AO358" s="32" t="str">
        <f>IF(AO$14="","",INDEX('Work It Out'!$K352:$EN352,MATCH(AO$14,WorkDebtName,0)))</f>
        <v/>
      </c>
      <c r="AP358" s="32" t="str">
        <f>IF(AO$14="","",INDEX('Work It Out'!$I352:$EN352, MATCH(AO$14, WorkDebtName, 0)))</f>
        <v/>
      </c>
    </row>
    <row r="359" spans="2:42" x14ac:dyDescent="0.25">
      <c r="B359" s="31">
        <f t="shared" ca="1" si="5"/>
        <v>55944</v>
      </c>
      <c r="C359" s="32">
        <f>IF(C$14="","",INDEX('Work It Out'!$K353:$EN353,MATCH(C$14,WorkDebtName,0)))</f>
        <v>0</v>
      </c>
      <c r="D359" s="32">
        <f>IF(C$14="","",INDEX('Work It Out'!$I353:$EN353, MATCH(C$14, WorkDebtName, 0)))</f>
        <v>0</v>
      </c>
      <c r="E359" s="32">
        <f>IF(E$14="","",INDEX('Work It Out'!$K353:$EN353,MATCH(E$14,WorkDebtName,0)))</f>
        <v>0</v>
      </c>
      <c r="F359" s="32">
        <f>IF(E$14="","",INDEX('Work It Out'!$I353:$EN353, MATCH(E$14, WorkDebtName, 0)))</f>
        <v>0</v>
      </c>
      <c r="G359" s="32">
        <f>IF(G$14="","",INDEX('Work It Out'!$K353:$EN353,MATCH(G$14,WorkDebtName,0)))</f>
        <v>0</v>
      </c>
      <c r="H359" s="32">
        <f>IF(G$14="","",INDEX('Work It Out'!$I353:$EN353, MATCH(G$14, WorkDebtName, 0)))</f>
        <v>0</v>
      </c>
      <c r="I359" s="32">
        <f>IF(I$14="","",INDEX('Work It Out'!$K353:$EN353,MATCH(I$14,WorkDebtName,0)))</f>
        <v>0</v>
      </c>
      <c r="J359" s="32">
        <f>IF(I$14="","",INDEX('Work It Out'!$I353:$EN353, MATCH(I$14, WorkDebtName, 0)))</f>
        <v>0</v>
      </c>
      <c r="K359" s="32" t="str">
        <f>IF(K$14="","",INDEX('Work It Out'!$K353:$EN353,MATCH(K$14,WorkDebtName,0)))</f>
        <v/>
      </c>
      <c r="L359" s="32" t="str">
        <f>IF(K$14="","",INDEX('Work It Out'!$I353:$EN353, MATCH(K$14, WorkDebtName, 0)))</f>
        <v/>
      </c>
      <c r="M359" s="32" t="str">
        <f>IF(M$14="","",INDEX('Work It Out'!$K353:$EN353,MATCH(M$14,WorkDebtName,0)))</f>
        <v/>
      </c>
      <c r="N359" s="32" t="str">
        <f>IF(M$14="","",INDEX('Work It Out'!$I353:$EN353, MATCH(M$14, WorkDebtName, 0)))</f>
        <v/>
      </c>
      <c r="O359" s="32" t="str">
        <f>IF(O$14="","",INDEX('Work It Out'!$K353:$EN353,MATCH(O$14,WorkDebtName,0)))</f>
        <v/>
      </c>
      <c r="P359" s="32" t="str">
        <f>IF(O$14="","",INDEX('Work It Out'!$I353:$EN353, MATCH(O$14, WorkDebtName, 0)))</f>
        <v/>
      </c>
      <c r="Q359" s="32" t="str">
        <f>IF(Q$14="","",INDEX('Work It Out'!$K353:$EN353,MATCH(Q$14,WorkDebtName,0)))</f>
        <v/>
      </c>
      <c r="R359" s="32" t="str">
        <f>IF(Q$14="","",INDEX('Work It Out'!$I353:$EN353, MATCH(Q$14, WorkDebtName, 0)))</f>
        <v/>
      </c>
      <c r="S359" s="32" t="str">
        <f>IF(S$14="","",INDEX('Work It Out'!$K353:$EN353,MATCH(S$14,WorkDebtName,0)))</f>
        <v/>
      </c>
      <c r="T359" s="32" t="str">
        <f>IF(S$14="","",INDEX('Work It Out'!$I353:$EN353, MATCH(S$14, WorkDebtName, 0)))</f>
        <v/>
      </c>
      <c r="U359" s="32" t="str">
        <f>IF(U$14="","",INDEX('Work It Out'!$K353:$EN353,MATCH(U$14,WorkDebtName,0)))</f>
        <v/>
      </c>
      <c r="V359" s="32" t="str">
        <f>IF(U$14="","",INDEX('Work It Out'!$I353:$EN353, MATCH(U$14, WorkDebtName, 0)))</f>
        <v/>
      </c>
      <c r="W359" s="32" t="str">
        <f>IF(W$14="","",INDEX('Work It Out'!$K353:$EN353,MATCH(W$14,WorkDebtName,0)))</f>
        <v/>
      </c>
      <c r="X359" s="32" t="str">
        <f>IF(W$14="","",INDEX('Work It Out'!$I353:$EN353, MATCH(W$14, WorkDebtName, 0)))</f>
        <v/>
      </c>
      <c r="Y359" s="32" t="str">
        <f>IF(Y$14="","",INDEX('Work It Out'!$K353:$EN353,MATCH(Y$14,WorkDebtName,0)))</f>
        <v/>
      </c>
      <c r="Z359" s="32" t="str">
        <f>IF(Y$14="","",INDEX('Work It Out'!$I353:$EN353, MATCH(Y$14, WorkDebtName, 0)))</f>
        <v/>
      </c>
      <c r="AA359" s="32" t="str">
        <f>IF(AA$14="","",INDEX('Work It Out'!$K353:$EN353,MATCH(AA$14,WorkDebtName,0)))</f>
        <v/>
      </c>
      <c r="AB359" s="32" t="str">
        <f>IF(AA$14="","",INDEX('Work It Out'!$I353:$EN353, MATCH(AA$14, WorkDebtName, 0)))</f>
        <v/>
      </c>
      <c r="AC359" s="32" t="str">
        <f>IF(AC$14="","",INDEX('Work It Out'!$K353:$EN353,MATCH(AC$14,WorkDebtName,0)))</f>
        <v/>
      </c>
      <c r="AD359" s="32" t="str">
        <f>IF(AC$14="","",INDEX('Work It Out'!$I353:$EN353, MATCH(AC$14, WorkDebtName, 0)))</f>
        <v/>
      </c>
      <c r="AE359" s="32" t="str">
        <f>IF(AE$14="","",INDEX('Work It Out'!$K353:$EN353,MATCH(AE$14,WorkDebtName,0)))</f>
        <v/>
      </c>
      <c r="AF359" s="32" t="str">
        <f>IF(AE$14="","",INDEX('Work It Out'!$I353:$EN353, MATCH(AE$14, WorkDebtName, 0)))</f>
        <v/>
      </c>
      <c r="AG359" s="32" t="str">
        <f>IF(AG$14="","",INDEX('Work It Out'!$K353:$EN353,MATCH(AG$14,WorkDebtName,0)))</f>
        <v/>
      </c>
      <c r="AH359" s="32" t="str">
        <f>IF(AG$14="","",INDEX('Work It Out'!$I353:$EN353, MATCH(AG$14, WorkDebtName, 0)))</f>
        <v/>
      </c>
      <c r="AI359" s="32" t="str">
        <f>IF(AI$14="","",INDEX('Work It Out'!$K353:$EN353,MATCH(AI$14,WorkDebtName,0)))</f>
        <v/>
      </c>
      <c r="AJ359" s="32" t="str">
        <f>IF(AI$14="","",INDEX('Work It Out'!$I353:$EN353, MATCH(AI$14, WorkDebtName, 0)))</f>
        <v/>
      </c>
      <c r="AK359" s="32" t="str">
        <f>IF(AK$14="","",INDEX('Work It Out'!$K353:$EN353,MATCH(AK$14,WorkDebtName,0)))</f>
        <v/>
      </c>
      <c r="AL359" s="32" t="str">
        <f>IF(AK$14="","",INDEX('Work It Out'!$I353:$EN353, MATCH(AK$14, WorkDebtName, 0)))</f>
        <v/>
      </c>
      <c r="AM359" s="32" t="str">
        <f>IF(AM$14="","",INDEX('Work It Out'!$K353:$EN353,MATCH(AM$14,WorkDebtName,0)))</f>
        <v/>
      </c>
      <c r="AN359" s="32" t="str">
        <f>IF(AM$14="","",INDEX('Work It Out'!$I353:$EN353, MATCH(AM$14, WorkDebtName, 0)))</f>
        <v/>
      </c>
      <c r="AO359" s="32" t="str">
        <f>IF(AO$14="","",INDEX('Work It Out'!$K353:$EN353,MATCH(AO$14,WorkDebtName,0)))</f>
        <v/>
      </c>
      <c r="AP359" s="32" t="str">
        <f>IF(AO$14="","",INDEX('Work It Out'!$I353:$EN353, MATCH(AO$14, WorkDebtName, 0)))</f>
        <v/>
      </c>
    </row>
    <row r="360" spans="2:42" x14ac:dyDescent="0.25">
      <c r="B360" s="31">
        <f t="shared" ca="1" si="5"/>
        <v>55975</v>
      </c>
      <c r="C360" s="32">
        <f>IF(C$14="","",INDEX('Work It Out'!$K354:$EN354,MATCH(C$14,WorkDebtName,0)))</f>
        <v>0</v>
      </c>
      <c r="D360" s="32">
        <f>IF(C$14="","",INDEX('Work It Out'!$I354:$EN354, MATCH(C$14, WorkDebtName, 0)))</f>
        <v>0</v>
      </c>
      <c r="E360" s="32">
        <f>IF(E$14="","",INDEX('Work It Out'!$K354:$EN354,MATCH(E$14,WorkDebtName,0)))</f>
        <v>0</v>
      </c>
      <c r="F360" s="32">
        <f>IF(E$14="","",INDEX('Work It Out'!$I354:$EN354, MATCH(E$14, WorkDebtName, 0)))</f>
        <v>0</v>
      </c>
      <c r="G360" s="32">
        <f>IF(G$14="","",INDEX('Work It Out'!$K354:$EN354,MATCH(G$14,WorkDebtName,0)))</f>
        <v>0</v>
      </c>
      <c r="H360" s="32">
        <f>IF(G$14="","",INDEX('Work It Out'!$I354:$EN354, MATCH(G$14, WorkDebtName, 0)))</f>
        <v>0</v>
      </c>
      <c r="I360" s="32">
        <f>IF(I$14="","",INDEX('Work It Out'!$K354:$EN354,MATCH(I$14,WorkDebtName,0)))</f>
        <v>0</v>
      </c>
      <c r="J360" s="32">
        <f>IF(I$14="","",INDEX('Work It Out'!$I354:$EN354, MATCH(I$14, WorkDebtName, 0)))</f>
        <v>0</v>
      </c>
      <c r="K360" s="32" t="str">
        <f>IF(K$14="","",INDEX('Work It Out'!$K354:$EN354,MATCH(K$14,WorkDebtName,0)))</f>
        <v/>
      </c>
      <c r="L360" s="32" t="str">
        <f>IF(K$14="","",INDEX('Work It Out'!$I354:$EN354, MATCH(K$14, WorkDebtName, 0)))</f>
        <v/>
      </c>
      <c r="M360" s="32" t="str">
        <f>IF(M$14="","",INDEX('Work It Out'!$K354:$EN354,MATCH(M$14,WorkDebtName,0)))</f>
        <v/>
      </c>
      <c r="N360" s="32" t="str">
        <f>IF(M$14="","",INDEX('Work It Out'!$I354:$EN354, MATCH(M$14, WorkDebtName, 0)))</f>
        <v/>
      </c>
      <c r="O360" s="32" t="str">
        <f>IF(O$14="","",INDEX('Work It Out'!$K354:$EN354,MATCH(O$14,WorkDebtName,0)))</f>
        <v/>
      </c>
      <c r="P360" s="32" t="str">
        <f>IF(O$14="","",INDEX('Work It Out'!$I354:$EN354, MATCH(O$14, WorkDebtName, 0)))</f>
        <v/>
      </c>
      <c r="Q360" s="32" t="str">
        <f>IF(Q$14="","",INDEX('Work It Out'!$K354:$EN354,MATCH(Q$14,WorkDebtName,0)))</f>
        <v/>
      </c>
      <c r="R360" s="32" t="str">
        <f>IF(Q$14="","",INDEX('Work It Out'!$I354:$EN354, MATCH(Q$14, WorkDebtName, 0)))</f>
        <v/>
      </c>
      <c r="S360" s="32" t="str">
        <f>IF(S$14="","",INDEX('Work It Out'!$K354:$EN354,MATCH(S$14,WorkDebtName,0)))</f>
        <v/>
      </c>
      <c r="T360" s="32" t="str">
        <f>IF(S$14="","",INDEX('Work It Out'!$I354:$EN354, MATCH(S$14, WorkDebtName, 0)))</f>
        <v/>
      </c>
      <c r="U360" s="32" t="str">
        <f>IF(U$14="","",INDEX('Work It Out'!$K354:$EN354,MATCH(U$14,WorkDebtName,0)))</f>
        <v/>
      </c>
      <c r="V360" s="32" t="str">
        <f>IF(U$14="","",INDEX('Work It Out'!$I354:$EN354, MATCH(U$14, WorkDebtName, 0)))</f>
        <v/>
      </c>
      <c r="W360" s="32" t="str">
        <f>IF(W$14="","",INDEX('Work It Out'!$K354:$EN354,MATCH(W$14,WorkDebtName,0)))</f>
        <v/>
      </c>
      <c r="X360" s="32" t="str">
        <f>IF(W$14="","",INDEX('Work It Out'!$I354:$EN354, MATCH(W$14, WorkDebtName, 0)))</f>
        <v/>
      </c>
      <c r="Y360" s="32" t="str">
        <f>IF(Y$14="","",INDEX('Work It Out'!$K354:$EN354,MATCH(Y$14,WorkDebtName,0)))</f>
        <v/>
      </c>
      <c r="Z360" s="32" t="str">
        <f>IF(Y$14="","",INDEX('Work It Out'!$I354:$EN354, MATCH(Y$14, WorkDebtName, 0)))</f>
        <v/>
      </c>
      <c r="AA360" s="32" t="str">
        <f>IF(AA$14="","",INDEX('Work It Out'!$K354:$EN354,MATCH(AA$14,WorkDebtName,0)))</f>
        <v/>
      </c>
      <c r="AB360" s="32" t="str">
        <f>IF(AA$14="","",INDEX('Work It Out'!$I354:$EN354, MATCH(AA$14, WorkDebtName, 0)))</f>
        <v/>
      </c>
      <c r="AC360" s="32" t="str">
        <f>IF(AC$14="","",INDEX('Work It Out'!$K354:$EN354,MATCH(AC$14,WorkDebtName,0)))</f>
        <v/>
      </c>
      <c r="AD360" s="32" t="str">
        <f>IF(AC$14="","",INDEX('Work It Out'!$I354:$EN354, MATCH(AC$14, WorkDebtName, 0)))</f>
        <v/>
      </c>
      <c r="AE360" s="32" t="str">
        <f>IF(AE$14="","",INDEX('Work It Out'!$K354:$EN354,MATCH(AE$14,WorkDebtName,0)))</f>
        <v/>
      </c>
      <c r="AF360" s="32" t="str">
        <f>IF(AE$14="","",INDEX('Work It Out'!$I354:$EN354, MATCH(AE$14, WorkDebtName, 0)))</f>
        <v/>
      </c>
      <c r="AG360" s="32" t="str">
        <f>IF(AG$14="","",INDEX('Work It Out'!$K354:$EN354,MATCH(AG$14,WorkDebtName,0)))</f>
        <v/>
      </c>
      <c r="AH360" s="32" t="str">
        <f>IF(AG$14="","",INDEX('Work It Out'!$I354:$EN354, MATCH(AG$14, WorkDebtName, 0)))</f>
        <v/>
      </c>
      <c r="AI360" s="32" t="str">
        <f>IF(AI$14="","",INDEX('Work It Out'!$K354:$EN354,MATCH(AI$14,WorkDebtName,0)))</f>
        <v/>
      </c>
      <c r="AJ360" s="32" t="str">
        <f>IF(AI$14="","",INDEX('Work It Out'!$I354:$EN354, MATCH(AI$14, WorkDebtName, 0)))</f>
        <v/>
      </c>
      <c r="AK360" s="32" t="str">
        <f>IF(AK$14="","",INDEX('Work It Out'!$K354:$EN354,MATCH(AK$14,WorkDebtName,0)))</f>
        <v/>
      </c>
      <c r="AL360" s="32" t="str">
        <f>IF(AK$14="","",INDEX('Work It Out'!$I354:$EN354, MATCH(AK$14, WorkDebtName, 0)))</f>
        <v/>
      </c>
      <c r="AM360" s="32" t="str">
        <f>IF(AM$14="","",INDEX('Work It Out'!$K354:$EN354,MATCH(AM$14,WorkDebtName,0)))</f>
        <v/>
      </c>
      <c r="AN360" s="32" t="str">
        <f>IF(AM$14="","",INDEX('Work It Out'!$I354:$EN354, MATCH(AM$14, WorkDebtName, 0)))</f>
        <v/>
      </c>
      <c r="AO360" s="32" t="str">
        <f>IF(AO$14="","",INDEX('Work It Out'!$K354:$EN354,MATCH(AO$14,WorkDebtName,0)))</f>
        <v/>
      </c>
      <c r="AP360" s="32" t="str">
        <f>IF(AO$14="","",INDEX('Work It Out'!$I354:$EN354, MATCH(AO$14, WorkDebtName, 0)))</f>
        <v/>
      </c>
    </row>
    <row r="361" spans="2:42" x14ac:dyDescent="0.25">
      <c r="B361" s="31">
        <f t="shared" ca="1" si="5"/>
        <v>56005</v>
      </c>
      <c r="C361" s="32">
        <f>IF(C$14="","",INDEX('Work It Out'!$K355:$EN355,MATCH(C$14,WorkDebtName,0)))</f>
        <v>0</v>
      </c>
      <c r="D361" s="32">
        <f>IF(C$14="","",INDEX('Work It Out'!$I355:$EN355, MATCH(C$14, WorkDebtName, 0)))</f>
        <v>0</v>
      </c>
      <c r="E361" s="32">
        <f>IF(E$14="","",INDEX('Work It Out'!$K355:$EN355,MATCH(E$14,WorkDebtName,0)))</f>
        <v>0</v>
      </c>
      <c r="F361" s="32">
        <f>IF(E$14="","",INDEX('Work It Out'!$I355:$EN355, MATCH(E$14, WorkDebtName, 0)))</f>
        <v>0</v>
      </c>
      <c r="G361" s="32">
        <f>IF(G$14="","",INDEX('Work It Out'!$K355:$EN355,MATCH(G$14,WorkDebtName,0)))</f>
        <v>0</v>
      </c>
      <c r="H361" s="32">
        <f>IF(G$14="","",INDEX('Work It Out'!$I355:$EN355, MATCH(G$14, WorkDebtName, 0)))</f>
        <v>0</v>
      </c>
      <c r="I361" s="32">
        <f>IF(I$14="","",INDEX('Work It Out'!$K355:$EN355,MATCH(I$14,WorkDebtName,0)))</f>
        <v>0</v>
      </c>
      <c r="J361" s="32">
        <f>IF(I$14="","",INDEX('Work It Out'!$I355:$EN355, MATCH(I$14, WorkDebtName, 0)))</f>
        <v>0</v>
      </c>
      <c r="K361" s="32" t="str">
        <f>IF(K$14="","",INDEX('Work It Out'!$K355:$EN355,MATCH(K$14,WorkDebtName,0)))</f>
        <v/>
      </c>
      <c r="L361" s="32" t="str">
        <f>IF(K$14="","",INDEX('Work It Out'!$I355:$EN355, MATCH(K$14, WorkDebtName, 0)))</f>
        <v/>
      </c>
      <c r="M361" s="32" t="str">
        <f>IF(M$14="","",INDEX('Work It Out'!$K355:$EN355,MATCH(M$14,WorkDebtName,0)))</f>
        <v/>
      </c>
      <c r="N361" s="32" t="str">
        <f>IF(M$14="","",INDEX('Work It Out'!$I355:$EN355, MATCH(M$14, WorkDebtName, 0)))</f>
        <v/>
      </c>
      <c r="O361" s="32" t="str">
        <f>IF(O$14="","",INDEX('Work It Out'!$K355:$EN355,MATCH(O$14,WorkDebtName,0)))</f>
        <v/>
      </c>
      <c r="P361" s="32" t="str">
        <f>IF(O$14="","",INDEX('Work It Out'!$I355:$EN355, MATCH(O$14, WorkDebtName, 0)))</f>
        <v/>
      </c>
      <c r="Q361" s="32" t="str">
        <f>IF(Q$14="","",INDEX('Work It Out'!$K355:$EN355,MATCH(Q$14,WorkDebtName,0)))</f>
        <v/>
      </c>
      <c r="R361" s="32" t="str">
        <f>IF(Q$14="","",INDEX('Work It Out'!$I355:$EN355, MATCH(Q$14, WorkDebtName, 0)))</f>
        <v/>
      </c>
      <c r="S361" s="32" t="str">
        <f>IF(S$14="","",INDEX('Work It Out'!$K355:$EN355,MATCH(S$14,WorkDebtName,0)))</f>
        <v/>
      </c>
      <c r="T361" s="32" t="str">
        <f>IF(S$14="","",INDEX('Work It Out'!$I355:$EN355, MATCH(S$14, WorkDebtName, 0)))</f>
        <v/>
      </c>
      <c r="U361" s="32" t="str">
        <f>IF(U$14="","",INDEX('Work It Out'!$K355:$EN355,MATCH(U$14,WorkDebtName,0)))</f>
        <v/>
      </c>
      <c r="V361" s="32" t="str">
        <f>IF(U$14="","",INDEX('Work It Out'!$I355:$EN355, MATCH(U$14, WorkDebtName, 0)))</f>
        <v/>
      </c>
      <c r="W361" s="32" t="str">
        <f>IF(W$14="","",INDEX('Work It Out'!$K355:$EN355,MATCH(W$14,WorkDebtName,0)))</f>
        <v/>
      </c>
      <c r="X361" s="32" t="str">
        <f>IF(W$14="","",INDEX('Work It Out'!$I355:$EN355, MATCH(W$14, WorkDebtName, 0)))</f>
        <v/>
      </c>
      <c r="Y361" s="32" t="str">
        <f>IF(Y$14="","",INDEX('Work It Out'!$K355:$EN355,MATCH(Y$14,WorkDebtName,0)))</f>
        <v/>
      </c>
      <c r="Z361" s="32" t="str">
        <f>IF(Y$14="","",INDEX('Work It Out'!$I355:$EN355, MATCH(Y$14, WorkDebtName, 0)))</f>
        <v/>
      </c>
      <c r="AA361" s="32" t="str">
        <f>IF(AA$14="","",INDEX('Work It Out'!$K355:$EN355,MATCH(AA$14,WorkDebtName,0)))</f>
        <v/>
      </c>
      <c r="AB361" s="32" t="str">
        <f>IF(AA$14="","",INDEX('Work It Out'!$I355:$EN355, MATCH(AA$14, WorkDebtName, 0)))</f>
        <v/>
      </c>
      <c r="AC361" s="32" t="str">
        <f>IF(AC$14="","",INDEX('Work It Out'!$K355:$EN355,MATCH(AC$14,WorkDebtName,0)))</f>
        <v/>
      </c>
      <c r="AD361" s="32" t="str">
        <f>IF(AC$14="","",INDEX('Work It Out'!$I355:$EN355, MATCH(AC$14, WorkDebtName, 0)))</f>
        <v/>
      </c>
      <c r="AE361" s="32" t="str">
        <f>IF(AE$14="","",INDEX('Work It Out'!$K355:$EN355,MATCH(AE$14,WorkDebtName,0)))</f>
        <v/>
      </c>
      <c r="AF361" s="32" t="str">
        <f>IF(AE$14="","",INDEX('Work It Out'!$I355:$EN355, MATCH(AE$14, WorkDebtName, 0)))</f>
        <v/>
      </c>
      <c r="AG361" s="32" t="str">
        <f>IF(AG$14="","",INDEX('Work It Out'!$K355:$EN355,MATCH(AG$14,WorkDebtName,0)))</f>
        <v/>
      </c>
      <c r="AH361" s="32" t="str">
        <f>IF(AG$14="","",INDEX('Work It Out'!$I355:$EN355, MATCH(AG$14, WorkDebtName, 0)))</f>
        <v/>
      </c>
      <c r="AI361" s="32" t="str">
        <f>IF(AI$14="","",INDEX('Work It Out'!$K355:$EN355,MATCH(AI$14,WorkDebtName,0)))</f>
        <v/>
      </c>
      <c r="AJ361" s="32" t="str">
        <f>IF(AI$14="","",INDEX('Work It Out'!$I355:$EN355, MATCH(AI$14, WorkDebtName, 0)))</f>
        <v/>
      </c>
      <c r="AK361" s="32" t="str">
        <f>IF(AK$14="","",INDEX('Work It Out'!$K355:$EN355,MATCH(AK$14,WorkDebtName,0)))</f>
        <v/>
      </c>
      <c r="AL361" s="32" t="str">
        <f>IF(AK$14="","",INDEX('Work It Out'!$I355:$EN355, MATCH(AK$14, WorkDebtName, 0)))</f>
        <v/>
      </c>
      <c r="AM361" s="32" t="str">
        <f>IF(AM$14="","",INDEX('Work It Out'!$K355:$EN355,MATCH(AM$14,WorkDebtName,0)))</f>
        <v/>
      </c>
      <c r="AN361" s="32" t="str">
        <f>IF(AM$14="","",INDEX('Work It Out'!$I355:$EN355, MATCH(AM$14, WorkDebtName, 0)))</f>
        <v/>
      </c>
      <c r="AO361" s="32" t="str">
        <f>IF(AO$14="","",INDEX('Work It Out'!$K355:$EN355,MATCH(AO$14,WorkDebtName,0)))</f>
        <v/>
      </c>
      <c r="AP361" s="32" t="str">
        <f>IF(AO$14="","",INDEX('Work It Out'!$I355:$EN355, MATCH(AO$14, WorkDebtName, 0)))</f>
        <v/>
      </c>
    </row>
    <row r="362" spans="2:42" x14ac:dyDescent="0.25">
      <c r="B362" s="31">
        <f t="shared" ca="1" si="5"/>
        <v>56036</v>
      </c>
      <c r="C362" s="32">
        <f>IF(C$14="","",INDEX('Work It Out'!$K356:$EN356,MATCH(C$14,WorkDebtName,0)))</f>
        <v>0</v>
      </c>
      <c r="D362" s="32">
        <f>IF(C$14="","",INDEX('Work It Out'!$I356:$EN356, MATCH(C$14, WorkDebtName, 0)))</f>
        <v>0</v>
      </c>
      <c r="E362" s="32">
        <f>IF(E$14="","",INDEX('Work It Out'!$K356:$EN356,MATCH(E$14,WorkDebtName,0)))</f>
        <v>0</v>
      </c>
      <c r="F362" s="32">
        <f>IF(E$14="","",INDEX('Work It Out'!$I356:$EN356, MATCH(E$14, WorkDebtName, 0)))</f>
        <v>0</v>
      </c>
      <c r="G362" s="32">
        <f>IF(G$14="","",INDEX('Work It Out'!$K356:$EN356,MATCH(G$14,WorkDebtName,0)))</f>
        <v>0</v>
      </c>
      <c r="H362" s="32">
        <f>IF(G$14="","",INDEX('Work It Out'!$I356:$EN356, MATCH(G$14, WorkDebtName, 0)))</f>
        <v>0</v>
      </c>
      <c r="I362" s="32">
        <f>IF(I$14="","",INDEX('Work It Out'!$K356:$EN356,MATCH(I$14,WorkDebtName,0)))</f>
        <v>0</v>
      </c>
      <c r="J362" s="32">
        <f>IF(I$14="","",INDEX('Work It Out'!$I356:$EN356, MATCH(I$14, WorkDebtName, 0)))</f>
        <v>0</v>
      </c>
      <c r="K362" s="32" t="str">
        <f>IF(K$14="","",INDEX('Work It Out'!$K356:$EN356,MATCH(K$14,WorkDebtName,0)))</f>
        <v/>
      </c>
      <c r="L362" s="32" t="str">
        <f>IF(K$14="","",INDEX('Work It Out'!$I356:$EN356, MATCH(K$14, WorkDebtName, 0)))</f>
        <v/>
      </c>
      <c r="M362" s="32" t="str">
        <f>IF(M$14="","",INDEX('Work It Out'!$K356:$EN356,MATCH(M$14,WorkDebtName,0)))</f>
        <v/>
      </c>
      <c r="N362" s="32" t="str">
        <f>IF(M$14="","",INDEX('Work It Out'!$I356:$EN356, MATCH(M$14, WorkDebtName, 0)))</f>
        <v/>
      </c>
      <c r="O362" s="32" t="str">
        <f>IF(O$14="","",INDEX('Work It Out'!$K356:$EN356,MATCH(O$14,WorkDebtName,0)))</f>
        <v/>
      </c>
      <c r="P362" s="32" t="str">
        <f>IF(O$14="","",INDEX('Work It Out'!$I356:$EN356, MATCH(O$14, WorkDebtName, 0)))</f>
        <v/>
      </c>
      <c r="Q362" s="32" t="str">
        <f>IF(Q$14="","",INDEX('Work It Out'!$K356:$EN356,MATCH(Q$14,WorkDebtName,0)))</f>
        <v/>
      </c>
      <c r="R362" s="32" t="str">
        <f>IF(Q$14="","",INDEX('Work It Out'!$I356:$EN356, MATCH(Q$14, WorkDebtName, 0)))</f>
        <v/>
      </c>
      <c r="S362" s="32" t="str">
        <f>IF(S$14="","",INDEX('Work It Out'!$K356:$EN356,MATCH(S$14,WorkDebtName,0)))</f>
        <v/>
      </c>
      <c r="T362" s="32" t="str">
        <f>IF(S$14="","",INDEX('Work It Out'!$I356:$EN356, MATCH(S$14, WorkDebtName, 0)))</f>
        <v/>
      </c>
      <c r="U362" s="32" t="str">
        <f>IF(U$14="","",INDEX('Work It Out'!$K356:$EN356,MATCH(U$14,WorkDebtName,0)))</f>
        <v/>
      </c>
      <c r="V362" s="32" t="str">
        <f>IF(U$14="","",INDEX('Work It Out'!$I356:$EN356, MATCH(U$14, WorkDebtName, 0)))</f>
        <v/>
      </c>
      <c r="W362" s="32" t="str">
        <f>IF(W$14="","",INDEX('Work It Out'!$K356:$EN356,MATCH(W$14,WorkDebtName,0)))</f>
        <v/>
      </c>
      <c r="X362" s="32" t="str">
        <f>IF(W$14="","",INDEX('Work It Out'!$I356:$EN356, MATCH(W$14, WorkDebtName, 0)))</f>
        <v/>
      </c>
      <c r="Y362" s="32" t="str">
        <f>IF(Y$14="","",INDEX('Work It Out'!$K356:$EN356,MATCH(Y$14,WorkDebtName,0)))</f>
        <v/>
      </c>
      <c r="Z362" s="32" t="str">
        <f>IF(Y$14="","",INDEX('Work It Out'!$I356:$EN356, MATCH(Y$14, WorkDebtName, 0)))</f>
        <v/>
      </c>
      <c r="AA362" s="32" t="str">
        <f>IF(AA$14="","",INDEX('Work It Out'!$K356:$EN356,MATCH(AA$14,WorkDebtName,0)))</f>
        <v/>
      </c>
      <c r="AB362" s="32" t="str">
        <f>IF(AA$14="","",INDEX('Work It Out'!$I356:$EN356, MATCH(AA$14, WorkDebtName, 0)))</f>
        <v/>
      </c>
      <c r="AC362" s="32" t="str">
        <f>IF(AC$14="","",INDEX('Work It Out'!$K356:$EN356,MATCH(AC$14,WorkDebtName,0)))</f>
        <v/>
      </c>
      <c r="AD362" s="32" t="str">
        <f>IF(AC$14="","",INDEX('Work It Out'!$I356:$EN356, MATCH(AC$14, WorkDebtName, 0)))</f>
        <v/>
      </c>
      <c r="AE362" s="32" t="str">
        <f>IF(AE$14="","",INDEX('Work It Out'!$K356:$EN356,MATCH(AE$14,WorkDebtName,0)))</f>
        <v/>
      </c>
      <c r="AF362" s="32" t="str">
        <f>IF(AE$14="","",INDEX('Work It Out'!$I356:$EN356, MATCH(AE$14, WorkDebtName, 0)))</f>
        <v/>
      </c>
      <c r="AG362" s="32" t="str">
        <f>IF(AG$14="","",INDEX('Work It Out'!$K356:$EN356,MATCH(AG$14,WorkDebtName,0)))</f>
        <v/>
      </c>
      <c r="AH362" s="32" t="str">
        <f>IF(AG$14="","",INDEX('Work It Out'!$I356:$EN356, MATCH(AG$14, WorkDebtName, 0)))</f>
        <v/>
      </c>
      <c r="AI362" s="32" t="str">
        <f>IF(AI$14="","",INDEX('Work It Out'!$K356:$EN356,MATCH(AI$14,WorkDebtName,0)))</f>
        <v/>
      </c>
      <c r="AJ362" s="32" t="str">
        <f>IF(AI$14="","",INDEX('Work It Out'!$I356:$EN356, MATCH(AI$14, WorkDebtName, 0)))</f>
        <v/>
      </c>
      <c r="AK362" s="32" t="str">
        <f>IF(AK$14="","",INDEX('Work It Out'!$K356:$EN356,MATCH(AK$14,WorkDebtName,0)))</f>
        <v/>
      </c>
      <c r="AL362" s="32" t="str">
        <f>IF(AK$14="","",INDEX('Work It Out'!$I356:$EN356, MATCH(AK$14, WorkDebtName, 0)))</f>
        <v/>
      </c>
      <c r="AM362" s="32" t="str">
        <f>IF(AM$14="","",INDEX('Work It Out'!$K356:$EN356,MATCH(AM$14,WorkDebtName,0)))</f>
        <v/>
      </c>
      <c r="AN362" s="32" t="str">
        <f>IF(AM$14="","",INDEX('Work It Out'!$I356:$EN356, MATCH(AM$14, WorkDebtName, 0)))</f>
        <v/>
      </c>
      <c r="AO362" s="32" t="str">
        <f>IF(AO$14="","",INDEX('Work It Out'!$K356:$EN356,MATCH(AO$14,WorkDebtName,0)))</f>
        <v/>
      </c>
      <c r="AP362" s="32" t="str">
        <f>IF(AO$14="","",INDEX('Work It Out'!$I356:$EN356, MATCH(AO$14, WorkDebtName, 0)))</f>
        <v/>
      </c>
    </row>
    <row r="363" spans="2:42" x14ac:dyDescent="0.25">
      <c r="B363" s="31">
        <f t="shared" ca="1" si="5"/>
        <v>56066</v>
      </c>
      <c r="C363" s="32">
        <f>IF(C$14="","",INDEX('Work It Out'!$K357:$EN357,MATCH(C$14,WorkDebtName,0)))</f>
        <v>0</v>
      </c>
      <c r="D363" s="32">
        <f>IF(C$14="","",INDEX('Work It Out'!$I357:$EN357, MATCH(C$14, WorkDebtName, 0)))</f>
        <v>0</v>
      </c>
      <c r="E363" s="32">
        <f>IF(E$14="","",INDEX('Work It Out'!$K357:$EN357,MATCH(E$14,WorkDebtName,0)))</f>
        <v>0</v>
      </c>
      <c r="F363" s="32">
        <f>IF(E$14="","",INDEX('Work It Out'!$I357:$EN357, MATCH(E$14, WorkDebtName, 0)))</f>
        <v>0</v>
      </c>
      <c r="G363" s="32">
        <f>IF(G$14="","",INDEX('Work It Out'!$K357:$EN357,MATCH(G$14,WorkDebtName,0)))</f>
        <v>0</v>
      </c>
      <c r="H363" s="32">
        <f>IF(G$14="","",INDEX('Work It Out'!$I357:$EN357, MATCH(G$14, WorkDebtName, 0)))</f>
        <v>0</v>
      </c>
      <c r="I363" s="32">
        <f>IF(I$14="","",INDEX('Work It Out'!$K357:$EN357,MATCH(I$14,WorkDebtName,0)))</f>
        <v>0</v>
      </c>
      <c r="J363" s="32">
        <f>IF(I$14="","",INDEX('Work It Out'!$I357:$EN357, MATCH(I$14, WorkDebtName, 0)))</f>
        <v>0</v>
      </c>
      <c r="K363" s="32" t="str">
        <f>IF(K$14="","",INDEX('Work It Out'!$K357:$EN357,MATCH(K$14,WorkDebtName,0)))</f>
        <v/>
      </c>
      <c r="L363" s="32" t="str">
        <f>IF(K$14="","",INDEX('Work It Out'!$I357:$EN357, MATCH(K$14, WorkDebtName, 0)))</f>
        <v/>
      </c>
      <c r="M363" s="32" t="str">
        <f>IF(M$14="","",INDEX('Work It Out'!$K357:$EN357,MATCH(M$14,WorkDebtName,0)))</f>
        <v/>
      </c>
      <c r="N363" s="32" t="str">
        <f>IF(M$14="","",INDEX('Work It Out'!$I357:$EN357, MATCH(M$14, WorkDebtName, 0)))</f>
        <v/>
      </c>
      <c r="O363" s="32" t="str">
        <f>IF(O$14="","",INDEX('Work It Out'!$K357:$EN357,MATCH(O$14,WorkDebtName,0)))</f>
        <v/>
      </c>
      <c r="P363" s="32" t="str">
        <f>IF(O$14="","",INDEX('Work It Out'!$I357:$EN357, MATCH(O$14, WorkDebtName, 0)))</f>
        <v/>
      </c>
      <c r="Q363" s="32" t="str">
        <f>IF(Q$14="","",INDEX('Work It Out'!$K357:$EN357,MATCH(Q$14,WorkDebtName,0)))</f>
        <v/>
      </c>
      <c r="R363" s="32" t="str">
        <f>IF(Q$14="","",INDEX('Work It Out'!$I357:$EN357, MATCH(Q$14, WorkDebtName, 0)))</f>
        <v/>
      </c>
      <c r="S363" s="32" t="str">
        <f>IF(S$14="","",INDEX('Work It Out'!$K357:$EN357,MATCH(S$14,WorkDebtName,0)))</f>
        <v/>
      </c>
      <c r="T363" s="32" t="str">
        <f>IF(S$14="","",INDEX('Work It Out'!$I357:$EN357, MATCH(S$14, WorkDebtName, 0)))</f>
        <v/>
      </c>
      <c r="U363" s="32" t="str">
        <f>IF(U$14="","",INDEX('Work It Out'!$K357:$EN357,MATCH(U$14,WorkDebtName,0)))</f>
        <v/>
      </c>
      <c r="V363" s="32" t="str">
        <f>IF(U$14="","",INDEX('Work It Out'!$I357:$EN357, MATCH(U$14, WorkDebtName, 0)))</f>
        <v/>
      </c>
      <c r="W363" s="32" t="str">
        <f>IF(W$14="","",INDEX('Work It Out'!$K357:$EN357,MATCH(W$14,WorkDebtName,0)))</f>
        <v/>
      </c>
      <c r="X363" s="32" t="str">
        <f>IF(W$14="","",INDEX('Work It Out'!$I357:$EN357, MATCH(W$14, WorkDebtName, 0)))</f>
        <v/>
      </c>
      <c r="Y363" s="32" t="str">
        <f>IF(Y$14="","",INDEX('Work It Out'!$K357:$EN357,MATCH(Y$14,WorkDebtName,0)))</f>
        <v/>
      </c>
      <c r="Z363" s="32" t="str">
        <f>IF(Y$14="","",INDEX('Work It Out'!$I357:$EN357, MATCH(Y$14, WorkDebtName, 0)))</f>
        <v/>
      </c>
      <c r="AA363" s="32" t="str">
        <f>IF(AA$14="","",INDEX('Work It Out'!$K357:$EN357,MATCH(AA$14,WorkDebtName,0)))</f>
        <v/>
      </c>
      <c r="AB363" s="32" t="str">
        <f>IF(AA$14="","",INDEX('Work It Out'!$I357:$EN357, MATCH(AA$14, WorkDebtName, 0)))</f>
        <v/>
      </c>
      <c r="AC363" s="32" t="str">
        <f>IF(AC$14="","",INDEX('Work It Out'!$K357:$EN357,MATCH(AC$14,WorkDebtName,0)))</f>
        <v/>
      </c>
      <c r="AD363" s="32" t="str">
        <f>IF(AC$14="","",INDEX('Work It Out'!$I357:$EN357, MATCH(AC$14, WorkDebtName, 0)))</f>
        <v/>
      </c>
      <c r="AE363" s="32" t="str">
        <f>IF(AE$14="","",INDEX('Work It Out'!$K357:$EN357,MATCH(AE$14,WorkDebtName,0)))</f>
        <v/>
      </c>
      <c r="AF363" s="32" t="str">
        <f>IF(AE$14="","",INDEX('Work It Out'!$I357:$EN357, MATCH(AE$14, WorkDebtName, 0)))</f>
        <v/>
      </c>
      <c r="AG363" s="32" t="str">
        <f>IF(AG$14="","",INDEX('Work It Out'!$K357:$EN357,MATCH(AG$14,WorkDebtName,0)))</f>
        <v/>
      </c>
      <c r="AH363" s="32" t="str">
        <f>IF(AG$14="","",INDEX('Work It Out'!$I357:$EN357, MATCH(AG$14, WorkDebtName, 0)))</f>
        <v/>
      </c>
      <c r="AI363" s="32" t="str">
        <f>IF(AI$14="","",INDEX('Work It Out'!$K357:$EN357,MATCH(AI$14,WorkDebtName,0)))</f>
        <v/>
      </c>
      <c r="AJ363" s="32" t="str">
        <f>IF(AI$14="","",INDEX('Work It Out'!$I357:$EN357, MATCH(AI$14, WorkDebtName, 0)))</f>
        <v/>
      </c>
      <c r="AK363" s="32" t="str">
        <f>IF(AK$14="","",INDEX('Work It Out'!$K357:$EN357,MATCH(AK$14,WorkDebtName,0)))</f>
        <v/>
      </c>
      <c r="AL363" s="32" t="str">
        <f>IF(AK$14="","",INDEX('Work It Out'!$I357:$EN357, MATCH(AK$14, WorkDebtName, 0)))</f>
        <v/>
      </c>
      <c r="AM363" s="32" t="str">
        <f>IF(AM$14="","",INDEX('Work It Out'!$K357:$EN357,MATCH(AM$14,WorkDebtName,0)))</f>
        <v/>
      </c>
      <c r="AN363" s="32" t="str">
        <f>IF(AM$14="","",INDEX('Work It Out'!$I357:$EN357, MATCH(AM$14, WorkDebtName, 0)))</f>
        <v/>
      </c>
      <c r="AO363" s="32" t="str">
        <f>IF(AO$14="","",INDEX('Work It Out'!$K357:$EN357,MATCH(AO$14,WorkDebtName,0)))</f>
        <v/>
      </c>
      <c r="AP363" s="32" t="str">
        <f>IF(AO$14="","",INDEX('Work It Out'!$I357:$EN357, MATCH(AO$14, WorkDebtName, 0)))</f>
        <v/>
      </c>
    </row>
    <row r="364" spans="2:42" x14ac:dyDescent="0.25">
      <c r="B364" s="31">
        <f t="shared" ca="1" si="5"/>
        <v>56097</v>
      </c>
      <c r="C364" s="32">
        <f>IF(C$14="","",INDEX('Work It Out'!$K358:$EN358,MATCH(C$14,WorkDebtName,0)))</f>
        <v>0</v>
      </c>
      <c r="D364" s="32">
        <f>IF(C$14="","",INDEX('Work It Out'!$I358:$EN358, MATCH(C$14, WorkDebtName, 0)))</f>
        <v>0</v>
      </c>
      <c r="E364" s="32">
        <f>IF(E$14="","",INDEX('Work It Out'!$K358:$EN358,MATCH(E$14,WorkDebtName,0)))</f>
        <v>0</v>
      </c>
      <c r="F364" s="32">
        <f>IF(E$14="","",INDEX('Work It Out'!$I358:$EN358, MATCH(E$14, WorkDebtName, 0)))</f>
        <v>0</v>
      </c>
      <c r="G364" s="32">
        <f>IF(G$14="","",INDEX('Work It Out'!$K358:$EN358,MATCH(G$14,WorkDebtName,0)))</f>
        <v>0</v>
      </c>
      <c r="H364" s="32">
        <f>IF(G$14="","",INDEX('Work It Out'!$I358:$EN358, MATCH(G$14, WorkDebtName, 0)))</f>
        <v>0</v>
      </c>
      <c r="I364" s="32">
        <f>IF(I$14="","",INDEX('Work It Out'!$K358:$EN358,MATCH(I$14,WorkDebtName,0)))</f>
        <v>0</v>
      </c>
      <c r="J364" s="32">
        <f>IF(I$14="","",INDEX('Work It Out'!$I358:$EN358, MATCH(I$14, WorkDebtName, 0)))</f>
        <v>0</v>
      </c>
      <c r="K364" s="32" t="str">
        <f>IF(K$14="","",INDEX('Work It Out'!$K358:$EN358,MATCH(K$14,WorkDebtName,0)))</f>
        <v/>
      </c>
      <c r="L364" s="32" t="str">
        <f>IF(K$14="","",INDEX('Work It Out'!$I358:$EN358, MATCH(K$14, WorkDebtName, 0)))</f>
        <v/>
      </c>
      <c r="M364" s="32" t="str">
        <f>IF(M$14="","",INDEX('Work It Out'!$K358:$EN358,MATCH(M$14,WorkDebtName,0)))</f>
        <v/>
      </c>
      <c r="N364" s="32" t="str">
        <f>IF(M$14="","",INDEX('Work It Out'!$I358:$EN358, MATCH(M$14, WorkDebtName, 0)))</f>
        <v/>
      </c>
      <c r="O364" s="32" t="str">
        <f>IF(O$14="","",INDEX('Work It Out'!$K358:$EN358,MATCH(O$14,WorkDebtName,0)))</f>
        <v/>
      </c>
      <c r="P364" s="32" t="str">
        <f>IF(O$14="","",INDEX('Work It Out'!$I358:$EN358, MATCH(O$14, WorkDebtName, 0)))</f>
        <v/>
      </c>
      <c r="Q364" s="32" t="str">
        <f>IF(Q$14="","",INDEX('Work It Out'!$K358:$EN358,MATCH(Q$14,WorkDebtName,0)))</f>
        <v/>
      </c>
      <c r="R364" s="32" t="str">
        <f>IF(Q$14="","",INDEX('Work It Out'!$I358:$EN358, MATCH(Q$14, WorkDebtName, 0)))</f>
        <v/>
      </c>
      <c r="S364" s="32" t="str">
        <f>IF(S$14="","",INDEX('Work It Out'!$K358:$EN358,MATCH(S$14,WorkDebtName,0)))</f>
        <v/>
      </c>
      <c r="T364" s="32" t="str">
        <f>IF(S$14="","",INDEX('Work It Out'!$I358:$EN358, MATCH(S$14, WorkDebtName, 0)))</f>
        <v/>
      </c>
      <c r="U364" s="32" t="str">
        <f>IF(U$14="","",INDEX('Work It Out'!$K358:$EN358,MATCH(U$14,WorkDebtName,0)))</f>
        <v/>
      </c>
      <c r="V364" s="32" t="str">
        <f>IF(U$14="","",INDEX('Work It Out'!$I358:$EN358, MATCH(U$14, WorkDebtName, 0)))</f>
        <v/>
      </c>
      <c r="W364" s="32" t="str">
        <f>IF(W$14="","",INDEX('Work It Out'!$K358:$EN358,MATCH(W$14,WorkDebtName,0)))</f>
        <v/>
      </c>
      <c r="X364" s="32" t="str">
        <f>IF(W$14="","",INDEX('Work It Out'!$I358:$EN358, MATCH(W$14, WorkDebtName, 0)))</f>
        <v/>
      </c>
      <c r="Y364" s="32" t="str">
        <f>IF(Y$14="","",INDEX('Work It Out'!$K358:$EN358,MATCH(Y$14,WorkDebtName,0)))</f>
        <v/>
      </c>
      <c r="Z364" s="32" t="str">
        <f>IF(Y$14="","",INDEX('Work It Out'!$I358:$EN358, MATCH(Y$14, WorkDebtName, 0)))</f>
        <v/>
      </c>
      <c r="AA364" s="32" t="str">
        <f>IF(AA$14="","",INDEX('Work It Out'!$K358:$EN358,MATCH(AA$14,WorkDebtName,0)))</f>
        <v/>
      </c>
      <c r="AB364" s="32" t="str">
        <f>IF(AA$14="","",INDEX('Work It Out'!$I358:$EN358, MATCH(AA$14, WorkDebtName, 0)))</f>
        <v/>
      </c>
      <c r="AC364" s="32" t="str">
        <f>IF(AC$14="","",INDEX('Work It Out'!$K358:$EN358,MATCH(AC$14,WorkDebtName,0)))</f>
        <v/>
      </c>
      <c r="AD364" s="32" t="str">
        <f>IF(AC$14="","",INDEX('Work It Out'!$I358:$EN358, MATCH(AC$14, WorkDebtName, 0)))</f>
        <v/>
      </c>
      <c r="AE364" s="32" t="str">
        <f>IF(AE$14="","",INDEX('Work It Out'!$K358:$EN358,MATCH(AE$14,WorkDebtName,0)))</f>
        <v/>
      </c>
      <c r="AF364" s="32" t="str">
        <f>IF(AE$14="","",INDEX('Work It Out'!$I358:$EN358, MATCH(AE$14, WorkDebtName, 0)))</f>
        <v/>
      </c>
      <c r="AG364" s="32" t="str">
        <f>IF(AG$14="","",INDEX('Work It Out'!$K358:$EN358,MATCH(AG$14,WorkDebtName,0)))</f>
        <v/>
      </c>
      <c r="AH364" s="32" t="str">
        <f>IF(AG$14="","",INDEX('Work It Out'!$I358:$EN358, MATCH(AG$14, WorkDebtName, 0)))</f>
        <v/>
      </c>
      <c r="AI364" s="32" t="str">
        <f>IF(AI$14="","",INDEX('Work It Out'!$K358:$EN358,MATCH(AI$14,WorkDebtName,0)))</f>
        <v/>
      </c>
      <c r="AJ364" s="32" t="str">
        <f>IF(AI$14="","",INDEX('Work It Out'!$I358:$EN358, MATCH(AI$14, WorkDebtName, 0)))</f>
        <v/>
      </c>
      <c r="AK364" s="32" t="str">
        <f>IF(AK$14="","",INDEX('Work It Out'!$K358:$EN358,MATCH(AK$14,WorkDebtName,0)))</f>
        <v/>
      </c>
      <c r="AL364" s="32" t="str">
        <f>IF(AK$14="","",INDEX('Work It Out'!$I358:$EN358, MATCH(AK$14, WorkDebtName, 0)))</f>
        <v/>
      </c>
      <c r="AM364" s="32" t="str">
        <f>IF(AM$14="","",INDEX('Work It Out'!$K358:$EN358,MATCH(AM$14,WorkDebtName,0)))</f>
        <v/>
      </c>
      <c r="AN364" s="32" t="str">
        <f>IF(AM$14="","",INDEX('Work It Out'!$I358:$EN358, MATCH(AM$14, WorkDebtName, 0)))</f>
        <v/>
      </c>
      <c r="AO364" s="32" t="str">
        <f>IF(AO$14="","",INDEX('Work It Out'!$K358:$EN358,MATCH(AO$14,WorkDebtName,0)))</f>
        <v/>
      </c>
      <c r="AP364" s="32" t="str">
        <f>IF(AO$14="","",INDEX('Work It Out'!$I358:$EN358, MATCH(AO$14, WorkDebtName, 0)))</f>
        <v/>
      </c>
    </row>
    <row r="365" spans="2:42" x14ac:dyDescent="0.25">
      <c r="B365" s="31">
        <f t="shared" ca="1" si="5"/>
        <v>56128</v>
      </c>
      <c r="C365" s="32">
        <f>IF(C$14="","",INDEX('Work It Out'!$K359:$EN359,MATCH(C$14,WorkDebtName,0)))</f>
        <v>0</v>
      </c>
      <c r="D365" s="32">
        <f>IF(C$14="","",INDEX('Work It Out'!$I359:$EN359, MATCH(C$14, WorkDebtName, 0)))</f>
        <v>0</v>
      </c>
      <c r="E365" s="32">
        <f>IF(E$14="","",INDEX('Work It Out'!$K359:$EN359,MATCH(E$14,WorkDebtName,0)))</f>
        <v>0</v>
      </c>
      <c r="F365" s="32">
        <f>IF(E$14="","",INDEX('Work It Out'!$I359:$EN359, MATCH(E$14, WorkDebtName, 0)))</f>
        <v>0</v>
      </c>
      <c r="G365" s="32">
        <f>IF(G$14="","",INDEX('Work It Out'!$K359:$EN359,MATCH(G$14,WorkDebtName,0)))</f>
        <v>0</v>
      </c>
      <c r="H365" s="32">
        <f>IF(G$14="","",INDEX('Work It Out'!$I359:$EN359, MATCH(G$14, WorkDebtName, 0)))</f>
        <v>0</v>
      </c>
      <c r="I365" s="32">
        <f>IF(I$14="","",INDEX('Work It Out'!$K359:$EN359,MATCH(I$14,WorkDebtName,0)))</f>
        <v>0</v>
      </c>
      <c r="J365" s="32">
        <f>IF(I$14="","",INDEX('Work It Out'!$I359:$EN359, MATCH(I$14, WorkDebtName, 0)))</f>
        <v>0</v>
      </c>
      <c r="K365" s="32" t="str">
        <f>IF(K$14="","",INDEX('Work It Out'!$K359:$EN359,MATCH(K$14,WorkDebtName,0)))</f>
        <v/>
      </c>
      <c r="L365" s="32" t="str">
        <f>IF(K$14="","",INDEX('Work It Out'!$I359:$EN359, MATCH(K$14, WorkDebtName, 0)))</f>
        <v/>
      </c>
      <c r="M365" s="32" t="str">
        <f>IF(M$14="","",INDEX('Work It Out'!$K359:$EN359,MATCH(M$14,WorkDebtName,0)))</f>
        <v/>
      </c>
      <c r="N365" s="32" t="str">
        <f>IF(M$14="","",INDEX('Work It Out'!$I359:$EN359, MATCH(M$14, WorkDebtName, 0)))</f>
        <v/>
      </c>
      <c r="O365" s="32" t="str">
        <f>IF(O$14="","",INDEX('Work It Out'!$K359:$EN359,MATCH(O$14,WorkDebtName,0)))</f>
        <v/>
      </c>
      <c r="P365" s="32" t="str">
        <f>IF(O$14="","",INDEX('Work It Out'!$I359:$EN359, MATCH(O$14, WorkDebtName, 0)))</f>
        <v/>
      </c>
      <c r="Q365" s="32" t="str">
        <f>IF(Q$14="","",INDEX('Work It Out'!$K359:$EN359,MATCH(Q$14,WorkDebtName,0)))</f>
        <v/>
      </c>
      <c r="R365" s="32" t="str">
        <f>IF(Q$14="","",INDEX('Work It Out'!$I359:$EN359, MATCH(Q$14, WorkDebtName, 0)))</f>
        <v/>
      </c>
      <c r="S365" s="32" t="str">
        <f>IF(S$14="","",INDEX('Work It Out'!$K359:$EN359,MATCH(S$14,WorkDebtName,0)))</f>
        <v/>
      </c>
      <c r="T365" s="32" t="str">
        <f>IF(S$14="","",INDEX('Work It Out'!$I359:$EN359, MATCH(S$14, WorkDebtName, 0)))</f>
        <v/>
      </c>
      <c r="U365" s="32" t="str">
        <f>IF(U$14="","",INDEX('Work It Out'!$K359:$EN359,MATCH(U$14,WorkDebtName,0)))</f>
        <v/>
      </c>
      <c r="V365" s="32" t="str">
        <f>IF(U$14="","",INDEX('Work It Out'!$I359:$EN359, MATCH(U$14, WorkDebtName, 0)))</f>
        <v/>
      </c>
      <c r="W365" s="32" t="str">
        <f>IF(W$14="","",INDEX('Work It Out'!$K359:$EN359,MATCH(W$14,WorkDebtName,0)))</f>
        <v/>
      </c>
      <c r="X365" s="32" t="str">
        <f>IF(W$14="","",INDEX('Work It Out'!$I359:$EN359, MATCH(W$14, WorkDebtName, 0)))</f>
        <v/>
      </c>
      <c r="Y365" s="32" t="str">
        <f>IF(Y$14="","",INDEX('Work It Out'!$K359:$EN359,MATCH(Y$14,WorkDebtName,0)))</f>
        <v/>
      </c>
      <c r="Z365" s="32" t="str">
        <f>IF(Y$14="","",INDEX('Work It Out'!$I359:$EN359, MATCH(Y$14, WorkDebtName, 0)))</f>
        <v/>
      </c>
      <c r="AA365" s="32" t="str">
        <f>IF(AA$14="","",INDEX('Work It Out'!$K359:$EN359,MATCH(AA$14,WorkDebtName,0)))</f>
        <v/>
      </c>
      <c r="AB365" s="32" t="str">
        <f>IF(AA$14="","",INDEX('Work It Out'!$I359:$EN359, MATCH(AA$14, WorkDebtName, 0)))</f>
        <v/>
      </c>
      <c r="AC365" s="32" t="str">
        <f>IF(AC$14="","",INDEX('Work It Out'!$K359:$EN359,MATCH(AC$14,WorkDebtName,0)))</f>
        <v/>
      </c>
      <c r="AD365" s="32" t="str">
        <f>IF(AC$14="","",INDEX('Work It Out'!$I359:$EN359, MATCH(AC$14, WorkDebtName, 0)))</f>
        <v/>
      </c>
      <c r="AE365" s="32" t="str">
        <f>IF(AE$14="","",INDEX('Work It Out'!$K359:$EN359,MATCH(AE$14,WorkDebtName,0)))</f>
        <v/>
      </c>
      <c r="AF365" s="32" t="str">
        <f>IF(AE$14="","",INDEX('Work It Out'!$I359:$EN359, MATCH(AE$14, WorkDebtName, 0)))</f>
        <v/>
      </c>
      <c r="AG365" s="32" t="str">
        <f>IF(AG$14="","",INDEX('Work It Out'!$K359:$EN359,MATCH(AG$14,WorkDebtName,0)))</f>
        <v/>
      </c>
      <c r="AH365" s="32" t="str">
        <f>IF(AG$14="","",INDEX('Work It Out'!$I359:$EN359, MATCH(AG$14, WorkDebtName, 0)))</f>
        <v/>
      </c>
      <c r="AI365" s="32" t="str">
        <f>IF(AI$14="","",INDEX('Work It Out'!$K359:$EN359,MATCH(AI$14,WorkDebtName,0)))</f>
        <v/>
      </c>
      <c r="AJ365" s="32" t="str">
        <f>IF(AI$14="","",INDEX('Work It Out'!$I359:$EN359, MATCH(AI$14, WorkDebtName, 0)))</f>
        <v/>
      </c>
      <c r="AK365" s="32" t="str">
        <f>IF(AK$14="","",INDEX('Work It Out'!$K359:$EN359,MATCH(AK$14,WorkDebtName,0)))</f>
        <v/>
      </c>
      <c r="AL365" s="32" t="str">
        <f>IF(AK$14="","",INDEX('Work It Out'!$I359:$EN359, MATCH(AK$14, WorkDebtName, 0)))</f>
        <v/>
      </c>
      <c r="AM365" s="32" t="str">
        <f>IF(AM$14="","",INDEX('Work It Out'!$K359:$EN359,MATCH(AM$14,WorkDebtName,0)))</f>
        <v/>
      </c>
      <c r="AN365" s="32" t="str">
        <f>IF(AM$14="","",INDEX('Work It Out'!$I359:$EN359, MATCH(AM$14, WorkDebtName, 0)))</f>
        <v/>
      </c>
      <c r="AO365" s="32" t="str">
        <f>IF(AO$14="","",INDEX('Work It Out'!$K359:$EN359,MATCH(AO$14,WorkDebtName,0)))</f>
        <v/>
      </c>
      <c r="AP365" s="32" t="str">
        <f>IF(AO$14="","",INDEX('Work It Out'!$I359:$EN359, MATCH(AO$14, WorkDebtName, 0)))</f>
        <v/>
      </c>
    </row>
    <row r="366" spans="2:42" x14ac:dyDescent="0.25">
      <c r="B366" s="31">
        <f t="shared" ca="1" si="5"/>
        <v>56158</v>
      </c>
      <c r="C366" s="32">
        <f>IF(C$14="","",INDEX('Work It Out'!$K360:$EN360,MATCH(C$14,WorkDebtName,0)))</f>
        <v>0</v>
      </c>
      <c r="D366" s="32">
        <f>IF(C$14="","",INDEX('Work It Out'!$I360:$EN360, MATCH(C$14, WorkDebtName, 0)))</f>
        <v>0</v>
      </c>
      <c r="E366" s="32">
        <f>IF(E$14="","",INDEX('Work It Out'!$K360:$EN360,MATCH(E$14,WorkDebtName,0)))</f>
        <v>0</v>
      </c>
      <c r="F366" s="32">
        <f>IF(E$14="","",INDEX('Work It Out'!$I360:$EN360, MATCH(E$14, WorkDebtName, 0)))</f>
        <v>0</v>
      </c>
      <c r="G366" s="32">
        <f>IF(G$14="","",INDEX('Work It Out'!$K360:$EN360,MATCH(G$14,WorkDebtName,0)))</f>
        <v>0</v>
      </c>
      <c r="H366" s="32">
        <f>IF(G$14="","",INDEX('Work It Out'!$I360:$EN360, MATCH(G$14, WorkDebtName, 0)))</f>
        <v>0</v>
      </c>
      <c r="I366" s="32">
        <f>IF(I$14="","",INDEX('Work It Out'!$K360:$EN360,MATCH(I$14,WorkDebtName,0)))</f>
        <v>0</v>
      </c>
      <c r="J366" s="32">
        <f>IF(I$14="","",INDEX('Work It Out'!$I360:$EN360, MATCH(I$14, WorkDebtName, 0)))</f>
        <v>0</v>
      </c>
      <c r="K366" s="32" t="str">
        <f>IF(K$14="","",INDEX('Work It Out'!$K360:$EN360,MATCH(K$14,WorkDebtName,0)))</f>
        <v/>
      </c>
      <c r="L366" s="32" t="str">
        <f>IF(K$14="","",INDEX('Work It Out'!$I360:$EN360, MATCH(K$14, WorkDebtName, 0)))</f>
        <v/>
      </c>
      <c r="M366" s="32" t="str">
        <f>IF(M$14="","",INDEX('Work It Out'!$K360:$EN360,MATCH(M$14,WorkDebtName,0)))</f>
        <v/>
      </c>
      <c r="N366" s="32" t="str">
        <f>IF(M$14="","",INDEX('Work It Out'!$I360:$EN360, MATCH(M$14, WorkDebtName, 0)))</f>
        <v/>
      </c>
      <c r="O366" s="32" t="str">
        <f>IF(O$14="","",INDEX('Work It Out'!$K360:$EN360,MATCH(O$14,WorkDebtName,0)))</f>
        <v/>
      </c>
      <c r="P366" s="32" t="str">
        <f>IF(O$14="","",INDEX('Work It Out'!$I360:$EN360, MATCH(O$14, WorkDebtName, 0)))</f>
        <v/>
      </c>
      <c r="Q366" s="32" t="str">
        <f>IF(Q$14="","",INDEX('Work It Out'!$K360:$EN360,MATCH(Q$14,WorkDebtName,0)))</f>
        <v/>
      </c>
      <c r="R366" s="32" t="str">
        <f>IF(Q$14="","",INDEX('Work It Out'!$I360:$EN360, MATCH(Q$14, WorkDebtName, 0)))</f>
        <v/>
      </c>
      <c r="S366" s="32" t="str">
        <f>IF(S$14="","",INDEX('Work It Out'!$K360:$EN360,MATCH(S$14,WorkDebtName,0)))</f>
        <v/>
      </c>
      <c r="T366" s="32" t="str">
        <f>IF(S$14="","",INDEX('Work It Out'!$I360:$EN360, MATCH(S$14, WorkDebtName, 0)))</f>
        <v/>
      </c>
      <c r="U366" s="32" t="str">
        <f>IF(U$14="","",INDEX('Work It Out'!$K360:$EN360,MATCH(U$14,WorkDebtName,0)))</f>
        <v/>
      </c>
      <c r="V366" s="32" t="str">
        <f>IF(U$14="","",INDEX('Work It Out'!$I360:$EN360, MATCH(U$14, WorkDebtName, 0)))</f>
        <v/>
      </c>
      <c r="W366" s="32" t="str">
        <f>IF(W$14="","",INDEX('Work It Out'!$K360:$EN360,MATCH(W$14,WorkDebtName,0)))</f>
        <v/>
      </c>
      <c r="X366" s="32" t="str">
        <f>IF(W$14="","",INDEX('Work It Out'!$I360:$EN360, MATCH(W$14, WorkDebtName, 0)))</f>
        <v/>
      </c>
      <c r="Y366" s="32" t="str">
        <f>IF(Y$14="","",INDEX('Work It Out'!$K360:$EN360,MATCH(Y$14,WorkDebtName,0)))</f>
        <v/>
      </c>
      <c r="Z366" s="32" t="str">
        <f>IF(Y$14="","",INDEX('Work It Out'!$I360:$EN360, MATCH(Y$14, WorkDebtName, 0)))</f>
        <v/>
      </c>
      <c r="AA366" s="32" t="str">
        <f>IF(AA$14="","",INDEX('Work It Out'!$K360:$EN360,MATCH(AA$14,WorkDebtName,0)))</f>
        <v/>
      </c>
      <c r="AB366" s="32" t="str">
        <f>IF(AA$14="","",INDEX('Work It Out'!$I360:$EN360, MATCH(AA$14, WorkDebtName, 0)))</f>
        <v/>
      </c>
      <c r="AC366" s="32" t="str">
        <f>IF(AC$14="","",INDEX('Work It Out'!$K360:$EN360,MATCH(AC$14,WorkDebtName,0)))</f>
        <v/>
      </c>
      <c r="AD366" s="32" t="str">
        <f>IF(AC$14="","",INDEX('Work It Out'!$I360:$EN360, MATCH(AC$14, WorkDebtName, 0)))</f>
        <v/>
      </c>
      <c r="AE366" s="32" t="str">
        <f>IF(AE$14="","",INDEX('Work It Out'!$K360:$EN360,MATCH(AE$14,WorkDebtName,0)))</f>
        <v/>
      </c>
      <c r="AF366" s="32" t="str">
        <f>IF(AE$14="","",INDEX('Work It Out'!$I360:$EN360, MATCH(AE$14, WorkDebtName, 0)))</f>
        <v/>
      </c>
      <c r="AG366" s="32" t="str">
        <f>IF(AG$14="","",INDEX('Work It Out'!$K360:$EN360,MATCH(AG$14,WorkDebtName,0)))</f>
        <v/>
      </c>
      <c r="AH366" s="32" t="str">
        <f>IF(AG$14="","",INDEX('Work It Out'!$I360:$EN360, MATCH(AG$14, WorkDebtName, 0)))</f>
        <v/>
      </c>
      <c r="AI366" s="32" t="str">
        <f>IF(AI$14="","",INDEX('Work It Out'!$K360:$EN360,MATCH(AI$14,WorkDebtName,0)))</f>
        <v/>
      </c>
      <c r="AJ366" s="32" t="str">
        <f>IF(AI$14="","",INDEX('Work It Out'!$I360:$EN360, MATCH(AI$14, WorkDebtName, 0)))</f>
        <v/>
      </c>
      <c r="AK366" s="32" t="str">
        <f>IF(AK$14="","",INDEX('Work It Out'!$K360:$EN360,MATCH(AK$14,WorkDebtName,0)))</f>
        <v/>
      </c>
      <c r="AL366" s="32" t="str">
        <f>IF(AK$14="","",INDEX('Work It Out'!$I360:$EN360, MATCH(AK$14, WorkDebtName, 0)))</f>
        <v/>
      </c>
      <c r="AM366" s="32" t="str">
        <f>IF(AM$14="","",INDEX('Work It Out'!$K360:$EN360,MATCH(AM$14,WorkDebtName,0)))</f>
        <v/>
      </c>
      <c r="AN366" s="32" t="str">
        <f>IF(AM$14="","",INDEX('Work It Out'!$I360:$EN360, MATCH(AM$14, WorkDebtName, 0)))</f>
        <v/>
      </c>
      <c r="AO366" s="32" t="str">
        <f>IF(AO$14="","",INDEX('Work It Out'!$K360:$EN360,MATCH(AO$14,WorkDebtName,0)))</f>
        <v/>
      </c>
      <c r="AP366" s="32" t="str">
        <f>IF(AO$14="","",INDEX('Work It Out'!$I360:$EN360, MATCH(AO$14, WorkDebtName, 0)))</f>
        <v/>
      </c>
    </row>
    <row r="367" spans="2:42" x14ac:dyDescent="0.25">
      <c r="B367" s="31">
        <f t="shared" ca="1" si="5"/>
        <v>56189</v>
      </c>
      <c r="C367" s="32">
        <f>IF(C$14="","",INDEX('Work It Out'!$K361:$EN361,MATCH(C$14,WorkDebtName,0)))</f>
        <v>0</v>
      </c>
      <c r="D367" s="32">
        <f>IF(C$14="","",INDEX('Work It Out'!$I361:$EN361, MATCH(C$14, WorkDebtName, 0)))</f>
        <v>0</v>
      </c>
      <c r="E367" s="32">
        <f>IF(E$14="","",INDEX('Work It Out'!$K361:$EN361,MATCH(E$14,WorkDebtName,0)))</f>
        <v>0</v>
      </c>
      <c r="F367" s="32">
        <f>IF(E$14="","",INDEX('Work It Out'!$I361:$EN361, MATCH(E$14, WorkDebtName, 0)))</f>
        <v>0</v>
      </c>
      <c r="G367" s="32">
        <f>IF(G$14="","",INDEX('Work It Out'!$K361:$EN361,MATCH(G$14,WorkDebtName,0)))</f>
        <v>0</v>
      </c>
      <c r="H367" s="32">
        <f>IF(G$14="","",INDEX('Work It Out'!$I361:$EN361, MATCH(G$14, WorkDebtName, 0)))</f>
        <v>0</v>
      </c>
      <c r="I367" s="32">
        <f>IF(I$14="","",INDEX('Work It Out'!$K361:$EN361,MATCH(I$14,WorkDebtName,0)))</f>
        <v>0</v>
      </c>
      <c r="J367" s="32">
        <f>IF(I$14="","",INDEX('Work It Out'!$I361:$EN361, MATCH(I$14, WorkDebtName, 0)))</f>
        <v>0</v>
      </c>
      <c r="K367" s="32" t="str">
        <f>IF(K$14="","",INDEX('Work It Out'!$K361:$EN361,MATCH(K$14,WorkDebtName,0)))</f>
        <v/>
      </c>
      <c r="L367" s="32" t="str">
        <f>IF(K$14="","",INDEX('Work It Out'!$I361:$EN361, MATCH(K$14, WorkDebtName, 0)))</f>
        <v/>
      </c>
      <c r="M367" s="32" t="str">
        <f>IF(M$14="","",INDEX('Work It Out'!$K361:$EN361,MATCH(M$14,WorkDebtName,0)))</f>
        <v/>
      </c>
      <c r="N367" s="32" t="str">
        <f>IF(M$14="","",INDEX('Work It Out'!$I361:$EN361, MATCH(M$14, WorkDebtName, 0)))</f>
        <v/>
      </c>
      <c r="O367" s="32" t="str">
        <f>IF(O$14="","",INDEX('Work It Out'!$K361:$EN361,MATCH(O$14,WorkDebtName,0)))</f>
        <v/>
      </c>
      <c r="P367" s="32" t="str">
        <f>IF(O$14="","",INDEX('Work It Out'!$I361:$EN361, MATCH(O$14, WorkDebtName, 0)))</f>
        <v/>
      </c>
      <c r="Q367" s="32" t="str">
        <f>IF(Q$14="","",INDEX('Work It Out'!$K361:$EN361,MATCH(Q$14,WorkDebtName,0)))</f>
        <v/>
      </c>
      <c r="R367" s="32" t="str">
        <f>IF(Q$14="","",INDEX('Work It Out'!$I361:$EN361, MATCH(Q$14, WorkDebtName, 0)))</f>
        <v/>
      </c>
      <c r="S367" s="32" t="str">
        <f>IF(S$14="","",INDEX('Work It Out'!$K361:$EN361,MATCH(S$14,WorkDebtName,0)))</f>
        <v/>
      </c>
      <c r="T367" s="32" t="str">
        <f>IF(S$14="","",INDEX('Work It Out'!$I361:$EN361, MATCH(S$14, WorkDebtName, 0)))</f>
        <v/>
      </c>
      <c r="U367" s="32" t="str">
        <f>IF(U$14="","",INDEX('Work It Out'!$K361:$EN361,MATCH(U$14,WorkDebtName,0)))</f>
        <v/>
      </c>
      <c r="V367" s="32" t="str">
        <f>IF(U$14="","",INDEX('Work It Out'!$I361:$EN361, MATCH(U$14, WorkDebtName, 0)))</f>
        <v/>
      </c>
      <c r="W367" s="32" t="str">
        <f>IF(W$14="","",INDEX('Work It Out'!$K361:$EN361,MATCH(W$14,WorkDebtName,0)))</f>
        <v/>
      </c>
      <c r="X367" s="32" t="str">
        <f>IF(W$14="","",INDEX('Work It Out'!$I361:$EN361, MATCH(W$14, WorkDebtName, 0)))</f>
        <v/>
      </c>
      <c r="Y367" s="32" t="str">
        <f>IF(Y$14="","",INDEX('Work It Out'!$K361:$EN361,MATCH(Y$14,WorkDebtName,0)))</f>
        <v/>
      </c>
      <c r="Z367" s="32" t="str">
        <f>IF(Y$14="","",INDEX('Work It Out'!$I361:$EN361, MATCH(Y$14, WorkDebtName, 0)))</f>
        <v/>
      </c>
      <c r="AA367" s="32" t="str">
        <f>IF(AA$14="","",INDEX('Work It Out'!$K361:$EN361,MATCH(AA$14,WorkDebtName,0)))</f>
        <v/>
      </c>
      <c r="AB367" s="32" t="str">
        <f>IF(AA$14="","",INDEX('Work It Out'!$I361:$EN361, MATCH(AA$14, WorkDebtName, 0)))</f>
        <v/>
      </c>
      <c r="AC367" s="32" t="str">
        <f>IF(AC$14="","",INDEX('Work It Out'!$K361:$EN361,MATCH(AC$14,WorkDebtName,0)))</f>
        <v/>
      </c>
      <c r="AD367" s="32" t="str">
        <f>IF(AC$14="","",INDEX('Work It Out'!$I361:$EN361, MATCH(AC$14, WorkDebtName, 0)))</f>
        <v/>
      </c>
      <c r="AE367" s="32" t="str">
        <f>IF(AE$14="","",INDEX('Work It Out'!$K361:$EN361,MATCH(AE$14,WorkDebtName,0)))</f>
        <v/>
      </c>
      <c r="AF367" s="32" t="str">
        <f>IF(AE$14="","",INDEX('Work It Out'!$I361:$EN361, MATCH(AE$14, WorkDebtName, 0)))</f>
        <v/>
      </c>
      <c r="AG367" s="32" t="str">
        <f>IF(AG$14="","",INDEX('Work It Out'!$K361:$EN361,MATCH(AG$14,WorkDebtName,0)))</f>
        <v/>
      </c>
      <c r="AH367" s="32" t="str">
        <f>IF(AG$14="","",INDEX('Work It Out'!$I361:$EN361, MATCH(AG$14, WorkDebtName, 0)))</f>
        <v/>
      </c>
      <c r="AI367" s="32" t="str">
        <f>IF(AI$14="","",INDEX('Work It Out'!$K361:$EN361,MATCH(AI$14,WorkDebtName,0)))</f>
        <v/>
      </c>
      <c r="AJ367" s="32" t="str">
        <f>IF(AI$14="","",INDEX('Work It Out'!$I361:$EN361, MATCH(AI$14, WorkDebtName, 0)))</f>
        <v/>
      </c>
      <c r="AK367" s="32" t="str">
        <f>IF(AK$14="","",INDEX('Work It Out'!$K361:$EN361,MATCH(AK$14,WorkDebtName,0)))</f>
        <v/>
      </c>
      <c r="AL367" s="32" t="str">
        <f>IF(AK$14="","",INDEX('Work It Out'!$I361:$EN361, MATCH(AK$14, WorkDebtName, 0)))</f>
        <v/>
      </c>
      <c r="AM367" s="32" t="str">
        <f>IF(AM$14="","",INDEX('Work It Out'!$K361:$EN361,MATCH(AM$14,WorkDebtName,0)))</f>
        <v/>
      </c>
      <c r="AN367" s="32" t="str">
        <f>IF(AM$14="","",INDEX('Work It Out'!$I361:$EN361, MATCH(AM$14, WorkDebtName, 0)))</f>
        <v/>
      </c>
      <c r="AO367" s="32" t="str">
        <f>IF(AO$14="","",INDEX('Work It Out'!$K361:$EN361,MATCH(AO$14,WorkDebtName,0)))</f>
        <v/>
      </c>
      <c r="AP367" s="32" t="str">
        <f>IF(AO$14="","",INDEX('Work It Out'!$I361:$EN361, MATCH(AO$14, WorkDebtName, 0)))</f>
        <v/>
      </c>
    </row>
    <row r="368" spans="2:42" x14ac:dyDescent="0.25">
      <c r="B368" s="31">
        <f t="shared" ca="1" si="5"/>
        <v>56219</v>
      </c>
      <c r="C368" s="32">
        <f>IF(C$14="","",INDEX('Work It Out'!$K362:$EN362,MATCH(C$14,WorkDebtName,0)))</f>
        <v>0</v>
      </c>
      <c r="D368" s="32">
        <f>IF(C$14="","",INDEX('Work It Out'!$I362:$EN362, MATCH(C$14, WorkDebtName, 0)))</f>
        <v>0</v>
      </c>
      <c r="E368" s="32">
        <f>IF(E$14="","",INDEX('Work It Out'!$K362:$EN362,MATCH(E$14,WorkDebtName,0)))</f>
        <v>0</v>
      </c>
      <c r="F368" s="32">
        <f>IF(E$14="","",INDEX('Work It Out'!$I362:$EN362, MATCH(E$14, WorkDebtName, 0)))</f>
        <v>0</v>
      </c>
      <c r="G368" s="32">
        <f>IF(G$14="","",INDEX('Work It Out'!$K362:$EN362,MATCH(G$14,WorkDebtName,0)))</f>
        <v>0</v>
      </c>
      <c r="H368" s="32">
        <f>IF(G$14="","",INDEX('Work It Out'!$I362:$EN362, MATCH(G$14, WorkDebtName, 0)))</f>
        <v>0</v>
      </c>
      <c r="I368" s="32">
        <f>IF(I$14="","",INDEX('Work It Out'!$K362:$EN362,MATCH(I$14,WorkDebtName,0)))</f>
        <v>0</v>
      </c>
      <c r="J368" s="32">
        <f>IF(I$14="","",INDEX('Work It Out'!$I362:$EN362, MATCH(I$14, WorkDebtName, 0)))</f>
        <v>0</v>
      </c>
      <c r="K368" s="32" t="str">
        <f>IF(K$14="","",INDEX('Work It Out'!$K362:$EN362,MATCH(K$14,WorkDebtName,0)))</f>
        <v/>
      </c>
      <c r="L368" s="32" t="str">
        <f>IF(K$14="","",INDEX('Work It Out'!$I362:$EN362, MATCH(K$14, WorkDebtName, 0)))</f>
        <v/>
      </c>
      <c r="M368" s="32" t="str">
        <f>IF(M$14="","",INDEX('Work It Out'!$K362:$EN362,MATCH(M$14,WorkDebtName,0)))</f>
        <v/>
      </c>
      <c r="N368" s="32" t="str">
        <f>IF(M$14="","",INDEX('Work It Out'!$I362:$EN362, MATCH(M$14, WorkDebtName, 0)))</f>
        <v/>
      </c>
      <c r="O368" s="32" t="str">
        <f>IF(O$14="","",INDEX('Work It Out'!$K362:$EN362,MATCH(O$14,WorkDebtName,0)))</f>
        <v/>
      </c>
      <c r="P368" s="32" t="str">
        <f>IF(O$14="","",INDEX('Work It Out'!$I362:$EN362, MATCH(O$14, WorkDebtName, 0)))</f>
        <v/>
      </c>
      <c r="Q368" s="32" t="str">
        <f>IF(Q$14="","",INDEX('Work It Out'!$K362:$EN362,MATCH(Q$14,WorkDebtName,0)))</f>
        <v/>
      </c>
      <c r="R368" s="32" t="str">
        <f>IF(Q$14="","",INDEX('Work It Out'!$I362:$EN362, MATCH(Q$14, WorkDebtName, 0)))</f>
        <v/>
      </c>
      <c r="S368" s="32" t="str">
        <f>IF(S$14="","",INDEX('Work It Out'!$K362:$EN362,MATCH(S$14,WorkDebtName,0)))</f>
        <v/>
      </c>
      <c r="T368" s="32" t="str">
        <f>IF(S$14="","",INDEX('Work It Out'!$I362:$EN362, MATCH(S$14, WorkDebtName, 0)))</f>
        <v/>
      </c>
      <c r="U368" s="32" t="str">
        <f>IF(U$14="","",INDEX('Work It Out'!$K362:$EN362,MATCH(U$14,WorkDebtName,0)))</f>
        <v/>
      </c>
      <c r="V368" s="32" t="str">
        <f>IF(U$14="","",INDEX('Work It Out'!$I362:$EN362, MATCH(U$14, WorkDebtName, 0)))</f>
        <v/>
      </c>
      <c r="W368" s="32" t="str">
        <f>IF(W$14="","",INDEX('Work It Out'!$K362:$EN362,MATCH(W$14,WorkDebtName,0)))</f>
        <v/>
      </c>
      <c r="X368" s="32" t="str">
        <f>IF(W$14="","",INDEX('Work It Out'!$I362:$EN362, MATCH(W$14, WorkDebtName, 0)))</f>
        <v/>
      </c>
      <c r="Y368" s="32" t="str">
        <f>IF(Y$14="","",INDEX('Work It Out'!$K362:$EN362,MATCH(Y$14,WorkDebtName,0)))</f>
        <v/>
      </c>
      <c r="Z368" s="32" t="str">
        <f>IF(Y$14="","",INDEX('Work It Out'!$I362:$EN362, MATCH(Y$14, WorkDebtName, 0)))</f>
        <v/>
      </c>
      <c r="AA368" s="32" t="str">
        <f>IF(AA$14="","",INDEX('Work It Out'!$K362:$EN362,MATCH(AA$14,WorkDebtName,0)))</f>
        <v/>
      </c>
      <c r="AB368" s="32" t="str">
        <f>IF(AA$14="","",INDEX('Work It Out'!$I362:$EN362, MATCH(AA$14, WorkDebtName, 0)))</f>
        <v/>
      </c>
      <c r="AC368" s="32" t="str">
        <f>IF(AC$14="","",INDEX('Work It Out'!$K362:$EN362,MATCH(AC$14,WorkDebtName,0)))</f>
        <v/>
      </c>
      <c r="AD368" s="32" t="str">
        <f>IF(AC$14="","",INDEX('Work It Out'!$I362:$EN362, MATCH(AC$14, WorkDebtName, 0)))</f>
        <v/>
      </c>
      <c r="AE368" s="32" t="str">
        <f>IF(AE$14="","",INDEX('Work It Out'!$K362:$EN362,MATCH(AE$14,WorkDebtName,0)))</f>
        <v/>
      </c>
      <c r="AF368" s="32" t="str">
        <f>IF(AE$14="","",INDEX('Work It Out'!$I362:$EN362, MATCH(AE$14, WorkDebtName, 0)))</f>
        <v/>
      </c>
      <c r="AG368" s="32" t="str">
        <f>IF(AG$14="","",INDEX('Work It Out'!$K362:$EN362,MATCH(AG$14,WorkDebtName,0)))</f>
        <v/>
      </c>
      <c r="AH368" s="32" t="str">
        <f>IF(AG$14="","",INDEX('Work It Out'!$I362:$EN362, MATCH(AG$14, WorkDebtName, 0)))</f>
        <v/>
      </c>
      <c r="AI368" s="32" t="str">
        <f>IF(AI$14="","",INDEX('Work It Out'!$K362:$EN362,MATCH(AI$14,WorkDebtName,0)))</f>
        <v/>
      </c>
      <c r="AJ368" s="32" t="str">
        <f>IF(AI$14="","",INDEX('Work It Out'!$I362:$EN362, MATCH(AI$14, WorkDebtName, 0)))</f>
        <v/>
      </c>
      <c r="AK368" s="32" t="str">
        <f>IF(AK$14="","",INDEX('Work It Out'!$K362:$EN362,MATCH(AK$14,WorkDebtName,0)))</f>
        <v/>
      </c>
      <c r="AL368" s="32" t="str">
        <f>IF(AK$14="","",INDEX('Work It Out'!$I362:$EN362, MATCH(AK$14, WorkDebtName, 0)))</f>
        <v/>
      </c>
      <c r="AM368" s="32" t="str">
        <f>IF(AM$14="","",INDEX('Work It Out'!$K362:$EN362,MATCH(AM$14,WorkDebtName,0)))</f>
        <v/>
      </c>
      <c r="AN368" s="32" t="str">
        <f>IF(AM$14="","",INDEX('Work It Out'!$I362:$EN362, MATCH(AM$14, WorkDebtName, 0)))</f>
        <v/>
      </c>
      <c r="AO368" s="32" t="str">
        <f>IF(AO$14="","",INDEX('Work It Out'!$K362:$EN362,MATCH(AO$14,WorkDebtName,0)))</f>
        <v/>
      </c>
      <c r="AP368" s="32" t="str">
        <f>IF(AO$14="","",INDEX('Work It Out'!$I362:$EN362, MATCH(AO$14, WorkDebtName, 0)))</f>
        <v/>
      </c>
    </row>
    <row r="369" spans="2:42" x14ac:dyDescent="0.25">
      <c r="B369" s="31">
        <f t="shared" ca="1" si="5"/>
        <v>56250</v>
      </c>
      <c r="C369" s="32">
        <f>IF(C$14="","",INDEX('Work It Out'!$K363:$EN363,MATCH(C$14,WorkDebtName,0)))</f>
        <v>0</v>
      </c>
      <c r="D369" s="32">
        <f>IF(C$14="","",INDEX('Work It Out'!$I363:$EN363, MATCH(C$14, WorkDebtName, 0)))</f>
        <v>0</v>
      </c>
      <c r="E369" s="32">
        <f>IF(E$14="","",INDEX('Work It Out'!$K363:$EN363,MATCH(E$14,WorkDebtName,0)))</f>
        <v>0</v>
      </c>
      <c r="F369" s="32">
        <f>IF(E$14="","",INDEX('Work It Out'!$I363:$EN363, MATCH(E$14, WorkDebtName, 0)))</f>
        <v>0</v>
      </c>
      <c r="G369" s="32">
        <f>IF(G$14="","",INDEX('Work It Out'!$K363:$EN363,MATCH(G$14,WorkDebtName,0)))</f>
        <v>0</v>
      </c>
      <c r="H369" s="32">
        <f>IF(G$14="","",INDEX('Work It Out'!$I363:$EN363, MATCH(G$14, WorkDebtName, 0)))</f>
        <v>0</v>
      </c>
      <c r="I369" s="32">
        <f>IF(I$14="","",INDEX('Work It Out'!$K363:$EN363,MATCH(I$14,WorkDebtName,0)))</f>
        <v>0</v>
      </c>
      <c r="J369" s="32">
        <f>IF(I$14="","",INDEX('Work It Out'!$I363:$EN363, MATCH(I$14, WorkDebtName, 0)))</f>
        <v>0</v>
      </c>
      <c r="K369" s="32" t="str">
        <f>IF(K$14="","",INDEX('Work It Out'!$K363:$EN363,MATCH(K$14,WorkDebtName,0)))</f>
        <v/>
      </c>
      <c r="L369" s="32" t="str">
        <f>IF(K$14="","",INDEX('Work It Out'!$I363:$EN363, MATCH(K$14, WorkDebtName, 0)))</f>
        <v/>
      </c>
      <c r="M369" s="32" t="str">
        <f>IF(M$14="","",INDEX('Work It Out'!$K363:$EN363,MATCH(M$14,WorkDebtName,0)))</f>
        <v/>
      </c>
      <c r="N369" s="32" t="str">
        <f>IF(M$14="","",INDEX('Work It Out'!$I363:$EN363, MATCH(M$14, WorkDebtName, 0)))</f>
        <v/>
      </c>
      <c r="O369" s="32" t="str">
        <f>IF(O$14="","",INDEX('Work It Out'!$K363:$EN363,MATCH(O$14,WorkDebtName,0)))</f>
        <v/>
      </c>
      <c r="P369" s="32" t="str">
        <f>IF(O$14="","",INDEX('Work It Out'!$I363:$EN363, MATCH(O$14, WorkDebtName, 0)))</f>
        <v/>
      </c>
      <c r="Q369" s="32" t="str">
        <f>IF(Q$14="","",INDEX('Work It Out'!$K363:$EN363,MATCH(Q$14,WorkDebtName,0)))</f>
        <v/>
      </c>
      <c r="R369" s="32" t="str">
        <f>IF(Q$14="","",INDEX('Work It Out'!$I363:$EN363, MATCH(Q$14, WorkDebtName, 0)))</f>
        <v/>
      </c>
      <c r="S369" s="32" t="str">
        <f>IF(S$14="","",INDEX('Work It Out'!$K363:$EN363,MATCH(S$14,WorkDebtName,0)))</f>
        <v/>
      </c>
      <c r="T369" s="32" t="str">
        <f>IF(S$14="","",INDEX('Work It Out'!$I363:$EN363, MATCH(S$14, WorkDebtName, 0)))</f>
        <v/>
      </c>
      <c r="U369" s="32" t="str">
        <f>IF(U$14="","",INDEX('Work It Out'!$K363:$EN363,MATCH(U$14,WorkDebtName,0)))</f>
        <v/>
      </c>
      <c r="V369" s="32" t="str">
        <f>IF(U$14="","",INDEX('Work It Out'!$I363:$EN363, MATCH(U$14, WorkDebtName, 0)))</f>
        <v/>
      </c>
      <c r="W369" s="32" t="str">
        <f>IF(W$14="","",INDEX('Work It Out'!$K363:$EN363,MATCH(W$14,WorkDebtName,0)))</f>
        <v/>
      </c>
      <c r="X369" s="32" t="str">
        <f>IF(W$14="","",INDEX('Work It Out'!$I363:$EN363, MATCH(W$14, WorkDebtName, 0)))</f>
        <v/>
      </c>
      <c r="Y369" s="32" t="str">
        <f>IF(Y$14="","",INDEX('Work It Out'!$K363:$EN363,MATCH(Y$14,WorkDebtName,0)))</f>
        <v/>
      </c>
      <c r="Z369" s="32" t="str">
        <f>IF(Y$14="","",INDEX('Work It Out'!$I363:$EN363, MATCH(Y$14, WorkDebtName, 0)))</f>
        <v/>
      </c>
      <c r="AA369" s="32" t="str">
        <f>IF(AA$14="","",INDEX('Work It Out'!$K363:$EN363,MATCH(AA$14,WorkDebtName,0)))</f>
        <v/>
      </c>
      <c r="AB369" s="32" t="str">
        <f>IF(AA$14="","",INDEX('Work It Out'!$I363:$EN363, MATCH(AA$14, WorkDebtName, 0)))</f>
        <v/>
      </c>
      <c r="AC369" s="32" t="str">
        <f>IF(AC$14="","",INDEX('Work It Out'!$K363:$EN363,MATCH(AC$14,WorkDebtName,0)))</f>
        <v/>
      </c>
      <c r="AD369" s="32" t="str">
        <f>IF(AC$14="","",INDEX('Work It Out'!$I363:$EN363, MATCH(AC$14, WorkDebtName, 0)))</f>
        <v/>
      </c>
      <c r="AE369" s="32" t="str">
        <f>IF(AE$14="","",INDEX('Work It Out'!$K363:$EN363,MATCH(AE$14,WorkDebtName,0)))</f>
        <v/>
      </c>
      <c r="AF369" s="32" t="str">
        <f>IF(AE$14="","",INDEX('Work It Out'!$I363:$EN363, MATCH(AE$14, WorkDebtName, 0)))</f>
        <v/>
      </c>
      <c r="AG369" s="32" t="str">
        <f>IF(AG$14="","",INDEX('Work It Out'!$K363:$EN363,MATCH(AG$14,WorkDebtName,0)))</f>
        <v/>
      </c>
      <c r="AH369" s="32" t="str">
        <f>IF(AG$14="","",INDEX('Work It Out'!$I363:$EN363, MATCH(AG$14, WorkDebtName, 0)))</f>
        <v/>
      </c>
      <c r="AI369" s="32" t="str">
        <f>IF(AI$14="","",INDEX('Work It Out'!$K363:$EN363,MATCH(AI$14,WorkDebtName,0)))</f>
        <v/>
      </c>
      <c r="AJ369" s="32" t="str">
        <f>IF(AI$14="","",INDEX('Work It Out'!$I363:$EN363, MATCH(AI$14, WorkDebtName, 0)))</f>
        <v/>
      </c>
      <c r="AK369" s="32" t="str">
        <f>IF(AK$14="","",INDEX('Work It Out'!$K363:$EN363,MATCH(AK$14,WorkDebtName,0)))</f>
        <v/>
      </c>
      <c r="AL369" s="32" t="str">
        <f>IF(AK$14="","",INDEX('Work It Out'!$I363:$EN363, MATCH(AK$14, WorkDebtName, 0)))</f>
        <v/>
      </c>
      <c r="AM369" s="32" t="str">
        <f>IF(AM$14="","",INDEX('Work It Out'!$K363:$EN363,MATCH(AM$14,WorkDebtName,0)))</f>
        <v/>
      </c>
      <c r="AN369" s="32" t="str">
        <f>IF(AM$14="","",INDEX('Work It Out'!$I363:$EN363, MATCH(AM$14, WorkDebtName, 0)))</f>
        <v/>
      </c>
      <c r="AO369" s="32" t="str">
        <f>IF(AO$14="","",INDEX('Work It Out'!$K363:$EN363,MATCH(AO$14,WorkDebtName,0)))</f>
        <v/>
      </c>
      <c r="AP369" s="32" t="str">
        <f>IF(AO$14="","",INDEX('Work It Out'!$I363:$EN363, MATCH(AO$14, WorkDebtName, 0)))</f>
        <v/>
      </c>
    </row>
    <row r="370" spans="2:42" x14ac:dyDescent="0.25">
      <c r="B370" s="31">
        <f t="shared" ca="1" si="5"/>
        <v>56281</v>
      </c>
      <c r="C370" s="32">
        <f>IF(C$14="","",INDEX('Work It Out'!$K364:$EN364,MATCH(C$14,WorkDebtName,0)))</f>
        <v>0</v>
      </c>
      <c r="D370" s="32">
        <f>IF(C$14="","",INDEX('Work It Out'!$I364:$EN364, MATCH(C$14, WorkDebtName, 0)))</f>
        <v>0</v>
      </c>
      <c r="E370" s="32">
        <f>IF(E$14="","",INDEX('Work It Out'!$K364:$EN364,MATCH(E$14,WorkDebtName,0)))</f>
        <v>0</v>
      </c>
      <c r="F370" s="32">
        <f>IF(E$14="","",INDEX('Work It Out'!$I364:$EN364, MATCH(E$14, WorkDebtName, 0)))</f>
        <v>0</v>
      </c>
      <c r="G370" s="32">
        <f>IF(G$14="","",INDEX('Work It Out'!$K364:$EN364,MATCH(G$14,WorkDebtName,0)))</f>
        <v>0</v>
      </c>
      <c r="H370" s="32">
        <f>IF(G$14="","",INDEX('Work It Out'!$I364:$EN364, MATCH(G$14, WorkDebtName, 0)))</f>
        <v>0</v>
      </c>
      <c r="I370" s="32">
        <f>IF(I$14="","",INDEX('Work It Out'!$K364:$EN364,MATCH(I$14,WorkDebtName,0)))</f>
        <v>0</v>
      </c>
      <c r="J370" s="32">
        <f>IF(I$14="","",INDEX('Work It Out'!$I364:$EN364, MATCH(I$14, WorkDebtName, 0)))</f>
        <v>0</v>
      </c>
      <c r="K370" s="32" t="str">
        <f>IF(K$14="","",INDEX('Work It Out'!$K364:$EN364,MATCH(K$14,WorkDebtName,0)))</f>
        <v/>
      </c>
      <c r="L370" s="32" t="str">
        <f>IF(K$14="","",INDEX('Work It Out'!$I364:$EN364, MATCH(K$14, WorkDebtName, 0)))</f>
        <v/>
      </c>
      <c r="M370" s="32" t="str">
        <f>IF(M$14="","",INDEX('Work It Out'!$K364:$EN364,MATCH(M$14,WorkDebtName,0)))</f>
        <v/>
      </c>
      <c r="N370" s="32" t="str">
        <f>IF(M$14="","",INDEX('Work It Out'!$I364:$EN364, MATCH(M$14, WorkDebtName, 0)))</f>
        <v/>
      </c>
      <c r="O370" s="32" t="str">
        <f>IF(O$14="","",INDEX('Work It Out'!$K364:$EN364,MATCH(O$14,WorkDebtName,0)))</f>
        <v/>
      </c>
      <c r="P370" s="32" t="str">
        <f>IF(O$14="","",INDEX('Work It Out'!$I364:$EN364, MATCH(O$14, WorkDebtName, 0)))</f>
        <v/>
      </c>
      <c r="Q370" s="32" t="str">
        <f>IF(Q$14="","",INDEX('Work It Out'!$K364:$EN364,MATCH(Q$14,WorkDebtName,0)))</f>
        <v/>
      </c>
      <c r="R370" s="32" t="str">
        <f>IF(Q$14="","",INDEX('Work It Out'!$I364:$EN364, MATCH(Q$14, WorkDebtName, 0)))</f>
        <v/>
      </c>
      <c r="S370" s="32" t="str">
        <f>IF(S$14="","",INDEX('Work It Out'!$K364:$EN364,MATCH(S$14,WorkDebtName,0)))</f>
        <v/>
      </c>
      <c r="T370" s="32" t="str">
        <f>IF(S$14="","",INDEX('Work It Out'!$I364:$EN364, MATCH(S$14, WorkDebtName, 0)))</f>
        <v/>
      </c>
      <c r="U370" s="32" t="str">
        <f>IF(U$14="","",INDEX('Work It Out'!$K364:$EN364,MATCH(U$14,WorkDebtName,0)))</f>
        <v/>
      </c>
      <c r="V370" s="32" t="str">
        <f>IF(U$14="","",INDEX('Work It Out'!$I364:$EN364, MATCH(U$14, WorkDebtName, 0)))</f>
        <v/>
      </c>
      <c r="W370" s="32" t="str">
        <f>IF(W$14="","",INDEX('Work It Out'!$K364:$EN364,MATCH(W$14,WorkDebtName,0)))</f>
        <v/>
      </c>
      <c r="X370" s="32" t="str">
        <f>IF(W$14="","",INDEX('Work It Out'!$I364:$EN364, MATCH(W$14, WorkDebtName, 0)))</f>
        <v/>
      </c>
      <c r="Y370" s="32" t="str">
        <f>IF(Y$14="","",INDEX('Work It Out'!$K364:$EN364,MATCH(Y$14,WorkDebtName,0)))</f>
        <v/>
      </c>
      <c r="Z370" s="32" t="str">
        <f>IF(Y$14="","",INDEX('Work It Out'!$I364:$EN364, MATCH(Y$14, WorkDebtName, 0)))</f>
        <v/>
      </c>
      <c r="AA370" s="32" t="str">
        <f>IF(AA$14="","",INDEX('Work It Out'!$K364:$EN364,MATCH(AA$14,WorkDebtName,0)))</f>
        <v/>
      </c>
      <c r="AB370" s="32" t="str">
        <f>IF(AA$14="","",INDEX('Work It Out'!$I364:$EN364, MATCH(AA$14, WorkDebtName, 0)))</f>
        <v/>
      </c>
      <c r="AC370" s="32" t="str">
        <f>IF(AC$14="","",INDEX('Work It Out'!$K364:$EN364,MATCH(AC$14,WorkDebtName,0)))</f>
        <v/>
      </c>
      <c r="AD370" s="32" t="str">
        <f>IF(AC$14="","",INDEX('Work It Out'!$I364:$EN364, MATCH(AC$14, WorkDebtName, 0)))</f>
        <v/>
      </c>
      <c r="AE370" s="32" t="str">
        <f>IF(AE$14="","",INDEX('Work It Out'!$K364:$EN364,MATCH(AE$14,WorkDebtName,0)))</f>
        <v/>
      </c>
      <c r="AF370" s="32" t="str">
        <f>IF(AE$14="","",INDEX('Work It Out'!$I364:$EN364, MATCH(AE$14, WorkDebtName, 0)))</f>
        <v/>
      </c>
      <c r="AG370" s="32" t="str">
        <f>IF(AG$14="","",INDEX('Work It Out'!$K364:$EN364,MATCH(AG$14,WorkDebtName,0)))</f>
        <v/>
      </c>
      <c r="AH370" s="32" t="str">
        <f>IF(AG$14="","",INDEX('Work It Out'!$I364:$EN364, MATCH(AG$14, WorkDebtName, 0)))</f>
        <v/>
      </c>
      <c r="AI370" s="32" t="str">
        <f>IF(AI$14="","",INDEX('Work It Out'!$K364:$EN364,MATCH(AI$14,WorkDebtName,0)))</f>
        <v/>
      </c>
      <c r="AJ370" s="32" t="str">
        <f>IF(AI$14="","",INDEX('Work It Out'!$I364:$EN364, MATCH(AI$14, WorkDebtName, 0)))</f>
        <v/>
      </c>
      <c r="AK370" s="32" t="str">
        <f>IF(AK$14="","",INDEX('Work It Out'!$K364:$EN364,MATCH(AK$14,WorkDebtName,0)))</f>
        <v/>
      </c>
      <c r="AL370" s="32" t="str">
        <f>IF(AK$14="","",INDEX('Work It Out'!$I364:$EN364, MATCH(AK$14, WorkDebtName, 0)))</f>
        <v/>
      </c>
      <c r="AM370" s="32" t="str">
        <f>IF(AM$14="","",INDEX('Work It Out'!$K364:$EN364,MATCH(AM$14,WorkDebtName,0)))</f>
        <v/>
      </c>
      <c r="AN370" s="32" t="str">
        <f>IF(AM$14="","",INDEX('Work It Out'!$I364:$EN364, MATCH(AM$14, WorkDebtName, 0)))</f>
        <v/>
      </c>
      <c r="AO370" s="32" t="str">
        <f>IF(AO$14="","",INDEX('Work It Out'!$K364:$EN364,MATCH(AO$14,WorkDebtName,0)))</f>
        <v/>
      </c>
      <c r="AP370" s="32" t="str">
        <f>IF(AO$14="","",INDEX('Work It Out'!$I364:$EN364, MATCH(AO$14, WorkDebtName, 0)))</f>
        <v/>
      </c>
    </row>
    <row r="371" spans="2:42" x14ac:dyDescent="0.25">
      <c r="B371" s="31">
        <f t="shared" ca="1" si="5"/>
        <v>56309</v>
      </c>
      <c r="C371" s="32">
        <f>IF(C$14="","",INDEX('Work It Out'!$K365:$EN365,MATCH(C$14,WorkDebtName,0)))</f>
        <v>0</v>
      </c>
      <c r="D371" s="32">
        <f>IF(C$14="","",INDEX('Work It Out'!$I365:$EN365, MATCH(C$14, WorkDebtName, 0)))</f>
        <v>0</v>
      </c>
      <c r="E371" s="32">
        <f>IF(E$14="","",INDEX('Work It Out'!$K365:$EN365,MATCH(E$14,WorkDebtName,0)))</f>
        <v>0</v>
      </c>
      <c r="F371" s="32">
        <f>IF(E$14="","",INDEX('Work It Out'!$I365:$EN365, MATCH(E$14, WorkDebtName, 0)))</f>
        <v>0</v>
      </c>
      <c r="G371" s="32">
        <f>IF(G$14="","",INDEX('Work It Out'!$K365:$EN365,MATCH(G$14,WorkDebtName,0)))</f>
        <v>0</v>
      </c>
      <c r="H371" s="32">
        <f>IF(G$14="","",INDEX('Work It Out'!$I365:$EN365, MATCH(G$14, WorkDebtName, 0)))</f>
        <v>0</v>
      </c>
      <c r="I371" s="32">
        <f>IF(I$14="","",INDEX('Work It Out'!$K365:$EN365,MATCH(I$14,WorkDebtName,0)))</f>
        <v>0</v>
      </c>
      <c r="J371" s="32">
        <f>IF(I$14="","",INDEX('Work It Out'!$I365:$EN365, MATCH(I$14, WorkDebtName, 0)))</f>
        <v>0</v>
      </c>
      <c r="K371" s="32" t="str">
        <f>IF(K$14="","",INDEX('Work It Out'!$K365:$EN365,MATCH(K$14,WorkDebtName,0)))</f>
        <v/>
      </c>
      <c r="L371" s="32" t="str">
        <f>IF(K$14="","",INDEX('Work It Out'!$I365:$EN365, MATCH(K$14, WorkDebtName, 0)))</f>
        <v/>
      </c>
      <c r="M371" s="32" t="str">
        <f>IF(M$14="","",INDEX('Work It Out'!$K365:$EN365,MATCH(M$14,WorkDebtName,0)))</f>
        <v/>
      </c>
      <c r="N371" s="32" t="str">
        <f>IF(M$14="","",INDEX('Work It Out'!$I365:$EN365, MATCH(M$14, WorkDebtName, 0)))</f>
        <v/>
      </c>
      <c r="O371" s="32" t="str">
        <f>IF(O$14="","",INDEX('Work It Out'!$K365:$EN365,MATCH(O$14,WorkDebtName,0)))</f>
        <v/>
      </c>
      <c r="P371" s="32" t="str">
        <f>IF(O$14="","",INDEX('Work It Out'!$I365:$EN365, MATCH(O$14, WorkDebtName, 0)))</f>
        <v/>
      </c>
      <c r="Q371" s="32" t="str">
        <f>IF(Q$14="","",INDEX('Work It Out'!$K365:$EN365,MATCH(Q$14,WorkDebtName,0)))</f>
        <v/>
      </c>
      <c r="R371" s="32" t="str">
        <f>IF(Q$14="","",INDEX('Work It Out'!$I365:$EN365, MATCH(Q$14, WorkDebtName, 0)))</f>
        <v/>
      </c>
      <c r="S371" s="32" t="str">
        <f>IF(S$14="","",INDEX('Work It Out'!$K365:$EN365,MATCH(S$14,WorkDebtName,0)))</f>
        <v/>
      </c>
      <c r="T371" s="32" t="str">
        <f>IF(S$14="","",INDEX('Work It Out'!$I365:$EN365, MATCH(S$14, WorkDebtName, 0)))</f>
        <v/>
      </c>
      <c r="U371" s="32" t="str">
        <f>IF(U$14="","",INDEX('Work It Out'!$K365:$EN365,MATCH(U$14,WorkDebtName,0)))</f>
        <v/>
      </c>
      <c r="V371" s="32" t="str">
        <f>IF(U$14="","",INDEX('Work It Out'!$I365:$EN365, MATCH(U$14, WorkDebtName, 0)))</f>
        <v/>
      </c>
      <c r="W371" s="32" t="str">
        <f>IF(W$14="","",INDEX('Work It Out'!$K365:$EN365,MATCH(W$14,WorkDebtName,0)))</f>
        <v/>
      </c>
      <c r="X371" s="32" t="str">
        <f>IF(W$14="","",INDEX('Work It Out'!$I365:$EN365, MATCH(W$14, WorkDebtName, 0)))</f>
        <v/>
      </c>
      <c r="Y371" s="32" t="str">
        <f>IF(Y$14="","",INDEX('Work It Out'!$K365:$EN365,MATCH(Y$14,WorkDebtName,0)))</f>
        <v/>
      </c>
      <c r="Z371" s="32" t="str">
        <f>IF(Y$14="","",INDEX('Work It Out'!$I365:$EN365, MATCH(Y$14, WorkDebtName, 0)))</f>
        <v/>
      </c>
      <c r="AA371" s="32" t="str">
        <f>IF(AA$14="","",INDEX('Work It Out'!$K365:$EN365,MATCH(AA$14,WorkDebtName,0)))</f>
        <v/>
      </c>
      <c r="AB371" s="32" t="str">
        <f>IF(AA$14="","",INDEX('Work It Out'!$I365:$EN365, MATCH(AA$14, WorkDebtName, 0)))</f>
        <v/>
      </c>
      <c r="AC371" s="32" t="str">
        <f>IF(AC$14="","",INDEX('Work It Out'!$K365:$EN365,MATCH(AC$14,WorkDebtName,0)))</f>
        <v/>
      </c>
      <c r="AD371" s="32" t="str">
        <f>IF(AC$14="","",INDEX('Work It Out'!$I365:$EN365, MATCH(AC$14, WorkDebtName, 0)))</f>
        <v/>
      </c>
      <c r="AE371" s="32" t="str">
        <f>IF(AE$14="","",INDEX('Work It Out'!$K365:$EN365,MATCH(AE$14,WorkDebtName,0)))</f>
        <v/>
      </c>
      <c r="AF371" s="32" t="str">
        <f>IF(AE$14="","",INDEX('Work It Out'!$I365:$EN365, MATCH(AE$14, WorkDebtName, 0)))</f>
        <v/>
      </c>
      <c r="AG371" s="32" t="str">
        <f>IF(AG$14="","",INDEX('Work It Out'!$K365:$EN365,MATCH(AG$14,WorkDebtName,0)))</f>
        <v/>
      </c>
      <c r="AH371" s="32" t="str">
        <f>IF(AG$14="","",INDEX('Work It Out'!$I365:$EN365, MATCH(AG$14, WorkDebtName, 0)))</f>
        <v/>
      </c>
      <c r="AI371" s="32" t="str">
        <f>IF(AI$14="","",INDEX('Work It Out'!$K365:$EN365,MATCH(AI$14,WorkDebtName,0)))</f>
        <v/>
      </c>
      <c r="AJ371" s="32" t="str">
        <f>IF(AI$14="","",INDEX('Work It Out'!$I365:$EN365, MATCH(AI$14, WorkDebtName, 0)))</f>
        <v/>
      </c>
      <c r="AK371" s="32" t="str">
        <f>IF(AK$14="","",INDEX('Work It Out'!$K365:$EN365,MATCH(AK$14,WorkDebtName,0)))</f>
        <v/>
      </c>
      <c r="AL371" s="32" t="str">
        <f>IF(AK$14="","",INDEX('Work It Out'!$I365:$EN365, MATCH(AK$14, WorkDebtName, 0)))</f>
        <v/>
      </c>
      <c r="AM371" s="32" t="str">
        <f>IF(AM$14="","",INDEX('Work It Out'!$K365:$EN365,MATCH(AM$14,WorkDebtName,0)))</f>
        <v/>
      </c>
      <c r="AN371" s="32" t="str">
        <f>IF(AM$14="","",INDEX('Work It Out'!$I365:$EN365, MATCH(AM$14, WorkDebtName, 0)))</f>
        <v/>
      </c>
      <c r="AO371" s="32" t="str">
        <f>IF(AO$14="","",INDEX('Work It Out'!$K365:$EN365,MATCH(AO$14,WorkDebtName,0)))</f>
        <v/>
      </c>
      <c r="AP371" s="32" t="str">
        <f>IF(AO$14="","",INDEX('Work It Out'!$I365:$EN365, MATCH(AO$14, WorkDebtName, 0)))</f>
        <v/>
      </c>
    </row>
    <row r="372" spans="2:42" x14ac:dyDescent="0.25">
      <c r="B372" s="31">
        <f t="shared" ca="1" si="5"/>
        <v>56340</v>
      </c>
      <c r="C372" s="32">
        <f>IF(C$14="","",INDEX('Work It Out'!$K366:$EN366,MATCH(C$14,WorkDebtName,0)))</f>
        <v>0</v>
      </c>
      <c r="D372" s="32">
        <f>IF(C$14="","",INDEX('Work It Out'!$I366:$EN366, MATCH(C$14, WorkDebtName, 0)))</f>
        <v>0</v>
      </c>
      <c r="E372" s="32">
        <f>IF(E$14="","",INDEX('Work It Out'!$K366:$EN366,MATCH(E$14,WorkDebtName,0)))</f>
        <v>0</v>
      </c>
      <c r="F372" s="32">
        <f>IF(E$14="","",INDEX('Work It Out'!$I366:$EN366, MATCH(E$14, WorkDebtName, 0)))</f>
        <v>0</v>
      </c>
      <c r="G372" s="32">
        <f>IF(G$14="","",INDEX('Work It Out'!$K366:$EN366,MATCH(G$14,WorkDebtName,0)))</f>
        <v>0</v>
      </c>
      <c r="H372" s="32">
        <f>IF(G$14="","",INDEX('Work It Out'!$I366:$EN366, MATCH(G$14, WorkDebtName, 0)))</f>
        <v>0</v>
      </c>
      <c r="I372" s="32">
        <f>IF(I$14="","",INDEX('Work It Out'!$K366:$EN366,MATCH(I$14,WorkDebtName,0)))</f>
        <v>0</v>
      </c>
      <c r="J372" s="32">
        <f>IF(I$14="","",INDEX('Work It Out'!$I366:$EN366, MATCH(I$14, WorkDebtName, 0)))</f>
        <v>0</v>
      </c>
      <c r="K372" s="32" t="str">
        <f>IF(K$14="","",INDEX('Work It Out'!$K366:$EN366,MATCH(K$14,WorkDebtName,0)))</f>
        <v/>
      </c>
      <c r="L372" s="32" t="str">
        <f>IF(K$14="","",INDEX('Work It Out'!$I366:$EN366, MATCH(K$14, WorkDebtName, 0)))</f>
        <v/>
      </c>
      <c r="M372" s="32" t="str">
        <f>IF(M$14="","",INDEX('Work It Out'!$K366:$EN366,MATCH(M$14,WorkDebtName,0)))</f>
        <v/>
      </c>
      <c r="N372" s="32" t="str">
        <f>IF(M$14="","",INDEX('Work It Out'!$I366:$EN366, MATCH(M$14, WorkDebtName, 0)))</f>
        <v/>
      </c>
      <c r="O372" s="32" t="str">
        <f>IF(O$14="","",INDEX('Work It Out'!$K366:$EN366,MATCH(O$14,WorkDebtName,0)))</f>
        <v/>
      </c>
      <c r="P372" s="32" t="str">
        <f>IF(O$14="","",INDEX('Work It Out'!$I366:$EN366, MATCH(O$14, WorkDebtName, 0)))</f>
        <v/>
      </c>
      <c r="Q372" s="32" t="str">
        <f>IF(Q$14="","",INDEX('Work It Out'!$K366:$EN366,MATCH(Q$14,WorkDebtName,0)))</f>
        <v/>
      </c>
      <c r="R372" s="32" t="str">
        <f>IF(Q$14="","",INDEX('Work It Out'!$I366:$EN366, MATCH(Q$14, WorkDebtName, 0)))</f>
        <v/>
      </c>
      <c r="S372" s="32" t="str">
        <f>IF(S$14="","",INDEX('Work It Out'!$K366:$EN366,MATCH(S$14,WorkDebtName,0)))</f>
        <v/>
      </c>
      <c r="T372" s="32" t="str">
        <f>IF(S$14="","",INDEX('Work It Out'!$I366:$EN366, MATCH(S$14, WorkDebtName, 0)))</f>
        <v/>
      </c>
      <c r="U372" s="32" t="str">
        <f>IF(U$14="","",INDEX('Work It Out'!$K366:$EN366,MATCH(U$14,WorkDebtName,0)))</f>
        <v/>
      </c>
      <c r="V372" s="32" t="str">
        <f>IF(U$14="","",INDEX('Work It Out'!$I366:$EN366, MATCH(U$14, WorkDebtName, 0)))</f>
        <v/>
      </c>
      <c r="W372" s="32" t="str">
        <f>IF(W$14="","",INDEX('Work It Out'!$K366:$EN366,MATCH(W$14,WorkDebtName,0)))</f>
        <v/>
      </c>
      <c r="X372" s="32" t="str">
        <f>IF(W$14="","",INDEX('Work It Out'!$I366:$EN366, MATCH(W$14, WorkDebtName, 0)))</f>
        <v/>
      </c>
      <c r="Y372" s="32" t="str">
        <f>IF(Y$14="","",INDEX('Work It Out'!$K366:$EN366,MATCH(Y$14,WorkDebtName,0)))</f>
        <v/>
      </c>
      <c r="Z372" s="32" t="str">
        <f>IF(Y$14="","",INDEX('Work It Out'!$I366:$EN366, MATCH(Y$14, WorkDebtName, 0)))</f>
        <v/>
      </c>
      <c r="AA372" s="32" t="str">
        <f>IF(AA$14="","",INDEX('Work It Out'!$K366:$EN366,MATCH(AA$14,WorkDebtName,0)))</f>
        <v/>
      </c>
      <c r="AB372" s="32" t="str">
        <f>IF(AA$14="","",INDEX('Work It Out'!$I366:$EN366, MATCH(AA$14, WorkDebtName, 0)))</f>
        <v/>
      </c>
      <c r="AC372" s="32" t="str">
        <f>IF(AC$14="","",INDEX('Work It Out'!$K366:$EN366,MATCH(AC$14,WorkDebtName,0)))</f>
        <v/>
      </c>
      <c r="AD372" s="32" t="str">
        <f>IF(AC$14="","",INDEX('Work It Out'!$I366:$EN366, MATCH(AC$14, WorkDebtName, 0)))</f>
        <v/>
      </c>
      <c r="AE372" s="32" t="str">
        <f>IF(AE$14="","",INDEX('Work It Out'!$K366:$EN366,MATCH(AE$14,WorkDebtName,0)))</f>
        <v/>
      </c>
      <c r="AF372" s="32" t="str">
        <f>IF(AE$14="","",INDEX('Work It Out'!$I366:$EN366, MATCH(AE$14, WorkDebtName, 0)))</f>
        <v/>
      </c>
      <c r="AG372" s="32" t="str">
        <f>IF(AG$14="","",INDEX('Work It Out'!$K366:$EN366,MATCH(AG$14,WorkDebtName,0)))</f>
        <v/>
      </c>
      <c r="AH372" s="32" t="str">
        <f>IF(AG$14="","",INDEX('Work It Out'!$I366:$EN366, MATCH(AG$14, WorkDebtName, 0)))</f>
        <v/>
      </c>
      <c r="AI372" s="32" t="str">
        <f>IF(AI$14="","",INDEX('Work It Out'!$K366:$EN366,MATCH(AI$14,WorkDebtName,0)))</f>
        <v/>
      </c>
      <c r="AJ372" s="32" t="str">
        <f>IF(AI$14="","",INDEX('Work It Out'!$I366:$EN366, MATCH(AI$14, WorkDebtName, 0)))</f>
        <v/>
      </c>
      <c r="AK372" s="32" t="str">
        <f>IF(AK$14="","",INDEX('Work It Out'!$K366:$EN366,MATCH(AK$14,WorkDebtName,0)))</f>
        <v/>
      </c>
      <c r="AL372" s="32" t="str">
        <f>IF(AK$14="","",INDEX('Work It Out'!$I366:$EN366, MATCH(AK$14, WorkDebtName, 0)))</f>
        <v/>
      </c>
      <c r="AM372" s="32" t="str">
        <f>IF(AM$14="","",INDEX('Work It Out'!$K366:$EN366,MATCH(AM$14,WorkDebtName,0)))</f>
        <v/>
      </c>
      <c r="AN372" s="32" t="str">
        <f>IF(AM$14="","",INDEX('Work It Out'!$I366:$EN366, MATCH(AM$14, WorkDebtName, 0)))</f>
        <v/>
      </c>
      <c r="AO372" s="32" t="str">
        <f>IF(AO$14="","",INDEX('Work It Out'!$K366:$EN366,MATCH(AO$14,WorkDebtName,0)))</f>
        <v/>
      </c>
      <c r="AP372" s="32" t="str">
        <f>IF(AO$14="","",INDEX('Work It Out'!$I366:$EN366, MATCH(AO$14, WorkDebtName, 0)))</f>
        <v/>
      </c>
    </row>
    <row r="373" spans="2:42" x14ac:dyDescent="0.25">
      <c r="B373" s="31">
        <f t="shared" ca="1" si="5"/>
        <v>56370</v>
      </c>
      <c r="C373" s="32">
        <f>IF(C$14="","",INDEX('Work It Out'!$K367:$EN367,MATCH(C$14,WorkDebtName,0)))</f>
        <v>0</v>
      </c>
      <c r="D373" s="32">
        <f>IF(C$14="","",INDEX('Work It Out'!$I367:$EN367, MATCH(C$14, WorkDebtName, 0)))</f>
        <v>0</v>
      </c>
      <c r="E373" s="32">
        <f>IF(E$14="","",INDEX('Work It Out'!$K367:$EN367,MATCH(E$14,WorkDebtName,0)))</f>
        <v>0</v>
      </c>
      <c r="F373" s="32">
        <f>IF(E$14="","",INDEX('Work It Out'!$I367:$EN367, MATCH(E$14, WorkDebtName, 0)))</f>
        <v>0</v>
      </c>
      <c r="G373" s="32">
        <f>IF(G$14="","",INDEX('Work It Out'!$K367:$EN367,MATCH(G$14,WorkDebtName,0)))</f>
        <v>0</v>
      </c>
      <c r="H373" s="32">
        <f>IF(G$14="","",INDEX('Work It Out'!$I367:$EN367, MATCH(G$14, WorkDebtName, 0)))</f>
        <v>0</v>
      </c>
      <c r="I373" s="32">
        <f>IF(I$14="","",INDEX('Work It Out'!$K367:$EN367,MATCH(I$14,WorkDebtName,0)))</f>
        <v>0</v>
      </c>
      <c r="J373" s="32">
        <f>IF(I$14="","",INDEX('Work It Out'!$I367:$EN367, MATCH(I$14, WorkDebtName, 0)))</f>
        <v>0</v>
      </c>
      <c r="K373" s="32" t="str">
        <f>IF(K$14="","",INDEX('Work It Out'!$K367:$EN367,MATCH(K$14,WorkDebtName,0)))</f>
        <v/>
      </c>
      <c r="L373" s="32" t="str">
        <f>IF(K$14="","",INDEX('Work It Out'!$I367:$EN367, MATCH(K$14, WorkDebtName, 0)))</f>
        <v/>
      </c>
      <c r="M373" s="32" t="str">
        <f>IF(M$14="","",INDEX('Work It Out'!$K367:$EN367,MATCH(M$14,WorkDebtName,0)))</f>
        <v/>
      </c>
      <c r="N373" s="32" t="str">
        <f>IF(M$14="","",INDEX('Work It Out'!$I367:$EN367, MATCH(M$14, WorkDebtName, 0)))</f>
        <v/>
      </c>
      <c r="O373" s="32" t="str">
        <f>IF(O$14="","",INDEX('Work It Out'!$K367:$EN367,MATCH(O$14,WorkDebtName,0)))</f>
        <v/>
      </c>
      <c r="P373" s="32" t="str">
        <f>IF(O$14="","",INDEX('Work It Out'!$I367:$EN367, MATCH(O$14, WorkDebtName, 0)))</f>
        <v/>
      </c>
      <c r="Q373" s="32" t="str">
        <f>IF(Q$14="","",INDEX('Work It Out'!$K367:$EN367,MATCH(Q$14,WorkDebtName,0)))</f>
        <v/>
      </c>
      <c r="R373" s="32" t="str">
        <f>IF(Q$14="","",INDEX('Work It Out'!$I367:$EN367, MATCH(Q$14, WorkDebtName, 0)))</f>
        <v/>
      </c>
      <c r="S373" s="32" t="str">
        <f>IF(S$14="","",INDEX('Work It Out'!$K367:$EN367,MATCH(S$14,WorkDebtName,0)))</f>
        <v/>
      </c>
      <c r="T373" s="32" t="str">
        <f>IF(S$14="","",INDEX('Work It Out'!$I367:$EN367, MATCH(S$14, WorkDebtName, 0)))</f>
        <v/>
      </c>
      <c r="U373" s="32" t="str">
        <f>IF(U$14="","",INDEX('Work It Out'!$K367:$EN367,MATCH(U$14,WorkDebtName,0)))</f>
        <v/>
      </c>
      <c r="V373" s="32" t="str">
        <f>IF(U$14="","",INDEX('Work It Out'!$I367:$EN367, MATCH(U$14, WorkDebtName, 0)))</f>
        <v/>
      </c>
      <c r="W373" s="32" t="str">
        <f>IF(W$14="","",INDEX('Work It Out'!$K367:$EN367,MATCH(W$14,WorkDebtName,0)))</f>
        <v/>
      </c>
      <c r="X373" s="32" t="str">
        <f>IF(W$14="","",INDEX('Work It Out'!$I367:$EN367, MATCH(W$14, WorkDebtName, 0)))</f>
        <v/>
      </c>
      <c r="Y373" s="32" t="str">
        <f>IF(Y$14="","",INDEX('Work It Out'!$K367:$EN367,MATCH(Y$14,WorkDebtName,0)))</f>
        <v/>
      </c>
      <c r="Z373" s="32" t="str">
        <f>IF(Y$14="","",INDEX('Work It Out'!$I367:$EN367, MATCH(Y$14, WorkDebtName, 0)))</f>
        <v/>
      </c>
      <c r="AA373" s="32" t="str">
        <f>IF(AA$14="","",INDEX('Work It Out'!$K367:$EN367,MATCH(AA$14,WorkDebtName,0)))</f>
        <v/>
      </c>
      <c r="AB373" s="32" t="str">
        <f>IF(AA$14="","",INDEX('Work It Out'!$I367:$EN367, MATCH(AA$14, WorkDebtName, 0)))</f>
        <v/>
      </c>
      <c r="AC373" s="32" t="str">
        <f>IF(AC$14="","",INDEX('Work It Out'!$K367:$EN367,MATCH(AC$14,WorkDebtName,0)))</f>
        <v/>
      </c>
      <c r="AD373" s="32" t="str">
        <f>IF(AC$14="","",INDEX('Work It Out'!$I367:$EN367, MATCH(AC$14, WorkDebtName, 0)))</f>
        <v/>
      </c>
      <c r="AE373" s="32" t="str">
        <f>IF(AE$14="","",INDEX('Work It Out'!$K367:$EN367,MATCH(AE$14,WorkDebtName,0)))</f>
        <v/>
      </c>
      <c r="AF373" s="32" t="str">
        <f>IF(AE$14="","",INDEX('Work It Out'!$I367:$EN367, MATCH(AE$14, WorkDebtName, 0)))</f>
        <v/>
      </c>
      <c r="AG373" s="32" t="str">
        <f>IF(AG$14="","",INDEX('Work It Out'!$K367:$EN367,MATCH(AG$14,WorkDebtName,0)))</f>
        <v/>
      </c>
      <c r="AH373" s="32" t="str">
        <f>IF(AG$14="","",INDEX('Work It Out'!$I367:$EN367, MATCH(AG$14, WorkDebtName, 0)))</f>
        <v/>
      </c>
      <c r="AI373" s="32" t="str">
        <f>IF(AI$14="","",INDEX('Work It Out'!$K367:$EN367,MATCH(AI$14,WorkDebtName,0)))</f>
        <v/>
      </c>
      <c r="AJ373" s="32" t="str">
        <f>IF(AI$14="","",INDEX('Work It Out'!$I367:$EN367, MATCH(AI$14, WorkDebtName, 0)))</f>
        <v/>
      </c>
      <c r="AK373" s="32" t="str">
        <f>IF(AK$14="","",INDEX('Work It Out'!$K367:$EN367,MATCH(AK$14,WorkDebtName,0)))</f>
        <v/>
      </c>
      <c r="AL373" s="32" t="str">
        <f>IF(AK$14="","",INDEX('Work It Out'!$I367:$EN367, MATCH(AK$14, WorkDebtName, 0)))</f>
        <v/>
      </c>
      <c r="AM373" s="32" t="str">
        <f>IF(AM$14="","",INDEX('Work It Out'!$K367:$EN367,MATCH(AM$14,WorkDebtName,0)))</f>
        <v/>
      </c>
      <c r="AN373" s="32" t="str">
        <f>IF(AM$14="","",INDEX('Work It Out'!$I367:$EN367, MATCH(AM$14, WorkDebtName, 0)))</f>
        <v/>
      </c>
      <c r="AO373" s="32" t="str">
        <f>IF(AO$14="","",INDEX('Work It Out'!$K367:$EN367,MATCH(AO$14,WorkDebtName,0)))</f>
        <v/>
      </c>
      <c r="AP373" s="32" t="str">
        <f>IF(AO$14="","",INDEX('Work It Out'!$I367:$EN367, MATCH(AO$14, WorkDebtName, 0)))</f>
        <v/>
      </c>
    </row>
    <row r="374" spans="2:42" x14ac:dyDescent="0.25">
      <c r="B374" s="31">
        <f t="shared" ca="1" si="5"/>
        <v>56401</v>
      </c>
      <c r="C374" s="32">
        <f>IF(C$14="","",INDEX('Work It Out'!$K368:$EN368,MATCH(C$14,WorkDebtName,0)))</f>
        <v>0</v>
      </c>
      <c r="D374" s="32">
        <f>IF(C$14="","",INDEX('Work It Out'!$I368:$EN368, MATCH(C$14, WorkDebtName, 0)))</f>
        <v>0</v>
      </c>
      <c r="E374" s="32">
        <f>IF(E$14="","",INDEX('Work It Out'!$K368:$EN368,MATCH(E$14,WorkDebtName,0)))</f>
        <v>0</v>
      </c>
      <c r="F374" s="32">
        <f>IF(E$14="","",INDEX('Work It Out'!$I368:$EN368, MATCH(E$14, WorkDebtName, 0)))</f>
        <v>0</v>
      </c>
      <c r="G374" s="32">
        <f>IF(G$14="","",INDEX('Work It Out'!$K368:$EN368,MATCH(G$14,WorkDebtName,0)))</f>
        <v>0</v>
      </c>
      <c r="H374" s="32">
        <f>IF(G$14="","",INDEX('Work It Out'!$I368:$EN368, MATCH(G$14, WorkDebtName, 0)))</f>
        <v>0</v>
      </c>
      <c r="I374" s="32">
        <f>IF(I$14="","",INDEX('Work It Out'!$K368:$EN368,MATCH(I$14,WorkDebtName,0)))</f>
        <v>0</v>
      </c>
      <c r="J374" s="32">
        <f>IF(I$14="","",INDEX('Work It Out'!$I368:$EN368, MATCH(I$14, WorkDebtName, 0)))</f>
        <v>0</v>
      </c>
      <c r="K374" s="32" t="str">
        <f>IF(K$14="","",INDEX('Work It Out'!$K368:$EN368,MATCH(K$14,WorkDebtName,0)))</f>
        <v/>
      </c>
      <c r="L374" s="32" t="str">
        <f>IF(K$14="","",INDEX('Work It Out'!$I368:$EN368, MATCH(K$14, WorkDebtName, 0)))</f>
        <v/>
      </c>
      <c r="M374" s="32" t="str">
        <f>IF(M$14="","",INDEX('Work It Out'!$K368:$EN368,MATCH(M$14,WorkDebtName,0)))</f>
        <v/>
      </c>
      <c r="N374" s="32" t="str">
        <f>IF(M$14="","",INDEX('Work It Out'!$I368:$EN368, MATCH(M$14, WorkDebtName, 0)))</f>
        <v/>
      </c>
      <c r="O374" s="32" t="str">
        <f>IF(O$14="","",INDEX('Work It Out'!$K368:$EN368,MATCH(O$14,WorkDebtName,0)))</f>
        <v/>
      </c>
      <c r="P374" s="32" t="str">
        <f>IF(O$14="","",INDEX('Work It Out'!$I368:$EN368, MATCH(O$14, WorkDebtName, 0)))</f>
        <v/>
      </c>
      <c r="Q374" s="32" t="str">
        <f>IF(Q$14="","",INDEX('Work It Out'!$K368:$EN368,MATCH(Q$14,WorkDebtName,0)))</f>
        <v/>
      </c>
      <c r="R374" s="32" t="str">
        <f>IF(Q$14="","",INDEX('Work It Out'!$I368:$EN368, MATCH(Q$14, WorkDebtName, 0)))</f>
        <v/>
      </c>
      <c r="S374" s="32" t="str">
        <f>IF(S$14="","",INDEX('Work It Out'!$K368:$EN368,MATCH(S$14,WorkDebtName,0)))</f>
        <v/>
      </c>
      <c r="T374" s="32" t="str">
        <f>IF(S$14="","",INDEX('Work It Out'!$I368:$EN368, MATCH(S$14, WorkDebtName, 0)))</f>
        <v/>
      </c>
      <c r="U374" s="32" t="str">
        <f>IF(U$14="","",INDEX('Work It Out'!$K368:$EN368,MATCH(U$14,WorkDebtName,0)))</f>
        <v/>
      </c>
      <c r="V374" s="32" t="str">
        <f>IF(U$14="","",INDEX('Work It Out'!$I368:$EN368, MATCH(U$14, WorkDebtName, 0)))</f>
        <v/>
      </c>
      <c r="W374" s="32" t="str">
        <f>IF(W$14="","",INDEX('Work It Out'!$K368:$EN368,MATCH(W$14,WorkDebtName,0)))</f>
        <v/>
      </c>
      <c r="X374" s="32" t="str">
        <f>IF(W$14="","",INDEX('Work It Out'!$I368:$EN368, MATCH(W$14, WorkDebtName, 0)))</f>
        <v/>
      </c>
      <c r="Y374" s="32" t="str">
        <f>IF(Y$14="","",INDEX('Work It Out'!$K368:$EN368,MATCH(Y$14,WorkDebtName,0)))</f>
        <v/>
      </c>
      <c r="Z374" s="32" t="str">
        <f>IF(Y$14="","",INDEX('Work It Out'!$I368:$EN368, MATCH(Y$14, WorkDebtName, 0)))</f>
        <v/>
      </c>
      <c r="AA374" s="32" t="str">
        <f>IF(AA$14="","",INDEX('Work It Out'!$K368:$EN368,MATCH(AA$14,WorkDebtName,0)))</f>
        <v/>
      </c>
      <c r="AB374" s="32" t="str">
        <f>IF(AA$14="","",INDEX('Work It Out'!$I368:$EN368, MATCH(AA$14, WorkDebtName, 0)))</f>
        <v/>
      </c>
      <c r="AC374" s="32" t="str">
        <f>IF(AC$14="","",INDEX('Work It Out'!$K368:$EN368,MATCH(AC$14,WorkDebtName,0)))</f>
        <v/>
      </c>
      <c r="AD374" s="32" t="str">
        <f>IF(AC$14="","",INDEX('Work It Out'!$I368:$EN368, MATCH(AC$14, WorkDebtName, 0)))</f>
        <v/>
      </c>
      <c r="AE374" s="32" t="str">
        <f>IF(AE$14="","",INDEX('Work It Out'!$K368:$EN368,MATCH(AE$14,WorkDebtName,0)))</f>
        <v/>
      </c>
      <c r="AF374" s="32" t="str">
        <f>IF(AE$14="","",INDEX('Work It Out'!$I368:$EN368, MATCH(AE$14, WorkDebtName, 0)))</f>
        <v/>
      </c>
      <c r="AG374" s="32" t="str">
        <f>IF(AG$14="","",INDEX('Work It Out'!$K368:$EN368,MATCH(AG$14,WorkDebtName,0)))</f>
        <v/>
      </c>
      <c r="AH374" s="32" t="str">
        <f>IF(AG$14="","",INDEX('Work It Out'!$I368:$EN368, MATCH(AG$14, WorkDebtName, 0)))</f>
        <v/>
      </c>
      <c r="AI374" s="32" t="str">
        <f>IF(AI$14="","",INDEX('Work It Out'!$K368:$EN368,MATCH(AI$14,WorkDebtName,0)))</f>
        <v/>
      </c>
      <c r="AJ374" s="32" t="str">
        <f>IF(AI$14="","",INDEX('Work It Out'!$I368:$EN368, MATCH(AI$14, WorkDebtName, 0)))</f>
        <v/>
      </c>
      <c r="AK374" s="32" t="str">
        <f>IF(AK$14="","",INDEX('Work It Out'!$K368:$EN368,MATCH(AK$14,WorkDebtName,0)))</f>
        <v/>
      </c>
      <c r="AL374" s="32" t="str">
        <f>IF(AK$14="","",INDEX('Work It Out'!$I368:$EN368, MATCH(AK$14, WorkDebtName, 0)))</f>
        <v/>
      </c>
      <c r="AM374" s="32" t="str">
        <f>IF(AM$14="","",INDEX('Work It Out'!$K368:$EN368,MATCH(AM$14,WorkDebtName,0)))</f>
        <v/>
      </c>
      <c r="AN374" s="32" t="str">
        <f>IF(AM$14="","",INDEX('Work It Out'!$I368:$EN368, MATCH(AM$14, WorkDebtName, 0)))</f>
        <v/>
      </c>
      <c r="AO374" s="32" t="str">
        <f>IF(AO$14="","",INDEX('Work It Out'!$K368:$EN368,MATCH(AO$14,WorkDebtName,0)))</f>
        <v/>
      </c>
      <c r="AP374" s="32" t="str">
        <f>IF(AO$14="","",INDEX('Work It Out'!$I368:$EN368, MATCH(AO$14, WorkDebtName, 0)))</f>
        <v/>
      </c>
    </row>
    <row r="375" spans="2:42" x14ac:dyDescent="0.25">
      <c r="B375" s="31">
        <f t="shared" ca="1" si="5"/>
        <v>56431</v>
      </c>
      <c r="C375" s="32">
        <f>IF(C$14="","",INDEX('Work It Out'!$K369:$EN369,MATCH(C$14,WorkDebtName,0)))</f>
        <v>0</v>
      </c>
      <c r="D375" s="32">
        <f>IF(C$14="","",INDEX('Work It Out'!$I369:$EN369, MATCH(C$14, WorkDebtName, 0)))</f>
        <v>0</v>
      </c>
      <c r="E375" s="32">
        <f>IF(E$14="","",INDEX('Work It Out'!$K369:$EN369,MATCH(E$14,WorkDebtName,0)))</f>
        <v>0</v>
      </c>
      <c r="F375" s="32">
        <f>IF(E$14="","",INDEX('Work It Out'!$I369:$EN369, MATCH(E$14, WorkDebtName, 0)))</f>
        <v>0</v>
      </c>
      <c r="G375" s="32">
        <f>IF(G$14="","",INDEX('Work It Out'!$K369:$EN369,MATCH(G$14,WorkDebtName,0)))</f>
        <v>0</v>
      </c>
      <c r="H375" s="32">
        <f>IF(G$14="","",INDEX('Work It Out'!$I369:$EN369, MATCH(G$14, WorkDebtName, 0)))</f>
        <v>0</v>
      </c>
      <c r="I375" s="32">
        <f>IF(I$14="","",INDEX('Work It Out'!$K369:$EN369,MATCH(I$14,WorkDebtName,0)))</f>
        <v>0</v>
      </c>
      <c r="J375" s="32">
        <f>IF(I$14="","",INDEX('Work It Out'!$I369:$EN369, MATCH(I$14, WorkDebtName, 0)))</f>
        <v>0</v>
      </c>
      <c r="K375" s="32" t="str">
        <f>IF(K$14="","",INDEX('Work It Out'!$K369:$EN369,MATCH(K$14,WorkDebtName,0)))</f>
        <v/>
      </c>
      <c r="L375" s="32" t="str">
        <f>IF(K$14="","",INDEX('Work It Out'!$I369:$EN369, MATCH(K$14, WorkDebtName, 0)))</f>
        <v/>
      </c>
      <c r="M375" s="32" t="str">
        <f>IF(M$14="","",INDEX('Work It Out'!$K369:$EN369,MATCH(M$14,WorkDebtName,0)))</f>
        <v/>
      </c>
      <c r="N375" s="32" t="str">
        <f>IF(M$14="","",INDEX('Work It Out'!$I369:$EN369, MATCH(M$14, WorkDebtName, 0)))</f>
        <v/>
      </c>
      <c r="O375" s="32" t="str">
        <f>IF(O$14="","",INDEX('Work It Out'!$K369:$EN369,MATCH(O$14,WorkDebtName,0)))</f>
        <v/>
      </c>
      <c r="P375" s="32" t="str">
        <f>IF(O$14="","",INDEX('Work It Out'!$I369:$EN369, MATCH(O$14, WorkDebtName, 0)))</f>
        <v/>
      </c>
      <c r="Q375" s="32" t="str">
        <f>IF(Q$14="","",INDEX('Work It Out'!$K369:$EN369,MATCH(Q$14,WorkDebtName,0)))</f>
        <v/>
      </c>
      <c r="R375" s="32" t="str">
        <f>IF(Q$14="","",INDEX('Work It Out'!$I369:$EN369, MATCH(Q$14, WorkDebtName, 0)))</f>
        <v/>
      </c>
      <c r="S375" s="32" t="str">
        <f>IF(S$14="","",INDEX('Work It Out'!$K369:$EN369,MATCH(S$14,WorkDebtName,0)))</f>
        <v/>
      </c>
      <c r="T375" s="32" t="str">
        <f>IF(S$14="","",INDEX('Work It Out'!$I369:$EN369, MATCH(S$14, WorkDebtName, 0)))</f>
        <v/>
      </c>
      <c r="U375" s="32" t="str">
        <f>IF(U$14="","",INDEX('Work It Out'!$K369:$EN369,MATCH(U$14,WorkDebtName,0)))</f>
        <v/>
      </c>
      <c r="V375" s="32" t="str">
        <f>IF(U$14="","",INDEX('Work It Out'!$I369:$EN369, MATCH(U$14, WorkDebtName, 0)))</f>
        <v/>
      </c>
      <c r="W375" s="32" t="str">
        <f>IF(W$14="","",INDEX('Work It Out'!$K369:$EN369,MATCH(W$14,WorkDebtName,0)))</f>
        <v/>
      </c>
      <c r="X375" s="32" t="str">
        <f>IF(W$14="","",INDEX('Work It Out'!$I369:$EN369, MATCH(W$14, WorkDebtName, 0)))</f>
        <v/>
      </c>
      <c r="Y375" s="32" t="str">
        <f>IF(Y$14="","",INDEX('Work It Out'!$K369:$EN369,MATCH(Y$14,WorkDebtName,0)))</f>
        <v/>
      </c>
      <c r="Z375" s="32" t="str">
        <f>IF(Y$14="","",INDEX('Work It Out'!$I369:$EN369, MATCH(Y$14, WorkDebtName, 0)))</f>
        <v/>
      </c>
      <c r="AA375" s="32" t="str">
        <f>IF(AA$14="","",INDEX('Work It Out'!$K369:$EN369,MATCH(AA$14,WorkDebtName,0)))</f>
        <v/>
      </c>
      <c r="AB375" s="32" t="str">
        <f>IF(AA$14="","",INDEX('Work It Out'!$I369:$EN369, MATCH(AA$14, WorkDebtName, 0)))</f>
        <v/>
      </c>
      <c r="AC375" s="32" t="str">
        <f>IF(AC$14="","",INDEX('Work It Out'!$K369:$EN369,MATCH(AC$14,WorkDebtName,0)))</f>
        <v/>
      </c>
      <c r="AD375" s="32" t="str">
        <f>IF(AC$14="","",INDEX('Work It Out'!$I369:$EN369, MATCH(AC$14, WorkDebtName, 0)))</f>
        <v/>
      </c>
      <c r="AE375" s="32" t="str">
        <f>IF(AE$14="","",INDEX('Work It Out'!$K369:$EN369,MATCH(AE$14,WorkDebtName,0)))</f>
        <v/>
      </c>
      <c r="AF375" s="32" t="str">
        <f>IF(AE$14="","",INDEX('Work It Out'!$I369:$EN369, MATCH(AE$14, WorkDebtName, 0)))</f>
        <v/>
      </c>
      <c r="AG375" s="32" t="str">
        <f>IF(AG$14="","",INDEX('Work It Out'!$K369:$EN369,MATCH(AG$14,WorkDebtName,0)))</f>
        <v/>
      </c>
      <c r="AH375" s="32" t="str">
        <f>IF(AG$14="","",INDEX('Work It Out'!$I369:$EN369, MATCH(AG$14, WorkDebtName, 0)))</f>
        <v/>
      </c>
      <c r="AI375" s="32" t="str">
        <f>IF(AI$14="","",INDEX('Work It Out'!$K369:$EN369,MATCH(AI$14,WorkDebtName,0)))</f>
        <v/>
      </c>
      <c r="AJ375" s="32" t="str">
        <f>IF(AI$14="","",INDEX('Work It Out'!$I369:$EN369, MATCH(AI$14, WorkDebtName, 0)))</f>
        <v/>
      </c>
      <c r="AK375" s="32" t="str">
        <f>IF(AK$14="","",INDEX('Work It Out'!$K369:$EN369,MATCH(AK$14,WorkDebtName,0)))</f>
        <v/>
      </c>
      <c r="AL375" s="32" t="str">
        <f>IF(AK$14="","",INDEX('Work It Out'!$I369:$EN369, MATCH(AK$14, WorkDebtName, 0)))</f>
        <v/>
      </c>
      <c r="AM375" s="32" t="str">
        <f>IF(AM$14="","",INDEX('Work It Out'!$K369:$EN369,MATCH(AM$14,WorkDebtName,0)))</f>
        <v/>
      </c>
      <c r="AN375" s="32" t="str">
        <f>IF(AM$14="","",INDEX('Work It Out'!$I369:$EN369, MATCH(AM$14, WorkDebtName, 0)))</f>
        <v/>
      </c>
      <c r="AO375" s="32" t="str">
        <f>IF(AO$14="","",INDEX('Work It Out'!$K369:$EN369,MATCH(AO$14,WorkDebtName,0)))</f>
        <v/>
      </c>
      <c r="AP375" s="32" t="str">
        <f>IF(AO$14="","",INDEX('Work It Out'!$I369:$EN369, MATCH(AO$14, WorkDebtName, 0)))</f>
        <v/>
      </c>
    </row>
    <row r="376" spans="2:42" x14ac:dyDescent="0.25">
      <c r="B376" s="31">
        <f t="shared" ca="1" si="5"/>
        <v>56462</v>
      </c>
      <c r="C376" s="32">
        <f>IF(C$14="","",INDEX('Work It Out'!$K370:$EN370,MATCH(C$14,WorkDebtName,0)))</f>
        <v>0</v>
      </c>
      <c r="D376" s="32">
        <f>IF(C$14="","",INDEX('Work It Out'!$I370:$EN370, MATCH(C$14, WorkDebtName, 0)))</f>
        <v>0</v>
      </c>
      <c r="E376" s="32">
        <f>IF(E$14="","",INDEX('Work It Out'!$K370:$EN370,MATCH(E$14,WorkDebtName,0)))</f>
        <v>0</v>
      </c>
      <c r="F376" s="32">
        <f>IF(E$14="","",INDEX('Work It Out'!$I370:$EN370, MATCH(E$14, WorkDebtName, 0)))</f>
        <v>0</v>
      </c>
      <c r="G376" s="32">
        <f>IF(G$14="","",INDEX('Work It Out'!$K370:$EN370,MATCH(G$14,WorkDebtName,0)))</f>
        <v>0</v>
      </c>
      <c r="H376" s="32">
        <f>IF(G$14="","",INDEX('Work It Out'!$I370:$EN370, MATCH(G$14, WorkDebtName, 0)))</f>
        <v>0</v>
      </c>
      <c r="I376" s="32">
        <f>IF(I$14="","",INDEX('Work It Out'!$K370:$EN370,MATCH(I$14,WorkDebtName,0)))</f>
        <v>0</v>
      </c>
      <c r="J376" s="32">
        <f>IF(I$14="","",INDEX('Work It Out'!$I370:$EN370, MATCH(I$14, WorkDebtName, 0)))</f>
        <v>0</v>
      </c>
      <c r="K376" s="32" t="str">
        <f>IF(K$14="","",INDEX('Work It Out'!$K370:$EN370,MATCH(K$14,WorkDebtName,0)))</f>
        <v/>
      </c>
      <c r="L376" s="32" t="str">
        <f>IF(K$14="","",INDEX('Work It Out'!$I370:$EN370, MATCH(K$14, WorkDebtName, 0)))</f>
        <v/>
      </c>
      <c r="M376" s="32" t="str">
        <f>IF(M$14="","",INDEX('Work It Out'!$K370:$EN370,MATCH(M$14,WorkDebtName,0)))</f>
        <v/>
      </c>
      <c r="N376" s="32" t="str">
        <f>IF(M$14="","",INDEX('Work It Out'!$I370:$EN370, MATCH(M$14, WorkDebtName, 0)))</f>
        <v/>
      </c>
      <c r="O376" s="32" t="str">
        <f>IF(O$14="","",INDEX('Work It Out'!$K370:$EN370,MATCH(O$14,WorkDebtName,0)))</f>
        <v/>
      </c>
      <c r="P376" s="32" t="str">
        <f>IF(O$14="","",INDEX('Work It Out'!$I370:$EN370, MATCH(O$14, WorkDebtName, 0)))</f>
        <v/>
      </c>
      <c r="Q376" s="32" t="str">
        <f>IF(Q$14="","",INDEX('Work It Out'!$K370:$EN370,MATCH(Q$14,WorkDebtName,0)))</f>
        <v/>
      </c>
      <c r="R376" s="32" t="str">
        <f>IF(Q$14="","",INDEX('Work It Out'!$I370:$EN370, MATCH(Q$14, WorkDebtName, 0)))</f>
        <v/>
      </c>
      <c r="S376" s="32" t="str">
        <f>IF(S$14="","",INDEX('Work It Out'!$K370:$EN370,MATCH(S$14,WorkDebtName,0)))</f>
        <v/>
      </c>
      <c r="T376" s="32" t="str">
        <f>IF(S$14="","",INDEX('Work It Out'!$I370:$EN370, MATCH(S$14, WorkDebtName, 0)))</f>
        <v/>
      </c>
      <c r="U376" s="32" t="str">
        <f>IF(U$14="","",INDEX('Work It Out'!$K370:$EN370,MATCH(U$14,WorkDebtName,0)))</f>
        <v/>
      </c>
      <c r="V376" s="32" t="str">
        <f>IF(U$14="","",INDEX('Work It Out'!$I370:$EN370, MATCH(U$14, WorkDebtName, 0)))</f>
        <v/>
      </c>
      <c r="W376" s="32" t="str">
        <f>IF(W$14="","",INDEX('Work It Out'!$K370:$EN370,MATCH(W$14,WorkDebtName,0)))</f>
        <v/>
      </c>
      <c r="X376" s="32" t="str">
        <f>IF(W$14="","",INDEX('Work It Out'!$I370:$EN370, MATCH(W$14, WorkDebtName, 0)))</f>
        <v/>
      </c>
      <c r="Y376" s="32" t="str">
        <f>IF(Y$14="","",INDEX('Work It Out'!$K370:$EN370,MATCH(Y$14,WorkDebtName,0)))</f>
        <v/>
      </c>
      <c r="Z376" s="32" t="str">
        <f>IF(Y$14="","",INDEX('Work It Out'!$I370:$EN370, MATCH(Y$14, WorkDebtName, 0)))</f>
        <v/>
      </c>
      <c r="AA376" s="32" t="str">
        <f>IF(AA$14="","",INDEX('Work It Out'!$K370:$EN370,MATCH(AA$14,WorkDebtName,0)))</f>
        <v/>
      </c>
      <c r="AB376" s="32" t="str">
        <f>IF(AA$14="","",INDEX('Work It Out'!$I370:$EN370, MATCH(AA$14, WorkDebtName, 0)))</f>
        <v/>
      </c>
      <c r="AC376" s="32" t="str">
        <f>IF(AC$14="","",INDEX('Work It Out'!$K370:$EN370,MATCH(AC$14,WorkDebtName,0)))</f>
        <v/>
      </c>
      <c r="AD376" s="32" t="str">
        <f>IF(AC$14="","",INDEX('Work It Out'!$I370:$EN370, MATCH(AC$14, WorkDebtName, 0)))</f>
        <v/>
      </c>
      <c r="AE376" s="32" t="str">
        <f>IF(AE$14="","",INDEX('Work It Out'!$K370:$EN370,MATCH(AE$14,WorkDebtName,0)))</f>
        <v/>
      </c>
      <c r="AF376" s="32" t="str">
        <f>IF(AE$14="","",INDEX('Work It Out'!$I370:$EN370, MATCH(AE$14, WorkDebtName, 0)))</f>
        <v/>
      </c>
      <c r="AG376" s="32" t="str">
        <f>IF(AG$14="","",INDEX('Work It Out'!$K370:$EN370,MATCH(AG$14,WorkDebtName,0)))</f>
        <v/>
      </c>
      <c r="AH376" s="32" t="str">
        <f>IF(AG$14="","",INDEX('Work It Out'!$I370:$EN370, MATCH(AG$14, WorkDebtName, 0)))</f>
        <v/>
      </c>
      <c r="AI376" s="32" t="str">
        <f>IF(AI$14="","",INDEX('Work It Out'!$K370:$EN370,MATCH(AI$14,WorkDebtName,0)))</f>
        <v/>
      </c>
      <c r="AJ376" s="32" t="str">
        <f>IF(AI$14="","",INDEX('Work It Out'!$I370:$EN370, MATCH(AI$14, WorkDebtName, 0)))</f>
        <v/>
      </c>
      <c r="AK376" s="32" t="str">
        <f>IF(AK$14="","",INDEX('Work It Out'!$K370:$EN370,MATCH(AK$14,WorkDebtName,0)))</f>
        <v/>
      </c>
      <c r="AL376" s="32" t="str">
        <f>IF(AK$14="","",INDEX('Work It Out'!$I370:$EN370, MATCH(AK$14, WorkDebtName, 0)))</f>
        <v/>
      </c>
      <c r="AM376" s="32" t="str">
        <f>IF(AM$14="","",INDEX('Work It Out'!$K370:$EN370,MATCH(AM$14,WorkDebtName,0)))</f>
        <v/>
      </c>
      <c r="AN376" s="32" t="str">
        <f>IF(AM$14="","",INDEX('Work It Out'!$I370:$EN370, MATCH(AM$14, WorkDebtName, 0)))</f>
        <v/>
      </c>
      <c r="AO376" s="32" t="str">
        <f>IF(AO$14="","",INDEX('Work It Out'!$K370:$EN370,MATCH(AO$14,WorkDebtName,0)))</f>
        <v/>
      </c>
      <c r="AP376" s="32" t="str">
        <f>IF(AO$14="","",INDEX('Work It Out'!$I370:$EN370, MATCH(AO$14, WorkDebtName, 0)))</f>
        <v/>
      </c>
    </row>
    <row r="377" spans="2:42" x14ac:dyDescent="0.25">
      <c r="B377" s="31">
        <f t="shared" ca="1" si="5"/>
        <v>56493</v>
      </c>
      <c r="C377" s="32">
        <f>IF(C$14="","",INDEX('Work It Out'!$K371:$EN371,MATCH(C$14,WorkDebtName,0)))</f>
        <v>0</v>
      </c>
      <c r="D377" s="32">
        <f>IF(C$14="","",INDEX('Work It Out'!$I371:$EN371, MATCH(C$14, WorkDebtName, 0)))</f>
        <v>0</v>
      </c>
      <c r="E377" s="32">
        <f>IF(E$14="","",INDEX('Work It Out'!$K371:$EN371,MATCH(E$14,WorkDebtName,0)))</f>
        <v>0</v>
      </c>
      <c r="F377" s="32">
        <f>IF(E$14="","",INDEX('Work It Out'!$I371:$EN371, MATCH(E$14, WorkDebtName, 0)))</f>
        <v>0</v>
      </c>
      <c r="G377" s="32">
        <f>IF(G$14="","",INDEX('Work It Out'!$K371:$EN371,MATCH(G$14,WorkDebtName,0)))</f>
        <v>0</v>
      </c>
      <c r="H377" s="32">
        <f>IF(G$14="","",INDEX('Work It Out'!$I371:$EN371, MATCH(G$14, WorkDebtName, 0)))</f>
        <v>0</v>
      </c>
      <c r="I377" s="32">
        <f>IF(I$14="","",INDEX('Work It Out'!$K371:$EN371,MATCH(I$14,WorkDebtName,0)))</f>
        <v>0</v>
      </c>
      <c r="J377" s="32">
        <f>IF(I$14="","",INDEX('Work It Out'!$I371:$EN371, MATCH(I$14, WorkDebtName, 0)))</f>
        <v>0</v>
      </c>
      <c r="K377" s="32" t="str">
        <f>IF(K$14="","",INDEX('Work It Out'!$K371:$EN371,MATCH(K$14,WorkDebtName,0)))</f>
        <v/>
      </c>
      <c r="L377" s="32" t="str">
        <f>IF(K$14="","",INDEX('Work It Out'!$I371:$EN371, MATCH(K$14, WorkDebtName, 0)))</f>
        <v/>
      </c>
      <c r="M377" s="32" t="str">
        <f>IF(M$14="","",INDEX('Work It Out'!$K371:$EN371,MATCH(M$14,WorkDebtName,0)))</f>
        <v/>
      </c>
      <c r="N377" s="32" t="str">
        <f>IF(M$14="","",INDEX('Work It Out'!$I371:$EN371, MATCH(M$14, WorkDebtName, 0)))</f>
        <v/>
      </c>
      <c r="O377" s="32" t="str">
        <f>IF(O$14="","",INDEX('Work It Out'!$K371:$EN371,MATCH(O$14,WorkDebtName,0)))</f>
        <v/>
      </c>
      <c r="P377" s="32" t="str">
        <f>IF(O$14="","",INDEX('Work It Out'!$I371:$EN371, MATCH(O$14, WorkDebtName, 0)))</f>
        <v/>
      </c>
      <c r="Q377" s="32" t="str">
        <f>IF(Q$14="","",INDEX('Work It Out'!$K371:$EN371,MATCH(Q$14,WorkDebtName,0)))</f>
        <v/>
      </c>
      <c r="R377" s="32" t="str">
        <f>IF(Q$14="","",INDEX('Work It Out'!$I371:$EN371, MATCH(Q$14, WorkDebtName, 0)))</f>
        <v/>
      </c>
      <c r="S377" s="32" t="str">
        <f>IF(S$14="","",INDEX('Work It Out'!$K371:$EN371,MATCH(S$14,WorkDebtName,0)))</f>
        <v/>
      </c>
      <c r="T377" s="32" t="str">
        <f>IF(S$14="","",INDEX('Work It Out'!$I371:$EN371, MATCH(S$14, WorkDebtName, 0)))</f>
        <v/>
      </c>
      <c r="U377" s="32" t="str">
        <f>IF(U$14="","",INDEX('Work It Out'!$K371:$EN371,MATCH(U$14,WorkDebtName,0)))</f>
        <v/>
      </c>
      <c r="V377" s="32" t="str">
        <f>IF(U$14="","",INDEX('Work It Out'!$I371:$EN371, MATCH(U$14, WorkDebtName, 0)))</f>
        <v/>
      </c>
      <c r="W377" s="32" t="str">
        <f>IF(W$14="","",INDEX('Work It Out'!$K371:$EN371,MATCH(W$14,WorkDebtName,0)))</f>
        <v/>
      </c>
      <c r="X377" s="32" t="str">
        <f>IF(W$14="","",INDEX('Work It Out'!$I371:$EN371, MATCH(W$14, WorkDebtName, 0)))</f>
        <v/>
      </c>
      <c r="Y377" s="32" t="str">
        <f>IF(Y$14="","",INDEX('Work It Out'!$K371:$EN371,MATCH(Y$14,WorkDebtName,0)))</f>
        <v/>
      </c>
      <c r="Z377" s="32" t="str">
        <f>IF(Y$14="","",INDEX('Work It Out'!$I371:$EN371, MATCH(Y$14, WorkDebtName, 0)))</f>
        <v/>
      </c>
      <c r="AA377" s="32" t="str">
        <f>IF(AA$14="","",INDEX('Work It Out'!$K371:$EN371,MATCH(AA$14,WorkDebtName,0)))</f>
        <v/>
      </c>
      <c r="AB377" s="32" t="str">
        <f>IF(AA$14="","",INDEX('Work It Out'!$I371:$EN371, MATCH(AA$14, WorkDebtName, 0)))</f>
        <v/>
      </c>
      <c r="AC377" s="32" t="str">
        <f>IF(AC$14="","",INDEX('Work It Out'!$K371:$EN371,MATCH(AC$14,WorkDebtName,0)))</f>
        <v/>
      </c>
      <c r="AD377" s="32" t="str">
        <f>IF(AC$14="","",INDEX('Work It Out'!$I371:$EN371, MATCH(AC$14, WorkDebtName, 0)))</f>
        <v/>
      </c>
      <c r="AE377" s="32" t="str">
        <f>IF(AE$14="","",INDEX('Work It Out'!$K371:$EN371,MATCH(AE$14,WorkDebtName,0)))</f>
        <v/>
      </c>
      <c r="AF377" s="32" t="str">
        <f>IF(AE$14="","",INDEX('Work It Out'!$I371:$EN371, MATCH(AE$14, WorkDebtName, 0)))</f>
        <v/>
      </c>
      <c r="AG377" s="32" t="str">
        <f>IF(AG$14="","",INDEX('Work It Out'!$K371:$EN371,MATCH(AG$14,WorkDebtName,0)))</f>
        <v/>
      </c>
      <c r="AH377" s="32" t="str">
        <f>IF(AG$14="","",INDEX('Work It Out'!$I371:$EN371, MATCH(AG$14, WorkDebtName, 0)))</f>
        <v/>
      </c>
      <c r="AI377" s="32" t="str">
        <f>IF(AI$14="","",INDEX('Work It Out'!$K371:$EN371,MATCH(AI$14,WorkDebtName,0)))</f>
        <v/>
      </c>
      <c r="AJ377" s="32" t="str">
        <f>IF(AI$14="","",INDEX('Work It Out'!$I371:$EN371, MATCH(AI$14, WorkDebtName, 0)))</f>
        <v/>
      </c>
      <c r="AK377" s="32" t="str">
        <f>IF(AK$14="","",INDEX('Work It Out'!$K371:$EN371,MATCH(AK$14,WorkDebtName,0)))</f>
        <v/>
      </c>
      <c r="AL377" s="32" t="str">
        <f>IF(AK$14="","",INDEX('Work It Out'!$I371:$EN371, MATCH(AK$14, WorkDebtName, 0)))</f>
        <v/>
      </c>
      <c r="AM377" s="32" t="str">
        <f>IF(AM$14="","",INDEX('Work It Out'!$K371:$EN371,MATCH(AM$14,WorkDebtName,0)))</f>
        <v/>
      </c>
      <c r="AN377" s="32" t="str">
        <f>IF(AM$14="","",INDEX('Work It Out'!$I371:$EN371, MATCH(AM$14, WorkDebtName, 0)))</f>
        <v/>
      </c>
      <c r="AO377" s="32" t="str">
        <f>IF(AO$14="","",INDEX('Work It Out'!$K371:$EN371,MATCH(AO$14,WorkDebtName,0)))</f>
        <v/>
      </c>
      <c r="AP377" s="32" t="str">
        <f>IF(AO$14="","",INDEX('Work It Out'!$I371:$EN371, MATCH(AO$14, WorkDebtName, 0)))</f>
        <v/>
      </c>
    </row>
    <row r="378" spans="2:42" x14ac:dyDescent="0.25">
      <c r="B378" s="31">
        <f t="shared" ca="1" si="5"/>
        <v>56523</v>
      </c>
      <c r="C378" s="32">
        <f>IF(C$14="","",INDEX('Work It Out'!$K372:$EN372,MATCH(C$14,WorkDebtName,0)))</f>
        <v>0</v>
      </c>
      <c r="D378" s="32">
        <f>IF(C$14="","",INDEX('Work It Out'!$I372:$EN372, MATCH(C$14, WorkDebtName, 0)))</f>
        <v>0</v>
      </c>
      <c r="E378" s="32">
        <f>IF(E$14="","",INDEX('Work It Out'!$K372:$EN372,MATCH(E$14,WorkDebtName,0)))</f>
        <v>0</v>
      </c>
      <c r="F378" s="32">
        <f>IF(E$14="","",INDEX('Work It Out'!$I372:$EN372, MATCH(E$14, WorkDebtName, 0)))</f>
        <v>0</v>
      </c>
      <c r="G378" s="32">
        <f>IF(G$14="","",INDEX('Work It Out'!$K372:$EN372,MATCH(G$14,WorkDebtName,0)))</f>
        <v>0</v>
      </c>
      <c r="H378" s="32">
        <f>IF(G$14="","",INDEX('Work It Out'!$I372:$EN372, MATCH(G$14, WorkDebtName, 0)))</f>
        <v>0</v>
      </c>
      <c r="I378" s="32">
        <f>IF(I$14="","",INDEX('Work It Out'!$K372:$EN372,MATCH(I$14,WorkDebtName,0)))</f>
        <v>0</v>
      </c>
      <c r="J378" s="32">
        <f>IF(I$14="","",INDEX('Work It Out'!$I372:$EN372, MATCH(I$14, WorkDebtName, 0)))</f>
        <v>0</v>
      </c>
      <c r="K378" s="32" t="str">
        <f>IF(K$14="","",INDEX('Work It Out'!$K372:$EN372,MATCH(K$14,WorkDebtName,0)))</f>
        <v/>
      </c>
      <c r="L378" s="32" t="str">
        <f>IF(K$14="","",INDEX('Work It Out'!$I372:$EN372, MATCH(K$14, WorkDebtName, 0)))</f>
        <v/>
      </c>
      <c r="M378" s="32" t="str">
        <f>IF(M$14="","",INDEX('Work It Out'!$K372:$EN372,MATCH(M$14,WorkDebtName,0)))</f>
        <v/>
      </c>
      <c r="N378" s="32" t="str">
        <f>IF(M$14="","",INDEX('Work It Out'!$I372:$EN372, MATCH(M$14, WorkDebtName, 0)))</f>
        <v/>
      </c>
      <c r="O378" s="32" t="str">
        <f>IF(O$14="","",INDEX('Work It Out'!$K372:$EN372,MATCH(O$14,WorkDebtName,0)))</f>
        <v/>
      </c>
      <c r="P378" s="32" t="str">
        <f>IF(O$14="","",INDEX('Work It Out'!$I372:$EN372, MATCH(O$14, WorkDebtName, 0)))</f>
        <v/>
      </c>
      <c r="Q378" s="32" t="str">
        <f>IF(Q$14="","",INDEX('Work It Out'!$K372:$EN372,MATCH(Q$14,WorkDebtName,0)))</f>
        <v/>
      </c>
      <c r="R378" s="32" t="str">
        <f>IF(Q$14="","",INDEX('Work It Out'!$I372:$EN372, MATCH(Q$14, WorkDebtName, 0)))</f>
        <v/>
      </c>
      <c r="S378" s="32" t="str">
        <f>IF(S$14="","",INDEX('Work It Out'!$K372:$EN372,MATCH(S$14,WorkDebtName,0)))</f>
        <v/>
      </c>
      <c r="T378" s="32" t="str">
        <f>IF(S$14="","",INDEX('Work It Out'!$I372:$EN372, MATCH(S$14, WorkDebtName, 0)))</f>
        <v/>
      </c>
      <c r="U378" s="32" t="str">
        <f>IF(U$14="","",INDEX('Work It Out'!$K372:$EN372,MATCH(U$14,WorkDebtName,0)))</f>
        <v/>
      </c>
      <c r="V378" s="32" t="str">
        <f>IF(U$14="","",INDEX('Work It Out'!$I372:$EN372, MATCH(U$14, WorkDebtName, 0)))</f>
        <v/>
      </c>
      <c r="W378" s="32" t="str">
        <f>IF(W$14="","",INDEX('Work It Out'!$K372:$EN372,MATCH(W$14,WorkDebtName,0)))</f>
        <v/>
      </c>
      <c r="X378" s="32" t="str">
        <f>IF(W$14="","",INDEX('Work It Out'!$I372:$EN372, MATCH(W$14, WorkDebtName, 0)))</f>
        <v/>
      </c>
      <c r="Y378" s="32" t="str">
        <f>IF(Y$14="","",INDEX('Work It Out'!$K372:$EN372,MATCH(Y$14,WorkDebtName,0)))</f>
        <v/>
      </c>
      <c r="Z378" s="32" t="str">
        <f>IF(Y$14="","",INDEX('Work It Out'!$I372:$EN372, MATCH(Y$14, WorkDebtName, 0)))</f>
        <v/>
      </c>
      <c r="AA378" s="32" t="str">
        <f>IF(AA$14="","",INDEX('Work It Out'!$K372:$EN372,MATCH(AA$14,WorkDebtName,0)))</f>
        <v/>
      </c>
      <c r="AB378" s="32" t="str">
        <f>IF(AA$14="","",INDEX('Work It Out'!$I372:$EN372, MATCH(AA$14, WorkDebtName, 0)))</f>
        <v/>
      </c>
      <c r="AC378" s="32" t="str">
        <f>IF(AC$14="","",INDEX('Work It Out'!$K372:$EN372,MATCH(AC$14,WorkDebtName,0)))</f>
        <v/>
      </c>
      <c r="AD378" s="32" t="str">
        <f>IF(AC$14="","",INDEX('Work It Out'!$I372:$EN372, MATCH(AC$14, WorkDebtName, 0)))</f>
        <v/>
      </c>
      <c r="AE378" s="32" t="str">
        <f>IF(AE$14="","",INDEX('Work It Out'!$K372:$EN372,MATCH(AE$14,WorkDebtName,0)))</f>
        <v/>
      </c>
      <c r="AF378" s="32" t="str">
        <f>IF(AE$14="","",INDEX('Work It Out'!$I372:$EN372, MATCH(AE$14, WorkDebtName, 0)))</f>
        <v/>
      </c>
      <c r="AG378" s="32" t="str">
        <f>IF(AG$14="","",INDEX('Work It Out'!$K372:$EN372,MATCH(AG$14,WorkDebtName,0)))</f>
        <v/>
      </c>
      <c r="AH378" s="32" t="str">
        <f>IF(AG$14="","",INDEX('Work It Out'!$I372:$EN372, MATCH(AG$14, WorkDebtName, 0)))</f>
        <v/>
      </c>
      <c r="AI378" s="32" t="str">
        <f>IF(AI$14="","",INDEX('Work It Out'!$K372:$EN372,MATCH(AI$14,WorkDebtName,0)))</f>
        <v/>
      </c>
      <c r="AJ378" s="32" t="str">
        <f>IF(AI$14="","",INDEX('Work It Out'!$I372:$EN372, MATCH(AI$14, WorkDebtName, 0)))</f>
        <v/>
      </c>
      <c r="AK378" s="32" t="str">
        <f>IF(AK$14="","",INDEX('Work It Out'!$K372:$EN372,MATCH(AK$14,WorkDebtName,0)))</f>
        <v/>
      </c>
      <c r="AL378" s="32" t="str">
        <f>IF(AK$14="","",INDEX('Work It Out'!$I372:$EN372, MATCH(AK$14, WorkDebtName, 0)))</f>
        <v/>
      </c>
      <c r="AM378" s="32" t="str">
        <f>IF(AM$14="","",INDEX('Work It Out'!$K372:$EN372,MATCH(AM$14,WorkDebtName,0)))</f>
        <v/>
      </c>
      <c r="AN378" s="32" t="str">
        <f>IF(AM$14="","",INDEX('Work It Out'!$I372:$EN372, MATCH(AM$14, WorkDebtName, 0)))</f>
        <v/>
      </c>
      <c r="AO378" s="32" t="str">
        <f>IF(AO$14="","",INDEX('Work It Out'!$K372:$EN372,MATCH(AO$14,WorkDebtName,0)))</f>
        <v/>
      </c>
      <c r="AP378" s="32" t="str">
        <f>IF(AO$14="","",INDEX('Work It Out'!$I372:$EN372, MATCH(AO$14, WorkDebtName, 0)))</f>
        <v/>
      </c>
    </row>
    <row r="379" spans="2:42" x14ac:dyDescent="0.25">
      <c r="B379" s="31">
        <f t="shared" ca="1" si="5"/>
        <v>56554</v>
      </c>
      <c r="C379" s="32">
        <f>IF(C$14="","",INDEX('Work It Out'!$K373:$EN373,MATCH(C$14,WorkDebtName,0)))</f>
        <v>0</v>
      </c>
      <c r="D379" s="32">
        <f>IF(C$14="","",INDEX('Work It Out'!$I373:$EN373, MATCH(C$14, WorkDebtName, 0)))</f>
        <v>0</v>
      </c>
      <c r="E379" s="32">
        <f>IF(E$14="","",INDEX('Work It Out'!$K373:$EN373,MATCH(E$14,WorkDebtName,0)))</f>
        <v>0</v>
      </c>
      <c r="F379" s="32">
        <f>IF(E$14="","",INDEX('Work It Out'!$I373:$EN373, MATCH(E$14, WorkDebtName, 0)))</f>
        <v>0</v>
      </c>
      <c r="G379" s="32">
        <f>IF(G$14="","",INDEX('Work It Out'!$K373:$EN373,MATCH(G$14,WorkDebtName,0)))</f>
        <v>0</v>
      </c>
      <c r="H379" s="32">
        <f>IF(G$14="","",INDEX('Work It Out'!$I373:$EN373, MATCH(G$14, WorkDebtName, 0)))</f>
        <v>0</v>
      </c>
      <c r="I379" s="32">
        <f>IF(I$14="","",INDEX('Work It Out'!$K373:$EN373,MATCH(I$14,WorkDebtName,0)))</f>
        <v>0</v>
      </c>
      <c r="J379" s="32">
        <f>IF(I$14="","",INDEX('Work It Out'!$I373:$EN373, MATCH(I$14, WorkDebtName, 0)))</f>
        <v>0</v>
      </c>
      <c r="K379" s="32" t="str">
        <f>IF(K$14="","",INDEX('Work It Out'!$K373:$EN373,MATCH(K$14,WorkDebtName,0)))</f>
        <v/>
      </c>
      <c r="L379" s="32" t="str">
        <f>IF(K$14="","",INDEX('Work It Out'!$I373:$EN373, MATCH(K$14, WorkDebtName, 0)))</f>
        <v/>
      </c>
      <c r="M379" s="32" t="str">
        <f>IF(M$14="","",INDEX('Work It Out'!$K373:$EN373,MATCH(M$14,WorkDebtName,0)))</f>
        <v/>
      </c>
      <c r="N379" s="32" t="str">
        <f>IF(M$14="","",INDEX('Work It Out'!$I373:$EN373, MATCH(M$14, WorkDebtName, 0)))</f>
        <v/>
      </c>
      <c r="O379" s="32" t="str">
        <f>IF(O$14="","",INDEX('Work It Out'!$K373:$EN373,MATCH(O$14,WorkDebtName,0)))</f>
        <v/>
      </c>
      <c r="P379" s="32" t="str">
        <f>IF(O$14="","",INDEX('Work It Out'!$I373:$EN373, MATCH(O$14, WorkDebtName, 0)))</f>
        <v/>
      </c>
      <c r="Q379" s="32" t="str">
        <f>IF(Q$14="","",INDEX('Work It Out'!$K373:$EN373,MATCH(Q$14,WorkDebtName,0)))</f>
        <v/>
      </c>
      <c r="R379" s="32" t="str">
        <f>IF(Q$14="","",INDEX('Work It Out'!$I373:$EN373, MATCH(Q$14, WorkDebtName, 0)))</f>
        <v/>
      </c>
      <c r="S379" s="32" t="str">
        <f>IF(S$14="","",INDEX('Work It Out'!$K373:$EN373,MATCH(S$14,WorkDebtName,0)))</f>
        <v/>
      </c>
      <c r="T379" s="32" t="str">
        <f>IF(S$14="","",INDEX('Work It Out'!$I373:$EN373, MATCH(S$14, WorkDebtName, 0)))</f>
        <v/>
      </c>
      <c r="U379" s="32" t="str">
        <f>IF(U$14="","",INDEX('Work It Out'!$K373:$EN373,MATCH(U$14,WorkDebtName,0)))</f>
        <v/>
      </c>
      <c r="V379" s="32" t="str">
        <f>IF(U$14="","",INDEX('Work It Out'!$I373:$EN373, MATCH(U$14, WorkDebtName, 0)))</f>
        <v/>
      </c>
      <c r="W379" s="32" t="str">
        <f>IF(W$14="","",INDEX('Work It Out'!$K373:$EN373,MATCH(W$14,WorkDebtName,0)))</f>
        <v/>
      </c>
      <c r="X379" s="32" t="str">
        <f>IF(W$14="","",INDEX('Work It Out'!$I373:$EN373, MATCH(W$14, WorkDebtName, 0)))</f>
        <v/>
      </c>
      <c r="Y379" s="32" t="str">
        <f>IF(Y$14="","",INDEX('Work It Out'!$K373:$EN373,MATCH(Y$14,WorkDebtName,0)))</f>
        <v/>
      </c>
      <c r="Z379" s="32" t="str">
        <f>IF(Y$14="","",INDEX('Work It Out'!$I373:$EN373, MATCH(Y$14, WorkDebtName, 0)))</f>
        <v/>
      </c>
      <c r="AA379" s="32" t="str">
        <f>IF(AA$14="","",INDEX('Work It Out'!$K373:$EN373,MATCH(AA$14,WorkDebtName,0)))</f>
        <v/>
      </c>
      <c r="AB379" s="32" t="str">
        <f>IF(AA$14="","",INDEX('Work It Out'!$I373:$EN373, MATCH(AA$14, WorkDebtName, 0)))</f>
        <v/>
      </c>
      <c r="AC379" s="32" t="str">
        <f>IF(AC$14="","",INDEX('Work It Out'!$K373:$EN373,MATCH(AC$14,WorkDebtName,0)))</f>
        <v/>
      </c>
      <c r="AD379" s="32" t="str">
        <f>IF(AC$14="","",INDEX('Work It Out'!$I373:$EN373, MATCH(AC$14, WorkDebtName, 0)))</f>
        <v/>
      </c>
      <c r="AE379" s="32" t="str">
        <f>IF(AE$14="","",INDEX('Work It Out'!$K373:$EN373,MATCH(AE$14,WorkDebtName,0)))</f>
        <v/>
      </c>
      <c r="AF379" s="32" t="str">
        <f>IF(AE$14="","",INDEX('Work It Out'!$I373:$EN373, MATCH(AE$14, WorkDebtName, 0)))</f>
        <v/>
      </c>
      <c r="AG379" s="32" t="str">
        <f>IF(AG$14="","",INDEX('Work It Out'!$K373:$EN373,MATCH(AG$14,WorkDebtName,0)))</f>
        <v/>
      </c>
      <c r="AH379" s="32" t="str">
        <f>IF(AG$14="","",INDEX('Work It Out'!$I373:$EN373, MATCH(AG$14, WorkDebtName, 0)))</f>
        <v/>
      </c>
      <c r="AI379" s="32" t="str">
        <f>IF(AI$14="","",INDEX('Work It Out'!$K373:$EN373,MATCH(AI$14,WorkDebtName,0)))</f>
        <v/>
      </c>
      <c r="AJ379" s="32" t="str">
        <f>IF(AI$14="","",INDEX('Work It Out'!$I373:$EN373, MATCH(AI$14, WorkDebtName, 0)))</f>
        <v/>
      </c>
      <c r="AK379" s="32" t="str">
        <f>IF(AK$14="","",INDEX('Work It Out'!$K373:$EN373,MATCH(AK$14,WorkDebtName,0)))</f>
        <v/>
      </c>
      <c r="AL379" s="32" t="str">
        <f>IF(AK$14="","",INDEX('Work It Out'!$I373:$EN373, MATCH(AK$14, WorkDebtName, 0)))</f>
        <v/>
      </c>
      <c r="AM379" s="32" t="str">
        <f>IF(AM$14="","",INDEX('Work It Out'!$K373:$EN373,MATCH(AM$14,WorkDebtName,0)))</f>
        <v/>
      </c>
      <c r="AN379" s="32" t="str">
        <f>IF(AM$14="","",INDEX('Work It Out'!$I373:$EN373, MATCH(AM$14, WorkDebtName, 0)))</f>
        <v/>
      </c>
      <c r="AO379" s="32" t="str">
        <f>IF(AO$14="","",INDEX('Work It Out'!$K373:$EN373,MATCH(AO$14,WorkDebtName,0)))</f>
        <v/>
      </c>
      <c r="AP379" s="32" t="str">
        <f>IF(AO$14="","",INDEX('Work It Out'!$I373:$EN373, MATCH(AO$14, WorkDebtName, 0)))</f>
        <v/>
      </c>
    </row>
    <row r="380" spans="2:42" x14ac:dyDescent="0.25">
      <c r="B380" s="31">
        <f t="shared" ca="1" si="5"/>
        <v>56584</v>
      </c>
      <c r="C380" s="32">
        <f>IF(C$14="","",INDEX('Work It Out'!$K374:$EN374,MATCH(C$14,WorkDebtName,0)))</f>
        <v>0</v>
      </c>
      <c r="D380" s="32">
        <f>IF(C$14="","",INDEX('Work It Out'!$I374:$EN374, MATCH(C$14, WorkDebtName, 0)))</f>
        <v>0</v>
      </c>
      <c r="E380" s="32">
        <f>IF(E$14="","",INDEX('Work It Out'!$K374:$EN374,MATCH(E$14,WorkDebtName,0)))</f>
        <v>0</v>
      </c>
      <c r="F380" s="32">
        <f>IF(E$14="","",INDEX('Work It Out'!$I374:$EN374, MATCH(E$14, WorkDebtName, 0)))</f>
        <v>0</v>
      </c>
      <c r="G380" s="32">
        <f>IF(G$14="","",INDEX('Work It Out'!$K374:$EN374,MATCH(G$14,WorkDebtName,0)))</f>
        <v>0</v>
      </c>
      <c r="H380" s="32">
        <f>IF(G$14="","",INDEX('Work It Out'!$I374:$EN374, MATCH(G$14, WorkDebtName, 0)))</f>
        <v>0</v>
      </c>
      <c r="I380" s="32">
        <f>IF(I$14="","",INDEX('Work It Out'!$K374:$EN374,MATCH(I$14,WorkDebtName,0)))</f>
        <v>0</v>
      </c>
      <c r="J380" s="32">
        <f>IF(I$14="","",INDEX('Work It Out'!$I374:$EN374, MATCH(I$14, WorkDebtName, 0)))</f>
        <v>0</v>
      </c>
      <c r="K380" s="32" t="str">
        <f>IF(K$14="","",INDEX('Work It Out'!$K374:$EN374,MATCH(K$14,WorkDebtName,0)))</f>
        <v/>
      </c>
      <c r="L380" s="32" t="str">
        <f>IF(K$14="","",INDEX('Work It Out'!$I374:$EN374, MATCH(K$14, WorkDebtName, 0)))</f>
        <v/>
      </c>
      <c r="M380" s="32" t="str">
        <f>IF(M$14="","",INDEX('Work It Out'!$K374:$EN374,MATCH(M$14,WorkDebtName,0)))</f>
        <v/>
      </c>
      <c r="N380" s="32" t="str">
        <f>IF(M$14="","",INDEX('Work It Out'!$I374:$EN374, MATCH(M$14, WorkDebtName, 0)))</f>
        <v/>
      </c>
      <c r="O380" s="32" t="str">
        <f>IF(O$14="","",INDEX('Work It Out'!$K374:$EN374,MATCH(O$14,WorkDebtName,0)))</f>
        <v/>
      </c>
      <c r="P380" s="32" t="str">
        <f>IF(O$14="","",INDEX('Work It Out'!$I374:$EN374, MATCH(O$14, WorkDebtName, 0)))</f>
        <v/>
      </c>
      <c r="Q380" s="32" t="str">
        <f>IF(Q$14="","",INDEX('Work It Out'!$K374:$EN374,MATCH(Q$14,WorkDebtName,0)))</f>
        <v/>
      </c>
      <c r="R380" s="32" t="str">
        <f>IF(Q$14="","",INDEX('Work It Out'!$I374:$EN374, MATCH(Q$14, WorkDebtName, 0)))</f>
        <v/>
      </c>
      <c r="S380" s="32" t="str">
        <f>IF(S$14="","",INDEX('Work It Out'!$K374:$EN374,MATCH(S$14,WorkDebtName,0)))</f>
        <v/>
      </c>
      <c r="T380" s="32" t="str">
        <f>IF(S$14="","",INDEX('Work It Out'!$I374:$EN374, MATCH(S$14, WorkDebtName, 0)))</f>
        <v/>
      </c>
      <c r="U380" s="32" t="str">
        <f>IF(U$14="","",INDEX('Work It Out'!$K374:$EN374,MATCH(U$14,WorkDebtName,0)))</f>
        <v/>
      </c>
      <c r="V380" s="32" t="str">
        <f>IF(U$14="","",INDEX('Work It Out'!$I374:$EN374, MATCH(U$14, WorkDebtName, 0)))</f>
        <v/>
      </c>
      <c r="W380" s="32" t="str">
        <f>IF(W$14="","",INDEX('Work It Out'!$K374:$EN374,MATCH(W$14,WorkDebtName,0)))</f>
        <v/>
      </c>
      <c r="X380" s="32" t="str">
        <f>IF(W$14="","",INDEX('Work It Out'!$I374:$EN374, MATCH(W$14, WorkDebtName, 0)))</f>
        <v/>
      </c>
      <c r="Y380" s="32" t="str">
        <f>IF(Y$14="","",INDEX('Work It Out'!$K374:$EN374,MATCH(Y$14,WorkDebtName,0)))</f>
        <v/>
      </c>
      <c r="Z380" s="32" t="str">
        <f>IF(Y$14="","",INDEX('Work It Out'!$I374:$EN374, MATCH(Y$14, WorkDebtName, 0)))</f>
        <v/>
      </c>
      <c r="AA380" s="32" t="str">
        <f>IF(AA$14="","",INDEX('Work It Out'!$K374:$EN374,MATCH(AA$14,WorkDebtName,0)))</f>
        <v/>
      </c>
      <c r="AB380" s="32" t="str">
        <f>IF(AA$14="","",INDEX('Work It Out'!$I374:$EN374, MATCH(AA$14, WorkDebtName, 0)))</f>
        <v/>
      </c>
      <c r="AC380" s="32" t="str">
        <f>IF(AC$14="","",INDEX('Work It Out'!$K374:$EN374,MATCH(AC$14,WorkDebtName,0)))</f>
        <v/>
      </c>
      <c r="AD380" s="32" t="str">
        <f>IF(AC$14="","",INDEX('Work It Out'!$I374:$EN374, MATCH(AC$14, WorkDebtName, 0)))</f>
        <v/>
      </c>
      <c r="AE380" s="32" t="str">
        <f>IF(AE$14="","",INDEX('Work It Out'!$K374:$EN374,MATCH(AE$14,WorkDebtName,0)))</f>
        <v/>
      </c>
      <c r="AF380" s="32" t="str">
        <f>IF(AE$14="","",INDEX('Work It Out'!$I374:$EN374, MATCH(AE$14, WorkDebtName, 0)))</f>
        <v/>
      </c>
      <c r="AG380" s="32" t="str">
        <f>IF(AG$14="","",INDEX('Work It Out'!$K374:$EN374,MATCH(AG$14,WorkDebtName,0)))</f>
        <v/>
      </c>
      <c r="AH380" s="32" t="str">
        <f>IF(AG$14="","",INDEX('Work It Out'!$I374:$EN374, MATCH(AG$14, WorkDebtName, 0)))</f>
        <v/>
      </c>
      <c r="AI380" s="32" t="str">
        <f>IF(AI$14="","",INDEX('Work It Out'!$K374:$EN374,MATCH(AI$14,WorkDebtName,0)))</f>
        <v/>
      </c>
      <c r="AJ380" s="32" t="str">
        <f>IF(AI$14="","",INDEX('Work It Out'!$I374:$EN374, MATCH(AI$14, WorkDebtName, 0)))</f>
        <v/>
      </c>
      <c r="AK380" s="32" t="str">
        <f>IF(AK$14="","",INDEX('Work It Out'!$K374:$EN374,MATCH(AK$14,WorkDebtName,0)))</f>
        <v/>
      </c>
      <c r="AL380" s="32" t="str">
        <f>IF(AK$14="","",INDEX('Work It Out'!$I374:$EN374, MATCH(AK$14, WorkDebtName, 0)))</f>
        <v/>
      </c>
      <c r="AM380" s="32" t="str">
        <f>IF(AM$14="","",INDEX('Work It Out'!$K374:$EN374,MATCH(AM$14,WorkDebtName,0)))</f>
        <v/>
      </c>
      <c r="AN380" s="32" t="str">
        <f>IF(AM$14="","",INDEX('Work It Out'!$I374:$EN374, MATCH(AM$14, WorkDebtName, 0)))</f>
        <v/>
      </c>
      <c r="AO380" s="32" t="str">
        <f>IF(AO$14="","",INDEX('Work It Out'!$K374:$EN374,MATCH(AO$14,WorkDebtName,0)))</f>
        <v/>
      </c>
      <c r="AP380" s="32" t="str">
        <f>IF(AO$14="","",INDEX('Work It Out'!$I374:$EN374, MATCH(AO$14, WorkDebtName, 0)))</f>
        <v/>
      </c>
    </row>
    <row r="381" spans="2:42" x14ac:dyDescent="0.25">
      <c r="B381" s="31">
        <f t="shared" ca="1" si="5"/>
        <v>56615</v>
      </c>
      <c r="C381" s="32">
        <f>IF(C$14="","",INDEX('Work It Out'!$K375:$EN375,MATCH(C$14,WorkDebtName,0)))</f>
        <v>0</v>
      </c>
      <c r="D381" s="32">
        <f>IF(C$14="","",INDEX('Work It Out'!$I375:$EN375, MATCH(C$14, WorkDebtName, 0)))</f>
        <v>0</v>
      </c>
      <c r="E381" s="32">
        <f>IF(E$14="","",INDEX('Work It Out'!$K375:$EN375,MATCH(E$14,WorkDebtName,0)))</f>
        <v>0</v>
      </c>
      <c r="F381" s="32">
        <f>IF(E$14="","",INDEX('Work It Out'!$I375:$EN375, MATCH(E$14, WorkDebtName, 0)))</f>
        <v>0</v>
      </c>
      <c r="G381" s="32">
        <f>IF(G$14="","",INDEX('Work It Out'!$K375:$EN375,MATCH(G$14,WorkDebtName,0)))</f>
        <v>0</v>
      </c>
      <c r="H381" s="32">
        <f>IF(G$14="","",INDEX('Work It Out'!$I375:$EN375, MATCH(G$14, WorkDebtName, 0)))</f>
        <v>0</v>
      </c>
      <c r="I381" s="32">
        <f>IF(I$14="","",INDEX('Work It Out'!$K375:$EN375,MATCH(I$14,WorkDebtName,0)))</f>
        <v>0</v>
      </c>
      <c r="J381" s="32">
        <f>IF(I$14="","",INDEX('Work It Out'!$I375:$EN375, MATCH(I$14, WorkDebtName, 0)))</f>
        <v>0</v>
      </c>
      <c r="K381" s="32" t="str">
        <f>IF(K$14="","",INDEX('Work It Out'!$K375:$EN375,MATCH(K$14,WorkDebtName,0)))</f>
        <v/>
      </c>
      <c r="L381" s="32" t="str">
        <f>IF(K$14="","",INDEX('Work It Out'!$I375:$EN375, MATCH(K$14, WorkDebtName, 0)))</f>
        <v/>
      </c>
      <c r="M381" s="32" t="str">
        <f>IF(M$14="","",INDEX('Work It Out'!$K375:$EN375,MATCH(M$14,WorkDebtName,0)))</f>
        <v/>
      </c>
      <c r="N381" s="32" t="str">
        <f>IF(M$14="","",INDEX('Work It Out'!$I375:$EN375, MATCH(M$14, WorkDebtName, 0)))</f>
        <v/>
      </c>
      <c r="O381" s="32" t="str">
        <f>IF(O$14="","",INDEX('Work It Out'!$K375:$EN375,MATCH(O$14,WorkDebtName,0)))</f>
        <v/>
      </c>
      <c r="P381" s="32" t="str">
        <f>IF(O$14="","",INDEX('Work It Out'!$I375:$EN375, MATCH(O$14, WorkDebtName, 0)))</f>
        <v/>
      </c>
      <c r="Q381" s="32" t="str">
        <f>IF(Q$14="","",INDEX('Work It Out'!$K375:$EN375,MATCH(Q$14,WorkDebtName,0)))</f>
        <v/>
      </c>
      <c r="R381" s="32" t="str">
        <f>IF(Q$14="","",INDEX('Work It Out'!$I375:$EN375, MATCH(Q$14, WorkDebtName, 0)))</f>
        <v/>
      </c>
      <c r="S381" s="32" t="str">
        <f>IF(S$14="","",INDEX('Work It Out'!$K375:$EN375,MATCH(S$14,WorkDebtName,0)))</f>
        <v/>
      </c>
      <c r="T381" s="32" t="str">
        <f>IF(S$14="","",INDEX('Work It Out'!$I375:$EN375, MATCH(S$14, WorkDebtName, 0)))</f>
        <v/>
      </c>
      <c r="U381" s="32" t="str">
        <f>IF(U$14="","",INDEX('Work It Out'!$K375:$EN375,MATCH(U$14,WorkDebtName,0)))</f>
        <v/>
      </c>
      <c r="V381" s="32" t="str">
        <f>IF(U$14="","",INDEX('Work It Out'!$I375:$EN375, MATCH(U$14, WorkDebtName, 0)))</f>
        <v/>
      </c>
      <c r="W381" s="32" t="str">
        <f>IF(W$14="","",INDEX('Work It Out'!$K375:$EN375,MATCH(W$14,WorkDebtName,0)))</f>
        <v/>
      </c>
      <c r="X381" s="32" t="str">
        <f>IF(W$14="","",INDEX('Work It Out'!$I375:$EN375, MATCH(W$14, WorkDebtName, 0)))</f>
        <v/>
      </c>
      <c r="Y381" s="32" t="str">
        <f>IF(Y$14="","",INDEX('Work It Out'!$K375:$EN375,MATCH(Y$14,WorkDebtName,0)))</f>
        <v/>
      </c>
      <c r="Z381" s="32" t="str">
        <f>IF(Y$14="","",INDEX('Work It Out'!$I375:$EN375, MATCH(Y$14, WorkDebtName, 0)))</f>
        <v/>
      </c>
      <c r="AA381" s="32" t="str">
        <f>IF(AA$14="","",INDEX('Work It Out'!$K375:$EN375,MATCH(AA$14,WorkDebtName,0)))</f>
        <v/>
      </c>
      <c r="AB381" s="32" t="str">
        <f>IF(AA$14="","",INDEX('Work It Out'!$I375:$EN375, MATCH(AA$14, WorkDebtName, 0)))</f>
        <v/>
      </c>
      <c r="AC381" s="32" t="str">
        <f>IF(AC$14="","",INDEX('Work It Out'!$K375:$EN375,MATCH(AC$14,WorkDebtName,0)))</f>
        <v/>
      </c>
      <c r="AD381" s="32" t="str">
        <f>IF(AC$14="","",INDEX('Work It Out'!$I375:$EN375, MATCH(AC$14, WorkDebtName, 0)))</f>
        <v/>
      </c>
      <c r="AE381" s="32" t="str">
        <f>IF(AE$14="","",INDEX('Work It Out'!$K375:$EN375,MATCH(AE$14,WorkDebtName,0)))</f>
        <v/>
      </c>
      <c r="AF381" s="32" t="str">
        <f>IF(AE$14="","",INDEX('Work It Out'!$I375:$EN375, MATCH(AE$14, WorkDebtName, 0)))</f>
        <v/>
      </c>
      <c r="AG381" s="32" t="str">
        <f>IF(AG$14="","",INDEX('Work It Out'!$K375:$EN375,MATCH(AG$14,WorkDebtName,0)))</f>
        <v/>
      </c>
      <c r="AH381" s="32" t="str">
        <f>IF(AG$14="","",INDEX('Work It Out'!$I375:$EN375, MATCH(AG$14, WorkDebtName, 0)))</f>
        <v/>
      </c>
      <c r="AI381" s="32" t="str">
        <f>IF(AI$14="","",INDEX('Work It Out'!$K375:$EN375,MATCH(AI$14,WorkDebtName,0)))</f>
        <v/>
      </c>
      <c r="AJ381" s="32" t="str">
        <f>IF(AI$14="","",INDEX('Work It Out'!$I375:$EN375, MATCH(AI$14, WorkDebtName, 0)))</f>
        <v/>
      </c>
      <c r="AK381" s="32" t="str">
        <f>IF(AK$14="","",INDEX('Work It Out'!$K375:$EN375,MATCH(AK$14,WorkDebtName,0)))</f>
        <v/>
      </c>
      <c r="AL381" s="32" t="str">
        <f>IF(AK$14="","",INDEX('Work It Out'!$I375:$EN375, MATCH(AK$14, WorkDebtName, 0)))</f>
        <v/>
      </c>
      <c r="AM381" s="32" t="str">
        <f>IF(AM$14="","",INDEX('Work It Out'!$K375:$EN375,MATCH(AM$14,WorkDebtName,0)))</f>
        <v/>
      </c>
      <c r="AN381" s="32" t="str">
        <f>IF(AM$14="","",INDEX('Work It Out'!$I375:$EN375, MATCH(AM$14, WorkDebtName, 0)))</f>
        <v/>
      </c>
      <c r="AO381" s="32" t="str">
        <f>IF(AO$14="","",INDEX('Work It Out'!$K375:$EN375,MATCH(AO$14,WorkDebtName,0)))</f>
        <v/>
      </c>
      <c r="AP381" s="32" t="str">
        <f>IF(AO$14="","",INDEX('Work It Out'!$I375:$EN375, MATCH(AO$14, WorkDebtName, 0)))</f>
        <v/>
      </c>
    </row>
  </sheetData>
  <sheetProtection algorithmName="SHA-512" hashValue="Qh0XRrWsIYECHuCBEgX/dw4016gUCAqMN9oqLPqtABhLXx1iBoDLoRLCcg3Zlc0mX030ktznlft+rEAqIjBdCw==" saltValue="dJekWpmCrd7sM9XlRWm7ow==" spinCount="100000" sheet="1" objects="1" scenarios="1"/>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1" id="{AD36357C-B590-4EAE-9913-A5E473E2AD8C}">
            <xm:f>'1) State My Situation'!$H$4="None"</xm:f>
            <x14:dxf>
              <numFmt numFmtId="35" formatCode="_(* #,##0.00_);_(* \(#,##0.00\);_(* &quot;-&quot;??_);_(@_)"/>
            </x14:dxf>
          </x14:cfRule>
          <x14:cfRule type="expression" priority="2" id="{66ED61F4-65D4-4C99-A872-F9BA4A07D95A}">
            <xm:f>'1) State My Situation'!$H$4="Shilling"</xm:f>
            <x14:dxf>
              <numFmt numFmtId="177" formatCode="_([$KES]\ * #,##0.00_);_([$KES]\ * \(#,##0.00\);_([$KES]\ * &quot;-&quot;??_);_(@_)"/>
            </x14:dxf>
          </x14:cfRule>
          <x14:cfRule type="expression" priority="3" id="{BC612FA6-9634-415A-A44D-80317039F30E}">
            <xm:f>'1) State My Situation'!$H$4="Euro"</xm:f>
            <x14:dxf>
              <numFmt numFmtId="176" formatCode="_([$€-2]\ * #,##0.00_);_([$€-2]\ * \(#,##0.00\);_([$€-2]\ * &quot;-&quot;??_);_(@_)"/>
            </x14:dxf>
          </x14:cfRule>
          <x14:cfRule type="expression" priority="4" id="{D05F626F-50EE-452D-9354-79D4CA3CCA48}">
            <xm:f>'1) State My Situation'!$H$4="Pound"</xm:f>
            <x14:dxf>
              <numFmt numFmtId="175" formatCode="_-[$£-809]* #,##0.00_-;\-[$£-809]* #,##0.00_-;_-[$£-809]* &quot;-&quot;??_-;_-@_-"/>
            </x14:dxf>
          </x14:cfRule>
          <x14:cfRule type="expression" priority="5" id="{044D6E20-7A47-42D5-8243-2CF35D1259B0}">
            <xm:f>'1) State My Situation'!$H$4="Real"</xm:f>
            <x14:dxf>
              <numFmt numFmtId="174" formatCode="_-[$R$-416]\ * #,##0.00_-;\-[$R$-416]\ * #,##0.00_-;_-[$R$-416]\ * &quot;-&quot;??_-;_-@_-"/>
            </x14:dxf>
          </x14:cfRule>
          <x14:cfRule type="expression" priority="6" id="{8581A036-2EF3-4F6E-848F-947B483FF928}">
            <xm:f>'1) State My Situation'!$H$4="Rupee"</xm:f>
            <x14:dxf>
              <numFmt numFmtId="173" formatCode="_ [$₹-445]\ * #,##0.00_ ;_ [$₹-445]\ * \-#,##0.00_ ;_ [$₹-445]\ * &quot;-&quot;??_ ;_ @_ "/>
            </x14:dxf>
          </x14:cfRule>
          <x14:cfRule type="expression" priority="7" id="{DEB78E3C-71CE-4CA4-977A-D9AB5A44FDC8}">
            <xm:f>'1) State My Situation'!$H$4="Philippine Peso"</xm:f>
            <x14:dxf>
              <numFmt numFmtId="172" formatCode="_-[$₱-3409]* #,##0.00_-;\-[$₱-3409]* #,##0.00_-;_-[$₱-3409]* &quot;-&quot;??_-;_-@_-"/>
            </x14:dxf>
          </x14:cfRule>
          <x14:cfRule type="expression" priority="8" id="{8E8DC0AA-33C8-43A2-8563-842E8406583E}">
            <xm:f>'1) State My Situation'!$H$4="ZAR"</xm:f>
            <x14:dxf>
              <numFmt numFmtId="171" formatCode="_-[$R-1C09]* #,##0.00_-;\-[$R-1C09]* #,##0.00_-;_-[$R-1C09]* &quot;-&quot;??_-;_-@_-"/>
            </x14:dxf>
          </x14:cfRule>
          <x14:cfRule type="expression" priority="9" id="{DD9C975F-589B-4850-968B-9B0BDBB687F8}">
            <xm:f>'1) State My Situation'!$H$4="Dollar"</xm:f>
            <x14:dxf>
              <numFmt numFmtId="34" formatCode="_(&quot;$&quot;* #,##0.00_);_(&quot;$&quot;* \(#,##0.00\);_(&quot;$&quot;* &quot;-&quot;??_);_(@_)"/>
            </x14:dxf>
          </x14:cfRule>
          <xm:sqref>E9:E11 C15:AP15 C17:AP18 C22:AP381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883A-27AA-4465-8CE7-274DDB70BEE4}">
  <dimension ref="B2:H28"/>
  <sheetViews>
    <sheetView showGridLines="0" showRowColHeaders="0" workbookViewId="0">
      <selection activeCell="G28" sqref="G28:H28"/>
    </sheetView>
  </sheetViews>
  <sheetFormatPr defaultColWidth="8.7109375" defaultRowHeight="15" x14ac:dyDescent="0.25"/>
  <cols>
    <col min="2" max="2" width="9.42578125" customWidth="1"/>
    <col min="3" max="3" width="12.7109375" customWidth="1"/>
    <col min="6" max="6" width="11" customWidth="1"/>
    <col min="7" max="7" width="17.140625" customWidth="1"/>
  </cols>
  <sheetData>
    <row r="2" spans="2:8" ht="24.75" customHeight="1" x14ac:dyDescent="0.5">
      <c r="C2" s="50"/>
      <c r="D2" s="50"/>
      <c r="E2" s="172" t="s">
        <v>447</v>
      </c>
      <c r="F2" s="172"/>
      <c r="G2" s="172"/>
      <c r="H2" s="50"/>
    </row>
    <row r="3" spans="2:8" ht="24.75" customHeight="1" x14ac:dyDescent="0.5">
      <c r="B3" s="50"/>
      <c r="C3" s="50"/>
      <c r="D3" s="50"/>
      <c r="E3" s="172"/>
      <c r="F3" s="172"/>
      <c r="G3" s="172"/>
      <c r="H3" s="50"/>
    </row>
    <row r="4" spans="2:8" ht="24.75" customHeight="1" x14ac:dyDescent="0.5">
      <c r="B4" s="50"/>
      <c r="C4" s="50"/>
      <c r="D4" s="50"/>
      <c r="E4" s="172"/>
      <c r="F4" s="172"/>
      <c r="G4" s="172"/>
      <c r="H4" s="50"/>
    </row>
    <row r="5" spans="2:8" ht="24.75" customHeight="1" x14ac:dyDescent="0.5">
      <c r="B5" s="50"/>
      <c r="C5" s="50"/>
      <c r="D5" s="50"/>
      <c r="E5" s="172"/>
      <c r="F5" s="172"/>
      <c r="G5" s="172"/>
      <c r="H5" s="50"/>
    </row>
    <row r="6" spans="2:8" x14ac:dyDescent="0.25">
      <c r="B6" s="51"/>
      <c r="E6" s="172"/>
      <c r="F6" s="172"/>
      <c r="G6" s="172"/>
    </row>
    <row r="7" spans="2:8" ht="27" x14ac:dyDescent="0.5">
      <c r="B7" s="51"/>
      <c r="E7" s="52"/>
      <c r="F7" s="52"/>
      <c r="G7" s="52"/>
    </row>
    <row r="8" spans="2:8" ht="31.5" x14ac:dyDescent="0.25">
      <c r="B8" s="58" t="s">
        <v>432</v>
      </c>
      <c r="C8" s="58"/>
      <c r="D8" s="59"/>
      <c r="E8" s="44"/>
      <c r="F8" s="44"/>
      <c r="G8" s="44"/>
      <c r="H8" s="44"/>
    </row>
    <row r="9" spans="2:8" ht="21" x14ac:dyDescent="0.25">
      <c r="B9" s="53" t="s">
        <v>433</v>
      </c>
      <c r="C9" s="54"/>
      <c r="D9" s="44"/>
      <c r="E9" s="44"/>
      <c r="F9" s="44"/>
      <c r="G9" s="44"/>
      <c r="H9" s="44"/>
    </row>
    <row r="10" spans="2:8" ht="15" customHeight="1" x14ac:dyDescent="0.25">
      <c r="B10" s="150" t="s">
        <v>434</v>
      </c>
      <c r="C10" s="150"/>
      <c r="D10" s="150"/>
      <c r="E10" s="150"/>
      <c r="F10" s="150"/>
      <c r="G10" s="150"/>
      <c r="H10" s="150"/>
    </row>
    <row r="11" spans="2:8" x14ac:dyDescent="0.25">
      <c r="B11" s="150"/>
      <c r="C11" s="150"/>
      <c r="D11" s="150"/>
      <c r="E11" s="150"/>
      <c r="F11" s="150"/>
      <c r="G11" s="150"/>
      <c r="H11" s="150"/>
    </row>
    <row r="13" spans="2:8" ht="18.75" x14ac:dyDescent="0.25">
      <c r="B13" s="53" t="s">
        <v>435</v>
      </c>
      <c r="C13" s="62"/>
      <c r="D13" s="62"/>
      <c r="E13" s="62"/>
      <c r="F13" s="62"/>
      <c r="G13" s="62"/>
      <c r="H13" s="62"/>
    </row>
    <row r="14" spans="2:8" ht="14.65" customHeight="1" x14ac:dyDescent="0.25">
      <c r="B14" s="150" t="s">
        <v>539</v>
      </c>
      <c r="C14" s="150"/>
      <c r="D14" s="150"/>
      <c r="E14" s="150"/>
      <c r="F14" s="150"/>
      <c r="G14" s="150"/>
      <c r="H14" s="150"/>
    </row>
    <row r="15" spans="2:8" x14ac:dyDescent="0.25">
      <c r="B15" s="150"/>
      <c r="C15" s="150"/>
      <c r="D15" s="150"/>
      <c r="E15" s="150"/>
      <c r="F15" s="150"/>
      <c r="G15" s="150"/>
      <c r="H15" s="150"/>
    </row>
    <row r="16" spans="2:8" x14ac:dyDescent="0.25">
      <c r="B16" s="63" t="s">
        <v>540</v>
      </c>
      <c r="C16" s="62"/>
      <c r="D16" s="62"/>
      <c r="E16" s="62"/>
      <c r="F16" s="62"/>
      <c r="G16" s="171" t="s">
        <v>436</v>
      </c>
      <c r="H16" s="171"/>
    </row>
    <row r="17" spans="2:8" x14ac:dyDescent="0.25">
      <c r="B17" s="55"/>
    </row>
    <row r="18" spans="2:8" ht="18.75" x14ac:dyDescent="0.25">
      <c r="B18" s="53" t="s">
        <v>427</v>
      </c>
    </row>
    <row r="19" spans="2:8" x14ac:dyDescent="0.25">
      <c r="B19" t="s">
        <v>421</v>
      </c>
    </row>
    <row r="20" spans="2:8" ht="18.75" x14ac:dyDescent="0.25">
      <c r="B20" s="53"/>
    </row>
    <row r="21" spans="2:8" ht="18.75" x14ac:dyDescent="0.25">
      <c r="B21" s="53"/>
    </row>
    <row r="22" spans="2:8" ht="18.75" x14ac:dyDescent="0.25">
      <c r="B22" s="53"/>
    </row>
    <row r="23" spans="2:8" ht="10.15" customHeight="1" x14ac:dyDescent="0.25">
      <c r="B23" s="53"/>
    </row>
    <row r="24" spans="2:8" ht="18.75" x14ac:dyDescent="0.25">
      <c r="B24" s="53" t="s">
        <v>428</v>
      </c>
    </row>
    <row r="25" spans="2:8" x14ac:dyDescent="0.25">
      <c r="B25" t="s">
        <v>422</v>
      </c>
      <c r="G25" s="171" t="s">
        <v>423</v>
      </c>
      <c r="H25" s="171"/>
    </row>
    <row r="26" spans="2:8" x14ac:dyDescent="0.25">
      <c r="B26" t="s">
        <v>424</v>
      </c>
      <c r="G26" s="171" t="s">
        <v>436</v>
      </c>
      <c r="H26" s="171"/>
    </row>
    <row r="27" spans="2:8" x14ac:dyDescent="0.25">
      <c r="B27" t="s">
        <v>425</v>
      </c>
      <c r="C27" s="56"/>
      <c r="G27" s="171" t="s">
        <v>426</v>
      </c>
      <c r="H27" s="171"/>
    </row>
    <row r="28" spans="2:8" ht="18.75" x14ac:dyDescent="0.3">
      <c r="C28" s="57"/>
      <c r="G28" s="171" t="s">
        <v>541</v>
      </c>
      <c r="H28" s="171"/>
    </row>
  </sheetData>
  <sheetProtection algorithmName="SHA-512" hashValue="VdVFfGDh54t8vvWroF/T3HfJkoseabW+gwo1zM0Wbk8Q/1EGm/39FRgFZqQ5zA8wvlD5Fw7c/Jv9dY585ZOUPg==" saltValue="PoBttiwJVAncLpBioowPvA==" spinCount="100000" sheet="1" objects="1" scenarios="1" selectLockedCells="1"/>
  <mergeCells count="8">
    <mergeCell ref="G28:H28"/>
    <mergeCell ref="G27:H27"/>
    <mergeCell ref="B14:H15"/>
    <mergeCell ref="G16:H16"/>
    <mergeCell ref="E2:G6"/>
    <mergeCell ref="B10:H11"/>
    <mergeCell ref="G25:H25"/>
    <mergeCell ref="G26:H26"/>
  </mergeCells>
  <hyperlinks>
    <hyperlink ref="G25" r:id="rId1" xr:uid="{87BBB5F0-C288-41B0-AE85-95F3102A7330}"/>
    <hyperlink ref="G27" r:id="rId2" xr:uid="{A5E0598A-3579-4339-A882-B752E71140CF}"/>
    <hyperlink ref="G16" r:id="rId3" display="Hello@HappyGiraffe.org" xr:uid="{9869ECDD-2C19-4725-9944-39AD244BA1CA}"/>
    <hyperlink ref="G16:H16" r:id="rId4" display="www.HappyGiraffe.org" xr:uid="{3E3CDB71-AB1F-437A-A9A6-F7DE777682CA}"/>
    <hyperlink ref="G26" r:id="rId5" display="Hello@HappyGiraffe.org" xr:uid="{7E778A40-8999-415D-B1FF-605538E4ED5D}"/>
    <hyperlink ref="G26:H26" r:id="rId6" display="www.HappyGiraffe.org" xr:uid="{1CD700C6-6FC6-407C-B12D-8167074FCF79}"/>
    <hyperlink ref="G28" r:id="rId7" display="Buy Our Book" xr:uid="{76999179-9D48-4804-80A0-2263739761FD}"/>
    <hyperlink ref="G28:H28" r:id="rId8" display="Download Our App" xr:uid="{009B96A8-932F-45EC-B6CA-B630BE41920A}"/>
  </hyperlinks>
  <pageMargins left="0.7" right="0.7" top="0.75" bottom="0.75" header="0.3" footer="0.3"/>
  <pageSetup orientation="portrait" r:id="rId9"/>
  <drawing r:id="rId1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8C80D-8989-454B-8252-E6C2A496571A}">
  <dimension ref="A1:EN375"/>
  <sheetViews>
    <sheetView workbookViewId="0">
      <pane xSplit="1" topLeftCell="B1" activePane="topRight" state="frozen"/>
      <selection activeCell="A3" sqref="A3"/>
      <selection pane="topRight" activeCell="EH5" sqref="EH5"/>
    </sheetView>
  </sheetViews>
  <sheetFormatPr defaultColWidth="8.7109375" defaultRowHeight="15" x14ac:dyDescent="0.25"/>
  <cols>
    <col min="1" max="1" width="14" customWidth="1"/>
    <col min="2" max="2" width="14" style="73" customWidth="1"/>
    <col min="3" max="3" width="17.85546875" customWidth="1"/>
    <col min="4" max="4" width="26.28515625" bestFit="1" customWidth="1"/>
    <col min="5" max="5" width="10.85546875" customWidth="1"/>
    <col min="6" max="6" width="10.28515625" bestFit="1" customWidth="1"/>
    <col min="7" max="7" width="11.7109375" bestFit="1" customWidth="1"/>
    <col min="8" max="8" width="10.28515625" bestFit="1" customWidth="1"/>
    <col min="9" max="9" width="12.140625" bestFit="1" customWidth="1"/>
    <col min="10" max="13" width="10.28515625" bestFit="1" customWidth="1"/>
    <col min="14" max="14" width="11.7109375" bestFit="1" customWidth="1"/>
    <col min="15" max="15" width="10.28515625" bestFit="1" customWidth="1"/>
    <col min="16" max="16" width="12.140625" bestFit="1" customWidth="1"/>
    <col min="17" max="20" width="10.28515625" bestFit="1" customWidth="1"/>
    <col min="21" max="21" width="11.7109375" bestFit="1" customWidth="1"/>
    <col min="22" max="22" width="10.28515625" bestFit="1" customWidth="1"/>
    <col min="23" max="23" width="12.140625" bestFit="1" customWidth="1"/>
    <col min="24" max="27" width="10.28515625" bestFit="1" customWidth="1"/>
    <col min="28" max="28" width="11.7109375" bestFit="1" customWidth="1"/>
    <col min="29" max="29" width="10.28515625" bestFit="1" customWidth="1"/>
    <col min="30" max="30" width="12.140625" bestFit="1" customWidth="1"/>
    <col min="31" max="34" width="10.28515625" bestFit="1" customWidth="1"/>
    <col min="35" max="35" width="11.7109375" bestFit="1" customWidth="1"/>
    <col min="36" max="36" width="10.28515625" bestFit="1" customWidth="1"/>
    <col min="37" max="37" width="12.140625" bestFit="1" customWidth="1"/>
    <col min="38" max="41" width="10.28515625" bestFit="1" customWidth="1"/>
    <col min="42" max="42" width="11.7109375" bestFit="1" customWidth="1"/>
    <col min="43" max="43" width="10.28515625" bestFit="1" customWidth="1"/>
    <col min="44" max="44" width="12.140625" bestFit="1" customWidth="1"/>
    <col min="47" max="48" width="9.140625" bestFit="1" customWidth="1"/>
    <col min="49" max="49" width="12" bestFit="1" customWidth="1"/>
    <col min="50" max="50" width="9.140625" bestFit="1" customWidth="1"/>
    <col min="51" max="51" width="12.42578125" bestFit="1" customWidth="1"/>
    <col min="52" max="52" width="9.140625" bestFit="1" customWidth="1"/>
    <col min="55" max="55" width="9.140625" bestFit="1" customWidth="1"/>
    <col min="56" max="56" width="12" bestFit="1" customWidth="1"/>
    <col min="57" max="57" width="9.140625" bestFit="1" customWidth="1"/>
    <col min="58" max="58" width="12.42578125" bestFit="1" customWidth="1"/>
    <col min="62" max="62" width="9.140625" bestFit="1" customWidth="1"/>
    <col min="63" max="63" width="12" bestFit="1" customWidth="1"/>
    <col min="64" max="64" width="9.140625" bestFit="1" customWidth="1"/>
    <col min="65" max="65" width="12.42578125" bestFit="1" customWidth="1"/>
    <col min="69" max="69" width="9.140625" bestFit="1" customWidth="1"/>
    <col min="70" max="70" width="12" bestFit="1" customWidth="1"/>
    <col min="71" max="71" width="9.140625" bestFit="1" customWidth="1"/>
    <col min="72" max="72" width="12.42578125" bestFit="1" customWidth="1"/>
    <col min="76" max="76" width="9.140625" bestFit="1" customWidth="1"/>
    <col min="77" max="77" width="12" bestFit="1" customWidth="1"/>
    <col min="78" max="78" width="9.140625" bestFit="1" customWidth="1"/>
    <col min="79" max="79" width="12.42578125" bestFit="1" customWidth="1"/>
    <col min="83" max="83" width="9.140625" bestFit="1" customWidth="1"/>
    <col min="84" max="84" width="12" bestFit="1" customWidth="1"/>
    <col min="85" max="85" width="10.140625" bestFit="1" customWidth="1"/>
    <col min="86" max="86" width="12.42578125" bestFit="1" customWidth="1"/>
    <col min="90" max="90" width="9.140625" bestFit="1" customWidth="1"/>
    <col min="91" max="91" width="12" bestFit="1" customWidth="1"/>
    <col min="92" max="92" width="10.140625" bestFit="1" customWidth="1"/>
    <col min="93" max="93" width="12.42578125" bestFit="1" customWidth="1"/>
    <col min="96" max="97" width="10.140625" bestFit="1" customWidth="1"/>
    <col min="98" max="98" width="12" bestFit="1" customWidth="1"/>
    <col min="99" max="99" width="10.140625" bestFit="1" customWidth="1"/>
    <col min="100" max="100" width="12.42578125" bestFit="1" customWidth="1"/>
    <col min="138" max="139" width="10.140625" bestFit="1" customWidth="1"/>
    <col min="140" max="140" width="12" bestFit="1" customWidth="1"/>
    <col min="141" max="141" width="10.140625" bestFit="1" customWidth="1"/>
    <col min="142" max="142" width="12.42578125" bestFit="1" customWidth="1"/>
  </cols>
  <sheetData>
    <row r="1" spans="1:144" x14ac:dyDescent="0.25">
      <c r="C1" s="75" t="s">
        <v>47</v>
      </c>
      <c r="D1" s="3">
        <f>'1) State My Situation'!J11</f>
        <v>200</v>
      </c>
    </row>
    <row r="2" spans="1:144" x14ac:dyDescent="0.25">
      <c r="A2" s="1"/>
      <c r="B2" s="76"/>
      <c r="C2" s="1" t="s">
        <v>493</v>
      </c>
      <c r="D2" s="1">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row>
    <row r="3" spans="1:144" x14ac:dyDescent="0.25">
      <c r="A3" s="1"/>
      <c r="B3" s="76"/>
      <c r="C3" s="1"/>
      <c r="D3" s="1"/>
      <c r="F3" s="3"/>
      <c r="G3" s="3"/>
      <c r="H3" s="3"/>
      <c r="I3" s="3"/>
      <c r="J3" s="3"/>
      <c r="K3" s="3"/>
      <c r="L3" s="3"/>
      <c r="M3" s="3"/>
      <c r="N3" s="3"/>
      <c r="O3" s="3"/>
      <c r="P3" s="3"/>
      <c r="Q3" s="3"/>
      <c r="R3" s="3"/>
      <c r="S3" s="3"/>
      <c r="T3" s="3"/>
      <c r="U3" s="3"/>
      <c r="V3" s="3"/>
      <c r="W3" s="3"/>
      <c r="X3" s="3"/>
    </row>
    <row r="4" spans="1:144" s="70" customFormat="1" x14ac:dyDescent="0.25">
      <c r="A4" s="69"/>
      <c r="B4" s="76"/>
      <c r="C4" s="69"/>
      <c r="D4" s="69"/>
      <c r="E4" s="104" t="s">
        <v>494</v>
      </c>
      <c r="G4" s="70">
        <v>1</v>
      </c>
      <c r="L4" s="104" t="s">
        <v>494</v>
      </c>
      <c r="N4" s="70">
        <v>2</v>
      </c>
      <c r="S4" s="104" t="s">
        <v>494</v>
      </c>
      <c r="U4" s="70">
        <v>3</v>
      </c>
      <c r="Z4" s="104" t="s">
        <v>494</v>
      </c>
      <c r="AB4" s="70">
        <v>4</v>
      </c>
      <c r="AG4" s="104" t="s">
        <v>494</v>
      </c>
      <c r="AI4" s="70">
        <v>5</v>
      </c>
      <c r="AN4" s="104" t="s">
        <v>494</v>
      </c>
      <c r="AP4" s="70">
        <v>6</v>
      </c>
      <c r="AU4" s="104" t="s">
        <v>494</v>
      </c>
      <c r="AW4" s="70">
        <v>7</v>
      </c>
      <c r="BB4" s="104" t="s">
        <v>494</v>
      </c>
      <c r="BD4" s="70">
        <v>8</v>
      </c>
      <c r="BI4" s="104" t="s">
        <v>494</v>
      </c>
      <c r="BK4" s="70">
        <v>9</v>
      </c>
      <c r="BP4" s="104" t="s">
        <v>494</v>
      </c>
      <c r="BR4" s="70">
        <v>10</v>
      </c>
      <c r="BW4" s="104" t="s">
        <v>494</v>
      </c>
      <c r="BY4" s="70">
        <v>11</v>
      </c>
      <c r="CD4" s="104" t="s">
        <v>494</v>
      </c>
      <c r="CF4" s="70">
        <v>12</v>
      </c>
      <c r="CK4" s="104" t="s">
        <v>494</v>
      </c>
      <c r="CM4" s="70">
        <v>13</v>
      </c>
      <c r="CR4" s="104" t="s">
        <v>494</v>
      </c>
      <c r="CT4" s="70">
        <v>14</v>
      </c>
      <c r="CY4" s="104" t="s">
        <v>494</v>
      </c>
      <c r="DA4" s="70">
        <v>15</v>
      </c>
      <c r="DF4" s="104" t="s">
        <v>494</v>
      </c>
      <c r="DH4" s="70">
        <v>16</v>
      </c>
      <c r="DM4" s="104" t="s">
        <v>494</v>
      </c>
      <c r="DO4" s="70">
        <v>17</v>
      </c>
      <c r="DT4" s="104" t="s">
        <v>494</v>
      </c>
      <c r="DV4" s="70">
        <v>18</v>
      </c>
      <c r="EA4" s="104" t="s">
        <v>494</v>
      </c>
      <c r="EC4" s="70">
        <v>19</v>
      </c>
      <c r="EH4" s="104" t="s">
        <v>494</v>
      </c>
      <c r="EJ4" s="70">
        <v>20</v>
      </c>
    </row>
    <row r="5" spans="1:144" x14ac:dyDescent="0.25">
      <c r="E5" s="103" t="s">
        <v>524</v>
      </c>
      <c r="G5" t="str" cm="1">
        <f t="array" ref="G5">IFERROR(INDEX(PlanOrderDebtNames,G4),0)</f>
        <v>Debt1</v>
      </c>
      <c r="L5" s="103" t="s">
        <v>524</v>
      </c>
      <c r="N5" t="str" cm="1">
        <f t="array" ref="N5">IFERROR(INDEX(PlanOrderDebtNames,N4),0)</f>
        <v>Debt3</v>
      </c>
      <c r="S5" s="103" t="s">
        <v>524</v>
      </c>
      <c r="U5" t="str" cm="1">
        <f t="array" ref="U5">IFERROR(INDEX(PlanOrderDebtNames,U4),0)</f>
        <v>Debt2</v>
      </c>
      <c r="Z5" s="103" t="s">
        <v>524</v>
      </c>
      <c r="AB5" t="str" cm="1">
        <f t="array" ref="AB5">IFERROR(INDEX(PlanOrderDebtNames,AB4),0)</f>
        <v>Debt4</v>
      </c>
      <c r="AG5" s="103" t="s">
        <v>524</v>
      </c>
      <c r="AI5" t="str" cm="1">
        <f t="array" ref="AI5">IFERROR(INDEX(PlanOrderDebtNames,AI4),0)</f>
        <v/>
      </c>
      <c r="AN5" s="103" t="s">
        <v>524</v>
      </c>
      <c r="AP5" t="str" cm="1">
        <f t="array" ref="AP5">IFERROR(INDEX(PlanOrderDebtNames,AP4),0)</f>
        <v/>
      </c>
      <c r="AU5" s="103" t="s">
        <v>524</v>
      </c>
      <c r="AW5" t="str" cm="1">
        <f t="array" ref="AW5">IFERROR(INDEX(PlanOrderDebtNames,AW4),0)</f>
        <v/>
      </c>
      <c r="BB5" s="103" t="s">
        <v>524</v>
      </c>
      <c r="BD5" t="str" cm="1">
        <f t="array" ref="BD5">IFERROR(INDEX(PlanOrderDebtNames,BD4),0)</f>
        <v/>
      </c>
      <c r="BI5" s="103" t="s">
        <v>524</v>
      </c>
      <c r="BK5" t="str" cm="1">
        <f t="array" ref="BK5">IFERROR(INDEX(PlanOrderDebtNames,BK4),0)</f>
        <v/>
      </c>
      <c r="BP5" s="103" t="s">
        <v>524</v>
      </c>
      <c r="BR5" t="str" cm="1">
        <f t="array" ref="BR5">IFERROR(INDEX(PlanOrderDebtNames,BR4),0)</f>
        <v/>
      </c>
      <c r="BW5" s="103" t="s">
        <v>524</v>
      </c>
      <c r="BY5" t="str" cm="1">
        <f t="array" ref="BY5">IFERROR(INDEX(PlanOrderDebtNames,BY4),0)</f>
        <v/>
      </c>
      <c r="CD5" s="103" t="s">
        <v>524</v>
      </c>
      <c r="CF5" t="str" cm="1">
        <f t="array" ref="CF5">IFERROR(INDEX(PlanOrderDebtNames,CF4),0)</f>
        <v/>
      </c>
      <c r="CK5" s="103" t="s">
        <v>524</v>
      </c>
      <c r="CM5" t="str" cm="1">
        <f t="array" ref="CM5">IFERROR(INDEX(PlanOrderDebtNames,CM4),0)</f>
        <v/>
      </c>
      <c r="CR5" s="103" t="s">
        <v>524</v>
      </c>
      <c r="CT5" t="str" cm="1">
        <f t="array" ref="CT5">IFERROR(INDEX(PlanOrderDebtNames,CT4),0)</f>
        <v/>
      </c>
      <c r="CY5" s="103" t="s">
        <v>524</v>
      </c>
      <c r="DA5" t="str" cm="1">
        <f t="array" ref="DA5">IFERROR(INDEX(PlanOrderDebtNames,DA4),0)</f>
        <v/>
      </c>
      <c r="DF5" s="103" t="s">
        <v>524</v>
      </c>
      <c r="DH5" t="str" cm="1">
        <f t="array" ref="DH5">IFERROR(INDEX(PlanOrderDebtNames,DH4),0)</f>
        <v/>
      </c>
      <c r="DM5" s="103" t="s">
        <v>524</v>
      </c>
      <c r="DO5" t="str" cm="1">
        <f t="array" ref="DO5">IFERROR(INDEX(PlanOrderDebtNames,DO4),0)</f>
        <v/>
      </c>
      <c r="DT5" s="103" t="s">
        <v>524</v>
      </c>
      <c r="DV5" t="str" cm="1">
        <f t="array" ref="DV5">IFERROR(INDEX(PlanOrderDebtNames,DV4),0)</f>
        <v/>
      </c>
      <c r="EA5" s="103" t="s">
        <v>524</v>
      </c>
      <c r="EC5" t="str" cm="1">
        <f t="array" ref="EC5">IFERROR(INDEX(PlanOrderDebtNames,EC4),0)</f>
        <v/>
      </c>
      <c r="EH5" s="103" t="s">
        <v>524</v>
      </c>
      <c r="EJ5" t="str" cm="1">
        <f t="array" ref="EJ5">IFERROR(INDEX(PlanOrderDebtNames,EJ4),0)</f>
        <v/>
      </c>
    </row>
    <row r="6" spans="1:144" x14ac:dyDescent="0.25">
      <c r="E6" s="103" t="s">
        <v>495</v>
      </c>
      <c r="F6" s="3"/>
      <c r="G6" s="3">
        <f>IF(G5="","",INDEX(UserListedDebtBalances,MATCH(G5,UserListedDebtNames,0)))</f>
        <v>450</v>
      </c>
      <c r="H6" s="3"/>
      <c r="L6" s="103" t="s">
        <v>495</v>
      </c>
      <c r="M6" s="3"/>
      <c r="N6" s="3">
        <f>IF(N5="","",INDEX(UserListedDebtBalances,MATCH(N5,UserListedDebtNames,0)))</f>
        <v>1000</v>
      </c>
      <c r="O6" s="3"/>
      <c r="S6" s="103" t="s">
        <v>495</v>
      </c>
      <c r="T6" s="3"/>
      <c r="U6" s="3">
        <f>IF(U5="","",INDEX(UserListedDebtBalances,MATCH(U5,UserListedDebtNames,0)))</f>
        <v>1400</v>
      </c>
      <c r="V6" s="3"/>
      <c r="Z6" s="103" t="s">
        <v>495</v>
      </c>
      <c r="AA6" s="3"/>
      <c r="AB6" s="3">
        <f>IF(AB5="","",INDEX(UserListedDebtBalances,MATCH(AB5,UserListedDebtNames,0)))</f>
        <v>1500</v>
      </c>
      <c r="AC6" s="3"/>
      <c r="AG6" s="103" t="s">
        <v>495</v>
      </c>
      <c r="AH6" s="3"/>
      <c r="AI6" s="3" t="str">
        <f>IF(AI5="","",INDEX(UserListedDebtBalances,MATCH(AI5,UserListedDebtNames,0)))</f>
        <v/>
      </c>
      <c r="AJ6" s="3"/>
      <c r="AN6" s="103" t="s">
        <v>495</v>
      </c>
      <c r="AO6" s="3"/>
      <c r="AP6" s="3" t="str">
        <f>IF(AP5="","",INDEX(UserListedDebtBalances,MATCH(AP5,UserListedDebtNames,0)))</f>
        <v/>
      </c>
      <c r="AQ6" s="3"/>
      <c r="AU6" s="103" t="s">
        <v>495</v>
      </c>
      <c r="AV6" s="3"/>
      <c r="AW6" s="3" t="str">
        <f>IF(AW5="","",INDEX(UserListedDebtBalances,MATCH(AW5,UserListedDebtNames,0)))</f>
        <v/>
      </c>
      <c r="AX6" s="3"/>
      <c r="BB6" s="103" t="s">
        <v>495</v>
      </c>
      <c r="BC6" s="3"/>
      <c r="BD6" s="3" t="str">
        <f>IF(BD5="","",INDEX(UserListedDebtBalances,MATCH(BD5,UserListedDebtNames,0)))</f>
        <v/>
      </c>
      <c r="BE6" s="3"/>
      <c r="BI6" s="103" t="s">
        <v>495</v>
      </c>
      <c r="BJ6" s="3"/>
      <c r="BK6" s="3" t="str">
        <f>IF(BK5="","",INDEX(UserListedDebtBalances,MATCH(BK5,UserListedDebtNames,0)))</f>
        <v/>
      </c>
      <c r="BL6" s="3"/>
      <c r="BP6" s="103" t="s">
        <v>495</v>
      </c>
      <c r="BQ6" s="3"/>
      <c r="BR6" s="3" t="str">
        <f>IF(BR5="","",INDEX(UserListedDebtBalances,MATCH(BR5,UserListedDebtNames,0)))</f>
        <v/>
      </c>
      <c r="BS6" s="3"/>
      <c r="BW6" s="103" t="s">
        <v>495</v>
      </c>
      <c r="BX6" s="3"/>
      <c r="BY6" s="3" t="str">
        <f>IF(BY5="","",INDEX(UserListedDebtBalances,MATCH(BY5,UserListedDebtNames,0)))</f>
        <v/>
      </c>
      <c r="BZ6" s="3"/>
      <c r="CD6" s="103" t="s">
        <v>495</v>
      </c>
      <c r="CE6" s="3"/>
      <c r="CF6" s="3" t="str">
        <f>IF(CF5="","",INDEX(UserListedDebtBalances,MATCH(CF5,UserListedDebtNames,0)))</f>
        <v/>
      </c>
      <c r="CG6" s="3"/>
      <c r="CK6" s="103" t="s">
        <v>495</v>
      </c>
      <c r="CL6" s="3"/>
      <c r="CM6" s="3" t="str">
        <f>IF(CM5="","",INDEX(UserListedDebtBalances,MATCH(CM5,UserListedDebtNames,0)))</f>
        <v/>
      </c>
      <c r="CN6" s="3"/>
      <c r="CR6" s="103" t="s">
        <v>495</v>
      </c>
      <c r="CS6" s="3"/>
      <c r="CT6" s="3" t="str">
        <f>IF(CT5="","",INDEX(UserListedDebtBalances,MATCH(CT5,UserListedDebtNames,0)))</f>
        <v/>
      </c>
      <c r="CU6" s="3"/>
      <c r="CY6" s="103" t="s">
        <v>495</v>
      </c>
      <c r="CZ6" s="3"/>
      <c r="DA6" s="3" t="str">
        <f>IF(DA5="","",INDEX(UserListedDebtBalances,MATCH(DA5,UserListedDebtNames,0)))</f>
        <v/>
      </c>
      <c r="DB6" s="3"/>
      <c r="DF6" s="103" t="s">
        <v>495</v>
      </c>
      <c r="DG6" s="3"/>
      <c r="DH6" s="3" t="str">
        <f>IF(DH5="","",INDEX(UserListedDebtBalances,MATCH(DH5,UserListedDebtNames,0)))</f>
        <v/>
      </c>
      <c r="DI6" s="3"/>
      <c r="DM6" s="103" t="s">
        <v>495</v>
      </c>
      <c r="DN6" s="3"/>
      <c r="DO6" s="3" t="str">
        <f>IF(DO5="","",INDEX(UserListedDebtBalances,MATCH(DO5,UserListedDebtNames,0)))</f>
        <v/>
      </c>
      <c r="DP6" s="3"/>
      <c r="DT6" s="103" t="s">
        <v>495</v>
      </c>
      <c r="DU6" s="3"/>
      <c r="DV6" s="3" t="str">
        <f>IF(DV5="","",INDEX(UserListedDebtBalances,MATCH(DV5,UserListedDebtNames,0)))</f>
        <v/>
      </c>
      <c r="DW6" s="3"/>
      <c r="EA6" s="103" t="s">
        <v>495</v>
      </c>
      <c r="EB6" s="3"/>
      <c r="EC6" s="3" t="str">
        <f>IF(EC5="","",INDEX(UserListedDebtBalances,MATCH(EC5,UserListedDebtNames,0)))</f>
        <v/>
      </c>
      <c r="ED6" s="3"/>
      <c r="EH6" s="103" t="s">
        <v>495</v>
      </c>
      <c r="EI6" s="3"/>
      <c r="EJ6" s="3" t="str">
        <f>IF(EJ5="","",INDEX(UserListedDebtBalances,MATCH(EJ5,UserListedDebtNames,0)))</f>
        <v/>
      </c>
      <c r="EK6" s="3"/>
    </row>
    <row r="7" spans="1:144" s="71" customFormat="1" x14ac:dyDescent="0.25">
      <c r="B7" s="73"/>
      <c r="E7" s="115" t="s">
        <v>498</v>
      </c>
      <c r="G7" s="71">
        <f>IF(G5="","",INDEX(UserListedDebtRates,MATCH(G5,UserListedDebtNames,0)))</f>
        <v>0</v>
      </c>
      <c r="L7" s="115" t="s">
        <v>498</v>
      </c>
      <c r="N7" s="71">
        <f>IF(N5="","",INDEX(UserListedDebtRates,MATCH(N5,UserListedDebtNames,0)))</f>
        <v>0.15</v>
      </c>
      <c r="S7" s="115" t="s">
        <v>498</v>
      </c>
      <c r="U7" s="71">
        <f>IF(U5="","",INDEX(UserListedDebtRates,MATCH(U5,UserListedDebtNames,0)))</f>
        <v>0.08</v>
      </c>
      <c r="Z7" s="115" t="s">
        <v>498</v>
      </c>
      <c r="AB7" s="71">
        <f>IF(AB5="","",INDEX(UserListedDebtRates,MATCH(AB5,UserListedDebtNames,0)))</f>
        <v>0.15</v>
      </c>
      <c r="AG7" s="115" t="s">
        <v>498</v>
      </c>
      <c r="AI7" s="71" t="str">
        <f>IF(AI5="","",INDEX(UserListedDebtRates,MATCH(AI5,UserListedDebtNames,0)))</f>
        <v/>
      </c>
      <c r="AN7" s="115" t="s">
        <v>498</v>
      </c>
      <c r="AP7" s="71" t="str">
        <f>IF(AP5="","",INDEX(UserListedDebtRates,MATCH(AP5,UserListedDebtNames,0)))</f>
        <v/>
      </c>
      <c r="AU7" s="115" t="s">
        <v>498</v>
      </c>
      <c r="AW7" s="71" t="str">
        <f>IF(AW5="","",INDEX(UserListedDebtRates,MATCH(AW5,UserListedDebtNames,0)))</f>
        <v/>
      </c>
      <c r="BB7" s="115" t="s">
        <v>498</v>
      </c>
      <c r="BD7" s="71" t="str">
        <f>IF(BD5="","",INDEX(UserListedDebtRates,MATCH(BD5,UserListedDebtNames,0)))</f>
        <v/>
      </c>
      <c r="BI7" s="115" t="s">
        <v>498</v>
      </c>
      <c r="BK7" s="71" t="str">
        <f>IF(BK5="","",INDEX(UserListedDebtRates,MATCH(BK5,UserListedDebtNames,0)))</f>
        <v/>
      </c>
      <c r="BP7" s="115" t="s">
        <v>498</v>
      </c>
      <c r="BR7" s="71" t="str">
        <f>IF(BR5="","",INDEX(UserListedDebtRates,MATCH(BR5,UserListedDebtNames,0)))</f>
        <v/>
      </c>
      <c r="BW7" s="115" t="s">
        <v>498</v>
      </c>
      <c r="BY7" s="71" t="str">
        <f>IF(BY5="","",INDEX(UserListedDebtRates,MATCH(BY5,UserListedDebtNames,0)))</f>
        <v/>
      </c>
      <c r="CD7" s="115" t="s">
        <v>498</v>
      </c>
      <c r="CF7" s="71" t="str">
        <f>IF(CF5="","",INDEX(UserListedDebtRates,MATCH(CF5,UserListedDebtNames,0)))</f>
        <v/>
      </c>
      <c r="CK7" s="115" t="s">
        <v>498</v>
      </c>
      <c r="CM7" s="71" t="str">
        <f>IF(CM5="","",INDEX(UserListedDebtRates,MATCH(CM5,UserListedDebtNames,0)))</f>
        <v/>
      </c>
      <c r="CR7" s="115" t="s">
        <v>498</v>
      </c>
      <c r="CT7" s="71" t="str">
        <f>IF(CT5="","",INDEX(UserListedDebtRates,MATCH(CT5,UserListedDebtNames,0)))</f>
        <v/>
      </c>
      <c r="CY7" s="115" t="s">
        <v>498</v>
      </c>
      <c r="DA7" s="71" t="str">
        <f>IF(DA5="","",INDEX(UserListedDebtRates,MATCH(DA5,UserListedDebtNames,0)))</f>
        <v/>
      </c>
      <c r="DF7" s="115" t="s">
        <v>498</v>
      </c>
      <c r="DH7" s="71" t="str">
        <f>IF(DH5="","",INDEX(UserListedDebtRates,MATCH(DH5,UserListedDebtNames,0)))</f>
        <v/>
      </c>
      <c r="DM7" s="115" t="s">
        <v>498</v>
      </c>
      <c r="DO7" s="71" t="str">
        <f>IF(DO5="","",INDEX(UserListedDebtRates,MATCH(DO5,UserListedDebtNames,0)))</f>
        <v/>
      </c>
      <c r="DT7" s="115" t="s">
        <v>498</v>
      </c>
      <c r="DV7" s="71" t="str">
        <f>IF(DV5="","",INDEX(UserListedDebtRates,MATCH(DV5,UserListedDebtNames,0)))</f>
        <v/>
      </c>
      <c r="EA7" s="115" t="s">
        <v>498</v>
      </c>
      <c r="EC7" s="71" t="str">
        <f>IF(EC5="","",INDEX(UserListedDebtRates,MATCH(EC5,UserListedDebtNames,0)))</f>
        <v/>
      </c>
      <c r="EH7" s="115" t="s">
        <v>498</v>
      </c>
      <c r="EJ7" s="71" t="str">
        <f>IF(EJ5="","",INDEX(UserListedDebtRates,MATCH(EJ5,UserListedDebtNames,0)))</f>
        <v/>
      </c>
    </row>
    <row r="8" spans="1:144" x14ac:dyDescent="0.25">
      <c r="E8" s="103" t="s">
        <v>496</v>
      </c>
      <c r="F8" s="3"/>
      <c r="G8" s="3">
        <f>IF(G5="","",INDEX(UserListedDebtMinPayments,MATCH(G5,UserListedDebtNames,0)))</f>
        <v>35</v>
      </c>
      <c r="H8" s="3"/>
      <c r="L8" s="103" t="s">
        <v>496</v>
      </c>
      <c r="M8" s="3"/>
      <c r="N8" s="3">
        <f>IF(N5="","",INDEX(UserListedDebtMinPayments,MATCH(N5,UserListedDebtNames,0)))</f>
        <v>35</v>
      </c>
      <c r="O8" s="3"/>
      <c r="S8" s="103" t="s">
        <v>496</v>
      </c>
      <c r="T8" s="3"/>
      <c r="U8" s="3">
        <f>IF(U5="","",INDEX(UserListedDebtMinPayments,MATCH(U5,UserListedDebtNames,0)))</f>
        <v>35</v>
      </c>
      <c r="V8" s="3"/>
      <c r="Z8" s="103" t="s">
        <v>496</v>
      </c>
      <c r="AA8" s="3"/>
      <c r="AB8" s="3">
        <f>IF(AB5="","",INDEX(UserListedDebtMinPayments,MATCH(AB5,UserListedDebtNames,0)))</f>
        <v>35</v>
      </c>
      <c r="AC8" s="3"/>
      <c r="AG8" s="103" t="s">
        <v>496</v>
      </c>
      <c r="AH8" s="3"/>
      <c r="AI8" s="3" t="str">
        <f>IF(AI5="","",INDEX(UserListedDebtMinPayments,MATCH(AI5,UserListedDebtNames,0)))</f>
        <v/>
      </c>
      <c r="AJ8" s="3"/>
      <c r="AN8" s="103" t="s">
        <v>496</v>
      </c>
      <c r="AO8" s="3"/>
      <c r="AP8" s="3" t="str">
        <f>IF(AP5="","",INDEX(UserListedDebtMinPayments,MATCH(AP5,UserListedDebtNames,0)))</f>
        <v/>
      </c>
      <c r="AQ8" s="3"/>
      <c r="AU8" s="103" t="s">
        <v>496</v>
      </c>
      <c r="AV8" s="3"/>
      <c r="AW8" s="3" t="str">
        <f>IF(AW5="","",INDEX(UserListedDebtMinPayments,MATCH(AW5,UserListedDebtNames,0)))</f>
        <v/>
      </c>
      <c r="AX8" s="3"/>
      <c r="BB8" s="103" t="s">
        <v>496</v>
      </c>
      <c r="BC8" s="3"/>
      <c r="BD8" s="3" t="str">
        <f>IF(BD5="","",INDEX(UserListedDebtMinPayments,MATCH(BD5,UserListedDebtNames,0)))</f>
        <v/>
      </c>
      <c r="BE8" s="3"/>
      <c r="BI8" s="103" t="s">
        <v>496</v>
      </c>
      <c r="BJ8" s="3"/>
      <c r="BK8" s="3" t="str">
        <f>IF(BK5="","",INDEX(UserListedDebtMinPayments,MATCH(BK5,UserListedDebtNames,0)))</f>
        <v/>
      </c>
      <c r="BL8" s="3"/>
      <c r="BP8" s="103" t="s">
        <v>496</v>
      </c>
      <c r="BQ8" s="3"/>
      <c r="BR8" s="3" t="str">
        <f>IF(BR5="","",INDEX(UserListedDebtMinPayments,MATCH(BR5,UserListedDebtNames,0)))</f>
        <v/>
      </c>
      <c r="BS8" s="3"/>
      <c r="BW8" s="103" t="s">
        <v>496</v>
      </c>
      <c r="BX8" s="3"/>
      <c r="BY8" s="3" t="str">
        <f>IF(BY5="","",INDEX(UserListedDebtMinPayments,MATCH(BY5,UserListedDebtNames,0)))</f>
        <v/>
      </c>
      <c r="BZ8" s="3"/>
      <c r="CD8" s="103" t="s">
        <v>496</v>
      </c>
      <c r="CE8" s="3"/>
      <c r="CF8" s="3" t="str">
        <f>IF(CF5="","",INDEX(UserListedDebtMinPayments,MATCH(CF5,UserListedDebtNames,0)))</f>
        <v/>
      </c>
      <c r="CG8" s="3"/>
      <c r="CK8" s="103" t="s">
        <v>496</v>
      </c>
      <c r="CL8" s="3"/>
      <c r="CM8" s="3" t="str">
        <f>IF(CM5="","",INDEX(UserListedDebtMinPayments,MATCH(CM5,UserListedDebtNames,0)))</f>
        <v/>
      </c>
      <c r="CN8" s="3"/>
      <c r="CR8" s="103" t="s">
        <v>496</v>
      </c>
      <c r="CS8" s="3"/>
      <c r="CT8" s="3" t="str">
        <f>IF(CT5="","",INDEX(UserListedDebtMinPayments,MATCH(CT5,UserListedDebtNames,0)))</f>
        <v/>
      </c>
      <c r="CU8" s="3"/>
      <c r="CY8" s="103" t="s">
        <v>496</v>
      </c>
      <c r="CZ8" s="3"/>
      <c r="DA8" s="3" t="str">
        <f>IF(DA5="","",INDEX(UserListedDebtMinPayments,MATCH(DA5,UserListedDebtNames,0)))</f>
        <v/>
      </c>
      <c r="DB8" s="3"/>
      <c r="DF8" s="103" t="s">
        <v>496</v>
      </c>
      <c r="DG8" s="3"/>
      <c r="DH8" s="3" t="str">
        <f>IF(DH5="","",INDEX(UserListedDebtMinPayments,MATCH(DH5,UserListedDebtNames,0)))</f>
        <v/>
      </c>
      <c r="DI8" s="3"/>
      <c r="DM8" s="103" t="s">
        <v>496</v>
      </c>
      <c r="DN8" s="3"/>
      <c r="DO8" s="3" t="str">
        <f>IF(DO5="","",INDEX(UserListedDebtMinPayments,MATCH(DO5,UserListedDebtNames,0)))</f>
        <v/>
      </c>
      <c r="DP8" s="3"/>
      <c r="DT8" s="103" t="s">
        <v>496</v>
      </c>
      <c r="DU8" s="3"/>
      <c r="DV8" s="3" t="str">
        <f>IF(DV5="","",INDEX(UserListedDebtMinPayments,MATCH(DV5,UserListedDebtNames,0)))</f>
        <v/>
      </c>
      <c r="DW8" s="3"/>
      <c r="EA8" s="103" t="s">
        <v>496</v>
      </c>
      <c r="EB8" s="3"/>
      <c r="EC8" s="3" t="str">
        <f>IF(EC5="","",INDEX(UserListedDebtMinPayments,MATCH(EC5,UserListedDebtNames,0)))</f>
        <v/>
      </c>
      <c r="ED8" s="3"/>
      <c r="EH8" s="103" t="s">
        <v>496</v>
      </c>
      <c r="EI8" s="3"/>
      <c r="EJ8" s="3" t="str">
        <f>IF(EJ5="","",INDEX(UserListedDebtMinPayments,MATCH(EJ5,UserListedDebtNames,0)))</f>
        <v/>
      </c>
      <c r="EK8" s="3"/>
    </row>
    <row r="9" spans="1:144" x14ac:dyDescent="0.25">
      <c r="E9" s="102" t="s">
        <v>492</v>
      </c>
      <c r="G9" s="3">
        <f>SUM(F16:F375)</f>
        <v>0</v>
      </c>
      <c r="H9" s="3"/>
      <c r="L9" s="102" t="s">
        <v>492</v>
      </c>
      <c r="N9" s="3">
        <f>SUM(M16:M375)</f>
        <v>102.92</v>
      </c>
      <c r="O9" s="3"/>
      <c r="S9" s="102" t="s">
        <v>492</v>
      </c>
      <c r="U9" s="3">
        <f>SUM(T16:T375)</f>
        <v>128.19</v>
      </c>
      <c r="V9" s="3"/>
      <c r="Z9" s="102" t="s">
        <v>492</v>
      </c>
      <c r="AB9" s="3">
        <f>SUM(AA16:AA375)</f>
        <v>365.92000000000007</v>
      </c>
      <c r="AC9" s="3"/>
      <c r="AG9" s="102" t="s">
        <v>492</v>
      </c>
      <c r="AI9" s="3">
        <f>SUM(AH16:AH375)</f>
        <v>0</v>
      </c>
      <c r="AJ9" s="3"/>
      <c r="AN9" s="102" t="s">
        <v>492</v>
      </c>
      <c r="AP9" s="3">
        <f>SUM(AO16:AO375)</f>
        <v>0</v>
      </c>
      <c r="AQ9" s="3"/>
      <c r="AU9" s="102" t="s">
        <v>492</v>
      </c>
      <c r="AW9" s="3">
        <f>SUM(AV16:AV375)</f>
        <v>0</v>
      </c>
      <c r="AX9" s="3"/>
      <c r="BB9" s="102" t="s">
        <v>492</v>
      </c>
      <c r="BD9" s="3">
        <f>SUM(BC16:BC375)</f>
        <v>0</v>
      </c>
      <c r="BE9" s="3"/>
      <c r="BI9" s="102" t="s">
        <v>492</v>
      </c>
      <c r="BK9" s="3">
        <f>SUM(BJ16:BJ375)</f>
        <v>0</v>
      </c>
      <c r="BL9" s="3"/>
      <c r="BP9" s="102" t="s">
        <v>492</v>
      </c>
      <c r="BR9" s="3">
        <f>SUM(BQ16:BQ375)</f>
        <v>0</v>
      </c>
      <c r="BS9" s="3"/>
      <c r="BW9" s="102" t="s">
        <v>492</v>
      </c>
      <c r="BY9" s="3">
        <f>SUM(BX16:BX375)</f>
        <v>0</v>
      </c>
      <c r="BZ9" s="3"/>
      <c r="CD9" s="102" t="s">
        <v>492</v>
      </c>
      <c r="CF9" s="3">
        <f>SUM(CE16:CE375)</f>
        <v>0</v>
      </c>
      <c r="CG9" s="3"/>
      <c r="CK9" s="102" t="s">
        <v>492</v>
      </c>
      <c r="CM9" s="3">
        <f>SUM(CL16:CL375)</f>
        <v>0</v>
      </c>
      <c r="CN9" s="3"/>
      <c r="CR9" s="102" t="s">
        <v>492</v>
      </c>
      <c r="CT9" s="3">
        <f>SUM(CS16:CS375)</f>
        <v>0</v>
      </c>
      <c r="CU9" s="3"/>
      <c r="CY9" s="102" t="s">
        <v>492</v>
      </c>
      <c r="DA9" s="3">
        <f>SUM(CZ16:CZ375)</f>
        <v>0</v>
      </c>
      <c r="DB9" s="3"/>
      <c r="DF9" s="102" t="s">
        <v>492</v>
      </c>
      <c r="DH9" s="3">
        <f>SUM(DG16:DG375)</f>
        <v>0</v>
      </c>
      <c r="DI9" s="3"/>
      <c r="DM9" s="102" t="s">
        <v>492</v>
      </c>
      <c r="DO9" s="3">
        <f>SUM(DN16:DN375)</f>
        <v>0</v>
      </c>
      <c r="DP9" s="3"/>
      <c r="DT9" s="102" t="s">
        <v>492</v>
      </c>
      <c r="DV9" s="3">
        <f>SUM(DU16:DU375)</f>
        <v>0</v>
      </c>
      <c r="DW9" s="3"/>
      <c r="EA9" s="102" t="s">
        <v>492</v>
      </c>
      <c r="EC9" s="3">
        <f>SUM(EB16:EB375)</f>
        <v>0</v>
      </c>
      <c r="ED9" s="3"/>
      <c r="EH9" s="102" t="s">
        <v>492</v>
      </c>
      <c r="EJ9" s="3">
        <f>SUM(EI16:EI375)</f>
        <v>0</v>
      </c>
      <c r="EK9" s="3"/>
    </row>
    <row r="10" spans="1:144" x14ac:dyDescent="0.25">
      <c r="E10" s="102" t="s">
        <v>381</v>
      </c>
      <c r="G10" s="3">
        <f>SUM(K16:K375)</f>
        <v>450</v>
      </c>
      <c r="H10" s="3"/>
      <c r="L10" s="102" t="s">
        <v>381</v>
      </c>
      <c r="N10" s="3">
        <f>SUM(R16:R375)</f>
        <v>1102.92</v>
      </c>
      <c r="O10" s="3"/>
      <c r="S10" s="102" t="s">
        <v>381</v>
      </c>
      <c r="U10" s="3">
        <f>SUM(Y16:Y375)</f>
        <v>1528.19</v>
      </c>
      <c r="V10" s="3"/>
      <c r="Z10" s="102" t="s">
        <v>381</v>
      </c>
      <c r="AB10" s="3">
        <f>SUM(AF16:AF375)</f>
        <v>1865.9200000000003</v>
      </c>
      <c r="AC10" s="3"/>
      <c r="AG10" s="102" t="s">
        <v>381</v>
      </c>
      <c r="AI10" s="3">
        <f>SUM(AM16:AM375)</f>
        <v>0</v>
      </c>
      <c r="AJ10" s="3"/>
      <c r="AN10" s="102" t="s">
        <v>381</v>
      </c>
      <c r="AP10" s="3">
        <f>SUM(AT16:AT375)</f>
        <v>0</v>
      </c>
      <c r="AQ10" s="3"/>
      <c r="AU10" s="102" t="s">
        <v>381</v>
      </c>
      <c r="AW10" s="3">
        <f>SUM(BA16:BA375)</f>
        <v>0</v>
      </c>
      <c r="AX10" s="3"/>
      <c r="BB10" s="102" t="s">
        <v>381</v>
      </c>
      <c r="BD10" s="3">
        <f>SUM(BH16:BH375)</f>
        <v>0</v>
      </c>
      <c r="BE10" s="3"/>
      <c r="BI10" s="102" t="s">
        <v>381</v>
      </c>
      <c r="BK10" s="3">
        <f>SUM(BO16:BO375)</f>
        <v>0</v>
      </c>
      <c r="BL10" s="3"/>
      <c r="BP10" s="102" t="s">
        <v>381</v>
      </c>
      <c r="BR10" s="3">
        <f>SUM(BV16:BV375)</f>
        <v>0</v>
      </c>
      <c r="BS10" s="3"/>
      <c r="BW10" s="102" t="s">
        <v>381</v>
      </c>
      <c r="BY10" s="3">
        <f>SUM(CC16:CC375)</f>
        <v>0</v>
      </c>
      <c r="BZ10" s="3"/>
      <c r="CD10" s="102" t="s">
        <v>381</v>
      </c>
      <c r="CF10" s="3">
        <f>SUM(CJ16:CJ375)</f>
        <v>0</v>
      </c>
      <c r="CG10" s="3"/>
      <c r="CK10" s="102" t="s">
        <v>381</v>
      </c>
      <c r="CM10" s="3">
        <f>SUM(CQ16:CQ375)</f>
        <v>0</v>
      </c>
      <c r="CN10" s="3"/>
      <c r="CR10" s="102" t="s">
        <v>381</v>
      </c>
      <c r="CT10" s="3">
        <f>SUM(CX16:CX375)</f>
        <v>0</v>
      </c>
      <c r="CU10" s="3"/>
      <c r="CY10" s="102" t="s">
        <v>381</v>
      </c>
      <c r="DA10" s="3">
        <f>SUM(DE16:DE375)</f>
        <v>0</v>
      </c>
      <c r="DB10" s="3"/>
      <c r="DF10" s="102" t="s">
        <v>381</v>
      </c>
      <c r="DH10" s="3">
        <f>SUM(DL16:DL375)</f>
        <v>0</v>
      </c>
      <c r="DI10" s="3"/>
      <c r="DM10" s="102" t="s">
        <v>381</v>
      </c>
      <c r="DO10" s="3">
        <f>SUM(DS16:DS375)</f>
        <v>0</v>
      </c>
      <c r="DP10" s="3"/>
      <c r="DT10" s="102" t="s">
        <v>381</v>
      </c>
      <c r="DV10" s="3">
        <f>SUM(DZ16:DZ375)</f>
        <v>0</v>
      </c>
      <c r="DW10" s="3"/>
      <c r="EA10" s="102" t="s">
        <v>381</v>
      </c>
      <c r="EC10" s="3">
        <f>SUM(EG16:EG375)</f>
        <v>0</v>
      </c>
      <c r="ED10" s="3"/>
      <c r="EH10" s="102" t="s">
        <v>381</v>
      </c>
      <c r="EJ10" s="3">
        <f>SUM(EN16:EN375)</f>
        <v>0</v>
      </c>
      <c r="EK10" s="3"/>
    </row>
    <row r="11" spans="1:144" x14ac:dyDescent="0.25">
      <c r="E11" s="103" t="s">
        <v>497</v>
      </c>
      <c r="G11" cm="1">
        <f t="array" ref="G11">IF(G5="",0,LOOKUP(2,1/(K16:K375&lt;&gt;0),ROW(K16:K375))-$D$2)</f>
        <v>5</v>
      </c>
      <c r="H11" s="3"/>
      <c r="L11" s="103" t="s">
        <v>497</v>
      </c>
      <c r="N11" cm="1">
        <f t="array" ref="N11">IF(N5="",0,LOOKUP(2,1/(R16:R375&lt;&gt;0),ROW(R16:R375))-$D$2)</f>
        <v>12</v>
      </c>
      <c r="O11" s="3"/>
      <c r="S11" s="103" t="s">
        <v>497</v>
      </c>
      <c r="U11" cm="1">
        <f t="array" ref="U11">IF(U5="",0,LOOKUP(2,1/(Y16:Y375&lt;&gt;0),ROW(Y16:Y375))-$D$2)</f>
        <v>19</v>
      </c>
      <c r="V11" s="3"/>
      <c r="Z11" s="103" t="s">
        <v>497</v>
      </c>
      <c r="AB11" cm="1">
        <f t="array" ref="AB11">IF(AB5="",0,LOOKUP(2,1/(AF16:AF375&lt;&gt;0),ROW(AF16:AF375))-$D$2)</f>
        <v>25</v>
      </c>
      <c r="AC11" s="3"/>
      <c r="AG11" s="103" t="s">
        <v>497</v>
      </c>
      <c r="AI11" cm="1">
        <f t="array" ref="AI11">IF(AI5="",0,LOOKUP(2,1/(AM16:AM375&lt;&gt;0),ROW(AM16:AM375))-$D$2)</f>
        <v>0</v>
      </c>
      <c r="AJ11" s="3"/>
      <c r="AN11" s="103" t="s">
        <v>497</v>
      </c>
      <c r="AP11" cm="1">
        <f t="array" ref="AP11">IF(AP5="",0,LOOKUP(2,1/(AT16:AT375&lt;&gt;0),ROW(AT16:AT375))-$D$2)</f>
        <v>0</v>
      </c>
      <c r="AQ11" s="3"/>
      <c r="AU11" s="103" t="s">
        <v>497</v>
      </c>
      <c r="AW11" cm="1">
        <f t="array" ref="AW11">IF(AW5="",0,LOOKUP(2,1/(BA16:BA375&lt;&gt;0),ROW(BA16:BA375))-$D$2)</f>
        <v>0</v>
      </c>
      <c r="AX11" s="3"/>
      <c r="BB11" s="103" t="s">
        <v>497</v>
      </c>
      <c r="BD11" cm="1">
        <f t="array" ref="BD11">IF(BD5="",0,LOOKUP(2,1/(BH16:BH375&lt;&gt;0),ROW(BH16:BH375))-$D$2)</f>
        <v>0</v>
      </c>
      <c r="BE11" s="3"/>
      <c r="BI11" s="103" t="s">
        <v>497</v>
      </c>
      <c r="BK11" cm="1">
        <f t="array" ref="BK11">IF(BK5="",0,LOOKUP(2,1/(BO16:BO375&lt;&gt;0),ROW(BO16:BO375))-$D$2)</f>
        <v>0</v>
      </c>
      <c r="BL11" s="3"/>
      <c r="BP11" s="103" t="s">
        <v>497</v>
      </c>
      <c r="BR11" cm="1">
        <f t="array" ref="BR11">IF(BR5="",0,LOOKUP(2,1/(BV16:BV375&lt;&gt;0),ROW(BV16:BV375))-$D$2)</f>
        <v>0</v>
      </c>
      <c r="BS11" s="3"/>
      <c r="BW11" s="103" t="s">
        <v>497</v>
      </c>
      <c r="BY11" cm="1">
        <f t="array" ref="BY11">IF(BY5="",0,LOOKUP(2,1/(CC16:CC375&lt;&gt;0),ROW(CC16:CC375))-$D$2)</f>
        <v>0</v>
      </c>
      <c r="BZ11" s="3"/>
      <c r="CD11" s="103" t="s">
        <v>497</v>
      </c>
      <c r="CF11" cm="1">
        <f t="array" ref="CF11">IF(CF5="",0,LOOKUP(2,1/(CJ16:CJ375&lt;&gt;0),ROW(CJ16:CJ375))-$D$2)</f>
        <v>0</v>
      </c>
      <c r="CG11" s="3"/>
      <c r="CK11" s="103" t="s">
        <v>497</v>
      </c>
      <c r="CM11" cm="1">
        <f t="array" ref="CM11">IF(CM5="",0,LOOKUP(2,1/(CQ16:CQ375&lt;&gt;0),ROW(CQ16:CQ375))-$D$2)</f>
        <v>0</v>
      </c>
      <c r="CN11" s="3"/>
      <c r="CR11" s="103" t="s">
        <v>497</v>
      </c>
      <c r="CT11" cm="1">
        <f t="array" ref="CT11">IF(CT5="",0,LOOKUP(2,1/(CX16:CX375&lt;&gt;0),ROW(CX16:CX375))-$D$2)</f>
        <v>0</v>
      </c>
      <c r="CU11" s="3"/>
      <c r="CY11" s="103" t="s">
        <v>497</v>
      </c>
      <c r="DA11" cm="1">
        <f t="array" ref="DA11">IF(DA5="",0,LOOKUP(2,1/(DE16:DE375&lt;&gt;0),ROW(DE16:DE375))-$D$2)</f>
        <v>0</v>
      </c>
      <c r="DB11" s="3"/>
      <c r="DF11" s="103" t="s">
        <v>497</v>
      </c>
      <c r="DH11" cm="1">
        <f t="array" ref="DH11">IF(DH5="",0,LOOKUP(2,1/(DL16:DL375&lt;&gt;0),ROW(DL16:DL375))-$D$2)</f>
        <v>0</v>
      </c>
      <c r="DI11" s="3"/>
      <c r="DM11" s="103" t="s">
        <v>497</v>
      </c>
      <c r="DO11" cm="1">
        <f t="array" ref="DO11">IF(DO5="",0,LOOKUP(2,1/(DS16:DS375&lt;&gt;0),ROW(DS16:DS375))-$D$2)</f>
        <v>0</v>
      </c>
      <c r="DP11" s="3"/>
      <c r="DT11" s="103" t="s">
        <v>497</v>
      </c>
      <c r="DV11" cm="1">
        <f t="array" ref="DV11">IF(DV5="",0,LOOKUP(2,1/(DZ16:DZ375&lt;&gt;0),ROW(DZ16:DZ375))-$D$2)</f>
        <v>0</v>
      </c>
      <c r="DW11" s="3"/>
      <c r="EA11" s="103" t="s">
        <v>497</v>
      </c>
      <c r="EC11" cm="1">
        <f t="array" ref="EC11">IF(EC5="",0,LOOKUP(2,1/(EG16:EG375&lt;&gt;0),ROW(EG16:EG375))-$D$2)</f>
        <v>0</v>
      </c>
      <c r="ED11" s="3"/>
      <c r="EH11" s="103" t="s">
        <v>497</v>
      </c>
      <c r="EJ11" cm="1">
        <f t="array" ref="EJ11">IF(EJ5="",0,LOOKUP(2,1/(EN16:EN375&lt;&gt;0),ROW(EN16:EN375))-$D$2)</f>
        <v>0</v>
      </c>
      <c r="EK11" s="3"/>
    </row>
    <row r="12" spans="1:144" x14ac:dyDescent="0.25">
      <c r="E12" s="103"/>
      <c r="H12" s="3"/>
      <c r="L12" s="103"/>
      <c r="O12" s="3"/>
      <c r="S12" s="103"/>
      <c r="V12" s="3"/>
      <c r="Z12" s="103"/>
      <c r="AC12" s="3"/>
      <c r="AG12" s="103"/>
      <c r="AJ12" s="3"/>
      <c r="AN12" s="103"/>
      <c r="AQ12" s="3"/>
      <c r="AU12" s="103"/>
      <c r="AX12" s="3"/>
      <c r="BB12" s="103"/>
      <c r="BE12" s="3"/>
      <c r="BI12" s="103"/>
      <c r="BL12" s="3"/>
      <c r="BP12" s="103"/>
      <c r="BS12" s="3"/>
      <c r="BW12" s="103"/>
      <c r="BZ12" s="3"/>
      <c r="CD12" s="103"/>
      <c r="CG12" s="3"/>
      <c r="CK12" s="103"/>
      <c r="CN12" s="3"/>
      <c r="CR12" s="103"/>
      <c r="CU12" s="3"/>
      <c r="CY12" s="103"/>
      <c r="DB12" s="3"/>
      <c r="DF12" s="103"/>
      <c r="DI12" s="3"/>
      <c r="DM12" s="103"/>
      <c r="DP12" s="3"/>
      <c r="DT12" s="103"/>
      <c r="DW12" s="3"/>
      <c r="EA12" s="103"/>
      <c r="ED12" s="3"/>
      <c r="EH12" s="103"/>
      <c r="EK12" s="3"/>
    </row>
    <row r="13" spans="1:144" x14ac:dyDescent="0.25">
      <c r="D13" t="s">
        <v>500</v>
      </c>
      <c r="E13" s="103"/>
      <c r="H13" s="3"/>
      <c r="L13" s="103"/>
      <c r="O13" s="3"/>
      <c r="S13" s="103"/>
      <c r="V13" s="3"/>
      <c r="Z13" s="103"/>
      <c r="AC13" s="3"/>
      <c r="AG13" s="103"/>
      <c r="AJ13" s="3"/>
      <c r="AN13" s="103"/>
      <c r="AQ13" s="3"/>
      <c r="AU13" s="103"/>
      <c r="AX13" s="3"/>
      <c r="BB13" s="103"/>
      <c r="BE13" s="3"/>
      <c r="BI13" s="103"/>
      <c r="BL13" s="3"/>
      <c r="BP13" s="103"/>
      <c r="BS13" s="3"/>
      <c r="BW13" s="103"/>
      <c r="BZ13" s="3"/>
      <c r="CD13" s="103"/>
      <c r="CG13" s="3"/>
      <c r="CK13" s="103"/>
      <c r="CN13" s="3"/>
      <c r="CR13" s="103"/>
      <c r="CU13" s="3"/>
      <c r="CY13" s="103"/>
      <c r="DB13" s="3"/>
      <c r="DF13" s="103"/>
      <c r="DI13" s="3"/>
      <c r="DM13" s="103"/>
      <c r="DP13" s="3"/>
      <c r="DT13" s="103"/>
      <c r="DW13" s="3"/>
      <c r="EA13" s="103"/>
      <c r="ED13" s="3"/>
      <c r="EH13" s="103"/>
      <c r="EK13" s="3"/>
    </row>
    <row r="14" spans="1:144" x14ac:dyDescent="0.25">
      <c r="D14">
        <f>COUNTIF(D16:D375,"&gt;0")</f>
        <v>25</v>
      </c>
      <c r="E14" s="103"/>
      <c r="H14" s="3"/>
      <c r="L14" s="103"/>
      <c r="O14" s="3"/>
      <c r="S14" s="103"/>
      <c r="V14" s="3"/>
      <c r="Z14" s="103"/>
      <c r="AC14" s="3"/>
      <c r="AG14" s="103"/>
      <c r="AJ14" s="3"/>
      <c r="AN14" s="103"/>
      <c r="AQ14" s="3"/>
      <c r="AU14" s="103"/>
      <c r="AX14" s="3"/>
      <c r="BB14" s="103"/>
      <c r="BE14" s="3"/>
      <c r="BI14" s="103"/>
      <c r="BL14" s="3"/>
      <c r="BP14" s="103"/>
      <c r="BS14" s="3"/>
      <c r="BW14" s="103"/>
      <c r="BZ14" s="3"/>
      <c r="CD14" s="103"/>
      <c r="CG14" s="3"/>
      <c r="CK14" s="103"/>
      <c r="CN14" s="3"/>
      <c r="CR14" s="103"/>
      <c r="CU14" s="3"/>
      <c r="CY14" s="103"/>
      <c r="DB14" s="3"/>
      <c r="DF14" s="103"/>
      <c r="DI14" s="3"/>
      <c r="DM14" s="103"/>
      <c r="DP14" s="3"/>
      <c r="DT14" s="103"/>
      <c r="DW14" s="3"/>
      <c r="EA14" s="103"/>
      <c r="ED14" s="3"/>
      <c r="EH14" s="103"/>
      <c r="EK14" s="3"/>
    </row>
    <row r="15" spans="1:144" x14ac:dyDescent="0.25">
      <c r="B15" s="73" t="s">
        <v>499</v>
      </c>
      <c r="C15" t="s">
        <v>477</v>
      </c>
      <c r="D15" t="s">
        <v>473</v>
      </c>
      <c r="E15" s="103" t="s">
        <v>1</v>
      </c>
      <c r="F15" t="s">
        <v>14</v>
      </c>
      <c r="G15" t="s">
        <v>50</v>
      </c>
      <c r="H15" t="s">
        <v>48</v>
      </c>
      <c r="I15" t="s">
        <v>49</v>
      </c>
      <c r="J15" t="s">
        <v>51</v>
      </c>
      <c r="K15" t="s">
        <v>476</v>
      </c>
      <c r="L15" s="103" t="s">
        <v>1</v>
      </c>
      <c r="M15" t="s">
        <v>14</v>
      </c>
      <c r="N15" t="s">
        <v>50</v>
      </c>
      <c r="O15" t="s">
        <v>48</v>
      </c>
      <c r="P15" t="s">
        <v>49</v>
      </c>
      <c r="Q15" t="s">
        <v>51</v>
      </c>
      <c r="R15" t="s">
        <v>476</v>
      </c>
      <c r="S15" s="103" t="s">
        <v>1</v>
      </c>
      <c r="T15" t="s">
        <v>14</v>
      </c>
      <c r="U15" t="s">
        <v>50</v>
      </c>
      <c r="V15" t="s">
        <v>48</v>
      </c>
      <c r="W15" t="s">
        <v>49</v>
      </c>
      <c r="X15" t="s">
        <v>51</v>
      </c>
      <c r="Y15" t="s">
        <v>476</v>
      </c>
      <c r="Z15" s="103" t="s">
        <v>1</v>
      </c>
      <c r="AA15" t="s">
        <v>14</v>
      </c>
      <c r="AB15" t="s">
        <v>50</v>
      </c>
      <c r="AC15" t="s">
        <v>48</v>
      </c>
      <c r="AD15" t="s">
        <v>49</v>
      </c>
      <c r="AE15" t="s">
        <v>51</v>
      </c>
      <c r="AF15" t="s">
        <v>476</v>
      </c>
      <c r="AG15" s="103" t="s">
        <v>1</v>
      </c>
      <c r="AH15" t="s">
        <v>14</v>
      </c>
      <c r="AI15" t="s">
        <v>50</v>
      </c>
      <c r="AJ15" t="s">
        <v>48</v>
      </c>
      <c r="AK15" t="s">
        <v>49</v>
      </c>
      <c r="AL15" t="s">
        <v>51</v>
      </c>
      <c r="AM15" t="s">
        <v>476</v>
      </c>
      <c r="AN15" s="103" t="s">
        <v>1</v>
      </c>
      <c r="AO15" t="s">
        <v>14</v>
      </c>
      <c r="AP15" t="s">
        <v>50</v>
      </c>
      <c r="AQ15" t="s">
        <v>48</v>
      </c>
      <c r="AR15" t="s">
        <v>49</v>
      </c>
      <c r="AS15" t="s">
        <v>51</v>
      </c>
      <c r="AT15" t="s">
        <v>476</v>
      </c>
      <c r="AU15" s="103" t="s">
        <v>1</v>
      </c>
      <c r="AV15" t="s">
        <v>14</v>
      </c>
      <c r="AW15" t="s">
        <v>50</v>
      </c>
      <c r="AX15" t="s">
        <v>48</v>
      </c>
      <c r="AY15" t="s">
        <v>49</v>
      </c>
      <c r="AZ15" t="s">
        <v>51</v>
      </c>
      <c r="BA15" t="s">
        <v>476</v>
      </c>
      <c r="BB15" s="103" t="s">
        <v>1</v>
      </c>
      <c r="BC15" t="s">
        <v>14</v>
      </c>
      <c r="BD15" t="s">
        <v>50</v>
      </c>
      <c r="BE15" t="s">
        <v>48</v>
      </c>
      <c r="BF15" t="s">
        <v>49</v>
      </c>
      <c r="BG15" t="s">
        <v>51</v>
      </c>
      <c r="BH15" t="s">
        <v>476</v>
      </c>
      <c r="BI15" s="103" t="s">
        <v>1</v>
      </c>
      <c r="BJ15" t="s">
        <v>14</v>
      </c>
      <c r="BK15" t="s">
        <v>50</v>
      </c>
      <c r="BL15" t="s">
        <v>48</v>
      </c>
      <c r="BM15" t="s">
        <v>49</v>
      </c>
      <c r="BN15" t="s">
        <v>51</v>
      </c>
      <c r="BO15" t="s">
        <v>476</v>
      </c>
      <c r="BP15" s="103" t="s">
        <v>1</v>
      </c>
      <c r="BQ15" t="s">
        <v>14</v>
      </c>
      <c r="BR15" t="s">
        <v>50</v>
      </c>
      <c r="BS15" t="s">
        <v>48</v>
      </c>
      <c r="BT15" t="s">
        <v>49</v>
      </c>
      <c r="BU15" t="s">
        <v>51</v>
      </c>
      <c r="BV15" t="s">
        <v>476</v>
      </c>
      <c r="BW15" s="103" t="s">
        <v>1</v>
      </c>
      <c r="BX15" t="s">
        <v>14</v>
      </c>
      <c r="BY15" t="s">
        <v>50</v>
      </c>
      <c r="BZ15" t="s">
        <v>48</v>
      </c>
      <c r="CA15" t="s">
        <v>49</v>
      </c>
      <c r="CB15" t="s">
        <v>51</v>
      </c>
      <c r="CC15" t="s">
        <v>476</v>
      </c>
      <c r="CD15" s="103" t="s">
        <v>1</v>
      </c>
      <c r="CE15" t="s">
        <v>14</v>
      </c>
      <c r="CF15" t="s">
        <v>50</v>
      </c>
      <c r="CG15" t="s">
        <v>48</v>
      </c>
      <c r="CH15" t="s">
        <v>49</v>
      </c>
      <c r="CI15" t="s">
        <v>51</v>
      </c>
      <c r="CJ15" t="s">
        <v>476</v>
      </c>
      <c r="CK15" s="103" t="s">
        <v>1</v>
      </c>
      <c r="CL15" t="s">
        <v>14</v>
      </c>
      <c r="CM15" t="s">
        <v>50</v>
      </c>
      <c r="CN15" t="s">
        <v>48</v>
      </c>
      <c r="CO15" t="s">
        <v>49</v>
      </c>
      <c r="CP15" t="s">
        <v>51</v>
      </c>
      <c r="CQ15" t="s">
        <v>476</v>
      </c>
      <c r="CR15" s="103" t="s">
        <v>1</v>
      </c>
      <c r="CS15" t="s">
        <v>14</v>
      </c>
      <c r="CT15" t="s">
        <v>50</v>
      </c>
      <c r="CU15" t="s">
        <v>48</v>
      </c>
      <c r="CV15" t="s">
        <v>49</v>
      </c>
      <c r="CW15" t="s">
        <v>51</v>
      </c>
      <c r="CX15" t="s">
        <v>476</v>
      </c>
      <c r="CY15" s="103" t="s">
        <v>1</v>
      </c>
      <c r="CZ15" t="s">
        <v>14</v>
      </c>
      <c r="DA15" t="s">
        <v>50</v>
      </c>
      <c r="DB15" t="s">
        <v>48</v>
      </c>
      <c r="DC15" t="s">
        <v>49</v>
      </c>
      <c r="DD15" t="s">
        <v>51</v>
      </c>
      <c r="DE15" t="s">
        <v>476</v>
      </c>
      <c r="DF15" s="103" t="s">
        <v>1</v>
      </c>
      <c r="DG15" t="s">
        <v>14</v>
      </c>
      <c r="DH15" t="s">
        <v>50</v>
      </c>
      <c r="DI15" t="s">
        <v>48</v>
      </c>
      <c r="DJ15" t="s">
        <v>49</v>
      </c>
      <c r="DK15" t="s">
        <v>51</v>
      </c>
      <c r="DL15" t="s">
        <v>476</v>
      </c>
      <c r="DM15" s="103" t="s">
        <v>1</v>
      </c>
      <c r="DN15" t="s">
        <v>14</v>
      </c>
      <c r="DO15" t="s">
        <v>50</v>
      </c>
      <c r="DP15" t="s">
        <v>48</v>
      </c>
      <c r="DQ15" t="s">
        <v>49</v>
      </c>
      <c r="DR15" t="s">
        <v>51</v>
      </c>
      <c r="DS15" t="s">
        <v>476</v>
      </c>
      <c r="DT15" s="103" t="s">
        <v>1</v>
      </c>
      <c r="DU15" t="s">
        <v>14</v>
      </c>
      <c r="DV15" t="s">
        <v>50</v>
      </c>
      <c r="DW15" t="s">
        <v>48</v>
      </c>
      <c r="DX15" t="s">
        <v>49</v>
      </c>
      <c r="DY15" t="s">
        <v>51</v>
      </c>
      <c r="DZ15" t="s">
        <v>476</v>
      </c>
      <c r="EA15" s="103" t="s">
        <v>1</v>
      </c>
      <c r="EB15" t="s">
        <v>14</v>
      </c>
      <c r="EC15" t="s">
        <v>50</v>
      </c>
      <c r="ED15" t="s">
        <v>48</v>
      </c>
      <c r="EE15" t="s">
        <v>49</v>
      </c>
      <c r="EF15" t="s">
        <v>51</v>
      </c>
      <c r="EG15" t="s">
        <v>476</v>
      </c>
      <c r="EH15" s="103" t="s">
        <v>1</v>
      </c>
      <c r="EI15" t="s">
        <v>14</v>
      </c>
      <c r="EJ15" t="s">
        <v>50</v>
      </c>
      <c r="EK15" t="s">
        <v>48</v>
      </c>
      <c r="EL15" t="s">
        <v>49</v>
      </c>
      <c r="EM15" t="s">
        <v>51</v>
      </c>
      <c r="EN15" t="s">
        <v>476</v>
      </c>
    </row>
    <row r="16" spans="1:144" x14ac:dyDescent="0.25">
      <c r="A16" s="1" t="s">
        <v>5</v>
      </c>
      <c r="B16" s="76">
        <f>SUMIF($H$15:$EN$15,"New Balance",$H16:$EN16)</f>
        <v>4190.58</v>
      </c>
      <c r="C16" s="3">
        <f>SUMIF($H$15:$EN$15,"Payment",$H16:$EN16)</f>
        <v>140</v>
      </c>
      <c r="D16" s="101">
        <f>SUMIF($K$15:$EN$15,"Total Pmt",$K16:$EN16)</f>
        <v>200</v>
      </c>
      <c r="E16" s="104">
        <f>IF(G5="",0,G6)</f>
        <v>450</v>
      </c>
      <c r="F16" s="3">
        <f>IF(G$5="",0,ROUND(G$7*E16/12,2))</f>
        <v>0</v>
      </c>
      <c r="G16" s="3">
        <f>F16+E16</f>
        <v>450</v>
      </c>
      <c r="H16" s="3">
        <f t="shared" ref="H16:H79" si="0">IFERROR(MIN(G$8,G16),0)</f>
        <v>35</v>
      </c>
      <c r="I16" s="3">
        <f t="shared" ref="I16:I79" si="1">IF(G16-H16=0,0,G16-MIN(G16,H16+J16))</f>
        <v>355</v>
      </c>
      <c r="J16" s="3">
        <f>IF(G$5="",0,IF(G16-H16=0,0,MIN(G16-H16,$D$1-$C16)))</f>
        <v>60</v>
      </c>
      <c r="K16" s="3">
        <f>IFERROR(SUM(J16+H16),0)</f>
        <v>95</v>
      </c>
      <c r="L16" s="104">
        <f>IF(N5="",0,N6)</f>
        <v>1000</v>
      </c>
      <c r="M16" s="3">
        <f>IF(N$5="",0,ROUND(N$7*L16/12,2))</f>
        <v>12.5</v>
      </c>
      <c r="N16" s="3">
        <f>M16+L16</f>
        <v>1012.5</v>
      </c>
      <c r="O16" s="3">
        <f t="shared" ref="O16:O79" si="2">IFERROR(MIN(N$8,N16),0)</f>
        <v>35</v>
      </c>
      <c r="P16" s="3">
        <f t="shared" ref="P16:P79" si="3">IF(N16-O16=0,0,N16-MIN(N16,O16+Q16))</f>
        <v>977.5</v>
      </c>
      <c r="Q16" s="3">
        <f>IF(N$5="",0,IF(N16-O16=0,0,MIN(N16-O16,$D$1-$C16-SUMIF($J$15:P$15,"Snowball",$J16:P16))))</f>
        <v>0</v>
      </c>
      <c r="R16" s="3">
        <f>IFERROR(SUM(Q16+O16),0)</f>
        <v>35</v>
      </c>
      <c r="S16" s="104">
        <f>IF(U5="",0,U6)</f>
        <v>1400</v>
      </c>
      <c r="T16" s="3">
        <f>IF(U$5="",0,ROUND(U$7*S16/12,2))</f>
        <v>9.33</v>
      </c>
      <c r="U16" s="3">
        <f>T16+S16</f>
        <v>1409.33</v>
      </c>
      <c r="V16" s="3">
        <f t="shared" ref="V16:V79" si="4">IFERROR(MIN(U$8,U16),0)</f>
        <v>35</v>
      </c>
      <c r="W16" s="3">
        <f t="shared" ref="W16:W79" si="5">IF(U16-V16=0,0,U16-MIN(U16,V16+X16))</f>
        <v>1374.33</v>
      </c>
      <c r="X16" s="3">
        <f>IF(U$5="",0,IF(U16-V16=0,0,MIN(U16-V16,$D$1-$C16-SUMIF($J$15:W$15,"Snowball",$J16:W16))))</f>
        <v>0</v>
      </c>
      <c r="Y16" s="3">
        <f>IFERROR(SUM(X16+V16),0)</f>
        <v>35</v>
      </c>
      <c r="Z16" s="104">
        <f>IF(AB5="",0,AB6)</f>
        <v>1500</v>
      </c>
      <c r="AA16" s="3">
        <f>IF(AB$5="",0,ROUND(AB$7*Z16/12,2))</f>
        <v>18.75</v>
      </c>
      <c r="AB16" s="3">
        <f>AA16+Z16</f>
        <v>1518.75</v>
      </c>
      <c r="AC16" s="3">
        <f t="shared" ref="AC16:AC79" si="6">IFERROR(MIN(AB$8,AB16),0)</f>
        <v>35</v>
      </c>
      <c r="AD16" s="3">
        <f t="shared" ref="AD16:AD79" si="7">IF(AB16-AC16=0,0,AB16-MIN(AB16,AC16+AE16))</f>
        <v>1483.75</v>
      </c>
      <c r="AE16" s="3">
        <f>IF(AB$5="",0,IF(AB16-AC16=0,0,MIN(AB16-AC16,$D$1-$C16-SUMIF($J$15:AD$15,"Snowball",$J16:AD16))))</f>
        <v>0</v>
      </c>
      <c r="AF16" s="3">
        <f>IFERROR(SUM(AE16+AC16),0)</f>
        <v>35</v>
      </c>
      <c r="AG16" s="104">
        <f>IF(AI5="",0,AI6)</f>
        <v>0</v>
      </c>
      <c r="AH16" s="3">
        <f>IF(AI$5="",0,ROUND(AI$7*AG16/12,2))</f>
        <v>0</v>
      </c>
      <c r="AI16" s="3">
        <f>AH16+AG16</f>
        <v>0</v>
      </c>
      <c r="AJ16" s="3">
        <f t="shared" ref="AJ16:AJ79" si="8">IFERROR(MIN(AI$8,AI16),0)</f>
        <v>0</v>
      </c>
      <c r="AK16" s="3">
        <f t="shared" ref="AK16:AK79" si="9">IF(AI16-AJ16=0,0,AI16-MIN(AI16,AJ16+AL16))</f>
        <v>0</v>
      </c>
      <c r="AL16" s="3">
        <f>IF(AI$5="",0,IF(AI16-AJ16=0,0,MIN(AI16-AJ16,$D$1-$C16-SUMIF($J$15:AK$15,"Snowball",$J16:AK16))))</f>
        <v>0</v>
      </c>
      <c r="AM16" s="3">
        <f>IFERROR(SUM(AL16+AJ16),0)</f>
        <v>0</v>
      </c>
      <c r="AN16" s="104">
        <f>IF(AP5="",0,AP6)</f>
        <v>0</v>
      </c>
      <c r="AO16" s="3">
        <f>IF(AP$5="",0,ROUND(AP$7*AN16/12,2))</f>
        <v>0</v>
      </c>
      <c r="AP16" s="3">
        <f>AO16+AN16</f>
        <v>0</v>
      </c>
      <c r="AQ16" s="3">
        <f t="shared" ref="AQ16:AQ79" si="10">IFERROR(MIN(AP$8,AP16),0)</f>
        <v>0</v>
      </c>
      <c r="AR16" s="3">
        <f t="shared" ref="AR16:AR79" si="11">IF(AP16-AQ16=0,0,AP16-MIN(AP16,AQ16+AS16))</f>
        <v>0</v>
      </c>
      <c r="AS16" s="3">
        <f>IF(AP$5="",0,IF(AP16-AQ16=0,0,MIN(AP16-AQ16,$D$1-$C16-SUMIF($J$15:AR$15,"Snowball",$J16:AR16))))</f>
        <v>0</v>
      </c>
      <c r="AT16" s="3">
        <f>IFERROR(SUM(AS16+AQ16),0)</f>
        <v>0</v>
      </c>
      <c r="AU16" s="104">
        <f>IF(AW5="",0,AW6)</f>
        <v>0</v>
      </c>
      <c r="AV16" s="3">
        <f>IF(AW$5="",0,ROUND(AW$7*AU16/12,2))</f>
        <v>0</v>
      </c>
      <c r="AW16" s="3">
        <f>AV16+AU16</f>
        <v>0</v>
      </c>
      <c r="AX16" s="3">
        <f t="shared" ref="AX16:AX79" si="12">IFERROR(MIN(AW$8,AW16),0)</f>
        <v>0</v>
      </c>
      <c r="AY16" s="3">
        <f t="shared" ref="AY16:AY79" si="13">IF(AW16-AX16=0,0,AW16-MIN(AW16,AX16+AZ16))</f>
        <v>0</v>
      </c>
      <c r="AZ16" s="3">
        <f>IF(AW$5="",0,IF(AW16-AX16=0,0,MIN(AW16-AX16,$D$1-$C16-SUMIF($J$15:AY$15,"Snowball",$J16:AY16))))</f>
        <v>0</v>
      </c>
      <c r="BA16" s="3">
        <f>IFERROR(SUM(AZ16+AX16),0)</f>
        <v>0</v>
      </c>
      <c r="BB16" s="104">
        <f>IF(BD5="",0,BD6)</f>
        <v>0</v>
      </c>
      <c r="BC16" s="3">
        <f>IF(BD$5="",0,ROUND(BD$7*BB16/12,2))</f>
        <v>0</v>
      </c>
      <c r="BD16" s="3">
        <f>BC16+BB16</f>
        <v>0</v>
      </c>
      <c r="BE16" s="3">
        <f t="shared" ref="BE16:BE79" si="14">IFERROR(MIN(BD$8,BD16),0)</f>
        <v>0</v>
      </c>
      <c r="BF16" s="3">
        <f t="shared" ref="BF16:BF79" si="15">IF(BD16-BE16=0,0,BD16-MIN(BD16,BE16+BG16))</f>
        <v>0</v>
      </c>
      <c r="BG16" s="3">
        <f>IF(BD$5="",0,IF(BD16-BE16=0,0,MIN(BD16-BE16,$D$1-$C16-SUMIF($J$15:BF$15,"Snowball",$J16:BF16))))</f>
        <v>0</v>
      </c>
      <c r="BH16" s="3">
        <f>IFERROR(SUM(BG16+BE16),0)</f>
        <v>0</v>
      </c>
      <c r="BI16" s="104">
        <f>IF(BK5="",0,BK6)</f>
        <v>0</v>
      </c>
      <c r="BJ16" s="3">
        <f>IF(BK$5="",0,ROUND(BK$7*BI16/12,2))</f>
        <v>0</v>
      </c>
      <c r="BK16" s="3">
        <f>BJ16+BI16</f>
        <v>0</v>
      </c>
      <c r="BL16" s="3">
        <f t="shared" ref="BL16:BL79" si="16">IFERROR(MIN(BK$8,BK16),0)</f>
        <v>0</v>
      </c>
      <c r="BM16" s="3">
        <f t="shared" ref="BM16:BM79" si="17">IF(BK16-BL16=0,0,BK16-MIN(BK16,BL16+BN16))</f>
        <v>0</v>
      </c>
      <c r="BN16" s="3">
        <f>IF(BK$5="",0,IF(BK16-BL16=0,0,MIN(BK16-BL16,$D$1-$C16-SUMIF($J$15:BM$15,"Snowball",$J16:BM16))))</f>
        <v>0</v>
      </c>
      <c r="BO16" s="3">
        <f>IFERROR(SUM(BN16+BL16),0)</f>
        <v>0</v>
      </c>
      <c r="BP16" s="104">
        <f>IF(BR5="",0,BR6)</f>
        <v>0</v>
      </c>
      <c r="BQ16" s="3">
        <f>IF(BR$5="",0,ROUND(BR$7*BP16/12,2))</f>
        <v>0</v>
      </c>
      <c r="BR16" s="3">
        <f>BQ16+BP16</f>
        <v>0</v>
      </c>
      <c r="BS16" s="3">
        <f t="shared" ref="BS16:BS79" si="18">IFERROR(MIN(BR$8,BR16),0)</f>
        <v>0</v>
      </c>
      <c r="BT16" s="3">
        <f t="shared" ref="BT16:BT79" si="19">IF(BR16-BS16=0,0,BR16-MIN(BR16,BS16+BU16))</f>
        <v>0</v>
      </c>
      <c r="BU16" s="3">
        <f>IF(BR$5="",0,IF(BR16-BS16=0,0,MIN(BR16-BS16,$D$1-$C16-SUMIF($J$15:BT$15,"Snowball",$J16:BT16))))</f>
        <v>0</v>
      </c>
      <c r="BV16" s="3">
        <f>IFERROR(SUM(BU16+BS16),0)</f>
        <v>0</v>
      </c>
      <c r="BW16" s="104">
        <f>IF(BY5="",0,BY6)</f>
        <v>0</v>
      </c>
      <c r="BX16" s="3">
        <f>IF(BY$5="",0,ROUND(BY$7*BW16/12,2))</f>
        <v>0</v>
      </c>
      <c r="BY16" s="3">
        <f>BX16+BW16</f>
        <v>0</v>
      </c>
      <c r="BZ16" s="3">
        <f t="shared" ref="BZ16:BZ79" si="20">IFERROR(MIN(BY$8,BY16),0)</f>
        <v>0</v>
      </c>
      <c r="CA16" s="3">
        <f t="shared" ref="CA16:CA79" si="21">IF(BY16-BZ16=0,0,BY16-MIN(BY16,BZ16+CB16))</f>
        <v>0</v>
      </c>
      <c r="CB16" s="3">
        <f>IF(BY$5="",0,IF(BY16-BZ16=0,0,MIN(BY16-BZ16,$D$1-$C16-SUMIF($J$15:CA$15,"Snowball",$J16:CA16))))</f>
        <v>0</v>
      </c>
      <c r="CC16" s="3">
        <f>IFERROR(SUM(CB16+BZ16),0)</f>
        <v>0</v>
      </c>
      <c r="CD16" s="104">
        <f>IF(CF5="",0,CF6)</f>
        <v>0</v>
      </c>
      <c r="CE16" s="3">
        <f>IF(CF$5="",0,ROUND(CF$7*CD16/12,2))</f>
        <v>0</v>
      </c>
      <c r="CF16" s="3">
        <f>CE16+CD16</f>
        <v>0</v>
      </c>
      <c r="CG16" s="3">
        <f t="shared" ref="CG16:CG79" si="22">IFERROR(MIN(CF$8,CF16),0)</f>
        <v>0</v>
      </c>
      <c r="CH16" s="3">
        <f t="shared" ref="CH16:CH79" si="23">IF(CF16-CG16=0,0,CF16-MIN(CF16,CG16+CI16))</f>
        <v>0</v>
      </c>
      <c r="CI16" s="3">
        <f>IF(CF$5="",0,IF(CF16-CG16=0,0,MIN(CF16-CG16,$D$1-$C16-SUMIF($J$15:CH$15,"Snowball",$J16:CH16))))</f>
        <v>0</v>
      </c>
      <c r="CJ16" s="3">
        <f>IFERROR(SUM(CI16+CG16),0)</f>
        <v>0</v>
      </c>
      <c r="CK16" s="104">
        <f>IF(CM5="",0,CM6)</f>
        <v>0</v>
      </c>
      <c r="CL16" s="3">
        <f>IF(CM$5="",0,ROUND(CM$7*CK16/12,2))</f>
        <v>0</v>
      </c>
      <c r="CM16" s="3">
        <f>CL16+CK16</f>
        <v>0</v>
      </c>
      <c r="CN16" s="3">
        <f t="shared" ref="CN16:CN79" si="24">IFERROR(MIN(CM$8,CM16),0)</f>
        <v>0</v>
      </c>
      <c r="CO16" s="3">
        <f t="shared" ref="CO16:CO79" si="25">IF(CM16-CN16=0,0,CM16-MIN(CM16,CN16+CP16))</f>
        <v>0</v>
      </c>
      <c r="CP16" s="3">
        <f>IF(CM$5="",0,IF(CM16-CN16=0,0,MIN(CM16-CN16,$D$1-$C16-SUMIF($J$15:CO$15,"Snowball",$J16:CO16))))</f>
        <v>0</v>
      </c>
      <c r="CQ16" s="3">
        <f>IFERROR(SUM(CP16+CN16),0)</f>
        <v>0</v>
      </c>
      <c r="CR16" s="104">
        <f>IF(CT5="",0,CT6)</f>
        <v>0</v>
      </c>
      <c r="CS16" s="3">
        <f>IF(CT$5="",0,ROUND(CT$7*CR16/12,2))</f>
        <v>0</v>
      </c>
      <c r="CT16" s="3">
        <f>CS16+CR16</f>
        <v>0</v>
      </c>
      <c r="CU16" s="3">
        <f t="shared" ref="CU16:CU79" si="26">IFERROR(MIN(CT$8,CT16),0)</f>
        <v>0</v>
      </c>
      <c r="CV16" s="3">
        <f t="shared" ref="CV16:CV79" si="27">IF(CT16-CU16=0,0,CT16-MIN(CT16,CU16+CW16))</f>
        <v>0</v>
      </c>
      <c r="CW16" s="3">
        <f>IF(CT$5="",0,IF(CT16-CU16=0,0,MIN(CT16-CU16,$D$1-$C16-SUMIF($J$15:CV$15,"Snowball",$J16:CV16))))</f>
        <v>0</v>
      </c>
      <c r="CX16" s="3">
        <f>IFERROR(SUM(CW16+CU16),0)</f>
        <v>0</v>
      </c>
      <c r="CY16" s="104">
        <f>IF(DA5="",0,DA6)</f>
        <v>0</v>
      </c>
      <c r="CZ16" s="3">
        <f>IF(DA$5="",0,ROUND(DA$7*CY16/12,2))</f>
        <v>0</v>
      </c>
      <c r="DA16" s="3">
        <f>CZ16+CY16</f>
        <v>0</v>
      </c>
      <c r="DB16" s="3">
        <f t="shared" ref="DB16:DB79" si="28">IFERROR(MIN(DA$8,DA16),0)</f>
        <v>0</v>
      </c>
      <c r="DC16" s="3">
        <f t="shared" ref="DC16:DC79" si="29">IF(DA16-DB16=0,0,DA16-MIN(DA16,DB16+DD16))</f>
        <v>0</v>
      </c>
      <c r="DD16" s="3">
        <f>IF(DA$5="",0,IF(DA16-DB16=0,0,MIN(DA16-DB16,$D$1-$C16-SUMIF($J$15:DC$15,"Snowball",$J16:DC16))))</f>
        <v>0</v>
      </c>
      <c r="DE16" s="3">
        <f>IFERROR(SUM(DD16+DB16),0)</f>
        <v>0</v>
      </c>
      <c r="DF16" s="104">
        <f>IF(DH5="",0,DH6)</f>
        <v>0</v>
      </c>
      <c r="DG16" s="3">
        <f>IF(DH$5="",0,ROUND(DH$7*DF16/12,2))</f>
        <v>0</v>
      </c>
      <c r="DH16" s="3">
        <f>DG16+DF16</f>
        <v>0</v>
      </c>
      <c r="DI16" s="3">
        <f t="shared" ref="DI16:DI79" si="30">IFERROR(MIN(DH$8,DH16),0)</f>
        <v>0</v>
      </c>
      <c r="DJ16" s="3">
        <f t="shared" ref="DJ16:DJ79" si="31">IF(DH16-DI16=0,0,DH16-MIN(DH16,DI16+DK16))</f>
        <v>0</v>
      </c>
      <c r="DK16" s="3">
        <f>IF(DH$5="",0,IF(DH16-DI16=0,0,MIN(DH16-DI16,$D$1-$C16-SUMIF($J$15:DJ$15,"Snowball",$J16:DJ16))))</f>
        <v>0</v>
      </c>
      <c r="DL16" s="3">
        <f>IFERROR(SUM(DK16+DI16),0)</f>
        <v>0</v>
      </c>
      <c r="DM16" s="104">
        <f>IF(DO5="",0,DO6)</f>
        <v>0</v>
      </c>
      <c r="DN16" s="3">
        <f>IF(DO$5="",0,ROUND(DO$7*DM16/12,2))</f>
        <v>0</v>
      </c>
      <c r="DO16" s="3">
        <f>DN16+DM16</f>
        <v>0</v>
      </c>
      <c r="DP16" s="3">
        <f t="shared" ref="DP16:DP79" si="32">IFERROR(MIN(DO$8,DO16),0)</f>
        <v>0</v>
      </c>
      <c r="DQ16" s="3">
        <f t="shared" ref="DQ16:DQ79" si="33">IF(DO16-DP16=0,0,DO16-MIN(DO16,DP16+DR16))</f>
        <v>0</v>
      </c>
      <c r="DR16" s="3">
        <f>IF(DO$5="",0,IF(DO16-DP16=0,0,MIN(DO16-DP16,$D$1-$C16-SUMIF($J$15:DQ$15,"Snowball",$J16:DQ16))))</f>
        <v>0</v>
      </c>
      <c r="DS16" s="3">
        <f>IFERROR(SUM(DR16+DP16),0)</f>
        <v>0</v>
      </c>
      <c r="DT16" s="104">
        <f>IF(DV5="",0,DV6)</f>
        <v>0</v>
      </c>
      <c r="DU16" s="3">
        <f>IF(DV$5="",0,ROUND(DV$7*DT16/12,2))</f>
        <v>0</v>
      </c>
      <c r="DV16" s="3">
        <f>DU16+DT16</f>
        <v>0</v>
      </c>
      <c r="DW16" s="3">
        <f t="shared" ref="DW16:DW79" si="34">IFERROR(MIN(DV$8,DV16),0)</f>
        <v>0</v>
      </c>
      <c r="DX16" s="3">
        <f t="shared" ref="DX16:DX79" si="35">IF(DV16-DW16=0,0,DV16-MIN(DV16,DW16+DY16))</f>
        <v>0</v>
      </c>
      <c r="DY16" s="3">
        <f>IF(DV$5="",0,IF(DV16-DW16=0,0,MIN(DV16-DW16,$D$1-$C16-SUMIF($J$15:DX$15,"Snowball",$J16:DX16))))</f>
        <v>0</v>
      </c>
      <c r="DZ16" s="3">
        <f>IFERROR(SUM(DY16+DW16),0)</f>
        <v>0</v>
      </c>
      <c r="EA16" s="104">
        <f>IF(EC5="",0,EC6)</f>
        <v>0</v>
      </c>
      <c r="EB16" s="3">
        <f>IF(EC$5="",0,ROUND(EC$7*EA16/12,2))</f>
        <v>0</v>
      </c>
      <c r="EC16" s="3">
        <f>EB16+EA16</f>
        <v>0</v>
      </c>
      <c r="ED16" s="3">
        <f t="shared" ref="ED16:ED79" si="36">IFERROR(MIN(EC$8,EC16),0)</f>
        <v>0</v>
      </c>
      <c r="EE16" s="3">
        <f t="shared" ref="EE16:EE79" si="37">IF(EC16-ED16=0,0,EC16-MIN(EC16,ED16+EF16))</f>
        <v>0</v>
      </c>
      <c r="EF16" s="3">
        <f>IF(EC$5="",0,IF(EC16-ED16=0,0,MIN(EC16-ED16,$D$1-$C16-SUMIF($J$15:EE$15,"Snowball",$J16:EE16))))</f>
        <v>0</v>
      </c>
      <c r="EG16" s="3">
        <f>IFERROR(SUM(EF16+ED16),0)</f>
        <v>0</v>
      </c>
      <c r="EH16" s="104">
        <f>IF(EJ5="",0,EJ6)</f>
        <v>0</v>
      </c>
      <c r="EI16" s="3">
        <f>IF(EJ$5="",0,ROUND(EJ$7*EH16/12,2))</f>
        <v>0</v>
      </c>
      <c r="EJ16" s="3">
        <f>EI16+EH16</f>
        <v>0</v>
      </c>
      <c r="EK16" s="3">
        <f t="shared" ref="EK16:EK79" si="38">IFERROR(MIN(EJ$8,EJ16),0)</f>
        <v>0</v>
      </c>
      <c r="EL16" s="3">
        <f t="shared" ref="EL16:EL79" si="39">IF(EJ16-EK16=0,0,EJ16-MIN(EJ16,EK16+EM16))</f>
        <v>0</v>
      </c>
      <c r="EM16" s="3">
        <f>IF(EJ$5="",0,IF(EJ16-EK16=0,0,MIN(EJ16-EK16,$D$1-$C16-SUMIF($J$15:EL$15,"Snowball",$J16:EL16))))</f>
        <v>0</v>
      </c>
      <c r="EN16" s="3">
        <f>IFERROR(SUM(EM16+EK16),0)</f>
        <v>0</v>
      </c>
    </row>
    <row r="17" spans="1:144" x14ac:dyDescent="0.25">
      <c r="A17" s="1" t="s">
        <v>6</v>
      </c>
      <c r="B17" s="76">
        <f>IF(B16=0,0,SUMIF($H$15:$EN$15,"New Balance",$H17:$EN17))</f>
        <v>4030.51</v>
      </c>
      <c r="C17" s="3">
        <f>IF(C16=0,0,SUMIF($H$15:$EN$15,"Payment",$H17:$EN17))</f>
        <v>140</v>
      </c>
      <c r="D17" s="101">
        <f>IF(D16=0,0,SUMIF($K$15:$EN$15,"Total Pmt",$K17:$EN17))</f>
        <v>200</v>
      </c>
      <c r="E17" s="104">
        <f>I16</f>
        <v>355</v>
      </c>
      <c r="F17" s="3">
        <f>IF(E17=0,0,ROUND(G$7*E17/12,2))</f>
        <v>0</v>
      </c>
      <c r="G17" s="3">
        <f>F17+E17</f>
        <v>355</v>
      </c>
      <c r="H17" s="3">
        <f t="shared" si="0"/>
        <v>35</v>
      </c>
      <c r="I17" s="3">
        <f t="shared" si="1"/>
        <v>260</v>
      </c>
      <c r="J17" s="3">
        <f>IF(E17=0,0,IF(G17-H17=0,0,MIN(G17-H17,$D$1-$C17)))</f>
        <v>60</v>
      </c>
      <c r="K17" s="3">
        <f t="shared" ref="K17:K80" si="40">IFERROR(SUM(J17+H17),0)</f>
        <v>95</v>
      </c>
      <c r="L17" s="104">
        <f>P16</f>
        <v>977.5</v>
      </c>
      <c r="M17" s="3">
        <f>IF(L17=0,0,ROUND(N$7*L17/12,2))</f>
        <v>12.22</v>
      </c>
      <c r="N17" s="3">
        <f>M17+L17</f>
        <v>989.72</v>
      </c>
      <c r="O17" s="3">
        <f t="shared" si="2"/>
        <v>35</v>
      </c>
      <c r="P17" s="3">
        <f t="shared" si="3"/>
        <v>954.72</v>
      </c>
      <c r="Q17" s="3">
        <f>IF(L17=0,0,IF(N17-O17=0,0,MIN(N17-O17,$D$1-$C17-SUMIF($J$15:P$15,"Snowball",$J17:P17))))</f>
        <v>0</v>
      </c>
      <c r="R17" s="3">
        <f t="shared" ref="R17:R80" si="41">IFERROR(SUM(Q17+O17),0)</f>
        <v>35</v>
      </c>
      <c r="S17" s="104">
        <f>W16</f>
        <v>1374.33</v>
      </c>
      <c r="T17" s="3">
        <f>IF(S17=0,0,ROUND(U$7*S17/12,2))</f>
        <v>9.16</v>
      </c>
      <c r="U17" s="3">
        <f>T17+S17</f>
        <v>1383.49</v>
      </c>
      <c r="V17" s="3">
        <f t="shared" si="4"/>
        <v>35</v>
      </c>
      <c r="W17" s="3">
        <f t="shared" si="5"/>
        <v>1348.49</v>
      </c>
      <c r="X17" s="3">
        <f>IF(S17=0,0,IF(U17-V17=0,0,MIN(U17-V17,$D$1-$C17-SUMIF($J$15:W$15,"Snowball",$J17:W17))))</f>
        <v>0</v>
      </c>
      <c r="Y17" s="3">
        <f t="shared" ref="Y17:Y80" si="42">IFERROR(SUM(X17+V17),0)</f>
        <v>35</v>
      </c>
      <c r="Z17" s="104">
        <f>AD16</f>
        <v>1483.75</v>
      </c>
      <c r="AA17" s="3">
        <f>IF(Z17=0,0,ROUND(AB$7*Z17/12,2))</f>
        <v>18.55</v>
      </c>
      <c r="AB17" s="3">
        <f>AA17+Z17</f>
        <v>1502.3</v>
      </c>
      <c r="AC17" s="3">
        <f t="shared" si="6"/>
        <v>35</v>
      </c>
      <c r="AD17" s="3">
        <f t="shared" si="7"/>
        <v>1467.3</v>
      </c>
      <c r="AE17" s="3">
        <f>IF(Z17=0,0,IF(AB17-AC17=0,0,MIN(AB17-AC17,$D$1-$C17-SUMIF($J$15:AD$15,"Snowball",$J17:AD17))))</f>
        <v>0</v>
      </c>
      <c r="AF17" s="3">
        <f t="shared" ref="AF17:AF80" si="43">IFERROR(SUM(AE17+AC17),0)</f>
        <v>35</v>
      </c>
      <c r="AG17" s="104">
        <f>AK16</f>
        <v>0</v>
      </c>
      <c r="AH17" s="3">
        <f>IF(AG17=0,0,ROUND(AI$7*AG17/12,2))</f>
        <v>0</v>
      </c>
      <c r="AI17" s="3">
        <f>AH17+AG17</f>
        <v>0</v>
      </c>
      <c r="AJ17" s="3">
        <f t="shared" si="8"/>
        <v>0</v>
      </c>
      <c r="AK17" s="3">
        <f t="shared" si="9"/>
        <v>0</v>
      </c>
      <c r="AL17" s="3">
        <f>IF(AG17=0,0,IF(AI17-AJ17=0,0,MIN(AI17-AJ17,$D$1-$C17-SUMIF($J$15:AK$15,"Snowball",$J17:AK17))))</f>
        <v>0</v>
      </c>
      <c r="AM17" s="3">
        <f t="shared" ref="AM17:AM80" si="44">IFERROR(SUM(AL17+AJ17),0)</f>
        <v>0</v>
      </c>
      <c r="AN17" s="104">
        <f>AR16</f>
        <v>0</v>
      </c>
      <c r="AO17" s="3">
        <f>IF(AN17=0,0,ROUND(AP$7*AN17/12,2))</f>
        <v>0</v>
      </c>
      <c r="AP17" s="3">
        <f>AO17+AN17</f>
        <v>0</v>
      </c>
      <c r="AQ17" s="3">
        <f t="shared" si="10"/>
        <v>0</v>
      </c>
      <c r="AR17" s="3">
        <f t="shared" si="11"/>
        <v>0</v>
      </c>
      <c r="AS17" s="3">
        <f>IF(AN17=0,0,IF(AP17-AQ17=0,0,MIN(AP17-AQ17,$D$1-$C17-SUMIF($J$15:AR$15,"Snowball",$J17:AR17))))</f>
        <v>0</v>
      </c>
      <c r="AT17" s="3">
        <f t="shared" ref="AT17:AT80" si="45">IFERROR(SUM(AS17+AQ17),0)</f>
        <v>0</v>
      </c>
      <c r="AU17" s="104">
        <f>AY16</f>
        <v>0</v>
      </c>
      <c r="AV17" s="3">
        <f>IF(AU17=0,0,ROUND(AW$7*AU17/12,2))</f>
        <v>0</v>
      </c>
      <c r="AW17" s="3">
        <f>AV17+AU17</f>
        <v>0</v>
      </c>
      <c r="AX17" s="3">
        <f t="shared" si="12"/>
        <v>0</v>
      </c>
      <c r="AY17" s="3">
        <f t="shared" si="13"/>
        <v>0</v>
      </c>
      <c r="AZ17" s="3">
        <f>IF(AU17=0,0,IF(AW17-AX17=0,0,MIN(AW17-AX17,$D$1-$C17-SUMIF($J$15:AY$15,"Snowball",$J17:AY17))))</f>
        <v>0</v>
      </c>
      <c r="BA17" s="3">
        <f t="shared" ref="BA17:BA80" si="46">IFERROR(SUM(AZ17+AX17),0)</f>
        <v>0</v>
      </c>
      <c r="BB17" s="104">
        <f>BF16</f>
        <v>0</v>
      </c>
      <c r="BC17" s="3">
        <f>IF(BB17=0,0,ROUND(BD$7*BB17/12,2))</f>
        <v>0</v>
      </c>
      <c r="BD17" s="3">
        <f>BC17+BB17</f>
        <v>0</v>
      </c>
      <c r="BE17" s="3">
        <f t="shared" si="14"/>
        <v>0</v>
      </c>
      <c r="BF17" s="3">
        <f t="shared" si="15"/>
        <v>0</v>
      </c>
      <c r="BG17" s="3">
        <f>IF(BB17=0,0,IF(BD17-BE17=0,0,MIN(BD17-BE17,$D$1-$C17-SUMIF($J$15:BF$15,"Snowball",$J17:BF17))))</f>
        <v>0</v>
      </c>
      <c r="BH17" s="3">
        <f t="shared" ref="BH17:BH80" si="47">IFERROR(SUM(BG17+BE17),0)</f>
        <v>0</v>
      </c>
      <c r="BI17" s="104">
        <f>BM16</f>
        <v>0</v>
      </c>
      <c r="BJ17" s="3">
        <f>IF(BI17=0,0,ROUND(BK$7*BI17/12,2))</f>
        <v>0</v>
      </c>
      <c r="BK17" s="3">
        <f>BJ17+BI17</f>
        <v>0</v>
      </c>
      <c r="BL17" s="3">
        <f t="shared" si="16"/>
        <v>0</v>
      </c>
      <c r="BM17" s="3">
        <f t="shared" si="17"/>
        <v>0</v>
      </c>
      <c r="BN17" s="3">
        <f>IF(BI17=0,0,IF(BK17-BL17=0,0,MIN(BK17-BL17,$D$1-$C17-SUMIF($J$15:BM$15,"Snowball",$J17:BM17))))</f>
        <v>0</v>
      </c>
      <c r="BO17" s="3">
        <f t="shared" ref="BO17:BO80" si="48">IFERROR(SUM(BN17+BL17),0)</f>
        <v>0</v>
      </c>
      <c r="BP17" s="104">
        <f>BT16</f>
        <v>0</v>
      </c>
      <c r="BQ17" s="3">
        <f>IF(BP17=0,0,ROUND(BR$7*BP17/12,2))</f>
        <v>0</v>
      </c>
      <c r="BR17" s="3">
        <f>BQ17+BP17</f>
        <v>0</v>
      </c>
      <c r="BS17" s="3">
        <f t="shared" si="18"/>
        <v>0</v>
      </c>
      <c r="BT17" s="3">
        <f t="shared" si="19"/>
        <v>0</v>
      </c>
      <c r="BU17" s="3">
        <f>IF(BP17=0,0,IF(BR17-BS17=0,0,MIN(BR17-BS17,$D$1-$C17-SUMIF($J$15:BT$15,"Snowball",$J17:BT17))))</f>
        <v>0</v>
      </c>
      <c r="BV17" s="3">
        <f t="shared" ref="BV17:BV80" si="49">IFERROR(SUM(BU17+BS17),0)</f>
        <v>0</v>
      </c>
      <c r="BW17" s="104">
        <f>CA16</f>
        <v>0</v>
      </c>
      <c r="BX17" s="3">
        <f>IF(BW17=0,0,ROUND(BY$7*BW17/12,2))</f>
        <v>0</v>
      </c>
      <c r="BY17" s="3">
        <f>BX17+BW17</f>
        <v>0</v>
      </c>
      <c r="BZ17" s="3">
        <f t="shared" si="20"/>
        <v>0</v>
      </c>
      <c r="CA17" s="3">
        <f t="shared" si="21"/>
        <v>0</v>
      </c>
      <c r="CB17" s="3">
        <f>IF(BW17=0,0,IF(BY17-BZ17=0,0,MIN(BY17-BZ17,$D$1-$C17-SUMIF($J$15:CA$15,"Snowball",$J17:CA17))))</f>
        <v>0</v>
      </c>
      <c r="CC17" s="3">
        <f t="shared" ref="CC17:CC80" si="50">IFERROR(SUM(CB17+BZ17),0)</f>
        <v>0</v>
      </c>
      <c r="CD17" s="104">
        <f>CH16</f>
        <v>0</v>
      </c>
      <c r="CE17" s="3">
        <f>IF(CD17=0,0,ROUND(CF$7*CD17/12,2))</f>
        <v>0</v>
      </c>
      <c r="CF17" s="3">
        <f>CE17+CD17</f>
        <v>0</v>
      </c>
      <c r="CG17" s="3">
        <f t="shared" si="22"/>
        <v>0</v>
      </c>
      <c r="CH17" s="3">
        <f t="shared" si="23"/>
        <v>0</v>
      </c>
      <c r="CI17" s="3">
        <f>IF(CD17=0,0,IF(CF17-CG17=0,0,MIN(CF17-CG17,$D$1-$C17-SUMIF($J$15:CH$15,"Snowball",$J17:CH17))))</f>
        <v>0</v>
      </c>
      <c r="CJ17" s="3">
        <f t="shared" ref="CJ17:CJ80" si="51">IFERROR(SUM(CI17+CG17),0)</f>
        <v>0</v>
      </c>
      <c r="CK17" s="104">
        <f>CO16</f>
        <v>0</v>
      </c>
      <c r="CL17" s="3">
        <f>IF(CK17=0,0,ROUND(CM$7*CK17/12,2))</f>
        <v>0</v>
      </c>
      <c r="CM17" s="3">
        <f>CL17+CK17</f>
        <v>0</v>
      </c>
      <c r="CN17" s="3">
        <f t="shared" si="24"/>
        <v>0</v>
      </c>
      <c r="CO17" s="3">
        <f t="shared" si="25"/>
        <v>0</v>
      </c>
      <c r="CP17" s="3">
        <f>IF(CK17=0,0,IF(CM17-CN17=0,0,MIN(CM17-CN17,$D$1-$C17-SUMIF($J$15:CO$15,"Snowball",$J17:CO17))))</f>
        <v>0</v>
      </c>
      <c r="CQ17" s="3">
        <f t="shared" ref="CQ17:CQ80" si="52">IFERROR(SUM(CP17+CN17),0)</f>
        <v>0</v>
      </c>
      <c r="CR17" s="104">
        <f>CV16</f>
        <v>0</v>
      </c>
      <c r="CS17" s="3">
        <f>IF(CR17=0,0,ROUND(CT$7*CR17/12,2))</f>
        <v>0</v>
      </c>
      <c r="CT17" s="3">
        <f>CS17+CR17</f>
        <v>0</v>
      </c>
      <c r="CU17" s="3">
        <f t="shared" si="26"/>
        <v>0</v>
      </c>
      <c r="CV17" s="3">
        <f t="shared" si="27"/>
        <v>0</v>
      </c>
      <c r="CW17" s="3">
        <f>IF(CR17=0,0,IF(CT17-CU17=0,0,MIN(CT17-CU17,$D$1-$C17-SUMIF($J$15:CV$15,"Snowball",$J17:CV17))))</f>
        <v>0</v>
      </c>
      <c r="CX17" s="3">
        <f t="shared" ref="CX17:CX80" si="53">IFERROR(SUM(CW17+CU17),0)</f>
        <v>0</v>
      </c>
      <c r="CY17" s="104">
        <f>DC16</f>
        <v>0</v>
      </c>
      <c r="CZ17" s="3">
        <f>IF(CY17=0,0,ROUND(DA$7*CY17/12,2))</f>
        <v>0</v>
      </c>
      <c r="DA17" s="3">
        <f>CZ17+CY17</f>
        <v>0</v>
      </c>
      <c r="DB17" s="3">
        <f t="shared" si="28"/>
        <v>0</v>
      </c>
      <c r="DC17" s="3">
        <f t="shared" si="29"/>
        <v>0</v>
      </c>
      <c r="DD17" s="3">
        <f>IF(CY17=0,0,IF(DA17-DB17=0,0,MIN(DA17-DB17,$D$1-$C17-SUMIF($J$15:DC$15,"Snowball",$J17:DC17))))</f>
        <v>0</v>
      </c>
      <c r="DE17" s="3">
        <f t="shared" ref="DE17:DE80" si="54">IFERROR(SUM(DD17+DB17),0)</f>
        <v>0</v>
      </c>
      <c r="DF17" s="104">
        <f>DJ16</f>
        <v>0</v>
      </c>
      <c r="DG17" s="3">
        <f>IF(DF17=0,0,ROUND(DH$7*DF17/12,2))</f>
        <v>0</v>
      </c>
      <c r="DH17" s="3">
        <f>DG17+DF17</f>
        <v>0</v>
      </c>
      <c r="DI17" s="3">
        <f t="shared" si="30"/>
        <v>0</v>
      </c>
      <c r="DJ17" s="3">
        <f t="shared" si="31"/>
        <v>0</v>
      </c>
      <c r="DK17" s="3">
        <f>IF(DF17=0,0,IF(DH17-DI17=0,0,MIN(DH17-DI17,$D$1-$C17-SUMIF($J$15:DJ$15,"Snowball",$J17:DJ17))))</f>
        <v>0</v>
      </c>
      <c r="DL17" s="3">
        <f t="shared" ref="DL17:DL80" si="55">IFERROR(SUM(DK17+DI17),0)</f>
        <v>0</v>
      </c>
      <c r="DM17" s="104">
        <f>DQ16</f>
        <v>0</v>
      </c>
      <c r="DN17" s="3">
        <f>IF(DM17=0,0,ROUND(DO$7*DM17/12,2))</f>
        <v>0</v>
      </c>
      <c r="DO17" s="3">
        <f>DN17+DM17</f>
        <v>0</v>
      </c>
      <c r="DP17" s="3">
        <f t="shared" si="32"/>
        <v>0</v>
      </c>
      <c r="DQ17" s="3">
        <f t="shared" si="33"/>
        <v>0</v>
      </c>
      <c r="DR17" s="3">
        <f>IF(DM17=0,0,IF(DO17-DP17=0,0,MIN(DO17-DP17,$D$1-$C17-SUMIF($J$15:DQ$15,"Snowball",$J17:DQ17))))</f>
        <v>0</v>
      </c>
      <c r="DS17" s="3">
        <f t="shared" ref="DS17:DS80" si="56">IFERROR(SUM(DR17+DP17),0)</f>
        <v>0</v>
      </c>
      <c r="DT17" s="104">
        <f>DX16</f>
        <v>0</v>
      </c>
      <c r="DU17" s="3">
        <f>IF(DT17=0,0,ROUND(DV$7*DT17/12,2))</f>
        <v>0</v>
      </c>
      <c r="DV17" s="3">
        <f>DU17+DT17</f>
        <v>0</v>
      </c>
      <c r="DW17" s="3">
        <f t="shared" si="34"/>
        <v>0</v>
      </c>
      <c r="DX17" s="3">
        <f t="shared" si="35"/>
        <v>0</v>
      </c>
      <c r="DY17" s="3">
        <f>IF(DT17=0,0,IF(DV17-DW17=0,0,MIN(DV17-DW17,$D$1-$C17-SUMIF($J$15:DX$15,"Snowball",$J17:DX17))))</f>
        <v>0</v>
      </c>
      <c r="DZ17" s="3">
        <f t="shared" ref="DZ17:DZ80" si="57">IFERROR(SUM(DY17+DW17),0)</f>
        <v>0</v>
      </c>
      <c r="EA17" s="104">
        <f>EE16</f>
        <v>0</v>
      </c>
      <c r="EB17" s="3">
        <f>IF(EA17=0,0,ROUND(EC$7*EA17/12,2))</f>
        <v>0</v>
      </c>
      <c r="EC17" s="3">
        <f>EB17+EA17</f>
        <v>0</v>
      </c>
      <c r="ED17" s="3">
        <f t="shared" si="36"/>
        <v>0</v>
      </c>
      <c r="EE17" s="3">
        <f t="shared" si="37"/>
        <v>0</v>
      </c>
      <c r="EF17" s="3">
        <f>IF(EA17=0,0,IF(EC17-ED17=0,0,MIN(EC17-ED17,$D$1-$C17-SUMIF($J$15:EE$15,"Snowball",$J17:EE17))))</f>
        <v>0</v>
      </c>
      <c r="EG17" s="3">
        <f t="shared" ref="EG17:EG80" si="58">IFERROR(SUM(EF17+ED17),0)</f>
        <v>0</v>
      </c>
      <c r="EH17" s="104">
        <f>EL16</f>
        <v>0</v>
      </c>
      <c r="EI17" s="3">
        <f>IF(EH17=0,0,ROUND(EJ$7*EH17/12,2))</f>
        <v>0</v>
      </c>
      <c r="EJ17" s="3">
        <f>EI17+EH17</f>
        <v>0</v>
      </c>
      <c r="EK17" s="3">
        <f t="shared" si="38"/>
        <v>0</v>
      </c>
      <c r="EL17" s="3">
        <f t="shared" si="39"/>
        <v>0</v>
      </c>
      <c r="EM17" s="3">
        <f>IF(EH17=0,0,IF(EJ17-EK17=0,0,MIN(EJ17-EK17,$D$1-$C17-SUMIF($J$15:EL$15,"Snowball",$J17:EL17))))</f>
        <v>0</v>
      </c>
      <c r="EN17" s="3">
        <f t="shared" ref="EN17:EN80" si="59">IFERROR(SUM(EM17+EK17),0)</f>
        <v>0</v>
      </c>
    </row>
    <row r="18" spans="1:144" x14ac:dyDescent="0.25">
      <c r="A18" s="1" t="s">
        <v>7</v>
      </c>
      <c r="B18" s="76">
        <f t="shared" ref="B18:B81" si="60">IF(B17=0,0,SUMIF($H$15:$EN$15,"New Balance",$H18:$EN18))</f>
        <v>3869.77</v>
      </c>
      <c r="C18" s="3">
        <f t="shared" ref="C18:C81" si="61">IF(C17=0,0,SUMIF($H$15:$EN$15,"Payment",$H18:$EN18))</f>
        <v>140</v>
      </c>
      <c r="D18" s="101">
        <f t="shared" ref="D18:D81" si="62">IF(D17=0,0,SUMIF($K$15:$EN$15,"Total Pmt",$K18:$EN18))</f>
        <v>200</v>
      </c>
      <c r="E18" s="104">
        <f t="shared" ref="E18:E81" si="63">I17</f>
        <v>260</v>
      </c>
      <c r="F18" s="3">
        <f t="shared" ref="F18:F81" si="64">IF(E18=0,0,ROUND(G$7*E18/12,2))</f>
        <v>0</v>
      </c>
      <c r="G18" s="3">
        <f t="shared" ref="G18:G81" si="65">F18+E18</f>
        <v>260</v>
      </c>
      <c r="H18" s="3">
        <f t="shared" si="0"/>
        <v>35</v>
      </c>
      <c r="I18" s="3">
        <f t="shared" si="1"/>
        <v>165</v>
      </c>
      <c r="J18" s="3">
        <f t="shared" ref="J18:J81" si="66">IF(E18=0,0,IF(G18-H18=0,0,MIN(G18-H18,$D$1-$C18)))</f>
        <v>60</v>
      </c>
      <c r="K18" s="3">
        <f t="shared" si="40"/>
        <v>95</v>
      </c>
      <c r="L18" s="104">
        <f t="shared" ref="L18:L81" si="67">P17</f>
        <v>954.72</v>
      </c>
      <c r="M18" s="3">
        <f t="shared" ref="M18:M81" si="68">IF(L18=0,0,ROUND(N$7*L18/12,2))</f>
        <v>11.93</v>
      </c>
      <c r="N18" s="3">
        <f t="shared" ref="N18:N81" si="69">M18+L18</f>
        <v>966.65</v>
      </c>
      <c r="O18" s="3">
        <f t="shared" si="2"/>
        <v>35</v>
      </c>
      <c r="P18" s="3">
        <f t="shared" si="3"/>
        <v>931.65</v>
      </c>
      <c r="Q18" s="3">
        <f>IF(L18=0,0,IF(N18-O18=0,0,MIN(N18-O18,$D$1-$C18-SUMIF($J$15:P$15,"Snowball",$J18:P18))))</f>
        <v>0</v>
      </c>
      <c r="R18" s="3">
        <f t="shared" si="41"/>
        <v>35</v>
      </c>
      <c r="S18" s="104">
        <f t="shared" ref="S18:S81" si="70">W17</f>
        <v>1348.49</v>
      </c>
      <c r="T18" s="3">
        <f t="shared" ref="T18:T81" si="71">IF(S18=0,0,ROUND(U$7*S18/12,2))</f>
        <v>8.99</v>
      </c>
      <c r="U18" s="3">
        <f t="shared" ref="U18:U81" si="72">T18+S18</f>
        <v>1357.48</v>
      </c>
      <c r="V18" s="3">
        <f t="shared" si="4"/>
        <v>35</v>
      </c>
      <c r="W18" s="3">
        <f t="shared" si="5"/>
        <v>1322.48</v>
      </c>
      <c r="X18" s="3">
        <f>IF(S18=0,0,IF(U18-V18=0,0,MIN(U18-V18,$D$1-$C18-SUMIF($J$15:W$15,"Snowball",$J18:W18))))</f>
        <v>0</v>
      </c>
      <c r="Y18" s="3">
        <f t="shared" si="42"/>
        <v>35</v>
      </c>
      <c r="Z18" s="104">
        <f t="shared" ref="Z18:Z81" si="73">AD17</f>
        <v>1467.3</v>
      </c>
      <c r="AA18" s="3">
        <f t="shared" ref="AA18:AA81" si="74">IF(Z18=0,0,ROUND(AB$7*Z18/12,2))</f>
        <v>18.34</v>
      </c>
      <c r="AB18" s="3">
        <f t="shared" ref="AB18:AB81" si="75">AA18+Z18</f>
        <v>1485.6399999999999</v>
      </c>
      <c r="AC18" s="3">
        <f t="shared" si="6"/>
        <v>35</v>
      </c>
      <c r="AD18" s="3">
        <f t="shared" si="7"/>
        <v>1450.6399999999999</v>
      </c>
      <c r="AE18" s="3">
        <f>IF(Z18=0,0,IF(AB18-AC18=0,0,MIN(AB18-AC18,$D$1-$C18-SUMIF($J$15:AD$15,"Snowball",$J18:AD18))))</f>
        <v>0</v>
      </c>
      <c r="AF18" s="3">
        <f t="shared" si="43"/>
        <v>35</v>
      </c>
      <c r="AG18" s="104">
        <f t="shared" ref="AG18:AG81" si="76">AK17</f>
        <v>0</v>
      </c>
      <c r="AH18" s="3">
        <f t="shared" ref="AH18:AH81" si="77">IF(AG18=0,0,ROUND(AI$7*AG18/12,2))</f>
        <v>0</v>
      </c>
      <c r="AI18" s="3">
        <f t="shared" ref="AI18:AI81" si="78">AH18+AG18</f>
        <v>0</v>
      </c>
      <c r="AJ18" s="3">
        <f t="shared" si="8"/>
        <v>0</v>
      </c>
      <c r="AK18" s="3">
        <f t="shared" si="9"/>
        <v>0</v>
      </c>
      <c r="AL18" s="3">
        <f>IF(AG18=0,0,IF(AI18-AJ18=0,0,MIN(AI18-AJ18,$D$1-$C18-SUMIF($J$15:AK$15,"Snowball",$J18:AK18))))</f>
        <v>0</v>
      </c>
      <c r="AM18" s="3">
        <f t="shared" si="44"/>
        <v>0</v>
      </c>
      <c r="AN18" s="104">
        <f t="shared" ref="AN18:AN81" si="79">AR17</f>
        <v>0</v>
      </c>
      <c r="AO18" s="3">
        <f t="shared" ref="AO18:AO81" si="80">IF(AN18=0,0,ROUND(AP$7*AN18/12,2))</f>
        <v>0</v>
      </c>
      <c r="AP18" s="3">
        <f t="shared" ref="AP18:AP81" si="81">AO18+AN18</f>
        <v>0</v>
      </c>
      <c r="AQ18" s="3">
        <f t="shared" si="10"/>
        <v>0</v>
      </c>
      <c r="AR18" s="3">
        <f t="shared" si="11"/>
        <v>0</v>
      </c>
      <c r="AS18" s="3">
        <f>IF(AN18=0,0,IF(AP18-AQ18=0,0,MIN(AP18-AQ18,$D$1-$C18-SUMIF($J$15:AR$15,"Snowball",$J18:AR18))))</f>
        <v>0</v>
      </c>
      <c r="AT18" s="3">
        <f t="shared" si="45"/>
        <v>0</v>
      </c>
      <c r="AU18" s="104">
        <f t="shared" ref="AU18:AU81" si="82">AY17</f>
        <v>0</v>
      </c>
      <c r="AV18" s="3">
        <f t="shared" ref="AV18:AV81" si="83">IF(AU18=0,0,ROUND(AW$7*AU18/12,2))</f>
        <v>0</v>
      </c>
      <c r="AW18" s="3">
        <f t="shared" ref="AW18:AW81" si="84">AV18+AU18</f>
        <v>0</v>
      </c>
      <c r="AX18" s="3">
        <f t="shared" si="12"/>
        <v>0</v>
      </c>
      <c r="AY18" s="3">
        <f t="shared" si="13"/>
        <v>0</v>
      </c>
      <c r="AZ18" s="3">
        <f>IF(AU18=0,0,IF(AW18-AX18=0,0,MIN(AW18-AX18,$D$1-$C18-SUMIF($J$15:AY$15,"Snowball",$J18:AY18))))</f>
        <v>0</v>
      </c>
      <c r="BA18" s="3">
        <f t="shared" si="46"/>
        <v>0</v>
      </c>
      <c r="BB18" s="104">
        <f t="shared" ref="BB18:BB81" si="85">BF17</f>
        <v>0</v>
      </c>
      <c r="BC18" s="3">
        <f t="shared" ref="BC18:BC81" si="86">IF(BB18=0,0,ROUND(BD$7*BB18/12,2))</f>
        <v>0</v>
      </c>
      <c r="BD18" s="3">
        <f t="shared" ref="BD18:BD81" si="87">BC18+BB18</f>
        <v>0</v>
      </c>
      <c r="BE18" s="3">
        <f t="shared" si="14"/>
        <v>0</v>
      </c>
      <c r="BF18" s="3">
        <f t="shared" si="15"/>
        <v>0</v>
      </c>
      <c r="BG18" s="3">
        <f>IF(BB18=0,0,IF(BD18-BE18=0,0,MIN(BD18-BE18,$D$1-$C18-SUMIF($J$15:BF$15,"Snowball",$J18:BF18))))</f>
        <v>0</v>
      </c>
      <c r="BH18" s="3">
        <f t="shared" si="47"/>
        <v>0</v>
      </c>
      <c r="BI18" s="104">
        <f t="shared" ref="BI18:BI81" si="88">BM17</f>
        <v>0</v>
      </c>
      <c r="BJ18" s="3">
        <f t="shared" ref="BJ18:BJ81" si="89">IF(BI18=0,0,ROUND(BK$7*BI18/12,2))</f>
        <v>0</v>
      </c>
      <c r="BK18" s="3">
        <f t="shared" ref="BK18:BK81" si="90">BJ18+BI18</f>
        <v>0</v>
      </c>
      <c r="BL18" s="3">
        <f t="shared" si="16"/>
        <v>0</v>
      </c>
      <c r="BM18" s="3">
        <f t="shared" si="17"/>
        <v>0</v>
      </c>
      <c r="BN18" s="3">
        <f>IF(BI18=0,0,IF(BK18-BL18=0,0,MIN(BK18-BL18,$D$1-$C18-SUMIF($J$15:BM$15,"Snowball",$J18:BM18))))</f>
        <v>0</v>
      </c>
      <c r="BO18" s="3">
        <f t="shared" si="48"/>
        <v>0</v>
      </c>
      <c r="BP18" s="104">
        <f t="shared" ref="BP18:BP81" si="91">BT17</f>
        <v>0</v>
      </c>
      <c r="BQ18" s="3">
        <f t="shared" ref="BQ18:BQ81" si="92">IF(BP18=0,0,ROUND(BR$7*BP18/12,2))</f>
        <v>0</v>
      </c>
      <c r="BR18" s="3">
        <f t="shared" ref="BR18:BR81" si="93">BQ18+BP18</f>
        <v>0</v>
      </c>
      <c r="BS18" s="3">
        <f t="shared" si="18"/>
        <v>0</v>
      </c>
      <c r="BT18" s="3">
        <f t="shared" si="19"/>
        <v>0</v>
      </c>
      <c r="BU18" s="3">
        <f>IF(BP18=0,0,IF(BR18-BS18=0,0,MIN(BR18-BS18,$D$1-$C18-SUMIF($J$15:BT$15,"Snowball",$J18:BT18))))</f>
        <v>0</v>
      </c>
      <c r="BV18" s="3">
        <f t="shared" si="49"/>
        <v>0</v>
      </c>
      <c r="BW18" s="104">
        <f t="shared" ref="BW18:BW81" si="94">CA17</f>
        <v>0</v>
      </c>
      <c r="BX18" s="3">
        <f t="shared" ref="BX18:BX81" si="95">IF(BW18=0,0,ROUND(BY$7*BW18/12,2))</f>
        <v>0</v>
      </c>
      <c r="BY18" s="3">
        <f t="shared" ref="BY18:BY81" si="96">BX18+BW18</f>
        <v>0</v>
      </c>
      <c r="BZ18" s="3">
        <f t="shared" si="20"/>
        <v>0</v>
      </c>
      <c r="CA18" s="3">
        <f t="shared" si="21"/>
        <v>0</v>
      </c>
      <c r="CB18" s="3">
        <f>IF(BW18=0,0,IF(BY18-BZ18=0,0,MIN(BY18-BZ18,$D$1-$C18-SUMIF($J$15:CA$15,"Snowball",$J18:CA18))))</f>
        <v>0</v>
      </c>
      <c r="CC18" s="3">
        <f t="shared" si="50"/>
        <v>0</v>
      </c>
      <c r="CD18" s="104">
        <f t="shared" ref="CD18:CD81" si="97">CH17</f>
        <v>0</v>
      </c>
      <c r="CE18" s="3">
        <f t="shared" ref="CE18:CE81" si="98">IF(CD18=0,0,ROUND(CF$7*CD18/12,2))</f>
        <v>0</v>
      </c>
      <c r="CF18" s="3">
        <f t="shared" ref="CF18:CF81" si="99">CE18+CD18</f>
        <v>0</v>
      </c>
      <c r="CG18" s="3">
        <f t="shared" si="22"/>
        <v>0</v>
      </c>
      <c r="CH18" s="3">
        <f t="shared" si="23"/>
        <v>0</v>
      </c>
      <c r="CI18" s="3">
        <f>IF(CD18=0,0,IF(CF18-CG18=0,0,MIN(CF18-CG18,$D$1-$C18-SUMIF($J$15:CH$15,"Snowball",$J18:CH18))))</f>
        <v>0</v>
      </c>
      <c r="CJ18" s="3">
        <f t="shared" si="51"/>
        <v>0</v>
      </c>
      <c r="CK18" s="104">
        <f t="shared" ref="CK18:CK81" si="100">CO17</f>
        <v>0</v>
      </c>
      <c r="CL18" s="3">
        <f t="shared" ref="CL18:CL81" si="101">IF(CK18=0,0,ROUND(CM$7*CK18/12,2))</f>
        <v>0</v>
      </c>
      <c r="CM18" s="3">
        <f t="shared" ref="CM18:CM81" si="102">CL18+CK18</f>
        <v>0</v>
      </c>
      <c r="CN18" s="3">
        <f t="shared" si="24"/>
        <v>0</v>
      </c>
      <c r="CO18" s="3">
        <f t="shared" si="25"/>
        <v>0</v>
      </c>
      <c r="CP18" s="3">
        <f>IF(CK18=0,0,IF(CM18-CN18=0,0,MIN(CM18-CN18,$D$1-$C18-SUMIF($J$15:CO$15,"Snowball",$J18:CO18))))</f>
        <v>0</v>
      </c>
      <c r="CQ18" s="3">
        <f t="shared" si="52"/>
        <v>0</v>
      </c>
      <c r="CR18" s="104">
        <f t="shared" ref="CR18:CR81" si="103">CV17</f>
        <v>0</v>
      </c>
      <c r="CS18" s="3">
        <f t="shared" ref="CS18:CS81" si="104">IF(CR18=0,0,ROUND(CT$7*CR18/12,2))</f>
        <v>0</v>
      </c>
      <c r="CT18" s="3">
        <f t="shared" ref="CT18:CT81" si="105">CS18+CR18</f>
        <v>0</v>
      </c>
      <c r="CU18" s="3">
        <f t="shared" si="26"/>
        <v>0</v>
      </c>
      <c r="CV18" s="3">
        <f t="shared" si="27"/>
        <v>0</v>
      </c>
      <c r="CW18" s="3">
        <f>IF(CR18=0,0,IF(CT18-CU18=0,0,MIN(CT18-CU18,$D$1-$C18-SUMIF($J$15:CV$15,"Snowball",$J18:CV18))))</f>
        <v>0</v>
      </c>
      <c r="CX18" s="3">
        <f t="shared" si="53"/>
        <v>0</v>
      </c>
      <c r="CY18" s="104">
        <f t="shared" ref="CY18:CY81" si="106">DC17</f>
        <v>0</v>
      </c>
      <c r="CZ18" s="3">
        <f t="shared" ref="CZ18:CZ81" si="107">IF(CY18=0,0,ROUND(DA$7*CY18/12,2))</f>
        <v>0</v>
      </c>
      <c r="DA18" s="3">
        <f t="shared" ref="DA18:DA81" si="108">CZ18+CY18</f>
        <v>0</v>
      </c>
      <c r="DB18" s="3">
        <f t="shared" si="28"/>
        <v>0</v>
      </c>
      <c r="DC18" s="3">
        <f t="shared" si="29"/>
        <v>0</v>
      </c>
      <c r="DD18" s="3">
        <f>IF(CY18=0,0,IF(DA18-DB18=0,0,MIN(DA18-DB18,$D$1-$C18-SUMIF($J$15:DC$15,"Snowball",$J18:DC18))))</f>
        <v>0</v>
      </c>
      <c r="DE18" s="3">
        <f t="shared" si="54"/>
        <v>0</v>
      </c>
      <c r="DF18" s="104">
        <f t="shared" ref="DF18:DF81" si="109">DJ17</f>
        <v>0</v>
      </c>
      <c r="DG18" s="3">
        <f t="shared" ref="DG18:DG81" si="110">IF(DF18=0,0,ROUND(DH$7*DF18/12,2))</f>
        <v>0</v>
      </c>
      <c r="DH18" s="3">
        <f t="shared" ref="DH18:DH81" si="111">DG18+DF18</f>
        <v>0</v>
      </c>
      <c r="DI18" s="3">
        <f t="shared" si="30"/>
        <v>0</v>
      </c>
      <c r="DJ18" s="3">
        <f t="shared" si="31"/>
        <v>0</v>
      </c>
      <c r="DK18" s="3">
        <f>IF(DF18=0,0,IF(DH18-DI18=0,0,MIN(DH18-DI18,$D$1-$C18-SUMIF($J$15:DJ$15,"Snowball",$J18:DJ18))))</f>
        <v>0</v>
      </c>
      <c r="DL18" s="3">
        <f t="shared" si="55"/>
        <v>0</v>
      </c>
      <c r="DM18" s="104">
        <f t="shared" ref="DM18:DM81" si="112">DQ17</f>
        <v>0</v>
      </c>
      <c r="DN18" s="3">
        <f t="shared" ref="DN18:DN81" si="113">IF(DM18=0,0,ROUND(DO$7*DM18/12,2))</f>
        <v>0</v>
      </c>
      <c r="DO18" s="3">
        <f t="shared" ref="DO18:DO81" si="114">DN18+DM18</f>
        <v>0</v>
      </c>
      <c r="DP18" s="3">
        <f t="shared" si="32"/>
        <v>0</v>
      </c>
      <c r="DQ18" s="3">
        <f t="shared" si="33"/>
        <v>0</v>
      </c>
      <c r="DR18" s="3">
        <f>IF(DM18=0,0,IF(DO18-DP18=0,0,MIN(DO18-DP18,$D$1-$C18-SUMIF($J$15:DQ$15,"Snowball",$J18:DQ18))))</f>
        <v>0</v>
      </c>
      <c r="DS18" s="3">
        <f t="shared" si="56"/>
        <v>0</v>
      </c>
      <c r="DT18" s="104">
        <f t="shared" ref="DT18:DT81" si="115">DX17</f>
        <v>0</v>
      </c>
      <c r="DU18" s="3">
        <f t="shared" ref="DU18:DU81" si="116">IF(DT18=0,0,ROUND(DV$7*DT18/12,2))</f>
        <v>0</v>
      </c>
      <c r="DV18" s="3">
        <f t="shared" ref="DV18:DV81" si="117">DU18+DT18</f>
        <v>0</v>
      </c>
      <c r="DW18" s="3">
        <f t="shared" si="34"/>
        <v>0</v>
      </c>
      <c r="DX18" s="3">
        <f t="shared" si="35"/>
        <v>0</v>
      </c>
      <c r="DY18" s="3">
        <f>IF(DT18=0,0,IF(DV18-DW18=0,0,MIN(DV18-DW18,$D$1-$C18-SUMIF($J$15:DX$15,"Snowball",$J18:DX18))))</f>
        <v>0</v>
      </c>
      <c r="DZ18" s="3">
        <f t="shared" si="57"/>
        <v>0</v>
      </c>
      <c r="EA18" s="104">
        <f t="shared" ref="EA18:EA81" si="118">EE17</f>
        <v>0</v>
      </c>
      <c r="EB18" s="3">
        <f t="shared" ref="EB18:EB81" si="119">IF(EA18=0,0,ROUND(EC$7*EA18/12,2))</f>
        <v>0</v>
      </c>
      <c r="EC18" s="3">
        <f t="shared" ref="EC18:EC81" si="120">EB18+EA18</f>
        <v>0</v>
      </c>
      <c r="ED18" s="3">
        <f t="shared" si="36"/>
        <v>0</v>
      </c>
      <c r="EE18" s="3">
        <f t="shared" si="37"/>
        <v>0</v>
      </c>
      <c r="EF18" s="3">
        <f>IF(EA18=0,0,IF(EC18-ED18=0,0,MIN(EC18-ED18,$D$1-$C18-SUMIF($J$15:EE$15,"Snowball",$J18:EE18))))</f>
        <v>0</v>
      </c>
      <c r="EG18" s="3">
        <f t="shared" si="58"/>
        <v>0</v>
      </c>
      <c r="EH18" s="104">
        <f t="shared" ref="EH18:EH81" si="121">EL17</f>
        <v>0</v>
      </c>
      <c r="EI18" s="3">
        <f t="shared" ref="EI18:EI81" si="122">IF(EH18=0,0,ROUND(EJ$7*EH18/12,2))</f>
        <v>0</v>
      </c>
      <c r="EJ18" s="3">
        <f t="shared" ref="EJ18:EJ81" si="123">EI18+EH18</f>
        <v>0</v>
      </c>
      <c r="EK18" s="3">
        <f t="shared" si="38"/>
        <v>0</v>
      </c>
      <c r="EL18" s="3">
        <f t="shared" si="39"/>
        <v>0</v>
      </c>
      <c r="EM18" s="3">
        <f>IF(EH18=0,0,IF(EJ18-EK18=0,0,MIN(EJ18-EK18,$D$1-$C18-SUMIF($J$15:EL$15,"Snowball",$J18:EL18))))</f>
        <v>0</v>
      </c>
      <c r="EN18" s="3">
        <f t="shared" si="59"/>
        <v>0</v>
      </c>
    </row>
    <row r="19" spans="1:144" x14ac:dyDescent="0.25">
      <c r="A19" s="1" t="s">
        <v>8</v>
      </c>
      <c r="B19" s="76">
        <f t="shared" si="60"/>
        <v>3708.37</v>
      </c>
      <c r="C19" s="3">
        <f t="shared" si="61"/>
        <v>140</v>
      </c>
      <c r="D19" s="101">
        <f t="shared" si="62"/>
        <v>200</v>
      </c>
      <c r="E19" s="104">
        <f t="shared" si="63"/>
        <v>165</v>
      </c>
      <c r="F19" s="3">
        <f t="shared" si="64"/>
        <v>0</v>
      </c>
      <c r="G19" s="3">
        <f t="shared" si="65"/>
        <v>165</v>
      </c>
      <c r="H19" s="3">
        <f t="shared" si="0"/>
        <v>35</v>
      </c>
      <c r="I19" s="3">
        <f t="shared" si="1"/>
        <v>70</v>
      </c>
      <c r="J19" s="3">
        <f t="shared" si="66"/>
        <v>60</v>
      </c>
      <c r="K19" s="3">
        <f t="shared" si="40"/>
        <v>95</v>
      </c>
      <c r="L19" s="104">
        <f t="shared" si="67"/>
        <v>931.65</v>
      </c>
      <c r="M19" s="3">
        <f t="shared" si="68"/>
        <v>11.65</v>
      </c>
      <c r="N19" s="3">
        <f t="shared" si="69"/>
        <v>943.3</v>
      </c>
      <c r="O19" s="3">
        <f t="shared" si="2"/>
        <v>35</v>
      </c>
      <c r="P19" s="3">
        <f t="shared" si="3"/>
        <v>908.3</v>
      </c>
      <c r="Q19" s="3">
        <f>IF(L19=0,0,IF(N19-O19=0,0,MIN(N19-O19,$D$1-$C19-SUMIF($J$15:P$15,"Snowball",$J19:P19))))</f>
        <v>0</v>
      </c>
      <c r="R19" s="3">
        <f t="shared" si="41"/>
        <v>35</v>
      </c>
      <c r="S19" s="104">
        <f t="shared" si="70"/>
        <v>1322.48</v>
      </c>
      <c r="T19" s="3">
        <f t="shared" si="71"/>
        <v>8.82</v>
      </c>
      <c r="U19" s="3">
        <f t="shared" si="72"/>
        <v>1331.3</v>
      </c>
      <c r="V19" s="3">
        <f t="shared" si="4"/>
        <v>35</v>
      </c>
      <c r="W19" s="3">
        <f t="shared" si="5"/>
        <v>1296.3</v>
      </c>
      <c r="X19" s="3">
        <f>IF(S19=0,0,IF(U19-V19=0,0,MIN(U19-V19,$D$1-$C19-SUMIF($J$15:W$15,"Snowball",$J19:W19))))</f>
        <v>0</v>
      </c>
      <c r="Y19" s="3">
        <f t="shared" si="42"/>
        <v>35</v>
      </c>
      <c r="Z19" s="104">
        <f t="shared" si="73"/>
        <v>1450.6399999999999</v>
      </c>
      <c r="AA19" s="3">
        <f t="shared" si="74"/>
        <v>18.13</v>
      </c>
      <c r="AB19" s="3">
        <f t="shared" si="75"/>
        <v>1468.77</v>
      </c>
      <c r="AC19" s="3">
        <f t="shared" si="6"/>
        <v>35</v>
      </c>
      <c r="AD19" s="3">
        <f t="shared" si="7"/>
        <v>1433.77</v>
      </c>
      <c r="AE19" s="3">
        <f>IF(Z19=0,0,IF(AB19-AC19=0,0,MIN(AB19-AC19,$D$1-$C19-SUMIF($J$15:AD$15,"Snowball",$J19:AD19))))</f>
        <v>0</v>
      </c>
      <c r="AF19" s="3">
        <f t="shared" si="43"/>
        <v>35</v>
      </c>
      <c r="AG19" s="104">
        <f t="shared" si="76"/>
        <v>0</v>
      </c>
      <c r="AH19" s="3">
        <f t="shared" si="77"/>
        <v>0</v>
      </c>
      <c r="AI19" s="3">
        <f t="shared" si="78"/>
        <v>0</v>
      </c>
      <c r="AJ19" s="3">
        <f t="shared" si="8"/>
        <v>0</v>
      </c>
      <c r="AK19" s="3">
        <f t="shared" si="9"/>
        <v>0</v>
      </c>
      <c r="AL19" s="3">
        <f>IF(AG19=0,0,IF(AI19-AJ19=0,0,MIN(AI19-AJ19,$D$1-$C19-SUMIF($J$15:AK$15,"Snowball",$J19:AK19))))</f>
        <v>0</v>
      </c>
      <c r="AM19" s="3">
        <f t="shared" si="44"/>
        <v>0</v>
      </c>
      <c r="AN19" s="104">
        <f t="shared" si="79"/>
        <v>0</v>
      </c>
      <c r="AO19" s="3">
        <f t="shared" si="80"/>
        <v>0</v>
      </c>
      <c r="AP19" s="3">
        <f t="shared" si="81"/>
        <v>0</v>
      </c>
      <c r="AQ19" s="3">
        <f t="shared" si="10"/>
        <v>0</v>
      </c>
      <c r="AR19" s="3">
        <f t="shared" si="11"/>
        <v>0</v>
      </c>
      <c r="AS19" s="3">
        <f>IF(AN19=0,0,IF(AP19-AQ19=0,0,MIN(AP19-AQ19,$D$1-$C19-SUMIF($J$15:AR$15,"Snowball",$J19:AR19))))</f>
        <v>0</v>
      </c>
      <c r="AT19" s="3">
        <f t="shared" si="45"/>
        <v>0</v>
      </c>
      <c r="AU19" s="104">
        <f t="shared" si="82"/>
        <v>0</v>
      </c>
      <c r="AV19" s="3">
        <f t="shared" si="83"/>
        <v>0</v>
      </c>
      <c r="AW19" s="3">
        <f t="shared" si="84"/>
        <v>0</v>
      </c>
      <c r="AX19" s="3">
        <f t="shared" si="12"/>
        <v>0</v>
      </c>
      <c r="AY19" s="3">
        <f t="shared" si="13"/>
        <v>0</v>
      </c>
      <c r="AZ19" s="3">
        <f>IF(AU19=0,0,IF(AW19-AX19=0,0,MIN(AW19-AX19,$D$1-$C19-SUMIF($J$15:AY$15,"Snowball",$J19:AY19))))</f>
        <v>0</v>
      </c>
      <c r="BA19" s="3">
        <f t="shared" si="46"/>
        <v>0</v>
      </c>
      <c r="BB19" s="104">
        <f t="shared" si="85"/>
        <v>0</v>
      </c>
      <c r="BC19" s="3">
        <f t="shared" si="86"/>
        <v>0</v>
      </c>
      <c r="BD19" s="3">
        <f t="shared" si="87"/>
        <v>0</v>
      </c>
      <c r="BE19" s="3">
        <f t="shared" si="14"/>
        <v>0</v>
      </c>
      <c r="BF19" s="3">
        <f t="shared" si="15"/>
        <v>0</v>
      </c>
      <c r="BG19" s="3">
        <f>IF(BB19=0,0,IF(BD19-BE19=0,0,MIN(BD19-BE19,$D$1-$C19-SUMIF($J$15:BF$15,"Snowball",$J19:BF19))))</f>
        <v>0</v>
      </c>
      <c r="BH19" s="3">
        <f t="shared" si="47"/>
        <v>0</v>
      </c>
      <c r="BI19" s="104">
        <f t="shared" si="88"/>
        <v>0</v>
      </c>
      <c r="BJ19" s="3">
        <f t="shared" si="89"/>
        <v>0</v>
      </c>
      <c r="BK19" s="3">
        <f t="shared" si="90"/>
        <v>0</v>
      </c>
      <c r="BL19" s="3">
        <f t="shared" si="16"/>
        <v>0</v>
      </c>
      <c r="BM19" s="3">
        <f t="shared" si="17"/>
        <v>0</v>
      </c>
      <c r="BN19" s="3">
        <f>IF(BI19=0,0,IF(BK19-BL19=0,0,MIN(BK19-BL19,$D$1-$C19-SUMIF($J$15:BM$15,"Snowball",$J19:BM19))))</f>
        <v>0</v>
      </c>
      <c r="BO19" s="3">
        <f t="shared" si="48"/>
        <v>0</v>
      </c>
      <c r="BP19" s="104">
        <f t="shared" si="91"/>
        <v>0</v>
      </c>
      <c r="BQ19" s="3">
        <f t="shared" si="92"/>
        <v>0</v>
      </c>
      <c r="BR19" s="3">
        <f t="shared" si="93"/>
        <v>0</v>
      </c>
      <c r="BS19" s="3">
        <f t="shared" si="18"/>
        <v>0</v>
      </c>
      <c r="BT19" s="3">
        <f t="shared" si="19"/>
        <v>0</v>
      </c>
      <c r="BU19" s="3">
        <f>IF(BP19=0,0,IF(BR19-BS19=0,0,MIN(BR19-BS19,$D$1-$C19-SUMIF($J$15:BT$15,"Snowball",$J19:BT19))))</f>
        <v>0</v>
      </c>
      <c r="BV19" s="3">
        <f t="shared" si="49"/>
        <v>0</v>
      </c>
      <c r="BW19" s="104">
        <f t="shared" si="94"/>
        <v>0</v>
      </c>
      <c r="BX19" s="3">
        <f t="shared" si="95"/>
        <v>0</v>
      </c>
      <c r="BY19" s="3">
        <f t="shared" si="96"/>
        <v>0</v>
      </c>
      <c r="BZ19" s="3">
        <f t="shared" si="20"/>
        <v>0</v>
      </c>
      <c r="CA19" s="3">
        <f t="shared" si="21"/>
        <v>0</v>
      </c>
      <c r="CB19" s="3">
        <f>IF(BW19=0,0,IF(BY19-BZ19=0,0,MIN(BY19-BZ19,$D$1-$C19-SUMIF($J$15:CA$15,"Snowball",$J19:CA19))))</f>
        <v>0</v>
      </c>
      <c r="CC19" s="3">
        <f t="shared" si="50"/>
        <v>0</v>
      </c>
      <c r="CD19" s="104">
        <f t="shared" si="97"/>
        <v>0</v>
      </c>
      <c r="CE19" s="3">
        <f t="shared" si="98"/>
        <v>0</v>
      </c>
      <c r="CF19" s="3">
        <f t="shared" si="99"/>
        <v>0</v>
      </c>
      <c r="CG19" s="3">
        <f t="shared" si="22"/>
        <v>0</v>
      </c>
      <c r="CH19" s="3">
        <f t="shared" si="23"/>
        <v>0</v>
      </c>
      <c r="CI19" s="3">
        <f>IF(CD19=0,0,IF(CF19-CG19=0,0,MIN(CF19-CG19,$D$1-$C19-SUMIF($J$15:CH$15,"Snowball",$J19:CH19))))</f>
        <v>0</v>
      </c>
      <c r="CJ19" s="3">
        <f t="shared" si="51"/>
        <v>0</v>
      </c>
      <c r="CK19" s="104">
        <f t="shared" si="100"/>
        <v>0</v>
      </c>
      <c r="CL19" s="3">
        <f t="shared" si="101"/>
        <v>0</v>
      </c>
      <c r="CM19" s="3">
        <f t="shared" si="102"/>
        <v>0</v>
      </c>
      <c r="CN19" s="3">
        <f t="shared" si="24"/>
        <v>0</v>
      </c>
      <c r="CO19" s="3">
        <f t="shared" si="25"/>
        <v>0</v>
      </c>
      <c r="CP19" s="3">
        <f>IF(CK19=0,0,IF(CM19-CN19=0,0,MIN(CM19-CN19,$D$1-$C19-SUMIF($J$15:CO$15,"Snowball",$J19:CO19))))</f>
        <v>0</v>
      </c>
      <c r="CQ19" s="3">
        <f t="shared" si="52"/>
        <v>0</v>
      </c>
      <c r="CR19" s="104">
        <f t="shared" si="103"/>
        <v>0</v>
      </c>
      <c r="CS19" s="3">
        <f t="shared" si="104"/>
        <v>0</v>
      </c>
      <c r="CT19" s="3">
        <f t="shared" si="105"/>
        <v>0</v>
      </c>
      <c r="CU19" s="3">
        <f t="shared" si="26"/>
        <v>0</v>
      </c>
      <c r="CV19" s="3">
        <f t="shared" si="27"/>
        <v>0</v>
      </c>
      <c r="CW19" s="3">
        <f>IF(CR19=0,0,IF(CT19-CU19=0,0,MIN(CT19-CU19,$D$1-$C19-SUMIF($J$15:CV$15,"Snowball",$J19:CV19))))</f>
        <v>0</v>
      </c>
      <c r="CX19" s="3">
        <f t="shared" si="53"/>
        <v>0</v>
      </c>
      <c r="CY19" s="104">
        <f t="shared" si="106"/>
        <v>0</v>
      </c>
      <c r="CZ19" s="3">
        <f t="shared" si="107"/>
        <v>0</v>
      </c>
      <c r="DA19" s="3">
        <f t="shared" si="108"/>
        <v>0</v>
      </c>
      <c r="DB19" s="3">
        <f t="shared" si="28"/>
        <v>0</v>
      </c>
      <c r="DC19" s="3">
        <f t="shared" si="29"/>
        <v>0</v>
      </c>
      <c r="DD19" s="3">
        <f>IF(CY19=0,0,IF(DA19-DB19=0,0,MIN(DA19-DB19,$D$1-$C19-SUMIF($J$15:DC$15,"Snowball",$J19:DC19))))</f>
        <v>0</v>
      </c>
      <c r="DE19" s="3">
        <f t="shared" si="54"/>
        <v>0</v>
      </c>
      <c r="DF19" s="104">
        <f t="shared" si="109"/>
        <v>0</v>
      </c>
      <c r="DG19" s="3">
        <f t="shared" si="110"/>
        <v>0</v>
      </c>
      <c r="DH19" s="3">
        <f t="shared" si="111"/>
        <v>0</v>
      </c>
      <c r="DI19" s="3">
        <f t="shared" si="30"/>
        <v>0</v>
      </c>
      <c r="DJ19" s="3">
        <f t="shared" si="31"/>
        <v>0</v>
      </c>
      <c r="DK19" s="3">
        <f>IF(DF19=0,0,IF(DH19-DI19=0,0,MIN(DH19-DI19,$D$1-$C19-SUMIF($J$15:DJ$15,"Snowball",$J19:DJ19))))</f>
        <v>0</v>
      </c>
      <c r="DL19" s="3">
        <f t="shared" si="55"/>
        <v>0</v>
      </c>
      <c r="DM19" s="104">
        <f t="shared" si="112"/>
        <v>0</v>
      </c>
      <c r="DN19" s="3">
        <f t="shared" si="113"/>
        <v>0</v>
      </c>
      <c r="DO19" s="3">
        <f t="shared" si="114"/>
        <v>0</v>
      </c>
      <c r="DP19" s="3">
        <f t="shared" si="32"/>
        <v>0</v>
      </c>
      <c r="DQ19" s="3">
        <f t="shared" si="33"/>
        <v>0</v>
      </c>
      <c r="DR19" s="3">
        <f>IF(DM19=0,0,IF(DO19-DP19=0,0,MIN(DO19-DP19,$D$1-$C19-SUMIF($J$15:DQ$15,"Snowball",$J19:DQ19))))</f>
        <v>0</v>
      </c>
      <c r="DS19" s="3">
        <f t="shared" si="56"/>
        <v>0</v>
      </c>
      <c r="DT19" s="104">
        <f t="shared" si="115"/>
        <v>0</v>
      </c>
      <c r="DU19" s="3">
        <f t="shared" si="116"/>
        <v>0</v>
      </c>
      <c r="DV19" s="3">
        <f t="shared" si="117"/>
        <v>0</v>
      </c>
      <c r="DW19" s="3">
        <f t="shared" si="34"/>
        <v>0</v>
      </c>
      <c r="DX19" s="3">
        <f t="shared" si="35"/>
        <v>0</v>
      </c>
      <c r="DY19" s="3">
        <f>IF(DT19=0,0,IF(DV19-DW19=0,0,MIN(DV19-DW19,$D$1-$C19-SUMIF($J$15:DX$15,"Snowball",$J19:DX19))))</f>
        <v>0</v>
      </c>
      <c r="DZ19" s="3">
        <f t="shared" si="57"/>
        <v>0</v>
      </c>
      <c r="EA19" s="104">
        <f t="shared" si="118"/>
        <v>0</v>
      </c>
      <c r="EB19" s="3">
        <f t="shared" si="119"/>
        <v>0</v>
      </c>
      <c r="EC19" s="3">
        <f t="shared" si="120"/>
        <v>0</v>
      </c>
      <c r="ED19" s="3">
        <f t="shared" si="36"/>
        <v>0</v>
      </c>
      <c r="EE19" s="3">
        <f t="shared" si="37"/>
        <v>0</v>
      </c>
      <c r="EF19" s="3">
        <f>IF(EA19=0,0,IF(EC19-ED19=0,0,MIN(EC19-ED19,$D$1-$C19-SUMIF($J$15:EE$15,"Snowball",$J19:EE19))))</f>
        <v>0</v>
      </c>
      <c r="EG19" s="3">
        <f t="shared" si="58"/>
        <v>0</v>
      </c>
      <c r="EH19" s="104">
        <f t="shared" si="121"/>
        <v>0</v>
      </c>
      <c r="EI19" s="3">
        <f t="shared" si="122"/>
        <v>0</v>
      </c>
      <c r="EJ19" s="3">
        <f t="shared" si="123"/>
        <v>0</v>
      </c>
      <c r="EK19" s="3">
        <f t="shared" si="38"/>
        <v>0</v>
      </c>
      <c r="EL19" s="3">
        <f t="shared" si="39"/>
        <v>0</v>
      </c>
      <c r="EM19" s="3">
        <f>IF(EH19=0,0,IF(EJ19-EK19=0,0,MIN(EJ19-EK19,$D$1-$C19-SUMIF($J$15:EL$15,"Snowball",$J19:EL19))))</f>
        <v>0</v>
      </c>
      <c r="EN19" s="3">
        <f t="shared" si="59"/>
        <v>0</v>
      </c>
    </row>
    <row r="20" spans="1:144" x14ac:dyDescent="0.25">
      <c r="A20" s="1" t="s">
        <v>9</v>
      </c>
      <c r="B20" s="76">
        <f t="shared" si="60"/>
        <v>3546.28</v>
      </c>
      <c r="C20" s="3">
        <f t="shared" si="61"/>
        <v>140</v>
      </c>
      <c r="D20" s="101">
        <f t="shared" si="62"/>
        <v>200</v>
      </c>
      <c r="E20" s="104">
        <f t="shared" si="63"/>
        <v>70</v>
      </c>
      <c r="F20" s="3">
        <f t="shared" si="64"/>
        <v>0</v>
      </c>
      <c r="G20" s="3">
        <f t="shared" si="65"/>
        <v>70</v>
      </c>
      <c r="H20" s="3">
        <f t="shared" si="0"/>
        <v>35</v>
      </c>
      <c r="I20" s="3">
        <f t="shared" si="1"/>
        <v>0</v>
      </c>
      <c r="J20" s="3">
        <f t="shared" si="66"/>
        <v>35</v>
      </c>
      <c r="K20" s="3">
        <f t="shared" si="40"/>
        <v>70</v>
      </c>
      <c r="L20" s="104">
        <f t="shared" si="67"/>
        <v>908.3</v>
      </c>
      <c r="M20" s="3">
        <f t="shared" si="68"/>
        <v>11.35</v>
      </c>
      <c r="N20" s="3">
        <f t="shared" si="69"/>
        <v>919.65</v>
      </c>
      <c r="O20" s="3">
        <f t="shared" si="2"/>
        <v>35</v>
      </c>
      <c r="P20" s="3">
        <f t="shared" si="3"/>
        <v>859.65</v>
      </c>
      <c r="Q20" s="3">
        <f>IF(L20=0,0,IF(N20-O20=0,0,MIN(N20-O20,$D$1-$C20-SUMIF($J$15:P$15,"Snowball",$J20:P20))))</f>
        <v>25</v>
      </c>
      <c r="R20" s="3">
        <f t="shared" si="41"/>
        <v>60</v>
      </c>
      <c r="S20" s="104">
        <f t="shared" si="70"/>
        <v>1296.3</v>
      </c>
      <c r="T20" s="3">
        <f t="shared" si="71"/>
        <v>8.64</v>
      </c>
      <c r="U20" s="3">
        <f t="shared" si="72"/>
        <v>1304.94</v>
      </c>
      <c r="V20" s="3">
        <f t="shared" si="4"/>
        <v>35</v>
      </c>
      <c r="W20" s="3">
        <f t="shared" si="5"/>
        <v>1269.94</v>
      </c>
      <c r="X20" s="3">
        <f>IF(S20=0,0,IF(U20-V20=0,0,MIN(U20-V20,$D$1-$C20-SUMIF($J$15:W$15,"Snowball",$J20:W20))))</f>
        <v>0</v>
      </c>
      <c r="Y20" s="3">
        <f t="shared" si="42"/>
        <v>35</v>
      </c>
      <c r="Z20" s="104">
        <f t="shared" si="73"/>
        <v>1433.77</v>
      </c>
      <c r="AA20" s="3">
        <f t="shared" si="74"/>
        <v>17.920000000000002</v>
      </c>
      <c r="AB20" s="3">
        <f t="shared" si="75"/>
        <v>1451.69</v>
      </c>
      <c r="AC20" s="3">
        <f t="shared" si="6"/>
        <v>35</v>
      </c>
      <c r="AD20" s="3">
        <f t="shared" si="7"/>
        <v>1416.69</v>
      </c>
      <c r="AE20" s="3">
        <f>IF(Z20=0,0,IF(AB20-AC20=0,0,MIN(AB20-AC20,$D$1-$C20-SUMIF($J$15:AD$15,"Snowball",$J20:AD20))))</f>
        <v>0</v>
      </c>
      <c r="AF20" s="3">
        <f t="shared" si="43"/>
        <v>35</v>
      </c>
      <c r="AG20" s="104">
        <f t="shared" si="76"/>
        <v>0</v>
      </c>
      <c r="AH20" s="3">
        <f t="shared" si="77"/>
        <v>0</v>
      </c>
      <c r="AI20" s="3">
        <f t="shared" si="78"/>
        <v>0</v>
      </c>
      <c r="AJ20" s="3">
        <f t="shared" si="8"/>
        <v>0</v>
      </c>
      <c r="AK20" s="3">
        <f t="shared" si="9"/>
        <v>0</v>
      </c>
      <c r="AL20" s="3">
        <f>IF(AG20=0,0,IF(AI20-AJ20=0,0,MIN(AI20-AJ20,$D$1-$C20-SUMIF($J$15:AK$15,"Snowball",$J20:AK20))))</f>
        <v>0</v>
      </c>
      <c r="AM20" s="3">
        <f t="shared" si="44"/>
        <v>0</v>
      </c>
      <c r="AN20" s="104">
        <f t="shared" si="79"/>
        <v>0</v>
      </c>
      <c r="AO20" s="3">
        <f t="shared" si="80"/>
        <v>0</v>
      </c>
      <c r="AP20" s="3">
        <f t="shared" si="81"/>
        <v>0</v>
      </c>
      <c r="AQ20" s="3">
        <f t="shared" si="10"/>
        <v>0</v>
      </c>
      <c r="AR20" s="3">
        <f t="shared" si="11"/>
        <v>0</v>
      </c>
      <c r="AS20" s="3">
        <f>IF(AN20=0,0,IF(AP20-AQ20=0,0,MIN(AP20-AQ20,$D$1-$C20-SUMIF($J$15:AR$15,"Snowball",$J20:AR20))))</f>
        <v>0</v>
      </c>
      <c r="AT20" s="3">
        <f t="shared" si="45"/>
        <v>0</v>
      </c>
      <c r="AU20" s="104">
        <f t="shared" si="82"/>
        <v>0</v>
      </c>
      <c r="AV20" s="3">
        <f t="shared" si="83"/>
        <v>0</v>
      </c>
      <c r="AW20" s="3">
        <f t="shared" si="84"/>
        <v>0</v>
      </c>
      <c r="AX20" s="3">
        <f t="shared" si="12"/>
        <v>0</v>
      </c>
      <c r="AY20" s="3">
        <f t="shared" si="13"/>
        <v>0</v>
      </c>
      <c r="AZ20" s="3">
        <f>IF(AU20=0,0,IF(AW20-AX20=0,0,MIN(AW20-AX20,$D$1-$C20-SUMIF($J$15:AY$15,"Snowball",$J20:AY20))))</f>
        <v>0</v>
      </c>
      <c r="BA20" s="3">
        <f t="shared" si="46"/>
        <v>0</v>
      </c>
      <c r="BB20" s="104">
        <f t="shared" si="85"/>
        <v>0</v>
      </c>
      <c r="BC20" s="3">
        <f t="shared" si="86"/>
        <v>0</v>
      </c>
      <c r="BD20" s="3">
        <f t="shared" si="87"/>
        <v>0</v>
      </c>
      <c r="BE20" s="3">
        <f t="shared" si="14"/>
        <v>0</v>
      </c>
      <c r="BF20" s="3">
        <f t="shared" si="15"/>
        <v>0</v>
      </c>
      <c r="BG20" s="3">
        <f>IF(BB20=0,0,IF(BD20-BE20=0,0,MIN(BD20-BE20,$D$1-$C20-SUMIF($J$15:BF$15,"Snowball",$J20:BF20))))</f>
        <v>0</v>
      </c>
      <c r="BH20" s="3">
        <f t="shared" si="47"/>
        <v>0</v>
      </c>
      <c r="BI20" s="104">
        <f t="shared" si="88"/>
        <v>0</v>
      </c>
      <c r="BJ20" s="3">
        <f t="shared" si="89"/>
        <v>0</v>
      </c>
      <c r="BK20" s="3">
        <f t="shared" si="90"/>
        <v>0</v>
      </c>
      <c r="BL20" s="3">
        <f t="shared" si="16"/>
        <v>0</v>
      </c>
      <c r="BM20" s="3">
        <f t="shared" si="17"/>
        <v>0</v>
      </c>
      <c r="BN20" s="3">
        <f>IF(BI20=0,0,IF(BK20-BL20=0,0,MIN(BK20-BL20,$D$1-$C20-SUMIF($J$15:BM$15,"Snowball",$J20:BM20))))</f>
        <v>0</v>
      </c>
      <c r="BO20" s="3">
        <f t="shared" si="48"/>
        <v>0</v>
      </c>
      <c r="BP20" s="104">
        <f t="shared" si="91"/>
        <v>0</v>
      </c>
      <c r="BQ20" s="3">
        <f t="shared" si="92"/>
        <v>0</v>
      </c>
      <c r="BR20" s="3">
        <f t="shared" si="93"/>
        <v>0</v>
      </c>
      <c r="BS20" s="3">
        <f t="shared" si="18"/>
        <v>0</v>
      </c>
      <c r="BT20" s="3">
        <f t="shared" si="19"/>
        <v>0</v>
      </c>
      <c r="BU20" s="3">
        <f>IF(BP20=0,0,IF(BR20-BS20=0,0,MIN(BR20-BS20,$D$1-$C20-SUMIF($J$15:BT$15,"Snowball",$J20:BT20))))</f>
        <v>0</v>
      </c>
      <c r="BV20" s="3">
        <f t="shared" si="49"/>
        <v>0</v>
      </c>
      <c r="BW20" s="104">
        <f t="shared" si="94"/>
        <v>0</v>
      </c>
      <c r="BX20" s="3">
        <f t="shared" si="95"/>
        <v>0</v>
      </c>
      <c r="BY20" s="3">
        <f t="shared" si="96"/>
        <v>0</v>
      </c>
      <c r="BZ20" s="3">
        <f t="shared" si="20"/>
        <v>0</v>
      </c>
      <c r="CA20" s="3">
        <f t="shared" si="21"/>
        <v>0</v>
      </c>
      <c r="CB20" s="3">
        <f>IF(BW20=0,0,IF(BY20-BZ20=0,0,MIN(BY20-BZ20,$D$1-$C20-SUMIF($J$15:CA$15,"Snowball",$J20:CA20))))</f>
        <v>0</v>
      </c>
      <c r="CC20" s="3">
        <f t="shared" si="50"/>
        <v>0</v>
      </c>
      <c r="CD20" s="104">
        <f t="shared" si="97"/>
        <v>0</v>
      </c>
      <c r="CE20" s="3">
        <f t="shared" si="98"/>
        <v>0</v>
      </c>
      <c r="CF20" s="3">
        <f t="shared" si="99"/>
        <v>0</v>
      </c>
      <c r="CG20" s="3">
        <f t="shared" si="22"/>
        <v>0</v>
      </c>
      <c r="CH20" s="3">
        <f t="shared" si="23"/>
        <v>0</v>
      </c>
      <c r="CI20" s="3">
        <f>IF(CD20=0,0,IF(CF20-CG20=0,0,MIN(CF20-CG20,$D$1-$C20-SUMIF($J$15:CH$15,"Snowball",$J20:CH20))))</f>
        <v>0</v>
      </c>
      <c r="CJ20" s="3">
        <f t="shared" si="51"/>
        <v>0</v>
      </c>
      <c r="CK20" s="104">
        <f t="shared" si="100"/>
        <v>0</v>
      </c>
      <c r="CL20" s="3">
        <f t="shared" si="101"/>
        <v>0</v>
      </c>
      <c r="CM20" s="3">
        <f t="shared" si="102"/>
        <v>0</v>
      </c>
      <c r="CN20" s="3">
        <f t="shared" si="24"/>
        <v>0</v>
      </c>
      <c r="CO20" s="3">
        <f t="shared" si="25"/>
        <v>0</v>
      </c>
      <c r="CP20" s="3">
        <f>IF(CK20=0,0,IF(CM20-CN20=0,0,MIN(CM20-CN20,$D$1-$C20-SUMIF($J$15:CO$15,"Snowball",$J20:CO20))))</f>
        <v>0</v>
      </c>
      <c r="CQ20" s="3">
        <f t="shared" si="52"/>
        <v>0</v>
      </c>
      <c r="CR20" s="104">
        <f t="shared" si="103"/>
        <v>0</v>
      </c>
      <c r="CS20" s="3">
        <f t="shared" si="104"/>
        <v>0</v>
      </c>
      <c r="CT20" s="3">
        <f t="shared" si="105"/>
        <v>0</v>
      </c>
      <c r="CU20" s="3">
        <f t="shared" si="26"/>
        <v>0</v>
      </c>
      <c r="CV20" s="3">
        <f t="shared" si="27"/>
        <v>0</v>
      </c>
      <c r="CW20" s="3">
        <f>IF(CR20=0,0,IF(CT20-CU20=0,0,MIN(CT20-CU20,$D$1-$C20-SUMIF($J$15:CV$15,"Snowball",$J20:CV20))))</f>
        <v>0</v>
      </c>
      <c r="CX20" s="3">
        <f t="shared" si="53"/>
        <v>0</v>
      </c>
      <c r="CY20" s="104">
        <f t="shared" si="106"/>
        <v>0</v>
      </c>
      <c r="CZ20" s="3">
        <f t="shared" si="107"/>
        <v>0</v>
      </c>
      <c r="DA20" s="3">
        <f t="shared" si="108"/>
        <v>0</v>
      </c>
      <c r="DB20" s="3">
        <f t="shared" si="28"/>
        <v>0</v>
      </c>
      <c r="DC20" s="3">
        <f t="shared" si="29"/>
        <v>0</v>
      </c>
      <c r="DD20" s="3">
        <f>IF(CY20=0,0,IF(DA20-DB20=0,0,MIN(DA20-DB20,$D$1-$C20-SUMIF($J$15:DC$15,"Snowball",$J20:DC20))))</f>
        <v>0</v>
      </c>
      <c r="DE20" s="3">
        <f t="shared" si="54"/>
        <v>0</v>
      </c>
      <c r="DF20" s="104">
        <f t="shared" si="109"/>
        <v>0</v>
      </c>
      <c r="DG20" s="3">
        <f t="shared" si="110"/>
        <v>0</v>
      </c>
      <c r="DH20" s="3">
        <f t="shared" si="111"/>
        <v>0</v>
      </c>
      <c r="DI20" s="3">
        <f t="shared" si="30"/>
        <v>0</v>
      </c>
      <c r="DJ20" s="3">
        <f t="shared" si="31"/>
        <v>0</v>
      </c>
      <c r="DK20" s="3">
        <f>IF(DF20=0,0,IF(DH20-DI20=0,0,MIN(DH20-DI20,$D$1-$C20-SUMIF($J$15:DJ$15,"Snowball",$J20:DJ20))))</f>
        <v>0</v>
      </c>
      <c r="DL20" s="3">
        <f t="shared" si="55"/>
        <v>0</v>
      </c>
      <c r="DM20" s="104">
        <f t="shared" si="112"/>
        <v>0</v>
      </c>
      <c r="DN20" s="3">
        <f t="shared" si="113"/>
        <v>0</v>
      </c>
      <c r="DO20" s="3">
        <f t="shared" si="114"/>
        <v>0</v>
      </c>
      <c r="DP20" s="3">
        <f t="shared" si="32"/>
        <v>0</v>
      </c>
      <c r="DQ20" s="3">
        <f t="shared" si="33"/>
        <v>0</v>
      </c>
      <c r="DR20" s="3">
        <f>IF(DM20=0,0,IF(DO20-DP20=0,0,MIN(DO20-DP20,$D$1-$C20-SUMIF($J$15:DQ$15,"Snowball",$J20:DQ20))))</f>
        <v>0</v>
      </c>
      <c r="DS20" s="3">
        <f t="shared" si="56"/>
        <v>0</v>
      </c>
      <c r="DT20" s="104">
        <f t="shared" si="115"/>
        <v>0</v>
      </c>
      <c r="DU20" s="3">
        <f t="shared" si="116"/>
        <v>0</v>
      </c>
      <c r="DV20" s="3">
        <f t="shared" si="117"/>
        <v>0</v>
      </c>
      <c r="DW20" s="3">
        <f t="shared" si="34"/>
        <v>0</v>
      </c>
      <c r="DX20" s="3">
        <f t="shared" si="35"/>
        <v>0</v>
      </c>
      <c r="DY20" s="3">
        <f>IF(DT20=0,0,IF(DV20-DW20=0,0,MIN(DV20-DW20,$D$1-$C20-SUMIF($J$15:DX$15,"Snowball",$J20:DX20))))</f>
        <v>0</v>
      </c>
      <c r="DZ20" s="3">
        <f t="shared" si="57"/>
        <v>0</v>
      </c>
      <c r="EA20" s="104">
        <f t="shared" si="118"/>
        <v>0</v>
      </c>
      <c r="EB20" s="3">
        <f t="shared" si="119"/>
        <v>0</v>
      </c>
      <c r="EC20" s="3">
        <f t="shared" si="120"/>
        <v>0</v>
      </c>
      <c r="ED20" s="3">
        <f t="shared" si="36"/>
        <v>0</v>
      </c>
      <c r="EE20" s="3">
        <f t="shared" si="37"/>
        <v>0</v>
      </c>
      <c r="EF20" s="3">
        <f>IF(EA20=0,0,IF(EC20-ED20=0,0,MIN(EC20-ED20,$D$1-$C20-SUMIF($J$15:EE$15,"Snowball",$J20:EE20))))</f>
        <v>0</v>
      </c>
      <c r="EG20" s="3">
        <f t="shared" si="58"/>
        <v>0</v>
      </c>
      <c r="EH20" s="104">
        <f t="shared" si="121"/>
        <v>0</v>
      </c>
      <c r="EI20" s="3">
        <f t="shared" si="122"/>
        <v>0</v>
      </c>
      <c r="EJ20" s="3">
        <f t="shared" si="123"/>
        <v>0</v>
      </c>
      <c r="EK20" s="3">
        <f t="shared" si="38"/>
        <v>0</v>
      </c>
      <c r="EL20" s="3">
        <f t="shared" si="39"/>
        <v>0</v>
      </c>
      <c r="EM20" s="3">
        <f>IF(EH20=0,0,IF(EJ20-EK20=0,0,MIN(EJ20-EK20,$D$1-$C20-SUMIF($J$15:EL$15,"Snowball",$J20:EL20))))</f>
        <v>0</v>
      </c>
      <c r="EN20" s="3">
        <f t="shared" si="59"/>
        <v>0</v>
      </c>
    </row>
    <row r="21" spans="1:144" x14ac:dyDescent="0.25">
      <c r="A21" s="1" t="s">
        <v>16</v>
      </c>
      <c r="B21" s="76">
        <f t="shared" si="60"/>
        <v>3383.21</v>
      </c>
      <c r="C21" s="3">
        <f t="shared" si="61"/>
        <v>105</v>
      </c>
      <c r="D21" s="101">
        <f t="shared" si="62"/>
        <v>200</v>
      </c>
      <c r="E21" s="104">
        <f t="shared" si="63"/>
        <v>0</v>
      </c>
      <c r="F21" s="3">
        <f t="shared" si="64"/>
        <v>0</v>
      </c>
      <c r="G21" s="3">
        <f t="shared" si="65"/>
        <v>0</v>
      </c>
      <c r="H21" s="3">
        <f t="shared" si="0"/>
        <v>0</v>
      </c>
      <c r="I21" s="3">
        <f t="shared" si="1"/>
        <v>0</v>
      </c>
      <c r="J21" s="3">
        <f t="shared" si="66"/>
        <v>0</v>
      </c>
      <c r="K21" s="3">
        <f t="shared" si="40"/>
        <v>0</v>
      </c>
      <c r="L21" s="104">
        <f t="shared" si="67"/>
        <v>859.65</v>
      </c>
      <c r="M21" s="3">
        <f t="shared" si="68"/>
        <v>10.75</v>
      </c>
      <c r="N21" s="3">
        <f t="shared" si="69"/>
        <v>870.4</v>
      </c>
      <c r="O21" s="3">
        <f t="shared" si="2"/>
        <v>35</v>
      </c>
      <c r="P21" s="3">
        <f t="shared" si="3"/>
        <v>740.4</v>
      </c>
      <c r="Q21" s="3">
        <f>IF(L21=0,0,IF(N21-O21=0,0,MIN(N21-O21,$D$1-$C21-SUMIF($J$15:P$15,"Snowball",$J21:P21))))</f>
        <v>95</v>
      </c>
      <c r="R21" s="3">
        <f t="shared" si="41"/>
        <v>130</v>
      </c>
      <c r="S21" s="104">
        <f t="shared" si="70"/>
        <v>1269.94</v>
      </c>
      <c r="T21" s="3">
        <f t="shared" si="71"/>
        <v>8.4700000000000006</v>
      </c>
      <c r="U21" s="3">
        <f t="shared" si="72"/>
        <v>1278.4100000000001</v>
      </c>
      <c r="V21" s="3">
        <f t="shared" si="4"/>
        <v>35</v>
      </c>
      <c r="W21" s="3">
        <f t="shared" si="5"/>
        <v>1243.4100000000001</v>
      </c>
      <c r="X21" s="3">
        <f>IF(S21=0,0,IF(U21-V21=0,0,MIN(U21-V21,$D$1-$C21-SUMIF($J$15:W$15,"Snowball",$J21:W21))))</f>
        <v>0</v>
      </c>
      <c r="Y21" s="3">
        <f t="shared" si="42"/>
        <v>35</v>
      </c>
      <c r="Z21" s="104">
        <f t="shared" si="73"/>
        <v>1416.69</v>
      </c>
      <c r="AA21" s="3">
        <f t="shared" si="74"/>
        <v>17.71</v>
      </c>
      <c r="AB21" s="3">
        <f t="shared" si="75"/>
        <v>1434.4</v>
      </c>
      <c r="AC21" s="3">
        <f t="shared" si="6"/>
        <v>35</v>
      </c>
      <c r="AD21" s="3">
        <f t="shared" si="7"/>
        <v>1399.4</v>
      </c>
      <c r="AE21" s="3">
        <f>IF(Z21=0,0,IF(AB21-AC21=0,0,MIN(AB21-AC21,$D$1-$C21-SUMIF($J$15:AD$15,"Snowball",$J21:AD21))))</f>
        <v>0</v>
      </c>
      <c r="AF21" s="3">
        <f t="shared" si="43"/>
        <v>35</v>
      </c>
      <c r="AG21" s="104">
        <f t="shared" si="76"/>
        <v>0</v>
      </c>
      <c r="AH21" s="3">
        <f t="shared" si="77"/>
        <v>0</v>
      </c>
      <c r="AI21" s="3">
        <f t="shared" si="78"/>
        <v>0</v>
      </c>
      <c r="AJ21" s="3">
        <f t="shared" si="8"/>
        <v>0</v>
      </c>
      <c r="AK21" s="3">
        <f t="shared" si="9"/>
        <v>0</v>
      </c>
      <c r="AL21" s="3">
        <f>IF(AG21=0,0,IF(AI21-AJ21=0,0,MIN(AI21-AJ21,$D$1-$C21-SUMIF($J$15:AK$15,"Snowball",$J21:AK21))))</f>
        <v>0</v>
      </c>
      <c r="AM21" s="3">
        <f t="shared" si="44"/>
        <v>0</v>
      </c>
      <c r="AN21" s="104">
        <f t="shared" si="79"/>
        <v>0</v>
      </c>
      <c r="AO21" s="3">
        <f t="shared" si="80"/>
        <v>0</v>
      </c>
      <c r="AP21" s="3">
        <f t="shared" si="81"/>
        <v>0</v>
      </c>
      <c r="AQ21" s="3">
        <f t="shared" si="10"/>
        <v>0</v>
      </c>
      <c r="AR21" s="3">
        <f t="shared" si="11"/>
        <v>0</v>
      </c>
      <c r="AS21" s="3">
        <f>IF(AN21=0,0,IF(AP21-AQ21=0,0,MIN(AP21-AQ21,$D$1-$C21-SUMIF($J$15:AR$15,"Snowball",$J21:AR21))))</f>
        <v>0</v>
      </c>
      <c r="AT21" s="3">
        <f t="shared" si="45"/>
        <v>0</v>
      </c>
      <c r="AU21" s="104">
        <f t="shared" si="82"/>
        <v>0</v>
      </c>
      <c r="AV21" s="3">
        <f t="shared" si="83"/>
        <v>0</v>
      </c>
      <c r="AW21" s="3">
        <f t="shared" si="84"/>
        <v>0</v>
      </c>
      <c r="AX21" s="3">
        <f t="shared" si="12"/>
        <v>0</v>
      </c>
      <c r="AY21" s="3">
        <f t="shared" si="13"/>
        <v>0</v>
      </c>
      <c r="AZ21" s="3">
        <f>IF(AU21=0,0,IF(AW21-AX21=0,0,MIN(AW21-AX21,$D$1-$C21-SUMIF($J$15:AY$15,"Snowball",$J21:AY21))))</f>
        <v>0</v>
      </c>
      <c r="BA21" s="3">
        <f t="shared" si="46"/>
        <v>0</v>
      </c>
      <c r="BB21" s="104">
        <f t="shared" si="85"/>
        <v>0</v>
      </c>
      <c r="BC21" s="3">
        <f t="shared" si="86"/>
        <v>0</v>
      </c>
      <c r="BD21" s="3">
        <f t="shared" si="87"/>
        <v>0</v>
      </c>
      <c r="BE21" s="3">
        <f t="shared" si="14"/>
        <v>0</v>
      </c>
      <c r="BF21" s="3">
        <f t="shared" si="15"/>
        <v>0</v>
      </c>
      <c r="BG21" s="3">
        <f>IF(BB21=0,0,IF(BD21-BE21=0,0,MIN(BD21-BE21,$D$1-$C21-SUMIF($J$15:BF$15,"Snowball",$J21:BF21))))</f>
        <v>0</v>
      </c>
      <c r="BH21" s="3">
        <f t="shared" si="47"/>
        <v>0</v>
      </c>
      <c r="BI21" s="104">
        <f t="shared" si="88"/>
        <v>0</v>
      </c>
      <c r="BJ21" s="3">
        <f t="shared" si="89"/>
        <v>0</v>
      </c>
      <c r="BK21" s="3">
        <f t="shared" si="90"/>
        <v>0</v>
      </c>
      <c r="BL21" s="3">
        <f t="shared" si="16"/>
        <v>0</v>
      </c>
      <c r="BM21" s="3">
        <f t="shared" si="17"/>
        <v>0</v>
      </c>
      <c r="BN21" s="3">
        <f>IF(BI21=0,0,IF(BK21-BL21=0,0,MIN(BK21-BL21,$D$1-$C21-SUMIF($J$15:BM$15,"Snowball",$J21:BM21))))</f>
        <v>0</v>
      </c>
      <c r="BO21" s="3">
        <f t="shared" si="48"/>
        <v>0</v>
      </c>
      <c r="BP21" s="104">
        <f t="shared" si="91"/>
        <v>0</v>
      </c>
      <c r="BQ21" s="3">
        <f t="shared" si="92"/>
        <v>0</v>
      </c>
      <c r="BR21" s="3">
        <f t="shared" si="93"/>
        <v>0</v>
      </c>
      <c r="BS21" s="3">
        <f t="shared" si="18"/>
        <v>0</v>
      </c>
      <c r="BT21" s="3">
        <f t="shared" si="19"/>
        <v>0</v>
      </c>
      <c r="BU21" s="3">
        <f>IF(BP21=0,0,IF(BR21-BS21=0,0,MIN(BR21-BS21,$D$1-$C21-SUMIF($J$15:BT$15,"Snowball",$J21:BT21))))</f>
        <v>0</v>
      </c>
      <c r="BV21" s="3">
        <f t="shared" si="49"/>
        <v>0</v>
      </c>
      <c r="BW21" s="104">
        <f t="shared" si="94"/>
        <v>0</v>
      </c>
      <c r="BX21" s="3">
        <f t="shared" si="95"/>
        <v>0</v>
      </c>
      <c r="BY21" s="3">
        <f t="shared" si="96"/>
        <v>0</v>
      </c>
      <c r="BZ21" s="3">
        <f t="shared" si="20"/>
        <v>0</v>
      </c>
      <c r="CA21" s="3">
        <f t="shared" si="21"/>
        <v>0</v>
      </c>
      <c r="CB21" s="3">
        <f>IF(BW21=0,0,IF(BY21-BZ21=0,0,MIN(BY21-BZ21,$D$1-$C21-SUMIF($J$15:CA$15,"Snowball",$J21:CA21))))</f>
        <v>0</v>
      </c>
      <c r="CC21" s="3">
        <f t="shared" si="50"/>
        <v>0</v>
      </c>
      <c r="CD21" s="104">
        <f t="shared" si="97"/>
        <v>0</v>
      </c>
      <c r="CE21" s="3">
        <f t="shared" si="98"/>
        <v>0</v>
      </c>
      <c r="CF21" s="3">
        <f t="shared" si="99"/>
        <v>0</v>
      </c>
      <c r="CG21" s="3">
        <f t="shared" si="22"/>
        <v>0</v>
      </c>
      <c r="CH21" s="3">
        <f t="shared" si="23"/>
        <v>0</v>
      </c>
      <c r="CI21" s="3">
        <f>IF(CD21=0,0,IF(CF21-CG21=0,0,MIN(CF21-CG21,$D$1-$C21-SUMIF($J$15:CH$15,"Snowball",$J21:CH21))))</f>
        <v>0</v>
      </c>
      <c r="CJ21" s="3">
        <f t="shared" si="51"/>
        <v>0</v>
      </c>
      <c r="CK21" s="104">
        <f t="shared" si="100"/>
        <v>0</v>
      </c>
      <c r="CL21" s="3">
        <f t="shared" si="101"/>
        <v>0</v>
      </c>
      <c r="CM21" s="3">
        <f t="shared" si="102"/>
        <v>0</v>
      </c>
      <c r="CN21" s="3">
        <f t="shared" si="24"/>
        <v>0</v>
      </c>
      <c r="CO21" s="3">
        <f t="shared" si="25"/>
        <v>0</v>
      </c>
      <c r="CP21" s="3">
        <f>IF(CK21=0,0,IF(CM21-CN21=0,0,MIN(CM21-CN21,$D$1-$C21-SUMIF($J$15:CO$15,"Snowball",$J21:CO21))))</f>
        <v>0</v>
      </c>
      <c r="CQ21" s="3">
        <f t="shared" si="52"/>
        <v>0</v>
      </c>
      <c r="CR21" s="104">
        <f t="shared" si="103"/>
        <v>0</v>
      </c>
      <c r="CS21" s="3">
        <f t="shared" si="104"/>
        <v>0</v>
      </c>
      <c r="CT21" s="3">
        <f t="shared" si="105"/>
        <v>0</v>
      </c>
      <c r="CU21" s="3">
        <f t="shared" si="26"/>
        <v>0</v>
      </c>
      <c r="CV21" s="3">
        <f t="shared" si="27"/>
        <v>0</v>
      </c>
      <c r="CW21" s="3">
        <f>IF(CR21=0,0,IF(CT21-CU21=0,0,MIN(CT21-CU21,$D$1-$C21-SUMIF($J$15:CV$15,"Snowball",$J21:CV21))))</f>
        <v>0</v>
      </c>
      <c r="CX21" s="3">
        <f t="shared" si="53"/>
        <v>0</v>
      </c>
      <c r="CY21" s="104">
        <f t="shared" si="106"/>
        <v>0</v>
      </c>
      <c r="CZ21" s="3">
        <f t="shared" si="107"/>
        <v>0</v>
      </c>
      <c r="DA21" s="3">
        <f t="shared" si="108"/>
        <v>0</v>
      </c>
      <c r="DB21" s="3">
        <f t="shared" si="28"/>
        <v>0</v>
      </c>
      <c r="DC21" s="3">
        <f t="shared" si="29"/>
        <v>0</v>
      </c>
      <c r="DD21" s="3">
        <f>IF(CY21=0,0,IF(DA21-DB21=0,0,MIN(DA21-DB21,$D$1-$C21-SUMIF($J$15:DC$15,"Snowball",$J21:DC21))))</f>
        <v>0</v>
      </c>
      <c r="DE21" s="3">
        <f t="shared" si="54"/>
        <v>0</v>
      </c>
      <c r="DF21" s="104">
        <f t="shared" si="109"/>
        <v>0</v>
      </c>
      <c r="DG21" s="3">
        <f t="shared" si="110"/>
        <v>0</v>
      </c>
      <c r="DH21" s="3">
        <f t="shared" si="111"/>
        <v>0</v>
      </c>
      <c r="DI21" s="3">
        <f t="shared" si="30"/>
        <v>0</v>
      </c>
      <c r="DJ21" s="3">
        <f t="shared" si="31"/>
        <v>0</v>
      </c>
      <c r="DK21" s="3">
        <f>IF(DF21=0,0,IF(DH21-DI21=0,0,MIN(DH21-DI21,$D$1-$C21-SUMIF($J$15:DJ$15,"Snowball",$J21:DJ21))))</f>
        <v>0</v>
      </c>
      <c r="DL21" s="3">
        <f t="shared" si="55"/>
        <v>0</v>
      </c>
      <c r="DM21" s="104">
        <f t="shared" si="112"/>
        <v>0</v>
      </c>
      <c r="DN21" s="3">
        <f t="shared" si="113"/>
        <v>0</v>
      </c>
      <c r="DO21" s="3">
        <f t="shared" si="114"/>
        <v>0</v>
      </c>
      <c r="DP21" s="3">
        <f t="shared" si="32"/>
        <v>0</v>
      </c>
      <c r="DQ21" s="3">
        <f t="shared" si="33"/>
        <v>0</v>
      </c>
      <c r="DR21" s="3">
        <f>IF(DM21=0,0,IF(DO21-DP21=0,0,MIN(DO21-DP21,$D$1-$C21-SUMIF($J$15:DQ$15,"Snowball",$J21:DQ21))))</f>
        <v>0</v>
      </c>
      <c r="DS21" s="3">
        <f t="shared" si="56"/>
        <v>0</v>
      </c>
      <c r="DT21" s="104">
        <f t="shared" si="115"/>
        <v>0</v>
      </c>
      <c r="DU21" s="3">
        <f t="shared" si="116"/>
        <v>0</v>
      </c>
      <c r="DV21" s="3">
        <f t="shared" si="117"/>
        <v>0</v>
      </c>
      <c r="DW21" s="3">
        <f t="shared" si="34"/>
        <v>0</v>
      </c>
      <c r="DX21" s="3">
        <f t="shared" si="35"/>
        <v>0</v>
      </c>
      <c r="DY21" s="3">
        <f>IF(DT21=0,0,IF(DV21-DW21=0,0,MIN(DV21-DW21,$D$1-$C21-SUMIF($J$15:DX$15,"Snowball",$J21:DX21))))</f>
        <v>0</v>
      </c>
      <c r="DZ21" s="3">
        <f t="shared" si="57"/>
        <v>0</v>
      </c>
      <c r="EA21" s="104">
        <f t="shared" si="118"/>
        <v>0</v>
      </c>
      <c r="EB21" s="3">
        <f t="shared" si="119"/>
        <v>0</v>
      </c>
      <c r="EC21" s="3">
        <f t="shared" si="120"/>
        <v>0</v>
      </c>
      <c r="ED21" s="3">
        <f t="shared" si="36"/>
        <v>0</v>
      </c>
      <c r="EE21" s="3">
        <f t="shared" si="37"/>
        <v>0</v>
      </c>
      <c r="EF21" s="3">
        <f>IF(EA21=0,0,IF(EC21-ED21=0,0,MIN(EC21-ED21,$D$1-$C21-SUMIF($J$15:EE$15,"Snowball",$J21:EE21))))</f>
        <v>0</v>
      </c>
      <c r="EG21" s="3">
        <f t="shared" si="58"/>
        <v>0</v>
      </c>
      <c r="EH21" s="104">
        <f t="shared" si="121"/>
        <v>0</v>
      </c>
      <c r="EI21" s="3">
        <f t="shared" si="122"/>
        <v>0</v>
      </c>
      <c r="EJ21" s="3">
        <f t="shared" si="123"/>
        <v>0</v>
      </c>
      <c r="EK21" s="3">
        <f t="shared" si="38"/>
        <v>0</v>
      </c>
      <c r="EL21" s="3">
        <f t="shared" si="39"/>
        <v>0</v>
      </c>
      <c r="EM21" s="3">
        <f>IF(EH21=0,0,IF(EJ21-EK21=0,0,MIN(EJ21-EK21,$D$1-$C21-SUMIF($J$15:EL$15,"Snowball",$J21:EL21))))</f>
        <v>0</v>
      </c>
      <c r="EN21" s="3">
        <f t="shared" si="59"/>
        <v>0</v>
      </c>
    </row>
    <row r="22" spans="1:144" x14ac:dyDescent="0.25">
      <c r="A22" s="1" t="s">
        <v>17</v>
      </c>
      <c r="B22" s="76">
        <f t="shared" si="60"/>
        <v>3218.25</v>
      </c>
      <c r="C22" s="3">
        <f t="shared" si="61"/>
        <v>105</v>
      </c>
      <c r="D22" s="101">
        <f t="shared" si="62"/>
        <v>200</v>
      </c>
      <c r="E22" s="104">
        <f t="shared" si="63"/>
        <v>0</v>
      </c>
      <c r="F22" s="3">
        <f t="shared" si="64"/>
        <v>0</v>
      </c>
      <c r="G22" s="3">
        <f t="shared" si="65"/>
        <v>0</v>
      </c>
      <c r="H22" s="3">
        <f t="shared" si="0"/>
        <v>0</v>
      </c>
      <c r="I22" s="3">
        <f t="shared" si="1"/>
        <v>0</v>
      </c>
      <c r="J22" s="3">
        <f t="shared" si="66"/>
        <v>0</v>
      </c>
      <c r="K22" s="3">
        <f t="shared" si="40"/>
        <v>0</v>
      </c>
      <c r="L22" s="104">
        <f t="shared" si="67"/>
        <v>740.4</v>
      </c>
      <c r="M22" s="3">
        <f t="shared" si="68"/>
        <v>9.26</v>
      </c>
      <c r="N22" s="3">
        <f t="shared" si="69"/>
        <v>749.66</v>
      </c>
      <c r="O22" s="3">
        <f t="shared" si="2"/>
        <v>35</v>
      </c>
      <c r="P22" s="3">
        <f t="shared" si="3"/>
        <v>619.66</v>
      </c>
      <c r="Q22" s="3">
        <f>IF(L22=0,0,IF(N22-O22=0,0,MIN(N22-O22,$D$1-$C22-SUMIF($J$15:P$15,"Snowball",$J22:P22))))</f>
        <v>95</v>
      </c>
      <c r="R22" s="3">
        <f t="shared" si="41"/>
        <v>130</v>
      </c>
      <c r="S22" s="104">
        <f t="shared" si="70"/>
        <v>1243.4100000000001</v>
      </c>
      <c r="T22" s="3">
        <f t="shared" si="71"/>
        <v>8.2899999999999991</v>
      </c>
      <c r="U22" s="3">
        <f t="shared" si="72"/>
        <v>1251.7</v>
      </c>
      <c r="V22" s="3">
        <f t="shared" si="4"/>
        <v>35</v>
      </c>
      <c r="W22" s="3">
        <f t="shared" si="5"/>
        <v>1216.7</v>
      </c>
      <c r="X22" s="3">
        <f>IF(S22=0,0,IF(U22-V22=0,0,MIN(U22-V22,$D$1-$C22-SUMIF($J$15:W$15,"Snowball",$J22:W22))))</f>
        <v>0</v>
      </c>
      <c r="Y22" s="3">
        <f t="shared" si="42"/>
        <v>35</v>
      </c>
      <c r="Z22" s="104">
        <f t="shared" si="73"/>
        <v>1399.4</v>
      </c>
      <c r="AA22" s="3">
        <f t="shared" si="74"/>
        <v>17.489999999999998</v>
      </c>
      <c r="AB22" s="3">
        <f t="shared" si="75"/>
        <v>1416.89</v>
      </c>
      <c r="AC22" s="3">
        <f t="shared" si="6"/>
        <v>35</v>
      </c>
      <c r="AD22" s="3">
        <f t="shared" si="7"/>
        <v>1381.89</v>
      </c>
      <c r="AE22" s="3">
        <f>IF(Z22=0,0,IF(AB22-AC22=0,0,MIN(AB22-AC22,$D$1-$C22-SUMIF($J$15:AD$15,"Snowball",$J22:AD22))))</f>
        <v>0</v>
      </c>
      <c r="AF22" s="3">
        <f t="shared" si="43"/>
        <v>35</v>
      </c>
      <c r="AG22" s="104">
        <f t="shared" si="76"/>
        <v>0</v>
      </c>
      <c r="AH22" s="3">
        <f t="shared" si="77"/>
        <v>0</v>
      </c>
      <c r="AI22" s="3">
        <f t="shared" si="78"/>
        <v>0</v>
      </c>
      <c r="AJ22" s="3">
        <f t="shared" si="8"/>
        <v>0</v>
      </c>
      <c r="AK22" s="3">
        <f t="shared" si="9"/>
        <v>0</v>
      </c>
      <c r="AL22" s="3">
        <f>IF(AG22=0,0,IF(AI22-AJ22=0,0,MIN(AI22-AJ22,$D$1-$C22-SUMIF($J$15:AK$15,"Snowball",$J22:AK22))))</f>
        <v>0</v>
      </c>
      <c r="AM22" s="3">
        <f t="shared" si="44"/>
        <v>0</v>
      </c>
      <c r="AN22" s="104">
        <f t="shared" si="79"/>
        <v>0</v>
      </c>
      <c r="AO22" s="3">
        <f t="shared" si="80"/>
        <v>0</v>
      </c>
      <c r="AP22" s="3">
        <f t="shared" si="81"/>
        <v>0</v>
      </c>
      <c r="AQ22" s="3">
        <f t="shared" si="10"/>
        <v>0</v>
      </c>
      <c r="AR22" s="3">
        <f t="shared" si="11"/>
        <v>0</v>
      </c>
      <c r="AS22" s="3">
        <f>IF(AN22=0,0,IF(AP22-AQ22=0,0,MIN(AP22-AQ22,$D$1-$C22-SUMIF($J$15:AR$15,"Snowball",$J22:AR22))))</f>
        <v>0</v>
      </c>
      <c r="AT22" s="3">
        <f t="shared" si="45"/>
        <v>0</v>
      </c>
      <c r="AU22" s="104">
        <f t="shared" si="82"/>
        <v>0</v>
      </c>
      <c r="AV22" s="3">
        <f t="shared" si="83"/>
        <v>0</v>
      </c>
      <c r="AW22" s="3">
        <f t="shared" si="84"/>
        <v>0</v>
      </c>
      <c r="AX22" s="3">
        <f t="shared" si="12"/>
        <v>0</v>
      </c>
      <c r="AY22" s="3">
        <f t="shared" si="13"/>
        <v>0</v>
      </c>
      <c r="AZ22" s="3">
        <f>IF(AU22=0,0,IF(AW22-AX22=0,0,MIN(AW22-AX22,$D$1-$C22-SUMIF($J$15:AY$15,"Snowball",$J22:AY22))))</f>
        <v>0</v>
      </c>
      <c r="BA22" s="3">
        <f t="shared" si="46"/>
        <v>0</v>
      </c>
      <c r="BB22" s="104">
        <f t="shared" si="85"/>
        <v>0</v>
      </c>
      <c r="BC22" s="3">
        <f t="shared" si="86"/>
        <v>0</v>
      </c>
      <c r="BD22" s="3">
        <f t="shared" si="87"/>
        <v>0</v>
      </c>
      <c r="BE22" s="3">
        <f t="shared" si="14"/>
        <v>0</v>
      </c>
      <c r="BF22" s="3">
        <f t="shared" si="15"/>
        <v>0</v>
      </c>
      <c r="BG22" s="3">
        <f>IF(BB22=0,0,IF(BD22-BE22=0,0,MIN(BD22-BE22,$D$1-$C22-SUMIF($J$15:BF$15,"Snowball",$J22:BF22))))</f>
        <v>0</v>
      </c>
      <c r="BH22" s="3">
        <f t="shared" si="47"/>
        <v>0</v>
      </c>
      <c r="BI22" s="104">
        <f t="shared" si="88"/>
        <v>0</v>
      </c>
      <c r="BJ22" s="3">
        <f t="shared" si="89"/>
        <v>0</v>
      </c>
      <c r="BK22" s="3">
        <f t="shared" si="90"/>
        <v>0</v>
      </c>
      <c r="BL22" s="3">
        <f t="shared" si="16"/>
        <v>0</v>
      </c>
      <c r="BM22" s="3">
        <f t="shared" si="17"/>
        <v>0</v>
      </c>
      <c r="BN22" s="3">
        <f>IF(BI22=0,0,IF(BK22-BL22=0,0,MIN(BK22-BL22,$D$1-$C22-SUMIF($J$15:BM$15,"Snowball",$J22:BM22))))</f>
        <v>0</v>
      </c>
      <c r="BO22" s="3">
        <f t="shared" si="48"/>
        <v>0</v>
      </c>
      <c r="BP22" s="104">
        <f t="shared" si="91"/>
        <v>0</v>
      </c>
      <c r="BQ22" s="3">
        <f t="shared" si="92"/>
        <v>0</v>
      </c>
      <c r="BR22" s="3">
        <f t="shared" si="93"/>
        <v>0</v>
      </c>
      <c r="BS22" s="3">
        <f t="shared" si="18"/>
        <v>0</v>
      </c>
      <c r="BT22" s="3">
        <f t="shared" si="19"/>
        <v>0</v>
      </c>
      <c r="BU22" s="3">
        <f>IF(BP22=0,0,IF(BR22-BS22=0,0,MIN(BR22-BS22,$D$1-$C22-SUMIF($J$15:BT$15,"Snowball",$J22:BT22))))</f>
        <v>0</v>
      </c>
      <c r="BV22" s="3">
        <f t="shared" si="49"/>
        <v>0</v>
      </c>
      <c r="BW22" s="104">
        <f t="shared" si="94"/>
        <v>0</v>
      </c>
      <c r="BX22" s="3">
        <f t="shared" si="95"/>
        <v>0</v>
      </c>
      <c r="BY22" s="3">
        <f t="shared" si="96"/>
        <v>0</v>
      </c>
      <c r="BZ22" s="3">
        <f t="shared" si="20"/>
        <v>0</v>
      </c>
      <c r="CA22" s="3">
        <f t="shared" si="21"/>
        <v>0</v>
      </c>
      <c r="CB22" s="3">
        <f>IF(BW22=0,0,IF(BY22-BZ22=0,0,MIN(BY22-BZ22,$D$1-$C22-SUMIF($J$15:CA$15,"Snowball",$J22:CA22))))</f>
        <v>0</v>
      </c>
      <c r="CC22" s="3">
        <f t="shared" si="50"/>
        <v>0</v>
      </c>
      <c r="CD22" s="104">
        <f t="shared" si="97"/>
        <v>0</v>
      </c>
      <c r="CE22" s="3">
        <f t="shared" si="98"/>
        <v>0</v>
      </c>
      <c r="CF22" s="3">
        <f t="shared" si="99"/>
        <v>0</v>
      </c>
      <c r="CG22" s="3">
        <f t="shared" si="22"/>
        <v>0</v>
      </c>
      <c r="CH22" s="3">
        <f t="shared" si="23"/>
        <v>0</v>
      </c>
      <c r="CI22" s="3">
        <f>IF(CD22=0,0,IF(CF22-CG22=0,0,MIN(CF22-CG22,$D$1-$C22-SUMIF($J$15:CH$15,"Snowball",$J22:CH22))))</f>
        <v>0</v>
      </c>
      <c r="CJ22" s="3">
        <f t="shared" si="51"/>
        <v>0</v>
      </c>
      <c r="CK22" s="104">
        <f t="shared" si="100"/>
        <v>0</v>
      </c>
      <c r="CL22" s="3">
        <f t="shared" si="101"/>
        <v>0</v>
      </c>
      <c r="CM22" s="3">
        <f t="shared" si="102"/>
        <v>0</v>
      </c>
      <c r="CN22" s="3">
        <f t="shared" si="24"/>
        <v>0</v>
      </c>
      <c r="CO22" s="3">
        <f t="shared" si="25"/>
        <v>0</v>
      </c>
      <c r="CP22" s="3">
        <f>IF(CK22=0,0,IF(CM22-CN22=0,0,MIN(CM22-CN22,$D$1-$C22-SUMIF($J$15:CO$15,"Snowball",$J22:CO22))))</f>
        <v>0</v>
      </c>
      <c r="CQ22" s="3">
        <f t="shared" si="52"/>
        <v>0</v>
      </c>
      <c r="CR22" s="104">
        <f t="shared" si="103"/>
        <v>0</v>
      </c>
      <c r="CS22" s="3">
        <f t="shared" si="104"/>
        <v>0</v>
      </c>
      <c r="CT22" s="3">
        <f t="shared" si="105"/>
        <v>0</v>
      </c>
      <c r="CU22" s="3">
        <f t="shared" si="26"/>
        <v>0</v>
      </c>
      <c r="CV22" s="3">
        <f t="shared" si="27"/>
        <v>0</v>
      </c>
      <c r="CW22" s="3">
        <f>IF(CR22=0,0,IF(CT22-CU22=0,0,MIN(CT22-CU22,$D$1-$C22-SUMIF($J$15:CV$15,"Snowball",$J22:CV22))))</f>
        <v>0</v>
      </c>
      <c r="CX22" s="3">
        <f t="shared" si="53"/>
        <v>0</v>
      </c>
      <c r="CY22" s="104">
        <f t="shared" si="106"/>
        <v>0</v>
      </c>
      <c r="CZ22" s="3">
        <f t="shared" si="107"/>
        <v>0</v>
      </c>
      <c r="DA22" s="3">
        <f t="shared" si="108"/>
        <v>0</v>
      </c>
      <c r="DB22" s="3">
        <f t="shared" si="28"/>
        <v>0</v>
      </c>
      <c r="DC22" s="3">
        <f t="shared" si="29"/>
        <v>0</v>
      </c>
      <c r="DD22" s="3">
        <f>IF(CY22=0,0,IF(DA22-DB22=0,0,MIN(DA22-DB22,$D$1-$C22-SUMIF($J$15:DC$15,"Snowball",$J22:DC22))))</f>
        <v>0</v>
      </c>
      <c r="DE22" s="3">
        <f t="shared" si="54"/>
        <v>0</v>
      </c>
      <c r="DF22" s="104">
        <f t="shared" si="109"/>
        <v>0</v>
      </c>
      <c r="DG22" s="3">
        <f t="shared" si="110"/>
        <v>0</v>
      </c>
      <c r="DH22" s="3">
        <f t="shared" si="111"/>
        <v>0</v>
      </c>
      <c r="DI22" s="3">
        <f t="shared" si="30"/>
        <v>0</v>
      </c>
      <c r="DJ22" s="3">
        <f t="shared" si="31"/>
        <v>0</v>
      </c>
      <c r="DK22" s="3">
        <f>IF(DF22=0,0,IF(DH22-DI22=0,0,MIN(DH22-DI22,$D$1-$C22-SUMIF($J$15:DJ$15,"Snowball",$J22:DJ22))))</f>
        <v>0</v>
      </c>
      <c r="DL22" s="3">
        <f t="shared" si="55"/>
        <v>0</v>
      </c>
      <c r="DM22" s="104">
        <f t="shared" si="112"/>
        <v>0</v>
      </c>
      <c r="DN22" s="3">
        <f t="shared" si="113"/>
        <v>0</v>
      </c>
      <c r="DO22" s="3">
        <f t="shared" si="114"/>
        <v>0</v>
      </c>
      <c r="DP22" s="3">
        <f t="shared" si="32"/>
        <v>0</v>
      </c>
      <c r="DQ22" s="3">
        <f t="shared" si="33"/>
        <v>0</v>
      </c>
      <c r="DR22" s="3">
        <f>IF(DM22=0,0,IF(DO22-DP22=0,0,MIN(DO22-DP22,$D$1-$C22-SUMIF($J$15:DQ$15,"Snowball",$J22:DQ22))))</f>
        <v>0</v>
      </c>
      <c r="DS22" s="3">
        <f t="shared" si="56"/>
        <v>0</v>
      </c>
      <c r="DT22" s="104">
        <f t="shared" si="115"/>
        <v>0</v>
      </c>
      <c r="DU22" s="3">
        <f t="shared" si="116"/>
        <v>0</v>
      </c>
      <c r="DV22" s="3">
        <f t="shared" si="117"/>
        <v>0</v>
      </c>
      <c r="DW22" s="3">
        <f t="shared" si="34"/>
        <v>0</v>
      </c>
      <c r="DX22" s="3">
        <f t="shared" si="35"/>
        <v>0</v>
      </c>
      <c r="DY22" s="3">
        <f>IF(DT22=0,0,IF(DV22-DW22=0,0,MIN(DV22-DW22,$D$1-$C22-SUMIF($J$15:DX$15,"Snowball",$J22:DX22))))</f>
        <v>0</v>
      </c>
      <c r="DZ22" s="3">
        <f t="shared" si="57"/>
        <v>0</v>
      </c>
      <c r="EA22" s="104">
        <f t="shared" si="118"/>
        <v>0</v>
      </c>
      <c r="EB22" s="3">
        <f t="shared" si="119"/>
        <v>0</v>
      </c>
      <c r="EC22" s="3">
        <f t="shared" si="120"/>
        <v>0</v>
      </c>
      <c r="ED22" s="3">
        <f t="shared" si="36"/>
        <v>0</v>
      </c>
      <c r="EE22" s="3">
        <f t="shared" si="37"/>
        <v>0</v>
      </c>
      <c r="EF22" s="3">
        <f>IF(EA22=0,0,IF(EC22-ED22=0,0,MIN(EC22-ED22,$D$1-$C22-SUMIF($J$15:EE$15,"Snowball",$J22:EE22))))</f>
        <v>0</v>
      </c>
      <c r="EG22" s="3">
        <f t="shared" si="58"/>
        <v>0</v>
      </c>
      <c r="EH22" s="104">
        <f t="shared" si="121"/>
        <v>0</v>
      </c>
      <c r="EI22" s="3">
        <f t="shared" si="122"/>
        <v>0</v>
      </c>
      <c r="EJ22" s="3">
        <f t="shared" si="123"/>
        <v>0</v>
      </c>
      <c r="EK22" s="3">
        <f t="shared" si="38"/>
        <v>0</v>
      </c>
      <c r="EL22" s="3">
        <f t="shared" si="39"/>
        <v>0</v>
      </c>
      <c r="EM22" s="3">
        <f>IF(EH22=0,0,IF(EJ22-EK22=0,0,MIN(EJ22-EK22,$D$1-$C22-SUMIF($J$15:EL$15,"Snowball",$J22:EL22))))</f>
        <v>0</v>
      </c>
      <c r="EN22" s="3">
        <f t="shared" si="59"/>
        <v>0</v>
      </c>
    </row>
    <row r="23" spans="1:144" x14ac:dyDescent="0.25">
      <c r="A23" s="1" t="s">
        <v>18</v>
      </c>
      <c r="B23" s="76">
        <f t="shared" si="60"/>
        <v>3051.38</v>
      </c>
      <c r="C23" s="3">
        <f t="shared" si="61"/>
        <v>105</v>
      </c>
      <c r="D23" s="101">
        <f t="shared" si="62"/>
        <v>200</v>
      </c>
      <c r="E23" s="104">
        <f t="shared" si="63"/>
        <v>0</v>
      </c>
      <c r="F23" s="3">
        <f t="shared" si="64"/>
        <v>0</v>
      </c>
      <c r="G23" s="3">
        <f t="shared" si="65"/>
        <v>0</v>
      </c>
      <c r="H23" s="3">
        <f t="shared" si="0"/>
        <v>0</v>
      </c>
      <c r="I23" s="3">
        <f t="shared" si="1"/>
        <v>0</v>
      </c>
      <c r="J23" s="3">
        <f t="shared" si="66"/>
        <v>0</v>
      </c>
      <c r="K23" s="3">
        <f t="shared" si="40"/>
        <v>0</v>
      </c>
      <c r="L23" s="104">
        <f t="shared" si="67"/>
        <v>619.66</v>
      </c>
      <c r="M23" s="3">
        <f t="shared" si="68"/>
        <v>7.75</v>
      </c>
      <c r="N23" s="3">
        <f t="shared" si="69"/>
        <v>627.41</v>
      </c>
      <c r="O23" s="3">
        <f t="shared" si="2"/>
        <v>35</v>
      </c>
      <c r="P23" s="3">
        <f t="shared" si="3"/>
        <v>497.40999999999997</v>
      </c>
      <c r="Q23" s="3">
        <f>IF(L23=0,0,IF(N23-O23=0,0,MIN(N23-O23,$D$1-$C23-SUMIF($J$15:P$15,"Snowball",$J23:P23))))</f>
        <v>95</v>
      </c>
      <c r="R23" s="3">
        <f t="shared" si="41"/>
        <v>130</v>
      </c>
      <c r="S23" s="104">
        <f t="shared" si="70"/>
        <v>1216.7</v>
      </c>
      <c r="T23" s="3">
        <f t="shared" si="71"/>
        <v>8.11</v>
      </c>
      <c r="U23" s="3">
        <f t="shared" si="72"/>
        <v>1224.81</v>
      </c>
      <c r="V23" s="3">
        <f t="shared" si="4"/>
        <v>35</v>
      </c>
      <c r="W23" s="3">
        <f t="shared" si="5"/>
        <v>1189.81</v>
      </c>
      <c r="X23" s="3">
        <f>IF(S23=0,0,IF(U23-V23=0,0,MIN(U23-V23,$D$1-$C23-SUMIF($J$15:W$15,"Snowball",$J23:W23))))</f>
        <v>0</v>
      </c>
      <c r="Y23" s="3">
        <f t="shared" si="42"/>
        <v>35</v>
      </c>
      <c r="Z23" s="104">
        <f t="shared" si="73"/>
        <v>1381.89</v>
      </c>
      <c r="AA23" s="3">
        <f t="shared" si="74"/>
        <v>17.27</v>
      </c>
      <c r="AB23" s="3">
        <f t="shared" si="75"/>
        <v>1399.16</v>
      </c>
      <c r="AC23" s="3">
        <f t="shared" si="6"/>
        <v>35</v>
      </c>
      <c r="AD23" s="3">
        <f t="shared" si="7"/>
        <v>1364.16</v>
      </c>
      <c r="AE23" s="3">
        <f>IF(Z23=0,0,IF(AB23-AC23=0,0,MIN(AB23-AC23,$D$1-$C23-SUMIF($J$15:AD$15,"Snowball",$J23:AD23))))</f>
        <v>0</v>
      </c>
      <c r="AF23" s="3">
        <f t="shared" si="43"/>
        <v>35</v>
      </c>
      <c r="AG23" s="104">
        <f t="shared" si="76"/>
        <v>0</v>
      </c>
      <c r="AH23" s="3">
        <f t="shared" si="77"/>
        <v>0</v>
      </c>
      <c r="AI23" s="3">
        <f t="shared" si="78"/>
        <v>0</v>
      </c>
      <c r="AJ23" s="3">
        <f t="shared" si="8"/>
        <v>0</v>
      </c>
      <c r="AK23" s="3">
        <f t="shared" si="9"/>
        <v>0</v>
      </c>
      <c r="AL23" s="3">
        <f>IF(AG23=0,0,IF(AI23-AJ23=0,0,MIN(AI23-AJ23,$D$1-$C23-SUMIF($J$15:AK$15,"Snowball",$J23:AK23))))</f>
        <v>0</v>
      </c>
      <c r="AM23" s="3">
        <f t="shared" si="44"/>
        <v>0</v>
      </c>
      <c r="AN23" s="104">
        <f t="shared" si="79"/>
        <v>0</v>
      </c>
      <c r="AO23" s="3">
        <f t="shared" si="80"/>
        <v>0</v>
      </c>
      <c r="AP23" s="3">
        <f t="shared" si="81"/>
        <v>0</v>
      </c>
      <c r="AQ23" s="3">
        <f t="shared" si="10"/>
        <v>0</v>
      </c>
      <c r="AR23" s="3">
        <f t="shared" si="11"/>
        <v>0</v>
      </c>
      <c r="AS23" s="3">
        <f>IF(AN23=0,0,IF(AP23-AQ23=0,0,MIN(AP23-AQ23,$D$1-$C23-SUMIF($J$15:AR$15,"Snowball",$J23:AR23))))</f>
        <v>0</v>
      </c>
      <c r="AT23" s="3">
        <f t="shared" si="45"/>
        <v>0</v>
      </c>
      <c r="AU23" s="104">
        <f t="shared" si="82"/>
        <v>0</v>
      </c>
      <c r="AV23" s="3">
        <f t="shared" si="83"/>
        <v>0</v>
      </c>
      <c r="AW23" s="3">
        <f t="shared" si="84"/>
        <v>0</v>
      </c>
      <c r="AX23" s="3">
        <f t="shared" si="12"/>
        <v>0</v>
      </c>
      <c r="AY23" s="3">
        <f t="shared" si="13"/>
        <v>0</v>
      </c>
      <c r="AZ23" s="3">
        <f>IF(AU23=0,0,IF(AW23-AX23=0,0,MIN(AW23-AX23,$D$1-$C23-SUMIF($J$15:AY$15,"Snowball",$J23:AY23))))</f>
        <v>0</v>
      </c>
      <c r="BA23" s="3">
        <f t="shared" si="46"/>
        <v>0</v>
      </c>
      <c r="BB23" s="104">
        <f t="shared" si="85"/>
        <v>0</v>
      </c>
      <c r="BC23" s="3">
        <f t="shared" si="86"/>
        <v>0</v>
      </c>
      <c r="BD23" s="3">
        <f t="shared" si="87"/>
        <v>0</v>
      </c>
      <c r="BE23" s="3">
        <f t="shared" si="14"/>
        <v>0</v>
      </c>
      <c r="BF23" s="3">
        <f t="shared" si="15"/>
        <v>0</v>
      </c>
      <c r="BG23" s="3">
        <f>IF(BB23=0,0,IF(BD23-BE23=0,0,MIN(BD23-BE23,$D$1-$C23-SUMIF($J$15:BF$15,"Snowball",$J23:BF23))))</f>
        <v>0</v>
      </c>
      <c r="BH23" s="3">
        <f t="shared" si="47"/>
        <v>0</v>
      </c>
      <c r="BI23" s="104">
        <f t="shared" si="88"/>
        <v>0</v>
      </c>
      <c r="BJ23" s="3">
        <f t="shared" si="89"/>
        <v>0</v>
      </c>
      <c r="BK23" s="3">
        <f t="shared" si="90"/>
        <v>0</v>
      </c>
      <c r="BL23" s="3">
        <f t="shared" si="16"/>
        <v>0</v>
      </c>
      <c r="BM23" s="3">
        <f t="shared" si="17"/>
        <v>0</v>
      </c>
      <c r="BN23" s="3">
        <f>IF(BI23=0,0,IF(BK23-BL23=0,0,MIN(BK23-BL23,$D$1-$C23-SUMIF($J$15:BM$15,"Snowball",$J23:BM23))))</f>
        <v>0</v>
      </c>
      <c r="BO23" s="3">
        <f t="shared" si="48"/>
        <v>0</v>
      </c>
      <c r="BP23" s="104">
        <f t="shared" si="91"/>
        <v>0</v>
      </c>
      <c r="BQ23" s="3">
        <f t="shared" si="92"/>
        <v>0</v>
      </c>
      <c r="BR23" s="3">
        <f t="shared" si="93"/>
        <v>0</v>
      </c>
      <c r="BS23" s="3">
        <f t="shared" si="18"/>
        <v>0</v>
      </c>
      <c r="BT23" s="3">
        <f t="shared" si="19"/>
        <v>0</v>
      </c>
      <c r="BU23" s="3">
        <f>IF(BP23=0,0,IF(BR23-BS23=0,0,MIN(BR23-BS23,$D$1-$C23-SUMIF($J$15:BT$15,"Snowball",$J23:BT23))))</f>
        <v>0</v>
      </c>
      <c r="BV23" s="3">
        <f t="shared" si="49"/>
        <v>0</v>
      </c>
      <c r="BW23" s="104">
        <f t="shared" si="94"/>
        <v>0</v>
      </c>
      <c r="BX23" s="3">
        <f t="shared" si="95"/>
        <v>0</v>
      </c>
      <c r="BY23" s="3">
        <f t="shared" si="96"/>
        <v>0</v>
      </c>
      <c r="BZ23" s="3">
        <f t="shared" si="20"/>
        <v>0</v>
      </c>
      <c r="CA23" s="3">
        <f t="shared" si="21"/>
        <v>0</v>
      </c>
      <c r="CB23" s="3">
        <f>IF(BW23=0,0,IF(BY23-BZ23=0,0,MIN(BY23-BZ23,$D$1-$C23-SUMIF($J$15:CA$15,"Snowball",$J23:CA23))))</f>
        <v>0</v>
      </c>
      <c r="CC23" s="3">
        <f t="shared" si="50"/>
        <v>0</v>
      </c>
      <c r="CD23" s="104">
        <f t="shared" si="97"/>
        <v>0</v>
      </c>
      <c r="CE23" s="3">
        <f t="shared" si="98"/>
        <v>0</v>
      </c>
      <c r="CF23" s="3">
        <f t="shared" si="99"/>
        <v>0</v>
      </c>
      <c r="CG23" s="3">
        <f t="shared" si="22"/>
        <v>0</v>
      </c>
      <c r="CH23" s="3">
        <f t="shared" si="23"/>
        <v>0</v>
      </c>
      <c r="CI23" s="3">
        <f>IF(CD23=0,0,IF(CF23-CG23=0,0,MIN(CF23-CG23,$D$1-$C23-SUMIF($J$15:CH$15,"Snowball",$J23:CH23))))</f>
        <v>0</v>
      </c>
      <c r="CJ23" s="3">
        <f t="shared" si="51"/>
        <v>0</v>
      </c>
      <c r="CK23" s="104">
        <f t="shared" si="100"/>
        <v>0</v>
      </c>
      <c r="CL23" s="3">
        <f t="shared" si="101"/>
        <v>0</v>
      </c>
      <c r="CM23" s="3">
        <f t="shared" si="102"/>
        <v>0</v>
      </c>
      <c r="CN23" s="3">
        <f t="shared" si="24"/>
        <v>0</v>
      </c>
      <c r="CO23" s="3">
        <f t="shared" si="25"/>
        <v>0</v>
      </c>
      <c r="CP23" s="3">
        <f>IF(CK23=0,0,IF(CM23-CN23=0,0,MIN(CM23-CN23,$D$1-$C23-SUMIF($J$15:CO$15,"Snowball",$J23:CO23))))</f>
        <v>0</v>
      </c>
      <c r="CQ23" s="3">
        <f t="shared" si="52"/>
        <v>0</v>
      </c>
      <c r="CR23" s="104">
        <f t="shared" si="103"/>
        <v>0</v>
      </c>
      <c r="CS23" s="3">
        <f t="shared" si="104"/>
        <v>0</v>
      </c>
      <c r="CT23" s="3">
        <f t="shared" si="105"/>
        <v>0</v>
      </c>
      <c r="CU23" s="3">
        <f t="shared" si="26"/>
        <v>0</v>
      </c>
      <c r="CV23" s="3">
        <f t="shared" si="27"/>
        <v>0</v>
      </c>
      <c r="CW23" s="3">
        <f>IF(CR23=0,0,IF(CT23-CU23=0,0,MIN(CT23-CU23,$D$1-$C23-SUMIF($J$15:CV$15,"Snowball",$J23:CV23))))</f>
        <v>0</v>
      </c>
      <c r="CX23" s="3">
        <f t="shared" si="53"/>
        <v>0</v>
      </c>
      <c r="CY23" s="104">
        <f t="shared" si="106"/>
        <v>0</v>
      </c>
      <c r="CZ23" s="3">
        <f t="shared" si="107"/>
        <v>0</v>
      </c>
      <c r="DA23" s="3">
        <f t="shared" si="108"/>
        <v>0</v>
      </c>
      <c r="DB23" s="3">
        <f t="shared" si="28"/>
        <v>0</v>
      </c>
      <c r="DC23" s="3">
        <f t="shared" si="29"/>
        <v>0</v>
      </c>
      <c r="DD23" s="3">
        <f>IF(CY23=0,0,IF(DA23-DB23=0,0,MIN(DA23-DB23,$D$1-$C23-SUMIF($J$15:DC$15,"Snowball",$J23:DC23))))</f>
        <v>0</v>
      </c>
      <c r="DE23" s="3">
        <f t="shared" si="54"/>
        <v>0</v>
      </c>
      <c r="DF23" s="104">
        <f t="shared" si="109"/>
        <v>0</v>
      </c>
      <c r="DG23" s="3">
        <f t="shared" si="110"/>
        <v>0</v>
      </c>
      <c r="DH23" s="3">
        <f t="shared" si="111"/>
        <v>0</v>
      </c>
      <c r="DI23" s="3">
        <f t="shared" si="30"/>
        <v>0</v>
      </c>
      <c r="DJ23" s="3">
        <f t="shared" si="31"/>
        <v>0</v>
      </c>
      <c r="DK23" s="3">
        <f>IF(DF23=0,0,IF(DH23-DI23=0,0,MIN(DH23-DI23,$D$1-$C23-SUMIF($J$15:DJ$15,"Snowball",$J23:DJ23))))</f>
        <v>0</v>
      </c>
      <c r="DL23" s="3">
        <f t="shared" si="55"/>
        <v>0</v>
      </c>
      <c r="DM23" s="104">
        <f t="shared" si="112"/>
        <v>0</v>
      </c>
      <c r="DN23" s="3">
        <f t="shared" si="113"/>
        <v>0</v>
      </c>
      <c r="DO23" s="3">
        <f t="shared" si="114"/>
        <v>0</v>
      </c>
      <c r="DP23" s="3">
        <f t="shared" si="32"/>
        <v>0</v>
      </c>
      <c r="DQ23" s="3">
        <f t="shared" si="33"/>
        <v>0</v>
      </c>
      <c r="DR23" s="3">
        <f>IF(DM23=0,0,IF(DO23-DP23=0,0,MIN(DO23-DP23,$D$1-$C23-SUMIF($J$15:DQ$15,"Snowball",$J23:DQ23))))</f>
        <v>0</v>
      </c>
      <c r="DS23" s="3">
        <f t="shared" si="56"/>
        <v>0</v>
      </c>
      <c r="DT23" s="104">
        <f t="shared" si="115"/>
        <v>0</v>
      </c>
      <c r="DU23" s="3">
        <f t="shared" si="116"/>
        <v>0</v>
      </c>
      <c r="DV23" s="3">
        <f t="shared" si="117"/>
        <v>0</v>
      </c>
      <c r="DW23" s="3">
        <f t="shared" si="34"/>
        <v>0</v>
      </c>
      <c r="DX23" s="3">
        <f t="shared" si="35"/>
        <v>0</v>
      </c>
      <c r="DY23" s="3">
        <f>IF(DT23=0,0,IF(DV23-DW23=0,0,MIN(DV23-DW23,$D$1-$C23-SUMIF($J$15:DX$15,"Snowball",$J23:DX23))))</f>
        <v>0</v>
      </c>
      <c r="DZ23" s="3">
        <f t="shared" si="57"/>
        <v>0</v>
      </c>
      <c r="EA23" s="104">
        <f t="shared" si="118"/>
        <v>0</v>
      </c>
      <c r="EB23" s="3">
        <f t="shared" si="119"/>
        <v>0</v>
      </c>
      <c r="EC23" s="3">
        <f t="shared" si="120"/>
        <v>0</v>
      </c>
      <c r="ED23" s="3">
        <f t="shared" si="36"/>
        <v>0</v>
      </c>
      <c r="EE23" s="3">
        <f t="shared" si="37"/>
        <v>0</v>
      </c>
      <c r="EF23" s="3">
        <f>IF(EA23=0,0,IF(EC23-ED23=0,0,MIN(EC23-ED23,$D$1-$C23-SUMIF($J$15:EE$15,"Snowball",$J23:EE23))))</f>
        <v>0</v>
      </c>
      <c r="EG23" s="3">
        <f t="shared" si="58"/>
        <v>0</v>
      </c>
      <c r="EH23" s="104">
        <f t="shared" si="121"/>
        <v>0</v>
      </c>
      <c r="EI23" s="3">
        <f t="shared" si="122"/>
        <v>0</v>
      </c>
      <c r="EJ23" s="3">
        <f t="shared" si="123"/>
        <v>0</v>
      </c>
      <c r="EK23" s="3">
        <f t="shared" si="38"/>
        <v>0</v>
      </c>
      <c r="EL23" s="3">
        <f t="shared" si="39"/>
        <v>0</v>
      </c>
      <c r="EM23" s="3">
        <f>IF(EH23=0,0,IF(EJ23-EK23=0,0,MIN(EJ23-EK23,$D$1-$C23-SUMIF($J$15:EL$15,"Snowball",$J23:EL23))))</f>
        <v>0</v>
      </c>
      <c r="EN23" s="3">
        <f t="shared" si="59"/>
        <v>0</v>
      </c>
    </row>
    <row r="24" spans="1:144" x14ac:dyDescent="0.25">
      <c r="A24" s="1" t="s">
        <v>19</v>
      </c>
      <c r="B24" s="76">
        <f t="shared" si="60"/>
        <v>2882.58</v>
      </c>
      <c r="C24" s="3">
        <f t="shared" si="61"/>
        <v>105</v>
      </c>
      <c r="D24" s="101">
        <f t="shared" si="62"/>
        <v>200</v>
      </c>
      <c r="E24" s="104">
        <f t="shared" si="63"/>
        <v>0</v>
      </c>
      <c r="F24" s="3">
        <f t="shared" si="64"/>
        <v>0</v>
      </c>
      <c r="G24" s="3">
        <f t="shared" si="65"/>
        <v>0</v>
      </c>
      <c r="H24" s="3">
        <f t="shared" si="0"/>
        <v>0</v>
      </c>
      <c r="I24" s="3">
        <f t="shared" si="1"/>
        <v>0</v>
      </c>
      <c r="J24" s="3">
        <f t="shared" si="66"/>
        <v>0</v>
      </c>
      <c r="K24" s="3">
        <f t="shared" si="40"/>
        <v>0</v>
      </c>
      <c r="L24" s="104">
        <f t="shared" si="67"/>
        <v>497.40999999999997</v>
      </c>
      <c r="M24" s="3">
        <f t="shared" si="68"/>
        <v>6.22</v>
      </c>
      <c r="N24" s="3">
        <f t="shared" si="69"/>
        <v>503.63</v>
      </c>
      <c r="O24" s="3">
        <f t="shared" si="2"/>
        <v>35</v>
      </c>
      <c r="P24" s="3">
        <f t="shared" si="3"/>
        <v>373.63</v>
      </c>
      <c r="Q24" s="3">
        <f>IF(L24=0,0,IF(N24-O24=0,0,MIN(N24-O24,$D$1-$C24-SUMIF($J$15:P$15,"Snowball",$J24:P24))))</f>
        <v>95</v>
      </c>
      <c r="R24" s="3">
        <f t="shared" si="41"/>
        <v>130</v>
      </c>
      <c r="S24" s="104">
        <f t="shared" si="70"/>
        <v>1189.81</v>
      </c>
      <c r="T24" s="3">
        <f t="shared" si="71"/>
        <v>7.93</v>
      </c>
      <c r="U24" s="3">
        <f t="shared" si="72"/>
        <v>1197.74</v>
      </c>
      <c r="V24" s="3">
        <f t="shared" si="4"/>
        <v>35</v>
      </c>
      <c r="W24" s="3">
        <f t="shared" si="5"/>
        <v>1162.74</v>
      </c>
      <c r="X24" s="3">
        <f>IF(S24=0,0,IF(U24-V24=0,0,MIN(U24-V24,$D$1-$C24-SUMIF($J$15:W$15,"Snowball",$J24:W24))))</f>
        <v>0</v>
      </c>
      <c r="Y24" s="3">
        <f t="shared" si="42"/>
        <v>35</v>
      </c>
      <c r="Z24" s="104">
        <f t="shared" si="73"/>
        <v>1364.16</v>
      </c>
      <c r="AA24" s="3">
        <f t="shared" si="74"/>
        <v>17.05</v>
      </c>
      <c r="AB24" s="3">
        <f t="shared" si="75"/>
        <v>1381.21</v>
      </c>
      <c r="AC24" s="3">
        <f t="shared" si="6"/>
        <v>35</v>
      </c>
      <c r="AD24" s="3">
        <f t="shared" si="7"/>
        <v>1346.21</v>
      </c>
      <c r="AE24" s="3">
        <f>IF(Z24=0,0,IF(AB24-AC24=0,0,MIN(AB24-AC24,$D$1-$C24-SUMIF($J$15:AD$15,"Snowball",$J24:AD24))))</f>
        <v>0</v>
      </c>
      <c r="AF24" s="3">
        <f t="shared" si="43"/>
        <v>35</v>
      </c>
      <c r="AG24" s="104">
        <f t="shared" si="76"/>
        <v>0</v>
      </c>
      <c r="AH24" s="3">
        <f t="shared" si="77"/>
        <v>0</v>
      </c>
      <c r="AI24" s="3">
        <f t="shared" si="78"/>
        <v>0</v>
      </c>
      <c r="AJ24" s="3">
        <f t="shared" si="8"/>
        <v>0</v>
      </c>
      <c r="AK24" s="3">
        <f t="shared" si="9"/>
        <v>0</v>
      </c>
      <c r="AL24" s="3">
        <f>IF(AG24=0,0,IF(AI24-AJ24=0,0,MIN(AI24-AJ24,$D$1-$C24-SUMIF($J$15:AK$15,"Snowball",$J24:AK24))))</f>
        <v>0</v>
      </c>
      <c r="AM24" s="3">
        <f t="shared" si="44"/>
        <v>0</v>
      </c>
      <c r="AN24" s="104">
        <f t="shared" si="79"/>
        <v>0</v>
      </c>
      <c r="AO24" s="3">
        <f t="shared" si="80"/>
        <v>0</v>
      </c>
      <c r="AP24" s="3">
        <f t="shared" si="81"/>
        <v>0</v>
      </c>
      <c r="AQ24" s="3">
        <f t="shared" si="10"/>
        <v>0</v>
      </c>
      <c r="AR24" s="3">
        <f t="shared" si="11"/>
        <v>0</v>
      </c>
      <c r="AS24" s="3">
        <f>IF(AN24=0,0,IF(AP24-AQ24=0,0,MIN(AP24-AQ24,$D$1-$C24-SUMIF($J$15:AR$15,"Snowball",$J24:AR24))))</f>
        <v>0</v>
      </c>
      <c r="AT24" s="3">
        <f t="shared" si="45"/>
        <v>0</v>
      </c>
      <c r="AU24" s="104">
        <f t="shared" si="82"/>
        <v>0</v>
      </c>
      <c r="AV24" s="3">
        <f t="shared" si="83"/>
        <v>0</v>
      </c>
      <c r="AW24" s="3">
        <f t="shared" si="84"/>
        <v>0</v>
      </c>
      <c r="AX24" s="3">
        <f t="shared" si="12"/>
        <v>0</v>
      </c>
      <c r="AY24" s="3">
        <f t="shared" si="13"/>
        <v>0</v>
      </c>
      <c r="AZ24" s="3">
        <f>IF(AU24=0,0,IF(AW24-AX24=0,0,MIN(AW24-AX24,$D$1-$C24-SUMIF($J$15:AY$15,"Snowball",$J24:AY24))))</f>
        <v>0</v>
      </c>
      <c r="BA24" s="3">
        <f t="shared" si="46"/>
        <v>0</v>
      </c>
      <c r="BB24" s="104">
        <f t="shared" si="85"/>
        <v>0</v>
      </c>
      <c r="BC24" s="3">
        <f t="shared" si="86"/>
        <v>0</v>
      </c>
      <c r="BD24" s="3">
        <f t="shared" si="87"/>
        <v>0</v>
      </c>
      <c r="BE24" s="3">
        <f t="shared" si="14"/>
        <v>0</v>
      </c>
      <c r="BF24" s="3">
        <f t="shared" si="15"/>
        <v>0</v>
      </c>
      <c r="BG24" s="3">
        <f>IF(BB24=0,0,IF(BD24-BE24=0,0,MIN(BD24-BE24,$D$1-$C24-SUMIF($J$15:BF$15,"Snowball",$J24:BF24))))</f>
        <v>0</v>
      </c>
      <c r="BH24" s="3">
        <f t="shared" si="47"/>
        <v>0</v>
      </c>
      <c r="BI24" s="104">
        <f t="shared" si="88"/>
        <v>0</v>
      </c>
      <c r="BJ24" s="3">
        <f t="shared" si="89"/>
        <v>0</v>
      </c>
      <c r="BK24" s="3">
        <f t="shared" si="90"/>
        <v>0</v>
      </c>
      <c r="BL24" s="3">
        <f t="shared" si="16"/>
        <v>0</v>
      </c>
      <c r="BM24" s="3">
        <f t="shared" si="17"/>
        <v>0</v>
      </c>
      <c r="BN24" s="3">
        <f>IF(BI24=0,0,IF(BK24-BL24=0,0,MIN(BK24-BL24,$D$1-$C24-SUMIF($J$15:BM$15,"Snowball",$J24:BM24))))</f>
        <v>0</v>
      </c>
      <c r="BO24" s="3">
        <f t="shared" si="48"/>
        <v>0</v>
      </c>
      <c r="BP24" s="104">
        <f t="shared" si="91"/>
        <v>0</v>
      </c>
      <c r="BQ24" s="3">
        <f t="shared" si="92"/>
        <v>0</v>
      </c>
      <c r="BR24" s="3">
        <f t="shared" si="93"/>
        <v>0</v>
      </c>
      <c r="BS24" s="3">
        <f t="shared" si="18"/>
        <v>0</v>
      </c>
      <c r="BT24" s="3">
        <f t="shared" si="19"/>
        <v>0</v>
      </c>
      <c r="BU24" s="3">
        <f>IF(BP24=0,0,IF(BR24-BS24=0,0,MIN(BR24-BS24,$D$1-$C24-SUMIF($J$15:BT$15,"Snowball",$J24:BT24))))</f>
        <v>0</v>
      </c>
      <c r="BV24" s="3">
        <f t="shared" si="49"/>
        <v>0</v>
      </c>
      <c r="BW24" s="104">
        <f t="shared" si="94"/>
        <v>0</v>
      </c>
      <c r="BX24" s="3">
        <f t="shared" si="95"/>
        <v>0</v>
      </c>
      <c r="BY24" s="3">
        <f t="shared" si="96"/>
        <v>0</v>
      </c>
      <c r="BZ24" s="3">
        <f t="shared" si="20"/>
        <v>0</v>
      </c>
      <c r="CA24" s="3">
        <f t="shared" si="21"/>
        <v>0</v>
      </c>
      <c r="CB24" s="3">
        <f>IF(BW24=0,0,IF(BY24-BZ24=0,0,MIN(BY24-BZ24,$D$1-$C24-SUMIF($J$15:CA$15,"Snowball",$J24:CA24))))</f>
        <v>0</v>
      </c>
      <c r="CC24" s="3">
        <f t="shared" si="50"/>
        <v>0</v>
      </c>
      <c r="CD24" s="104">
        <f t="shared" si="97"/>
        <v>0</v>
      </c>
      <c r="CE24" s="3">
        <f t="shared" si="98"/>
        <v>0</v>
      </c>
      <c r="CF24" s="3">
        <f t="shared" si="99"/>
        <v>0</v>
      </c>
      <c r="CG24" s="3">
        <f t="shared" si="22"/>
        <v>0</v>
      </c>
      <c r="CH24" s="3">
        <f t="shared" si="23"/>
        <v>0</v>
      </c>
      <c r="CI24" s="3">
        <f>IF(CD24=0,0,IF(CF24-CG24=0,0,MIN(CF24-CG24,$D$1-$C24-SUMIF($J$15:CH$15,"Snowball",$J24:CH24))))</f>
        <v>0</v>
      </c>
      <c r="CJ24" s="3">
        <f t="shared" si="51"/>
        <v>0</v>
      </c>
      <c r="CK24" s="104">
        <f t="shared" si="100"/>
        <v>0</v>
      </c>
      <c r="CL24" s="3">
        <f t="shared" si="101"/>
        <v>0</v>
      </c>
      <c r="CM24" s="3">
        <f t="shared" si="102"/>
        <v>0</v>
      </c>
      <c r="CN24" s="3">
        <f t="shared" si="24"/>
        <v>0</v>
      </c>
      <c r="CO24" s="3">
        <f t="shared" si="25"/>
        <v>0</v>
      </c>
      <c r="CP24" s="3">
        <f>IF(CK24=0,0,IF(CM24-CN24=0,0,MIN(CM24-CN24,$D$1-$C24-SUMIF($J$15:CO$15,"Snowball",$J24:CO24))))</f>
        <v>0</v>
      </c>
      <c r="CQ24" s="3">
        <f t="shared" si="52"/>
        <v>0</v>
      </c>
      <c r="CR24" s="104">
        <f t="shared" si="103"/>
        <v>0</v>
      </c>
      <c r="CS24" s="3">
        <f t="shared" si="104"/>
        <v>0</v>
      </c>
      <c r="CT24" s="3">
        <f t="shared" si="105"/>
        <v>0</v>
      </c>
      <c r="CU24" s="3">
        <f t="shared" si="26"/>
        <v>0</v>
      </c>
      <c r="CV24" s="3">
        <f t="shared" si="27"/>
        <v>0</v>
      </c>
      <c r="CW24" s="3">
        <f>IF(CR24=0,0,IF(CT24-CU24=0,0,MIN(CT24-CU24,$D$1-$C24-SUMIF($J$15:CV$15,"Snowball",$J24:CV24))))</f>
        <v>0</v>
      </c>
      <c r="CX24" s="3">
        <f t="shared" si="53"/>
        <v>0</v>
      </c>
      <c r="CY24" s="104">
        <f t="shared" si="106"/>
        <v>0</v>
      </c>
      <c r="CZ24" s="3">
        <f t="shared" si="107"/>
        <v>0</v>
      </c>
      <c r="DA24" s="3">
        <f t="shared" si="108"/>
        <v>0</v>
      </c>
      <c r="DB24" s="3">
        <f t="shared" si="28"/>
        <v>0</v>
      </c>
      <c r="DC24" s="3">
        <f t="shared" si="29"/>
        <v>0</v>
      </c>
      <c r="DD24" s="3">
        <f>IF(CY24=0,0,IF(DA24-DB24=0,0,MIN(DA24-DB24,$D$1-$C24-SUMIF($J$15:DC$15,"Snowball",$J24:DC24))))</f>
        <v>0</v>
      </c>
      <c r="DE24" s="3">
        <f t="shared" si="54"/>
        <v>0</v>
      </c>
      <c r="DF24" s="104">
        <f t="shared" si="109"/>
        <v>0</v>
      </c>
      <c r="DG24" s="3">
        <f t="shared" si="110"/>
        <v>0</v>
      </c>
      <c r="DH24" s="3">
        <f t="shared" si="111"/>
        <v>0</v>
      </c>
      <c r="DI24" s="3">
        <f t="shared" si="30"/>
        <v>0</v>
      </c>
      <c r="DJ24" s="3">
        <f t="shared" si="31"/>
        <v>0</v>
      </c>
      <c r="DK24" s="3">
        <f>IF(DF24=0,0,IF(DH24-DI24=0,0,MIN(DH24-DI24,$D$1-$C24-SUMIF($J$15:DJ$15,"Snowball",$J24:DJ24))))</f>
        <v>0</v>
      </c>
      <c r="DL24" s="3">
        <f t="shared" si="55"/>
        <v>0</v>
      </c>
      <c r="DM24" s="104">
        <f t="shared" si="112"/>
        <v>0</v>
      </c>
      <c r="DN24" s="3">
        <f t="shared" si="113"/>
        <v>0</v>
      </c>
      <c r="DO24" s="3">
        <f t="shared" si="114"/>
        <v>0</v>
      </c>
      <c r="DP24" s="3">
        <f t="shared" si="32"/>
        <v>0</v>
      </c>
      <c r="DQ24" s="3">
        <f t="shared" si="33"/>
        <v>0</v>
      </c>
      <c r="DR24" s="3">
        <f>IF(DM24=0,0,IF(DO24-DP24=0,0,MIN(DO24-DP24,$D$1-$C24-SUMIF($J$15:DQ$15,"Snowball",$J24:DQ24))))</f>
        <v>0</v>
      </c>
      <c r="DS24" s="3">
        <f t="shared" si="56"/>
        <v>0</v>
      </c>
      <c r="DT24" s="104">
        <f t="shared" si="115"/>
        <v>0</v>
      </c>
      <c r="DU24" s="3">
        <f t="shared" si="116"/>
        <v>0</v>
      </c>
      <c r="DV24" s="3">
        <f t="shared" si="117"/>
        <v>0</v>
      </c>
      <c r="DW24" s="3">
        <f t="shared" si="34"/>
        <v>0</v>
      </c>
      <c r="DX24" s="3">
        <f t="shared" si="35"/>
        <v>0</v>
      </c>
      <c r="DY24" s="3">
        <f>IF(DT24=0,0,IF(DV24-DW24=0,0,MIN(DV24-DW24,$D$1-$C24-SUMIF($J$15:DX$15,"Snowball",$J24:DX24))))</f>
        <v>0</v>
      </c>
      <c r="DZ24" s="3">
        <f t="shared" si="57"/>
        <v>0</v>
      </c>
      <c r="EA24" s="104">
        <f t="shared" si="118"/>
        <v>0</v>
      </c>
      <c r="EB24" s="3">
        <f t="shared" si="119"/>
        <v>0</v>
      </c>
      <c r="EC24" s="3">
        <f t="shared" si="120"/>
        <v>0</v>
      </c>
      <c r="ED24" s="3">
        <f t="shared" si="36"/>
        <v>0</v>
      </c>
      <c r="EE24" s="3">
        <f t="shared" si="37"/>
        <v>0</v>
      </c>
      <c r="EF24" s="3">
        <f>IF(EA24=0,0,IF(EC24-ED24=0,0,MIN(EC24-ED24,$D$1-$C24-SUMIF($J$15:EE$15,"Snowball",$J24:EE24))))</f>
        <v>0</v>
      </c>
      <c r="EG24" s="3">
        <f t="shared" si="58"/>
        <v>0</v>
      </c>
      <c r="EH24" s="104">
        <f t="shared" si="121"/>
        <v>0</v>
      </c>
      <c r="EI24" s="3">
        <f t="shared" si="122"/>
        <v>0</v>
      </c>
      <c r="EJ24" s="3">
        <f t="shared" si="123"/>
        <v>0</v>
      </c>
      <c r="EK24" s="3">
        <f t="shared" si="38"/>
        <v>0</v>
      </c>
      <c r="EL24" s="3">
        <f t="shared" si="39"/>
        <v>0</v>
      </c>
      <c r="EM24" s="3">
        <f>IF(EH24=0,0,IF(EJ24-EK24=0,0,MIN(EJ24-EK24,$D$1-$C24-SUMIF($J$15:EL$15,"Snowball",$J24:EL24))))</f>
        <v>0</v>
      </c>
      <c r="EN24" s="3">
        <f t="shared" si="59"/>
        <v>0</v>
      </c>
    </row>
    <row r="25" spans="1:144" x14ac:dyDescent="0.25">
      <c r="A25" s="1" t="s">
        <v>20</v>
      </c>
      <c r="B25" s="76">
        <f t="shared" si="60"/>
        <v>2711.83</v>
      </c>
      <c r="C25" s="3">
        <f t="shared" si="61"/>
        <v>105</v>
      </c>
      <c r="D25" s="101">
        <f t="shared" si="62"/>
        <v>200</v>
      </c>
      <c r="E25" s="104">
        <f t="shared" si="63"/>
        <v>0</v>
      </c>
      <c r="F25" s="3">
        <f t="shared" si="64"/>
        <v>0</v>
      </c>
      <c r="G25" s="3">
        <f t="shared" si="65"/>
        <v>0</v>
      </c>
      <c r="H25" s="3">
        <f t="shared" si="0"/>
        <v>0</v>
      </c>
      <c r="I25" s="3">
        <f t="shared" si="1"/>
        <v>0</v>
      </c>
      <c r="J25" s="3">
        <f t="shared" si="66"/>
        <v>0</v>
      </c>
      <c r="K25" s="3">
        <f t="shared" si="40"/>
        <v>0</v>
      </c>
      <c r="L25" s="104">
        <f t="shared" si="67"/>
        <v>373.63</v>
      </c>
      <c r="M25" s="3">
        <f t="shared" si="68"/>
        <v>4.67</v>
      </c>
      <c r="N25" s="3">
        <f t="shared" si="69"/>
        <v>378.3</v>
      </c>
      <c r="O25" s="3">
        <f t="shared" si="2"/>
        <v>35</v>
      </c>
      <c r="P25" s="3">
        <f t="shared" si="3"/>
        <v>248.3</v>
      </c>
      <c r="Q25" s="3">
        <f>IF(L25=0,0,IF(N25-O25=0,0,MIN(N25-O25,$D$1-$C25-SUMIF($J$15:P$15,"Snowball",$J25:P25))))</f>
        <v>95</v>
      </c>
      <c r="R25" s="3">
        <f t="shared" si="41"/>
        <v>130</v>
      </c>
      <c r="S25" s="104">
        <f t="shared" si="70"/>
        <v>1162.74</v>
      </c>
      <c r="T25" s="3">
        <f t="shared" si="71"/>
        <v>7.75</v>
      </c>
      <c r="U25" s="3">
        <f t="shared" si="72"/>
        <v>1170.49</v>
      </c>
      <c r="V25" s="3">
        <f t="shared" si="4"/>
        <v>35</v>
      </c>
      <c r="W25" s="3">
        <f t="shared" si="5"/>
        <v>1135.49</v>
      </c>
      <c r="X25" s="3">
        <f>IF(S25=0,0,IF(U25-V25=0,0,MIN(U25-V25,$D$1-$C25-SUMIF($J$15:W$15,"Snowball",$J25:W25))))</f>
        <v>0</v>
      </c>
      <c r="Y25" s="3">
        <f t="shared" si="42"/>
        <v>35</v>
      </c>
      <c r="Z25" s="104">
        <f t="shared" si="73"/>
        <v>1346.21</v>
      </c>
      <c r="AA25" s="3">
        <f t="shared" si="74"/>
        <v>16.829999999999998</v>
      </c>
      <c r="AB25" s="3">
        <f t="shared" si="75"/>
        <v>1363.04</v>
      </c>
      <c r="AC25" s="3">
        <f t="shared" si="6"/>
        <v>35</v>
      </c>
      <c r="AD25" s="3">
        <f t="shared" si="7"/>
        <v>1328.04</v>
      </c>
      <c r="AE25" s="3">
        <f>IF(Z25=0,0,IF(AB25-AC25=0,0,MIN(AB25-AC25,$D$1-$C25-SUMIF($J$15:AD$15,"Snowball",$J25:AD25))))</f>
        <v>0</v>
      </c>
      <c r="AF25" s="3">
        <f t="shared" si="43"/>
        <v>35</v>
      </c>
      <c r="AG25" s="104">
        <f t="shared" si="76"/>
        <v>0</v>
      </c>
      <c r="AH25" s="3">
        <f t="shared" si="77"/>
        <v>0</v>
      </c>
      <c r="AI25" s="3">
        <f t="shared" si="78"/>
        <v>0</v>
      </c>
      <c r="AJ25" s="3">
        <f t="shared" si="8"/>
        <v>0</v>
      </c>
      <c r="AK25" s="3">
        <f t="shared" si="9"/>
        <v>0</v>
      </c>
      <c r="AL25" s="3">
        <f>IF(AG25=0,0,IF(AI25-AJ25=0,0,MIN(AI25-AJ25,$D$1-$C25-SUMIF($J$15:AK$15,"Snowball",$J25:AK25))))</f>
        <v>0</v>
      </c>
      <c r="AM25" s="3">
        <f t="shared" si="44"/>
        <v>0</v>
      </c>
      <c r="AN25" s="104">
        <f t="shared" si="79"/>
        <v>0</v>
      </c>
      <c r="AO25" s="3">
        <f t="shared" si="80"/>
        <v>0</v>
      </c>
      <c r="AP25" s="3">
        <f t="shared" si="81"/>
        <v>0</v>
      </c>
      <c r="AQ25" s="3">
        <f t="shared" si="10"/>
        <v>0</v>
      </c>
      <c r="AR25" s="3">
        <f t="shared" si="11"/>
        <v>0</v>
      </c>
      <c r="AS25" s="3">
        <f>IF(AN25=0,0,IF(AP25-AQ25=0,0,MIN(AP25-AQ25,$D$1-$C25-SUMIF($J$15:AR$15,"Snowball",$J25:AR25))))</f>
        <v>0</v>
      </c>
      <c r="AT25" s="3">
        <f t="shared" si="45"/>
        <v>0</v>
      </c>
      <c r="AU25" s="104">
        <f t="shared" si="82"/>
        <v>0</v>
      </c>
      <c r="AV25" s="3">
        <f t="shared" si="83"/>
        <v>0</v>
      </c>
      <c r="AW25" s="3">
        <f t="shared" si="84"/>
        <v>0</v>
      </c>
      <c r="AX25" s="3">
        <f t="shared" si="12"/>
        <v>0</v>
      </c>
      <c r="AY25" s="3">
        <f t="shared" si="13"/>
        <v>0</v>
      </c>
      <c r="AZ25" s="3">
        <f>IF(AU25=0,0,IF(AW25-AX25=0,0,MIN(AW25-AX25,$D$1-$C25-SUMIF($J$15:AY$15,"Snowball",$J25:AY25))))</f>
        <v>0</v>
      </c>
      <c r="BA25" s="3">
        <f t="shared" si="46"/>
        <v>0</v>
      </c>
      <c r="BB25" s="104">
        <f t="shared" si="85"/>
        <v>0</v>
      </c>
      <c r="BC25" s="3">
        <f t="shared" si="86"/>
        <v>0</v>
      </c>
      <c r="BD25" s="3">
        <f t="shared" si="87"/>
        <v>0</v>
      </c>
      <c r="BE25" s="3">
        <f t="shared" si="14"/>
        <v>0</v>
      </c>
      <c r="BF25" s="3">
        <f t="shared" si="15"/>
        <v>0</v>
      </c>
      <c r="BG25" s="3">
        <f>IF(BB25=0,0,IF(BD25-BE25=0,0,MIN(BD25-BE25,$D$1-$C25-SUMIF($J$15:BF$15,"Snowball",$J25:BF25))))</f>
        <v>0</v>
      </c>
      <c r="BH25" s="3">
        <f t="shared" si="47"/>
        <v>0</v>
      </c>
      <c r="BI25" s="104">
        <f t="shared" si="88"/>
        <v>0</v>
      </c>
      <c r="BJ25" s="3">
        <f t="shared" si="89"/>
        <v>0</v>
      </c>
      <c r="BK25" s="3">
        <f t="shared" si="90"/>
        <v>0</v>
      </c>
      <c r="BL25" s="3">
        <f t="shared" si="16"/>
        <v>0</v>
      </c>
      <c r="BM25" s="3">
        <f t="shared" si="17"/>
        <v>0</v>
      </c>
      <c r="BN25" s="3">
        <f>IF(BI25=0,0,IF(BK25-BL25=0,0,MIN(BK25-BL25,$D$1-$C25-SUMIF($J$15:BM$15,"Snowball",$J25:BM25))))</f>
        <v>0</v>
      </c>
      <c r="BO25" s="3">
        <f t="shared" si="48"/>
        <v>0</v>
      </c>
      <c r="BP25" s="104">
        <f t="shared" si="91"/>
        <v>0</v>
      </c>
      <c r="BQ25" s="3">
        <f t="shared" si="92"/>
        <v>0</v>
      </c>
      <c r="BR25" s="3">
        <f t="shared" si="93"/>
        <v>0</v>
      </c>
      <c r="BS25" s="3">
        <f t="shared" si="18"/>
        <v>0</v>
      </c>
      <c r="BT25" s="3">
        <f t="shared" si="19"/>
        <v>0</v>
      </c>
      <c r="BU25" s="3">
        <f>IF(BP25=0,0,IF(BR25-BS25=0,0,MIN(BR25-BS25,$D$1-$C25-SUMIF($J$15:BT$15,"Snowball",$J25:BT25))))</f>
        <v>0</v>
      </c>
      <c r="BV25" s="3">
        <f t="shared" si="49"/>
        <v>0</v>
      </c>
      <c r="BW25" s="104">
        <f t="shared" si="94"/>
        <v>0</v>
      </c>
      <c r="BX25" s="3">
        <f t="shared" si="95"/>
        <v>0</v>
      </c>
      <c r="BY25" s="3">
        <f t="shared" si="96"/>
        <v>0</v>
      </c>
      <c r="BZ25" s="3">
        <f t="shared" si="20"/>
        <v>0</v>
      </c>
      <c r="CA25" s="3">
        <f t="shared" si="21"/>
        <v>0</v>
      </c>
      <c r="CB25" s="3">
        <f>IF(BW25=0,0,IF(BY25-BZ25=0,0,MIN(BY25-BZ25,$D$1-$C25-SUMIF($J$15:CA$15,"Snowball",$J25:CA25))))</f>
        <v>0</v>
      </c>
      <c r="CC25" s="3">
        <f t="shared" si="50"/>
        <v>0</v>
      </c>
      <c r="CD25" s="104">
        <f t="shared" si="97"/>
        <v>0</v>
      </c>
      <c r="CE25" s="3">
        <f t="shared" si="98"/>
        <v>0</v>
      </c>
      <c r="CF25" s="3">
        <f t="shared" si="99"/>
        <v>0</v>
      </c>
      <c r="CG25" s="3">
        <f t="shared" si="22"/>
        <v>0</v>
      </c>
      <c r="CH25" s="3">
        <f t="shared" si="23"/>
        <v>0</v>
      </c>
      <c r="CI25" s="3">
        <f>IF(CD25=0,0,IF(CF25-CG25=0,0,MIN(CF25-CG25,$D$1-$C25-SUMIF($J$15:CH$15,"Snowball",$J25:CH25))))</f>
        <v>0</v>
      </c>
      <c r="CJ25" s="3">
        <f t="shared" si="51"/>
        <v>0</v>
      </c>
      <c r="CK25" s="104">
        <f t="shared" si="100"/>
        <v>0</v>
      </c>
      <c r="CL25" s="3">
        <f t="shared" si="101"/>
        <v>0</v>
      </c>
      <c r="CM25" s="3">
        <f t="shared" si="102"/>
        <v>0</v>
      </c>
      <c r="CN25" s="3">
        <f t="shared" si="24"/>
        <v>0</v>
      </c>
      <c r="CO25" s="3">
        <f t="shared" si="25"/>
        <v>0</v>
      </c>
      <c r="CP25" s="3">
        <f>IF(CK25=0,0,IF(CM25-CN25=0,0,MIN(CM25-CN25,$D$1-$C25-SUMIF($J$15:CO$15,"Snowball",$J25:CO25))))</f>
        <v>0</v>
      </c>
      <c r="CQ25" s="3">
        <f t="shared" si="52"/>
        <v>0</v>
      </c>
      <c r="CR25" s="104">
        <f t="shared" si="103"/>
        <v>0</v>
      </c>
      <c r="CS25" s="3">
        <f t="shared" si="104"/>
        <v>0</v>
      </c>
      <c r="CT25" s="3">
        <f t="shared" si="105"/>
        <v>0</v>
      </c>
      <c r="CU25" s="3">
        <f t="shared" si="26"/>
        <v>0</v>
      </c>
      <c r="CV25" s="3">
        <f t="shared" si="27"/>
        <v>0</v>
      </c>
      <c r="CW25" s="3">
        <f>IF(CR25=0,0,IF(CT25-CU25=0,0,MIN(CT25-CU25,$D$1-$C25-SUMIF($J$15:CV$15,"Snowball",$J25:CV25))))</f>
        <v>0</v>
      </c>
      <c r="CX25" s="3">
        <f t="shared" si="53"/>
        <v>0</v>
      </c>
      <c r="CY25" s="104">
        <f t="shared" si="106"/>
        <v>0</v>
      </c>
      <c r="CZ25" s="3">
        <f t="shared" si="107"/>
        <v>0</v>
      </c>
      <c r="DA25" s="3">
        <f t="shared" si="108"/>
        <v>0</v>
      </c>
      <c r="DB25" s="3">
        <f t="shared" si="28"/>
        <v>0</v>
      </c>
      <c r="DC25" s="3">
        <f t="shared" si="29"/>
        <v>0</v>
      </c>
      <c r="DD25" s="3">
        <f>IF(CY25=0,0,IF(DA25-DB25=0,0,MIN(DA25-DB25,$D$1-$C25-SUMIF($J$15:DC$15,"Snowball",$J25:DC25))))</f>
        <v>0</v>
      </c>
      <c r="DE25" s="3">
        <f t="shared" si="54"/>
        <v>0</v>
      </c>
      <c r="DF25" s="104">
        <f t="shared" si="109"/>
        <v>0</v>
      </c>
      <c r="DG25" s="3">
        <f t="shared" si="110"/>
        <v>0</v>
      </c>
      <c r="DH25" s="3">
        <f t="shared" si="111"/>
        <v>0</v>
      </c>
      <c r="DI25" s="3">
        <f t="shared" si="30"/>
        <v>0</v>
      </c>
      <c r="DJ25" s="3">
        <f t="shared" si="31"/>
        <v>0</v>
      </c>
      <c r="DK25" s="3">
        <f>IF(DF25=0,0,IF(DH25-DI25=0,0,MIN(DH25-DI25,$D$1-$C25-SUMIF($J$15:DJ$15,"Snowball",$J25:DJ25))))</f>
        <v>0</v>
      </c>
      <c r="DL25" s="3">
        <f t="shared" si="55"/>
        <v>0</v>
      </c>
      <c r="DM25" s="104">
        <f t="shared" si="112"/>
        <v>0</v>
      </c>
      <c r="DN25" s="3">
        <f t="shared" si="113"/>
        <v>0</v>
      </c>
      <c r="DO25" s="3">
        <f t="shared" si="114"/>
        <v>0</v>
      </c>
      <c r="DP25" s="3">
        <f t="shared" si="32"/>
        <v>0</v>
      </c>
      <c r="DQ25" s="3">
        <f t="shared" si="33"/>
        <v>0</v>
      </c>
      <c r="DR25" s="3">
        <f>IF(DM25=0,0,IF(DO25-DP25=0,0,MIN(DO25-DP25,$D$1-$C25-SUMIF($J$15:DQ$15,"Snowball",$J25:DQ25))))</f>
        <v>0</v>
      </c>
      <c r="DS25" s="3">
        <f t="shared" si="56"/>
        <v>0</v>
      </c>
      <c r="DT25" s="104">
        <f t="shared" si="115"/>
        <v>0</v>
      </c>
      <c r="DU25" s="3">
        <f t="shared" si="116"/>
        <v>0</v>
      </c>
      <c r="DV25" s="3">
        <f t="shared" si="117"/>
        <v>0</v>
      </c>
      <c r="DW25" s="3">
        <f t="shared" si="34"/>
        <v>0</v>
      </c>
      <c r="DX25" s="3">
        <f t="shared" si="35"/>
        <v>0</v>
      </c>
      <c r="DY25" s="3">
        <f>IF(DT25=0,0,IF(DV25-DW25=0,0,MIN(DV25-DW25,$D$1-$C25-SUMIF($J$15:DX$15,"Snowball",$J25:DX25))))</f>
        <v>0</v>
      </c>
      <c r="DZ25" s="3">
        <f t="shared" si="57"/>
        <v>0</v>
      </c>
      <c r="EA25" s="104">
        <f t="shared" si="118"/>
        <v>0</v>
      </c>
      <c r="EB25" s="3">
        <f t="shared" si="119"/>
        <v>0</v>
      </c>
      <c r="EC25" s="3">
        <f t="shared" si="120"/>
        <v>0</v>
      </c>
      <c r="ED25" s="3">
        <f t="shared" si="36"/>
        <v>0</v>
      </c>
      <c r="EE25" s="3">
        <f t="shared" si="37"/>
        <v>0</v>
      </c>
      <c r="EF25" s="3">
        <f>IF(EA25=0,0,IF(EC25-ED25=0,0,MIN(EC25-ED25,$D$1-$C25-SUMIF($J$15:EE$15,"Snowball",$J25:EE25))))</f>
        <v>0</v>
      </c>
      <c r="EG25" s="3">
        <f t="shared" si="58"/>
        <v>0</v>
      </c>
      <c r="EH25" s="104">
        <f t="shared" si="121"/>
        <v>0</v>
      </c>
      <c r="EI25" s="3">
        <f t="shared" si="122"/>
        <v>0</v>
      </c>
      <c r="EJ25" s="3">
        <f t="shared" si="123"/>
        <v>0</v>
      </c>
      <c r="EK25" s="3">
        <f t="shared" si="38"/>
        <v>0</v>
      </c>
      <c r="EL25" s="3">
        <f t="shared" si="39"/>
        <v>0</v>
      </c>
      <c r="EM25" s="3">
        <f>IF(EH25=0,0,IF(EJ25-EK25=0,0,MIN(EJ25-EK25,$D$1-$C25-SUMIF($J$15:EL$15,"Snowball",$J25:EL25))))</f>
        <v>0</v>
      </c>
      <c r="EN25" s="3">
        <f t="shared" si="59"/>
        <v>0</v>
      </c>
    </row>
    <row r="26" spans="1:144" x14ac:dyDescent="0.25">
      <c r="A26" s="1" t="s">
        <v>21</v>
      </c>
      <c r="B26" s="76">
        <f t="shared" si="60"/>
        <v>2539.1</v>
      </c>
      <c r="C26" s="3">
        <f t="shared" si="61"/>
        <v>105</v>
      </c>
      <c r="D26" s="101">
        <f t="shared" si="62"/>
        <v>200</v>
      </c>
      <c r="E26" s="104">
        <f t="shared" si="63"/>
        <v>0</v>
      </c>
      <c r="F26" s="3">
        <f t="shared" si="64"/>
        <v>0</v>
      </c>
      <c r="G26" s="3">
        <f t="shared" si="65"/>
        <v>0</v>
      </c>
      <c r="H26" s="3">
        <f t="shared" si="0"/>
        <v>0</v>
      </c>
      <c r="I26" s="3">
        <f t="shared" si="1"/>
        <v>0</v>
      </c>
      <c r="J26" s="3">
        <f t="shared" si="66"/>
        <v>0</v>
      </c>
      <c r="K26" s="3">
        <f t="shared" si="40"/>
        <v>0</v>
      </c>
      <c r="L26" s="104">
        <f t="shared" si="67"/>
        <v>248.3</v>
      </c>
      <c r="M26" s="3">
        <f t="shared" si="68"/>
        <v>3.1</v>
      </c>
      <c r="N26" s="3">
        <f t="shared" si="69"/>
        <v>251.4</v>
      </c>
      <c r="O26" s="3">
        <f t="shared" si="2"/>
        <v>35</v>
      </c>
      <c r="P26" s="3">
        <f t="shared" si="3"/>
        <v>121.4</v>
      </c>
      <c r="Q26" s="3">
        <f>IF(L26=0,0,IF(N26-O26=0,0,MIN(N26-O26,$D$1-$C26-SUMIF($J$15:P$15,"Snowball",$J26:P26))))</f>
        <v>95</v>
      </c>
      <c r="R26" s="3">
        <f t="shared" si="41"/>
        <v>130</v>
      </c>
      <c r="S26" s="104">
        <f t="shared" si="70"/>
        <v>1135.49</v>
      </c>
      <c r="T26" s="3">
        <f t="shared" si="71"/>
        <v>7.57</v>
      </c>
      <c r="U26" s="3">
        <f t="shared" si="72"/>
        <v>1143.06</v>
      </c>
      <c r="V26" s="3">
        <f t="shared" si="4"/>
        <v>35</v>
      </c>
      <c r="W26" s="3">
        <f t="shared" si="5"/>
        <v>1108.06</v>
      </c>
      <c r="X26" s="3">
        <f>IF(S26=0,0,IF(U26-V26=0,0,MIN(U26-V26,$D$1-$C26-SUMIF($J$15:W$15,"Snowball",$J26:W26))))</f>
        <v>0</v>
      </c>
      <c r="Y26" s="3">
        <f t="shared" si="42"/>
        <v>35</v>
      </c>
      <c r="Z26" s="104">
        <f t="shared" si="73"/>
        <v>1328.04</v>
      </c>
      <c r="AA26" s="3">
        <f t="shared" si="74"/>
        <v>16.600000000000001</v>
      </c>
      <c r="AB26" s="3">
        <f t="shared" si="75"/>
        <v>1344.6399999999999</v>
      </c>
      <c r="AC26" s="3">
        <f t="shared" si="6"/>
        <v>35</v>
      </c>
      <c r="AD26" s="3">
        <f t="shared" si="7"/>
        <v>1309.6399999999999</v>
      </c>
      <c r="AE26" s="3">
        <f>IF(Z26=0,0,IF(AB26-AC26=0,0,MIN(AB26-AC26,$D$1-$C26-SUMIF($J$15:AD$15,"Snowball",$J26:AD26))))</f>
        <v>0</v>
      </c>
      <c r="AF26" s="3">
        <f t="shared" si="43"/>
        <v>35</v>
      </c>
      <c r="AG26" s="104">
        <f t="shared" si="76"/>
        <v>0</v>
      </c>
      <c r="AH26" s="3">
        <f t="shared" si="77"/>
        <v>0</v>
      </c>
      <c r="AI26" s="3">
        <f t="shared" si="78"/>
        <v>0</v>
      </c>
      <c r="AJ26" s="3">
        <f t="shared" si="8"/>
        <v>0</v>
      </c>
      <c r="AK26" s="3">
        <f t="shared" si="9"/>
        <v>0</v>
      </c>
      <c r="AL26" s="3">
        <f>IF(AG26=0,0,IF(AI26-AJ26=0,0,MIN(AI26-AJ26,$D$1-$C26-SUMIF($J$15:AK$15,"Snowball",$J26:AK26))))</f>
        <v>0</v>
      </c>
      <c r="AM26" s="3">
        <f t="shared" si="44"/>
        <v>0</v>
      </c>
      <c r="AN26" s="104">
        <f t="shared" si="79"/>
        <v>0</v>
      </c>
      <c r="AO26" s="3">
        <f t="shared" si="80"/>
        <v>0</v>
      </c>
      <c r="AP26" s="3">
        <f t="shared" si="81"/>
        <v>0</v>
      </c>
      <c r="AQ26" s="3">
        <f t="shared" si="10"/>
        <v>0</v>
      </c>
      <c r="AR26" s="3">
        <f t="shared" si="11"/>
        <v>0</v>
      </c>
      <c r="AS26" s="3">
        <f>IF(AN26=0,0,IF(AP26-AQ26=0,0,MIN(AP26-AQ26,$D$1-$C26-SUMIF($J$15:AR$15,"Snowball",$J26:AR26))))</f>
        <v>0</v>
      </c>
      <c r="AT26" s="3">
        <f t="shared" si="45"/>
        <v>0</v>
      </c>
      <c r="AU26" s="104">
        <f t="shared" si="82"/>
        <v>0</v>
      </c>
      <c r="AV26" s="3">
        <f t="shared" si="83"/>
        <v>0</v>
      </c>
      <c r="AW26" s="3">
        <f t="shared" si="84"/>
        <v>0</v>
      </c>
      <c r="AX26" s="3">
        <f t="shared" si="12"/>
        <v>0</v>
      </c>
      <c r="AY26" s="3">
        <f t="shared" si="13"/>
        <v>0</v>
      </c>
      <c r="AZ26" s="3">
        <f>IF(AU26=0,0,IF(AW26-AX26=0,0,MIN(AW26-AX26,$D$1-$C26-SUMIF($J$15:AY$15,"Snowball",$J26:AY26))))</f>
        <v>0</v>
      </c>
      <c r="BA26" s="3">
        <f t="shared" si="46"/>
        <v>0</v>
      </c>
      <c r="BB26" s="104">
        <f t="shared" si="85"/>
        <v>0</v>
      </c>
      <c r="BC26" s="3">
        <f t="shared" si="86"/>
        <v>0</v>
      </c>
      <c r="BD26" s="3">
        <f t="shared" si="87"/>
        <v>0</v>
      </c>
      <c r="BE26" s="3">
        <f t="shared" si="14"/>
        <v>0</v>
      </c>
      <c r="BF26" s="3">
        <f t="shared" si="15"/>
        <v>0</v>
      </c>
      <c r="BG26" s="3">
        <f>IF(BB26=0,0,IF(BD26-BE26=0,0,MIN(BD26-BE26,$D$1-$C26-SUMIF($J$15:BF$15,"Snowball",$J26:BF26))))</f>
        <v>0</v>
      </c>
      <c r="BH26" s="3">
        <f t="shared" si="47"/>
        <v>0</v>
      </c>
      <c r="BI26" s="104">
        <f t="shared" si="88"/>
        <v>0</v>
      </c>
      <c r="BJ26" s="3">
        <f t="shared" si="89"/>
        <v>0</v>
      </c>
      <c r="BK26" s="3">
        <f t="shared" si="90"/>
        <v>0</v>
      </c>
      <c r="BL26" s="3">
        <f t="shared" si="16"/>
        <v>0</v>
      </c>
      <c r="BM26" s="3">
        <f t="shared" si="17"/>
        <v>0</v>
      </c>
      <c r="BN26" s="3">
        <f>IF(BI26=0,0,IF(BK26-BL26=0,0,MIN(BK26-BL26,$D$1-$C26-SUMIF($J$15:BM$15,"Snowball",$J26:BM26))))</f>
        <v>0</v>
      </c>
      <c r="BO26" s="3">
        <f t="shared" si="48"/>
        <v>0</v>
      </c>
      <c r="BP26" s="104">
        <f t="shared" si="91"/>
        <v>0</v>
      </c>
      <c r="BQ26" s="3">
        <f t="shared" si="92"/>
        <v>0</v>
      </c>
      <c r="BR26" s="3">
        <f t="shared" si="93"/>
        <v>0</v>
      </c>
      <c r="BS26" s="3">
        <f t="shared" si="18"/>
        <v>0</v>
      </c>
      <c r="BT26" s="3">
        <f t="shared" si="19"/>
        <v>0</v>
      </c>
      <c r="BU26" s="3">
        <f>IF(BP26=0,0,IF(BR26-BS26=0,0,MIN(BR26-BS26,$D$1-$C26-SUMIF($J$15:BT$15,"Snowball",$J26:BT26))))</f>
        <v>0</v>
      </c>
      <c r="BV26" s="3">
        <f t="shared" si="49"/>
        <v>0</v>
      </c>
      <c r="BW26" s="104">
        <f t="shared" si="94"/>
        <v>0</v>
      </c>
      <c r="BX26" s="3">
        <f t="shared" si="95"/>
        <v>0</v>
      </c>
      <c r="BY26" s="3">
        <f t="shared" si="96"/>
        <v>0</v>
      </c>
      <c r="BZ26" s="3">
        <f t="shared" si="20"/>
        <v>0</v>
      </c>
      <c r="CA26" s="3">
        <f t="shared" si="21"/>
        <v>0</v>
      </c>
      <c r="CB26" s="3">
        <f>IF(BW26=0,0,IF(BY26-BZ26=0,0,MIN(BY26-BZ26,$D$1-$C26-SUMIF($J$15:CA$15,"Snowball",$J26:CA26))))</f>
        <v>0</v>
      </c>
      <c r="CC26" s="3">
        <f t="shared" si="50"/>
        <v>0</v>
      </c>
      <c r="CD26" s="104">
        <f t="shared" si="97"/>
        <v>0</v>
      </c>
      <c r="CE26" s="3">
        <f t="shared" si="98"/>
        <v>0</v>
      </c>
      <c r="CF26" s="3">
        <f t="shared" si="99"/>
        <v>0</v>
      </c>
      <c r="CG26" s="3">
        <f t="shared" si="22"/>
        <v>0</v>
      </c>
      <c r="CH26" s="3">
        <f t="shared" si="23"/>
        <v>0</v>
      </c>
      <c r="CI26" s="3">
        <f>IF(CD26=0,0,IF(CF26-CG26=0,0,MIN(CF26-CG26,$D$1-$C26-SUMIF($J$15:CH$15,"Snowball",$J26:CH26))))</f>
        <v>0</v>
      </c>
      <c r="CJ26" s="3">
        <f t="shared" si="51"/>
        <v>0</v>
      </c>
      <c r="CK26" s="104">
        <f t="shared" si="100"/>
        <v>0</v>
      </c>
      <c r="CL26" s="3">
        <f t="shared" si="101"/>
        <v>0</v>
      </c>
      <c r="CM26" s="3">
        <f t="shared" si="102"/>
        <v>0</v>
      </c>
      <c r="CN26" s="3">
        <f t="shared" si="24"/>
        <v>0</v>
      </c>
      <c r="CO26" s="3">
        <f t="shared" si="25"/>
        <v>0</v>
      </c>
      <c r="CP26" s="3">
        <f>IF(CK26=0,0,IF(CM26-CN26=0,0,MIN(CM26-CN26,$D$1-$C26-SUMIF($J$15:CO$15,"Snowball",$J26:CO26))))</f>
        <v>0</v>
      </c>
      <c r="CQ26" s="3">
        <f t="shared" si="52"/>
        <v>0</v>
      </c>
      <c r="CR26" s="104">
        <f t="shared" si="103"/>
        <v>0</v>
      </c>
      <c r="CS26" s="3">
        <f t="shared" si="104"/>
        <v>0</v>
      </c>
      <c r="CT26" s="3">
        <f t="shared" si="105"/>
        <v>0</v>
      </c>
      <c r="CU26" s="3">
        <f t="shared" si="26"/>
        <v>0</v>
      </c>
      <c r="CV26" s="3">
        <f t="shared" si="27"/>
        <v>0</v>
      </c>
      <c r="CW26" s="3">
        <f>IF(CR26=0,0,IF(CT26-CU26=0,0,MIN(CT26-CU26,$D$1-$C26-SUMIF($J$15:CV$15,"Snowball",$J26:CV26))))</f>
        <v>0</v>
      </c>
      <c r="CX26" s="3">
        <f t="shared" si="53"/>
        <v>0</v>
      </c>
      <c r="CY26" s="104">
        <f t="shared" si="106"/>
        <v>0</v>
      </c>
      <c r="CZ26" s="3">
        <f t="shared" si="107"/>
        <v>0</v>
      </c>
      <c r="DA26" s="3">
        <f t="shared" si="108"/>
        <v>0</v>
      </c>
      <c r="DB26" s="3">
        <f t="shared" si="28"/>
        <v>0</v>
      </c>
      <c r="DC26" s="3">
        <f t="shared" si="29"/>
        <v>0</v>
      </c>
      <c r="DD26" s="3">
        <f>IF(CY26=0,0,IF(DA26-DB26=0,0,MIN(DA26-DB26,$D$1-$C26-SUMIF($J$15:DC$15,"Snowball",$J26:DC26))))</f>
        <v>0</v>
      </c>
      <c r="DE26" s="3">
        <f t="shared" si="54"/>
        <v>0</v>
      </c>
      <c r="DF26" s="104">
        <f t="shared" si="109"/>
        <v>0</v>
      </c>
      <c r="DG26" s="3">
        <f t="shared" si="110"/>
        <v>0</v>
      </c>
      <c r="DH26" s="3">
        <f t="shared" si="111"/>
        <v>0</v>
      </c>
      <c r="DI26" s="3">
        <f t="shared" si="30"/>
        <v>0</v>
      </c>
      <c r="DJ26" s="3">
        <f t="shared" si="31"/>
        <v>0</v>
      </c>
      <c r="DK26" s="3">
        <f>IF(DF26=0,0,IF(DH26-DI26=0,0,MIN(DH26-DI26,$D$1-$C26-SUMIF($J$15:DJ$15,"Snowball",$J26:DJ26))))</f>
        <v>0</v>
      </c>
      <c r="DL26" s="3">
        <f t="shared" si="55"/>
        <v>0</v>
      </c>
      <c r="DM26" s="104">
        <f t="shared" si="112"/>
        <v>0</v>
      </c>
      <c r="DN26" s="3">
        <f t="shared" si="113"/>
        <v>0</v>
      </c>
      <c r="DO26" s="3">
        <f t="shared" si="114"/>
        <v>0</v>
      </c>
      <c r="DP26" s="3">
        <f t="shared" si="32"/>
        <v>0</v>
      </c>
      <c r="DQ26" s="3">
        <f t="shared" si="33"/>
        <v>0</v>
      </c>
      <c r="DR26" s="3">
        <f>IF(DM26=0,0,IF(DO26-DP26=0,0,MIN(DO26-DP26,$D$1-$C26-SUMIF($J$15:DQ$15,"Snowball",$J26:DQ26))))</f>
        <v>0</v>
      </c>
      <c r="DS26" s="3">
        <f t="shared" si="56"/>
        <v>0</v>
      </c>
      <c r="DT26" s="104">
        <f t="shared" si="115"/>
        <v>0</v>
      </c>
      <c r="DU26" s="3">
        <f t="shared" si="116"/>
        <v>0</v>
      </c>
      <c r="DV26" s="3">
        <f t="shared" si="117"/>
        <v>0</v>
      </c>
      <c r="DW26" s="3">
        <f t="shared" si="34"/>
        <v>0</v>
      </c>
      <c r="DX26" s="3">
        <f t="shared" si="35"/>
        <v>0</v>
      </c>
      <c r="DY26" s="3">
        <f>IF(DT26=0,0,IF(DV26-DW26=0,0,MIN(DV26-DW26,$D$1-$C26-SUMIF($J$15:DX$15,"Snowball",$J26:DX26))))</f>
        <v>0</v>
      </c>
      <c r="DZ26" s="3">
        <f t="shared" si="57"/>
        <v>0</v>
      </c>
      <c r="EA26" s="104">
        <f t="shared" si="118"/>
        <v>0</v>
      </c>
      <c r="EB26" s="3">
        <f t="shared" si="119"/>
        <v>0</v>
      </c>
      <c r="EC26" s="3">
        <f t="shared" si="120"/>
        <v>0</v>
      </c>
      <c r="ED26" s="3">
        <f t="shared" si="36"/>
        <v>0</v>
      </c>
      <c r="EE26" s="3">
        <f t="shared" si="37"/>
        <v>0</v>
      </c>
      <c r="EF26" s="3">
        <f>IF(EA26=0,0,IF(EC26-ED26=0,0,MIN(EC26-ED26,$D$1-$C26-SUMIF($J$15:EE$15,"Snowball",$J26:EE26))))</f>
        <v>0</v>
      </c>
      <c r="EG26" s="3">
        <f t="shared" si="58"/>
        <v>0</v>
      </c>
      <c r="EH26" s="104">
        <f t="shared" si="121"/>
        <v>0</v>
      </c>
      <c r="EI26" s="3">
        <f t="shared" si="122"/>
        <v>0</v>
      </c>
      <c r="EJ26" s="3">
        <f t="shared" si="123"/>
        <v>0</v>
      </c>
      <c r="EK26" s="3">
        <f t="shared" si="38"/>
        <v>0</v>
      </c>
      <c r="EL26" s="3">
        <f t="shared" si="39"/>
        <v>0</v>
      </c>
      <c r="EM26" s="3">
        <f>IF(EH26=0,0,IF(EJ26-EK26=0,0,MIN(EJ26-EK26,$D$1-$C26-SUMIF($J$15:EL$15,"Snowball",$J26:EL26))))</f>
        <v>0</v>
      </c>
      <c r="EN26" s="3">
        <f t="shared" si="59"/>
        <v>0</v>
      </c>
    </row>
    <row r="27" spans="1:144" x14ac:dyDescent="0.25">
      <c r="A27" s="1" t="s">
        <v>22</v>
      </c>
      <c r="B27" s="76">
        <f t="shared" si="60"/>
        <v>2364.38</v>
      </c>
      <c r="C27" s="3">
        <f t="shared" si="61"/>
        <v>105</v>
      </c>
      <c r="D27" s="101">
        <f t="shared" si="62"/>
        <v>200</v>
      </c>
      <c r="E27" s="104">
        <f t="shared" si="63"/>
        <v>0</v>
      </c>
      <c r="F27" s="3">
        <f t="shared" si="64"/>
        <v>0</v>
      </c>
      <c r="G27" s="3">
        <f t="shared" si="65"/>
        <v>0</v>
      </c>
      <c r="H27" s="3">
        <f t="shared" si="0"/>
        <v>0</v>
      </c>
      <c r="I27" s="3">
        <f t="shared" si="1"/>
        <v>0</v>
      </c>
      <c r="J27" s="3">
        <f t="shared" si="66"/>
        <v>0</v>
      </c>
      <c r="K27" s="3">
        <f t="shared" si="40"/>
        <v>0</v>
      </c>
      <c r="L27" s="104">
        <f t="shared" si="67"/>
        <v>121.4</v>
      </c>
      <c r="M27" s="3">
        <f t="shared" si="68"/>
        <v>1.52</v>
      </c>
      <c r="N27" s="3">
        <f t="shared" si="69"/>
        <v>122.92</v>
      </c>
      <c r="O27" s="3">
        <f t="shared" si="2"/>
        <v>35</v>
      </c>
      <c r="P27" s="3">
        <f t="shared" si="3"/>
        <v>0</v>
      </c>
      <c r="Q27" s="3">
        <f>IF(L27=0,0,IF(N27-O27=0,0,MIN(N27-O27,$D$1-$C27-SUMIF($J$15:P$15,"Snowball",$J27:P27))))</f>
        <v>87.92</v>
      </c>
      <c r="R27" s="3">
        <f t="shared" si="41"/>
        <v>122.92</v>
      </c>
      <c r="S27" s="104">
        <f t="shared" si="70"/>
        <v>1108.06</v>
      </c>
      <c r="T27" s="3">
        <f t="shared" si="71"/>
        <v>7.39</v>
      </c>
      <c r="U27" s="3">
        <f t="shared" si="72"/>
        <v>1115.45</v>
      </c>
      <c r="V27" s="3">
        <f t="shared" si="4"/>
        <v>35</v>
      </c>
      <c r="W27" s="3">
        <f t="shared" si="5"/>
        <v>1073.3700000000001</v>
      </c>
      <c r="X27" s="3">
        <f>IF(S27=0,0,IF(U27-V27=0,0,MIN(U27-V27,$D$1-$C27-SUMIF($J$15:W$15,"Snowball",$J27:W27))))</f>
        <v>7.0799999999999983</v>
      </c>
      <c r="Y27" s="3">
        <f t="shared" si="42"/>
        <v>42.08</v>
      </c>
      <c r="Z27" s="104">
        <f t="shared" si="73"/>
        <v>1309.6399999999999</v>
      </c>
      <c r="AA27" s="3">
        <f t="shared" si="74"/>
        <v>16.37</v>
      </c>
      <c r="AB27" s="3">
        <f t="shared" si="75"/>
        <v>1326.0099999999998</v>
      </c>
      <c r="AC27" s="3">
        <f t="shared" si="6"/>
        <v>35</v>
      </c>
      <c r="AD27" s="3">
        <f t="shared" si="7"/>
        <v>1291.0099999999998</v>
      </c>
      <c r="AE27" s="3">
        <f>IF(Z27=0,0,IF(AB27-AC27=0,0,MIN(AB27-AC27,$D$1-$C27-SUMIF($J$15:AD$15,"Snowball",$J27:AD27))))</f>
        <v>0</v>
      </c>
      <c r="AF27" s="3">
        <f t="shared" si="43"/>
        <v>35</v>
      </c>
      <c r="AG27" s="104">
        <f t="shared" si="76"/>
        <v>0</v>
      </c>
      <c r="AH27" s="3">
        <f t="shared" si="77"/>
        <v>0</v>
      </c>
      <c r="AI27" s="3">
        <f t="shared" si="78"/>
        <v>0</v>
      </c>
      <c r="AJ27" s="3">
        <f t="shared" si="8"/>
        <v>0</v>
      </c>
      <c r="AK27" s="3">
        <f t="shared" si="9"/>
        <v>0</v>
      </c>
      <c r="AL27" s="3">
        <f>IF(AG27=0,0,IF(AI27-AJ27=0,0,MIN(AI27-AJ27,$D$1-$C27-SUMIF($J$15:AK$15,"Snowball",$J27:AK27))))</f>
        <v>0</v>
      </c>
      <c r="AM27" s="3">
        <f t="shared" si="44"/>
        <v>0</v>
      </c>
      <c r="AN27" s="104">
        <f t="shared" si="79"/>
        <v>0</v>
      </c>
      <c r="AO27" s="3">
        <f t="shared" si="80"/>
        <v>0</v>
      </c>
      <c r="AP27" s="3">
        <f t="shared" si="81"/>
        <v>0</v>
      </c>
      <c r="AQ27" s="3">
        <f t="shared" si="10"/>
        <v>0</v>
      </c>
      <c r="AR27" s="3">
        <f t="shared" si="11"/>
        <v>0</v>
      </c>
      <c r="AS27" s="3">
        <f>IF(AN27=0,0,IF(AP27-AQ27=0,0,MIN(AP27-AQ27,$D$1-$C27-SUMIF($J$15:AR$15,"Snowball",$J27:AR27))))</f>
        <v>0</v>
      </c>
      <c r="AT27" s="3">
        <f t="shared" si="45"/>
        <v>0</v>
      </c>
      <c r="AU27" s="104">
        <f t="shared" si="82"/>
        <v>0</v>
      </c>
      <c r="AV27" s="3">
        <f t="shared" si="83"/>
        <v>0</v>
      </c>
      <c r="AW27" s="3">
        <f t="shared" si="84"/>
        <v>0</v>
      </c>
      <c r="AX27" s="3">
        <f t="shared" si="12"/>
        <v>0</v>
      </c>
      <c r="AY27" s="3">
        <f t="shared" si="13"/>
        <v>0</v>
      </c>
      <c r="AZ27" s="3">
        <f>IF(AU27=0,0,IF(AW27-AX27=0,0,MIN(AW27-AX27,$D$1-$C27-SUMIF($J$15:AY$15,"Snowball",$J27:AY27))))</f>
        <v>0</v>
      </c>
      <c r="BA27" s="3">
        <f t="shared" si="46"/>
        <v>0</v>
      </c>
      <c r="BB27" s="104">
        <f t="shared" si="85"/>
        <v>0</v>
      </c>
      <c r="BC27" s="3">
        <f t="shared" si="86"/>
        <v>0</v>
      </c>
      <c r="BD27" s="3">
        <f t="shared" si="87"/>
        <v>0</v>
      </c>
      <c r="BE27" s="3">
        <f t="shared" si="14"/>
        <v>0</v>
      </c>
      <c r="BF27" s="3">
        <f t="shared" si="15"/>
        <v>0</v>
      </c>
      <c r="BG27" s="3">
        <f>IF(BB27=0,0,IF(BD27-BE27=0,0,MIN(BD27-BE27,$D$1-$C27-SUMIF($J$15:BF$15,"Snowball",$J27:BF27))))</f>
        <v>0</v>
      </c>
      <c r="BH27" s="3">
        <f t="shared" si="47"/>
        <v>0</v>
      </c>
      <c r="BI27" s="104">
        <f t="shared" si="88"/>
        <v>0</v>
      </c>
      <c r="BJ27" s="3">
        <f t="shared" si="89"/>
        <v>0</v>
      </c>
      <c r="BK27" s="3">
        <f t="shared" si="90"/>
        <v>0</v>
      </c>
      <c r="BL27" s="3">
        <f t="shared" si="16"/>
        <v>0</v>
      </c>
      <c r="BM27" s="3">
        <f t="shared" si="17"/>
        <v>0</v>
      </c>
      <c r="BN27" s="3">
        <f>IF(BI27=0,0,IF(BK27-BL27=0,0,MIN(BK27-BL27,$D$1-$C27-SUMIF($J$15:BM$15,"Snowball",$J27:BM27))))</f>
        <v>0</v>
      </c>
      <c r="BO27" s="3">
        <f t="shared" si="48"/>
        <v>0</v>
      </c>
      <c r="BP27" s="104">
        <f t="shared" si="91"/>
        <v>0</v>
      </c>
      <c r="BQ27" s="3">
        <f t="shared" si="92"/>
        <v>0</v>
      </c>
      <c r="BR27" s="3">
        <f t="shared" si="93"/>
        <v>0</v>
      </c>
      <c r="BS27" s="3">
        <f t="shared" si="18"/>
        <v>0</v>
      </c>
      <c r="BT27" s="3">
        <f t="shared" si="19"/>
        <v>0</v>
      </c>
      <c r="BU27" s="3">
        <f>IF(BP27=0,0,IF(BR27-BS27=0,0,MIN(BR27-BS27,$D$1-$C27-SUMIF($J$15:BT$15,"Snowball",$J27:BT27))))</f>
        <v>0</v>
      </c>
      <c r="BV27" s="3">
        <f t="shared" si="49"/>
        <v>0</v>
      </c>
      <c r="BW27" s="104">
        <f t="shared" si="94"/>
        <v>0</v>
      </c>
      <c r="BX27" s="3">
        <f t="shared" si="95"/>
        <v>0</v>
      </c>
      <c r="BY27" s="3">
        <f t="shared" si="96"/>
        <v>0</v>
      </c>
      <c r="BZ27" s="3">
        <f t="shared" si="20"/>
        <v>0</v>
      </c>
      <c r="CA27" s="3">
        <f t="shared" si="21"/>
        <v>0</v>
      </c>
      <c r="CB27" s="3">
        <f>IF(BW27=0,0,IF(BY27-BZ27=0,0,MIN(BY27-BZ27,$D$1-$C27-SUMIF($J$15:CA$15,"Snowball",$J27:CA27))))</f>
        <v>0</v>
      </c>
      <c r="CC27" s="3">
        <f t="shared" si="50"/>
        <v>0</v>
      </c>
      <c r="CD27" s="104">
        <f t="shared" si="97"/>
        <v>0</v>
      </c>
      <c r="CE27" s="3">
        <f t="shared" si="98"/>
        <v>0</v>
      </c>
      <c r="CF27" s="3">
        <f t="shared" si="99"/>
        <v>0</v>
      </c>
      <c r="CG27" s="3">
        <f t="shared" si="22"/>
        <v>0</v>
      </c>
      <c r="CH27" s="3">
        <f t="shared" si="23"/>
        <v>0</v>
      </c>
      <c r="CI27" s="3">
        <f>IF(CD27=0,0,IF(CF27-CG27=0,0,MIN(CF27-CG27,$D$1-$C27-SUMIF($J$15:CH$15,"Snowball",$J27:CH27))))</f>
        <v>0</v>
      </c>
      <c r="CJ27" s="3">
        <f t="shared" si="51"/>
        <v>0</v>
      </c>
      <c r="CK27" s="104">
        <f t="shared" si="100"/>
        <v>0</v>
      </c>
      <c r="CL27" s="3">
        <f t="shared" si="101"/>
        <v>0</v>
      </c>
      <c r="CM27" s="3">
        <f t="shared" si="102"/>
        <v>0</v>
      </c>
      <c r="CN27" s="3">
        <f t="shared" si="24"/>
        <v>0</v>
      </c>
      <c r="CO27" s="3">
        <f t="shared" si="25"/>
        <v>0</v>
      </c>
      <c r="CP27" s="3">
        <f>IF(CK27=0,0,IF(CM27-CN27=0,0,MIN(CM27-CN27,$D$1-$C27-SUMIF($J$15:CO$15,"Snowball",$J27:CO27))))</f>
        <v>0</v>
      </c>
      <c r="CQ27" s="3">
        <f t="shared" si="52"/>
        <v>0</v>
      </c>
      <c r="CR27" s="104">
        <f t="shared" si="103"/>
        <v>0</v>
      </c>
      <c r="CS27" s="3">
        <f t="shared" si="104"/>
        <v>0</v>
      </c>
      <c r="CT27" s="3">
        <f t="shared" si="105"/>
        <v>0</v>
      </c>
      <c r="CU27" s="3">
        <f t="shared" si="26"/>
        <v>0</v>
      </c>
      <c r="CV27" s="3">
        <f t="shared" si="27"/>
        <v>0</v>
      </c>
      <c r="CW27" s="3">
        <f>IF(CR27=0,0,IF(CT27-CU27=0,0,MIN(CT27-CU27,$D$1-$C27-SUMIF($J$15:CV$15,"Snowball",$J27:CV27))))</f>
        <v>0</v>
      </c>
      <c r="CX27" s="3">
        <f t="shared" si="53"/>
        <v>0</v>
      </c>
      <c r="CY27" s="104">
        <f t="shared" si="106"/>
        <v>0</v>
      </c>
      <c r="CZ27" s="3">
        <f t="shared" si="107"/>
        <v>0</v>
      </c>
      <c r="DA27" s="3">
        <f t="shared" si="108"/>
        <v>0</v>
      </c>
      <c r="DB27" s="3">
        <f t="shared" si="28"/>
        <v>0</v>
      </c>
      <c r="DC27" s="3">
        <f t="shared" si="29"/>
        <v>0</v>
      </c>
      <c r="DD27" s="3">
        <f>IF(CY27=0,0,IF(DA27-DB27=0,0,MIN(DA27-DB27,$D$1-$C27-SUMIF($J$15:DC$15,"Snowball",$J27:DC27))))</f>
        <v>0</v>
      </c>
      <c r="DE27" s="3">
        <f t="shared" si="54"/>
        <v>0</v>
      </c>
      <c r="DF27" s="104">
        <f t="shared" si="109"/>
        <v>0</v>
      </c>
      <c r="DG27" s="3">
        <f t="shared" si="110"/>
        <v>0</v>
      </c>
      <c r="DH27" s="3">
        <f t="shared" si="111"/>
        <v>0</v>
      </c>
      <c r="DI27" s="3">
        <f t="shared" si="30"/>
        <v>0</v>
      </c>
      <c r="DJ27" s="3">
        <f t="shared" si="31"/>
        <v>0</v>
      </c>
      <c r="DK27" s="3">
        <f>IF(DF27=0,0,IF(DH27-DI27=0,0,MIN(DH27-DI27,$D$1-$C27-SUMIF($J$15:DJ$15,"Snowball",$J27:DJ27))))</f>
        <v>0</v>
      </c>
      <c r="DL27" s="3">
        <f t="shared" si="55"/>
        <v>0</v>
      </c>
      <c r="DM27" s="104">
        <f t="shared" si="112"/>
        <v>0</v>
      </c>
      <c r="DN27" s="3">
        <f t="shared" si="113"/>
        <v>0</v>
      </c>
      <c r="DO27" s="3">
        <f t="shared" si="114"/>
        <v>0</v>
      </c>
      <c r="DP27" s="3">
        <f t="shared" si="32"/>
        <v>0</v>
      </c>
      <c r="DQ27" s="3">
        <f t="shared" si="33"/>
        <v>0</v>
      </c>
      <c r="DR27" s="3">
        <f>IF(DM27=0,0,IF(DO27-DP27=0,0,MIN(DO27-DP27,$D$1-$C27-SUMIF($J$15:DQ$15,"Snowball",$J27:DQ27))))</f>
        <v>0</v>
      </c>
      <c r="DS27" s="3">
        <f t="shared" si="56"/>
        <v>0</v>
      </c>
      <c r="DT27" s="104">
        <f t="shared" si="115"/>
        <v>0</v>
      </c>
      <c r="DU27" s="3">
        <f t="shared" si="116"/>
        <v>0</v>
      </c>
      <c r="DV27" s="3">
        <f t="shared" si="117"/>
        <v>0</v>
      </c>
      <c r="DW27" s="3">
        <f t="shared" si="34"/>
        <v>0</v>
      </c>
      <c r="DX27" s="3">
        <f t="shared" si="35"/>
        <v>0</v>
      </c>
      <c r="DY27" s="3">
        <f>IF(DT27=0,0,IF(DV27-DW27=0,0,MIN(DV27-DW27,$D$1-$C27-SUMIF($J$15:DX$15,"Snowball",$J27:DX27))))</f>
        <v>0</v>
      </c>
      <c r="DZ27" s="3">
        <f t="shared" si="57"/>
        <v>0</v>
      </c>
      <c r="EA27" s="104">
        <f t="shared" si="118"/>
        <v>0</v>
      </c>
      <c r="EB27" s="3">
        <f t="shared" si="119"/>
        <v>0</v>
      </c>
      <c r="EC27" s="3">
        <f t="shared" si="120"/>
        <v>0</v>
      </c>
      <c r="ED27" s="3">
        <f t="shared" si="36"/>
        <v>0</v>
      </c>
      <c r="EE27" s="3">
        <f t="shared" si="37"/>
        <v>0</v>
      </c>
      <c r="EF27" s="3">
        <f>IF(EA27=0,0,IF(EC27-ED27=0,0,MIN(EC27-ED27,$D$1-$C27-SUMIF($J$15:EE$15,"Snowball",$J27:EE27))))</f>
        <v>0</v>
      </c>
      <c r="EG27" s="3">
        <f t="shared" si="58"/>
        <v>0</v>
      </c>
      <c r="EH27" s="104">
        <f t="shared" si="121"/>
        <v>0</v>
      </c>
      <c r="EI27" s="3">
        <f t="shared" si="122"/>
        <v>0</v>
      </c>
      <c r="EJ27" s="3">
        <f t="shared" si="123"/>
        <v>0</v>
      </c>
      <c r="EK27" s="3">
        <f t="shared" si="38"/>
        <v>0</v>
      </c>
      <c r="EL27" s="3">
        <f t="shared" si="39"/>
        <v>0</v>
      </c>
      <c r="EM27" s="3">
        <f>IF(EH27=0,0,IF(EJ27-EK27=0,0,MIN(EJ27-EK27,$D$1-$C27-SUMIF($J$15:EL$15,"Snowball",$J27:EL27))))</f>
        <v>0</v>
      </c>
      <c r="EN27" s="3">
        <f t="shared" si="59"/>
        <v>0</v>
      </c>
    </row>
    <row r="28" spans="1:144" x14ac:dyDescent="0.25">
      <c r="A28" s="1" t="s">
        <v>23</v>
      </c>
      <c r="B28" s="76">
        <f t="shared" si="60"/>
        <v>2187.6800000000003</v>
      </c>
      <c r="C28" s="3">
        <f t="shared" si="61"/>
        <v>70</v>
      </c>
      <c r="D28" s="101">
        <f t="shared" si="62"/>
        <v>200</v>
      </c>
      <c r="E28" s="104">
        <f t="shared" si="63"/>
        <v>0</v>
      </c>
      <c r="F28" s="3">
        <f t="shared" si="64"/>
        <v>0</v>
      </c>
      <c r="G28" s="3">
        <f t="shared" si="65"/>
        <v>0</v>
      </c>
      <c r="H28" s="3">
        <f t="shared" si="0"/>
        <v>0</v>
      </c>
      <c r="I28" s="3">
        <f t="shared" si="1"/>
        <v>0</v>
      </c>
      <c r="J28" s="3">
        <f t="shared" si="66"/>
        <v>0</v>
      </c>
      <c r="K28" s="3">
        <f t="shared" si="40"/>
        <v>0</v>
      </c>
      <c r="L28" s="104">
        <f t="shared" si="67"/>
        <v>0</v>
      </c>
      <c r="M28" s="3">
        <f t="shared" si="68"/>
        <v>0</v>
      </c>
      <c r="N28" s="3">
        <f t="shared" si="69"/>
        <v>0</v>
      </c>
      <c r="O28" s="3">
        <f t="shared" si="2"/>
        <v>0</v>
      </c>
      <c r="P28" s="3">
        <f t="shared" si="3"/>
        <v>0</v>
      </c>
      <c r="Q28" s="3">
        <f>IF(L28=0,0,IF(N28-O28=0,0,MIN(N28-O28,$D$1-$C28-SUMIF($J$15:P$15,"Snowball",$J28:P28))))</f>
        <v>0</v>
      </c>
      <c r="R28" s="3">
        <f t="shared" si="41"/>
        <v>0</v>
      </c>
      <c r="S28" s="104">
        <f t="shared" si="70"/>
        <v>1073.3700000000001</v>
      </c>
      <c r="T28" s="3">
        <f t="shared" si="71"/>
        <v>7.16</v>
      </c>
      <c r="U28" s="3">
        <f t="shared" si="72"/>
        <v>1080.5300000000002</v>
      </c>
      <c r="V28" s="3">
        <f t="shared" si="4"/>
        <v>35</v>
      </c>
      <c r="W28" s="3">
        <f t="shared" si="5"/>
        <v>915.5300000000002</v>
      </c>
      <c r="X28" s="3">
        <f>IF(S28=0,0,IF(U28-V28=0,0,MIN(U28-V28,$D$1-$C28-SUMIF($J$15:W$15,"Snowball",$J28:W28))))</f>
        <v>130</v>
      </c>
      <c r="Y28" s="3">
        <f t="shared" si="42"/>
        <v>165</v>
      </c>
      <c r="Z28" s="104">
        <f t="shared" si="73"/>
        <v>1291.0099999999998</v>
      </c>
      <c r="AA28" s="3">
        <f t="shared" si="74"/>
        <v>16.14</v>
      </c>
      <c r="AB28" s="3">
        <f t="shared" si="75"/>
        <v>1307.1499999999999</v>
      </c>
      <c r="AC28" s="3">
        <f t="shared" si="6"/>
        <v>35</v>
      </c>
      <c r="AD28" s="3">
        <f t="shared" si="7"/>
        <v>1272.1499999999999</v>
      </c>
      <c r="AE28" s="3">
        <f>IF(Z28=0,0,IF(AB28-AC28=0,0,MIN(AB28-AC28,$D$1-$C28-SUMIF($J$15:AD$15,"Snowball",$J28:AD28))))</f>
        <v>0</v>
      </c>
      <c r="AF28" s="3">
        <f t="shared" si="43"/>
        <v>35</v>
      </c>
      <c r="AG28" s="104">
        <f t="shared" si="76"/>
        <v>0</v>
      </c>
      <c r="AH28" s="3">
        <f t="shared" si="77"/>
        <v>0</v>
      </c>
      <c r="AI28" s="3">
        <f t="shared" si="78"/>
        <v>0</v>
      </c>
      <c r="AJ28" s="3">
        <f t="shared" si="8"/>
        <v>0</v>
      </c>
      <c r="AK28" s="3">
        <f t="shared" si="9"/>
        <v>0</v>
      </c>
      <c r="AL28" s="3">
        <f>IF(AG28=0,0,IF(AI28-AJ28=0,0,MIN(AI28-AJ28,$D$1-$C28-SUMIF($J$15:AK$15,"Snowball",$J28:AK28))))</f>
        <v>0</v>
      </c>
      <c r="AM28" s="3">
        <f t="shared" si="44"/>
        <v>0</v>
      </c>
      <c r="AN28" s="104">
        <f t="shared" si="79"/>
        <v>0</v>
      </c>
      <c r="AO28" s="3">
        <f t="shared" si="80"/>
        <v>0</v>
      </c>
      <c r="AP28" s="3">
        <f t="shared" si="81"/>
        <v>0</v>
      </c>
      <c r="AQ28" s="3">
        <f t="shared" si="10"/>
        <v>0</v>
      </c>
      <c r="AR28" s="3">
        <f t="shared" si="11"/>
        <v>0</v>
      </c>
      <c r="AS28" s="3">
        <f>IF(AN28=0,0,IF(AP28-AQ28=0,0,MIN(AP28-AQ28,$D$1-$C28-SUMIF($J$15:AR$15,"Snowball",$J28:AR28))))</f>
        <v>0</v>
      </c>
      <c r="AT28" s="3">
        <f t="shared" si="45"/>
        <v>0</v>
      </c>
      <c r="AU28" s="104">
        <f t="shared" si="82"/>
        <v>0</v>
      </c>
      <c r="AV28" s="3">
        <f t="shared" si="83"/>
        <v>0</v>
      </c>
      <c r="AW28" s="3">
        <f t="shared" si="84"/>
        <v>0</v>
      </c>
      <c r="AX28" s="3">
        <f t="shared" si="12"/>
        <v>0</v>
      </c>
      <c r="AY28" s="3">
        <f t="shared" si="13"/>
        <v>0</v>
      </c>
      <c r="AZ28" s="3">
        <f>IF(AU28=0,0,IF(AW28-AX28=0,0,MIN(AW28-AX28,$D$1-$C28-SUMIF($J$15:AY$15,"Snowball",$J28:AY28))))</f>
        <v>0</v>
      </c>
      <c r="BA28" s="3">
        <f t="shared" si="46"/>
        <v>0</v>
      </c>
      <c r="BB28" s="104">
        <f t="shared" si="85"/>
        <v>0</v>
      </c>
      <c r="BC28" s="3">
        <f t="shared" si="86"/>
        <v>0</v>
      </c>
      <c r="BD28" s="3">
        <f t="shared" si="87"/>
        <v>0</v>
      </c>
      <c r="BE28" s="3">
        <f t="shared" si="14"/>
        <v>0</v>
      </c>
      <c r="BF28" s="3">
        <f t="shared" si="15"/>
        <v>0</v>
      </c>
      <c r="BG28" s="3">
        <f>IF(BB28=0,0,IF(BD28-BE28=0,0,MIN(BD28-BE28,$D$1-$C28-SUMIF($J$15:BF$15,"Snowball",$J28:BF28))))</f>
        <v>0</v>
      </c>
      <c r="BH28" s="3">
        <f t="shared" si="47"/>
        <v>0</v>
      </c>
      <c r="BI28" s="104">
        <f t="shared" si="88"/>
        <v>0</v>
      </c>
      <c r="BJ28" s="3">
        <f t="shared" si="89"/>
        <v>0</v>
      </c>
      <c r="BK28" s="3">
        <f t="shared" si="90"/>
        <v>0</v>
      </c>
      <c r="BL28" s="3">
        <f t="shared" si="16"/>
        <v>0</v>
      </c>
      <c r="BM28" s="3">
        <f t="shared" si="17"/>
        <v>0</v>
      </c>
      <c r="BN28" s="3">
        <f>IF(BI28=0,0,IF(BK28-BL28=0,0,MIN(BK28-BL28,$D$1-$C28-SUMIF($J$15:BM$15,"Snowball",$J28:BM28))))</f>
        <v>0</v>
      </c>
      <c r="BO28" s="3">
        <f t="shared" si="48"/>
        <v>0</v>
      </c>
      <c r="BP28" s="104">
        <f t="shared" si="91"/>
        <v>0</v>
      </c>
      <c r="BQ28" s="3">
        <f t="shared" si="92"/>
        <v>0</v>
      </c>
      <c r="BR28" s="3">
        <f t="shared" si="93"/>
        <v>0</v>
      </c>
      <c r="BS28" s="3">
        <f t="shared" si="18"/>
        <v>0</v>
      </c>
      <c r="BT28" s="3">
        <f t="shared" si="19"/>
        <v>0</v>
      </c>
      <c r="BU28" s="3">
        <f>IF(BP28=0,0,IF(BR28-BS28=0,0,MIN(BR28-BS28,$D$1-$C28-SUMIF($J$15:BT$15,"Snowball",$J28:BT28))))</f>
        <v>0</v>
      </c>
      <c r="BV28" s="3">
        <f t="shared" si="49"/>
        <v>0</v>
      </c>
      <c r="BW28" s="104">
        <f t="shared" si="94"/>
        <v>0</v>
      </c>
      <c r="BX28" s="3">
        <f t="shared" si="95"/>
        <v>0</v>
      </c>
      <c r="BY28" s="3">
        <f t="shared" si="96"/>
        <v>0</v>
      </c>
      <c r="BZ28" s="3">
        <f t="shared" si="20"/>
        <v>0</v>
      </c>
      <c r="CA28" s="3">
        <f t="shared" si="21"/>
        <v>0</v>
      </c>
      <c r="CB28" s="3">
        <f>IF(BW28=0,0,IF(BY28-BZ28=0,0,MIN(BY28-BZ28,$D$1-$C28-SUMIF($J$15:CA$15,"Snowball",$J28:CA28))))</f>
        <v>0</v>
      </c>
      <c r="CC28" s="3">
        <f t="shared" si="50"/>
        <v>0</v>
      </c>
      <c r="CD28" s="104">
        <f t="shared" si="97"/>
        <v>0</v>
      </c>
      <c r="CE28" s="3">
        <f t="shared" si="98"/>
        <v>0</v>
      </c>
      <c r="CF28" s="3">
        <f t="shared" si="99"/>
        <v>0</v>
      </c>
      <c r="CG28" s="3">
        <f t="shared" si="22"/>
        <v>0</v>
      </c>
      <c r="CH28" s="3">
        <f t="shared" si="23"/>
        <v>0</v>
      </c>
      <c r="CI28" s="3">
        <f>IF(CD28=0,0,IF(CF28-CG28=0,0,MIN(CF28-CG28,$D$1-$C28-SUMIF($J$15:CH$15,"Snowball",$J28:CH28))))</f>
        <v>0</v>
      </c>
      <c r="CJ28" s="3">
        <f t="shared" si="51"/>
        <v>0</v>
      </c>
      <c r="CK28" s="104">
        <f t="shared" si="100"/>
        <v>0</v>
      </c>
      <c r="CL28" s="3">
        <f t="shared" si="101"/>
        <v>0</v>
      </c>
      <c r="CM28" s="3">
        <f t="shared" si="102"/>
        <v>0</v>
      </c>
      <c r="CN28" s="3">
        <f t="shared" si="24"/>
        <v>0</v>
      </c>
      <c r="CO28" s="3">
        <f t="shared" si="25"/>
        <v>0</v>
      </c>
      <c r="CP28" s="3">
        <f>IF(CK28=0,0,IF(CM28-CN28=0,0,MIN(CM28-CN28,$D$1-$C28-SUMIF($J$15:CO$15,"Snowball",$J28:CO28))))</f>
        <v>0</v>
      </c>
      <c r="CQ28" s="3">
        <f t="shared" si="52"/>
        <v>0</v>
      </c>
      <c r="CR28" s="104">
        <f t="shared" si="103"/>
        <v>0</v>
      </c>
      <c r="CS28" s="3">
        <f t="shared" si="104"/>
        <v>0</v>
      </c>
      <c r="CT28" s="3">
        <f t="shared" si="105"/>
        <v>0</v>
      </c>
      <c r="CU28" s="3">
        <f t="shared" si="26"/>
        <v>0</v>
      </c>
      <c r="CV28" s="3">
        <f t="shared" si="27"/>
        <v>0</v>
      </c>
      <c r="CW28" s="3">
        <f>IF(CR28=0,0,IF(CT28-CU28=0,0,MIN(CT28-CU28,$D$1-$C28-SUMIF($J$15:CV$15,"Snowball",$J28:CV28))))</f>
        <v>0</v>
      </c>
      <c r="CX28" s="3">
        <f t="shared" si="53"/>
        <v>0</v>
      </c>
      <c r="CY28" s="104">
        <f t="shared" si="106"/>
        <v>0</v>
      </c>
      <c r="CZ28" s="3">
        <f t="shared" si="107"/>
        <v>0</v>
      </c>
      <c r="DA28" s="3">
        <f t="shared" si="108"/>
        <v>0</v>
      </c>
      <c r="DB28" s="3">
        <f t="shared" si="28"/>
        <v>0</v>
      </c>
      <c r="DC28" s="3">
        <f t="shared" si="29"/>
        <v>0</v>
      </c>
      <c r="DD28" s="3">
        <f>IF(CY28=0,0,IF(DA28-DB28=0,0,MIN(DA28-DB28,$D$1-$C28-SUMIF($J$15:DC$15,"Snowball",$J28:DC28))))</f>
        <v>0</v>
      </c>
      <c r="DE28" s="3">
        <f t="shared" si="54"/>
        <v>0</v>
      </c>
      <c r="DF28" s="104">
        <f t="shared" si="109"/>
        <v>0</v>
      </c>
      <c r="DG28" s="3">
        <f t="shared" si="110"/>
        <v>0</v>
      </c>
      <c r="DH28" s="3">
        <f t="shared" si="111"/>
        <v>0</v>
      </c>
      <c r="DI28" s="3">
        <f t="shared" si="30"/>
        <v>0</v>
      </c>
      <c r="DJ28" s="3">
        <f t="shared" si="31"/>
        <v>0</v>
      </c>
      <c r="DK28" s="3">
        <f>IF(DF28=0,0,IF(DH28-DI28=0,0,MIN(DH28-DI28,$D$1-$C28-SUMIF($J$15:DJ$15,"Snowball",$J28:DJ28))))</f>
        <v>0</v>
      </c>
      <c r="DL28" s="3">
        <f t="shared" si="55"/>
        <v>0</v>
      </c>
      <c r="DM28" s="104">
        <f t="shared" si="112"/>
        <v>0</v>
      </c>
      <c r="DN28" s="3">
        <f t="shared" si="113"/>
        <v>0</v>
      </c>
      <c r="DO28" s="3">
        <f t="shared" si="114"/>
        <v>0</v>
      </c>
      <c r="DP28" s="3">
        <f t="shared" si="32"/>
        <v>0</v>
      </c>
      <c r="DQ28" s="3">
        <f t="shared" si="33"/>
        <v>0</v>
      </c>
      <c r="DR28" s="3">
        <f>IF(DM28=0,0,IF(DO28-DP28=0,0,MIN(DO28-DP28,$D$1-$C28-SUMIF($J$15:DQ$15,"Snowball",$J28:DQ28))))</f>
        <v>0</v>
      </c>
      <c r="DS28" s="3">
        <f t="shared" si="56"/>
        <v>0</v>
      </c>
      <c r="DT28" s="104">
        <f t="shared" si="115"/>
        <v>0</v>
      </c>
      <c r="DU28" s="3">
        <f t="shared" si="116"/>
        <v>0</v>
      </c>
      <c r="DV28" s="3">
        <f t="shared" si="117"/>
        <v>0</v>
      </c>
      <c r="DW28" s="3">
        <f t="shared" si="34"/>
        <v>0</v>
      </c>
      <c r="DX28" s="3">
        <f t="shared" si="35"/>
        <v>0</v>
      </c>
      <c r="DY28" s="3">
        <f>IF(DT28=0,0,IF(DV28-DW28=0,0,MIN(DV28-DW28,$D$1-$C28-SUMIF($J$15:DX$15,"Snowball",$J28:DX28))))</f>
        <v>0</v>
      </c>
      <c r="DZ28" s="3">
        <f t="shared" si="57"/>
        <v>0</v>
      </c>
      <c r="EA28" s="104">
        <f t="shared" si="118"/>
        <v>0</v>
      </c>
      <c r="EB28" s="3">
        <f t="shared" si="119"/>
        <v>0</v>
      </c>
      <c r="EC28" s="3">
        <f t="shared" si="120"/>
        <v>0</v>
      </c>
      <c r="ED28" s="3">
        <f t="shared" si="36"/>
        <v>0</v>
      </c>
      <c r="EE28" s="3">
        <f t="shared" si="37"/>
        <v>0</v>
      </c>
      <c r="EF28" s="3">
        <f>IF(EA28=0,0,IF(EC28-ED28=0,0,MIN(EC28-ED28,$D$1-$C28-SUMIF($J$15:EE$15,"Snowball",$J28:EE28))))</f>
        <v>0</v>
      </c>
      <c r="EG28" s="3">
        <f t="shared" si="58"/>
        <v>0</v>
      </c>
      <c r="EH28" s="104">
        <f t="shared" si="121"/>
        <v>0</v>
      </c>
      <c r="EI28" s="3">
        <f t="shared" si="122"/>
        <v>0</v>
      </c>
      <c r="EJ28" s="3">
        <f t="shared" si="123"/>
        <v>0</v>
      </c>
      <c r="EK28" s="3">
        <f t="shared" si="38"/>
        <v>0</v>
      </c>
      <c r="EL28" s="3">
        <f t="shared" si="39"/>
        <v>0</v>
      </c>
      <c r="EM28" s="3">
        <f>IF(EH28=0,0,IF(EJ28-EK28=0,0,MIN(EJ28-EK28,$D$1-$C28-SUMIF($J$15:EL$15,"Snowball",$J28:EL28))))</f>
        <v>0</v>
      </c>
      <c r="EN28" s="3">
        <f t="shared" si="59"/>
        <v>0</v>
      </c>
    </row>
    <row r="29" spans="1:144" x14ac:dyDescent="0.25">
      <c r="A29" s="1" t="s">
        <v>24</v>
      </c>
      <c r="B29" s="76">
        <f t="shared" si="60"/>
        <v>2009.6800000000003</v>
      </c>
      <c r="C29" s="3">
        <f t="shared" si="61"/>
        <v>70</v>
      </c>
      <c r="D29" s="101">
        <f t="shared" si="62"/>
        <v>200</v>
      </c>
      <c r="E29" s="104">
        <f t="shared" si="63"/>
        <v>0</v>
      </c>
      <c r="F29" s="3">
        <f t="shared" si="64"/>
        <v>0</v>
      </c>
      <c r="G29" s="3">
        <f t="shared" si="65"/>
        <v>0</v>
      </c>
      <c r="H29" s="3">
        <f t="shared" si="0"/>
        <v>0</v>
      </c>
      <c r="I29" s="3">
        <f t="shared" si="1"/>
        <v>0</v>
      </c>
      <c r="J29" s="3">
        <f t="shared" si="66"/>
        <v>0</v>
      </c>
      <c r="K29" s="3">
        <f t="shared" si="40"/>
        <v>0</v>
      </c>
      <c r="L29" s="104">
        <f t="shared" si="67"/>
        <v>0</v>
      </c>
      <c r="M29" s="3">
        <f t="shared" si="68"/>
        <v>0</v>
      </c>
      <c r="N29" s="3">
        <f t="shared" si="69"/>
        <v>0</v>
      </c>
      <c r="O29" s="3">
        <f t="shared" si="2"/>
        <v>0</v>
      </c>
      <c r="P29" s="3">
        <f t="shared" si="3"/>
        <v>0</v>
      </c>
      <c r="Q29" s="3">
        <f>IF(L29=0,0,IF(N29-O29=0,0,MIN(N29-O29,$D$1-$C29-SUMIF($J$15:P$15,"Snowball",$J29:P29))))</f>
        <v>0</v>
      </c>
      <c r="R29" s="3">
        <f t="shared" si="41"/>
        <v>0</v>
      </c>
      <c r="S29" s="104">
        <f t="shared" si="70"/>
        <v>915.5300000000002</v>
      </c>
      <c r="T29" s="3">
        <f t="shared" si="71"/>
        <v>6.1</v>
      </c>
      <c r="U29" s="3">
        <f t="shared" si="72"/>
        <v>921.63000000000022</v>
      </c>
      <c r="V29" s="3">
        <f t="shared" si="4"/>
        <v>35</v>
      </c>
      <c r="W29" s="3">
        <f t="shared" si="5"/>
        <v>756.63000000000022</v>
      </c>
      <c r="X29" s="3">
        <f>IF(S29=0,0,IF(U29-V29=0,0,MIN(U29-V29,$D$1-$C29-SUMIF($J$15:W$15,"Snowball",$J29:W29))))</f>
        <v>130</v>
      </c>
      <c r="Y29" s="3">
        <f t="shared" si="42"/>
        <v>165</v>
      </c>
      <c r="Z29" s="104">
        <f t="shared" si="73"/>
        <v>1272.1499999999999</v>
      </c>
      <c r="AA29" s="3">
        <f t="shared" si="74"/>
        <v>15.9</v>
      </c>
      <c r="AB29" s="3">
        <f t="shared" si="75"/>
        <v>1288.05</v>
      </c>
      <c r="AC29" s="3">
        <f t="shared" si="6"/>
        <v>35</v>
      </c>
      <c r="AD29" s="3">
        <f t="shared" si="7"/>
        <v>1253.05</v>
      </c>
      <c r="AE29" s="3">
        <f>IF(Z29=0,0,IF(AB29-AC29=0,0,MIN(AB29-AC29,$D$1-$C29-SUMIF($J$15:AD$15,"Snowball",$J29:AD29))))</f>
        <v>0</v>
      </c>
      <c r="AF29" s="3">
        <f t="shared" si="43"/>
        <v>35</v>
      </c>
      <c r="AG29" s="104">
        <f t="shared" si="76"/>
        <v>0</v>
      </c>
      <c r="AH29" s="3">
        <f t="shared" si="77"/>
        <v>0</v>
      </c>
      <c r="AI29" s="3">
        <f t="shared" si="78"/>
        <v>0</v>
      </c>
      <c r="AJ29" s="3">
        <f t="shared" si="8"/>
        <v>0</v>
      </c>
      <c r="AK29" s="3">
        <f t="shared" si="9"/>
        <v>0</v>
      </c>
      <c r="AL29" s="3">
        <f>IF(AG29=0,0,IF(AI29-AJ29=0,0,MIN(AI29-AJ29,$D$1-$C29-SUMIF($J$15:AK$15,"Snowball",$J29:AK29))))</f>
        <v>0</v>
      </c>
      <c r="AM29" s="3">
        <f t="shared" si="44"/>
        <v>0</v>
      </c>
      <c r="AN29" s="104">
        <f t="shared" si="79"/>
        <v>0</v>
      </c>
      <c r="AO29" s="3">
        <f t="shared" si="80"/>
        <v>0</v>
      </c>
      <c r="AP29" s="3">
        <f t="shared" si="81"/>
        <v>0</v>
      </c>
      <c r="AQ29" s="3">
        <f t="shared" si="10"/>
        <v>0</v>
      </c>
      <c r="AR29" s="3">
        <f t="shared" si="11"/>
        <v>0</v>
      </c>
      <c r="AS29" s="3">
        <f>IF(AN29=0,0,IF(AP29-AQ29=0,0,MIN(AP29-AQ29,$D$1-$C29-SUMIF($J$15:AR$15,"Snowball",$J29:AR29))))</f>
        <v>0</v>
      </c>
      <c r="AT29" s="3">
        <f t="shared" si="45"/>
        <v>0</v>
      </c>
      <c r="AU29" s="104">
        <f t="shared" si="82"/>
        <v>0</v>
      </c>
      <c r="AV29" s="3">
        <f t="shared" si="83"/>
        <v>0</v>
      </c>
      <c r="AW29" s="3">
        <f t="shared" si="84"/>
        <v>0</v>
      </c>
      <c r="AX29" s="3">
        <f t="shared" si="12"/>
        <v>0</v>
      </c>
      <c r="AY29" s="3">
        <f t="shared" si="13"/>
        <v>0</v>
      </c>
      <c r="AZ29" s="3">
        <f>IF(AU29=0,0,IF(AW29-AX29=0,0,MIN(AW29-AX29,$D$1-$C29-SUMIF($J$15:AY$15,"Snowball",$J29:AY29))))</f>
        <v>0</v>
      </c>
      <c r="BA29" s="3">
        <f t="shared" si="46"/>
        <v>0</v>
      </c>
      <c r="BB29" s="104">
        <f t="shared" si="85"/>
        <v>0</v>
      </c>
      <c r="BC29" s="3">
        <f t="shared" si="86"/>
        <v>0</v>
      </c>
      <c r="BD29" s="3">
        <f t="shared" si="87"/>
        <v>0</v>
      </c>
      <c r="BE29" s="3">
        <f t="shared" si="14"/>
        <v>0</v>
      </c>
      <c r="BF29" s="3">
        <f t="shared" si="15"/>
        <v>0</v>
      </c>
      <c r="BG29" s="3">
        <f>IF(BB29=0,0,IF(BD29-BE29=0,0,MIN(BD29-BE29,$D$1-$C29-SUMIF($J$15:BF$15,"Snowball",$J29:BF29))))</f>
        <v>0</v>
      </c>
      <c r="BH29" s="3">
        <f t="shared" si="47"/>
        <v>0</v>
      </c>
      <c r="BI29" s="104">
        <f t="shared" si="88"/>
        <v>0</v>
      </c>
      <c r="BJ29" s="3">
        <f t="shared" si="89"/>
        <v>0</v>
      </c>
      <c r="BK29" s="3">
        <f t="shared" si="90"/>
        <v>0</v>
      </c>
      <c r="BL29" s="3">
        <f t="shared" si="16"/>
        <v>0</v>
      </c>
      <c r="BM29" s="3">
        <f t="shared" si="17"/>
        <v>0</v>
      </c>
      <c r="BN29" s="3">
        <f>IF(BI29=0,0,IF(BK29-BL29=0,0,MIN(BK29-BL29,$D$1-$C29-SUMIF($J$15:BM$15,"Snowball",$J29:BM29))))</f>
        <v>0</v>
      </c>
      <c r="BO29" s="3">
        <f t="shared" si="48"/>
        <v>0</v>
      </c>
      <c r="BP29" s="104">
        <f t="shared" si="91"/>
        <v>0</v>
      </c>
      <c r="BQ29" s="3">
        <f t="shared" si="92"/>
        <v>0</v>
      </c>
      <c r="BR29" s="3">
        <f t="shared" si="93"/>
        <v>0</v>
      </c>
      <c r="BS29" s="3">
        <f t="shared" si="18"/>
        <v>0</v>
      </c>
      <c r="BT29" s="3">
        <f t="shared" si="19"/>
        <v>0</v>
      </c>
      <c r="BU29" s="3">
        <f>IF(BP29=0,0,IF(BR29-BS29=0,0,MIN(BR29-BS29,$D$1-$C29-SUMIF($J$15:BT$15,"Snowball",$J29:BT29))))</f>
        <v>0</v>
      </c>
      <c r="BV29" s="3">
        <f t="shared" si="49"/>
        <v>0</v>
      </c>
      <c r="BW29" s="104">
        <f t="shared" si="94"/>
        <v>0</v>
      </c>
      <c r="BX29" s="3">
        <f t="shared" si="95"/>
        <v>0</v>
      </c>
      <c r="BY29" s="3">
        <f t="shared" si="96"/>
        <v>0</v>
      </c>
      <c r="BZ29" s="3">
        <f t="shared" si="20"/>
        <v>0</v>
      </c>
      <c r="CA29" s="3">
        <f t="shared" si="21"/>
        <v>0</v>
      </c>
      <c r="CB29" s="3">
        <f>IF(BW29=0,0,IF(BY29-BZ29=0,0,MIN(BY29-BZ29,$D$1-$C29-SUMIF($J$15:CA$15,"Snowball",$J29:CA29))))</f>
        <v>0</v>
      </c>
      <c r="CC29" s="3">
        <f t="shared" si="50"/>
        <v>0</v>
      </c>
      <c r="CD29" s="104">
        <f t="shared" si="97"/>
        <v>0</v>
      </c>
      <c r="CE29" s="3">
        <f t="shared" si="98"/>
        <v>0</v>
      </c>
      <c r="CF29" s="3">
        <f t="shared" si="99"/>
        <v>0</v>
      </c>
      <c r="CG29" s="3">
        <f t="shared" si="22"/>
        <v>0</v>
      </c>
      <c r="CH29" s="3">
        <f t="shared" si="23"/>
        <v>0</v>
      </c>
      <c r="CI29" s="3">
        <f>IF(CD29=0,0,IF(CF29-CG29=0,0,MIN(CF29-CG29,$D$1-$C29-SUMIF($J$15:CH$15,"Snowball",$J29:CH29))))</f>
        <v>0</v>
      </c>
      <c r="CJ29" s="3">
        <f t="shared" si="51"/>
        <v>0</v>
      </c>
      <c r="CK29" s="104">
        <f t="shared" si="100"/>
        <v>0</v>
      </c>
      <c r="CL29" s="3">
        <f t="shared" si="101"/>
        <v>0</v>
      </c>
      <c r="CM29" s="3">
        <f t="shared" si="102"/>
        <v>0</v>
      </c>
      <c r="CN29" s="3">
        <f t="shared" si="24"/>
        <v>0</v>
      </c>
      <c r="CO29" s="3">
        <f t="shared" si="25"/>
        <v>0</v>
      </c>
      <c r="CP29" s="3">
        <f>IF(CK29=0,0,IF(CM29-CN29=0,0,MIN(CM29-CN29,$D$1-$C29-SUMIF($J$15:CO$15,"Snowball",$J29:CO29))))</f>
        <v>0</v>
      </c>
      <c r="CQ29" s="3">
        <f t="shared" si="52"/>
        <v>0</v>
      </c>
      <c r="CR29" s="104">
        <f t="shared" si="103"/>
        <v>0</v>
      </c>
      <c r="CS29" s="3">
        <f t="shared" si="104"/>
        <v>0</v>
      </c>
      <c r="CT29" s="3">
        <f t="shared" si="105"/>
        <v>0</v>
      </c>
      <c r="CU29" s="3">
        <f t="shared" si="26"/>
        <v>0</v>
      </c>
      <c r="CV29" s="3">
        <f t="shared" si="27"/>
        <v>0</v>
      </c>
      <c r="CW29" s="3">
        <f>IF(CR29=0,0,IF(CT29-CU29=0,0,MIN(CT29-CU29,$D$1-$C29-SUMIF($J$15:CV$15,"Snowball",$J29:CV29))))</f>
        <v>0</v>
      </c>
      <c r="CX29" s="3">
        <f t="shared" si="53"/>
        <v>0</v>
      </c>
      <c r="CY29" s="104">
        <f t="shared" si="106"/>
        <v>0</v>
      </c>
      <c r="CZ29" s="3">
        <f t="shared" si="107"/>
        <v>0</v>
      </c>
      <c r="DA29" s="3">
        <f t="shared" si="108"/>
        <v>0</v>
      </c>
      <c r="DB29" s="3">
        <f t="shared" si="28"/>
        <v>0</v>
      </c>
      <c r="DC29" s="3">
        <f t="shared" si="29"/>
        <v>0</v>
      </c>
      <c r="DD29" s="3">
        <f>IF(CY29=0,0,IF(DA29-DB29=0,0,MIN(DA29-DB29,$D$1-$C29-SUMIF($J$15:DC$15,"Snowball",$J29:DC29))))</f>
        <v>0</v>
      </c>
      <c r="DE29" s="3">
        <f t="shared" si="54"/>
        <v>0</v>
      </c>
      <c r="DF29" s="104">
        <f t="shared" si="109"/>
        <v>0</v>
      </c>
      <c r="DG29" s="3">
        <f t="shared" si="110"/>
        <v>0</v>
      </c>
      <c r="DH29" s="3">
        <f t="shared" si="111"/>
        <v>0</v>
      </c>
      <c r="DI29" s="3">
        <f t="shared" si="30"/>
        <v>0</v>
      </c>
      <c r="DJ29" s="3">
        <f t="shared" si="31"/>
        <v>0</v>
      </c>
      <c r="DK29" s="3">
        <f>IF(DF29=0,0,IF(DH29-DI29=0,0,MIN(DH29-DI29,$D$1-$C29-SUMIF($J$15:DJ$15,"Snowball",$J29:DJ29))))</f>
        <v>0</v>
      </c>
      <c r="DL29" s="3">
        <f t="shared" si="55"/>
        <v>0</v>
      </c>
      <c r="DM29" s="104">
        <f t="shared" si="112"/>
        <v>0</v>
      </c>
      <c r="DN29" s="3">
        <f t="shared" si="113"/>
        <v>0</v>
      </c>
      <c r="DO29" s="3">
        <f t="shared" si="114"/>
        <v>0</v>
      </c>
      <c r="DP29" s="3">
        <f t="shared" si="32"/>
        <v>0</v>
      </c>
      <c r="DQ29" s="3">
        <f t="shared" si="33"/>
        <v>0</v>
      </c>
      <c r="DR29" s="3">
        <f>IF(DM29=0,0,IF(DO29-DP29=0,0,MIN(DO29-DP29,$D$1-$C29-SUMIF($J$15:DQ$15,"Snowball",$J29:DQ29))))</f>
        <v>0</v>
      </c>
      <c r="DS29" s="3">
        <f t="shared" si="56"/>
        <v>0</v>
      </c>
      <c r="DT29" s="104">
        <f t="shared" si="115"/>
        <v>0</v>
      </c>
      <c r="DU29" s="3">
        <f t="shared" si="116"/>
        <v>0</v>
      </c>
      <c r="DV29" s="3">
        <f t="shared" si="117"/>
        <v>0</v>
      </c>
      <c r="DW29" s="3">
        <f t="shared" si="34"/>
        <v>0</v>
      </c>
      <c r="DX29" s="3">
        <f t="shared" si="35"/>
        <v>0</v>
      </c>
      <c r="DY29" s="3">
        <f>IF(DT29=0,0,IF(DV29-DW29=0,0,MIN(DV29-DW29,$D$1-$C29-SUMIF($J$15:DX$15,"Snowball",$J29:DX29))))</f>
        <v>0</v>
      </c>
      <c r="DZ29" s="3">
        <f t="shared" si="57"/>
        <v>0</v>
      </c>
      <c r="EA29" s="104">
        <f t="shared" si="118"/>
        <v>0</v>
      </c>
      <c r="EB29" s="3">
        <f t="shared" si="119"/>
        <v>0</v>
      </c>
      <c r="EC29" s="3">
        <f t="shared" si="120"/>
        <v>0</v>
      </c>
      <c r="ED29" s="3">
        <f t="shared" si="36"/>
        <v>0</v>
      </c>
      <c r="EE29" s="3">
        <f t="shared" si="37"/>
        <v>0</v>
      </c>
      <c r="EF29" s="3">
        <f>IF(EA29=0,0,IF(EC29-ED29=0,0,MIN(EC29-ED29,$D$1-$C29-SUMIF($J$15:EE$15,"Snowball",$J29:EE29))))</f>
        <v>0</v>
      </c>
      <c r="EG29" s="3">
        <f t="shared" si="58"/>
        <v>0</v>
      </c>
      <c r="EH29" s="104">
        <f t="shared" si="121"/>
        <v>0</v>
      </c>
      <c r="EI29" s="3">
        <f t="shared" si="122"/>
        <v>0</v>
      </c>
      <c r="EJ29" s="3">
        <f t="shared" si="123"/>
        <v>0</v>
      </c>
      <c r="EK29" s="3">
        <f t="shared" si="38"/>
        <v>0</v>
      </c>
      <c r="EL29" s="3">
        <f t="shared" si="39"/>
        <v>0</v>
      </c>
      <c r="EM29" s="3">
        <f>IF(EH29=0,0,IF(EJ29-EK29=0,0,MIN(EJ29-EK29,$D$1-$C29-SUMIF($J$15:EL$15,"Snowball",$J29:EL29))))</f>
        <v>0</v>
      </c>
      <c r="EN29" s="3">
        <f t="shared" si="59"/>
        <v>0</v>
      </c>
    </row>
    <row r="30" spans="1:144" x14ac:dyDescent="0.25">
      <c r="A30" s="1" t="s">
        <v>25</v>
      </c>
      <c r="B30" s="76">
        <f t="shared" si="60"/>
        <v>1830.38</v>
      </c>
      <c r="C30" s="3">
        <f t="shared" si="61"/>
        <v>70</v>
      </c>
      <c r="D30" s="101">
        <f t="shared" si="62"/>
        <v>200</v>
      </c>
      <c r="E30" s="104">
        <f t="shared" si="63"/>
        <v>0</v>
      </c>
      <c r="F30" s="3">
        <f t="shared" si="64"/>
        <v>0</v>
      </c>
      <c r="G30" s="3">
        <f t="shared" si="65"/>
        <v>0</v>
      </c>
      <c r="H30" s="3">
        <f t="shared" si="0"/>
        <v>0</v>
      </c>
      <c r="I30" s="3">
        <f t="shared" si="1"/>
        <v>0</v>
      </c>
      <c r="J30" s="3">
        <f t="shared" si="66"/>
        <v>0</v>
      </c>
      <c r="K30" s="3">
        <f t="shared" si="40"/>
        <v>0</v>
      </c>
      <c r="L30" s="104">
        <f t="shared" si="67"/>
        <v>0</v>
      </c>
      <c r="M30" s="3">
        <f t="shared" si="68"/>
        <v>0</v>
      </c>
      <c r="N30" s="3">
        <f t="shared" si="69"/>
        <v>0</v>
      </c>
      <c r="O30" s="3">
        <f t="shared" si="2"/>
        <v>0</v>
      </c>
      <c r="P30" s="3">
        <f t="shared" si="3"/>
        <v>0</v>
      </c>
      <c r="Q30" s="3">
        <f>IF(L30=0,0,IF(N30-O30=0,0,MIN(N30-O30,$D$1-$C30-SUMIF($J$15:P$15,"Snowball",$J30:P30))))</f>
        <v>0</v>
      </c>
      <c r="R30" s="3">
        <f t="shared" si="41"/>
        <v>0</v>
      </c>
      <c r="S30" s="104">
        <f t="shared" si="70"/>
        <v>756.63000000000022</v>
      </c>
      <c r="T30" s="3">
        <f t="shared" si="71"/>
        <v>5.04</v>
      </c>
      <c r="U30" s="3">
        <f t="shared" si="72"/>
        <v>761.67000000000019</v>
      </c>
      <c r="V30" s="3">
        <f t="shared" si="4"/>
        <v>35</v>
      </c>
      <c r="W30" s="3">
        <f t="shared" si="5"/>
        <v>596.67000000000019</v>
      </c>
      <c r="X30" s="3">
        <f>IF(S30=0,0,IF(U30-V30=0,0,MIN(U30-V30,$D$1-$C30-SUMIF($J$15:W$15,"Snowball",$J30:W30))))</f>
        <v>130</v>
      </c>
      <c r="Y30" s="3">
        <f t="shared" si="42"/>
        <v>165</v>
      </c>
      <c r="Z30" s="104">
        <f t="shared" si="73"/>
        <v>1253.05</v>
      </c>
      <c r="AA30" s="3">
        <f t="shared" si="74"/>
        <v>15.66</v>
      </c>
      <c r="AB30" s="3">
        <f t="shared" si="75"/>
        <v>1268.71</v>
      </c>
      <c r="AC30" s="3">
        <f t="shared" si="6"/>
        <v>35</v>
      </c>
      <c r="AD30" s="3">
        <f t="shared" si="7"/>
        <v>1233.71</v>
      </c>
      <c r="AE30" s="3">
        <f>IF(Z30=0,0,IF(AB30-AC30=0,0,MIN(AB30-AC30,$D$1-$C30-SUMIF($J$15:AD$15,"Snowball",$J30:AD30))))</f>
        <v>0</v>
      </c>
      <c r="AF30" s="3">
        <f t="shared" si="43"/>
        <v>35</v>
      </c>
      <c r="AG30" s="104">
        <f t="shared" si="76"/>
        <v>0</v>
      </c>
      <c r="AH30" s="3">
        <f t="shared" si="77"/>
        <v>0</v>
      </c>
      <c r="AI30" s="3">
        <f t="shared" si="78"/>
        <v>0</v>
      </c>
      <c r="AJ30" s="3">
        <f t="shared" si="8"/>
        <v>0</v>
      </c>
      <c r="AK30" s="3">
        <f t="shared" si="9"/>
        <v>0</v>
      </c>
      <c r="AL30" s="3">
        <f>IF(AG30=0,0,IF(AI30-AJ30=0,0,MIN(AI30-AJ30,$D$1-$C30-SUMIF($J$15:AK$15,"Snowball",$J30:AK30))))</f>
        <v>0</v>
      </c>
      <c r="AM30" s="3">
        <f t="shared" si="44"/>
        <v>0</v>
      </c>
      <c r="AN30" s="104">
        <f t="shared" si="79"/>
        <v>0</v>
      </c>
      <c r="AO30" s="3">
        <f t="shared" si="80"/>
        <v>0</v>
      </c>
      <c r="AP30" s="3">
        <f t="shared" si="81"/>
        <v>0</v>
      </c>
      <c r="AQ30" s="3">
        <f t="shared" si="10"/>
        <v>0</v>
      </c>
      <c r="AR30" s="3">
        <f t="shared" si="11"/>
        <v>0</v>
      </c>
      <c r="AS30" s="3">
        <f>IF(AN30=0,0,IF(AP30-AQ30=0,0,MIN(AP30-AQ30,$D$1-$C30-SUMIF($J$15:AR$15,"Snowball",$J30:AR30))))</f>
        <v>0</v>
      </c>
      <c r="AT30" s="3">
        <f t="shared" si="45"/>
        <v>0</v>
      </c>
      <c r="AU30" s="104">
        <f t="shared" si="82"/>
        <v>0</v>
      </c>
      <c r="AV30" s="3">
        <f t="shared" si="83"/>
        <v>0</v>
      </c>
      <c r="AW30" s="3">
        <f t="shared" si="84"/>
        <v>0</v>
      </c>
      <c r="AX30" s="3">
        <f t="shared" si="12"/>
        <v>0</v>
      </c>
      <c r="AY30" s="3">
        <f t="shared" si="13"/>
        <v>0</v>
      </c>
      <c r="AZ30" s="3">
        <f>IF(AU30=0,0,IF(AW30-AX30=0,0,MIN(AW30-AX30,$D$1-$C30-SUMIF($J$15:AY$15,"Snowball",$J30:AY30))))</f>
        <v>0</v>
      </c>
      <c r="BA30" s="3">
        <f t="shared" si="46"/>
        <v>0</v>
      </c>
      <c r="BB30" s="104">
        <f t="shared" si="85"/>
        <v>0</v>
      </c>
      <c r="BC30" s="3">
        <f t="shared" si="86"/>
        <v>0</v>
      </c>
      <c r="BD30" s="3">
        <f t="shared" si="87"/>
        <v>0</v>
      </c>
      <c r="BE30" s="3">
        <f t="shared" si="14"/>
        <v>0</v>
      </c>
      <c r="BF30" s="3">
        <f t="shared" si="15"/>
        <v>0</v>
      </c>
      <c r="BG30" s="3">
        <f>IF(BB30=0,0,IF(BD30-BE30=0,0,MIN(BD30-BE30,$D$1-$C30-SUMIF($J$15:BF$15,"Snowball",$J30:BF30))))</f>
        <v>0</v>
      </c>
      <c r="BH30" s="3">
        <f t="shared" si="47"/>
        <v>0</v>
      </c>
      <c r="BI30" s="104">
        <f t="shared" si="88"/>
        <v>0</v>
      </c>
      <c r="BJ30" s="3">
        <f t="shared" si="89"/>
        <v>0</v>
      </c>
      <c r="BK30" s="3">
        <f t="shared" si="90"/>
        <v>0</v>
      </c>
      <c r="BL30" s="3">
        <f t="shared" si="16"/>
        <v>0</v>
      </c>
      <c r="BM30" s="3">
        <f t="shared" si="17"/>
        <v>0</v>
      </c>
      <c r="BN30" s="3">
        <f>IF(BI30=0,0,IF(BK30-BL30=0,0,MIN(BK30-BL30,$D$1-$C30-SUMIF($J$15:BM$15,"Snowball",$J30:BM30))))</f>
        <v>0</v>
      </c>
      <c r="BO30" s="3">
        <f t="shared" si="48"/>
        <v>0</v>
      </c>
      <c r="BP30" s="104">
        <f t="shared" si="91"/>
        <v>0</v>
      </c>
      <c r="BQ30" s="3">
        <f t="shared" si="92"/>
        <v>0</v>
      </c>
      <c r="BR30" s="3">
        <f t="shared" si="93"/>
        <v>0</v>
      </c>
      <c r="BS30" s="3">
        <f t="shared" si="18"/>
        <v>0</v>
      </c>
      <c r="BT30" s="3">
        <f t="shared" si="19"/>
        <v>0</v>
      </c>
      <c r="BU30" s="3">
        <f>IF(BP30=0,0,IF(BR30-BS30=0,0,MIN(BR30-BS30,$D$1-$C30-SUMIF($J$15:BT$15,"Snowball",$J30:BT30))))</f>
        <v>0</v>
      </c>
      <c r="BV30" s="3">
        <f t="shared" si="49"/>
        <v>0</v>
      </c>
      <c r="BW30" s="104">
        <f t="shared" si="94"/>
        <v>0</v>
      </c>
      <c r="BX30" s="3">
        <f t="shared" si="95"/>
        <v>0</v>
      </c>
      <c r="BY30" s="3">
        <f t="shared" si="96"/>
        <v>0</v>
      </c>
      <c r="BZ30" s="3">
        <f t="shared" si="20"/>
        <v>0</v>
      </c>
      <c r="CA30" s="3">
        <f t="shared" si="21"/>
        <v>0</v>
      </c>
      <c r="CB30" s="3">
        <f>IF(BW30=0,0,IF(BY30-BZ30=0,0,MIN(BY30-BZ30,$D$1-$C30-SUMIF($J$15:CA$15,"Snowball",$J30:CA30))))</f>
        <v>0</v>
      </c>
      <c r="CC30" s="3">
        <f t="shared" si="50"/>
        <v>0</v>
      </c>
      <c r="CD30" s="104">
        <f t="shared" si="97"/>
        <v>0</v>
      </c>
      <c r="CE30" s="3">
        <f t="shared" si="98"/>
        <v>0</v>
      </c>
      <c r="CF30" s="3">
        <f t="shared" si="99"/>
        <v>0</v>
      </c>
      <c r="CG30" s="3">
        <f t="shared" si="22"/>
        <v>0</v>
      </c>
      <c r="CH30" s="3">
        <f t="shared" si="23"/>
        <v>0</v>
      </c>
      <c r="CI30" s="3">
        <f>IF(CD30=0,0,IF(CF30-CG30=0,0,MIN(CF30-CG30,$D$1-$C30-SUMIF($J$15:CH$15,"Snowball",$J30:CH30))))</f>
        <v>0</v>
      </c>
      <c r="CJ30" s="3">
        <f t="shared" si="51"/>
        <v>0</v>
      </c>
      <c r="CK30" s="104">
        <f t="shared" si="100"/>
        <v>0</v>
      </c>
      <c r="CL30" s="3">
        <f t="shared" si="101"/>
        <v>0</v>
      </c>
      <c r="CM30" s="3">
        <f t="shared" si="102"/>
        <v>0</v>
      </c>
      <c r="CN30" s="3">
        <f t="shared" si="24"/>
        <v>0</v>
      </c>
      <c r="CO30" s="3">
        <f t="shared" si="25"/>
        <v>0</v>
      </c>
      <c r="CP30" s="3">
        <f>IF(CK30=0,0,IF(CM30-CN30=0,0,MIN(CM30-CN30,$D$1-$C30-SUMIF($J$15:CO$15,"Snowball",$J30:CO30))))</f>
        <v>0</v>
      </c>
      <c r="CQ30" s="3">
        <f t="shared" si="52"/>
        <v>0</v>
      </c>
      <c r="CR30" s="104">
        <f t="shared" si="103"/>
        <v>0</v>
      </c>
      <c r="CS30" s="3">
        <f t="shared" si="104"/>
        <v>0</v>
      </c>
      <c r="CT30" s="3">
        <f t="shared" si="105"/>
        <v>0</v>
      </c>
      <c r="CU30" s="3">
        <f t="shared" si="26"/>
        <v>0</v>
      </c>
      <c r="CV30" s="3">
        <f t="shared" si="27"/>
        <v>0</v>
      </c>
      <c r="CW30" s="3">
        <f>IF(CR30=0,0,IF(CT30-CU30=0,0,MIN(CT30-CU30,$D$1-$C30-SUMIF($J$15:CV$15,"Snowball",$J30:CV30))))</f>
        <v>0</v>
      </c>
      <c r="CX30" s="3">
        <f t="shared" si="53"/>
        <v>0</v>
      </c>
      <c r="CY30" s="104">
        <f t="shared" si="106"/>
        <v>0</v>
      </c>
      <c r="CZ30" s="3">
        <f t="shared" si="107"/>
        <v>0</v>
      </c>
      <c r="DA30" s="3">
        <f t="shared" si="108"/>
        <v>0</v>
      </c>
      <c r="DB30" s="3">
        <f t="shared" si="28"/>
        <v>0</v>
      </c>
      <c r="DC30" s="3">
        <f t="shared" si="29"/>
        <v>0</v>
      </c>
      <c r="DD30" s="3">
        <f>IF(CY30=0,0,IF(DA30-DB30=0,0,MIN(DA30-DB30,$D$1-$C30-SUMIF($J$15:DC$15,"Snowball",$J30:DC30))))</f>
        <v>0</v>
      </c>
      <c r="DE30" s="3">
        <f t="shared" si="54"/>
        <v>0</v>
      </c>
      <c r="DF30" s="104">
        <f t="shared" si="109"/>
        <v>0</v>
      </c>
      <c r="DG30" s="3">
        <f t="shared" si="110"/>
        <v>0</v>
      </c>
      <c r="DH30" s="3">
        <f t="shared" si="111"/>
        <v>0</v>
      </c>
      <c r="DI30" s="3">
        <f t="shared" si="30"/>
        <v>0</v>
      </c>
      <c r="DJ30" s="3">
        <f t="shared" si="31"/>
        <v>0</v>
      </c>
      <c r="DK30" s="3">
        <f>IF(DF30=0,0,IF(DH30-DI30=0,0,MIN(DH30-DI30,$D$1-$C30-SUMIF($J$15:DJ$15,"Snowball",$J30:DJ30))))</f>
        <v>0</v>
      </c>
      <c r="DL30" s="3">
        <f t="shared" si="55"/>
        <v>0</v>
      </c>
      <c r="DM30" s="104">
        <f t="shared" si="112"/>
        <v>0</v>
      </c>
      <c r="DN30" s="3">
        <f t="shared" si="113"/>
        <v>0</v>
      </c>
      <c r="DO30" s="3">
        <f t="shared" si="114"/>
        <v>0</v>
      </c>
      <c r="DP30" s="3">
        <f t="shared" si="32"/>
        <v>0</v>
      </c>
      <c r="DQ30" s="3">
        <f t="shared" si="33"/>
        <v>0</v>
      </c>
      <c r="DR30" s="3">
        <f>IF(DM30=0,0,IF(DO30-DP30=0,0,MIN(DO30-DP30,$D$1-$C30-SUMIF($J$15:DQ$15,"Snowball",$J30:DQ30))))</f>
        <v>0</v>
      </c>
      <c r="DS30" s="3">
        <f t="shared" si="56"/>
        <v>0</v>
      </c>
      <c r="DT30" s="104">
        <f t="shared" si="115"/>
        <v>0</v>
      </c>
      <c r="DU30" s="3">
        <f t="shared" si="116"/>
        <v>0</v>
      </c>
      <c r="DV30" s="3">
        <f t="shared" si="117"/>
        <v>0</v>
      </c>
      <c r="DW30" s="3">
        <f t="shared" si="34"/>
        <v>0</v>
      </c>
      <c r="DX30" s="3">
        <f t="shared" si="35"/>
        <v>0</v>
      </c>
      <c r="DY30" s="3">
        <f>IF(DT30=0,0,IF(DV30-DW30=0,0,MIN(DV30-DW30,$D$1-$C30-SUMIF($J$15:DX$15,"Snowball",$J30:DX30))))</f>
        <v>0</v>
      </c>
      <c r="DZ30" s="3">
        <f t="shared" si="57"/>
        <v>0</v>
      </c>
      <c r="EA30" s="104">
        <f t="shared" si="118"/>
        <v>0</v>
      </c>
      <c r="EB30" s="3">
        <f t="shared" si="119"/>
        <v>0</v>
      </c>
      <c r="EC30" s="3">
        <f t="shared" si="120"/>
        <v>0</v>
      </c>
      <c r="ED30" s="3">
        <f t="shared" si="36"/>
        <v>0</v>
      </c>
      <c r="EE30" s="3">
        <f t="shared" si="37"/>
        <v>0</v>
      </c>
      <c r="EF30" s="3">
        <f>IF(EA30=0,0,IF(EC30-ED30=0,0,MIN(EC30-ED30,$D$1-$C30-SUMIF($J$15:EE$15,"Snowball",$J30:EE30))))</f>
        <v>0</v>
      </c>
      <c r="EG30" s="3">
        <f t="shared" si="58"/>
        <v>0</v>
      </c>
      <c r="EH30" s="104">
        <f t="shared" si="121"/>
        <v>0</v>
      </c>
      <c r="EI30" s="3">
        <f t="shared" si="122"/>
        <v>0</v>
      </c>
      <c r="EJ30" s="3">
        <f t="shared" si="123"/>
        <v>0</v>
      </c>
      <c r="EK30" s="3">
        <f t="shared" si="38"/>
        <v>0</v>
      </c>
      <c r="EL30" s="3">
        <f t="shared" si="39"/>
        <v>0</v>
      </c>
      <c r="EM30" s="3">
        <f>IF(EH30=0,0,IF(EJ30-EK30=0,0,MIN(EJ30-EK30,$D$1-$C30-SUMIF($J$15:EL$15,"Snowball",$J30:EL30))))</f>
        <v>0</v>
      </c>
      <c r="EN30" s="3">
        <f t="shared" si="59"/>
        <v>0</v>
      </c>
    </row>
    <row r="31" spans="1:144" x14ac:dyDescent="0.25">
      <c r="A31" s="1" t="s">
        <v>26</v>
      </c>
      <c r="B31" s="76">
        <f t="shared" si="60"/>
        <v>1649.7800000000002</v>
      </c>
      <c r="C31" s="3">
        <f t="shared" si="61"/>
        <v>70</v>
      </c>
      <c r="D31" s="101">
        <f t="shared" si="62"/>
        <v>200</v>
      </c>
      <c r="E31" s="104">
        <f t="shared" si="63"/>
        <v>0</v>
      </c>
      <c r="F31" s="3">
        <f t="shared" si="64"/>
        <v>0</v>
      </c>
      <c r="G31" s="3">
        <f t="shared" si="65"/>
        <v>0</v>
      </c>
      <c r="H31" s="3">
        <f t="shared" si="0"/>
        <v>0</v>
      </c>
      <c r="I31" s="3">
        <f t="shared" si="1"/>
        <v>0</v>
      </c>
      <c r="J31" s="3">
        <f t="shared" si="66"/>
        <v>0</v>
      </c>
      <c r="K31" s="3">
        <f t="shared" si="40"/>
        <v>0</v>
      </c>
      <c r="L31" s="104">
        <f t="shared" si="67"/>
        <v>0</v>
      </c>
      <c r="M31" s="3">
        <f t="shared" si="68"/>
        <v>0</v>
      </c>
      <c r="N31" s="3">
        <f t="shared" si="69"/>
        <v>0</v>
      </c>
      <c r="O31" s="3">
        <f t="shared" si="2"/>
        <v>0</v>
      </c>
      <c r="P31" s="3">
        <f t="shared" si="3"/>
        <v>0</v>
      </c>
      <c r="Q31" s="3">
        <f>IF(L31=0,0,IF(N31-O31=0,0,MIN(N31-O31,$D$1-$C31-SUMIF($J$15:P$15,"Snowball",$J31:P31))))</f>
        <v>0</v>
      </c>
      <c r="R31" s="3">
        <f t="shared" si="41"/>
        <v>0</v>
      </c>
      <c r="S31" s="104">
        <f t="shared" si="70"/>
        <v>596.67000000000019</v>
      </c>
      <c r="T31" s="3">
        <f t="shared" si="71"/>
        <v>3.98</v>
      </c>
      <c r="U31" s="3">
        <f t="shared" si="72"/>
        <v>600.6500000000002</v>
      </c>
      <c r="V31" s="3">
        <f t="shared" si="4"/>
        <v>35</v>
      </c>
      <c r="W31" s="3">
        <f t="shared" si="5"/>
        <v>435.6500000000002</v>
      </c>
      <c r="X31" s="3">
        <f>IF(S31=0,0,IF(U31-V31=0,0,MIN(U31-V31,$D$1-$C31-SUMIF($J$15:W$15,"Snowball",$J31:W31))))</f>
        <v>130</v>
      </c>
      <c r="Y31" s="3">
        <f t="shared" si="42"/>
        <v>165</v>
      </c>
      <c r="Z31" s="104">
        <f t="shared" si="73"/>
        <v>1233.71</v>
      </c>
      <c r="AA31" s="3">
        <f t="shared" si="74"/>
        <v>15.42</v>
      </c>
      <c r="AB31" s="3">
        <f t="shared" si="75"/>
        <v>1249.1300000000001</v>
      </c>
      <c r="AC31" s="3">
        <f t="shared" si="6"/>
        <v>35</v>
      </c>
      <c r="AD31" s="3">
        <f t="shared" si="7"/>
        <v>1214.1300000000001</v>
      </c>
      <c r="AE31" s="3">
        <f>IF(Z31=0,0,IF(AB31-AC31=0,0,MIN(AB31-AC31,$D$1-$C31-SUMIF($J$15:AD$15,"Snowball",$J31:AD31))))</f>
        <v>0</v>
      </c>
      <c r="AF31" s="3">
        <f t="shared" si="43"/>
        <v>35</v>
      </c>
      <c r="AG31" s="104">
        <f t="shared" si="76"/>
        <v>0</v>
      </c>
      <c r="AH31" s="3">
        <f t="shared" si="77"/>
        <v>0</v>
      </c>
      <c r="AI31" s="3">
        <f t="shared" si="78"/>
        <v>0</v>
      </c>
      <c r="AJ31" s="3">
        <f t="shared" si="8"/>
        <v>0</v>
      </c>
      <c r="AK31" s="3">
        <f t="shared" si="9"/>
        <v>0</v>
      </c>
      <c r="AL31" s="3">
        <f>IF(AG31=0,0,IF(AI31-AJ31=0,0,MIN(AI31-AJ31,$D$1-$C31-SUMIF($J$15:AK$15,"Snowball",$J31:AK31))))</f>
        <v>0</v>
      </c>
      <c r="AM31" s="3">
        <f t="shared" si="44"/>
        <v>0</v>
      </c>
      <c r="AN31" s="104">
        <f t="shared" si="79"/>
        <v>0</v>
      </c>
      <c r="AO31" s="3">
        <f t="shared" si="80"/>
        <v>0</v>
      </c>
      <c r="AP31" s="3">
        <f t="shared" si="81"/>
        <v>0</v>
      </c>
      <c r="AQ31" s="3">
        <f t="shared" si="10"/>
        <v>0</v>
      </c>
      <c r="AR31" s="3">
        <f t="shared" si="11"/>
        <v>0</v>
      </c>
      <c r="AS31" s="3">
        <f>IF(AN31=0,0,IF(AP31-AQ31=0,0,MIN(AP31-AQ31,$D$1-$C31-SUMIF($J$15:AR$15,"Snowball",$J31:AR31))))</f>
        <v>0</v>
      </c>
      <c r="AT31" s="3">
        <f t="shared" si="45"/>
        <v>0</v>
      </c>
      <c r="AU31" s="104">
        <f t="shared" si="82"/>
        <v>0</v>
      </c>
      <c r="AV31" s="3">
        <f t="shared" si="83"/>
        <v>0</v>
      </c>
      <c r="AW31" s="3">
        <f t="shared" si="84"/>
        <v>0</v>
      </c>
      <c r="AX31" s="3">
        <f t="shared" si="12"/>
        <v>0</v>
      </c>
      <c r="AY31" s="3">
        <f t="shared" si="13"/>
        <v>0</v>
      </c>
      <c r="AZ31" s="3">
        <f>IF(AU31=0,0,IF(AW31-AX31=0,0,MIN(AW31-AX31,$D$1-$C31-SUMIF($J$15:AY$15,"Snowball",$J31:AY31))))</f>
        <v>0</v>
      </c>
      <c r="BA31" s="3">
        <f t="shared" si="46"/>
        <v>0</v>
      </c>
      <c r="BB31" s="104">
        <f t="shared" si="85"/>
        <v>0</v>
      </c>
      <c r="BC31" s="3">
        <f t="shared" si="86"/>
        <v>0</v>
      </c>
      <c r="BD31" s="3">
        <f t="shared" si="87"/>
        <v>0</v>
      </c>
      <c r="BE31" s="3">
        <f t="shared" si="14"/>
        <v>0</v>
      </c>
      <c r="BF31" s="3">
        <f t="shared" si="15"/>
        <v>0</v>
      </c>
      <c r="BG31" s="3">
        <f>IF(BB31=0,0,IF(BD31-BE31=0,0,MIN(BD31-BE31,$D$1-$C31-SUMIF($J$15:BF$15,"Snowball",$J31:BF31))))</f>
        <v>0</v>
      </c>
      <c r="BH31" s="3">
        <f t="shared" si="47"/>
        <v>0</v>
      </c>
      <c r="BI31" s="104">
        <f t="shared" si="88"/>
        <v>0</v>
      </c>
      <c r="BJ31" s="3">
        <f t="shared" si="89"/>
        <v>0</v>
      </c>
      <c r="BK31" s="3">
        <f t="shared" si="90"/>
        <v>0</v>
      </c>
      <c r="BL31" s="3">
        <f t="shared" si="16"/>
        <v>0</v>
      </c>
      <c r="BM31" s="3">
        <f t="shared" si="17"/>
        <v>0</v>
      </c>
      <c r="BN31" s="3">
        <f>IF(BI31=0,0,IF(BK31-BL31=0,0,MIN(BK31-BL31,$D$1-$C31-SUMIF($J$15:BM$15,"Snowball",$J31:BM31))))</f>
        <v>0</v>
      </c>
      <c r="BO31" s="3">
        <f t="shared" si="48"/>
        <v>0</v>
      </c>
      <c r="BP31" s="104">
        <f t="shared" si="91"/>
        <v>0</v>
      </c>
      <c r="BQ31" s="3">
        <f t="shared" si="92"/>
        <v>0</v>
      </c>
      <c r="BR31" s="3">
        <f t="shared" si="93"/>
        <v>0</v>
      </c>
      <c r="BS31" s="3">
        <f t="shared" si="18"/>
        <v>0</v>
      </c>
      <c r="BT31" s="3">
        <f t="shared" si="19"/>
        <v>0</v>
      </c>
      <c r="BU31" s="3">
        <f>IF(BP31=0,0,IF(BR31-BS31=0,0,MIN(BR31-BS31,$D$1-$C31-SUMIF($J$15:BT$15,"Snowball",$J31:BT31))))</f>
        <v>0</v>
      </c>
      <c r="BV31" s="3">
        <f t="shared" si="49"/>
        <v>0</v>
      </c>
      <c r="BW31" s="104">
        <f t="shared" si="94"/>
        <v>0</v>
      </c>
      <c r="BX31" s="3">
        <f t="shared" si="95"/>
        <v>0</v>
      </c>
      <c r="BY31" s="3">
        <f t="shared" si="96"/>
        <v>0</v>
      </c>
      <c r="BZ31" s="3">
        <f t="shared" si="20"/>
        <v>0</v>
      </c>
      <c r="CA31" s="3">
        <f t="shared" si="21"/>
        <v>0</v>
      </c>
      <c r="CB31" s="3">
        <f>IF(BW31=0,0,IF(BY31-BZ31=0,0,MIN(BY31-BZ31,$D$1-$C31-SUMIF($J$15:CA$15,"Snowball",$J31:CA31))))</f>
        <v>0</v>
      </c>
      <c r="CC31" s="3">
        <f t="shared" si="50"/>
        <v>0</v>
      </c>
      <c r="CD31" s="104">
        <f t="shared" si="97"/>
        <v>0</v>
      </c>
      <c r="CE31" s="3">
        <f t="shared" si="98"/>
        <v>0</v>
      </c>
      <c r="CF31" s="3">
        <f t="shared" si="99"/>
        <v>0</v>
      </c>
      <c r="CG31" s="3">
        <f t="shared" si="22"/>
        <v>0</v>
      </c>
      <c r="CH31" s="3">
        <f t="shared" si="23"/>
        <v>0</v>
      </c>
      <c r="CI31" s="3">
        <f>IF(CD31=0,0,IF(CF31-CG31=0,0,MIN(CF31-CG31,$D$1-$C31-SUMIF($J$15:CH$15,"Snowball",$J31:CH31))))</f>
        <v>0</v>
      </c>
      <c r="CJ31" s="3">
        <f t="shared" si="51"/>
        <v>0</v>
      </c>
      <c r="CK31" s="104">
        <f t="shared" si="100"/>
        <v>0</v>
      </c>
      <c r="CL31" s="3">
        <f t="shared" si="101"/>
        <v>0</v>
      </c>
      <c r="CM31" s="3">
        <f t="shared" si="102"/>
        <v>0</v>
      </c>
      <c r="CN31" s="3">
        <f t="shared" si="24"/>
        <v>0</v>
      </c>
      <c r="CO31" s="3">
        <f t="shared" si="25"/>
        <v>0</v>
      </c>
      <c r="CP31" s="3">
        <f>IF(CK31=0,0,IF(CM31-CN31=0,0,MIN(CM31-CN31,$D$1-$C31-SUMIF($J$15:CO$15,"Snowball",$J31:CO31))))</f>
        <v>0</v>
      </c>
      <c r="CQ31" s="3">
        <f t="shared" si="52"/>
        <v>0</v>
      </c>
      <c r="CR31" s="104">
        <f t="shared" si="103"/>
        <v>0</v>
      </c>
      <c r="CS31" s="3">
        <f t="shared" si="104"/>
        <v>0</v>
      </c>
      <c r="CT31" s="3">
        <f t="shared" si="105"/>
        <v>0</v>
      </c>
      <c r="CU31" s="3">
        <f t="shared" si="26"/>
        <v>0</v>
      </c>
      <c r="CV31" s="3">
        <f t="shared" si="27"/>
        <v>0</v>
      </c>
      <c r="CW31" s="3">
        <f>IF(CR31=0,0,IF(CT31-CU31=0,0,MIN(CT31-CU31,$D$1-$C31-SUMIF($J$15:CV$15,"Snowball",$J31:CV31))))</f>
        <v>0</v>
      </c>
      <c r="CX31" s="3">
        <f t="shared" si="53"/>
        <v>0</v>
      </c>
      <c r="CY31" s="104">
        <f t="shared" si="106"/>
        <v>0</v>
      </c>
      <c r="CZ31" s="3">
        <f t="shared" si="107"/>
        <v>0</v>
      </c>
      <c r="DA31" s="3">
        <f t="shared" si="108"/>
        <v>0</v>
      </c>
      <c r="DB31" s="3">
        <f t="shared" si="28"/>
        <v>0</v>
      </c>
      <c r="DC31" s="3">
        <f t="shared" si="29"/>
        <v>0</v>
      </c>
      <c r="DD31" s="3">
        <f>IF(CY31=0,0,IF(DA31-DB31=0,0,MIN(DA31-DB31,$D$1-$C31-SUMIF($J$15:DC$15,"Snowball",$J31:DC31))))</f>
        <v>0</v>
      </c>
      <c r="DE31" s="3">
        <f t="shared" si="54"/>
        <v>0</v>
      </c>
      <c r="DF31" s="104">
        <f t="shared" si="109"/>
        <v>0</v>
      </c>
      <c r="DG31" s="3">
        <f t="shared" si="110"/>
        <v>0</v>
      </c>
      <c r="DH31" s="3">
        <f t="shared" si="111"/>
        <v>0</v>
      </c>
      <c r="DI31" s="3">
        <f t="shared" si="30"/>
        <v>0</v>
      </c>
      <c r="DJ31" s="3">
        <f t="shared" si="31"/>
        <v>0</v>
      </c>
      <c r="DK31" s="3">
        <f>IF(DF31=0,0,IF(DH31-DI31=0,0,MIN(DH31-DI31,$D$1-$C31-SUMIF($J$15:DJ$15,"Snowball",$J31:DJ31))))</f>
        <v>0</v>
      </c>
      <c r="DL31" s="3">
        <f t="shared" si="55"/>
        <v>0</v>
      </c>
      <c r="DM31" s="104">
        <f t="shared" si="112"/>
        <v>0</v>
      </c>
      <c r="DN31" s="3">
        <f t="shared" si="113"/>
        <v>0</v>
      </c>
      <c r="DO31" s="3">
        <f t="shared" si="114"/>
        <v>0</v>
      </c>
      <c r="DP31" s="3">
        <f t="shared" si="32"/>
        <v>0</v>
      </c>
      <c r="DQ31" s="3">
        <f t="shared" si="33"/>
        <v>0</v>
      </c>
      <c r="DR31" s="3">
        <f>IF(DM31=0,0,IF(DO31-DP31=0,0,MIN(DO31-DP31,$D$1-$C31-SUMIF($J$15:DQ$15,"Snowball",$J31:DQ31))))</f>
        <v>0</v>
      </c>
      <c r="DS31" s="3">
        <f t="shared" si="56"/>
        <v>0</v>
      </c>
      <c r="DT31" s="104">
        <f t="shared" si="115"/>
        <v>0</v>
      </c>
      <c r="DU31" s="3">
        <f t="shared" si="116"/>
        <v>0</v>
      </c>
      <c r="DV31" s="3">
        <f t="shared" si="117"/>
        <v>0</v>
      </c>
      <c r="DW31" s="3">
        <f t="shared" si="34"/>
        <v>0</v>
      </c>
      <c r="DX31" s="3">
        <f t="shared" si="35"/>
        <v>0</v>
      </c>
      <c r="DY31" s="3">
        <f>IF(DT31=0,0,IF(DV31-DW31=0,0,MIN(DV31-DW31,$D$1-$C31-SUMIF($J$15:DX$15,"Snowball",$J31:DX31))))</f>
        <v>0</v>
      </c>
      <c r="DZ31" s="3">
        <f t="shared" si="57"/>
        <v>0</v>
      </c>
      <c r="EA31" s="104">
        <f t="shared" si="118"/>
        <v>0</v>
      </c>
      <c r="EB31" s="3">
        <f t="shared" si="119"/>
        <v>0</v>
      </c>
      <c r="EC31" s="3">
        <f t="shared" si="120"/>
        <v>0</v>
      </c>
      <c r="ED31" s="3">
        <f t="shared" si="36"/>
        <v>0</v>
      </c>
      <c r="EE31" s="3">
        <f t="shared" si="37"/>
        <v>0</v>
      </c>
      <c r="EF31" s="3">
        <f>IF(EA31=0,0,IF(EC31-ED31=0,0,MIN(EC31-ED31,$D$1-$C31-SUMIF($J$15:EE$15,"Snowball",$J31:EE31))))</f>
        <v>0</v>
      </c>
      <c r="EG31" s="3">
        <f t="shared" si="58"/>
        <v>0</v>
      </c>
      <c r="EH31" s="104">
        <f t="shared" si="121"/>
        <v>0</v>
      </c>
      <c r="EI31" s="3">
        <f t="shared" si="122"/>
        <v>0</v>
      </c>
      <c r="EJ31" s="3">
        <f t="shared" si="123"/>
        <v>0</v>
      </c>
      <c r="EK31" s="3">
        <f t="shared" si="38"/>
        <v>0</v>
      </c>
      <c r="EL31" s="3">
        <f t="shared" si="39"/>
        <v>0</v>
      </c>
      <c r="EM31" s="3">
        <f>IF(EH31=0,0,IF(EJ31-EK31=0,0,MIN(EJ31-EK31,$D$1-$C31-SUMIF($J$15:EL$15,"Snowball",$J31:EL31))))</f>
        <v>0</v>
      </c>
      <c r="EN31" s="3">
        <f t="shared" si="59"/>
        <v>0</v>
      </c>
    </row>
    <row r="32" spans="1:144" x14ac:dyDescent="0.25">
      <c r="A32" s="1" t="s">
        <v>27</v>
      </c>
      <c r="B32" s="76">
        <f t="shared" si="60"/>
        <v>1467.8600000000004</v>
      </c>
      <c r="C32" s="3">
        <f t="shared" si="61"/>
        <v>70</v>
      </c>
      <c r="D32" s="101">
        <f t="shared" si="62"/>
        <v>200</v>
      </c>
      <c r="E32" s="104">
        <f t="shared" si="63"/>
        <v>0</v>
      </c>
      <c r="F32" s="3">
        <f t="shared" si="64"/>
        <v>0</v>
      </c>
      <c r="G32" s="3">
        <f t="shared" si="65"/>
        <v>0</v>
      </c>
      <c r="H32" s="3">
        <f t="shared" si="0"/>
        <v>0</v>
      </c>
      <c r="I32" s="3">
        <f t="shared" si="1"/>
        <v>0</v>
      </c>
      <c r="J32" s="3">
        <f t="shared" si="66"/>
        <v>0</v>
      </c>
      <c r="K32" s="3">
        <f t="shared" si="40"/>
        <v>0</v>
      </c>
      <c r="L32" s="104">
        <f t="shared" si="67"/>
        <v>0</v>
      </c>
      <c r="M32" s="3">
        <f t="shared" si="68"/>
        <v>0</v>
      </c>
      <c r="N32" s="3">
        <f t="shared" si="69"/>
        <v>0</v>
      </c>
      <c r="O32" s="3">
        <f t="shared" si="2"/>
        <v>0</v>
      </c>
      <c r="P32" s="3">
        <f t="shared" si="3"/>
        <v>0</v>
      </c>
      <c r="Q32" s="3">
        <f>IF(L32=0,0,IF(N32-O32=0,0,MIN(N32-O32,$D$1-$C32-SUMIF($J$15:P$15,"Snowball",$J32:P32))))</f>
        <v>0</v>
      </c>
      <c r="R32" s="3">
        <f t="shared" si="41"/>
        <v>0</v>
      </c>
      <c r="S32" s="104">
        <f t="shared" si="70"/>
        <v>435.6500000000002</v>
      </c>
      <c r="T32" s="3">
        <f t="shared" si="71"/>
        <v>2.9</v>
      </c>
      <c r="U32" s="3">
        <f t="shared" si="72"/>
        <v>438.55000000000018</v>
      </c>
      <c r="V32" s="3">
        <f t="shared" si="4"/>
        <v>35</v>
      </c>
      <c r="W32" s="3">
        <f t="shared" si="5"/>
        <v>273.55000000000018</v>
      </c>
      <c r="X32" s="3">
        <f>IF(S32=0,0,IF(U32-V32=0,0,MIN(U32-V32,$D$1-$C32-SUMIF($J$15:W$15,"Snowball",$J32:W32))))</f>
        <v>130</v>
      </c>
      <c r="Y32" s="3">
        <f t="shared" si="42"/>
        <v>165</v>
      </c>
      <c r="Z32" s="104">
        <f t="shared" si="73"/>
        <v>1214.1300000000001</v>
      </c>
      <c r="AA32" s="3">
        <f t="shared" si="74"/>
        <v>15.18</v>
      </c>
      <c r="AB32" s="3">
        <f t="shared" si="75"/>
        <v>1229.3100000000002</v>
      </c>
      <c r="AC32" s="3">
        <f t="shared" si="6"/>
        <v>35</v>
      </c>
      <c r="AD32" s="3">
        <f t="shared" si="7"/>
        <v>1194.3100000000002</v>
      </c>
      <c r="AE32" s="3">
        <f>IF(Z32=0,0,IF(AB32-AC32=0,0,MIN(AB32-AC32,$D$1-$C32-SUMIF($J$15:AD$15,"Snowball",$J32:AD32))))</f>
        <v>0</v>
      </c>
      <c r="AF32" s="3">
        <f t="shared" si="43"/>
        <v>35</v>
      </c>
      <c r="AG32" s="104">
        <f t="shared" si="76"/>
        <v>0</v>
      </c>
      <c r="AH32" s="3">
        <f t="shared" si="77"/>
        <v>0</v>
      </c>
      <c r="AI32" s="3">
        <f t="shared" si="78"/>
        <v>0</v>
      </c>
      <c r="AJ32" s="3">
        <f t="shared" si="8"/>
        <v>0</v>
      </c>
      <c r="AK32" s="3">
        <f t="shared" si="9"/>
        <v>0</v>
      </c>
      <c r="AL32" s="3">
        <f>IF(AG32=0,0,IF(AI32-AJ32=0,0,MIN(AI32-AJ32,$D$1-$C32-SUMIF($J$15:AK$15,"Snowball",$J32:AK32))))</f>
        <v>0</v>
      </c>
      <c r="AM32" s="3">
        <f t="shared" si="44"/>
        <v>0</v>
      </c>
      <c r="AN32" s="104">
        <f t="shared" si="79"/>
        <v>0</v>
      </c>
      <c r="AO32" s="3">
        <f t="shared" si="80"/>
        <v>0</v>
      </c>
      <c r="AP32" s="3">
        <f t="shared" si="81"/>
        <v>0</v>
      </c>
      <c r="AQ32" s="3">
        <f t="shared" si="10"/>
        <v>0</v>
      </c>
      <c r="AR32" s="3">
        <f t="shared" si="11"/>
        <v>0</v>
      </c>
      <c r="AS32" s="3">
        <f>IF(AN32=0,0,IF(AP32-AQ32=0,0,MIN(AP32-AQ32,$D$1-$C32-SUMIF($J$15:AR$15,"Snowball",$J32:AR32))))</f>
        <v>0</v>
      </c>
      <c r="AT32" s="3">
        <f t="shared" si="45"/>
        <v>0</v>
      </c>
      <c r="AU32" s="104">
        <f t="shared" si="82"/>
        <v>0</v>
      </c>
      <c r="AV32" s="3">
        <f t="shared" si="83"/>
        <v>0</v>
      </c>
      <c r="AW32" s="3">
        <f t="shared" si="84"/>
        <v>0</v>
      </c>
      <c r="AX32" s="3">
        <f t="shared" si="12"/>
        <v>0</v>
      </c>
      <c r="AY32" s="3">
        <f t="shared" si="13"/>
        <v>0</v>
      </c>
      <c r="AZ32" s="3">
        <f>IF(AU32=0,0,IF(AW32-AX32=0,0,MIN(AW32-AX32,$D$1-$C32-SUMIF($J$15:AY$15,"Snowball",$J32:AY32))))</f>
        <v>0</v>
      </c>
      <c r="BA32" s="3">
        <f t="shared" si="46"/>
        <v>0</v>
      </c>
      <c r="BB32" s="104">
        <f t="shared" si="85"/>
        <v>0</v>
      </c>
      <c r="BC32" s="3">
        <f t="shared" si="86"/>
        <v>0</v>
      </c>
      <c r="BD32" s="3">
        <f t="shared" si="87"/>
        <v>0</v>
      </c>
      <c r="BE32" s="3">
        <f t="shared" si="14"/>
        <v>0</v>
      </c>
      <c r="BF32" s="3">
        <f t="shared" si="15"/>
        <v>0</v>
      </c>
      <c r="BG32" s="3">
        <f>IF(BB32=0,0,IF(BD32-BE32=0,0,MIN(BD32-BE32,$D$1-$C32-SUMIF($J$15:BF$15,"Snowball",$J32:BF32))))</f>
        <v>0</v>
      </c>
      <c r="BH32" s="3">
        <f t="shared" si="47"/>
        <v>0</v>
      </c>
      <c r="BI32" s="104">
        <f t="shared" si="88"/>
        <v>0</v>
      </c>
      <c r="BJ32" s="3">
        <f t="shared" si="89"/>
        <v>0</v>
      </c>
      <c r="BK32" s="3">
        <f t="shared" si="90"/>
        <v>0</v>
      </c>
      <c r="BL32" s="3">
        <f t="shared" si="16"/>
        <v>0</v>
      </c>
      <c r="BM32" s="3">
        <f t="shared" si="17"/>
        <v>0</v>
      </c>
      <c r="BN32" s="3">
        <f>IF(BI32=0,0,IF(BK32-BL32=0,0,MIN(BK32-BL32,$D$1-$C32-SUMIF($J$15:BM$15,"Snowball",$J32:BM32))))</f>
        <v>0</v>
      </c>
      <c r="BO32" s="3">
        <f t="shared" si="48"/>
        <v>0</v>
      </c>
      <c r="BP32" s="104">
        <f t="shared" si="91"/>
        <v>0</v>
      </c>
      <c r="BQ32" s="3">
        <f t="shared" si="92"/>
        <v>0</v>
      </c>
      <c r="BR32" s="3">
        <f t="shared" si="93"/>
        <v>0</v>
      </c>
      <c r="BS32" s="3">
        <f t="shared" si="18"/>
        <v>0</v>
      </c>
      <c r="BT32" s="3">
        <f t="shared" si="19"/>
        <v>0</v>
      </c>
      <c r="BU32" s="3">
        <f>IF(BP32=0,0,IF(BR32-BS32=0,0,MIN(BR32-BS32,$D$1-$C32-SUMIF($J$15:BT$15,"Snowball",$J32:BT32))))</f>
        <v>0</v>
      </c>
      <c r="BV32" s="3">
        <f t="shared" si="49"/>
        <v>0</v>
      </c>
      <c r="BW32" s="104">
        <f t="shared" si="94"/>
        <v>0</v>
      </c>
      <c r="BX32" s="3">
        <f t="shared" si="95"/>
        <v>0</v>
      </c>
      <c r="BY32" s="3">
        <f t="shared" si="96"/>
        <v>0</v>
      </c>
      <c r="BZ32" s="3">
        <f t="shared" si="20"/>
        <v>0</v>
      </c>
      <c r="CA32" s="3">
        <f t="shared" si="21"/>
        <v>0</v>
      </c>
      <c r="CB32" s="3">
        <f>IF(BW32=0,0,IF(BY32-BZ32=0,0,MIN(BY32-BZ32,$D$1-$C32-SUMIF($J$15:CA$15,"Snowball",$J32:CA32))))</f>
        <v>0</v>
      </c>
      <c r="CC32" s="3">
        <f t="shared" si="50"/>
        <v>0</v>
      </c>
      <c r="CD32" s="104">
        <f t="shared" si="97"/>
        <v>0</v>
      </c>
      <c r="CE32" s="3">
        <f t="shared" si="98"/>
        <v>0</v>
      </c>
      <c r="CF32" s="3">
        <f t="shared" si="99"/>
        <v>0</v>
      </c>
      <c r="CG32" s="3">
        <f t="shared" si="22"/>
        <v>0</v>
      </c>
      <c r="CH32" s="3">
        <f t="shared" si="23"/>
        <v>0</v>
      </c>
      <c r="CI32" s="3">
        <f>IF(CD32=0,0,IF(CF32-CG32=0,0,MIN(CF32-CG32,$D$1-$C32-SUMIF($J$15:CH$15,"Snowball",$J32:CH32))))</f>
        <v>0</v>
      </c>
      <c r="CJ32" s="3">
        <f t="shared" si="51"/>
        <v>0</v>
      </c>
      <c r="CK32" s="104">
        <f t="shared" si="100"/>
        <v>0</v>
      </c>
      <c r="CL32" s="3">
        <f t="shared" si="101"/>
        <v>0</v>
      </c>
      <c r="CM32" s="3">
        <f t="shared" si="102"/>
        <v>0</v>
      </c>
      <c r="CN32" s="3">
        <f t="shared" si="24"/>
        <v>0</v>
      </c>
      <c r="CO32" s="3">
        <f t="shared" si="25"/>
        <v>0</v>
      </c>
      <c r="CP32" s="3">
        <f>IF(CK32=0,0,IF(CM32-CN32=0,0,MIN(CM32-CN32,$D$1-$C32-SUMIF($J$15:CO$15,"Snowball",$J32:CO32))))</f>
        <v>0</v>
      </c>
      <c r="CQ32" s="3">
        <f t="shared" si="52"/>
        <v>0</v>
      </c>
      <c r="CR32" s="104">
        <f t="shared" si="103"/>
        <v>0</v>
      </c>
      <c r="CS32" s="3">
        <f t="shared" si="104"/>
        <v>0</v>
      </c>
      <c r="CT32" s="3">
        <f t="shared" si="105"/>
        <v>0</v>
      </c>
      <c r="CU32" s="3">
        <f t="shared" si="26"/>
        <v>0</v>
      </c>
      <c r="CV32" s="3">
        <f t="shared" si="27"/>
        <v>0</v>
      </c>
      <c r="CW32" s="3">
        <f>IF(CR32=0,0,IF(CT32-CU32=0,0,MIN(CT32-CU32,$D$1-$C32-SUMIF($J$15:CV$15,"Snowball",$J32:CV32))))</f>
        <v>0</v>
      </c>
      <c r="CX32" s="3">
        <f t="shared" si="53"/>
        <v>0</v>
      </c>
      <c r="CY32" s="104">
        <f t="shared" si="106"/>
        <v>0</v>
      </c>
      <c r="CZ32" s="3">
        <f t="shared" si="107"/>
        <v>0</v>
      </c>
      <c r="DA32" s="3">
        <f t="shared" si="108"/>
        <v>0</v>
      </c>
      <c r="DB32" s="3">
        <f t="shared" si="28"/>
        <v>0</v>
      </c>
      <c r="DC32" s="3">
        <f t="shared" si="29"/>
        <v>0</v>
      </c>
      <c r="DD32" s="3">
        <f>IF(CY32=0,0,IF(DA32-DB32=0,0,MIN(DA32-DB32,$D$1-$C32-SUMIF($J$15:DC$15,"Snowball",$J32:DC32))))</f>
        <v>0</v>
      </c>
      <c r="DE32" s="3">
        <f t="shared" si="54"/>
        <v>0</v>
      </c>
      <c r="DF32" s="104">
        <f t="shared" si="109"/>
        <v>0</v>
      </c>
      <c r="DG32" s="3">
        <f t="shared" si="110"/>
        <v>0</v>
      </c>
      <c r="DH32" s="3">
        <f t="shared" si="111"/>
        <v>0</v>
      </c>
      <c r="DI32" s="3">
        <f t="shared" si="30"/>
        <v>0</v>
      </c>
      <c r="DJ32" s="3">
        <f t="shared" si="31"/>
        <v>0</v>
      </c>
      <c r="DK32" s="3">
        <f>IF(DF32=0,0,IF(DH32-DI32=0,0,MIN(DH32-DI32,$D$1-$C32-SUMIF($J$15:DJ$15,"Snowball",$J32:DJ32))))</f>
        <v>0</v>
      </c>
      <c r="DL32" s="3">
        <f t="shared" si="55"/>
        <v>0</v>
      </c>
      <c r="DM32" s="104">
        <f t="shared" si="112"/>
        <v>0</v>
      </c>
      <c r="DN32" s="3">
        <f t="shared" si="113"/>
        <v>0</v>
      </c>
      <c r="DO32" s="3">
        <f t="shared" si="114"/>
        <v>0</v>
      </c>
      <c r="DP32" s="3">
        <f t="shared" si="32"/>
        <v>0</v>
      </c>
      <c r="DQ32" s="3">
        <f t="shared" si="33"/>
        <v>0</v>
      </c>
      <c r="DR32" s="3">
        <f>IF(DM32=0,0,IF(DO32-DP32=0,0,MIN(DO32-DP32,$D$1-$C32-SUMIF($J$15:DQ$15,"Snowball",$J32:DQ32))))</f>
        <v>0</v>
      </c>
      <c r="DS32" s="3">
        <f t="shared" si="56"/>
        <v>0</v>
      </c>
      <c r="DT32" s="104">
        <f t="shared" si="115"/>
        <v>0</v>
      </c>
      <c r="DU32" s="3">
        <f t="shared" si="116"/>
        <v>0</v>
      </c>
      <c r="DV32" s="3">
        <f t="shared" si="117"/>
        <v>0</v>
      </c>
      <c r="DW32" s="3">
        <f t="shared" si="34"/>
        <v>0</v>
      </c>
      <c r="DX32" s="3">
        <f t="shared" si="35"/>
        <v>0</v>
      </c>
      <c r="DY32" s="3">
        <f>IF(DT32=0,0,IF(DV32-DW32=0,0,MIN(DV32-DW32,$D$1-$C32-SUMIF($J$15:DX$15,"Snowball",$J32:DX32))))</f>
        <v>0</v>
      </c>
      <c r="DZ32" s="3">
        <f t="shared" si="57"/>
        <v>0</v>
      </c>
      <c r="EA32" s="104">
        <f t="shared" si="118"/>
        <v>0</v>
      </c>
      <c r="EB32" s="3">
        <f t="shared" si="119"/>
        <v>0</v>
      </c>
      <c r="EC32" s="3">
        <f t="shared" si="120"/>
        <v>0</v>
      </c>
      <c r="ED32" s="3">
        <f t="shared" si="36"/>
        <v>0</v>
      </c>
      <c r="EE32" s="3">
        <f t="shared" si="37"/>
        <v>0</v>
      </c>
      <c r="EF32" s="3">
        <f>IF(EA32=0,0,IF(EC32-ED32=0,0,MIN(EC32-ED32,$D$1-$C32-SUMIF($J$15:EE$15,"Snowball",$J32:EE32))))</f>
        <v>0</v>
      </c>
      <c r="EG32" s="3">
        <f t="shared" si="58"/>
        <v>0</v>
      </c>
      <c r="EH32" s="104">
        <f t="shared" si="121"/>
        <v>0</v>
      </c>
      <c r="EI32" s="3">
        <f t="shared" si="122"/>
        <v>0</v>
      </c>
      <c r="EJ32" s="3">
        <f t="shared" si="123"/>
        <v>0</v>
      </c>
      <c r="EK32" s="3">
        <f t="shared" si="38"/>
        <v>0</v>
      </c>
      <c r="EL32" s="3">
        <f t="shared" si="39"/>
        <v>0</v>
      </c>
      <c r="EM32" s="3">
        <f>IF(EH32=0,0,IF(EJ32-EK32=0,0,MIN(EJ32-EK32,$D$1-$C32-SUMIF($J$15:EL$15,"Snowball",$J32:EL32))))</f>
        <v>0</v>
      </c>
      <c r="EN32" s="3">
        <f t="shared" si="59"/>
        <v>0</v>
      </c>
    </row>
    <row r="33" spans="1:144" x14ac:dyDescent="0.25">
      <c r="A33" s="1" t="s">
        <v>28</v>
      </c>
      <c r="B33" s="76">
        <f t="shared" si="60"/>
        <v>1284.6100000000004</v>
      </c>
      <c r="C33" s="3">
        <f t="shared" si="61"/>
        <v>70</v>
      </c>
      <c r="D33" s="101">
        <f t="shared" si="62"/>
        <v>200</v>
      </c>
      <c r="E33" s="104">
        <f t="shared" si="63"/>
        <v>0</v>
      </c>
      <c r="F33" s="3">
        <f t="shared" si="64"/>
        <v>0</v>
      </c>
      <c r="G33" s="3">
        <f t="shared" si="65"/>
        <v>0</v>
      </c>
      <c r="H33" s="3">
        <f t="shared" si="0"/>
        <v>0</v>
      </c>
      <c r="I33" s="3">
        <f t="shared" si="1"/>
        <v>0</v>
      </c>
      <c r="J33" s="3">
        <f t="shared" si="66"/>
        <v>0</v>
      </c>
      <c r="K33" s="3">
        <f t="shared" si="40"/>
        <v>0</v>
      </c>
      <c r="L33" s="104">
        <f t="shared" si="67"/>
        <v>0</v>
      </c>
      <c r="M33" s="3">
        <f t="shared" si="68"/>
        <v>0</v>
      </c>
      <c r="N33" s="3">
        <f t="shared" si="69"/>
        <v>0</v>
      </c>
      <c r="O33" s="3">
        <f t="shared" si="2"/>
        <v>0</v>
      </c>
      <c r="P33" s="3">
        <f t="shared" si="3"/>
        <v>0</v>
      </c>
      <c r="Q33" s="3">
        <f>IF(L33=0,0,IF(N33-O33=0,0,MIN(N33-O33,$D$1-$C33-SUMIF($J$15:P$15,"Snowball",$J33:P33))))</f>
        <v>0</v>
      </c>
      <c r="R33" s="3">
        <f t="shared" si="41"/>
        <v>0</v>
      </c>
      <c r="S33" s="104">
        <f t="shared" si="70"/>
        <v>273.55000000000018</v>
      </c>
      <c r="T33" s="3">
        <f t="shared" si="71"/>
        <v>1.82</v>
      </c>
      <c r="U33" s="3">
        <f t="shared" si="72"/>
        <v>275.37000000000018</v>
      </c>
      <c r="V33" s="3">
        <f t="shared" si="4"/>
        <v>35</v>
      </c>
      <c r="W33" s="3">
        <f t="shared" si="5"/>
        <v>110.37000000000018</v>
      </c>
      <c r="X33" s="3">
        <f>IF(S33=0,0,IF(U33-V33=0,0,MIN(U33-V33,$D$1-$C33-SUMIF($J$15:W$15,"Snowball",$J33:W33))))</f>
        <v>130</v>
      </c>
      <c r="Y33" s="3">
        <f t="shared" si="42"/>
        <v>165</v>
      </c>
      <c r="Z33" s="104">
        <f t="shared" si="73"/>
        <v>1194.3100000000002</v>
      </c>
      <c r="AA33" s="3">
        <f t="shared" si="74"/>
        <v>14.93</v>
      </c>
      <c r="AB33" s="3">
        <f t="shared" si="75"/>
        <v>1209.2400000000002</v>
      </c>
      <c r="AC33" s="3">
        <f t="shared" si="6"/>
        <v>35</v>
      </c>
      <c r="AD33" s="3">
        <f t="shared" si="7"/>
        <v>1174.2400000000002</v>
      </c>
      <c r="AE33" s="3">
        <f>IF(Z33=0,0,IF(AB33-AC33=0,0,MIN(AB33-AC33,$D$1-$C33-SUMIF($J$15:AD$15,"Snowball",$J33:AD33))))</f>
        <v>0</v>
      </c>
      <c r="AF33" s="3">
        <f t="shared" si="43"/>
        <v>35</v>
      </c>
      <c r="AG33" s="104">
        <f t="shared" si="76"/>
        <v>0</v>
      </c>
      <c r="AH33" s="3">
        <f t="shared" si="77"/>
        <v>0</v>
      </c>
      <c r="AI33" s="3">
        <f t="shared" si="78"/>
        <v>0</v>
      </c>
      <c r="AJ33" s="3">
        <f t="shared" si="8"/>
        <v>0</v>
      </c>
      <c r="AK33" s="3">
        <f t="shared" si="9"/>
        <v>0</v>
      </c>
      <c r="AL33" s="3">
        <f>IF(AG33=0,0,IF(AI33-AJ33=0,0,MIN(AI33-AJ33,$D$1-$C33-SUMIF($J$15:AK$15,"Snowball",$J33:AK33))))</f>
        <v>0</v>
      </c>
      <c r="AM33" s="3">
        <f t="shared" si="44"/>
        <v>0</v>
      </c>
      <c r="AN33" s="104">
        <f t="shared" si="79"/>
        <v>0</v>
      </c>
      <c r="AO33" s="3">
        <f t="shared" si="80"/>
        <v>0</v>
      </c>
      <c r="AP33" s="3">
        <f t="shared" si="81"/>
        <v>0</v>
      </c>
      <c r="AQ33" s="3">
        <f t="shared" si="10"/>
        <v>0</v>
      </c>
      <c r="AR33" s="3">
        <f t="shared" si="11"/>
        <v>0</v>
      </c>
      <c r="AS33" s="3">
        <f>IF(AN33=0,0,IF(AP33-AQ33=0,0,MIN(AP33-AQ33,$D$1-$C33-SUMIF($J$15:AR$15,"Snowball",$J33:AR33))))</f>
        <v>0</v>
      </c>
      <c r="AT33" s="3">
        <f t="shared" si="45"/>
        <v>0</v>
      </c>
      <c r="AU33" s="104">
        <f t="shared" si="82"/>
        <v>0</v>
      </c>
      <c r="AV33" s="3">
        <f t="shared" si="83"/>
        <v>0</v>
      </c>
      <c r="AW33" s="3">
        <f t="shared" si="84"/>
        <v>0</v>
      </c>
      <c r="AX33" s="3">
        <f t="shared" si="12"/>
        <v>0</v>
      </c>
      <c r="AY33" s="3">
        <f t="shared" si="13"/>
        <v>0</v>
      </c>
      <c r="AZ33" s="3">
        <f>IF(AU33=0,0,IF(AW33-AX33=0,0,MIN(AW33-AX33,$D$1-$C33-SUMIF($J$15:AY$15,"Snowball",$J33:AY33))))</f>
        <v>0</v>
      </c>
      <c r="BA33" s="3">
        <f t="shared" si="46"/>
        <v>0</v>
      </c>
      <c r="BB33" s="104">
        <f t="shared" si="85"/>
        <v>0</v>
      </c>
      <c r="BC33" s="3">
        <f t="shared" si="86"/>
        <v>0</v>
      </c>
      <c r="BD33" s="3">
        <f t="shared" si="87"/>
        <v>0</v>
      </c>
      <c r="BE33" s="3">
        <f t="shared" si="14"/>
        <v>0</v>
      </c>
      <c r="BF33" s="3">
        <f t="shared" si="15"/>
        <v>0</v>
      </c>
      <c r="BG33" s="3">
        <f>IF(BB33=0,0,IF(BD33-BE33=0,0,MIN(BD33-BE33,$D$1-$C33-SUMIF($J$15:BF$15,"Snowball",$J33:BF33))))</f>
        <v>0</v>
      </c>
      <c r="BH33" s="3">
        <f t="shared" si="47"/>
        <v>0</v>
      </c>
      <c r="BI33" s="104">
        <f t="shared" si="88"/>
        <v>0</v>
      </c>
      <c r="BJ33" s="3">
        <f t="shared" si="89"/>
        <v>0</v>
      </c>
      <c r="BK33" s="3">
        <f t="shared" si="90"/>
        <v>0</v>
      </c>
      <c r="BL33" s="3">
        <f t="shared" si="16"/>
        <v>0</v>
      </c>
      <c r="BM33" s="3">
        <f t="shared" si="17"/>
        <v>0</v>
      </c>
      <c r="BN33" s="3">
        <f>IF(BI33=0,0,IF(BK33-BL33=0,0,MIN(BK33-BL33,$D$1-$C33-SUMIF($J$15:BM$15,"Snowball",$J33:BM33))))</f>
        <v>0</v>
      </c>
      <c r="BO33" s="3">
        <f t="shared" si="48"/>
        <v>0</v>
      </c>
      <c r="BP33" s="104">
        <f t="shared" si="91"/>
        <v>0</v>
      </c>
      <c r="BQ33" s="3">
        <f t="shared" si="92"/>
        <v>0</v>
      </c>
      <c r="BR33" s="3">
        <f t="shared" si="93"/>
        <v>0</v>
      </c>
      <c r="BS33" s="3">
        <f t="shared" si="18"/>
        <v>0</v>
      </c>
      <c r="BT33" s="3">
        <f t="shared" si="19"/>
        <v>0</v>
      </c>
      <c r="BU33" s="3">
        <f>IF(BP33=0,0,IF(BR33-BS33=0,0,MIN(BR33-BS33,$D$1-$C33-SUMIF($J$15:BT$15,"Snowball",$J33:BT33))))</f>
        <v>0</v>
      </c>
      <c r="BV33" s="3">
        <f t="shared" si="49"/>
        <v>0</v>
      </c>
      <c r="BW33" s="104">
        <f t="shared" si="94"/>
        <v>0</v>
      </c>
      <c r="BX33" s="3">
        <f t="shared" si="95"/>
        <v>0</v>
      </c>
      <c r="BY33" s="3">
        <f t="shared" si="96"/>
        <v>0</v>
      </c>
      <c r="BZ33" s="3">
        <f t="shared" si="20"/>
        <v>0</v>
      </c>
      <c r="CA33" s="3">
        <f t="shared" si="21"/>
        <v>0</v>
      </c>
      <c r="CB33" s="3">
        <f>IF(BW33=0,0,IF(BY33-BZ33=0,0,MIN(BY33-BZ33,$D$1-$C33-SUMIF($J$15:CA$15,"Snowball",$J33:CA33))))</f>
        <v>0</v>
      </c>
      <c r="CC33" s="3">
        <f t="shared" si="50"/>
        <v>0</v>
      </c>
      <c r="CD33" s="104">
        <f t="shared" si="97"/>
        <v>0</v>
      </c>
      <c r="CE33" s="3">
        <f t="shared" si="98"/>
        <v>0</v>
      </c>
      <c r="CF33" s="3">
        <f t="shared" si="99"/>
        <v>0</v>
      </c>
      <c r="CG33" s="3">
        <f t="shared" si="22"/>
        <v>0</v>
      </c>
      <c r="CH33" s="3">
        <f t="shared" si="23"/>
        <v>0</v>
      </c>
      <c r="CI33" s="3">
        <f>IF(CD33=0,0,IF(CF33-CG33=0,0,MIN(CF33-CG33,$D$1-$C33-SUMIF($J$15:CH$15,"Snowball",$J33:CH33))))</f>
        <v>0</v>
      </c>
      <c r="CJ33" s="3">
        <f t="shared" si="51"/>
        <v>0</v>
      </c>
      <c r="CK33" s="104">
        <f t="shared" si="100"/>
        <v>0</v>
      </c>
      <c r="CL33" s="3">
        <f t="shared" si="101"/>
        <v>0</v>
      </c>
      <c r="CM33" s="3">
        <f t="shared" si="102"/>
        <v>0</v>
      </c>
      <c r="CN33" s="3">
        <f t="shared" si="24"/>
        <v>0</v>
      </c>
      <c r="CO33" s="3">
        <f t="shared" si="25"/>
        <v>0</v>
      </c>
      <c r="CP33" s="3">
        <f>IF(CK33=0,0,IF(CM33-CN33=0,0,MIN(CM33-CN33,$D$1-$C33-SUMIF($J$15:CO$15,"Snowball",$J33:CO33))))</f>
        <v>0</v>
      </c>
      <c r="CQ33" s="3">
        <f t="shared" si="52"/>
        <v>0</v>
      </c>
      <c r="CR33" s="104">
        <f t="shared" si="103"/>
        <v>0</v>
      </c>
      <c r="CS33" s="3">
        <f t="shared" si="104"/>
        <v>0</v>
      </c>
      <c r="CT33" s="3">
        <f t="shared" si="105"/>
        <v>0</v>
      </c>
      <c r="CU33" s="3">
        <f t="shared" si="26"/>
        <v>0</v>
      </c>
      <c r="CV33" s="3">
        <f t="shared" si="27"/>
        <v>0</v>
      </c>
      <c r="CW33" s="3">
        <f>IF(CR33=0,0,IF(CT33-CU33=0,0,MIN(CT33-CU33,$D$1-$C33-SUMIF($J$15:CV$15,"Snowball",$J33:CV33))))</f>
        <v>0</v>
      </c>
      <c r="CX33" s="3">
        <f t="shared" si="53"/>
        <v>0</v>
      </c>
      <c r="CY33" s="104">
        <f t="shared" si="106"/>
        <v>0</v>
      </c>
      <c r="CZ33" s="3">
        <f t="shared" si="107"/>
        <v>0</v>
      </c>
      <c r="DA33" s="3">
        <f t="shared" si="108"/>
        <v>0</v>
      </c>
      <c r="DB33" s="3">
        <f t="shared" si="28"/>
        <v>0</v>
      </c>
      <c r="DC33" s="3">
        <f t="shared" si="29"/>
        <v>0</v>
      </c>
      <c r="DD33" s="3">
        <f>IF(CY33=0,0,IF(DA33-DB33=0,0,MIN(DA33-DB33,$D$1-$C33-SUMIF($J$15:DC$15,"Snowball",$J33:DC33))))</f>
        <v>0</v>
      </c>
      <c r="DE33" s="3">
        <f t="shared" si="54"/>
        <v>0</v>
      </c>
      <c r="DF33" s="104">
        <f t="shared" si="109"/>
        <v>0</v>
      </c>
      <c r="DG33" s="3">
        <f t="shared" si="110"/>
        <v>0</v>
      </c>
      <c r="DH33" s="3">
        <f t="shared" si="111"/>
        <v>0</v>
      </c>
      <c r="DI33" s="3">
        <f t="shared" si="30"/>
        <v>0</v>
      </c>
      <c r="DJ33" s="3">
        <f t="shared" si="31"/>
        <v>0</v>
      </c>
      <c r="DK33" s="3">
        <f>IF(DF33=0,0,IF(DH33-DI33=0,0,MIN(DH33-DI33,$D$1-$C33-SUMIF($J$15:DJ$15,"Snowball",$J33:DJ33))))</f>
        <v>0</v>
      </c>
      <c r="DL33" s="3">
        <f t="shared" si="55"/>
        <v>0</v>
      </c>
      <c r="DM33" s="104">
        <f t="shared" si="112"/>
        <v>0</v>
      </c>
      <c r="DN33" s="3">
        <f t="shared" si="113"/>
        <v>0</v>
      </c>
      <c r="DO33" s="3">
        <f t="shared" si="114"/>
        <v>0</v>
      </c>
      <c r="DP33" s="3">
        <f t="shared" si="32"/>
        <v>0</v>
      </c>
      <c r="DQ33" s="3">
        <f t="shared" si="33"/>
        <v>0</v>
      </c>
      <c r="DR33" s="3">
        <f>IF(DM33=0,0,IF(DO33-DP33=0,0,MIN(DO33-DP33,$D$1-$C33-SUMIF($J$15:DQ$15,"Snowball",$J33:DQ33))))</f>
        <v>0</v>
      </c>
      <c r="DS33" s="3">
        <f t="shared" si="56"/>
        <v>0</v>
      </c>
      <c r="DT33" s="104">
        <f t="shared" si="115"/>
        <v>0</v>
      </c>
      <c r="DU33" s="3">
        <f t="shared" si="116"/>
        <v>0</v>
      </c>
      <c r="DV33" s="3">
        <f t="shared" si="117"/>
        <v>0</v>
      </c>
      <c r="DW33" s="3">
        <f t="shared" si="34"/>
        <v>0</v>
      </c>
      <c r="DX33" s="3">
        <f t="shared" si="35"/>
        <v>0</v>
      </c>
      <c r="DY33" s="3">
        <f>IF(DT33=0,0,IF(DV33-DW33=0,0,MIN(DV33-DW33,$D$1-$C33-SUMIF($J$15:DX$15,"Snowball",$J33:DX33))))</f>
        <v>0</v>
      </c>
      <c r="DZ33" s="3">
        <f t="shared" si="57"/>
        <v>0</v>
      </c>
      <c r="EA33" s="104">
        <f t="shared" si="118"/>
        <v>0</v>
      </c>
      <c r="EB33" s="3">
        <f t="shared" si="119"/>
        <v>0</v>
      </c>
      <c r="EC33" s="3">
        <f t="shared" si="120"/>
        <v>0</v>
      </c>
      <c r="ED33" s="3">
        <f t="shared" si="36"/>
        <v>0</v>
      </c>
      <c r="EE33" s="3">
        <f t="shared" si="37"/>
        <v>0</v>
      </c>
      <c r="EF33" s="3">
        <f>IF(EA33=0,0,IF(EC33-ED33=0,0,MIN(EC33-ED33,$D$1-$C33-SUMIF($J$15:EE$15,"Snowball",$J33:EE33))))</f>
        <v>0</v>
      </c>
      <c r="EG33" s="3">
        <f t="shared" si="58"/>
        <v>0</v>
      </c>
      <c r="EH33" s="104">
        <f t="shared" si="121"/>
        <v>0</v>
      </c>
      <c r="EI33" s="3">
        <f t="shared" si="122"/>
        <v>0</v>
      </c>
      <c r="EJ33" s="3">
        <f t="shared" si="123"/>
        <v>0</v>
      </c>
      <c r="EK33" s="3">
        <f t="shared" si="38"/>
        <v>0</v>
      </c>
      <c r="EL33" s="3">
        <f t="shared" si="39"/>
        <v>0</v>
      </c>
      <c r="EM33" s="3">
        <f>IF(EH33=0,0,IF(EJ33-EK33=0,0,MIN(EJ33-EK33,$D$1-$C33-SUMIF($J$15:EL$15,"Snowball",$J33:EL33))))</f>
        <v>0</v>
      </c>
      <c r="EN33" s="3">
        <f t="shared" si="59"/>
        <v>0</v>
      </c>
    </row>
    <row r="34" spans="1:144" x14ac:dyDescent="0.25">
      <c r="A34" s="1" t="s">
        <v>29</v>
      </c>
      <c r="B34" s="76">
        <f t="shared" si="60"/>
        <v>1100.0300000000004</v>
      </c>
      <c r="C34" s="3">
        <f t="shared" si="61"/>
        <v>70</v>
      </c>
      <c r="D34" s="101">
        <f t="shared" si="62"/>
        <v>200</v>
      </c>
      <c r="E34" s="104">
        <f t="shared" si="63"/>
        <v>0</v>
      </c>
      <c r="F34" s="3">
        <f t="shared" si="64"/>
        <v>0</v>
      </c>
      <c r="G34" s="3">
        <f t="shared" si="65"/>
        <v>0</v>
      </c>
      <c r="H34" s="3">
        <f t="shared" si="0"/>
        <v>0</v>
      </c>
      <c r="I34" s="3">
        <f t="shared" si="1"/>
        <v>0</v>
      </c>
      <c r="J34" s="3">
        <f t="shared" si="66"/>
        <v>0</v>
      </c>
      <c r="K34" s="3">
        <f t="shared" si="40"/>
        <v>0</v>
      </c>
      <c r="L34" s="104">
        <f t="shared" si="67"/>
        <v>0</v>
      </c>
      <c r="M34" s="3">
        <f t="shared" si="68"/>
        <v>0</v>
      </c>
      <c r="N34" s="3">
        <f t="shared" si="69"/>
        <v>0</v>
      </c>
      <c r="O34" s="3">
        <f t="shared" si="2"/>
        <v>0</v>
      </c>
      <c r="P34" s="3">
        <f t="shared" si="3"/>
        <v>0</v>
      </c>
      <c r="Q34" s="3">
        <f>IF(L34=0,0,IF(N34-O34=0,0,MIN(N34-O34,$D$1-$C34-SUMIF($J$15:P$15,"Snowball",$J34:P34))))</f>
        <v>0</v>
      </c>
      <c r="R34" s="3">
        <f t="shared" si="41"/>
        <v>0</v>
      </c>
      <c r="S34" s="104">
        <f t="shared" si="70"/>
        <v>110.37000000000018</v>
      </c>
      <c r="T34" s="3">
        <f t="shared" si="71"/>
        <v>0.74</v>
      </c>
      <c r="U34" s="3">
        <f t="shared" si="72"/>
        <v>111.11000000000017</v>
      </c>
      <c r="V34" s="3">
        <f t="shared" si="4"/>
        <v>35</v>
      </c>
      <c r="W34" s="3">
        <f t="shared" si="5"/>
        <v>0</v>
      </c>
      <c r="X34" s="3">
        <f>IF(S34=0,0,IF(U34-V34=0,0,MIN(U34-V34,$D$1-$C34-SUMIF($J$15:W$15,"Snowball",$J34:W34))))</f>
        <v>76.11000000000017</v>
      </c>
      <c r="Y34" s="3">
        <f t="shared" si="42"/>
        <v>111.11000000000017</v>
      </c>
      <c r="Z34" s="104">
        <f t="shared" si="73"/>
        <v>1174.2400000000002</v>
      </c>
      <c r="AA34" s="3">
        <f t="shared" si="74"/>
        <v>14.68</v>
      </c>
      <c r="AB34" s="3">
        <f t="shared" si="75"/>
        <v>1188.9200000000003</v>
      </c>
      <c r="AC34" s="3">
        <f t="shared" si="6"/>
        <v>35</v>
      </c>
      <c r="AD34" s="3">
        <f t="shared" si="7"/>
        <v>1100.0300000000004</v>
      </c>
      <c r="AE34" s="3">
        <f>IF(Z34=0,0,IF(AB34-AC34=0,0,MIN(AB34-AC34,$D$1-$C34-SUMIF($J$15:AD$15,"Snowball",$J34:AD34))))</f>
        <v>53.88999999999983</v>
      </c>
      <c r="AF34" s="3">
        <f t="shared" si="43"/>
        <v>88.88999999999983</v>
      </c>
      <c r="AG34" s="104">
        <f t="shared" si="76"/>
        <v>0</v>
      </c>
      <c r="AH34" s="3">
        <f t="shared" si="77"/>
        <v>0</v>
      </c>
      <c r="AI34" s="3">
        <f t="shared" si="78"/>
        <v>0</v>
      </c>
      <c r="AJ34" s="3">
        <f t="shared" si="8"/>
        <v>0</v>
      </c>
      <c r="AK34" s="3">
        <f t="shared" si="9"/>
        <v>0</v>
      </c>
      <c r="AL34" s="3">
        <f>IF(AG34=0,0,IF(AI34-AJ34=0,0,MIN(AI34-AJ34,$D$1-$C34-SUMIF($J$15:AK$15,"Snowball",$J34:AK34))))</f>
        <v>0</v>
      </c>
      <c r="AM34" s="3">
        <f t="shared" si="44"/>
        <v>0</v>
      </c>
      <c r="AN34" s="104">
        <f t="shared" si="79"/>
        <v>0</v>
      </c>
      <c r="AO34" s="3">
        <f t="shared" si="80"/>
        <v>0</v>
      </c>
      <c r="AP34" s="3">
        <f t="shared" si="81"/>
        <v>0</v>
      </c>
      <c r="AQ34" s="3">
        <f t="shared" si="10"/>
        <v>0</v>
      </c>
      <c r="AR34" s="3">
        <f t="shared" si="11"/>
        <v>0</v>
      </c>
      <c r="AS34" s="3">
        <f>IF(AN34=0,0,IF(AP34-AQ34=0,0,MIN(AP34-AQ34,$D$1-$C34-SUMIF($J$15:AR$15,"Snowball",$J34:AR34))))</f>
        <v>0</v>
      </c>
      <c r="AT34" s="3">
        <f t="shared" si="45"/>
        <v>0</v>
      </c>
      <c r="AU34" s="104">
        <f t="shared" si="82"/>
        <v>0</v>
      </c>
      <c r="AV34" s="3">
        <f t="shared" si="83"/>
        <v>0</v>
      </c>
      <c r="AW34" s="3">
        <f t="shared" si="84"/>
        <v>0</v>
      </c>
      <c r="AX34" s="3">
        <f t="shared" si="12"/>
        <v>0</v>
      </c>
      <c r="AY34" s="3">
        <f t="shared" si="13"/>
        <v>0</v>
      </c>
      <c r="AZ34" s="3">
        <f>IF(AU34=0,0,IF(AW34-AX34=0,0,MIN(AW34-AX34,$D$1-$C34-SUMIF($J$15:AY$15,"Snowball",$J34:AY34))))</f>
        <v>0</v>
      </c>
      <c r="BA34" s="3">
        <f t="shared" si="46"/>
        <v>0</v>
      </c>
      <c r="BB34" s="104">
        <f t="shared" si="85"/>
        <v>0</v>
      </c>
      <c r="BC34" s="3">
        <f t="shared" si="86"/>
        <v>0</v>
      </c>
      <c r="BD34" s="3">
        <f t="shared" si="87"/>
        <v>0</v>
      </c>
      <c r="BE34" s="3">
        <f t="shared" si="14"/>
        <v>0</v>
      </c>
      <c r="BF34" s="3">
        <f t="shared" si="15"/>
        <v>0</v>
      </c>
      <c r="BG34" s="3">
        <f>IF(BB34=0,0,IF(BD34-BE34=0,0,MIN(BD34-BE34,$D$1-$C34-SUMIF($J$15:BF$15,"Snowball",$J34:BF34))))</f>
        <v>0</v>
      </c>
      <c r="BH34" s="3">
        <f t="shared" si="47"/>
        <v>0</v>
      </c>
      <c r="BI34" s="104">
        <f t="shared" si="88"/>
        <v>0</v>
      </c>
      <c r="BJ34" s="3">
        <f t="shared" si="89"/>
        <v>0</v>
      </c>
      <c r="BK34" s="3">
        <f t="shared" si="90"/>
        <v>0</v>
      </c>
      <c r="BL34" s="3">
        <f t="shared" si="16"/>
        <v>0</v>
      </c>
      <c r="BM34" s="3">
        <f t="shared" si="17"/>
        <v>0</v>
      </c>
      <c r="BN34" s="3">
        <f>IF(BI34=0,0,IF(BK34-BL34=0,0,MIN(BK34-BL34,$D$1-$C34-SUMIF($J$15:BM$15,"Snowball",$J34:BM34))))</f>
        <v>0</v>
      </c>
      <c r="BO34" s="3">
        <f t="shared" si="48"/>
        <v>0</v>
      </c>
      <c r="BP34" s="104">
        <f t="shared" si="91"/>
        <v>0</v>
      </c>
      <c r="BQ34" s="3">
        <f t="shared" si="92"/>
        <v>0</v>
      </c>
      <c r="BR34" s="3">
        <f t="shared" si="93"/>
        <v>0</v>
      </c>
      <c r="BS34" s="3">
        <f t="shared" si="18"/>
        <v>0</v>
      </c>
      <c r="BT34" s="3">
        <f t="shared" si="19"/>
        <v>0</v>
      </c>
      <c r="BU34" s="3">
        <f>IF(BP34=0,0,IF(BR34-BS34=0,0,MIN(BR34-BS34,$D$1-$C34-SUMIF($J$15:BT$15,"Snowball",$J34:BT34))))</f>
        <v>0</v>
      </c>
      <c r="BV34" s="3">
        <f t="shared" si="49"/>
        <v>0</v>
      </c>
      <c r="BW34" s="104">
        <f t="shared" si="94"/>
        <v>0</v>
      </c>
      <c r="BX34" s="3">
        <f t="shared" si="95"/>
        <v>0</v>
      </c>
      <c r="BY34" s="3">
        <f t="shared" si="96"/>
        <v>0</v>
      </c>
      <c r="BZ34" s="3">
        <f t="shared" si="20"/>
        <v>0</v>
      </c>
      <c r="CA34" s="3">
        <f t="shared" si="21"/>
        <v>0</v>
      </c>
      <c r="CB34" s="3">
        <f>IF(BW34=0,0,IF(BY34-BZ34=0,0,MIN(BY34-BZ34,$D$1-$C34-SUMIF($J$15:CA$15,"Snowball",$J34:CA34))))</f>
        <v>0</v>
      </c>
      <c r="CC34" s="3">
        <f t="shared" si="50"/>
        <v>0</v>
      </c>
      <c r="CD34" s="104">
        <f t="shared" si="97"/>
        <v>0</v>
      </c>
      <c r="CE34" s="3">
        <f t="shared" si="98"/>
        <v>0</v>
      </c>
      <c r="CF34" s="3">
        <f t="shared" si="99"/>
        <v>0</v>
      </c>
      <c r="CG34" s="3">
        <f t="shared" si="22"/>
        <v>0</v>
      </c>
      <c r="CH34" s="3">
        <f t="shared" si="23"/>
        <v>0</v>
      </c>
      <c r="CI34" s="3">
        <f>IF(CD34=0,0,IF(CF34-CG34=0,0,MIN(CF34-CG34,$D$1-$C34-SUMIF($J$15:CH$15,"Snowball",$J34:CH34))))</f>
        <v>0</v>
      </c>
      <c r="CJ34" s="3">
        <f t="shared" si="51"/>
        <v>0</v>
      </c>
      <c r="CK34" s="104">
        <f t="shared" si="100"/>
        <v>0</v>
      </c>
      <c r="CL34" s="3">
        <f t="shared" si="101"/>
        <v>0</v>
      </c>
      <c r="CM34" s="3">
        <f t="shared" si="102"/>
        <v>0</v>
      </c>
      <c r="CN34" s="3">
        <f t="shared" si="24"/>
        <v>0</v>
      </c>
      <c r="CO34" s="3">
        <f t="shared" si="25"/>
        <v>0</v>
      </c>
      <c r="CP34" s="3">
        <f>IF(CK34=0,0,IF(CM34-CN34=0,0,MIN(CM34-CN34,$D$1-$C34-SUMIF($J$15:CO$15,"Snowball",$J34:CO34))))</f>
        <v>0</v>
      </c>
      <c r="CQ34" s="3">
        <f t="shared" si="52"/>
        <v>0</v>
      </c>
      <c r="CR34" s="104">
        <f t="shared" si="103"/>
        <v>0</v>
      </c>
      <c r="CS34" s="3">
        <f t="shared" si="104"/>
        <v>0</v>
      </c>
      <c r="CT34" s="3">
        <f t="shared" si="105"/>
        <v>0</v>
      </c>
      <c r="CU34" s="3">
        <f t="shared" si="26"/>
        <v>0</v>
      </c>
      <c r="CV34" s="3">
        <f t="shared" si="27"/>
        <v>0</v>
      </c>
      <c r="CW34" s="3">
        <f>IF(CR34=0,0,IF(CT34-CU34=0,0,MIN(CT34-CU34,$D$1-$C34-SUMIF($J$15:CV$15,"Snowball",$J34:CV34))))</f>
        <v>0</v>
      </c>
      <c r="CX34" s="3">
        <f t="shared" si="53"/>
        <v>0</v>
      </c>
      <c r="CY34" s="104">
        <f t="shared" si="106"/>
        <v>0</v>
      </c>
      <c r="CZ34" s="3">
        <f t="shared" si="107"/>
        <v>0</v>
      </c>
      <c r="DA34" s="3">
        <f t="shared" si="108"/>
        <v>0</v>
      </c>
      <c r="DB34" s="3">
        <f t="shared" si="28"/>
        <v>0</v>
      </c>
      <c r="DC34" s="3">
        <f t="shared" si="29"/>
        <v>0</v>
      </c>
      <c r="DD34" s="3">
        <f>IF(CY34=0,0,IF(DA34-DB34=0,0,MIN(DA34-DB34,$D$1-$C34-SUMIF($J$15:DC$15,"Snowball",$J34:DC34))))</f>
        <v>0</v>
      </c>
      <c r="DE34" s="3">
        <f t="shared" si="54"/>
        <v>0</v>
      </c>
      <c r="DF34" s="104">
        <f t="shared" si="109"/>
        <v>0</v>
      </c>
      <c r="DG34" s="3">
        <f t="shared" si="110"/>
        <v>0</v>
      </c>
      <c r="DH34" s="3">
        <f t="shared" si="111"/>
        <v>0</v>
      </c>
      <c r="DI34" s="3">
        <f t="shared" si="30"/>
        <v>0</v>
      </c>
      <c r="DJ34" s="3">
        <f t="shared" si="31"/>
        <v>0</v>
      </c>
      <c r="DK34" s="3">
        <f>IF(DF34=0,0,IF(DH34-DI34=0,0,MIN(DH34-DI34,$D$1-$C34-SUMIF($J$15:DJ$15,"Snowball",$J34:DJ34))))</f>
        <v>0</v>
      </c>
      <c r="DL34" s="3">
        <f t="shared" si="55"/>
        <v>0</v>
      </c>
      <c r="DM34" s="104">
        <f t="shared" si="112"/>
        <v>0</v>
      </c>
      <c r="DN34" s="3">
        <f t="shared" si="113"/>
        <v>0</v>
      </c>
      <c r="DO34" s="3">
        <f t="shared" si="114"/>
        <v>0</v>
      </c>
      <c r="DP34" s="3">
        <f t="shared" si="32"/>
        <v>0</v>
      </c>
      <c r="DQ34" s="3">
        <f t="shared" si="33"/>
        <v>0</v>
      </c>
      <c r="DR34" s="3">
        <f>IF(DM34=0,0,IF(DO34-DP34=0,0,MIN(DO34-DP34,$D$1-$C34-SUMIF($J$15:DQ$15,"Snowball",$J34:DQ34))))</f>
        <v>0</v>
      </c>
      <c r="DS34" s="3">
        <f t="shared" si="56"/>
        <v>0</v>
      </c>
      <c r="DT34" s="104">
        <f t="shared" si="115"/>
        <v>0</v>
      </c>
      <c r="DU34" s="3">
        <f t="shared" si="116"/>
        <v>0</v>
      </c>
      <c r="DV34" s="3">
        <f t="shared" si="117"/>
        <v>0</v>
      </c>
      <c r="DW34" s="3">
        <f t="shared" si="34"/>
        <v>0</v>
      </c>
      <c r="DX34" s="3">
        <f t="shared" si="35"/>
        <v>0</v>
      </c>
      <c r="DY34" s="3">
        <f>IF(DT34=0,0,IF(DV34-DW34=0,0,MIN(DV34-DW34,$D$1-$C34-SUMIF($J$15:DX$15,"Snowball",$J34:DX34))))</f>
        <v>0</v>
      </c>
      <c r="DZ34" s="3">
        <f t="shared" si="57"/>
        <v>0</v>
      </c>
      <c r="EA34" s="104">
        <f t="shared" si="118"/>
        <v>0</v>
      </c>
      <c r="EB34" s="3">
        <f t="shared" si="119"/>
        <v>0</v>
      </c>
      <c r="EC34" s="3">
        <f t="shared" si="120"/>
        <v>0</v>
      </c>
      <c r="ED34" s="3">
        <f t="shared" si="36"/>
        <v>0</v>
      </c>
      <c r="EE34" s="3">
        <f t="shared" si="37"/>
        <v>0</v>
      </c>
      <c r="EF34" s="3">
        <f>IF(EA34=0,0,IF(EC34-ED34=0,0,MIN(EC34-ED34,$D$1-$C34-SUMIF($J$15:EE$15,"Snowball",$J34:EE34))))</f>
        <v>0</v>
      </c>
      <c r="EG34" s="3">
        <f t="shared" si="58"/>
        <v>0</v>
      </c>
      <c r="EH34" s="104">
        <f t="shared" si="121"/>
        <v>0</v>
      </c>
      <c r="EI34" s="3">
        <f t="shared" si="122"/>
        <v>0</v>
      </c>
      <c r="EJ34" s="3">
        <f t="shared" si="123"/>
        <v>0</v>
      </c>
      <c r="EK34" s="3">
        <f t="shared" si="38"/>
        <v>0</v>
      </c>
      <c r="EL34" s="3">
        <f t="shared" si="39"/>
        <v>0</v>
      </c>
      <c r="EM34" s="3">
        <f>IF(EH34=0,0,IF(EJ34-EK34=0,0,MIN(EJ34-EK34,$D$1-$C34-SUMIF($J$15:EL$15,"Snowball",$J34:EL34))))</f>
        <v>0</v>
      </c>
      <c r="EN34" s="3">
        <f t="shared" si="59"/>
        <v>0</v>
      </c>
    </row>
    <row r="35" spans="1:144" x14ac:dyDescent="0.25">
      <c r="A35" s="1" t="s">
        <v>30</v>
      </c>
      <c r="B35" s="76">
        <f t="shared" si="60"/>
        <v>913.78000000000043</v>
      </c>
      <c r="C35" s="3">
        <f t="shared" si="61"/>
        <v>35</v>
      </c>
      <c r="D35" s="101">
        <f t="shared" si="62"/>
        <v>200</v>
      </c>
      <c r="E35" s="104">
        <f t="shared" si="63"/>
        <v>0</v>
      </c>
      <c r="F35" s="3">
        <f t="shared" si="64"/>
        <v>0</v>
      </c>
      <c r="G35" s="3">
        <f t="shared" si="65"/>
        <v>0</v>
      </c>
      <c r="H35" s="3">
        <f t="shared" si="0"/>
        <v>0</v>
      </c>
      <c r="I35" s="3">
        <f t="shared" si="1"/>
        <v>0</v>
      </c>
      <c r="J35" s="3">
        <f t="shared" si="66"/>
        <v>0</v>
      </c>
      <c r="K35" s="3">
        <f t="shared" si="40"/>
        <v>0</v>
      </c>
      <c r="L35" s="104">
        <f t="shared" si="67"/>
        <v>0</v>
      </c>
      <c r="M35" s="3">
        <f t="shared" si="68"/>
        <v>0</v>
      </c>
      <c r="N35" s="3">
        <f t="shared" si="69"/>
        <v>0</v>
      </c>
      <c r="O35" s="3">
        <f t="shared" si="2"/>
        <v>0</v>
      </c>
      <c r="P35" s="3">
        <f t="shared" si="3"/>
        <v>0</v>
      </c>
      <c r="Q35" s="3">
        <f>IF(L35=0,0,IF(N35-O35=0,0,MIN(N35-O35,$D$1-$C35-SUMIF($J$15:P$15,"Snowball",$J35:P35))))</f>
        <v>0</v>
      </c>
      <c r="R35" s="3">
        <f t="shared" si="41"/>
        <v>0</v>
      </c>
      <c r="S35" s="104">
        <f t="shared" si="70"/>
        <v>0</v>
      </c>
      <c r="T35" s="3">
        <f t="shared" si="71"/>
        <v>0</v>
      </c>
      <c r="U35" s="3">
        <f t="shared" si="72"/>
        <v>0</v>
      </c>
      <c r="V35" s="3">
        <f t="shared" si="4"/>
        <v>0</v>
      </c>
      <c r="W35" s="3">
        <f t="shared" si="5"/>
        <v>0</v>
      </c>
      <c r="X35" s="3">
        <f>IF(S35=0,0,IF(U35-V35=0,0,MIN(U35-V35,$D$1-$C35-SUMIF($J$15:W$15,"Snowball",$J35:W35))))</f>
        <v>0</v>
      </c>
      <c r="Y35" s="3">
        <f t="shared" si="42"/>
        <v>0</v>
      </c>
      <c r="Z35" s="104">
        <f t="shared" si="73"/>
        <v>1100.0300000000004</v>
      </c>
      <c r="AA35" s="3">
        <f t="shared" si="74"/>
        <v>13.75</v>
      </c>
      <c r="AB35" s="3">
        <f t="shared" si="75"/>
        <v>1113.7800000000004</v>
      </c>
      <c r="AC35" s="3">
        <f t="shared" si="6"/>
        <v>35</v>
      </c>
      <c r="AD35" s="3">
        <f t="shared" si="7"/>
        <v>913.78000000000043</v>
      </c>
      <c r="AE35" s="3">
        <f>IF(Z35=0,0,IF(AB35-AC35=0,0,MIN(AB35-AC35,$D$1-$C35-SUMIF($J$15:AD$15,"Snowball",$J35:AD35))))</f>
        <v>165</v>
      </c>
      <c r="AF35" s="3">
        <f t="shared" si="43"/>
        <v>200</v>
      </c>
      <c r="AG35" s="104">
        <f t="shared" si="76"/>
        <v>0</v>
      </c>
      <c r="AH35" s="3">
        <f t="shared" si="77"/>
        <v>0</v>
      </c>
      <c r="AI35" s="3">
        <f t="shared" si="78"/>
        <v>0</v>
      </c>
      <c r="AJ35" s="3">
        <f t="shared" si="8"/>
        <v>0</v>
      </c>
      <c r="AK35" s="3">
        <f t="shared" si="9"/>
        <v>0</v>
      </c>
      <c r="AL35" s="3">
        <f>IF(AG35=0,0,IF(AI35-AJ35=0,0,MIN(AI35-AJ35,$D$1-$C35-SUMIF($J$15:AK$15,"Snowball",$J35:AK35))))</f>
        <v>0</v>
      </c>
      <c r="AM35" s="3">
        <f t="shared" si="44"/>
        <v>0</v>
      </c>
      <c r="AN35" s="104">
        <f t="shared" si="79"/>
        <v>0</v>
      </c>
      <c r="AO35" s="3">
        <f t="shared" si="80"/>
        <v>0</v>
      </c>
      <c r="AP35" s="3">
        <f t="shared" si="81"/>
        <v>0</v>
      </c>
      <c r="AQ35" s="3">
        <f t="shared" si="10"/>
        <v>0</v>
      </c>
      <c r="AR35" s="3">
        <f t="shared" si="11"/>
        <v>0</v>
      </c>
      <c r="AS35" s="3">
        <f>IF(AN35=0,0,IF(AP35-AQ35=0,0,MIN(AP35-AQ35,$D$1-$C35-SUMIF($J$15:AR$15,"Snowball",$J35:AR35))))</f>
        <v>0</v>
      </c>
      <c r="AT35" s="3">
        <f t="shared" si="45"/>
        <v>0</v>
      </c>
      <c r="AU35" s="104">
        <f t="shared" si="82"/>
        <v>0</v>
      </c>
      <c r="AV35" s="3">
        <f t="shared" si="83"/>
        <v>0</v>
      </c>
      <c r="AW35" s="3">
        <f t="shared" si="84"/>
        <v>0</v>
      </c>
      <c r="AX35" s="3">
        <f t="shared" si="12"/>
        <v>0</v>
      </c>
      <c r="AY35" s="3">
        <f t="shared" si="13"/>
        <v>0</v>
      </c>
      <c r="AZ35" s="3">
        <f>IF(AU35=0,0,IF(AW35-AX35=0,0,MIN(AW35-AX35,$D$1-$C35-SUMIF($J$15:AY$15,"Snowball",$J35:AY35))))</f>
        <v>0</v>
      </c>
      <c r="BA35" s="3">
        <f t="shared" si="46"/>
        <v>0</v>
      </c>
      <c r="BB35" s="104">
        <f t="shared" si="85"/>
        <v>0</v>
      </c>
      <c r="BC35" s="3">
        <f t="shared" si="86"/>
        <v>0</v>
      </c>
      <c r="BD35" s="3">
        <f t="shared" si="87"/>
        <v>0</v>
      </c>
      <c r="BE35" s="3">
        <f t="shared" si="14"/>
        <v>0</v>
      </c>
      <c r="BF35" s="3">
        <f t="shared" si="15"/>
        <v>0</v>
      </c>
      <c r="BG35" s="3">
        <f>IF(BB35=0,0,IF(BD35-BE35=0,0,MIN(BD35-BE35,$D$1-$C35-SUMIF($J$15:BF$15,"Snowball",$J35:BF35))))</f>
        <v>0</v>
      </c>
      <c r="BH35" s="3">
        <f t="shared" si="47"/>
        <v>0</v>
      </c>
      <c r="BI35" s="104">
        <f t="shared" si="88"/>
        <v>0</v>
      </c>
      <c r="BJ35" s="3">
        <f t="shared" si="89"/>
        <v>0</v>
      </c>
      <c r="BK35" s="3">
        <f t="shared" si="90"/>
        <v>0</v>
      </c>
      <c r="BL35" s="3">
        <f t="shared" si="16"/>
        <v>0</v>
      </c>
      <c r="BM35" s="3">
        <f t="shared" si="17"/>
        <v>0</v>
      </c>
      <c r="BN35" s="3">
        <f>IF(BI35=0,0,IF(BK35-BL35=0,0,MIN(BK35-BL35,$D$1-$C35-SUMIF($J$15:BM$15,"Snowball",$J35:BM35))))</f>
        <v>0</v>
      </c>
      <c r="BO35" s="3">
        <f t="shared" si="48"/>
        <v>0</v>
      </c>
      <c r="BP35" s="104">
        <f t="shared" si="91"/>
        <v>0</v>
      </c>
      <c r="BQ35" s="3">
        <f t="shared" si="92"/>
        <v>0</v>
      </c>
      <c r="BR35" s="3">
        <f t="shared" si="93"/>
        <v>0</v>
      </c>
      <c r="BS35" s="3">
        <f t="shared" si="18"/>
        <v>0</v>
      </c>
      <c r="BT35" s="3">
        <f t="shared" si="19"/>
        <v>0</v>
      </c>
      <c r="BU35" s="3">
        <f>IF(BP35=0,0,IF(BR35-BS35=0,0,MIN(BR35-BS35,$D$1-$C35-SUMIF($J$15:BT$15,"Snowball",$J35:BT35))))</f>
        <v>0</v>
      </c>
      <c r="BV35" s="3">
        <f t="shared" si="49"/>
        <v>0</v>
      </c>
      <c r="BW35" s="104">
        <f t="shared" si="94"/>
        <v>0</v>
      </c>
      <c r="BX35" s="3">
        <f t="shared" si="95"/>
        <v>0</v>
      </c>
      <c r="BY35" s="3">
        <f t="shared" si="96"/>
        <v>0</v>
      </c>
      <c r="BZ35" s="3">
        <f t="shared" si="20"/>
        <v>0</v>
      </c>
      <c r="CA35" s="3">
        <f t="shared" si="21"/>
        <v>0</v>
      </c>
      <c r="CB35" s="3">
        <f>IF(BW35=0,0,IF(BY35-BZ35=0,0,MIN(BY35-BZ35,$D$1-$C35-SUMIF($J$15:CA$15,"Snowball",$J35:CA35))))</f>
        <v>0</v>
      </c>
      <c r="CC35" s="3">
        <f t="shared" si="50"/>
        <v>0</v>
      </c>
      <c r="CD35" s="104">
        <f t="shared" si="97"/>
        <v>0</v>
      </c>
      <c r="CE35" s="3">
        <f t="shared" si="98"/>
        <v>0</v>
      </c>
      <c r="CF35" s="3">
        <f t="shared" si="99"/>
        <v>0</v>
      </c>
      <c r="CG35" s="3">
        <f t="shared" si="22"/>
        <v>0</v>
      </c>
      <c r="CH35" s="3">
        <f t="shared" si="23"/>
        <v>0</v>
      </c>
      <c r="CI35" s="3">
        <f>IF(CD35=0,0,IF(CF35-CG35=0,0,MIN(CF35-CG35,$D$1-$C35-SUMIF($J$15:CH$15,"Snowball",$J35:CH35))))</f>
        <v>0</v>
      </c>
      <c r="CJ35" s="3">
        <f t="shared" si="51"/>
        <v>0</v>
      </c>
      <c r="CK35" s="104">
        <f t="shared" si="100"/>
        <v>0</v>
      </c>
      <c r="CL35" s="3">
        <f t="shared" si="101"/>
        <v>0</v>
      </c>
      <c r="CM35" s="3">
        <f t="shared" si="102"/>
        <v>0</v>
      </c>
      <c r="CN35" s="3">
        <f t="shared" si="24"/>
        <v>0</v>
      </c>
      <c r="CO35" s="3">
        <f t="shared" si="25"/>
        <v>0</v>
      </c>
      <c r="CP35" s="3">
        <f>IF(CK35=0,0,IF(CM35-CN35=0,0,MIN(CM35-CN35,$D$1-$C35-SUMIF($J$15:CO$15,"Snowball",$J35:CO35))))</f>
        <v>0</v>
      </c>
      <c r="CQ35" s="3">
        <f t="shared" si="52"/>
        <v>0</v>
      </c>
      <c r="CR35" s="104">
        <f t="shared" si="103"/>
        <v>0</v>
      </c>
      <c r="CS35" s="3">
        <f t="shared" si="104"/>
        <v>0</v>
      </c>
      <c r="CT35" s="3">
        <f t="shared" si="105"/>
        <v>0</v>
      </c>
      <c r="CU35" s="3">
        <f t="shared" si="26"/>
        <v>0</v>
      </c>
      <c r="CV35" s="3">
        <f t="shared" si="27"/>
        <v>0</v>
      </c>
      <c r="CW35" s="3">
        <f>IF(CR35=0,0,IF(CT35-CU35=0,0,MIN(CT35-CU35,$D$1-$C35-SUMIF($J$15:CV$15,"Snowball",$J35:CV35))))</f>
        <v>0</v>
      </c>
      <c r="CX35" s="3">
        <f t="shared" si="53"/>
        <v>0</v>
      </c>
      <c r="CY35" s="104">
        <f t="shared" si="106"/>
        <v>0</v>
      </c>
      <c r="CZ35" s="3">
        <f t="shared" si="107"/>
        <v>0</v>
      </c>
      <c r="DA35" s="3">
        <f t="shared" si="108"/>
        <v>0</v>
      </c>
      <c r="DB35" s="3">
        <f t="shared" si="28"/>
        <v>0</v>
      </c>
      <c r="DC35" s="3">
        <f t="shared" si="29"/>
        <v>0</v>
      </c>
      <c r="DD35" s="3">
        <f>IF(CY35=0,0,IF(DA35-DB35=0,0,MIN(DA35-DB35,$D$1-$C35-SUMIF($J$15:DC$15,"Snowball",$J35:DC35))))</f>
        <v>0</v>
      </c>
      <c r="DE35" s="3">
        <f t="shared" si="54"/>
        <v>0</v>
      </c>
      <c r="DF35" s="104">
        <f t="shared" si="109"/>
        <v>0</v>
      </c>
      <c r="DG35" s="3">
        <f t="shared" si="110"/>
        <v>0</v>
      </c>
      <c r="DH35" s="3">
        <f t="shared" si="111"/>
        <v>0</v>
      </c>
      <c r="DI35" s="3">
        <f t="shared" si="30"/>
        <v>0</v>
      </c>
      <c r="DJ35" s="3">
        <f t="shared" si="31"/>
        <v>0</v>
      </c>
      <c r="DK35" s="3">
        <f>IF(DF35=0,0,IF(DH35-DI35=0,0,MIN(DH35-DI35,$D$1-$C35-SUMIF($J$15:DJ$15,"Snowball",$J35:DJ35))))</f>
        <v>0</v>
      </c>
      <c r="DL35" s="3">
        <f t="shared" si="55"/>
        <v>0</v>
      </c>
      <c r="DM35" s="104">
        <f t="shared" si="112"/>
        <v>0</v>
      </c>
      <c r="DN35" s="3">
        <f t="shared" si="113"/>
        <v>0</v>
      </c>
      <c r="DO35" s="3">
        <f t="shared" si="114"/>
        <v>0</v>
      </c>
      <c r="DP35" s="3">
        <f t="shared" si="32"/>
        <v>0</v>
      </c>
      <c r="DQ35" s="3">
        <f t="shared" si="33"/>
        <v>0</v>
      </c>
      <c r="DR35" s="3">
        <f>IF(DM35=0,0,IF(DO35-DP35=0,0,MIN(DO35-DP35,$D$1-$C35-SUMIF($J$15:DQ$15,"Snowball",$J35:DQ35))))</f>
        <v>0</v>
      </c>
      <c r="DS35" s="3">
        <f t="shared" si="56"/>
        <v>0</v>
      </c>
      <c r="DT35" s="104">
        <f t="shared" si="115"/>
        <v>0</v>
      </c>
      <c r="DU35" s="3">
        <f t="shared" si="116"/>
        <v>0</v>
      </c>
      <c r="DV35" s="3">
        <f t="shared" si="117"/>
        <v>0</v>
      </c>
      <c r="DW35" s="3">
        <f t="shared" si="34"/>
        <v>0</v>
      </c>
      <c r="DX35" s="3">
        <f t="shared" si="35"/>
        <v>0</v>
      </c>
      <c r="DY35" s="3">
        <f>IF(DT35=0,0,IF(DV35-DW35=0,0,MIN(DV35-DW35,$D$1-$C35-SUMIF($J$15:DX$15,"Snowball",$J35:DX35))))</f>
        <v>0</v>
      </c>
      <c r="DZ35" s="3">
        <f t="shared" si="57"/>
        <v>0</v>
      </c>
      <c r="EA35" s="104">
        <f t="shared" si="118"/>
        <v>0</v>
      </c>
      <c r="EB35" s="3">
        <f t="shared" si="119"/>
        <v>0</v>
      </c>
      <c r="EC35" s="3">
        <f t="shared" si="120"/>
        <v>0</v>
      </c>
      <c r="ED35" s="3">
        <f t="shared" si="36"/>
        <v>0</v>
      </c>
      <c r="EE35" s="3">
        <f t="shared" si="37"/>
        <v>0</v>
      </c>
      <c r="EF35" s="3">
        <f>IF(EA35=0,0,IF(EC35-ED35=0,0,MIN(EC35-ED35,$D$1-$C35-SUMIF($J$15:EE$15,"Snowball",$J35:EE35))))</f>
        <v>0</v>
      </c>
      <c r="EG35" s="3">
        <f t="shared" si="58"/>
        <v>0</v>
      </c>
      <c r="EH35" s="104">
        <f t="shared" si="121"/>
        <v>0</v>
      </c>
      <c r="EI35" s="3">
        <f t="shared" si="122"/>
        <v>0</v>
      </c>
      <c r="EJ35" s="3">
        <f t="shared" si="123"/>
        <v>0</v>
      </c>
      <c r="EK35" s="3">
        <f t="shared" si="38"/>
        <v>0</v>
      </c>
      <c r="EL35" s="3">
        <f t="shared" si="39"/>
        <v>0</v>
      </c>
      <c r="EM35" s="3">
        <f>IF(EH35=0,0,IF(EJ35-EK35=0,0,MIN(EJ35-EK35,$D$1-$C35-SUMIF($J$15:EL$15,"Snowball",$J35:EL35))))</f>
        <v>0</v>
      </c>
      <c r="EN35" s="3">
        <f t="shared" si="59"/>
        <v>0</v>
      </c>
    </row>
    <row r="36" spans="1:144" x14ac:dyDescent="0.25">
      <c r="A36" s="1" t="s">
        <v>31</v>
      </c>
      <c r="B36" s="76">
        <f t="shared" si="60"/>
        <v>725.20000000000039</v>
      </c>
      <c r="C36" s="3">
        <f t="shared" si="61"/>
        <v>35</v>
      </c>
      <c r="D36" s="101">
        <f t="shared" si="62"/>
        <v>200</v>
      </c>
      <c r="E36" s="104">
        <f t="shared" si="63"/>
        <v>0</v>
      </c>
      <c r="F36" s="3">
        <f t="shared" si="64"/>
        <v>0</v>
      </c>
      <c r="G36" s="3">
        <f t="shared" si="65"/>
        <v>0</v>
      </c>
      <c r="H36" s="3">
        <f t="shared" si="0"/>
        <v>0</v>
      </c>
      <c r="I36" s="3">
        <f t="shared" si="1"/>
        <v>0</v>
      </c>
      <c r="J36" s="3">
        <f t="shared" si="66"/>
        <v>0</v>
      </c>
      <c r="K36" s="3">
        <f t="shared" si="40"/>
        <v>0</v>
      </c>
      <c r="L36" s="104">
        <f t="shared" si="67"/>
        <v>0</v>
      </c>
      <c r="M36" s="3">
        <f t="shared" si="68"/>
        <v>0</v>
      </c>
      <c r="N36" s="3">
        <f t="shared" si="69"/>
        <v>0</v>
      </c>
      <c r="O36" s="3">
        <f t="shared" si="2"/>
        <v>0</v>
      </c>
      <c r="P36" s="3">
        <f t="shared" si="3"/>
        <v>0</v>
      </c>
      <c r="Q36" s="3">
        <f>IF(L36=0,0,IF(N36-O36=0,0,MIN(N36-O36,$D$1-$C36-SUMIF($J$15:P$15,"Snowball",$J36:P36))))</f>
        <v>0</v>
      </c>
      <c r="R36" s="3">
        <f t="shared" si="41"/>
        <v>0</v>
      </c>
      <c r="S36" s="104">
        <f t="shared" si="70"/>
        <v>0</v>
      </c>
      <c r="T36" s="3">
        <f t="shared" si="71"/>
        <v>0</v>
      </c>
      <c r="U36" s="3">
        <f t="shared" si="72"/>
        <v>0</v>
      </c>
      <c r="V36" s="3">
        <f t="shared" si="4"/>
        <v>0</v>
      </c>
      <c r="W36" s="3">
        <f t="shared" si="5"/>
        <v>0</v>
      </c>
      <c r="X36" s="3">
        <f>IF(S36=0,0,IF(U36-V36=0,0,MIN(U36-V36,$D$1-$C36-SUMIF($J$15:W$15,"Snowball",$J36:W36))))</f>
        <v>0</v>
      </c>
      <c r="Y36" s="3">
        <f t="shared" si="42"/>
        <v>0</v>
      </c>
      <c r="Z36" s="104">
        <f t="shared" si="73"/>
        <v>913.78000000000043</v>
      </c>
      <c r="AA36" s="3">
        <f t="shared" si="74"/>
        <v>11.42</v>
      </c>
      <c r="AB36" s="3">
        <f t="shared" si="75"/>
        <v>925.20000000000039</v>
      </c>
      <c r="AC36" s="3">
        <f t="shared" si="6"/>
        <v>35</v>
      </c>
      <c r="AD36" s="3">
        <f t="shared" si="7"/>
        <v>725.20000000000039</v>
      </c>
      <c r="AE36" s="3">
        <f>IF(Z36=0,0,IF(AB36-AC36=0,0,MIN(AB36-AC36,$D$1-$C36-SUMIF($J$15:AD$15,"Snowball",$J36:AD36))))</f>
        <v>165</v>
      </c>
      <c r="AF36" s="3">
        <f t="shared" si="43"/>
        <v>200</v>
      </c>
      <c r="AG36" s="104">
        <f t="shared" si="76"/>
        <v>0</v>
      </c>
      <c r="AH36" s="3">
        <f t="shared" si="77"/>
        <v>0</v>
      </c>
      <c r="AI36" s="3">
        <f t="shared" si="78"/>
        <v>0</v>
      </c>
      <c r="AJ36" s="3">
        <f t="shared" si="8"/>
        <v>0</v>
      </c>
      <c r="AK36" s="3">
        <f t="shared" si="9"/>
        <v>0</v>
      </c>
      <c r="AL36" s="3">
        <f>IF(AG36=0,0,IF(AI36-AJ36=0,0,MIN(AI36-AJ36,$D$1-$C36-SUMIF($J$15:AK$15,"Snowball",$J36:AK36))))</f>
        <v>0</v>
      </c>
      <c r="AM36" s="3">
        <f t="shared" si="44"/>
        <v>0</v>
      </c>
      <c r="AN36" s="104">
        <f t="shared" si="79"/>
        <v>0</v>
      </c>
      <c r="AO36" s="3">
        <f t="shared" si="80"/>
        <v>0</v>
      </c>
      <c r="AP36" s="3">
        <f t="shared" si="81"/>
        <v>0</v>
      </c>
      <c r="AQ36" s="3">
        <f t="shared" si="10"/>
        <v>0</v>
      </c>
      <c r="AR36" s="3">
        <f t="shared" si="11"/>
        <v>0</v>
      </c>
      <c r="AS36" s="3">
        <f>IF(AN36=0,0,IF(AP36-AQ36=0,0,MIN(AP36-AQ36,$D$1-$C36-SUMIF($J$15:AR$15,"Snowball",$J36:AR36))))</f>
        <v>0</v>
      </c>
      <c r="AT36" s="3">
        <f t="shared" si="45"/>
        <v>0</v>
      </c>
      <c r="AU36" s="104">
        <f t="shared" si="82"/>
        <v>0</v>
      </c>
      <c r="AV36" s="3">
        <f t="shared" si="83"/>
        <v>0</v>
      </c>
      <c r="AW36" s="3">
        <f t="shared" si="84"/>
        <v>0</v>
      </c>
      <c r="AX36" s="3">
        <f t="shared" si="12"/>
        <v>0</v>
      </c>
      <c r="AY36" s="3">
        <f t="shared" si="13"/>
        <v>0</v>
      </c>
      <c r="AZ36" s="3">
        <f>IF(AU36=0,0,IF(AW36-AX36=0,0,MIN(AW36-AX36,$D$1-$C36-SUMIF($J$15:AY$15,"Snowball",$J36:AY36))))</f>
        <v>0</v>
      </c>
      <c r="BA36" s="3">
        <f t="shared" si="46"/>
        <v>0</v>
      </c>
      <c r="BB36" s="104">
        <f t="shared" si="85"/>
        <v>0</v>
      </c>
      <c r="BC36" s="3">
        <f t="shared" si="86"/>
        <v>0</v>
      </c>
      <c r="BD36" s="3">
        <f t="shared" si="87"/>
        <v>0</v>
      </c>
      <c r="BE36" s="3">
        <f t="shared" si="14"/>
        <v>0</v>
      </c>
      <c r="BF36" s="3">
        <f t="shared" si="15"/>
        <v>0</v>
      </c>
      <c r="BG36" s="3">
        <f>IF(BB36=0,0,IF(BD36-BE36=0,0,MIN(BD36-BE36,$D$1-$C36-SUMIF($J$15:BF$15,"Snowball",$J36:BF36))))</f>
        <v>0</v>
      </c>
      <c r="BH36" s="3">
        <f t="shared" si="47"/>
        <v>0</v>
      </c>
      <c r="BI36" s="104">
        <f t="shared" si="88"/>
        <v>0</v>
      </c>
      <c r="BJ36" s="3">
        <f t="shared" si="89"/>
        <v>0</v>
      </c>
      <c r="BK36" s="3">
        <f t="shared" si="90"/>
        <v>0</v>
      </c>
      <c r="BL36" s="3">
        <f t="shared" si="16"/>
        <v>0</v>
      </c>
      <c r="BM36" s="3">
        <f t="shared" si="17"/>
        <v>0</v>
      </c>
      <c r="BN36" s="3">
        <f>IF(BI36=0,0,IF(BK36-BL36=0,0,MIN(BK36-BL36,$D$1-$C36-SUMIF($J$15:BM$15,"Snowball",$J36:BM36))))</f>
        <v>0</v>
      </c>
      <c r="BO36" s="3">
        <f t="shared" si="48"/>
        <v>0</v>
      </c>
      <c r="BP36" s="104">
        <f t="shared" si="91"/>
        <v>0</v>
      </c>
      <c r="BQ36" s="3">
        <f t="shared" si="92"/>
        <v>0</v>
      </c>
      <c r="BR36" s="3">
        <f t="shared" si="93"/>
        <v>0</v>
      </c>
      <c r="BS36" s="3">
        <f t="shared" si="18"/>
        <v>0</v>
      </c>
      <c r="BT36" s="3">
        <f t="shared" si="19"/>
        <v>0</v>
      </c>
      <c r="BU36" s="3">
        <f>IF(BP36=0,0,IF(BR36-BS36=0,0,MIN(BR36-BS36,$D$1-$C36-SUMIF($J$15:BT$15,"Snowball",$J36:BT36))))</f>
        <v>0</v>
      </c>
      <c r="BV36" s="3">
        <f t="shared" si="49"/>
        <v>0</v>
      </c>
      <c r="BW36" s="104">
        <f t="shared" si="94"/>
        <v>0</v>
      </c>
      <c r="BX36" s="3">
        <f t="shared" si="95"/>
        <v>0</v>
      </c>
      <c r="BY36" s="3">
        <f t="shared" si="96"/>
        <v>0</v>
      </c>
      <c r="BZ36" s="3">
        <f t="shared" si="20"/>
        <v>0</v>
      </c>
      <c r="CA36" s="3">
        <f t="shared" si="21"/>
        <v>0</v>
      </c>
      <c r="CB36" s="3">
        <f>IF(BW36=0,0,IF(BY36-BZ36=0,0,MIN(BY36-BZ36,$D$1-$C36-SUMIF($J$15:CA$15,"Snowball",$J36:CA36))))</f>
        <v>0</v>
      </c>
      <c r="CC36" s="3">
        <f t="shared" si="50"/>
        <v>0</v>
      </c>
      <c r="CD36" s="104">
        <f t="shared" si="97"/>
        <v>0</v>
      </c>
      <c r="CE36" s="3">
        <f t="shared" si="98"/>
        <v>0</v>
      </c>
      <c r="CF36" s="3">
        <f t="shared" si="99"/>
        <v>0</v>
      </c>
      <c r="CG36" s="3">
        <f t="shared" si="22"/>
        <v>0</v>
      </c>
      <c r="CH36" s="3">
        <f t="shared" si="23"/>
        <v>0</v>
      </c>
      <c r="CI36" s="3">
        <f>IF(CD36=0,0,IF(CF36-CG36=0,0,MIN(CF36-CG36,$D$1-$C36-SUMIF($J$15:CH$15,"Snowball",$J36:CH36))))</f>
        <v>0</v>
      </c>
      <c r="CJ36" s="3">
        <f t="shared" si="51"/>
        <v>0</v>
      </c>
      <c r="CK36" s="104">
        <f t="shared" si="100"/>
        <v>0</v>
      </c>
      <c r="CL36" s="3">
        <f t="shared" si="101"/>
        <v>0</v>
      </c>
      <c r="CM36" s="3">
        <f t="shared" si="102"/>
        <v>0</v>
      </c>
      <c r="CN36" s="3">
        <f t="shared" si="24"/>
        <v>0</v>
      </c>
      <c r="CO36" s="3">
        <f t="shared" si="25"/>
        <v>0</v>
      </c>
      <c r="CP36" s="3">
        <f>IF(CK36=0,0,IF(CM36-CN36=0,0,MIN(CM36-CN36,$D$1-$C36-SUMIF($J$15:CO$15,"Snowball",$J36:CO36))))</f>
        <v>0</v>
      </c>
      <c r="CQ36" s="3">
        <f t="shared" si="52"/>
        <v>0</v>
      </c>
      <c r="CR36" s="104">
        <f t="shared" si="103"/>
        <v>0</v>
      </c>
      <c r="CS36" s="3">
        <f t="shared" si="104"/>
        <v>0</v>
      </c>
      <c r="CT36" s="3">
        <f t="shared" si="105"/>
        <v>0</v>
      </c>
      <c r="CU36" s="3">
        <f t="shared" si="26"/>
        <v>0</v>
      </c>
      <c r="CV36" s="3">
        <f t="shared" si="27"/>
        <v>0</v>
      </c>
      <c r="CW36" s="3">
        <f>IF(CR36=0,0,IF(CT36-CU36=0,0,MIN(CT36-CU36,$D$1-$C36-SUMIF($J$15:CV$15,"Snowball",$J36:CV36))))</f>
        <v>0</v>
      </c>
      <c r="CX36" s="3">
        <f t="shared" si="53"/>
        <v>0</v>
      </c>
      <c r="CY36" s="104">
        <f t="shared" si="106"/>
        <v>0</v>
      </c>
      <c r="CZ36" s="3">
        <f t="shared" si="107"/>
        <v>0</v>
      </c>
      <c r="DA36" s="3">
        <f t="shared" si="108"/>
        <v>0</v>
      </c>
      <c r="DB36" s="3">
        <f t="shared" si="28"/>
        <v>0</v>
      </c>
      <c r="DC36" s="3">
        <f t="shared" si="29"/>
        <v>0</v>
      </c>
      <c r="DD36" s="3">
        <f>IF(CY36=0,0,IF(DA36-DB36=0,0,MIN(DA36-DB36,$D$1-$C36-SUMIF($J$15:DC$15,"Snowball",$J36:DC36))))</f>
        <v>0</v>
      </c>
      <c r="DE36" s="3">
        <f t="shared" si="54"/>
        <v>0</v>
      </c>
      <c r="DF36" s="104">
        <f t="shared" si="109"/>
        <v>0</v>
      </c>
      <c r="DG36" s="3">
        <f t="shared" si="110"/>
        <v>0</v>
      </c>
      <c r="DH36" s="3">
        <f t="shared" si="111"/>
        <v>0</v>
      </c>
      <c r="DI36" s="3">
        <f t="shared" si="30"/>
        <v>0</v>
      </c>
      <c r="DJ36" s="3">
        <f t="shared" si="31"/>
        <v>0</v>
      </c>
      <c r="DK36" s="3">
        <f>IF(DF36=0,0,IF(DH36-DI36=0,0,MIN(DH36-DI36,$D$1-$C36-SUMIF($J$15:DJ$15,"Snowball",$J36:DJ36))))</f>
        <v>0</v>
      </c>
      <c r="DL36" s="3">
        <f t="shared" si="55"/>
        <v>0</v>
      </c>
      <c r="DM36" s="104">
        <f t="shared" si="112"/>
        <v>0</v>
      </c>
      <c r="DN36" s="3">
        <f t="shared" si="113"/>
        <v>0</v>
      </c>
      <c r="DO36" s="3">
        <f t="shared" si="114"/>
        <v>0</v>
      </c>
      <c r="DP36" s="3">
        <f t="shared" si="32"/>
        <v>0</v>
      </c>
      <c r="DQ36" s="3">
        <f t="shared" si="33"/>
        <v>0</v>
      </c>
      <c r="DR36" s="3">
        <f>IF(DM36=0,0,IF(DO36-DP36=0,0,MIN(DO36-DP36,$D$1-$C36-SUMIF($J$15:DQ$15,"Snowball",$J36:DQ36))))</f>
        <v>0</v>
      </c>
      <c r="DS36" s="3">
        <f t="shared" si="56"/>
        <v>0</v>
      </c>
      <c r="DT36" s="104">
        <f t="shared" si="115"/>
        <v>0</v>
      </c>
      <c r="DU36" s="3">
        <f t="shared" si="116"/>
        <v>0</v>
      </c>
      <c r="DV36" s="3">
        <f t="shared" si="117"/>
        <v>0</v>
      </c>
      <c r="DW36" s="3">
        <f t="shared" si="34"/>
        <v>0</v>
      </c>
      <c r="DX36" s="3">
        <f t="shared" si="35"/>
        <v>0</v>
      </c>
      <c r="DY36" s="3">
        <f>IF(DT36=0,0,IF(DV36-DW36=0,0,MIN(DV36-DW36,$D$1-$C36-SUMIF($J$15:DX$15,"Snowball",$J36:DX36))))</f>
        <v>0</v>
      </c>
      <c r="DZ36" s="3">
        <f t="shared" si="57"/>
        <v>0</v>
      </c>
      <c r="EA36" s="104">
        <f t="shared" si="118"/>
        <v>0</v>
      </c>
      <c r="EB36" s="3">
        <f t="shared" si="119"/>
        <v>0</v>
      </c>
      <c r="EC36" s="3">
        <f t="shared" si="120"/>
        <v>0</v>
      </c>
      <c r="ED36" s="3">
        <f t="shared" si="36"/>
        <v>0</v>
      </c>
      <c r="EE36" s="3">
        <f t="shared" si="37"/>
        <v>0</v>
      </c>
      <c r="EF36" s="3">
        <f>IF(EA36=0,0,IF(EC36-ED36=0,0,MIN(EC36-ED36,$D$1-$C36-SUMIF($J$15:EE$15,"Snowball",$J36:EE36))))</f>
        <v>0</v>
      </c>
      <c r="EG36" s="3">
        <f t="shared" si="58"/>
        <v>0</v>
      </c>
      <c r="EH36" s="104">
        <f t="shared" si="121"/>
        <v>0</v>
      </c>
      <c r="EI36" s="3">
        <f t="shared" si="122"/>
        <v>0</v>
      </c>
      <c r="EJ36" s="3">
        <f t="shared" si="123"/>
        <v>0</v>
      </c>
      <c r="EK36" s="3">
        <f t="shared" si="38"/>
        <v>0</v>
      </c>
      <c r="EL36" s="3">
        <f t="shared" si="39"/>
        <v>0</v>
      </c>
      <c r="EM36" s="3">
        <f>IF(EH36=0,0,IF(EJ36-EK36=0,0,MIN(EJ36-EK36,$D$1-$C36-SUMIF($J$15:EL$15,"Snowball",$J36:EL36))))</f>
        <v>0</v>
      </c>
      <c r="EN36" s="3">
        <f t="shared" si="59"/>
        <v>0</v>
      </c>
    </row>
    <row r="37" spans="1:144" x14ac:dyDescent="0.25">
      <c r="A37" s="1" t="s">
        <v>32</v>
      </c>
      <c r="B37" s="76">
        <f t="shared" si="60"/>
        <v>534.27000000000044</v>
      </c>
      <c r="C37" s="3">
        <f t="shared" si="61"/>
        <v>35</v>
      </c>
      <c r="D37" s="101">
        <f t="shared" si="62"/>
        <v>200</v>
      </c>
      <c r="E37" s="104">
        <f t="shared" si="63"/>
        <v>0</v>
      </c>
      <c r="F37" s="3">
        <f t="shared" si="64"/>
        <v>0</v>
      </c>
      <c r="G37" s="3">
        <f t="shared" si="65"/>
        <v>0</v>
      </c>
      <c r="H37" s="3">
        <f t="shared" si="0"/>
        <v>0</v>
      </c>
      <c r="I37" s="3">
        <f t="shared" si="1"/>
        <v>0</v>
      </c>
      <c r="J37" s="3">
        <f t="shared" si="66"/>
        <v>0</v>
      </c>
      <c r="K37" s="3">
        <f t="shared" si="40"/>
        <v>0</v>
      </c>
      <c r="L37" s="104">
        <f t="shared" si="67"/>
        <v>0</v>
      </c>
      <c r="M37" s="3">
        <f t="shared" si="68"/>
        <v>0</v>
      </c>
      <c r="N37" s="3">
        <f t="shared" si="69"/>
        <v>0</v>
      </c>
      <c r="O37" s="3">
        <f t="shared" si="2"/>
        <v>0</v>
      </c>
      <c r="P37" s="3">
        <f t="shared" si="3"/>
        <v>0</v>
      </c>
      <c r="Q37" s="3">
        <f>IF(L37=0,0,IF(N37-O37=0,0,MIN(N37-O37,$D$1-$C37-SUMIF($J$15:P$15,"Snowball",$J37:P37))))</f>
        <v>0</v>
      </c>
      <c r="R37" s="3">
        <f t="shared" si="41"/>
        <v>0</v>
      </c>
      <c r="S37" s="104">
        <f t="shared" si="70"/>
        <v>0</v>
      </c>
      <c r="T37" s="3">
        <f t="shared" si="71"/>
        <v>0</v>
      </c>
      <c r="U37" s="3">
        <f t="shared" si="72"/>
        <v>0</v>
      </c>
      <c r="V37" s="3">
        <f t="shared" si="4"/>
        <v>0</v>
      </c>
      <c r="W37" s="3">
        <f t="shared" si="5"/>
        <v>0</v>
      </c>
      <c r="X37" s="3">
        <f>IF(S37=0,0,IF(U37-V37=0,0,MIN(U37-V37,$D$1-$C37-SUMIF($J$15:W$15,"Snowball",$J37:W37))))</f>
        <v>0</v>
      </c>
      <c r="Y37" s="3">
        <f t="shared" si="42"/>
        <v>0</v>
      </c>
      <c r="Z37" s="104">
        <f t="shared" si="73"/>
        <v>725.20000000000039</v>
      </c>
      <c r="AA37" s="3">
        <f t="shared" si="74"/>
        <v>9.07</v>
      </c>
      <c r="AB37" s="3">
        <f t="shared" si="75"/>
        <v>734.27000000000044</v>
      </c>
      <c r="AC37" s="3">
        <f t="shared" si="6"/>
        <v>35</v>
      </c>
      <c r="AD37" s="3">
        <f t="shared" si="7"/>
        <v>534.27000000000044</v>
      </c>
      <c r="AE37" s="3">
        <f>IF(Z37=0,0,IF(AB37-AC37=0,0,MIN(AB37-AC37,$D$1-$C37-SUMIF($J$15:AD$15,"Snowball",$J37:AD37))))</f>
        <v>165</v>
      </c>
      <c r="AF37" s="3">
        <f t="shared" si="43"/>
        <v>200</v>
      </c>
      <c r="AG37" s="104">
        <f t="shared" si="76"/>
        <v>0</v>
      </c>
      <c r="AH37" s="3">
        <f t="shared" si="77"/>
        <v>0</v>
      </c>
      <c r="AI37" s="3">
        <f t="shared" si="78"/>
        <v>0</v>
      </c>
      <c r="AJ37" s="3">
        <f t="shared" si="8"/>
        <v>0</v>
      </c>
      <c r="AK37" s="3">
        <f t="shared" si="9"/>
        <v>0</v>
      </c>
      <c r="AL37" s="3">
        <f>IF(AG37=0,0,IF(AI37-AJ37=0,0,MIN(AI37-AJ37,$D$1-$C37-SUMIF($J$15:AK$15,"Snowball",$J37:AK37))))</f>
        <v>0</v>
      </c>
      <c r="AM37" s="3">
        <f t="shared" si="44"/>
        <v>0</v>
      </c>
      <c r="AN37" s="104">
        <f t="shared" si="79"/>
        <v>0</v>
      </c>
      <c r="AO37" s="3">
        <f t="shared" si="80"/>
        <v>0</v>
      </c>
      <c r="AP37" s="3">
        <f t="shared" si="81"/>
        <v>0</v>
      </c>
      <c r="AQ37" s="3">
        <f t="shared" si="10"/>
        <v>0</v>
      </c>
      <c r="AR37" s="3">
        <f t="shared" si="11"/>
        <v>0</v>
      </c>
      <c r="AS37" s="3">
        <f>IF(AN37=0,0,IF(AP37-AQ37=0,0,MIN(AP37-AQ37,$D$1-$C37-SUMIF($J$15:AR$15,"Snowball",$J37:AR37))))</f>
        <v>0</v>
      </c>
      <c r="AT37" s="3">
        <f t="shared" si="45"/>
        <v>0</v>
      </c>
      <c r="AU37" s="104">
        <f t="shared" si="82"/>
        <v>0</v>
      </c>
      <c r="AV37" s="3">
        <f t="shared" si="83"/>
        <v>0</v>
      </c>
      <c r="AW37" s="3">
        <f t="shared" si="84"/>
        <v>0</v>
      </c>
      <c r="AX37" s="3">
        <f t="shared" si="12"/>
        <v>0</v>
      </c>
      <c r="AY37" s="3">
        <f t="shared" si="13"/>
        <v>0</v>
      </c>
      <c r="AZ37" s="3">
        <f>IF(AU37=0,0,IF(AW37-AX37=0,0,MIN(AW37-AX37,$D$1-$C37-SUMIF($J$15:AY$15,"Snowball",$J37:AY37))))</f>
        <v>0</v>
      </c>
      <c r="BA37" s="3">
        <f t="shared" si="46"/>
        <v>0</v>
      </c>
      <c r="BB37" s="104">
        <f t="shared" si="85"/>
        <v>0</v>
      </c>
      <c r="BC37" s="3">
        <f t="shared" si="86"/>
        <v>0</v>
      </c>
      <c r="BD37" s="3">
        <f t="shared" si="87"/>
        <v>0</v>
      </c>
      <c r="BE37" s="3">
        <f t="shared" si="14"/>
        <v>0</v>
      </c>
      <c r="BF37" s="3">
        <f t="shared" si="15"/>
        <v>0</v>
      </c>
      <c r="BG37" s="3">
        <f>IF(BB37=0,0,IF(BD37-BE37=0,0,MIN(BD37-BE37,$D$1-$C37-SUMIF($J$15:BF$15,"Snowball",$J37:BF37))))</f>
        <v>0</v>
      </c>
      <c r="BH37" s="3">
        <f t="shared" si="47"/>
        <v>0</v>
      </c>
      <c r="BI37" s="104">
        <f t="shared" si="88"/>
        <v>0</v>
      </c>
      <c r="BJ37" s="3">
        <f t="shared" si="89"/>
        <v>0</v>
      </c>
      <c r="BK37" s="3">
        <f t="shared" si="90"/>
        <v>0</v>
      </c>
      <c r="BL37" s="3">
        <f t="shared" si="16"/>
        <v>0</v>
      </c>
      <c r="BM37" s="3">
        <f t="shared" si="17"/>
        <v>0</v>
      </c>
      <c r="BN37" s="3">
        <f>IF(BI37=0,0,IF(BK37-BL37=0,0,MIN(BK37-BL37,$D$1-$C37-SUMIF($J$15:BM$15,"Snowball",$J37:BM37))))</f>
        <v>0</v>
      </c>
      <c r="BO37" s="3">
        <f t="shared" si="48"/>
        <v>0</v>
      </c>
      <c r="BP37" s="104">
        <f t="shared" si="91"/>
        <v>0</v>
      </c>
      <c r="BQ37" s="3">
        <f t="shared" si="92"/>
        <v>0</v>
      </c>
      <c r="BR37" s="3">
        <f t="shared" si="93"/>
        <v>0</v>
      </c>
      <c r="BS37" s="3">
        <f t="shared" si="18"/>
        <v>0</v>
      </c>
      <c r="BT37" s="3">
        <f t="shared" si="19"/>
        <v>0</v>
      </c>
      <c r="BU37" s="3">
        <f>IF(BP37=0,0,IF(BR37-BS37=0,0,MIN(BR37-BS37,$D$1-$C37-SUMIF($J$15:BT$15,"Snowball",$J37:BT37))))</f>
        <v>0</v>
      </c>
      <c r="BV37" s="3">
        <f t="shared" si="49"/>
        <v>0</v>
      </c>
      <c r="BW37" s="104">
        <f t="shared" si="94"/>
        <v>0</v>
      </c>
      <c r="BX37" s="3">
        <f t="shared" si="95"/>
        <v>0</v>
      </c>
      <c r="BY37" s="3">
        <f t="shared" si="96"/>
        <v>0</v>
      </c>
      <c r="BZ37" s="3">
        <f t="shared" si="20"/>
        <v>0</v>
      </c>
      <c r="CA37" s="3">
        <f t="shared" si="21"/>
        <v>0</v>
      </c>
      <c r="CB37" s="3">
        <f>IF(BW37=0,0,IF(BY37-BZ37=0,0,MIN(BY37-BZ37,$D$1-$C37-SUMIF($J$15:CA$15,"Snowball",$J37:CA37))))</f>
        <v>0</v>
      </c>
      <c r="CC37" s="3">
        <f t="shared" si="50"/>
        <v>0</v>
      </c>
      <c r="CD37" s="104">
        <f t="shared" si="97"/>
        <v>0</v>
      </c>
      <c r="CE37" s="3">
        <f t="shared" si="98"/>
        <v>0</v>
      </c>
      <c r="CF37" s="3">
        <f t="shared" si="99"/>
        <v>0</v>
      </c>
      <c r="CG37" s="3">
        <f t="shared" si="22"/>
        <v>0</v>
      </c>
      <c r="CH37" s="3">
        <f t="shared" si="23"/>
        <v>0</v>
      </c>
      <c r="CI37" s="3">
        <f>IF(CD37=0,0,IF(CF37-CG37=0,0,MIN(CF37-CG37,$D$1-$C37-SUMIF($J$15:CH$15,"Snowball",$J37:CH37))))</f>
        <v>0</v>
      </c>
      <c r="CJ37" s="3">
        <f t="shared" si="51"/>
        <v>0</v>
      </c>
      <c r="CK37" s="104">
        <f t="shared" si="100"/>
        <v>0</v>
      </c>
      <c r="CL37" s="3">
        <f t="shared" si="101"/>
        <v>0</v>
      </c>
      <c r="CM37" s="3">
        <f t="shared" si="102"/>
        <v>0</v>
      </c>
      <c r="CN37" s="3">
        <f t="shared" si="24"/>
        <v>0</v>
      </c>
      <c r="CO37" s="3">
        <f t="shared" si="25"/>
        <v>0</v>
      </c>
      <c r="CP37" s="3">
        <f>IF(CK37=0,0,IF(CM37-CN37=0,0,MIN(CM37-CN37,$D$1-$C37-SUMIF($J$15:CO$15,"Snowball",$J37:CO37))))</f>
        <v>0</v>
      </c>
      <c r="CQ37" s="3">
        <f t="shared" si="52"/>
        <v>0</v>
      </c>
      <c r="CR37" s="104">
        <f t="shared" si="103"/>
        <v>0</v>
      </c>
      <c r="CS37" s="3">
        <f t="shared" si="104"/>
        <v>0</v>
      </c>
      <c r="CT37" s="3">
        <f t="shared" si="105"/>
        <v>0</v>
      </c>
      <c r="CU37" s="3">
        <f t="shared" si="26"/>
        <v>0</v>
      </c>
      <c r="CV37" s="3">
        <f t="shared" si="27"/>
        <v>0</v>
      </c>
      <c r="CW37" s="3">
        <f>IF(CR37=0,0,IF(CT37-CU37=0,0,MIN(CT37-CU37,$D$1-$C37-SUMIF($J$15:CV$15,"Snowball",$J37:CV37))))</f>
        <v>0</v>
      </c>
      <c r="CX37" s="3">
        <f t="shared" si="53"/>
        <v>0</v>
      </c>
      <c r="CY37" s="104">
        <f t="shared" si="106"/>
        <v>0</v>
      </c>
      <c r="CZ37" s="3">
        <f t="shared" si="107"/>
        <v>0</v>
      </c>
      <c r="DA37" s="3">
        <f t="shared" si="108"/>
        <v>0</v>
      </c>
      <c r="DB37" s="3">
        <f t="shared" si="28"/>
        <v>0</v>
      </c>
      <c r="DC37" s="3">
        <f t="shared" si="29"/>
        <v>0</v>
      </c>
      <c r="DD37" s="3">
        <f>IF(CY37=0,0,IF(DA37-DB37=0,0,MIN(DA37-DB37,$D$1-$C37-SUMIF($J$15:DC$15,"Snowball",$J37:DC37))))</f>
        <v>0</v>
      </c>
      <c r="DE37" s="3">
        <f t="shared" si="54"/>
        <v>0</v>
      </c>
      <c r="DF37" s="104">
        <f t="shared" si="109"/>
        <v>0</v>
      </c>
      <c r="DG37" s="3">
        <f t="shared" si="110"/>
        <v>0</v>
      </c>
      <c r="DH37" s="3">
        <f t="shared" si="111"/>
        <v>0</v>
      </c>
      <c r="DI37" s="3">
        <f t="shared" si="30"/>
        <v>0</v>
      </c>
      <c r="DJ37" s="3">
        <f t="shared" si="31"/>
        <v>0</v>
      </c>
      <c r="DK37" s="3">
        <f>IF(DF37=0,0,IF(DH37-DI37=0,0,MIN(DH37-DI37,$D$1-$C37-SUMIF($J$15:DJ$15,"Snowball",$J37:DJ37))))</f>
        <v>0</v>
      </c>
      <c r="DL37" s="3">
        <f t="shared" si="55"/>
        <v>0</v>
      </c>
      <c r="DM37" s="104">
        <f t="shared" si="112"/>
        <v>0</v>
      </c>
      <c r="DN37" s="3">
        <f t="shared" si="113"/>
        <v>0</v>
      </c>
      <c r="DO37" s="3">
        <f t="shared" si="114"/>
        <v>0</v>
      </c>
      <c r="DP37" s="3">
        <f t="shared" si="32"/>
        <v>0</v>
      </c>
      <c r="DQ37" s="3">
        <f t="shared" si="33"/>
        <v>0</v>
      </c>
      <c r="DR37" s="3">
        <f>IF(DM37=0,0,IF(DO37-DP37=0,0,MIN(DO37-DP37,$D$1-$C37-SUMIF($J$15:DQ$15,"Snowball",$J37:DQ37))))</f>
        <v>0</v>
      </c>
      <c r="DS37" s="3">
        <f t="shared" si="56"/>
        <v>0</v>
      </c>
      <c r="DT37" s="104">
        <f t="shared" si="115"/>
        <v>0</v>
      </c>
      <c r="DU37" s="3">
        <f t="shared" si="116"/>
        <v>0</v>
      </c>
      <c r="DV37" s="3">
        <f t="shared" si="117"/>
        <v>0</v>
      </c>
      <c r="DW37" s="3">
        <f t="shared" si="34"/>
        <v>0</v>
      </c>
      <c r="DX37" s="3">
        <f t="shared" si="35"/>
        <v>0</v>
      </c>
      <c r="DY37" s="3">
        <f>IF(DT37=0,0,IF(DV37-DW37=0,0,MIN(DV37-DW37,$D$1-$C37-SUMIF($J$15:DX$15,"Snowball",$J37:DX37))))</f>
        <v>0</v>
      </c>
      <c r="DZ37" s="3">
        <f t="shared" si="57"/>
        <v>0</v>
      </c>
      <c r="EA37" s="104">
        <f t="shared" si="118"/>
        <v>0</v>
      </c>
      <c r="EB37" s="3">
        <f t="shared" si="119"/>
        <v>0</v>
      </c>
      <c r="EC37" s="3">
        <f t="shared" si="120"/>
        <v>0</v>
      </c>
      <c r="ED37" s="3">
        <f t="shared" si="36"/>
        <v>0</v>
      </c>
      <c r="EE37" s="3">
        <f t="shared" si="37"/>
        <v>0</v>
      </c>
      <c r="EF37" s="3">
        <f>IF(EA37=0,0,IF(EC37-ED37=0,0,MIN(EC37-ED37,$D$1-$C37-SUMIF($J$15:EE$15,"Snowball",$J37:EE37))))</f>
        <v>0</v>
      </c>
      <c r="EG37" s="3">
        <f t="shared" si="58"/>
        <v>0</v>
      </c>
      <c r="EH37" s="104">
        <f t="shared" si="121"/>
        <v>0</v>
      </c>
      <c r="EI37" s="3">
        <f t="shared" si="122"/>
        <v>0</v>
      </c>
      <c r="EJ37" s="3">
        <f t="shared" si="123"/>
        <v>0</v>
      </c>
      <c r="EK37" s="3">
        <f t="shared" si="38"/>
        <v>0</v>
      </c>
      <c r="EL37" s="3">
        <f t="shared" si="39"/>
        <v>0</v>
      </c>
      <c r="EM37" s="3">
        <f>IF(EH37=0,0,IF(EJ37-EK37=0,0,MIN(EJ37-EK37,$D$1-$C37-SUMIF($J$15:EL$15,"Snowball",$J37:EL37))))</f>
        <v>0</v>
      </c>
      <c r="EN37" s="3">
        <f t="shared" si="59"/>
        <v>0</v>
      </c>
    </row>
    <row r="38" spans="1:144" x14ac:dyDescent="0.25">
      <c r="A38" s="1" t="s">
        <v>33</v>
      </c>
      <c r="B38" s="76">
        <f t="shared" si="60"/>
        <v>340.95000000000039</v>
      </c>
      <c r="C38" s="3">
        <f t="shared" si="61"/>
        <v>35</v>
      </c>
      <c r="D38" s="101">
        <f t="shared" si="62"/>
        <v>200</v>
      </c>
      <c r="E38" s="104">
        <f t="shared" si="63"/>
        <v>0</v>
      </c>
      <c r="F38" s="3">
        <f t="shared" si="64"/>
        <v>0</v>
      </c>
      <c r="G38" s="3">
        <f t="shared" si="65"/>
        <v>0</v>
      </c>
      <c r="H38" s="3">
        <f t="shared" si="0"/>
        <v>0</v>
      </c>
      <c r="I38" s="3">
        <f t="shared" si="1"/>
        <v>0</v>
      </c>
      <c r="J38" s="3">
        <f t="shared" si="66"/>
        <v>0</v>
      </c>
      <c r="K38" s="3">
        <f t="shared" si="40"/>
        <v>0</v>
      </c>
      <c r="L38" s="104">
        <f t="shared" si="67"/>
        <v>0</v>
      </c>
      <c r="M38" s="3">
        <f t="shared" si="68"/>
        <v>0</v>
      </c>
      <c r="N38" s="3">
        <f t="shared" si="69"/>
        <v>0</v>
      </c>
      <c r="O38" s="3">
        <f t="shared" si="2"/>
        <v>0</v>
      </c>
      <c r="P38" s="3">
        <f t="shared" si="3"/>
        <v>0</v>
      </c>
      <c r="Q38" s="3">
        <f>IF(L38=0,0,IF(N38-O38=0,0,MIN(N38-O38,$D$1-$C38-SUMIF($J$15:P$15,"Snowball",$J38:P38))))</f>
        <v>0</v>
      </c>
      <c r="R38" s="3">
        <f t="shared" si="41"/>
        <v>0</v>
      </c>
      <c r="S38" s="104">
        <f t="shared" si="70"/>
        <v>0</v>
      </c>
      <c r="T38" s="3">
        <f t="shared" si="71"/>
        <v>0</v>
      </c>
      <c r="U38" s="3">
        <f t="shared" si="72"/>
        <v>0</v>
      </c>
      <c r="V38" s="3">
        <f t="shared" si="4"/>
        <v>0</v>
      </c>
      <c r="W38" s="3">
        <f t="shared" si="5"/>
        <v>0</v>
      </c>
      <c r="X38" s="3">
        <f>IF(S38=0,0,IF(U38-V38=0,0,MIN(U38-V38,$D$1-$C38-SUMIF($J$15:W$15,"Snowball",$J38:W38))))</f>
        <v>0</v>
      </c>
      <c r="Y38" s="3">
        <f t="shared" si="42"/>
        <v>0</v>
      </c>
      <c r="Z38" s="104">
        <f t="shared" si="73"/>
        <v>534.27000000000044</v>
      </c>
      <c r="AA38" s="3">
        <f t="shared" si="74"/>
        <v>6.68</v>
      </c>
      <c r="AB38" s="3">
        <f t="shared" si="75"/>
        <v>540.95000000000039</v>
      </c>
      <c r="AC38" s="3">
        <f t="shared" si="6"/>
        <v>35</v>
      </c>
      <c r="AD38" s="3">
        <f t="shared" si="7"/>
        <v>340.95000000000039</v>
      </c>
      <c r="AE38" s="3">
        <f>IF(Z38=0,0,IF(AB38-AC38=0,0,MIN(AB38-AC38,$D$1-$C38-SUMIF($J$15:AD$15,"Snowball",$J38:AD38))))</f>
        <v>165</v>
      </c>
      <c r="AF38" s="3">
        <f t="shared" si="43"/>
        <v>200</v>
      </c>
      <c r="AG38" s="104">
        <f t="shared" si="76"/>
        <v>0</v>
      </c>
      <c r="AH38" s="3">
        <f t="shared" si="77"/>
        <v>0</v>
      </c>
      <c r="AI38" s="3">
        <f t="shared" si="78"/>
        <v>0</v>
      </c>
      <c r="AJ38" s="3">
        <f t="shared" si="8"/>
        <v>0</v>
      </c>
      <c r="AK38" s="3">
        <f t="shared" si="9"/>
        <v>0</v>
      </c>
      <c r="AL38" s="3">
        <f>IF(AG38=0,0,IF(AI38-AJ38=0,0,MIN(AI38-AJ38,$D$1-$C38-SUMIF($J$15:AK$15,"Snowball",$J38:AK38))))</f>
        <v>0</v>
      </c>
      <c r="AM38" s="3">
        <f t="shared" si="44"/>
        <v>0</v>
      </c>
      <c r="AN38" s="104">
        <f t="shared" si="79"/>
        <v>0</v>
      </c>
      <c r="AO38" s="3">
        <f t="shared" si="80"/>
        <v>0</v>
      </c>
      <c r="AP38" s="3">
        <f t="shared" si="81"/>
        <v>0</v>
      </c>
      <c r="AQ38" s="3">
        <f t="shared" si="10"/>
        <v>0</v>
      </c>
      <c r="AR38" s="3">
        <f t="shared" si="11"/>
        <v>0</v>
      </c>
      <c r="AS38" s="3">
        <f>IF(AN38=0,0,IF(AP38-AQ38=0,0,MIN(AP38-AQ38,$D$1-$C38-SUMIF($J$15:AR$15,"Snowball",$J38:AR38))))</f>
        <v>0</v>
      </c>
      <c r="AT38" s="3">
        <f t="shared" si="45"/>
        <v>0</v>
      </c>
      <c r="AU38" s="104">
        <f t="shared" si="82"/>
        <v>0</v>
      </c>
      <c r="AV38" s="3">
        <f t="shared" si="83"/>
        <v>0</v>
      </c>
      <c r="AW38" s="3">
        <f t="shared" si="84"/>
        <v>0</v>
      </c>
      <c r="AX38" s="3">
        <f t="shared" si="12"/>
        <v>0</v>
      </c>
      <c r="AY38" s="3">
        <f t="shared" si="13"/>
        <v>0</v>
      </c>
      <c r="AZ38" s="3">
        <f>IF(AU38=0,0,IF(AW38-AX38=0,0,MIN(AW38-AX38,$D$1-$C38-SUMIF($J$15:AY$15,"Snowball",$J38:AY38))))</f>
        <v>0</v>
      </c>
      <c r="BA38" s="3">
        <f t="shared" si="46"/>
        <v>0</v>
      </c>
      <c r="BB38" s="104">
        <f t="shared" si="85"/>
        <v>0</v>
      </c>
      <c r="BC38" s="3">
        <f t="shared" si="86"/>
        <v>0</v>
      </c>
      <c r="BD38" s="3">
        <f t="shared" si="87"/>
        <v>0</v>
      </c>
      <c r="BE38" s="3">
        <f t="shared" si="14"/>
        <v>0</v>
      </c>
      <c r="BF38" s="3">
        <f t="shared" si="15"/>
        <v>0</v>
      </c>
      <c r="BG38" s="3">
        <f>IF(BB38=0,0,IF(BD38-BE38=0,0,MIN(BD38-BE38,$D$1-$C38-SUMIF($J$15:BF$15,"Snowball",$J38:BF38))))</f>
        <v>0</v>
      </c>
      <c r="BH38" s="3">
        <f t="shared" si="47"/>
        <v>0</v>
      </c>
      <c r="BI38" s="104">
        <f t="shared" si="88"/>
        <v>0</v>
      </c>
      <c r="BJ38" s="3">
        <f t="shared" si="89"/>
        <v>0</v>
      </c>
      <c r="BK38" s="3">
        <f t="shared" si="90"/>
        <v>0</v>
      </c>
      <c r="BL38" s="3">
        <f t="shared" si="16"/>
        <v>0</v>
      </c>
      <c r="BM38" s="3">
        <f t="shared" si="17"/>
        <v>0</v>
      </c>
      <c r="BN38" s="3">
        <f>IF(BI38=0,0,IF(BK38-BL38=0,0,MIN(BK38-BL38,$D$1-$C38-SUMIF($J$15:BM$15,"Snowball",$J38:BM38))))</f>
        <v>0</v>
      </c>
      <c r="BO38" s="3">
        <f t="shared" si="48"/>
        <v>0</v>
      </c>
      <c r="BP38" s="104">
        <f t="shared" si="91"/>
        <v>0</v>
      </c>
      <c r="BQ38" s="3">
        <f t="shared" si="92"/>
        <v>0</v>
      </c>
      <c r="BR38" s="3">
        <f t="shared" si="93"/>
        <v>0</v>
      </c>
      <c r="BS38" s="3">
        <f t="shared" si="18"/>
        <v>0</v>
      </c>
      <c r="BT38" s="3">
        <f t="shared" si="19"/>
        <v>0</v>
      </c>
      <c r="BU38" s="3">
        <f>IF(BP38=0,0,IF(BR38-BS38=0,0,MIN(BR38-BS38,$D$1-$C38-SUMIF($J$15:BT$15,"Snowball",$J38:BT38))))</f>
        <v>0</v>
      </c>
      <c r="BV38" s="3">
        <f t="shared" si="49"/>
        <v>0</v>
      </c>
      <c r="BW38" s="104">
        <f t="shared" si="94"/>
        <v>0</v>
      </c>
      <c r="BX38" s="3">
        <f t="shared" si="95"/>
        <v>0</v>
      </c>
      <c r="BY38" s="3">
        <f t="shared" si="96"/>
        <v>0</v>
      </c>
      <c r="BZ38" s="3">
        <f t="shared" si="20"/>
        <v>0</v>
      </c>
      <c r="CA38" s="3">
        <f t="shared" si="21"/>
        <v>0</v>
      </c>
      <c r="CB38" s="3">
        <f>IF(BW38=0,0,IF(BY38-BZ38=0,0,MIN(BY38-BZ38,$D$1-$C38-SUMIF($J$15:CA$15,"Snowball",$J38:CA38))))</f>
        <v>0</v>
      </c>
      <c r="CC38" s="3">
        <f t="shared" si="50"/>
        <v>0</v>
      </c>
      <c r="CD38" s="104">
        <f t="shared" si="97"/>
        <v>0</v>
      </c>
      <c r="CE38" s="3">
        <f t="shared" si="98"/>
        <v>0</v>
      </c>
      <c r="CF38" s="3">
        <f t="shared" si="99"/>
        <v>0</v>
      </c>
      <c r="CG38" s="3">
        <f t="shared" si="22"/>
        <v>0</v>
      </c>
      <c r="CH38" s="3">
        <f t="shared" si="23"/>
        <v>0</v>
      </c>
      <c r="CI38" s="3">
        <f>IF(CD38=0,0,IF(CF38-CG38=0,0,MIN(CF38-CG38,$D$1-$C38-SUMIF($J$15:CH$15,"Snowball",$J38:CH38))))</f>
        <v>0</v>
      </c>
      <c r="CJ38" s="3">
        <f t="shared" si="51"/>
        <v>0</v>
      </c>
      <c r="CK38" s="104">
        <f t="shared" si="100"/>
        <v>0</v>
      </c>
      <c r="CL38" s="3">
        <f t="shared" si="101"/>
        <v>0</v>
      </c>
      <c r="CM38" s="3">
        <f t="shared" si="102"/>
        <v>0</v>
      </c>
      <c r="CN38" s="3">
        <f t="shared" si="24"/>
        <v>0</v>
      </c>
      <c r="CO38" s="3">
        <f t="shared" si="25"/>
        <v>0</v>
      </c>
      <c r="CP38" s="3">
        <f>IF(CK38=0,0,IF(CM38-CN38=0,0,MIN(CM38-CN38,$D$1-$C38-SUMIF($J$15:CO$15,"Snowball",$J38:CO38))))</f>
        <v>0</v>
      </c>
      <c r="CQ38" s="3">
        <f t="shared" si="52"/>
        <v>0</v>
      </c>
      <c r="CR38" s="104">
        <f t="shared" si="103"/>
        <v>0</v>
      </c>
      <c r="CS38" s="3">
        <f t="shared" si="104"/>
        <v>0</v>
      </c>
      <c r="CT38" s="3">
        <f t="shared" si="105"/>
        <v>0</v>
      </c>
      <c r="CU38" s="3">
        <f t="shared" si="26"/>
        <v>0</v>
      </c>
      <c r="CV38" s="3">
        <f t="shared" si="27"/>
        <v>0</v>
      </c>
      <c r="CW38" s="3">
        <f>IF(CR38=0,0,IF(CT38-CU38=0,0,MIN(CT38-CU38,$D$1-$C38-SUMIF($J$15:CV$15,"Snowball",$J38:CV38))))</f>
        <v>0</v>
      </c>
      <c r="CX38" s="3">
        <f t="shared" si="53"/>
        <v>0</v>
      </c>
      <c r="CY38" s="104">
        <f t="shared" si="106"/>
        <v>0</v>
      </c>
      <c r="CZ38" s="3">
        <f t="shared" si="107"/>
        <v>0</v>
      </c>
      <c r="DA38" s="3">
        <f t="shared" si="108"/>
        <v>0</v>
      </c>
      <c r="DB38" s="3">
        <f t="shared" si="28"/>
        <v>0</v>
      </c>
      <c r="DC38" s="3">
        <f t="shared" si="29"/>
        <v>0</v>
      </c>
      <c r="DD38" s="3">
        <f>IF(CY38=0,0,IF(DA38-DB38=0,0,MIN(DA38-DB38,$D$1-$C38-SUMIF($J$15:DC$15,"Snowball",$J38:DC38))))</f>
        <v>0</v>
      </c>
      <c r="DE38" s="3">
        <f t="shared" si="54"/>
        <v>0</v>
      </c>
      <c r="DF38" s="104">
        <f t="shared" si="109"/>
        <v>0</v>
      </c>
      <c r="DG38" s="3">
        <f t="shared" si="110"/>
        <v>0</v>
      </c>
      <c r="DH38" s="3">
        <f t="shared" si="111"/>
        <v>0</v>
      </c>
      <c r="DI38" s="3">
        <f t="shared" si="30"/>
        <v>0</v>
      </c>
      <c r="DJ38" s="3">
        <f t="shared" si="31"/>
        <v>0</v>
      </c>
      <c r="DK38" s="3">
        <f>IF(DF38=0,0,IF(DH38-DI38=0,0,MIN(DH38-DI38,$D$1-$C38-SUMIF($J$15:DJ$15,"Snowball",$J38:DJ38))))</f>
        <v>0</v>
      </c>
      <c r="DL38" s="3">
        <f t="shared" si="55"/>
        <v>0</v>
      </c>
      <c r="DM38" s="104">
        <f t="shared" si="112"/>
        <v>0</v>
      </c>
      <c r="DN38" s="3">
        <f t="shared" si="113"/>
        <v>0</v>
      </c>
      <c r="DO38" s="3">
        <f t="shared" si="114"/>
        <v>0</v>
      </c>
      <c r="DP38" s="3">
        <f t="shared" si="32"/>
        <v>0</v>
      </c>
      <c r="DQ38" s="3">
        <f t="shared" si="33"/>
        <v>0</v>
      </c>
      <c r="DR38" s="3">
        <f>IF(DM38=0,0,IF(DO38-DP38=0,0,MIN(DO38-DP38,$D$1-$C38-SUMIF($J$15:DQ$15,"Snowball",$J38:DQ38))))</f>
        <v>0</v>
      </c>
      <c r="DS38" s="3">
        <f t="shared" si="56"/>
        <v>0</v>
      </c>
      <c r="DT38" s="104">
        <f t="shared" si="115"/>
        <v>0</v>
      </c>
      <c r="DU38" s="3">
        <f t="shared" si="116"/>
        <v>0</v>
      </c>
      <c r="DV38" s="3">
        <f t="shared" si="117"/>
        <v>0</v>
      </c>
      <c r="DW38" s="3">
        <f t="shared" si="34"/>
        <v>0</v>
      </c>
      <c r="DX38" s="3">
        <f t="shared" si="35"/>
        <v>0</v>
      </c>
      <c r="DY38" s="3">
        <f>IF(DT38=0,0,IF(DV38-DW38=0,0,MIN(DV38-DW38,$D$1-$C38-SUMIF($J$15:DX$15,"Snowball",$J38:DX38))))</f>
        <v>0</v>
      </c>
      <c r="DZ38" s="3">
        <f t="shared" si="57"/>
        <v>0</v>
      </c>
      <c r="EA38" s="104">
        <f t="shared" si="118"/>
        <v>0</v>
      </c>
      <c r="EB38" s="3">
        <f t="shared" si="119"/>
        <v>0</v>
      </c>
      <c r="EC38" s="3">
        <f t="shared" si="120"/>
        <v>0</v>
      </c>
      <c r="ED38" s="3">
        <f t="shared" si="36"/>
        <v>0</v>
      </c>
      <c r="EE38" s="3">
        <f t="shared" si="37"/>
        <v>0</v>
      </c>
      <c r="EF38" s="3">
        <f>IF(EA38=0,0,IF(EC38-ED38=0,0,MIN(EC38-ED38,$D$1-$C38-SUMIF($J$15:EE$15,"Snowball",$J38:EE38))))</f>
        <v>0</v>
      </c>
      <c r="EG38" s="3">
        <f t="shared" si="58"/>
        <v>0</v>
      </c>
      <c r="EH38" s="104">
        <f t="shared" si="121"/>
        <v>0</v>
      </c>
      <c r="EI38" s="3">
        <f t="shared" si="122"/>
        <v>0</v>
      </c>
      <c r="EJ38" s="3">
        <f t="shared" si="123"/>
        <v>0</v>
      </c>
      <c r="EK38" s="3">
        <f t="shared" si="38"/>
        <v>0</v>
      </c>
      <c r="EL38" s="3">
        <f t="shared" si="39"/>
        <v>0</v>
      </c>
      <c r="EM38" s="3">
        <f>IF(EH38=0,0,IF(EJ38-EK38=0,0,MIN(EJ38-EK38,$D$1-$C38-SUMIF($J$15:EL$15,"Snowball",$J38:EL38))))</f>
        <v>0</v>
      </c>
      <c r="EN38" s="3">
        <f t="shared" si="59"/>
        <v>0</v>
      </c>
    </row>
    <row r="39" spans="1:144" x14ac:dyDescent="0.25">
      <c r="A39" s="1" t="s">
        <v>34</v>
      </c>
      <c r="B39" s="76">
        <f t="shared" si="60"/>
        <v>145.21000000000038</v>
      </c>
      <c r="C39" s="3">
        <f t="shared" si="61"/>
        <v>35</v>
      </c>
      <c r="D39" s="101">
        <f t="shared" si="62"/>
        <v>200</v>
      </c>
      <c r="E39" s="104">
        <f t="shared" si="63"/>
        <v>0</v>
      </c>
      <c r="F39" s="3">
        <f t="shared" si="64"/>
        <v>0</v>
      </c>
      <c r="G39" s="3">
        <f t="shared" si="65"/>
        <v>0</v>
      </c>
      <c r="H39" s="3">
        <f t="shared" si="0"/>
        <v>0</v>
      </c>
      <c r="I39" s="3">
        <f t="shared" si="1"/>
        <v>0</v>
      </c>
      <c r="J39" s="3">
        <f t="shared" si="66"/>
        <v>0</v>
      </c>
      <c r="K39" s="3">
        <f t="shared" si="40"/>
        <v>0</v>
      </c>
      <c r="L39" s="104">
        <f t="shared" si="67"/>
        <v>0</v>
      </c>
      <c r="M39" s="3">
        <f t="shared" si="68"/>
        <v>0</v>
      </c>
      <c r="N39" s="3">
        <f t="shared" si="69"/>
        <v>0</v>
      </c>
      <c r="O39" s="3">
        <f t="shared" si="2"/>
        <v>0</v>
      </c>
      <c r="P39" s="3">
        <f t="shared" si="3"/>
        <v>0</v>
      </c>
      <c r="Q39" s="3">
        <f>IF(L39=0,0,IF(N39-O39=0,0,MIN(N39-O39,$D$1-$C39-SUMIF($J$15:P$15,"Snowball",$J39:P39))))</f>
        <v>0</v>
      </c>
      <c r="R39" s="3">
        <f t="shared" si="41"/>
        <v>0</v>
      </c>
      <c r="S39" s="104">
        <f t="shared" si="70"/>
        <v>0</v>
      </c>
      <c r="T39" s="3">
        <f t="shared" si="71"/>
        <v>0</v>
      </c>
      <c r="U39" s="3">
        <f t="shared" si="72"/>
        <v>0</v>
      </c>
      <c r="V39" s="3">
        <f t="shared" si="4"/>
        <v>0</v>
      </c>
      <c r="W39" s="3">
        <f t="shared" si="5"/>
        <v>0</v>
      </c>
      <c r="X39" s="3">
        <f>IF(S39=0,0,IF(U39-V39=0,0,MIN(U39-V39,$D$1-$C39-SUMIF($J$15:W$15,"Snowball",$J39:W39))))</f>
        <v>0</v>
      </c>
      <c r="Y39" s="3">
        <f t="shared" si="42"/>
        <v>0</v>
      </c>
      <c r="Z39" s="104">
        <f t="shared" si="73"/>
        <v>340.95000000000039</v>
      </c>
      <c r="AA39" s="3">
        <f t="shared" si="74"/>
        <v>4.26</v>
      </c>
      <c r="AB39" s="3">
        <f t="shared" si="75"/>
        <v>345.21000000000038</v>
      </c>
      <c r="AC39" s="3">
        <f t="shared" si="6"/>
        <v>35</v>
      </c>
      <c r="AD39" s="3">
        <f t="shared" si="7"/>
        <v>145.21000000000038</v>
      </c>
      <c r="AE39" s="3">
        <f>IF(Z39=0,0,IF(AB39-AC39=0,0,MIN(AB39-AC39,$D$1-$C39-SUMIF($J$15:AD$15,"Snowball",$J39:AD39))))</f>
        <v>165</v>
      </c>
      <c r="AF39" s="3">
        <f t="shared" si="43"/>
        <v>200</v>
      </c>
      <c r="AG39" s="104">
        <f t="shared" si="76"/>
        <v>0</v>
      </c>
      <c r="AH39" s="3">
        <f t="shared" si="77"/>
        <v>0</v>
      </c>
      <c r="AI39" s="3">
        <f t="shared" si="78"/>
        <v>0</v>
      </c>
      <c r="AJ39" s="3">
        <f t="shared" si="8"/>
        <v>0</v>
      </c>
      <c r="AK39" s="3">
        <f t="shared" si="9"/>
        <v>0</v>
      </c>
      <c r="AL39" s="3">
        <f>IF(AG39=0,0,IF(AI39-AJ39=0,0,MIN(AI39-AJ39,$D$1-$C39-SUMIF($J$15:AK$15,"Snowball",$J39:AK39))))</f>
        <v>0</v>
      </c>
      <c r="AM39" s="3">
        <f t="shared" si="44"/>
        <v>0</v>
      </c>
      <c r="AN39" s="104">
        <f t="shared" si="79"/>
        <v>0</v>
      </c>
      <c r="AO39" s="3">
        <f t="shared" si="80"/>
        <v>0</v>
      </c>
      <c r="AP39" s="3">
        <f t="shared" si="81"/>
        <v>0</v>
      </c>
      <c r="AQ39" s="3">
        <f t="shared" si="10"/>
        <v>0</v>
      </c>
      <c r="AR39" s="3">
        <f t="shared" si="11"/>
        <v>0</v>
      </c>
      <c r="AS39" s="3">
        <f>IF(AN39=0,0,IF(AP39-AQ39=0,0,MIN(AP39-AQ39,$D$1-$C39-SUMIF($J$15:AR$15,"Snowball",$J39:AR39))))</f>
        <v>0</v>
      </c>
      <c r="AT39" s="3">
        <f t="shared" si="45"/>
        <v>0</v>
      </c>
      <c r="AU39" s="104">
        <f t="shared" si="82"/>
        <v>0</v>
      </c>
      <c r="AV39" s="3">
        <f t="shared" si="83"/>
        <v>0</v>
      </c>
      <c r="AW39" s="3">
        <f t="shared" si="84"/>
        <v>0</v>
      </c>
      <c r="AX39" s="3">
        <f t="shared" si="12"/>
        <v>0</v>
      </c>
      <c r="AY39" s="3">
        <f t="shared" si="13"/>
        <v>0</v>
      </c>
      <c r="AZ39" s="3">
        <f>IF(AU39=0,0,IF(AW39-AX39=0,0,MIN(AW39-AX39,$D$1-$C39-SUMIF($J$15:AY$15,"Snowball",$J39:AY39))))</f>
        <v>0</v>
      </c>
      <c r="BA39" s="3">
        <f t="shared" si="46"/>
        <v>0</v>
      </c>
      <c r="BB39" s="104">
        <f t="shared" si="85"/>
        <v>0</v>
      </c>
      <c r="BC39" s="3">
        <f t="shared" si="86"/>
        <v>0</v>
      </c>
      <c r="BD39" s="3">
        <f t="shared" si="87"/>
        <v>0</v>
      </c>
      <c r="BE39" s="3">
        <f t="shared" si="14"/>
        <v>0</v>
      </c>
      <c r="BF39" s="3">
        <f t="shared" si="15"/>
        <v>0</v>
      </c>
      <c r="BG39" s="3">
        <f>IF(BB39=0,0,IF(BD39-BE39=0,0,MIN(BD39-BE39,$D$1-$C39-SUMIF($J$15:BF$15,"Snowball",$J39:BF39))))</f>
        <v>0</v>
      </c>
      <c r="BH39" s="3">
        <f t="shared" si="47"/>
        <v>0</v>
      </c>
      <c r="BI39" s="104">
        <f t="shared" si="88"/>
        <v>0</v>
      </c>
      <c r="BJ39" s="3">
        <f t="shared" si="89"/>
        <v>0</v>
      </c>
      <c r="BK39" s="3">
        <f t="shared" si="90"/>
        <v>0</v>
      </c>
      <c r="BL39" s="3">
        <f t="shared" si="16"/>
        <v>0</v>
      </c>
      <c r="BM39" s="3">
        <f t="shared" si="17"/>
        <v>0</v>
      </c>
      <c r="BN39" s="3">
        <f>IF(BI39=0,0,IF(BK39-BL39=0,0,MIN(BK39-BL39,$D$1-$C39-SUMIF($J$15:BM$15,"Snowball",$J39:BM39))))</f>
        <v>0</v>
      </c>
      <c r="BO39" s="3">
        <f t="shared" si="48"/>
        <v>0</v>
      </c>
      <c r="BP39" s="104">
        <f t="shared" si="91"/>
        <v>0</v>
      </c>
      <c r="BQ39" s="3">
        <f t="shared" si="92"/>
        <v>0</v>
      </c>
      <c r="BR39" s="3">
        <f t="shared" si="93"/>
        <v>0</v>
      </c>
      <c r="BS39" s="3">
        <f t="shared" si="18"/>
        <v>0</v>
      </c>
      <c r="BT39" s="3">
        <f t="shared" si="19"/>
        <v>0</v>
      </c>
      <c r="BU39" s="3">
        <f>IF(BP39=0,0,IF(BR39-BS39=0,0,MIN(BR39-BS39,$D$1-$C39-SUMIF($J$15:BT$15,"Snowball",$J39:BT39))))</f>
        <v>0</v>
      </c>
      <c r="BV39" s="3">
        <f t="shared" si="49"/>
        <v>0</v>
      </c>
      <c r="BW39" s="104">
        <f t="shared" si="94"/>
        <v>0</v>
      </c>
      <c r="BX39" s="3">
        <f t="shared" si="95"/>
        <v>0</v>
      </c>
      <c r="BY39" s="3">
        <f t="shared" si="96"/>
        <v>0</v>
      </c>
      <c r="BZ39" s="3">
        <f t="shared" si="20"/>
        <v>0</v>
      </c>
      <c r="CA39" s="3">
        <f t="shared" si="21"/>
        <v>0</v>
      </c>
      <c r="CB39" s="3">
        <f>IF(BW39=0,0,IF(BY39-BZ39=0,0,MIN(BY39-BZ39,$D$1-$C39-SUMIF($J$15:CA$15,"Snowball",$J39:CA39))))</f>
        <v>0</v>
      </c>
      <c r="CC39" s="3">
        <f t="shared" si="50"/>
        <v>0</v>
      </c>
      <c r="CD39" s="104">
        <f t="shared" si="97"/>
        <v>0</v>
      </c>
      <c r="CE39" s="3">
        <f t="shared" si="98"/>
        <v>0</v>
      </c>
      <c r="CF39" s="3">
        <f t="shared" si="99"/>
        <v>0</v>
      </c>
      <c r="CG39" s="3">
        <f t="shared" si="22"/>
        <v>0</v>
      </c>
      <c r="CH39" s="3">
        <f t="shared" si="23"/>
        <v>0</v>
      </c>
      <c r="CI39" s="3">
        <f>IF(CD39=0,0,IF(CF39-CG39=0,0,MIN(CF39-CG39,$D$1-$C39-SUMIF($J$15:CH$15,"Snowball",$J39:CH39))))</f>
        <v>0</v>
      </c>
      <c r="CJ39" s="3">
        <f t="shared" si="51"/>
        <v>0</v>
      </c>
      <c r="CK39" s="104">
        <f t="shared" si="100"/>
        <v>0</v>
      </c>
      <c r="CL39" s="3">
        <f t="shared" si="101"/>
        <v>0</v>
      </c>
      <c r="CM39" s="3">
        <f t="shared" si="102"/>
        <v>0</v>
      </c>
      <c r="CN39" s="3">
        <f t="shared" si="24"/>
        <v>0</v>
      </c>
      <c r="CO39" s="3">
        <f t="shared" si="25"/>
        <v>0</v>
      </c>
      <c r="CP39" s="3">
        <f>IF(CK39=0,0,IF(CM39-CN39=0,0,MIN(CM39-CN39,$D$1-$C39-SUMIF($J$15:CO$15,"Snowball",$J39:CO39))))</f>
        <v>0</v>
      </c>
      <c r="CQ39" s="3">
        <f t="shared" si="52"/>
        <v>0</v>
      </c>
      <c r="CR39" s="104">
        <f t="shared" si="103"/>
        <v>0</v>
      </c>
      <c r="CS39" s="3">
        <f t="shared" si="104"/>
        <v>0</v>
      </c>
      <c r="CT39" s="3">
        <f t="shared" si="105"/>
        <v>0</v>
      </c>
      <c r="CU39" s="3">
        <f t="shared" si="26"/>
        <v>0</v>
      </c>
      <c r="CV39" s="3">
        <f t="shared" si="27"/>
        <v>0</v>
      </c>
      <c r="CW39" s="3">
        <f>IF(CR39=0,0,IF(CT39-CU39=0,0,MIN(CT39-CU39,$D$1-$C39-SUMIF($J$15:CV$15,"Snowball",$J39:CV39))))</f>
        <v>0</v>
      </c>
      <c r="CX39" s="3">
        <f t="shared" si="53"/>
        <v>0</v>
      </c>
      <c r="CY39" s="104">
        <f t="shared" si="106"/>
        <v>0</v>
      </c>
      <c r="CZ39" s="3">
        <f t="shared" si="107"/>
        <v>0</v>
      </c>
      <c r="DA39" s="3">
        <f t="shared" si="108"/>
        <v>0</v>
      </c>
      <c r="DB39" s="3">
        <f t="shared" si="28"/>
        <v>0</v>
      </c>
      <c r="DC39" s="3">
        <f t="shared" si="29"/>
        <v>0</v>
      </c>
      <c r="DD39" s="3">
        <f>IF(CY39=0,0,IF(DA39-DB39=0,0,MIN(DA39-DB39,$D$1-$C39-SUMIF($J$15:DC$15,"Snowball",$J39:DC39))))</f>
        <v>0</v>
      </c>
      <c r="DE39" s="3">
        <f t="shared" si="54"/>
        <v>0</v>
      </c>
      <c r="DF39" s="104">
        <f t="shared" si="109"/>
        <v>0</v>
      </c>
      <c r="DG39" s="3">
        <f t="shared" si="110"/>
        <v>0</v>
      </c>
      <c r="DH39" s="3">
        <f t="shared" si="111"/>
        <v>0</v>
      </c>
      <c r="DI39" s="3">
        <f t="shared" si="30"/>
        <v>0</v>
      </c>
      <c r="DJ39" s="3">
        <f t="shared" si="31"/>
        <v>0</v>
      </c>
      <c r="DK39" s="3">
        <f>IF(DF39=0,0,IF(DH39-DI39=0,0,MIN(DH39-DI39,$D$1-$C39-SUMIF($J$15:DJ$15,"Snowball",$J39:DJ39))))</f>
        <v>0</v>
      </c>
      <c r="DL39" s="3">
        <f t="shared" si="55"/>
        <v>0</v>
      </c>
      <c r="DM39" s="104">
        <f t="shared" si="112"/>
        <v>0</v>
      </c>
      <c r="DN39" s="3">
        <f t="shared" si="113"/>
        <v>0</v>
      </c>
      <c r="DO39" s="3">
        <f t="shared" si="114"/>
        <v>0</v>
      </c>
      <c r="DP39" s="3">
        <f t="shared" si="32"/>
        <v>0</v>
      </c>
      <c r="DQ39" s="3">
        <f t="shared" si="33"/>
        <v>0</v>
      </c>
      <c r="DR39" s="3">
        <f>IF(DM39=0,0,IF(DO39-DP39=0,0,MIN(DO39-DP39,$D$1-$C39-SUMIF($J$15:DQ$15,"Snowball",$J39:DQ39))))</f>
        <v>0</v>
      </c>
      <c r="DS39" s="3">
        <f t="shared" si="56"/>
        <v>0</v>
      </c>
      <c r="DT39" s="104">
        <f t="shared" si="115"/>
        <v>0</v>
      </c>
      <c r="DU39" s="3">
        <f t="shared" si="116"/>
        <v>0</v>
      </c>
      <c r="DV39" s="3">
        <f t="shared" si="117"/>
        <v>0</v>
      </c>
      <c r="DW39" s="3">
        <f t="shared" si="34"/>
        <v>0</v>
      </c>
      <c r="DX39" s="3">
        <f t="shared" si="35"/>
        <v>0</v>
      </c>
      <c r="DY39" s="3">
        <f>IF(DT39=0,0,IF(DV39-DW39=0,0,MIN(DV39-DW39,$D$1-$C39-SUMIF($J$15:DX$15,"Snowball",$J39:DX39))))</f>
        <v>0</v>
      </c>
      <c r="DZ39" s="3">
        <f t="shared" si="57"/>
        <v>0</v>
      </c>
      <c r="EA39" s="104">
        <f t="shared" si="118"/>
        <v>0</v>
      </c>
      <c r="EB39" s="3">
        <f t="shared" si="119"/>
        <v>0</v>
      </c>
      <c r="EC39" s="3">
        <f t="shared" si="120"/>
        <v>0</v>
      </c>
      <c r="ED39" s="3">
        <f t="shared" si="36"/>
        <v>0</v>
      </c>
      <c r="EE39" s="3">
        <f t="shared" si="37"/>
        <v>0</v>
      </c>
      <c r="EF39" s="3">
        <f>IF(EA39=0,0,IF(EC39-ED39=0,0,MIN(EC39-ED39,$D$1-$C39-SUMIF($J$15:EE$15,"Snowball",$J39:EE39))))</f>
        <v>0</v>
      </c>
      <c r="EG39" s="3">
        <f t="shared" si="58"/>
        <v>0</v>
      </c>
      <c r="EH39" s="104">
        <f t="shared" si="121"/>
        <v>0</v>
      </c>
      <c r="EI39" s="3">
        <f t="shared" si="122"/>
        <v>0</v>
      </c>
      <c r="EJ39" s="3">
        <f t="shared" si="123"/>
        <v>0</v>
      </c>
      <c r="EK39" s="3">
        <f t="shared" si="38"/>
        <v>0</v>
      </c>
      <c r="EL39" s="3">
        <f t="shared" si="39"/>
        <v>0</v>
      </c>
      <c r="EM39" s="3">
        <f>IF(EH39=0,0,IF(EJ39-EK39=0,0,MIN(EJ39-EK39,$D$1-$C39-SUMIF($J$15:EL$15,"Snowball",$J39:EL39))))</f>
        <v>0</v>
      </c>
      <c r="EN39" s="3">
        <f t="shared" si="59"/>
        <v>0</v>
      </c>
    </row>
    <row r="40" spans="1:144" x14ac:dyDescent="0.25">
      <c r="A40" s="1" t="s">
        <v>35</v>
      </c>
      <c r="B40" s="76">
        <f t="shared" si="60"/>
        <v>0</v>
      </c>
      <c r="C40" s="3">
        <f t="shared" si="61"/>
        <v>35</v>
      </c>
      <c r="D40" s="101">
        <f t="shared" si="62"/>
        <v>147.03000000000037</v>
      </c>
      <c r="E40" s="104">
        <f t="shared" si="63"/>
        <v>0</v>
      </c>
      <c r="F40" s="3">
        <f t="shared" si="64"/>
        <v>0</v>
      </c>
      <c r="G40" s="3">
        <f t="shared" si="65"/>
        <v>0</v>
      </c>
      <c r="H40" s="3">
        <f t="shared" si="0"/>
        <v>0</v>
      </c>
      <c r="I40" s="3">
        <f t="shared" si="1"/>
        <v>0</v>
      </c>
      <c r="J40" s="3">
        <f t="shared" si="66"/>
        <v>0</v>
      </c>
      <c r="K40" s="3">
        <f t="shared" si="40"/>
        <v>0</v>
      </c>
      <c r="L40" s="104">
        <f t="shared" si="67"/>
        <v>0</v>
      </c>
      <c r="M40" s="3">
        <f t="shared" si="68"/>
        <v>0</v>
      </c>
      <c r="N40" s="3">
        <f t="shared" si="69"/>
        <v>0</v>
      </c>
      <c r="O40" s="3">
        <f t="shared" si="2"/>
        <v>0</v>
      </c>
      <c r="P40" s="3">
        <f t="shared" si="3"/>
        <v>0</v>
      </c>
      <c r="Q40" s="3">
        <f>IF(L40=0,0,IF(N40-O40=0,0,MIN(N40-O40,$D$1-$C40-SUMIF($J$15:P$15,"Snowball",$J40:P40))))</f>
        <v>0</v>
      </c>
      <c r="R40" s="3">
        <f t="shared" si="41"/>
        <v>0</v>
      </c>
      <c r="S40" s="104">
        <f t="shared" si="70"/>
        <v>0</v>
      </c>
      <c r="T40" s="3">
        <f t="shared" si="71"/>
        <v>0</v>
      </c>
      <c r="U40" s="3">
        <f t="shared" si="72"/>
        <v>0</v>
      </c>
      <c r="V40" s="3">
        <f t="shared" si="4"/>
        <v>0</v>
      </c>
      <c r="W40" s="3">
        <f t="shared" si="5"/>
        <v>0</v>
      </c>
      <c r="X40" s="3">
        <f>IF(S40=0,0,IF(U40-V40=0,0,MIN(U40-V40,$D$1-$C40-SUMIF($J$15:W$15,"Snowball",$J40:W40))))</f>
        <v>0</v>
      </c>
      <c r="Y40" s="3">
        <f t="shared" si="42"/>
        <v>0</v>
      </c>
      <c r="Z40" s="104">
        <f t="shared" si="73"/>
        <v>145.21000000000038</v>
      </c>
      <c r="AA40" s="3">
        <f t="shared" si="74"/>
        <v>1.82</v>
      </c>
      <c r="AB40" s="3">
        <f t="shared" si="75"/>
        <v>147.03000000000037</v>
      </c>
      <c r="AC40" s="3">
        <f t="shared" si="6"/>
        <v>35</v>
      </c>
      <c r="AD40" s="3">
        <f t="shared" si="7"/>
        <v>0</v>
      </c>
      <c r="AE40" s="3">
        <f>IF(Z40=0,0,IF(AB40-AC40=0,0,MIN(AB40-AC40,$D$1-$C40-SUMIF($J$15:AD$15,"Snowball",$J40:AD40))))</f>
        <v>112.03000000000037</v>
      </c>
      <c r="AF40" s="3">
        <f t="shared" si="43"/>
        <v>147.03000000000037</v>
      </c>
      <c r="AG40" s="104">
        <f t="shared" si="76"/>
        <v>0</v>
      </c>
      <c r="AH40" s="3">
        <f t="shared" si="77"/>
        <v>0</v>
      </c>
      <c r="AI40" s="3">
        <f t="shared" si="78"/>
        <v>0</v>
      </c>
      <c r="AJ40" s="3">
        <f t="shared" si="8"/>
        <v>0</v>
      </c>
      <c r="AK40" s="3">
        <f t="shared" si="9"/>
        <v>0</v>
      </c>
      <c r="AL40" s="3">
        <f>IF(AG40=0,0,IF(AI40-AJ40=0,0,MIN(AI40-AJ40,$D$1-$C40-SUMIF($J$15:AK$15,"Snowball",$J40:AK40))))</f>
        <v>0</v>
      </c>
      <c r="AM40" s="3">
        <f t="shared" si="44"/>
        <v>0</v>
      </c>
      <c r="AN40" s="104">
        <f t="shared" si="79"/>
        <v>0</v>
      </c>
      <c r="AO40" s="3">
        <f t="shared" si="80"/>
        <v>0</v>
      </c>
      <c r="AP40" s="3">
        <f t="shared" si="81"/>
        <v>0</v>
      </c>
      <c r="AQ40" s="3">
        <f t="shared" si="10"/>
        <v>0</v>
      </c>
      <c r="AR40" s="3">
        <f t="shared" si="11"/>
        <v>0</v>
      </c>
      <c r="AS40" s="3">
        <f>IF(AN40=0,0,IF(AP40-AQ40=0,0,MIN(AP40-AQ40,$D$1-$C40-SUMIF($J$15:AR$15,"Snowball",$J40:AR40))))</f>
        <v>0</v>
      </c>
      <c r="AT40" s="3">
        <f t="shared" si="45"/>
        <v>0</v>
      </c>
      <c r="AU40" s="104">
        <f t="shared" si="82"/>
        <v>0</v>
      </c>
      <c r="AV40" s="3">
        <f t="shared" si="83"/>
        <v>0</v>
      </c>
      <c r="AW40" s="3">
        <f t="shared" si="84"/>
        <v>0</v>
      </c>
      <c r="AX40" s="3">
        <f t="shared" si="12"/>
        <v>0</v>
      </c>
      <c r="AY40" s="3">
        <f t="shared" si="13"/>
        <v>0</v>
      </c>
      <c r="AZ40" s="3">
        <f>IF(AU40=0,0,IF(AW40-AX40=0,0,MIN(AW40-AX40,$D$1-$C40-SUMIF($J$15:AY$15,"Snowball",$J40:AY40))))</f>
        <v>0</v>
      </c>
      <c r="BA40" s="3">
        <f t="shared" si="46"/>
        <v>0</v>
      </c>
      <c r="BB40" s="104">
        <f t="shared" si="85"/>
        <v>0</v>
      </c>
      <c r="BC40" s="3">
        <f t="shared" si="86"/>
        <v>0</v>
      </c>
      <c r="BD40" s="3">
        <f t="shared" si="87"/>
        <v>0</v>
      </c>
      <c r="BE40" s="3">
        <f t="shared" si="14"/>
        <v>0</v>
      </c>
      <c r="BF40" s="3">
        <f t="shared" si="15"/>
        <v>0</v>
      </c>
      <c r="BG40" s="3">
        <f>IF(BB40=0,0,IF(BD40-BE40=0,0,MIN(BD40-BE40,$D$1-$C40-SUMIF($J$15:BF$15,"Snowball",$J40:BF40))))</f>
        <v>0</v>
      </c>
      <c r="BH40" s="3">
        <f t="shared" si="47"/>
        <v>0</v>
      </c>
      <c r="BI40" s="104">
        <f t="shared" si="88"/>
        <v>0</v>
      </c>
      <c r="BJ40" s="3">
        <f t="shared" si="89"/>
        <v>0</v>
      </c>
      <c r="BK40" s="3">
        <f t="shared" si="90"/>
        <v>0</v>
      </c>
      <c r="BL40" s="3">
        <f t="shared" si="16"/>
        <v>0</v>
      </c>
      <c r="BM40" s="3">
        <f t="shared" si="17"/>
        <v>0</v>
      </c>
      <c r="BN40" s="3">
        <f>IF(BI40=0,0,IF(BK40-BL40=0,0,MIN(BK40-BL40,$D$1-$C40-SUMIF($J$15:BM$15,"Snowball",$J40:BM40))))</f>
        <v>0</v>
      </c>
      <c r="BO40" s="3">
        <f t="shared" si="48"/>
        <v>0</v>
      </c>
      <c r="BP40" s="104">
        <f t="shared" si="91"/>
        <v>0</v>
      </c>
      <c r="BQ40" s="3">
        <f t="shared" si="92"/>
        <v>0</v>
      </c>
      <c r="BR40" s="3">
        <f t="shared" si="93"/>
        <v>0</v>
      </c>
      <c r="BS40" s="3">
        <f t="shared" si="18"/>
        <v>0</v>
      </c>
      <c r="BT40" s="3">
        <f t="shared" si="19"/>
        <v>0</v>
      </c>
      <c r="BU40" s="3">
        <f>IF(BP40=0,0,IF(BR40-BS40=0,0,MIN(BR40-BS40,$D$1-$C40-SUMIF($J$15:BT$15,"Snowball",$J40:BT40))))</f>
        <v>0</v>
      </c>
      <c r="BV40" s="3">
        <f t="shared" si="49"/>
        <v>0</v>
      </c>
      <c r="BW40" s="104">
        <f t="shared" si="94"/>
        <v>0</v>
      </c>
      <c r="BX40" s="3">
        <f t="shared" si="95"/>
        <v>0</v>
      </c>
      <c r="BY40" s="3">
        <f t="shared" si="96"/>
        <v>0</v>
      </c>
      <c r="BZ40" s="3">
        <f t="shared" si="20"/>
        <v>0</v>
      </c>
      <c r="CA40" s="3">
        <f t="shared" si="21"/>
        <v>0</v>
      </c>
      <c r="CB40" s="3">
        <f>IF(BW40=0,0,IF(BY40-BZ40=0,0,MIN(BY40-BZ40,$D$1-$C40-SUMIF($J$15:CA$15,"Snowball",$J40:CA40))))</f>
        <v>0</v>
      </c>
      <c r="CC40" s="3">
        <f t="shared" si="50"/>
        <v>0</v>
      </c>
      <c r="CD40" s="104">
        <f t="shared" si="97"/>
        <v>0</v>
      </c>
      <c r="CE40" s="3">
        <f t="shared" si="98"/>
        <v>0</v>
      </c>
      <c r="CF40" s="3">
        <f t="shared" si="99"/>
        <v>0</v>
      </c>
      <c r="CG40" s="3">
        <f t="shared" si="22"/>
        <v>0</v>
      </c>
      <c r="CH40" s="3">
        <f t="shared" si="23"/>
        <v>0</v>
      </c>
      <c r="CI40" s="3">
        <f>IF(CD40=0,0,IF(CF40-CG40=0,0,MIN(CF40-CG40,$D$1-$C40-SUMIF($J$15:CH$15,"Snowball",$J40:CH40))))</f>
        <v>0</v>
      </c>
      <c r="CJ40" s="3">
        <f t="shared" si="51"/>
        <v>0</v>
      </c>
      <c r="CK40" s="104">
        <f t="shared" si="100"/>
        <v>0</v>
      </c>
      <c r="CL40" s="3">
        <f t="shared" si="101"/>
        <v>0</v>
      </c>
      <c r="CM40" s="3">
        <f t="shared" si="102"/>
        <v>0</v>
      </c>
      <c r="CN40" s="3">
        <f t="shared" si="24"/>
        <v>0</v>
      </c>
      <c r="CO40" s="3">
        <f t="shared" si="25"/>
        <v>0</v>
      </c>
      <c r="CP40" s="3">
        <f>IF(CK40=0,0,IF(CM40-CN40=0,0,MIN(CM40-CN40,$D$1-$C40-SUMIF($J$15:CO$15,"Snowball",$J40:CO40))))</f>
        <v>0</v>
      </c>
      <c r="CQ40" s="3">
        <f t="shared" si="52"/>
        <v>0</v>
      </c>
      <c r="CR40" s="104">
        <f t="shared" si="103"/>
        <v>0</v>
      </c>
      <c r="CS40" s="3">
        <f t="shared" si="104"/>
        <v>0</v>
      </c>
      <c r="CT40" s="3">
        <f t="shared" si="105"/>
        <v>0</v>
      </c>
      <c r="CU40" s="3">
        <f t="shared" si="26"/>
        <v>0</v>
      </c>
      <c r="CV40" s="3">
        <f t="shared" si="27"/>
        <v>0</v>
      </c>
      <c r="CW40" s="3">
        <f>IF(CR40=0,0,IF(CT40-CU40=0,0,MIN(CT40-CU40,$D$1-$C40-SUMIF($J$15:CV$15,"Snowball",$J40:CV40))))</f>
        <v>0</v>
      </c>
      <c r="CX40" s="3">
        <f t="shared" si="53"/>
        <v>0</v>
      </c>
      <c r="CY40" s="104">
        <f t="shared" si="106"/>
        <v>0</v>
      </c>
      <c r="CZ40" s="3">
        <f t="shared" si="107"/>
        <v>0</v>
      </c>
      <c r="DA40" s="3">
        <f t="shared" si="108"/>
        <v>0</v>
      </c>
      <c r="DB40" s="3">
        <f t="shared" si="28"/>
        <v>0</v>
      </c>
      <c r="DC40" s="3">
        <f t="shared" si="29"/>
        <v>0</v>
      </c>
      <c r="DD40" s="3">
        <f>IF(CY40=0,0,IF(DA40-DB40=0,0,MIN(DA40-DB40,$D$1-$C40-SUMIF($J$15:DC$15,"Snowball",$J40:DC40))))</f>
        <v>0</v>
      </c>
      <c r="DE40" s="3">
        <f t="shared" si="54"/>
        <v>0</v>
      </c>
      <c r="DF40" s="104">
        <f t="shared" si="109"/>
        <v>0</v>
      </c>
      <c r="DG40" s="3">
        <f t="shared" si="110"/>
        <v>0</v>
      </c>
      <c r="DH40" s="3">
        <f t="shared" si="111"/>
        <v>0</v>
      </c>
      <c r="DI40" s="3">
        <f t="shared" si="30"/>
        <v>0</v>
      </c>
      <c r="DJ40" s="3">
        <f t="shared" si="31"/>
        <v>0</v>
      </c>
      <c r="DK40" s="3">
        <f>IF(DF40=0,0,IF(DH40-DI40=0,0,MIN(DH40-DI40,$D$1-$C40-SUMIF($J$15:DJ$15,"Snowball",$J40:DJ40))))</f>
        <v>0</v>
      </c>
      <c r="DL40" s="3">
        <f t="shared" si="55"/>
        <v>0</v>
      </c>
      <c r="DM40" s="104">
        <f t="shared" si="112"/>
        <v>0</v>
      </c>
      <c r="DN40" s="3">
        <f t="shared" si="113"/>
        <v>0</v>
      </c>
      <c r="DO40" s="3">
        <f t="shared" si="114"/>
        <v>0</v>
      </c>
      <c r="DP40" s="3">
        <f t="shared" si="32"/>
        <v>0</v>
      </c>
      <c r="DQ40" s="3">
        <f t="shared" si="33"/>
        <v>0</v>
      </c>
      <c r="DR40" s="3">
        <f>IF(DM40=0,0,IF(DO40-DP40=0,0,MIN(DO40-DP40,$D$1-$C40-SUMIF($J$15:DQ$15,"Snowball",$J40:DQ40))))</f>
        <v>0</v>
      </c>
      <c r="DS40" s="3">
        <f t="shared" si="56"/>
        <v>0</v>
      </c>
      <c r="DT40" s="104">
        <f t="shared" si="115"/>
        <v>0</v>
      </c>
      <c r="DU40" s="3">
        <f t="shared" si="116"/>
        <v>0</v>
      </c>
      <c r="DV40" s="3">
        <f t="shared" si="117"/>
        <v>0</v>
      </c>
      <c r="DW40" s="3">
        <f t="shared" si="34"/>
        <v>0</v>
      </c>
      <c r="DX40" s="3">
        <f t="shared" si="35"/>
        <v>0</v>
      </c>
      <c r="DY40" s="3">
        <f>IF(DT40=0,0,IF(DV40-DW40=0,0,MIN(DV40-DW40,$D$1-$C40-SUMIF($J$15:DX$15,"Snowball",$J40:DX40))))</f>
        <v>0</v>
      </c>
      <c r="DZ40" s="3">
        <f t="shared" si="57"/>
        <v>0</v>
      </c>
      <c r="EA40" s="104">
        <f t="shared" si="118"/>
        <v>0</v>
      </c>
      <c r="EB40" s="3">
        <f t="shared" si="119"/>
        <v>0</v>
      </c>
      <c r="EC40" s="3">
        <f t="shared" si="120"/>
        <v>0</v>
      </c>
      <c r="ED40" s="3">
        <f t="shared" si="36"/>
        <v>0</v>
      </c>
      <c r="EE40" s="3">
        <f t="shared" si="37"/>
        <v>0</v>
      </c>
      <c r="EF40" s="3">
        <f>IF(EA40=0,0,IF(EC40-ED40=0,0,MIN(EC40-ED40,$D$1-$C40-SUMIF($J$15:EE$15,"Snowball",$J40:EE40))))</f>
        <v>0</v>
      </c>
      <c r="EG40" s="3">
        <f t="shared" si="58"/>
        <v>0</v>
      </c>
      <c r="EH40" s="104">
        <f t="shared" si="121"/>
        <v>0</v>
      </c>
      <c r="EI40" s="3">
        <f t="shared" si="122"/>
        <v>0</v>
      </c>
      <c r="EJ40" s="3">
        <f t="shared" si="123"/>
        <v>0</v>
      </c>
      <c r="EK40" s="3">
        <f t="shared" si="38"/>
        <v>0</v>
      </c>
      <c r="EL40" s="3">
        <f t="shared" si="39"/>
        <v>0</v>
      </c>
      <c r="EM40" s="3">
        <f>IF(EH40=0,0,IF(EJ40-EK40=0,0,MIN(EJ40-EK40,$D$1-$C40-SUMIF($J$15:EL$15,"Snowball",$J40:EL40))))</f>
        <v>0</v>
      </c>
      <c r="EN40" s="3">
        <f t="shared" si="59"/>
        <v>0</v>
      </c>
    </row>
    <row r="41" spans="1:144" x14ac:dyDescent="0.25">
      <c r="A41" s="1" t="s">
        <v>36</v>
      </c>
      <c r="B41" s="76">
        <f t="shared" si="60"/>
        <v>0</v>
      </c>
      <c r="C41" s="3">
        <f t="shared" si="61"/>
        <v>0</v>
      </c>
      <c r="D41" s="101">
        <f t="shared" si="62"/>
        <v>0</v>
      </c>
      <c r="E41" s="104">
        <f t="shared" si="63"/>
        <v>0</v>
      </c>
      <c r="F41" s="3">
        <f t="shared" si="64"/>
        <v>0</v>
      </c>
      <c r="G41" s="3">
        <f t="shared" si="65"/>
        <v>0</v>
      </c>
      <c r="H41" s="3">
        <f t="shared" si="0"/>
        <v>0</v>
      </c>
      <c r="I41" s="3">
        <f t="shared" si="1"/>
        <v>0</v>
      </c>
      <c r="J41" s="3">
        <f t="shared" si="66"/>
        <v>0</v>
      </c>
      <c r="K41" s="3">
        <f t="shared" si="40"/>
        <v>0</v>
      </c>
      <c r="L41" s="104">
        <f t="shared" si="67"/>
        <v>0</v>
      </c>
      <c r="M41" s="3">
        <f t="shared" si="68"/>
        <v>0</v>
      </c>
      <c r="N41" s="3">
        <f t="shared" si="69"/>
        <v>0</v>
      </c>
      <c r="O41" s="3">
        <f t="shared" si="2"/>
        <v>0</v>
      </c>
      <c r="P41" s="3">
        <f t="shared" si="3"/>
        <v>0</v>
      </c>
      <c r="Q41" s="3">
        <f>IF(L41=0,0,IF(N41-O41=0,0,MIN(N41-O41,$D$1-$C41-SUMIF($J$15:P$15,"Snowball",$J41:P41))))</f>
        <v>0</v>
      </c>
      <c r="R41" s="3">
        <f t="shared" si="41"/>
        <v>0</v>
      </c>
      <c r="S41" s="104">
        <f t="shared" si="70"/>
        <v>0</v>
      </c>
      <c r="T41" s="3">
        <f t="shared" si="71"/>
        <v>0</v>
      </c>
      <c r="U41" s="3">
        <f t="shared" si="72"/>
        <v>0</v>
      </c>
      <c r="V41" s="3">
        <f t="shared" si="4"/>
        <v>0</v>
      </c>
      <c r="W41" s="3">
        <f t="shared" si="5"/>
        <v>0</v>
      </c>
      <c r="X41" s="3">
        <f>IF(S41=0,0,IF(U41-V41=0,0,MIN(U41-V41,$D$1-$C41-SUMIF($J$15:W$15,"Snowball",$J41:W41))))</f>
        <v>0</v>
      </c>
      <c r="Y41" s="3">
        <f t="shared" si="42"/>
        <v>0</v>
      </c>
      <c r="Z41" s="104">
        <f t="shared" si="73"/>
        <v>0</v>
      </c>
      <c r="AA41" s="3">
        <f t="shared" si="74"/>
        <v>0</v>
      </c>
      <c r="AB41" s="3">
        <f t="shared" si="75"/>
        <v>0</v>
      </c>
      <c r="AC41" s="3">
        <f t="shared" si="6"/>
        <v>0</v>
      </c>
      <c r="AD41" s="3">
        <f t="shared" si="7"/>
        <v>0</v>
      </c>
      <c r="AE41" s="3">
        <f>IF(Z41=0,0,IF(AB41-AC41=0,0,MIN(AB41-AC41,$D$1-$C41-SUMIF($J$15:AD$15,"Snowball",$J41:AD41))))</f>
        <v>0</v>
      </c>
      <c r="AF41" s="3">
        <f t="shared" si="43"/>
        <v>0</v>
      </c>
      <c r="AG41" s="104">
        <f t="shared" si="76"/>
        <v>0</v>
      </c>
      <c r="AH41" s="3">
        <f t="shared" si="77"/>
        <v>0</v>
      </c>
      <c r="AI41" s="3">
        <f t="shared" si="78"/>
        <v>0</v>
      </c>
      <c r="AJ41" s="3">
        <f t="shared" si="8"/>
        <v>0</v>
      </c>
      <c r="AK41" s="3">
        <f t="shared" si="9"/>
        <v>0</v>
      </c>
      <c r="AL41" s="3">
        <f>IF(AG41=0,0,IF(AI41-AJ41=0,0,MIN(AI41-AJ41,$D$1-$C41-SUMIF($J$15:AK$15,"Snowball",$J41:AK41))))</f>
        <v>0</v>
      </c>
      <c r="AM41" s="3">
        <f t="shared" si="44"/>
        <v>0</v>
      </c>
      <c r="AN41" s="104">
        <f t="shared" si="79"/>
        <v>0</v>
      </c>
      <c r="AO41" s="3">
        <f t="shared" si="80"/>
        <v>0</v>
      </c>
      <c r="AP41" s="3">
        <f t="shared" si="81"/>
        <v>0</v>
      </c>
      <c r="AQ41" s="3">
        <f t="shared" si="10"/>
        <v>0</v>
      </c>
      <c r="AR41" s="3">
        <f t="shared" si="11"/>
        <v>0</v>
      </c>
      <c r="AS41" s="3">
        <f>IF(AN41=0,0,IF(AP41-AQ41=0,0,MIN(AP41-AQ41,$D$1-$C41-SUMIF($J$15:AR$15,"Snowball",$J41:AR41))))</f>
        <v>0</v>
      </c>
      <c r="AT41" s="3">
        <f t="shared" si="45"/>
        <v>0</v>
      </c>
      <c r="AU41" s="104">
        <f t="shared" si="82"/>
        <v>0</v>
      </c>
      <c r="AV41" s="3">
        <f t="shared" si="83"/>
        <v>0</v>
      </c>
      <c r="AW41" s="3">
        <f t="shared" si="84"/>
        <v>0</v>
      </c>
      <c r="AX41" s="3">
        <f t="shared" si="12"/>
        <v>0</v>
      </c>
      <c r="AY41" s="3">
        <f t="shared" si="13"/>
        <v>0</v>
      </c>
      <c r="AZ41" s="3">
        <f>IF(AU41=0,0,IF(AW41-AX41=0,0,MIN(AW41-AX41,$D$1-$C41-SUMIF($J$15:AY$15,"Snowball",$J41:AY41))))</f>
        <v>0</v>
      </c>
      <c r="BA41" s="3">
        <f t="shared" si="46"/>
        <v>0</v>
      </c>
      <c r="BB41" s="104">
        <f t="shared" si="85"/>
        <v>0</v>
      </c>
      <c r="BC41" s="3">
        <f t="shared" si="86"/>
        <v>0</v>
      </c>
      <c r="BD41" s="3">
        <f t="shared" si="87"/>
        <v>0</v>
      </c>
      <c r="BE41" s="3">
        <f t="shared" si="14"/>
        <v>0</v>
      </c>
      <c r="BF41" s="3">
        <f t="shared" si="15"/>
        <v>0</v>
      </c>
      <c r="BG41" s="3">
        <f>IF(BB41=0,0,IF(BD41-BE41=0,0,MIN(BD41-BE41,$D$1-$C41-SUMIF($J$15:BF$15,"Snowball",$J41:BF41))))</f>
        <v>0</v>
      </c>
      <c r="BH41" s="3">
        <f t="shared" si="47"/>
        <v>0</v>
      </c>
      <c r="BI41" s="104">
        <f t="shared" si="88"/>
        <v>0</v>
      </c>
      <c r="BJ41" s="3">
        <f t="shared" si="89"/>
        <v>0</v>
      </c>
      <c r="BK41" s="3">
        <f t="shared" si="90"/>
        <v>0</v>
      </c>
      <c r="BL41" s="3">
        <f t="shared" si="16"/>
        <v>0</v>
      </c>
      <c r="BM41" s="3">
        <f t="shared" si="17"/>
        <v>0</v>
      </c>
      <c r="BN41" s="3">
        <f>IF(BI41=0,0,IF(BK41-BL41=0,0,MIN(BK41-BL41,$D$1-$C41-SUMIF($J$15:BM$15,"Snowball",$J41:BM41))))</f>
        <v>0</v>
      </c>
      <c r="BO41" s="3">
        <f t="shared" si="48"/>
        <v>0</v>
      </c>
      <c r="BP41" s="104">
        <f t="shared" si="91"/>
        <v>0</v>
      </c>
      <c r="BQ41" s="3">
        <f t="shared" si="92"/>
        <v>0</v>
      </c>
      <c r="BR41" s="3">
        <f t="shared" si="93"/>
        <v>0</v>
      </c>
      <c r="BS41" s="3">
        <f t="shared" si="18"/>
        <v>0</v>
      </c>
      <c r="BT41" s="3">
        <f t="shared" si="19"/>
        <v>0</v>
      </c>
      <c r="BU41" s="3">
        <f>IF(BP41=0,0,IF(BR41-BS41=0,0,MIN(BR41-BS41,$D$1-$C41-SUMIF($J$15:BT$15,"Snowball",$J41:BT41))))</f>
        <v>0</v>
      </c>
      <c r="BV41" s="3">
        <f t="shared" si="49"/>
        <v>0</v>
      </c>
      <c r="BW41" s="104">
        <f t="shared" si="94"/>
        <v>0</v>
      </c>
      <c r="BX41" s="3">
        <f t="shared" si="95"/>
        <v>0</v>
      </c>
      <c r="BY41" s="3">
        <f t="shared" si="96"/>
        <v>0</v>
      </c>
      <c r="BZ41" s="3">
        <f t="shared" si="20"/>
        <v>0</v>
      </c>
      <c r="CA41" s="3">
        <f t="shared" si="21"/>
        <v>0</v>
      </c>
      <c r="CB41" s="3">
        <f>IF(BW41=0,0,IF(BY41-BZ41=0,0,MIN(BY41-BZ41,$D$1-$C41-SUMIF($J$15:CA$15,"Snowball",$J41:CA41))))</f>
        <v>0</v>
      </c>
      <c r="CC41" s="3">
        <f t="shared" si="50"/>
        <v>0</v>
      </c>
      <c r="CD41" s="104">
        <f t="shared" si="97"/>
        <v>0</v>
      </c>
      <c r="CE41" s="3">
        <f t="shared" si="98"/>
        <v>0</v>
      </c>
      <c r="CF41" s="3">
        <f t="shared" si="99"/>
        <v>0</v>
      </c>
      <c r="CG41" s="3">
        <f t="shared" si="22"/>
        <v>0</v>
      </c>
      <c r="CH41" s="3">
        <f t="shared" si="23"/>
        <v>0</v>
      </c>
      <c r="CI41" s="3">
        <f>IF(CD41=0,0,IF(CF41-CG41=0,0,MIN(CF41-CG41,$D$1-$C41-SUMIF($J$15:CH$15,"Snowball",$J41:CH41))))</f>
        <v>0</v>
      </c>
      <c r="CJ41" s="3">
        <f t="shared" si="51"/>
        <v>0</v>
      </c>
      <c r="CK41" s="104">
        <f t="shared" si="100"/>
        <v>0</v>
      </c>
      <c r="CL41" s="3">
        <f t="shared" si="101"/>
        <v>0</v>
      </c>
      <c r="CM41" s="3">
        <f t="shared" si="102"/>
        <v>0</v>
      </c>
      <c r="CN41" s="3">
        <f t="shared" si="24"/>
        <v>0</v>
      </c>
      <c r="CO41" s="3">
        <f t="shared" si="25"/>
        <v>0</v>
      </c>
      <c r="CP41" s="3">
        <f>IF(CK41=0,0,IF(CM41-CN41=0,0,MIN(CM41-CN41,$D$1-$C41-SUMIF($J$15:CO$15,"Snowball",$J41:CO41))))</f>
        <v>0</v>
      </c>
      <c r="CQ41" s="3">
        <f t="shared" si="52"/>
        <v>0</v>
      </c>
      <c r="CR41" s="104">
        <f t="shared" si="103"/>
        <v>0</v>
      </c>
      <c r="CS41" s="3">
        <f t="shared" si="104"/>
        <v>0</v>
      </c>
      <c r="CT41" s="3">
        <f t="shared" si="105"/>
        <v>0</v>
      </c>
      <c r="CU41" s="3">
        <f t="shared" si="26"/>
        <v>0</v>
      </c>
      <c r="CV41" s="3">
        <f t="shared" si="27"/>
        <v>0</v>
      </c>
      <c r="CW41" s="3">
        <f>IF(CR41=0,0,IF(CT41-CU41=0,0,MIN(CT41-CU41,$D$1-$C41-SUMIF($J$15:CV$15,"Snowball",$J41:CV41))))</f>
        <v>0</v>
      </c>
      <c r="CX41" s="3">
        <f t="shared" si="53"/>
        <v>0</v>
      </c>
      <c r="CY41" s="104">
        <f t="shared" si="106"/>
        <v>0</v>
      </c>
      <c r="CZ41" s="3">
        <f t="shared" si="107"/>
        <v>0</v>
      </c>
      <c r="DA41" s="3">
        <f t="shared" si="108"/>
        <v>0</v>
      </c>
      <c r="DB41" s="3">
        <f t="shared" si="28"/>
        <v>0</v>
      </c>
      <c r="DC41" s="3">
        <f t="shared" si="29"/>
        <v>0</v>
      </c>
      <c r="DD41" s="3">
        <f>IF(CY41=0,0,IF(DA41-DB41=0,0,MIN(DA41-DB41,$D$1-$C41-SUMIF($J$15:DC$15,"Snowball",$J41:DC41))))</f>
        <v>0</v>
      </c>
      <c r="DE41" s="3">
        <f t="shared" si="54"/>
        <v>0</v>
      </c>
      <c r="DF41" s="104">
        <f t="shared" si="109"/>
        <v>0</v>
      </c>
      <c r="DG41" s="3">
        <f t="shared" si="110"/>
        <v>0</v>
      </c>
      <c r="DH41" s="3">
        <f t="shared" si="111"/>
        <v>0</v>
      </c>
      <c r="DI41" s="3">
        <f t="shared" si="30"/>
        <v>0</v>
      </c>
      <c r="DJ41" s="3">
        <f t="shared" si="31"/>
        <v>0</v>
      </c>
      <c r="DK41" s="3">
        <f>IF(DF41=0,0,IF(DH41-DI41=0,0,MIN(DH41-DI41,$D$1-$C41-SUMIF($J$15:DJ$15,"Snowball",$J41:DJ41))))</f>
        <v>0</v>
      </c>
      <c r="DL41" s="3">
        <f t="shared" si="55"/>
        <v>0</v>
      </c>
      <c r="DM41" s="104">
        <f t="shared" si="112"/>
        <v>0</v>
      </c>
      <c r="DN41" s="3">
        <f t="shared" si="113"/>
        <v>0</v>
      </c>
      <c r="DO41" s="3">
        <f t="shared" si="114"/>
        <v>0</v>
      </c>
      <c r="DP41" s="3">
        <f t="shared" si="32"/>
        <v>0</v>
      </c>
      <c r="DQ41" s="3">
        <f t="shared" si="33"/>
        <v>0</v>
      </c>
      <c r="DR41" s="3">
        <f>IF(DM41=0,0,IF(DO41-DP41=0,0,MIN(DO41-DP41,$D$1-$C41-SUMIF($J$15:DQ$15,"Snowball",$J41:DQ41))))</f>
        <v>0</v>
      </c>
      <c r="DS41" s="3">
        <f t="shared" si="56"/>
        <v>0</v>
      </c>
      <c r="DT41" s="104">
        <f t="shared" si="115"/>
        <v>0</v>
      </c>
      <c r="DU41" s="3">
        <f t="shared" si="116"/>
        <v>0</v>
      </c>
      <c r="DV41" s="3">
        <f t="shared" si="117"/>
        <v>0</v>
      </c>
      <c r="DW41" s="3">
        <f t="shared" si="34"/>
        <v>0</v>
      </c>
      <c r="DX41" s="3">
        <f t="shared" si="35"/>
        <v>0</v>
      </c>
      <c r="DY41" s="3">
        <f>IF(DT41=0,0,IF(DV41-DW41=0,0,MIN(DV41-DW41,$D$1-$C41-SUMIF($J$15:DX$15,"Snowball",$J41:DX41))))</f>
        <v>0</v>
      </c>
      <c r="DZ41" s="3">
        <f t="shared" si="57"/>
        <v>0</v>
      </c>
      <c r="EA41" s="104">
        <f t="shared" si="118"/>
        <v>0</v>
      </c>
      <c r="EB41" s="3">
        <f t="shared" si="119"/>
        <v>0</v>
      </c>
      <c r="EC41" s="3">
        <f t="shared" si="120"/>
        <v>0</v>
      </c>
      <c r="ED41" s="3">
        <f t="shared" si="36"/>
        <v>0</v>
      </c>
      <c r="EE41" s="3">
        <f t="shared" si="37"/>
        <v>0</v>
      </c>
      <c r="EF41" s="3">
        <f>IF(EA41=0,0,IF(EC41-ED41=0,0,MIN(EC41-ED41,$D$1-$C41-SUMIF($J$15:EE$15,"Snowball",$J41:EE41))))</f>
        <v>0</v>
      </c>
      <c r="EG41" s="3">
        <f t="shared" si="58"/>
        <v>0</v>
      </c>
      <c r="EH41" s="104">
        <f t="shared" si="121"/>
        <v>0</v>
      </c>
      <c r="EI41" s="3">
        <f t="shared" si="122"/>
        <v>0</v>
      </c>
      <c r="EJ41" s="3">
        <f t="shared" si="123"/>
        <v>0</v>
      </c>
      <c r="EK41" s="3">
        <f t="shared" si="38"/>
        <v>0</v>
      </c>
      <c r="EL41" s="3">
        <f t="shared" si="39"/>
        <v>0</v>
      </c>
      <c r="EM41" s="3">
        <f>IF(EH41=0,0,IF(EJ41-EK41=0,0,MIN(EJ41-EK41,$D$1-$C41-SUMIF($J$15:EL$15,"Snowball",$J41:EL41))))</f>
        <v>0</v>
      </c>
      <c r="EN41" s="3">
        <f t="shared" si="59"/>
        <v>0</v>
      </c>
    </row>
    <row r="42" spans="1:144" x14ac:dyDescent="0.25">
      <c r="A42" s="1" t="s">
        <v>37</v>
      </c>
      <c r="B42" s="76">
        <f t="shared" si="60"/>
        <v>0</v>
      </c>
      <c r="C42" s="3">
        <f t="shared" si="61"/>
        <v>0</v>
      </c>
      <c r="D42" s="101">
        <f t="shared" si="62"/>
        <v>0</v>
      </c>
      <c r="E42" s="104">
        <f t="shared" si="63"/>
        <v>0</v>
      </c>
      <c r="F42" s="3">
        <f t="shared" si="64"/>
        <v>0</v>
      </c>
      <c r="G42" s="3">
        <f t="shared" si="65"/>
        <v>0</v>
      </c>
      <c r="H42" s="3">
        <f t="shared" si="0"/>
        <v>0</v>
      </c>
      <c r="I42" s="3">
        <f t="shared" si="1"/>
        <v>0</v>
      </c>
      <c r="J42" s="3">
        <f t="shared" si="66"/>
        <v>0</v>
      </c>
      <c r="K42" s="3">
        <f t="shared" si="40"/>
        <v>0</v>
      </c>
      <c r="L42" s="104">
        <f t="shared" si="67"/>
        <v>0</v>
      </c>
      <c r="M42" s="3">
        <f t="shared" si="68"/>
        <v>0</v>
      </c>
      <c r="N42" s="3">
        <f t="shared" si="69"/>
        <v>0</v>
      </c>
      <c r="O42" s="3">
        <f t="shared" si="2"/>
        <v>0</v>
      </c>
      <c r="P42" s="3">
        <f t="shared" si="3"/>
        <v>0</v>
      </c>
      <c r="Q42" s="3">
        <f>IF(L42=0,0,IF(N42-O42=0,0,MIN(N42-O42,$D$1-$C42-SUMIF($J$15:P$15,"Snowball",$J42:P42))))</f>
        <v>0</v>
      </c>
      <c r="R42" s="3">
        <f t="shared" si="41"/>
        <v>0</v>
      </c>
      <c r="S42" s="104">
        <f t="shared" si="70"/>
        <v>0</v>
      </c>
      <c r="T42" s="3">
        <f t="shared" si="71"/>
        <v>0</v>
      </c>
      <c r="U42" s="3">
        <f t="shared" si="72"/>
        <v>0</v>
      </c>
      <c r="V42" s="3">
        <f t="shared" si="4"/>
        <v>0</v>
      </c>
      <c r="W42" s="3">
        <f t="shared" si="5"/>
        <v>0</v>
      </c>
      <c r="X42" s="3">
        <f>IF(S42=0,0,IF(U42-V42=0,0,MIN(U42-V42,$D$1-$C42-SUMIF($J$15:W$15,"Snowball",$J42:W42))))</f>
        <v>0</v>
      </c>
      <c r="Y42" s="3">
        <f t="shared" si="42"/>
        <v>0</v>
      </c>
      <c r="Z42" s="104">
        <f t="shared" si="73"/>
        <v>0</v>
      </c>
      <c r="AA42" s="3">
        <f t="shared" si="74"/>
        <v>0</v>
      </c>
      <c r="AB42" s="3">
        <f t="shared" si="75"/>
        <v>0</v>
      </c>
      <c r="AC42" s="3">
        <f t="shared" si="6"/>
        <v>0</v>
      </c>
      <c r="AD42" s="3">
        <f t="shared" si="7"/>
        <v>0</v>
      </c>
      <c r="AE42" s="3">
        <f>IF(Z42=0,0,IF(AB42-AC42=0,0,MIN(AB42-AC42,$D$1-$C42-SUMIF($J$15:AD$15,"Snowball",$J42:AD42))))</f>
        <v>0</v>
      </c>
      <c r="AF42" s="3">
        <f t="shared" si="43"/>
        <v>0</v>
      </c>
      <c r="AG42" s="104">
        <f t="shared" si="76"/>
        <v>0</v>
      </c>
      <c r="AH42" s="3">
        <f t="shared" si="77"/>
        <v>0</v>
      </c>
      <c r="AI42" s="3">
        <f t="shared" si="78"/>
        <v>0</v>
      </c>
      <c r="AJ42" s="3">
        <f t="shared" si="8"/>
        <v>0</v>
      </c>
      <c r="AK42" s="3">
        <f t="shared" si="9"/>
        <v>0</v>
      </c>
      <c r="AL42" s="3">
        <f>IF(AG42=0,0,IF(AI42-AJ42=0,0,MIN(AI42-AJ42,$D$1-$C42-SUMIF($J$15:AK$15,"Snowball",$J42:AK42))))</f>
        <v>0</v>
      </c>
      <c r="AM42" s="3">
        <f t="shared" si="44"/>
        <v>0</v>
      </c>
      <c r="AN42" s="104">
        <f t="shared" si="79"/>
        <v>0</v>
      </c>
      <c r="AO42" s="3">
        <f t="shared" si="80"/>
        <v>0</v>
      </c>
      <c r="AP42" s="3">
        <f t="shared" si="81"/>
        <v>0</v>
      </c>
      <c r="AQ42" s="3">
        <f t="shared" si="10"/>
        <v>0</v>
      </c>
      <c r="AR42" s="3">
        <f t="shared" si="11"/>
        <v>0</v>
      </c>
      <c r="AS42" s="3">
        <f>IF(AN42=0,0,IF(AP42-AQ42=0,0,MIN(AP42-AQ42,$D$1-$C42-SUMIF($J$15:AR$15,"Snowball",$J42:AR42))))</f>
        <v>0</v>
      </c>
      <c r="AT42" s="3">
        <f t="shared" si="45"/>
        <v>0</v>
      </c>
      <c r="AU42" s="104">
        <f t="shared" si="82"/>
        <v>0</v>
      </c>
      <c r="AV42" s="3">
        <f t="shared" si="83"/>
        <v>0</v>
      </c>
      <c r="AW42" s="3">
        <f t="shared" si="84"/>
        <v>0</v>
      </c>
      <c r="AX42" s="3">
        <f t="shared" si="12"/>
        <v>0</v>
      </c>
      <c r="AY42" s="3">
        <f t="shared" si="13"/>
        <v>0</v>
      </c>
      <c r="AZ42" s="3">
        <f>IF(AU42=0,0,IF(AW42-AX42=0,0,MIN(AW42-AX42,$D$1-$C42-SUMIF($J$15:AY$15,"Snowball",$J42:AY42))))</f>
        <v>0</v>
      </c>
      <c r="BA42" s="3">
        <f t="shared" si="46"/>
        <v>0</v>
      </c>
      <c r="BB42" s="104">
        <f t="shared" si="85"/>
        <v>0</v>
      </c>
      <c r="BC42" s="3">
        <f t="shared" si="86"/>
        <v>0</v>
      </c>
      <c r="BD42" s="3">
        <f t="shared" si="87"/>
        <v>0</v>
      </c>
      <c r="BE42" s="3">
        <f t="shared" si="14"/>
        <v>0</v>
      </c>
      <c r="BF42" s="3">
        <f t="shared" si="15"/>
        <v>0</v>
      </c>
      <c r="BG42" s="3">
        <f>IF(BB42=0,0,IF(BD42-BE42=0,0,MIN(BD42-BE42,$D$1-$C42-SUMIF($J$15:BF$15,"Snowball",$J42:BF42))))</f>
        <v>0</v>
      </c>
      <c r="BH42" s="3">
        <f t="shared" si="47"/>
        <v>0</v>
      </c>
      <c r="BI42" s="104">
        <f t="shared" si="88"/>
        <v>0</v>
      </c>
      <c r="BJ42" s="3">
        <f t="shared" si="89"/>
        <v>0</v>
      </c>
      <c r="BK42" s="3">
        <f t="shared" si="90"/>
        <v>0</v>
      </c>
      <c r="BL42" s="3">
        <f t="shared" si="16"/>
        <v>0</v>
      </c>
      <c r="BM42" s="3">
        <f t="shared" si="17"/>
        <v>0</v>
      </c>
      <c r="BN42" s="3">
        <f>IF(BI42=0,0,IF(BK42-BL42=0,0,MIN(BK42-BL42,$D$1-$C42-SUMIF($J$15:BM$15,"Snowball",$J42:BM42))))</f>
        <v>0</v>
      </c>
      <c r="BO42" s="3">
        <f t="shared" si="48"/>
        <v>0</v>
      </c>
      <c r="BP42" s="104">
        <f t="shared" si="91"/>
        <v>0</v>
      </c>
      <c r="BQ42" s="3">
        <f t="shared" si="92"/>
        <v>0</v>
      </c>
      <c r="BR42" s="3">
        <f t="shared" si="93"/>
        <v>0</v>
      </c>
      <c r="BS42" s="3">
        <f t="shared" si="18"/>
        <v>0</v>
      </c>
      <c r="BT42" s="3">
        <f t="shared" si="19"/>
        <v>0</v>
      </c>
      <c r="BU42" s="3">
        <f>IF(BP42=0,0,IF(BR42-BS42=0,0,MIN(BR42-BS42,$D$1-$C42-SUMIF($J$15:BT$15,"Snowball",$J42:BT42))))</f>
        <v>0</v>
      </c>
      <c r="BV42" s="3">
        <f t="shared" si="49"/>
        <v>0</v>
      </c>
      <c r="BW42" s="104">
        <f t="shared" si="94"/>
        <v>0</v>
      </c>
      <c r="BX42" s="3">
        <f t="shared" si="95"/>
        <v>0</v>
      </c>
      <c r="BY42" s="3">
        <f t="shared" si="96"/>
        <v>0</v>
      </c>
      <c r="BZ42" s="3">
        <f t="shared" si="20"/>
        <v>0</v>
      </c>
      <c r="CA42" s="3">
        <f t="shared" si="21"/>
        <v>0</v>
      </c>
      <c r="CB42" s="3">
        <f>IF(BW42=0,0,IF(BY42-BZ42=0,0,MIN(BY42-BZ42,$D$1-$C42-SUMIF($J$15:CA$15,"Snowball",$J42:CA42))))</f>
        <v>0</v>
      </c>
      <c r="CC42" s="3">
        <f t="shared" si="50"/>
        <v>0</v>
      </c>
      <c r="CD42" s="104">
        <f t="shared" si="97"/>
        <v>0</v>
      </c>
      <c r="CE42" s="3">
        <f t="shared" si="98"/>
        <v>0</v>
      </c>
      <c r="CF42" s="3">
        <f t="shared" si="99"/>
        <v>0</v>
      </c>
      <c r="CG42" s="3">
        <f t="shared" si="22"/>
        <v>0</v>
      </c>
      <c r="CH42" s="3">
        <f t="shared" si="23"/>
        <v>0</v>
      </c>
      <c r="CI42" s="3">
        <f>IF(CD42=0,0,IF(CF42-CG42=0,0,MIN(CF42-CG42,$D$1-$C42-SUMIF($J$15:CH$15,"Snowball",$J42:CH42))))</f>
        <v>0</v>
      </c>
      <c r="CJ42" s="3">
        <f t="shared" si="51"/>
        <v>0</v>
      </c>
      <c r="CK42" s="104">
        <f t="shared" si="100"/>
        <v>0</v>
      </c>
      <c r="CL42" s="3">
        <f t="shared" si="101"/>
        <v>0</v>
      </c>
      <c r="CM42" s="3">
        <f t="shared" si="102"/>
        <v>0</v>
      </c>
      <c r="CN42" s="3">
        <f t="shared" si="24"/>
        <v>0</v>
      </c>
      <c r="CO42" s="3">
        <f t="shared" si="25"/>
        <v>0</v>
      </c>
      <c r="CP42" s="3">
        <f>IF(CK42=0,0,IF(CM42-CN42=0,0,MIN(CM42-CN42,$D$1-$C42-SUMIF($J$15:CO$15,"Snowball",$J42:CO42))))</f>
        <v>0</v>
      </c>
      <c r="CQ42" s="3">
        <f t="shared" si="52"/>
        <v>0</v>
      </c>
      <c r="CR42" s="104">
        <f t="shared" si="103"/>
        <v>0</v>
      </c>
      <c r="CS42" s="3">
        <f t="shared" si="104"/>
        <v>0</v>
      </c>
      <c r="CT42" s="3">
        <f t="shared" si="105"/>
        <v>0</v>
      </c>
      <c r="CU42" s="3">
        <f t="shared" si="26"/>
        <v>0</v>
      </c>
      <c r="CV42" s="3">
        <f t="shared" si="27"/>
        <v>0</v>
      </c>
      <c r="CW42" s="3">
        <f>IF(CR42=0,0,IF(CT42-CU42=0,0,MIN(CT42-CU42,$D$1-$C42-SUMIF($J$15:CV$15,"Snowball",$J42:CV42))))</f>
        <v>0</v>
      </c>
      <c r="CX42" s="3">
        <f t="shared" si="53"/>
        <v>0</v>
      </c>
      <c r="CY42" s="104">
        <f t="shared" si="106"/>
        <v>0</v>
      </c>
      <c r="CZ42" s="3">
        <f t="shared" si="107"/>
        <v>0</v>
      </c>
      <c r="DA42" s="3">
        <f t="shared" si="108"/>
        <v>0</v>
      </c>
      <c r="DB42" s="3">
        <f t="shared" si="28"/>
        <v>0</v>
      </c>
      <c r="DC42" s="3">
        <f t="shared" si="29"/>
        <v>0</v>
      </c>
      <c r="DD42" s="3">
        <f>IF(CY42=0,0,IF(DA42-DB42=0,0,MIN(DA42-DB42,$D$1-$C42-SUMIF($J$15:DC$15,"Snowball",$J42:DC42))))</f>
        <v>0</v>
      </c>
      <c r="DE42" s="3">
        <f t="shared" si="54"/>
        <v>0</v>
      </c>
      <c r="DF42" s="104">
        <f t="shared" si="109"/>
        <v>0</v>
      </c>
      <c r="DG42" s="3">
        <f t="shared" si="110"/>
        <v>0</v>
      </c>
      <c r="DH42" s="3">
        <f t="shared" si="111"/>
        <v>0</v>
      </c>
      <c r="DI42" s="3">
        <f t="shared" si="30"/>
        <v>0</v>
      </c>
      <c r="DJ42" s="3">
        <f t="shared" si="31"/>
        <v>0</v>
      </c>
      <c r="DK42" s="3">
        <f>IF(DF42=0,0,IF(DH42-DI42=0,0,MIN(DH42-DI42,$D$1-$C42-SUMIF($J$15:DJ$15,"Snowball",$J42:DJ42))))</f>
        <v>0</v>
      </c>
      <c r="DL42" s="3">
        <f t="shared" si="55"/>
        <v>0</v>
      </c>
      <c r="DM42" s="104">
        <f t="shared" si="112"/>
        <v>0</v>
      </c>
      <c r="DN42" s="3">
        <f t="shared" si="113"/>
        <v>0</v>
      </c>
      <c r="DO42" s="3">
        <f t="shared" si="114"/>
        <v>0</v>
      </c>
      <c r="DP42" s="3">
        <f t="shared" si="32"/>
        <v>0</v>
      </c>
      <c r="DQ42" s="3">
        <f t="shared" si="33"/>
        <v>0</v>
      </c>
      <c r="DR42" s="3">
        <f>IF(DM42=0,0,IF(DO42-DP42=0,0,MIN(DO42-DP42,$D$1-$C42-SUMIF($J$15:DQ$15,"Snowball",$J42:DQ42))))</f>
        <v>0</v>
      </c>
      <c r="DS42" s="3">
        <f t="shared" si="56"/>
        <v>0</v>
      </c>
      <c r="DT42" s="104">
        <f t="shared" si="115"/>
        <v>0</v>
      </c>
      <c r="DU42" s="3">
        <f t="shared" si="116"/>
        <v>0</v>
      </c>
      <c r="DV42" s="3">
        <f t="shared" si="117"/>
        <v>0</v>
      </c>
      <c r="DW42" s="3">
        <f t="shared" si="34"/>
        <v>0</v>
      </c>
      <c r="DX42" s="3">
        <f t="shared" si="35"/>
        <v>0</v>
      </c>
      <c r="DY42" s="3">
        <f>IF(DT42=0,0,IF(DV42-DW42=0,0,MIN(DV42-DW42,$D$1-$C42-SUMIF($J$15:DX$15,"Snowball",$J42:DX42))))</f>
        <v>0</v>
      </c>
      <c r="DZ42" s="3">
        <f t="shared" si="57"/>
        <v>0</v>
      </c>
      <c r="EA42" s="104">
        <f t="shared" si="118"/>
        <v>0</v>
      </c>
      <c r="EB42" s="3">
        <f t="shared" si="119"/>
        <v>0</v>
      </c>
      <c r="EC42" s="3">
        <f t="shared" si="120"/>
        <v>0</v>
      </c>
      <c r="ED42" s="3">
        <f t="shared" si="36"/>
        <v>0</v>
      </c>
      <c r="EE42" s="3">
        <f t="shared" si="37"/>
        <v>0</v>
      </c>
      <c r="EF42" s="3">
        <f>IF(EA42=0,0,IF(EC42-ED42=0,0,MIN(EC42-ED42,$D$1-$C42-SUMIF($J$15:EE$15,"Snowball",$J42:EE42))))</f>
        <v>0</v>
      </c>
      <c r="EG42" s="3">
        <f t="shared" si="58"/>
        <v>0</v>
      </c>
      <c r="EH42" s="104">
        <f t="shared" si="121"/>
        <v>0</v>
      </c>
      <c r="EI42" s="3">
        <f t="shared" si="122"/>
        <v>0</v>
      </c>
      <c r="EJ42" s="3">
        <f t="shared" si="123"/>
        <v>0</v>
      </c>
      <c r="EK42" s="3">
        <f t="shared" si="38"/>
        <v>0</v>
      </c>
      <c r="EL42" s="3">
        <f t="shared" si="39"/>
        <v>0</v>
      </c>
      <c r="EM42" s="3">
        <f>IF(EH42=0,0,IF(EJ42-EK42=0,0,MIN(EJ42-EK42,$D$1-$C42-SUMIF($J$15:EL$15,"Snowball",$J42:EL42))))</f>
        <v>0</v>
      </c>
      <c r="EN42" s="3">
        <f t="shared" si="59"/>
        <v>0</v>
      </c>
    </row>
    <row r="43" spans="1:144" x14ac:dyDescent="0.25">
      <c r="A43" s="1" t="s">
        <v>38</v>
      </c>
      <c r="B43" s="76">
        <f t="shared" si="60"/>
        <v>0</v>
      </c>
      <c r="C43" s="3">
        <f t="shared" si="61"/>
        <v>0</v>
      </c>
      <c r="D43" s="101">
        <f t="shared" si="62"/>
        <v>0</v>
      </c>
      <c r="E43" s="104">
        <f t="shared" si="63"/>
        <v>0</v>
      </c>
      <c r="F43" s="3">
        <f t="shared" si="64"/>
        <v>0</v>
      </c>
      <c r="G43" s="3">
        <f t="shared" si="65"/>
        <v>0</v>
      </c>
      <c r="H43" s="3">
        <f t="shared" si="0"/>
        <v>0</v>
      </c>
      <c r="I43" s="3">
        <f t="shared" si="1"/>
        <v>0</v>
      </c>
      <c r="J43" s="3">
        <f t="shared" si="66"/>
        <v>0</v>
      </c>
      <c r="K43" s="3">
        <f t="shared" si="40"/>
        <v>0</v>
      </c>
      <c r="L43" s="104">
        <f t="shared" si="67"/>
        <v>0</v>
      </c>
      <c r="M43" s="3">
        <f t="shared" si="68"/>
        <v>0</v>
      </c>
      <c r="N43" s="3">
        <f t="shared" si="69"/>
        <v>0</v>
      </c>
      <c r="O43" s="3">
        <f t="shared" si="2"/>
        <v>0</v>
      </c>
      <c r="P43" s="3">
        <f t="shared" si="3"/>
        <v>0</v>
      </c>
      <c r="Q43" s="3">
        <f>IF(L43=0,0,IF(N43-O43=0,0,MIN(N43-O43,$D$1-$C43-SUMIF($J$15:P$15,"Snowball",$J43:P43))))</f>
        <v>0</v>
      </c>
      <c r="R43" s="3">
        <f t="shared" si="41"/>
        <v>0</v>
      </c>
      <c r="S43" s="104">
        <f t="shared" si="70"/>
        <v>0</v>
      </c>
      <c r="T43" s="3">
        <f t="shared" si="71"/>
        <v>0</v>
      </c>
      <c r="U43" s="3">
        <f t="shared" si="72"/>
        <v>0</v>
      </c>
      <c r="V43" s="3">
        <f t="shared" si="4"/>
        <v>0</v>
      </c>
      <c r="W43" s="3">
        <f t="shared" si="5"/>
        <v>0</v>
      </c>
      <c r="X43" s="3">
        <f>IF(S43=0,0,IF(U43-V43=0,0,MIN(U43-V43,$D$1-$C43-SUMIF($J$15:W$15,"Snowball",$J43:W43))))</f>
        <v>0</v>
      </c>
      <c r="Y43" s="3">
        <f t="shared" si="42"/>
        <v>0</v>
      </c>
      <c r="Z43" s="104">
        <f t="shared" si="73"/>
        <v>0</v>
      </c>
      <c r="AA43" s="3">
        <f t="shared" si="74"/>
        <v>0</v>
      </c>
      <c r="AB43" s="3">
        <f t="shared" si="75"/>
        <v>0</v>
      </c>
      <c r="AC43" s="3">
        <f t="shared" si="6"/>
        <v>0</v>
      </c>
      <c r="AD43" s="3">
        <f t="shared" si="7"/>
        <v>0</v>
      </c>
      <c r="AE43" s="3">
        <f>IF(Z43=0,0,IF(AB43-AC43=0,0,MIN(AB43-AC43,$D$1-$C43-SUMIF($J$15:AD$15,"Snowball",$J43:AD43))))</f>
        <v>0</v>
      </c>
      <c r="AF43" s="3">
        <f t="shared" si="43"/>
        <v>0</v>
      </c>
      <c r="AG43" s="104">
        <f t="shared" si="76"/>
        <v>0</v>
      </c>
      <c r="AH43" s="3">
        <f t="shared" si="77"/>
        <v>0</v>
      </c>
      <c r="AI43" s="3">
        <f t="shared" si="78"/>
        <v>0</v>
      </c>
      <c r="AJ43" s="3">
        <f t="shared" si="8"/>
        <v>0</v>
      </c>
      <c r="AK43" s="3">
        <f t="shared" si="9"/>
        <v>0</v>
      </c>
      <c r="AL43" s="3">
        <f>IF(AG43=0,0,IF(AI43-AJ43=0,0,MIN(AI43-AJ43,$D$1-$C43-SUMIF($J$15:AK$15,"Snowball",$J43:AK43))))</f>
        <v>0</v>
      </c>
      <c r="AM43" s="3">
        <f t="shared" si="44"/>
        <v>0</v>
      </c>
      <c r="AN43" s="104">
        <f t="shared" si="79"/>
        <v>0</v>
      </c>
      <c r="AO43" s="3">
        <f t="shared" si="80"/>
        <v>0</v>
      </c>
      <c r="AP43" s="3">
        <f t="shared" si="81"/>
        <v>0</v>
      </c>
      <c r="AQ43" s="3">
        <f t="shared" si="10"/>
        <v>0</v>
      </c>
      <c r="AR43" s="3">
        <f t="shared" si="11"/>
        <v>0</v>
      </c>
      <c r="AS43" s="3">
        <f>IF(AN43=0,0,IF(AP43-AQ43=0,0,MIN(AP43-AQ43,$D$1-$C43-SUMIF($J$15:AR$15,"Snowball",$J43:AR43))))</f>
        <v>0</v>
      </c>
      <c r="AT43" s="3">
        <f t="shared" si="45"/>
        <v>0</v>
      </c>
      <c r="AU43" s="104">
        <f t="shared" si="82"/>
        <v>0</v>
      </c>
      <c r="AV43" s="3">
        <f t="shared" si="83"/>
        <v>0</v>
      </c>
      <c r="AW43" s="3">
        <f t="shared" si="84"/>
        <v>0</v>
      </c>
      <c r="AX43" s="3">
        <f t="shared" si="12"/>
        <v>0</v>
      </c>
      <c r="AY43" s="3">
        <f t="shared" si="13"/>
        <v>0</v>
      </c>
      <c r="AZ43" s="3">
        <f>IF(AU43=0,0,IF(AW43-AX43=0,0,MIN(AW43-AX43,$D$1-$C43-SUMIF($J$15:AY$15,"Snowball",$J43:AY43))))</f>
        <v>0</v>
      </c>
      <c r="BA43" s="3">
        <f t="shared" si="46"/>
        <v>0</v>
      </c>
      <c r="BB43" s="104">
        <f t="shared" si="85"/>
        <v>0</v>
      </c>
      <c r="BC43" s="3">
        <f t="shared" si="86"/>
        <v>0</v>
      </c>
      <c r="BD43" s="3">
        <f t="shared" si="87"/>
        <v>0</v>
      </c>
      <c r="BE43" s="3">
        <f t="shared" si="14"/>
        <v>0</v>
      </c>
      <c r="BF43" s="3">
        <f t="shared" si="15"/>
        <v>0</v>
      </c>
      <c r="BG43" s="3">
        <f>IF(BB43=0,0,IF(BD43-BE43=0,0,MIN(BD43-BE43,$D$1-$C43-SUMIF($J$15:BF$15,"Snowball",$J43:BF43))))</f>
        <v>0</v>
      </c>
      <c r="BH43" s="3">
        <f t="shared" si="47"/>
        <v>0</v>
      </c>
      <c r="BI43" s="104">
        <f t="shared" si="88"/>
        <v>0</v>
      </c>
      <c r="BJ43" s="3">
        <f t="shared" si="89"/>
        <v>0</v>
      </c>
      <c r="BK43" s="3">
        <f t="shared" si="90"/>
        <v>0</v>
      </c>
      <c r="BL43" s="3">
        <f t="shared" si="16"/>
        <v>0</v>
      </c>
      <c r="BM43" s="3">
        <f t="shared" si="17"/>
        <v>0</v>
      </c>
      <c r="BN43" s="3">
        <f>IF(BI43=0,0,IF(BK43-BL43=0,0,MIN(BK43-BL43,$D$1-$C43-SUMIF($J$15:BM$15,"Snowball",$J43:BM43))))</f>
        <v>0</v>
      </c>
      <c r="BO43" s="3">
        <f t="shared" si="48"/>
        <v>0</v>
      </c>
      <c r="BP43" s="104">
        <f t="shared" si="91"/>
        <v>0</v>
      </c>
      <c r="BQ43" s="3">
        <f t="shared" si="92"/>
        <v>0</v>
      </c>
      <c r="BR43" s="3">
        <f t="shared" si="93"/>
        <v>0</v>
      </c>
      <c r="BS43" s="3">
        <f t="shared" si="18"/>
        <v>0</v>
      </c>
      <c r="BT43" s="3">
        <f t="shared" si="19"/>
        <v>0</v>
      </c>
      <c r="BU43" s="3">
        <f>IF(BP43=0,0,IF(BR43-BS43=0,0,MIN(BR43-BS43,$D$1-$C43-SUMIF($J$15:BT$15,"Snowball",$J43:BT43))))</f>
        <v>0</v>
      </c>
      <c r="BV43" s="3">
        <f t="shared" si="49"/>
        <v>0</v>
      </c>
      <c r="BW43" s="104">
        <f t="shared" si="94"/>
        <v>0</v>
      </c>
      <c r="BX43" s="3">
        <f t="shared" si="95"/>
        <v>0</v>
      </c>
      <c r="BY43" s="3">
        <f t="shared" si="96"/>
        <v>0</v>
      </c>
      <c r="BZ43" s="3">
        <f t="shared" si="20"/>
        <v>0</v>
      </c>
      <c r="CA43" s="3">
        <f t="shared" si="21"/>
        <v>0</v>
      </c>
      <c r="CB43" s="3">
        <f>IF(BW43=0,0,IF(BY43-BZ43=0,0,MIN(BY43-BZ43,$D$1-$C43-SUMIF($J$15:CA$15,"Snowball",$J43:CA43))))</f>
        <v>0</v>
      </c>
      <c r="CC43" s="3">
        <f t="shared" si="50"/>
        <v>0</v>
      </c>
      <c r="CD43" s="104">
        <f t="shared" si="97"/>
        <v>0</v>
      </c>
      <c r="CE43" s="3">
        <f t="shared" si="98"/>
        <v>0</v>
      </c>
      <c r="CF43" s="3">
        <f t="shared" si="99"/>
        <v>0</v>
      </c>
      <c r="CG43" s="3">
        <f t="shared" si="22"/>
        <v>0</v>
      </c>
      <c r="CH43" s="3">
        <f t="shared" si="23"/>
        <v>0</v>
      </c>
      <c r="CI43" s="3">
        <f>IF(CD43=0,0,IF(CF43-CG43=0,0,MIN(CF43-CG43,$D$1-$C43-SUMIF($J$15:CH$15,"Snowball",$J43:CH43))))</f>
        <v>0</v>
      </c>
      <c r="CJ43" s="3">
        <f t="shared" si="51"/>
        <v>0</v>
      </c>
      <c r="CK43" s="104">
        <f t="shared" si="100"/>
        <v>0</v>
      </c>
      <c r="CL43" s="3">
        <f t="shared" si="101"/>
        <v>0</v>
      </c>
      <c r="CM43" s="3">
        <f t="shared" si="102"/>
        <v>0</v>
      </c>
      <c r="CN43" s="3">
        <f t="shared" si="24"/>
        <v>0</v>
      </c>
      <c r="CO43" s="3">
        <f t="shared" si="25"/>
        <v>0</v>
      </c>
      <c r="CP43" s="3">
        <f>IF(CK43=0,0,IF(CM43-CN43=0,0,MIN(CM43-CN43,$D$1-$C43-SUMIF($J$15:CO$15,"Snowball",$J43:CO43))))</f>
        <v>0</v>
      </c>
      <c r="CQ43" s="3">
        <f t="shared" si="52"/>
        <v>0</v>
      </c>
      <c r="CR43" s="104">
        <f t="shared" si="103"/>
        <v>0</v>
      </c>
      <c r="CS43" s="3">
        <f t="shared" si="104"/>
        <v>0</v>
      </c>
      <c r="CT43" s="3">
        <f t="shared" si="105"/>
        <v>0</v>
      </c>
      <c r="CU43" s="3">
        <f t="shared" si="26"/>
        <v>0</v>
      </c>
      <c r="CV43" s="3">
        <f t="shared" si="27"/>
        <v>0</v>
      </c>
      <c r="CW43" s="3">
        <f>IF(CR43=0,0,IF(CT43-CU43=0,0,MIN(CT43-CU43,$D$1-$C43-SUMIF($J$15:CV$15,"Snowball",$J43:CV43))))</f>
        <v>0</v>
      </c>
      <c r="CX43" s="3">
        <f t="shared" si="53"/>
        <v>0</v>
      </c>
      <c r="CY43" s="104">
        <f t="shared" si="106"/>
        <v>0</v>
      </c>
      <c r="CZ43" s="3">
        <f t="shared" si="107"/>
        <v>0</v>
      </c>
      <c r="DA43" s="3">
        <f t="shared" si="108"/>
        <v>0</v>
      </c>
      <c r="DB43" s="3">
        <f t="shared" si="28"/>
        <v>0</v>
      </c>
      <c r="DC43" s="3">
        <f t="shared" si="29"/>
        <v>0</v>
      </c>
      <c r="DD43" s="3">
        <f>IF(CY43=0,0,IF(DA43-DB43=0,0,MIN(DA43-DB43,$D$1-$C43-SUMIF($J$15:DC$15,"Snowball",$J43:DC43))))</f>
        <v>0</v>
      </c>
      <c r="DE43" s="3">
        <f t="shared" si="54"/>
        <v>0</v>
      </c>
      <c r="DF43" s="104">
        <f t="shared" si="109"/>
        <v>0</v>
      </c>
      <c r="DG43" s="3">
        <f t="shared" si="110"/>
        <v>0</v>
      </c>
      <c r="DH43" s="3">
        <f t="shared" si="111"/>
        <v>0</v>
      </c>
      <c r="DI43" s="3">
        <f t="shared" si="30"/>
        <v>0</v>
      </c>
      <c r="DJ43" s="3">
        <f t="shared" si="31"/>
        <v>0</v>
      </c>
      <c r="DK43" s="3">
        <f>IF(DF43=0,0,IF(DH43-DI43=0,0,MIN(DH43-DI43,$D$1-$C43-SUMIF($J$15:DJ$15,"Snowball",$J43:DJ43))))</f>
        <v>0</v>
      </c>
      <c r="DL43" s="3">
        <f t="shared" si="55"/>
        <v>0</v>
      </c>
      <c r="DM43" s="104">
        <f t="shared" si="112"/>
        <v>0</v>
      </c>
      <c r="DN43" s="3">
        <f t="shared" si="113"/>
        <v>0</v>
      </c>
      <c r="DO43" s="3">
        <f t="shared" si="114"/>
        <v>0</v>
      </c>
      <c r="DP43" s="3">
        <f t="shared" si="32"/>
        <v>0</v>
      </c>
      <c r="DQ43" s="3">
        <f t="shared" si="33"/>
        <v>0</v>
      </c>
      <c r="DR43" s="3">
        <f>IF(DM43=0,0,IF(DO43-DP43=0,0,MIN(DO43-DP43,$D$1-$C43-SUMIF($J$15:DQ$15,"Snowball",$J43:DQ43))))</f>
        <v>0</v>
      </c>
      <c r="DS43" s="3">
        <f t="shared" si="56"/>
        <v>0</v>
      </c>
      <c r="DT43" s="104">
        <f t="shared" si="115"/>
        <v>0</v>
      </c>
      <c r="DU43" s="3">
        <f t="shared" si="116"/>
        <v>0</v>
      </c>
      <c r="DV43" s="3">
        <f t="shared" si="117"/>
        <v>0</v>
      </c>
      <c r="DW43" s="3">
        <f t="shared" si="34"/>
        <v>0</v>
      </c>
      <c r="DX43" s="3">
        <f t="shared" si="35"/>
        <v>0</v>
      </c>
      <c r="DY43" s="3">
        <f>IF(DT43=0,0,IF(DV43-DW43=0,0,MIN(DV43-DW43,$D$1-$C43-SUMIF($J$15:DX$15,"Snowball",$J43:DX43))))</f>
        <v>0</v>
      </c>
      <c r="DZ43" s="3">
        <f t="shared" si="57"/>
        <v>0</v>
      </c>
      <c r="EA43" s="104">
        <f t="shared" si="118"/>
        <v>0</v>
      </c>
      <c r="EB43" s="3">
        <f t="shared" si="119"/>
        <v>0</v>
      </c>
      <c r="EC43" s="3">
        <f t="shared" si="120"/>
        <v>0</v>
      </c>
      <c r="ED43" s="3">
        <f t="shared" si="36"/>
        <v>0</v>
      </c>
      <c r="EE43" s="3">
        <f t="shared" si="37"/>
        <v>0</v>
      </c>
      <c r="EF43" s="3">
        <f>IF(EA43=0,0,IF(EC43-ED43=0,0,MIN(EC43-ED43,$D$1-$C43-SUMIF($J$15:EE$15,"Snowball",$J43:EE43))))</f>
        <v>0</v>
      </c>
      <c r="EG43" s="3">
        <f t="shared" si="58"/>
        <v>0</v>
      </c>
      <c r="EH43" s="104">
        <f t="shared" si="121"/>
        <v>0</v>
      </c>
      <c r="EI43" s="3">
        <f t="shared" si="122"/>
        <v>0</v>
      </c>
      <c r="EJ43" s="3">
        <f t="shared" si="123"/>
        <v>0</v>
      </c>
      <c r="EK43" s="3">
        <f t="shared" si="38"/>
        <v>0</v>
      </c>
      <c r="EL43" s="3">
        <f t="shared" si="39"/>
        <v>0</v>
      </c>
      <c r="EM43" s="3">
        <f>IF(EH43=0,0,IF(EJ43-EK43=0,0,MIN(EJ43-EK43,$D$1-$C43-SUMIF($J$15:EL$15,"Snowball",$J43:EL43))))</f>
        <v>0</v>
      </c>
      <c r="EN43" s="3">
        <f t="shared" si="59"/>
        <v>0</v>
      </c>
    </row>
    <row r="44" spans="1:144" x14ac:dyDescent="0.25">
      <c r="A44" s="1" t="s">
        <v>39</v>
      </c>
      <c r="B44" s="76">
        <f t="shared" si="60"/>
        <v>0</v>
      </c>
      <c r="C44" s="3">
        <f t="shared" si="61"/>
        <v>0</v>
      </c>
      <c r="D44" s="101">
        <f t="shared" si="62"/>
        <v>0</v>
      </c>
      <c r="E44" s="104">
        <f t="shared" si="63"/>
        <v>0</v>
      </c>
      <c r="F44" s="3">
        <f t="shared" si="64"/>
        <v>0</v>
      </c>
      <c r="G44" s="3">
        <f t="shared" si="65"/>
        <v>0</v>
      </c>
      <c r="H44" s="3">
        <f t="shared" si="0"/>
        <v>0</v>
      </c>
      <c r="I44" s="3">
        <f t="shared" si="1"/>
        <v>0</v>
      </c>
      <c r="J44" s="3">
        <f t="shared" si="66"/>
        <v>0</v>
      </c>
      <c r="K44" s="3">
        <f t="shared" si="40"/>
        <v>0</v>
      </c>
      <c r="L44" s="104">
        <f t="shared" si="67"/>
        <v>0</v>
      </c>
      <c r="M44" s="3">
        <f t="shared" si="68"/>
        <v>0</v>
      </c>
      <c r="N44" s="3">
        <f t="shared" si="69"/>
        <v>0</v>
      </c>
      <c r="O44" s="3">
        <f t="shared" si="2"/>
        <v>0</v>
      </c>
      <c r="P44" s="3">
        <f t="shared" si="3"/>
        <v>0</v>
      </c>
      <c r="Q44" s="3">
        <f>IF(L44=0,0,IF(N44-O44=0,0,MIN(N44-O44,$D$1-$C44-SUMIF($J$15:P$15,"Snowball",$J44:P44))))</f>
        <v>0</v>
      </c>
      <c r="R44" s="3">
        <f t="shared" si="41"/>
        <v>0</v>
      </c>
      <c r="S44" s="104">
        <f t="shared" si="70"/>
        <v>0</v>
      </c>
      <c r="T44" s="3">
        <f t="shared" si="71"/>
        <v>0</v>
      </c>
      <c r="U44" s="3">
        <f t="shared" si="72"/>
        <v>0</v>
      </c>
      <c r="V44" s="3">
        <f t="shared" si="4"/>
        <v>0</v>
      </c>
      <c r="W44" s="3">
        <f t="shared" si="5"/>
        <v>0</v>
      </c>
      <c r="X44" s="3">
        <f>IF(S44=0,0,IF(U44-V44=0,0,MIN(U44-V44,$D$1-$C44-SUMIF($J$15:W$15,"Snowball",$J44:W44))))</f>
        <v>0</v>
      </c>
      <c r="Y44" s="3">
        <f t="shared" si="42"/>
        <v>0</v>
      </c>
      <c r="Z44" s="104">
        <f t="shared" si="73"/>
        <v>0</v>
      </c>
      <c r="AA44" s="3">
        <f t="shared" si="74"/>
        <v>0</v>
      </c>
      <c r="AB44" s="3">
        <f t="shared" si="75"/>
        <v>0</v>
      </c>
      <c r="AC44" s="3">
        <f t="shared" si="6"/>
        <v>0</v>
      </c>
      <c r="AD44" s="3">
        <f t="shared" si="7"/>
        <v>0</v>
      </c>
      <c r="AE44" s="3">
        <f>IF(Z44=0,0,IF(AB44-AC44=0,0,MIN(AB44-AC44,$D$1-$C44-SUMIF($J$15:AD$15,"Snowball",$J44:AD44))))</f>
        <v>0</v>
      </c>
      <c r="AF44" s="3">
        <f t="shared" si="43"/>
        <v>0</v>
      </c>
      <c r="AG44" s="104">
        <f t="shared" si="76"/>
        <v>0</v>
      </c>
      <c r="AH44" s="3">
        <f t="shared" si="77"/>
        <v>0</v>
      </c>
      <c r="AI44" s="3">
        <f t="shared" si="78"/>
        <v>0</v>
      </c>
      <c r="AJ44" s="3">
        <f t="shared" si="8"/>
        <v>0</v>
      </c>
      <c r="AK44" s="3">
        <f t="shared" si="9"/>
        <v>0</v>
      </c>
      <c r="AL44" s="3">
        <f>IF(AG44=0,0,IF(AI44-AJ44=0,0,MIN(AI44-AJ44,$D$1-$C44-SUMIF($J$15:AK$15,"Snowball",$J44:AK44))))</f>
        <v>0</v>
      </c>
      <c r="AM44" s="3">
        <f t="shared" si="44"/>
        <v>0</v>
      </c>
      <c r="AN44" s="104">
        <f t="shared" si="79"/>
        <v>0</v>
      </c>
      <c r="AO44" s="3">
        <f t="shared" si="80"/>
        <v>0</v>
      </c>
      <c r="AP44" s="3">
        <f t="shared" si="81"/>
        <v>0</v>
      </c>
      <c r="AQ44" s="3">
        <f t="shared" si="10"/>
        <v>0</v>
      </c>
      <c r="AR44" s="3">
        <f t="shared" si="11"/>
        <v>0</v>
      </c>
      <c r="AS44" s="3">
        <f>IF(AN44=0,0,IF(AP44-AQ44=0,0,MIN(AP44-AQ44,$D$1-$C44-SUMIF($J$15:AR$15,"Snowball",$J44:AR44))))</f>
        <v>0</v>
      </c>
      <c r="AT44" s="3">
        <f t="shared" si="45"/>
        <v>0</v>
      </c>
      <c r="AU44" s="104">
        <f t="shared" si="82"/>
        <v>0</v>
      </c>
      <c r="AV44" s="3">
        <f t="shared" si="83"/>
        <v>0</v>
      </c>
      <c r="AW44" s="3">
        <f t="shared" si="84"/>
        <v>0</v>
      </c>
      <c r="AX44" s="3">
        <f t="shared" si="12"/>
        <v>0</v>
      </c>
      <c r="AY44" s="3">
        <f t="shared" si="13"/>
        <v>0</v>
      </c>
      <c r="AZ44" s="3">
        <f>IF(AU44=0,0,IF(AW44-AX44=0,0,MIN(AW44-AX44,$D$1-$C44-SUMIF($J$15:AY$15,"Snowball",$J44:AY44))))</f>
        <v>0</v>
      </c>
      <c r="BA44" s="3">
        <f t="shared" si="46"/>
        <v>0</v>
      </c>
      <c r="BB44" s="104">
        <f t="shared" si="85"/>
        <v>0</v>
      </c>
      <c r="BC44" s="3">
        <f t="shared" si="86"/>
        <v>0</v>
      </c>
      <c r="BD44" s="3">
        <f t="shared" si="87"/>
        <v>0</v>
      </c>
      <c r="BE44" s="3">
        <f t="shared" si="14"/>
        <v>0</v>
      </c>
      <c r="BF44" s="3">
        <f t="shared" si="15"/>
        <v>0</v>
      </c>
      <c r="BG44" s="3">
        <f>IF(BB44=0,0,IF(BD44-BE44=0,0,MIN(BD44-BE44,$D$1-$C44-SUMIF($J$15:BF$15,"Snowball",$J44:BF44))))</f>
        <v>0</v>
      </c>
      <c r="BH44" s="3">
        <f t="shared" si="47"/>
        <v>0</v>
      </c>
      <c r="BI44" s="104">
        <f t="shared" si="88"/>
        <v>0</v>
      </c>
      <c r="BJ44" s="3">
        <f t="shared" si="89"/>
        <v>0</v>
      </c>
      <c r="BK44" s="3">
        <f t="shared" si="90"/>
        <v>0</v>
      </c>
      <c r="BL44" s="3">
        <f t="shared" si="16"/>
        <v>0</v>
      </c>
      <c r="BM44" s="3">
        <f t="shared" si="17"/>
        <v>0</v>
      </c>
      <c r="BN44" s="3">
        <f>IF(BI44=0,0,IF(BK44-BL44=0,0,MIN(BK44-BL44,$D$1-$C44-SUMIF($J$15:BM$15,"Snowball",$J44:BM44))))</f>
        <v>0</v>
      </c>
      <c r="BO44" s="3">
        <f t="shared" si="48"/>
        <v>0</v>
      </c>
      <c r="BP44" s="104">
        <f t="shared" si="91"/>
        <v>0</v>
      </c>
      <c r="BQ44" s="3">
        <f t="shared" si="92"/>
        <v>0</v>
      </c>
      <c r="BR44" s="3">
        <f t="shared" si="93"/>
        <v>0</v>
      </c>
      <c r="BS44" s="3">
        <f t="shared" si="18"/>
        <v>0</v>
      </c>
      <c r="BT44" s="3">
        <f t="shared" si="19"/>
        <v>0</v>
      </c>
      <c r="BU44" s="3">
        <f>IF(BP44=0,0,IF(BR44-BS44=0,0,MIN(BR44-BS44,$D$1-$C44-SUMIF($J$15:BT$15,"Snowball",$J44:BT44))))</f>
        <v>0</v>
      </c>
      <c r="BV44" s="3">
        <f t="shared" si="49"/>
        <v>0</v>
      </c>
      <c r="BW44" s="104">
        <f t="shared" si="94"/>
        <v>0</v>
      </c>
      <c r="BX44" s="3">
        <f t="shared" si="95"/>
        <v>0</v>
      </c>
      <c r="BY44" s="3">
        <f t="shared" si="96"/>
        <v>0</v>
      </c>
      <c r="BZ44" s="3">
        <f t="shared" si="20"/>
        <v>0</v>
      </c>
      <c r="CA44" s="3">
        <f t="shared" si="21"/>
        <v>0</v>
      </c>
      <c r="CB44" s="3">
        <f>IF(BW44=0,0,IF(BY44-BZ44=0,0,MIN(BY44-BZ44,$D$1-$C44-SUMIF($J$15:CA$15,"Snowball",$J44:CA44))))</f>
        <v>0</v>
      </c>
      <c r="CC44" s="3">
        <f t="shared" si="50"/>
        <v>0</v>
      </c>
      <c r="CD44" s="104">
        <f t="shared" si="97"/>
        <v>0</v>
      </c>
      <c r="CE44" s="3">
        <f t="shared" si="98"/>
        <v>0</v>
      </c>
      <c r="CF44" s="3">
        <f t="shared" si="99"/>
        <v>0</v>
      </c>
      <c r="CG44" s="3">
        <f t="shared" si="22"/>
        <v>0</v>
      </c>
      <c r="CH44" s="3">
        <f t="shared" si="23"/>
        <v>0</v>
      </c>
      <c r="CI44" s="3">
        <f>IF(CD44=0,0,IF(CF44-CG44=0,0,MIN(CF44-CG44,$D$1-$C44-SUMIF($J$15:CH$15,"Snowball",$J44:CH44))))</f>
        <v>0</v>
      </c>
      <c r="CJ44" s="3">
        <f t="shared" si="51"/>
        <v>0</v>
      </c>
      <c r="CK44" s="104">
        <f t="shared" si="100"/>
        <v>0</v>
      </c>
      <c r="CL44" s="3">
        <f t="shared" si="101"/>
        <v>0</v>
      </c>
      <c r="CM44" s="3">
        <f t="shared" si="102"/>
        <v>0</v>
      </c>
      <c r="CN44" s="3">
        <f t="shared" si="24"/>
        <v>0</v>
      </c>
      <c r="CO44" s="3">
        <f t="shared" si="25"/>
        <v>0</v>
      </c>
      <c r="CP44" s="3">
        <f>IF(CK44=0,0,IF(CM44-CN44=0,0,MIN(CM44-CN44,$D$1-$C44-SUMIF($J$15:CO$15,"Snowball",$J44:CO44))))</f>
        <v>0</v>
      </c>
      <c r="CQ44" s="3">
        <f t="shared" si="52"/>
        <v>0</v>
      </c>
      <c r="CR44" s="104">
        <f t="shared" si="103"/>
        <v>0</v>
      </c>
      <c r="CS44" s="3">
        <f t="shared" si="104"/>
        <v>0</v>
      </c>
      <c r="CT44" s="3">
        <f t="shared" si="105"/>
        <v>0</v>
      </c>
      <c r="CU44" s="3">
        <f t="shared" si="26"/>
        <v>0</v>
      </c>
      <c r="CV44" s="3">
        <f t="shared" si="27"/>
        <v>0</v>
      </c>
      <c r="CW44" s="3">
        <f>IF(CR44=0,0,IF(CT44-CU44=0,0,MIN(CT44-CU44,$D$1-$C44-SUMIF($J$15:CV$15,"Snowball",$J44:CV44))))</f>
        <v>0</v>
      </c>
      <c r="CX44" s="3">
        <f t="shared" si="53"/>
        <v>0</v>
      </c>
      <c r="CY44" s="104">
        <f t="shared" si="106"/>
        <v>0</v>
      </c>
      <c r="CZ44" s="3">
        <f t="shared" si="107"/>
        <v>0</v>
      </c>
      <c r="DA44" s="3">
        <f t="shared" si="108"/>
        <v>0</v>
      </c>
      <c r="DB44" s="3">
        <f t="shared" si="28"/>
        <v>0</v>
      </c>
      <c r="DC44" s="3">
        <f t="shared" si="29"/>
        <v>0</v>
      </c>
      <c r="DD44" s="3">
        <f>IF(CY44=0,0,IF(DA44-DB44=0,0,MIN(DA44-DB44,$D$1-$C44-SUMIF($J$15:DC$15,"Snowball",$J44:DC44))))</f>
        <v>0</v>
      </c>
      <c r="DE44" s="3">
        <f t="shared" si="54"/>
        <v>0</v>
      </c>
      <c r="DF44" s="104">
        <f t="shared" si="109"/>
        <v>0</v>
      </c>
      <c r="DG44" s="3">
        <f t="shared" si="110"/>
        <v>0</v>
      </c>
      <c r="DH44" s="3">
        <f t="shared" si="111"/>
        <v>0</v>
      </c>
      <c r="DI44" s="3">
        <f t="shared" si="30"/>
        <v>0</v>
      </c>
      <c r="DJ44" s="3">
        <f t="shared" si="31"/>
        <v>0</v>
      </c>
      <c r="DK44" s="3">
        <f>IF(DF44=0,0,IF(DH44-DI44=0,0,MIN(DH44-DI44,$D$1-$C44-SUMIF($J$15:DJ$15,"Snowball",$J44:DJ44))))</f>
        <v>0</v>
      </c>
      <c r="DL44" s="3">
        <f t="shared" si="55"/>
        <v>0</v>
      </c>
      <c r="DM44" s="104">
        <f t="shared" si="112"/>
        <v>0</v>
      </c>
      <c r="DN44" s="3">
        <f t="shared" si="113"/>
        <v>0</v>
      </c>
      <c r="DO44" s="3">
        <f t="shared" si="114"/>
        <v>0</v>
      </c>
      <c r="DP44" s="3">
        <f t="shared" si="32"/>
        <v>0</v>
      </c>
      <c r="DQ44" s="3">
        <f t="shared" si="33"/>
        <v>0</v>
      </c>
      <c r="DR44" s="3">
        <f>IF(DM44=0,0,IF(DO44-DP44=0,0,MIN(DO44-DP44,$D$1-$C44-SUMIF($J$15:DQ$15,"Snowball",$J44:DQ44))))</f>
        <v>0</v>
      </c>
      <c r="DS44" s="3">
        <f t="shared" si="56"/>
        <v>0</v>
      </c>
      <c r="DT44" s="104">
        <f t="shared" si="115"/>
        <v>0</v>
      </c>
      <c r="DU44" s="3">
        <f t="shared" si="116"/>
        <v>0</v>
      </c>
      <c r="DV44" s="3">
        <f t="shared" si="117"/>
        <v>0</v>
      </c>
      <c r="DW44" s="3">
        <f t="shared" si="34"/>
        <v>0</v>
      </c>
      <c r="DX44" s="3">
        <f t="shared" si="35"/>
        <v>0</v>
      </c>
      <c r="DY44" s="3">
        <f>IF(DT44=0,0,IF(DV44-DW44=0,0,MIN(DV44-DW44,$D$1-$C44-SUMIF($J$15:DX$15,"Snowball",$J44:DX44))))</f>
        <v>0</v>
      </c>
      <c r="DZ44" s="3">
        <f t="shared" si="57"/>
        <v>0</v>
      </c>
      <c r="EA44" s="104">
        <f t="shared" si="118"/>
        <v>0</v>
      </c>
      <c r="EB44" s="3">
        <f t="shared" si="119"/>
        <v>0</v>
      </c>
      <c r="EC44" s="3">
        <f t="shared" si="120"/>
        <v>0</v>
      </c>
      <c r="ED44" s="3">
        <f t="shared" si="36"/>
        <v>0</v>
      </c>
      <c r="EE44" s="3">
        <f t="shared" si="37"/>
        <v>0</v>
      </c>
      <c r="EF44" s="3">
        <f>IF(EA44=0,0,IF(EC44-ED44=0,0,MIN(EC44-ED44,$D$1-$C44-SUMIF($J$15:EE$15,"Snowball",$J44:EE44))))</f>
        <v>0</v>
      </c>
      <c r="EG44" s="3">
        <f t="shared" si="58"/>
        <v>0</v>
      </c>
      <c r="EH44" s="104">
        <f t="shared" si="121"/>
        <v>0</v>
      </c>
      <c r="EI44" s="3">
        <f t="shared" si="122"/>
        <v>0</v>
      </c>
      <c r="EJ44" s="3">
        <f t="shared" si="123"/>
        <v>0</v>
      </c>
      <c r="EK44" s="3">
        <f t="shared" si="38"/>
        <v>0</v>
      </c>
      <c r="EL44" s="3">
        <f t="shared" si="39"/>
        <v>0</v>
      </c>
      <c r="EM44" s="3">
        <f>IF(EH44=0,0,IF(EJ44-EK44=0,0,MIN(EJ44-EK44,$D$1-$C44-SUMIF($J$15:EL$15,"Snowball",$J44:EL44))))</f>
        <v>0</v>
      </c>
      <c r="EN44" s="3">
        <f t="shared" si="59"/>
        <v>0</v>
      </c>
    </row>
    <row r="45" spans="1:144" x14ac:dyDescent="0.25">
      <c r="A45" s="1" t="s">
        <v>40</v>
      </c>
      <c r="B45" s="76">
        <f t="shared" si="60"/>
        <v>0</v>
      </c>
      <c r="C45" s="3">
        <f t="shared" si="61"/>
        <v>0</v>
      </c>
      <c r="D45" s="101">
        <f t="shared" si="62"/>
        <v>0</v>
      </c>
      <c r="E45" s="104">
        <f t="shared" si="63"/>
        <v>0</v>
      </c>
      <c r="F45" s="3">
        <f t="shared" si="64"/>
        <v>0</v>
      </c>
      <c r="G45" s="3">
        <f t="shared" si="65"/>
        <v>0</v>
      </c>
      <c r="H45" s="3">
        <f t="shared" si="0"/>
        <v>0</v>
      </c>
      <c r="I45" s="3">
        <f t="shared" si="1"/>
        <v>0</v>
      </c>
      <c r="J45" s="3">
        <f t="shared" si="66"/>
        <v>0</v>
      </c>
      <c r="K45" s="3">
        <f t="shared" si="40"/>
        <v>0</v>
      </c>
      <c r="L45" s="104">
        <f t="shared" si="67"/>
        <v>0</v>
      </c>
      <c r="M45" s="3">
        <f t="shared" si="68"/>
        <v>0</v>
      </c>
      <c r="N45" s="3">
        <f t="shared" si="69"/>
        <v>0</v>
      </c>
      <c r="O45" s="3">
        <f t="shared" si="2"/>
        <v>0</v>
      </c>
      <c r="P45" s="3">
        <f t="shared" si="3"/>
        <v>0</v>
      </c>
      <c r="Q45" s="3">
        <f>IF(L45=0,0,IF(N45-O45=0,0,MIN(N45-O45,$D$1-$C45-SUMIF($J$15:P$15,"Snowball",$J45:P45))))</f>
        <v>0</v>
      </c>
      <c r="R45" s="3">
        <f t="shared" si="41"/>
        <v>0</v>
      </c>
      <c r="S45" s="104">
        <f t="shared" si="70"/>
        <v>0</v>
      </c>
      <c r="T45" s="3">
        <f t="shared" si="71"/>
        <v>0</v>
      </c>
      <c r="U45" s="3">
        <f t="shared" si="72"/>
        <v>0</v>
      </c>
      <c r="V45" s="3">
        <f t="shared" si="4"/>
        <v>0</v>
      </c>
      <c r="W45" s="3">
        <f t="shared" si="5"/>
        <v>0</v>
      </c>
      <c r="X45" s="3">
        <f>IF(S45=0,0,IF(U45-V45=0,0,MIN(U45-V45,$D$1-$C45-SUMIF($J$15:W$15,"Snowball",$J45:W45))))</f>
        <v>0</v>
      </c>
      <c r="Y45" s="3">
        <f t="shared" si="42"/>
        <v>0</v>
      </c>
      <c r="Z45" s="104">
        <f t="shared" si="73"/>
        <v>0</v>
      </c>
      <c r="AA45" s="3">
        <f t="shared" si="74"/>
        <v>0</v>
      </c>
      <c r="AB45" s="3">
        <f t="shared" si="75"/>
        <v>0</v>
      </c>
      <c r="AC45" s="3">
        <f t="shared" si="6"/>
        <v>0</v>
      </c>
      <c r="AD45" s="3">
        <f t="shared" si="7"/>
        <v>0</v>
      </c>
      <c r="AE45" s="3">
        <f>IF(Z45=0,0,IF(AB45-AC45=0,0,MIN(AB45-AC45,$D$1-$C45-SUMIF($J$15:AD$15,"Snowball",$J45:AD45))))</f>
        <v>0</v>
      </c>
      <c r="AF45" s="3">
        <f t="shared" si="43"/>
        <v>0</v>
      </c>
      <c r="AG45" s="104">
        <f t="shared" si="76"/>
        <v>0</v>
      </c>
      <c r="AH45" s="3">
        <f t="shared" si="77"/>
        <v>0</v>
      </c>
      <c r="AI45" s="3">
        <f t="shared" si="78"/>
        <v>0</v>
      </c>
      <c r="AJ45" s="3">
        <f t="shared" si="8"/>
        <v>0</v>
      </c>
      <c r="AK45" s="3">
        <f t="shared" si="9"/>
        <v>0</v>
      </c>
      <c r="AL45" s="3">
        <f>IF(AG45=0,0,IF(AI45-AJ45=0,0,MIN(AI45-AJ45,$D$1-$C45-SUMIF($J$15:AK$15,"Snowball",$J45:AK45))))</f>
        <v>0</v>
      </c>
      <c r="AM45" s="3">
        <f t="shared" si="44"/>
        <v>0</v>
      </c>
      <c r="AN45" s="104">
        <f t="shared" si="79"/>
        <v>0</v>
      </c>
      <c r="AO45" s="3">
        <f t="shared" si="80"/>
        <v>0</v>
      </c>
      <c r="AP45" s="3">
        <f t="shared" si="81"/>
        <v>0</v>
      </c>
      <c r="AQ45" s="3">
        <f t="shared" si="10"/>
        <v>0</v>
      </c>
      <c r="AR45" s="3">
        <f t="shared" si="11"/>
        <v>0</v>
      </c>
      <c r="AS45" s="3">
        <f>IF(AN45=0,0,IF(AP45-AQ45=0,0,MIN(AP45-AQ45,$D$1-$C45-SUMIF($J$15:AR$15,"Snowball",$J45:AR45))))</f>
        <v>0</v>
      </c>
      <c r="AT45" s="3">
        <f t="shared" si="45"/>
        <v>0</v>
      </c>
      <c r="AU45" s="104">
        <f t="shared" si="82"/>
        <v>0</v>
      </c>
      <c r="AV45" s="3">
        <f t="shared" si="83"/>
        <v>0</v>
      </c>
      <c r="AW45" s="3">
        <f t="shared" si="84"/>
        <v>0</v>
      </c>
      <c r="AX45" s="3">
        <f t="shared" si="12"/>
        <v>0</v>
      </c>
      <c r="AY45" s="3">
        <f t="shared" si="13"/>
        <v>0</v>
      </c>
      <c r="AZ45" s="3">
        <f>IF(AU45=0,0,IF(AW45-AX45=0,0,MIN(AW45-AX45,$D$1-$C45-SUMIF($J$15:AY$15,"Snowball",$J45:AY45))))</f>
        <v>0</v>
      </c>
      <c r="BA45" s="3">
        <f t="shared" si="46"/>
        <v>0</v>
      </c>
      <c r="BB45" s="104">
        <f t="shared" si="85"/>
        <v>0</v>
      </c>
      <c r="BC45" s="3">
        <f t="shared" si="86"/>
        <v>0</v>
      </c>
      <c r="BD45" s="3">
        <f t="shared" si="87"/>
        <v>0</v>
      </c>
      <c r="BE45" s="3">
        <f t="shared" si="14"/>
        <v>0</v>
      </c>
      <c r="BF45" s="3">
        <f t="shared" si="15"/>
        <v>0</v>
      </c>
      <c r="BG45" s="3">
        <f>IF(BB45=0,0,IF(BD45-BE45=0,0,MIN(BD45-BE45,$D$1-$C45-SUMIF($J$15:BF$15,"Snowball",$J45:BF45))))</f>
        <v>0</v>
      </c>
      <c r="BH45" s="3">
        <f t="shared" si="47"/>
        <v>0</v>
      </c>
      <c r="BI45" s="104">
        <f t="shared" si="88"/>
        <v>0</v>
      </c>
      <c r="BJ45" s="3">
        <f t="shared" si="89"/>
        <v>0</v>
      </c>
      <c r="BK45" s="3">
        <f t="shared" si="90"/>
        <v>0</v>
      </c>
      <c r="BL45" s="3">
        <f t="shared" si="16"/>
        <v>0</v>
      </c>
      <c r="BM45" s="3">
        <f t="shared" si="17"/>
        <v>0</v>
      </c>
      <c r="BN45" s="3">
        <f>IF(BI45=0,0,IF(BK45-BL45=0,0,MIN(BK45-BL45,$D$1-$C45-SUMIF($J$15:BM$15,"Snowball",$J45:BM45))))</f>
        <v>0</v>
      </c>
      <c r="BO45" s="3">
        <f t="shared" si="48"/>
        <v>0</v>
      </c>
      <c r="BP45" s="104">
        <f t="shared" si="91"/>
        <v>0</v>
      </c>
      <c r="BQ45" s="3">
        <f t="shared" si="92"/>
        <v>0</v>
      </c>
      <c r="BR45" s="3">
        <f t="shared" si="93"/>
        <v>0</v>
      </c>
      <c r="BS45" s="3">
        <f t="shared" si="18"/>
        <v>0</v>
      </c>
      <c r="BT45" s="3">
        <f t="shared" si="19"/>
        <v>0</v>
      </c>
      <c r="BU45" s="3">
        <f>IF(BP45=0,0,IF(BR45-BS45=0,0,MIN(BR45-BS45,$D$1-$C45-SUMIF($J$15:BT$15,"Snowball",$J45:BT45))))</f>
        <v>0</v>
      </c>
      <c r="BV45" s="3">
        <f t="shared" si="49"/>
        <v>0</v>
      </c>
      <c r="BW45" s="104">
        <f t="shared" si="94"/>
        <v>0</v>
      </c>
      <c r="BX45" s="3">
        <f t="shared" si="95"/>
        <v>0</v>
      </c>
      <c r="BY45" s="3">
        <f t="shared" si="96"/>
        <v>0</v>
      </c>
      <c r="BZ45" s="3">
        <f t="shared" si="20"/>
        <v>0</v>
      </c>
      <c r="CA45" s="3">
        <f t="shared" si="21"/>
        <v>0</v>
      </c>
      <c r="CB45" s="3">
        <f>IF(BW45=0,0,IF(BY45-BZ45=0,0,MIN(BY45-BZ45,$D$1-$C45-SUMIF($J$15:CA$15,"Snowball",$J45:CA45))))</f>
        <v>0</v>
      </c>
      <c r="CC45" s="3">
        <f t="shared" si="50"/>
        <v>0</v>
      </c>
      <c r="CD45" s="104">
        <f t="shared" si="97"/>
        <v>0</v>
      </c>
      <c r="CE45" s="3">
        <f t="shared" si="98"/>
        <v>0</v>
      </c>
      <c r="CF45" s="3">
        <f t="shared" si="99"/>
        <v>0</v>
      </c>
      <c r="CG45" s="3">
        <f t="shared" si="22"/>
        <v>0</v>
      </c>
      <c r="CH45" s="3">
        <f t="shared" si="23"/>
        <v>0</v>
      </c>
      <c r="CI45" s="3">
        <f>IF(CD45=0,0,IF(CF45-CG45=0,0,MIN(CF45-CG45,$D$1-$C45-SUMIF($J$15:CH$15,"Snowball",$J45:CH45))))</f>
        <v>0</v>
      </c>
      <c r="CJ45" s="3">
        <f t="shared" si="51"/>
        <v>0</v>
      </c>
      <c r="CK45" s="104">
        <f t="shared" si="100"/>
        <v>0</v>
      </c>
      <c r="CL45" s="3">
        <f t="shared" si="101"/>
        <v>0</v>
      </c>
      <c r="CM45" s="3">
        <f t="shared" si="102"/>
        <v>0</v>
      </c>
      <c r="CN45" s="3">
        <f t="shared" si="24"/>
        <v>0</v>
      </c>
      <c r="CO45" s="3">
        <f t="shared" si="25"/>
        <v>0</v>
      </c>
      <c r="CP45" s="3">
        <f>IF(CK45=0,0,IF(CM45-CN45=0,0,MIN(CM45-CN45,$D$1-$C45-SUMIF($J$15:CO$15,"Snowball",$J45:CO45))))</f>
        <v>0</v>
      </c>
      <c r="CQ45" s="3">
        <f t="shared" si="52"/>
        <v>0</v>
      </c>
      <c r="CR45" s="104">
        <f t="shared" si="103"/>
        <v>0</v>
      </c>
      <c r="CS45" s="3">
        <f t="shared" si="104"/>
        <v>0</v>
      </c>
      <c r="CT45" s="3">
        <f t="shared" si="105"/>
        <v>0</v>
      </c>
      <c r="CU45" s="3">
        <f t="shared" si="26"/>
        <v>0</v>
      </c>
      <c r="CV45" s="3">
        <f t="shared" si="27"/>
        <v>0</v>
      </c>
      <c r="CW45" s="3">
        <f>IF(CR45=0,0,IF(CT45-CU45=0,0,MIN(CT45-CU45,$D$1-$C45-SUMIF($J$15:CV$15,"Snowball",$J45:CV45))))</f>
        <v>0</v>
      </c>
      <c r="CX45" s="3">
        <f t="shared" si="53"/>
        <v>0</v>
      </c>
      <c r="CY45" s="104">
        <f t="shared" si="106"/>
        <v>0</v>
      </c>
      <c r="CZ45" s="3">
        <f t="shared" si="107"/>
        <v>0</v>
      </c>
      <c r="DA45" s="3">
        <f t="shared" si="108"/>
        <v>0</v>
      </c>
      <c r="DB45" s="3">
        <f t="shared" si="28"/>
        <v>0</v>
      </c>
      <c r="DC45" s="3">
        <f t="shared" si="29"/>
        <v>0</v>
      </c>
      <c r="DD45" s="3">
        <f>IF(CY45=0,0,IF(DA45-DB45=0,0,MIN(DA45-DB45,$D$1-$C45-SUMIF($J$15:DC$15,"Snowball",$J45:DC45))))</f>
        <v>0</v>
      </c>
      <c r="DE45" s="3">
        <f t="shared" si="54"/>
        <v>0</v>
      </c>
      <c r="DF45" s="104">
        <f t="shared" si="109"/>
        <v>0</v>
      </c>
      <c r="DG45" s="3">
        <f t="shared" si="110"/>
        <v>0</v>
      </c>
      <c r="DH45" s="3">
        <f t="shared" si="111"/>
        <v>0</v>
      </c>
      <c r="DI45" s="3">
        <f t="shared" si="30"/>
        <v>0</v>
      </c>
      <c r="DJ45" s="3">
        <f t="shared" si="31"/>
        <v>0</v>
      </c>
      <c r="DK45" s="3">
        <f>IF(DF45=0,0,IF(DH45-DI45=0,0,MIN(DH45-DI45,$D$1-$C45-SUMIF($J$15:DJ$15,"Snowball",$J45:DJ45))))</f>
        <v>0</v>
      </c>
      <c r="DL45" s="3">
        <f t="shared" si="55"/>
        <v>0</v>
      </c>
      <c r="DM45" s="104">
        <f t="shared" si="112"/>
        <v>0</v>
      </c>
      <c r="DN45" s="3">
        <f t="shared" si="113"/>
        <v>0</v>
      </c>
      <c r="DO45" s="3">
        <f t="shared" si="114"/>
        <v>0</v>
      </c>
      <c r="DP45" s="3">
        <f t="shared" si="32"/>
        <v>0</v>
      </c>
      <c r="DQ45" s="3">
        <f t="shared" si="33"/>
        <v>0</v>
      </c>
      <c r="DR45" s="3">
        <f>IF(DM45=0,0,IF(DO45-DP45=0,0,MIN(DO45-DP45,$D$1-$C45-SUMIF($J$15:DQ$15,"Snowball",$J45:DQ45))))</f>
        <v>0</v>
      </c>
      <c r="DS45" s="3">
        <f t="shared" si="56"/>
        <v>0</v>
      </c>
      <c r="DT45" s="104">
        <f t="shared" si="115"/>
        <v>0</v>
      </c>
      <c r="DU45" s="3">
        <f t="shared" si="116"/>
        <v>0</v>
      </c>
      <c r="DV45" s="3">
        <f t="shared" si="117"/>
        <v>0</v>
      </c>
      <c r="DW45" s="3">
        <f t="shared" si="34"/>
        <v>0</v>
      </c>
      <c r="DX45" s="3">
        <f t="shared" si="35"/>
        <v>0</v>
      </c>
      <c r="DY45" s="3">
        <f>IF(DT45=0,0,IF(DV45-DW45=0,0,MIN(DV45-DW45,$D$1-$C45-SUMIF($J$15:DX$15,"Snowball",$J45:DX45))))</f>
        <v>0</v>
      </c>
      <c r="DZ45" s="3">
        <f t="shared" si="57"/>
        <v>0</v>
      </c>
      <c r="EA45" s="104">
        <f t="shared" si="118"/>
        <v>0</v>
      </c>
      <c r="EB45" s="3">
        <f t="shared" si="119"/>
        <v>0</v>
      </c>
      <c r="EC45" s="3">
        <f t="shared" si="120"/>
        <v>0</v>
      </c>
      <c r="ED45" s="3">
        <f t="shared" si="36"/>
        <v>0</v>
      </c>
      <c r="EE45" s="3">
        <f t="shared" si="37"/>
        <v>0</v>
      </c>
      <c r="EF45" s="3">
        <f>IF(EA45=0,0,IF(EC45-ED45=0,0,MIN(EC45-ED45,$D$1-$C45-SUMIF($J$15:EE$15,"Snowball",$J45:EE45))))</f>
        <v>0</v>
      </c>
      <c r="EG45" s="3">
        <f t="shared" si="58"/>
        <v>0</v>
      </c>
      <c r="EH45" s="104">
        <f t="shared" si="121"/>
        <v>0</v>
      </c>
      <c r="EI45" s="3">
        <f t="shared" si="122"/>
        <v>0</v>
      </c>
      <c r="EJ45" s="3">
        <f t="shared" si="123"/>
        <v>0</v>
      </c>
      <c r="EK45" s="3">
        <f t="shared" si="38"/>
        <v>0</v>
      </c>
      <c r="EL45" s="3">
        <f t="shared" si="39"/>
        <v>0</v>
      </c>
      <c r="EM45" s="3">
        <f>IF(EH45=0,0,IF(EJ45-EK45=0,0,MIN(EJ45-EK45,$D$1-$C45-SUMIF($J$15:EL$15,"Snowball",$J45:EL45))))</f>
        <v>0</v>
      </c>
      <c r="EN45" s="3">
        <f t="shared" si="59"/>
        <v>0</v>
      </c>
    </row>
    <row r="46" spans="1:144" x14ac:dyDescent="0.25">
      <c r="A46" s="1" t="s">
        <v>41</v>
      </c>
      <c r="B46" s="76">
        <f t="shared" si="60"/>
        <v>0</v>
      </c>
      <c r="C46" s="3">
        <f t="shared" si="61"/>
        <v>0</v>
      </c>
      <c r="D46" s="101">
        <f t="shared" si="62"/>
        <v>0</v>
      </c>
      <c r="E46" s="104">
        <f t="shared" si="63"/>
        <v>0</v>
      </c>
      <c r="F46" s="3">
        <f t="shared" si="64"/>
        <v>0</v>
      </c>
      <c r="G46" s="3">
        <f t="shared" si="65"/>
        <v>0</v>
      </c>
      <c r="H46" s="3">
        <f t="shared" si="0"/>
        <v>0</v>
      </c>
      <c r="I46" s="3">
        <f t="shared" si="1"/>
        <v>0</v>
      </c>
      <c r="J46" s="3">
        <f t="shared" si="66"/>
        <v>0</v>
      </c>
      <c r="K46" s="3">
        <f t="shared" si="40"/>
        <v>0</v>
      </c>
      <c r="L46" s="104">
        <f t="shared" si="67"/>
        <v>0</v>
      </c>
      <c r="M46" s="3">
        <f t="shared" si="68"/>
        <v>0</v>
      </c>
      <c r="N46" s="3">
        <f t="shared" si="69"/>
        <v>0</v>
      </c>
      <c r="O46" s="3">
        <f t="shared" si="2"/>
        <v>0</v>
      </c>
      <c r="P46" s="3">
        <f t="shared" si="3"/>
        <v>0</v>
      </c>
      <c r="Q46" s="3">
        <f>IF(L46=0,0,IF(N46-O46=0,0,MIN(N46-O46,$D$1-$C46-SUMIF($J$15:P$15,"Snowball",$J46:P46))))</f>
        <v>0</v>
      </c>
      <c r="R46" s="3">
        <f t="shared" si="41"/>
        <v>0</v>
      </c>
      <c r="S46" s="104">
        <f t="shared" si="70"/>
        <v>0</v>
      </c>
      <c r="T46" s="3">
        <f t="shared" si="71"/>
        <v>0</v>
      </c>
      <c r="U46" s="3">
        <f t="shared" si="72"/>
        <v>0</v>
      </c>
      <c r="V46" s="3">
        <f t="shared" si="4"/>
        <v>0</v>
      </c>
      <c r="W46" s="3">
        <f t="shared" si="5"/>
        <v>0</v>
      </c>
      <c r="X46" s="3">
        <f>IF(S46=0,0,IF(U46-V46=0,0,MIN(U46-V46,$D$1-$C46-SUMIF($J$15:W$15,"Snowball",$J46:W46))))</f>
        <v>0</v>
      </c>
      <c r="Y46" s="3">
        <f t="shared" si="42"/>
        <v>0</v>
      </c>
      <c r="Z46" s="104">
        <f t="shared" si="73"/>
        <v>0</v>
      </c>
      <c r="AA46" s="3">
        <f t="shared" si="74"/>
        <v>0</v>
      </c>
      <c r="AB46" s="3">
        <f t="shared" si="75"/>
        <v>0</v>
      </c>
      <c r="AC46" s="3">
        <f t="shared" si="6"/>
        <v>0</v>
      </c>
      <c r="AD46" s="3">
        <f t="shared" si="7"/>
        <v>0</v>
      </c>
      <c r="AE46" s="3">
        <f>IF(Z46=0,0,IF(AB46-AC46=0,0,MIN(AB46-AC46,$D$1-$C46-SUMIF($J$15:AD$15,"Snowball",$J46:AD46))))</f>
        <v>0</v>
      </c>
      <c r="AF46" s="3">
        <f t="shared" si="43"/>
        <v>0</v>
      </c>
      <c r="AG46" s="104">
        <f t="shared" si="76"/>
        <v>0</v>
      </c>
      <c r="AH46" s="3">
        <f t="shared" si="77"/>
        <v>0</v>
      </c>
      <c r="AI46" s="3">
        <f t="shared" si="78"/>
        <v>0</v>
      </c>
      <c r="AJ46" s="3">
        <f t="shared" si="8"/>
        <v>0</v>
      </c>
      <c r="AK46" s="3">
        <f t="shared" si="9"/>
        <v>0</v>
      </c>
      <c r="AL46" s="3">
        <f>IF(AG46=0,0,IF(AI46-AJ46=0,0,MIN(AI46-AJ46,$D$1-$C46-SUMIF($J$15:AK$15,"Snowball",$J46:AK46))))</f>
        <v>0</v>
      </c>
      <c r="AM46" s="3">
        <f t="shared" si="44"/>
        <v>0</v>
      </c>
      <c r="AN46" s="104">
        <f t="shared" si="79"/>
        <v>0</v>
      </c>
      <c r="AO46" s="3">
        <f t="shared" si="80"/>
        <v>0</v>
      </c>
      <c r="AP46" s="3">
        <f t="shared" si="81"/>
        <v>0</v>
      </c>
      <c r="AQ46" s="3">
        <f t="shared" si="10"/>
        <v>0</v>
      </c>
      <c r="AR46" s="3">
        <f t="shared" si="11"/>
        <v>0</v>
      </c>
      <c r="AS46" s="3">
        <f>IF(AN46=0,0,IF(AP46-AQ46=0,0,MIN(AP46-AQ46,$D$1-$C46-SUMIF($J$15:AR$15,"Snowball",$J46:AR46))))</f>
        <v>0</v>
      </c>
      <c r="AT46" s="3">
        <f t="shared" si="45"/>
        <v>0</v>
      </c>
      <c r="AU46" s="104">
        <f t="shared" si="82"/>
        <v>0</v>
      </c>
      <c r="AV46" s="3">
        <f t="shared" si="83"/>
        <v>0</v>
      </c>
      <c r="AW46" s="3">
        <f t="shared" si="84"/>
        <v>0</v>
      </c>
      <c r="AX46" s="3">
        <f t="shared" si="12"/>
        <v>0</v>
      </c>
      <c r="AY46" s="3">
        <f t="shared" si="13"/>
        <v>0</v>
      </c>
      <c r="AZ46" s="3">
        <f>IF(AU46=0,0,IF(AW46-AX46=0,0,MIN(AW46-AX46,$D$1-$C46-SUMIF($J$15:AY$15,"Snowball",$J46:AY46))))</f>
        <v>0</v>
      </c>
      <c r="BA46" s="3">
        <f t="shared" si="46"/>
        <v>0</v>
      </c>
      <c r="BB46" s="104">
        <f t="shared" si="85"/>
        <v>0</v>
      </c>
      <c r="BC46" s="3">
        <f t="shared" si="86"/>
        <v>0</v>
      </c>
      <c r="BD46" s="3">
        <f t="shared" si="87"/>
        <v>0</v>
      </c>
      <c r="BE46" s="3">
        <f t="shared" si="14"/>
        <v>0</v>
      </c>
      <c r="BF46" s="3">
        <f t="shared" si="15"/>
        <v>0</v>
      </c>
      <c r="BG46" s="3">
        <f>IF(BB46=0,0,IF(BD46-BE46=0,0,MIN(BD46-BE46,$D$1-$C46-SUMIF($J$15:BF$15,"Snowball",$J46:BF46))))</f>
        <v>0</v>
      </c>
      <c r="BH46" s="3">
        <f t="shared" si="47"/>
        <v>0</v>
      </c>
      <c r="BI46" s="104">
        <f t="shared" si="88"/>
        <v>0</v>
      </c>
      <c r="BJ46" s="3">
        <f t="shared" si="89"/>
        <v>0</v>
      </c>
      <c r="BK46" s="3">
        <f t="shared" si="90"/>
        <v>0</v>
      </c>
      <c r="BL46" s="3">
        <f t="shared" si="16"/>
        <v>0</v>
      </c>
      <c r="BM46" s="3">
        <f t="shared" si="17"/>
        <v>0</v>
      </c>
      <c r="BN46" s="3">
        <f>IF(BI46=0,0,IF(BK46-BL46=0,0,MIN(BK46-BL46,$D$1-$C46-SUMIF($J$15:BM$15,"Snowball",$J46:BM46))))</f>
        <v>0</v>
      </c>
      <c r="BO46" s="3">
        <f t="shared" si="48"/>
        <v>0</v>
      </c>
      <c r="BP46" s="104">
        <f t="shared" si="91"/>
        <v>0</v>
      </c>
      <c r="BQ46" s="3">
        <f t="shared" si="92"/>
        <v>0</v>
      </c>
      <c r="BR46" s="3">
        <f t="shared" si="93"/>
        <v>0</v>
      </c>
      <c r="BS46" s="3">
        <f t="shared" si="18"/>
        <v>0</v>
      </c>
      <c r="BT46" s="3">
        <f t="shared" si="19"/>
        <v>0</v>
      </c>
      <c r="BU46" s="3">
        <f>IF(BP46=0,0,IF(BR46-BS46=0,0,MIN(BR46-BS46,$D$1-$C46-SUMIF($J$15:BT$15,"Snowball",$J46:BT46))))</f>
        <v>0</v>
      </c>
      <c r="BV46" s="3">
        <f t="shared" si="49"/>
        <v>0</v>
      </c>
      <c r="BW46" s="104">
        <f t="shared" si="94"/>
        <v>0</v>
      </c>
      <c r="BX46" s="3">
        <f t="shared" si="95"/>
        <v>0</v>
      </c>
      <c r="BY46" s="3">
        <f t="shared" si="96"/>
        <v>0</v>
      </c>
      <c r="BZ46" s="3">
        <f t="shared" si="20"/>
        <v>0</v>
      </c>
      <c r="CA46" s="3">
        <f t="shared" si="21"/>
        <v>0</v>
      </c>
      <c r="CB46" s="3">
        <f>IF(BW46=0,0,IF(BY46-BZ46=0,0,MIN(BY46-BZ46,$D$1-$C46-SUMIF($J$15:CA$15,"Snowball",$J46:CA46))))</f>
        <v>0</v>
      </c>
      <c r="CC46" s="3">
        <f t="shared" si="50"/>
        <v>0</v>
      </c>
      <c r="CD46" s="104">
        <f t="shared" si="97"/>
        <v>0</v>
      </c>
      <c r="CE46" s="3">
        <f t="shared" si="98"/>
        <v>0</v>
      </c>
      <c r="CF46" s="3">
        <f t="shared" si="99"/>
        <v>0</v>
      </c>
      <c r="CG46" s="3">
        <f t="shared" si="22"/>
        <v>0</v>
      </c>
      <c r="CH46" s="3">
        <f t="shared" si="23"/>
        <v>0</v>
      </c>
      <c r="CI46" s="3">
        <f>IF(CD46=0,0,IF(CF46-CG46=0,0,MIN(CF46-CG46,$D$1-$C46-SUMIF($J$15:CH$15,"Snowball",$J46:CH46))))</f>
        <v>0</v>
      </c>
      <c r="CJ46" s="3">
        <f t="shared" si="51"/>
        <v>0</v>
      </c>
      <c r="CK46" s="104">
        <f t="shared" si="100"/>
        <v>0</v>
      </c>
      <c r="CL46" s="3">
        <f t="shared" si="101"/>
        <v>0</v>
      </c>
      <c r="CM46" s="3">
        <f t="shared" si="102"/>
        <v>0</v>
      </c>
      <c r="CN46" s="3">
        <f t="shared" si="24"/>
        <v>0</v>
      </c>
      <c r="CO46" s="3">
        <f t="shared" si="25"/>
        <v>0</v>
      </c>
      <c r="CP46" s="3">
        <f>IF(CK46=0,0,IF(CM46-CN46=0,0,MIN(CM46-CN46,$D$1-$C46-SUMIF($J$15:CO$15,"Snowball",$J46:CO46))))</f>
        <v>0</v>
      </c>
      <c r="CQ46" s="3">
        <f t="shared" si="52"/>
        <v>0</v>
      </c>
      <c r="CR46" s="104">
        <f t="shared" si="103"/>
        <v>0</v>
      </c>
      <c r="CS46" s="3">
        <f t="shared" si="104"/>
        <v>0</v>
      </c>
      <c r="CT46" s="3">
        <f t="shared" si="105"/>
        <v>0</v>
      </c>
      <c r="CU46" s="3">
        <f t="shared" si="26"/>
        <v>0</v>
      </c>
      <c r="CV46" s="3">
        <f t="shared" si="27"/>
        <v>0</v>
      </c>
      <c r="CW46" s="3">
        <f>IF(CR46=0,0,IF(CT46-CU46=0,0,MIN(CT46-CU46,$D$1-$C46-SUMIF($J$15:CV$15,"Snowball",$J46:CV46))))</f>
        <v>0</v>
      </c>
      <c r="CX46" s="3">
        <f t="shared" si="53"/>
        <v>0</v>
      </c>
      <c r="CY46" s="104">
        <f t="shared" si="106"/>
        <v>0</v>
      </c>
      <c r="CZ46" s="3">
        <f t="shared" si="107"/>
        <v>0</v>
      </c>
      <c r="DA46" s="3">
        <f t="shared" si="108"/>
        <v>0</v>
      </c>
      <c r="DB46" s="3">
        <f t="shared" si="28"/>
        <v>0</v>
      </c>
      <c r="DC46" s="3">
        <f t="shared" si="29"/>
        <v>0</v>
      </c>
      <c r="DD46" s="3">
        <f>IF(CY46=0,0,IF(DA46-DB46=0,0,MIN(DA46-DB46,$D$1-$C46-SUMIF($J$15:DC$15,"Snowball",$J46:DC46))))</f>
        <v>0</v>
      </c>
      <c r="DE46" s="3">
        <f t="shared" si="54"/>
        <v>0</v>
      </c>
      <c r="DF46" s="104">
        <f t="shared" si="109"/>
        <v>0</v>
      </c>
      <c r="DG46" s="3">
        <f t="shared" si="110"/>
        <v>0</v>
      </c>
      <c r="DH46" s="3">
        <f t="shared" si="111"/>
        <v>0</v>
      </c>
      <c r="DI46" s="3">
        <f t="shared" si="30"/>
        <v>0</v>
      </c>
      <c r="DJ46" s="3">
        <f t="shared" si="31"/>
        <v>0</v>
      </c>
      <c r="DK46" s="3">
        <f>IF(DF46=0,0,IF(DH46-DI46=0,0,MIN(DH46-DI46,$D$1-$C46-SUMIF($J$15:DJ$15,"Snowball",$J46:DJ46))))</f>
        <v>0</v>
      </c>
      <c r="DL46" s="3">
        <f t="shared" si="55"/>
        <v>0</v>
      </c>
      <c r="DM46" s="104">
        <f t="shared" si="112"/>
        <v>0</v>
      </c>
      <c r="DN46" s="3">
        <f t="shared" si="113"/>
        <v>0</v>
      </c>
      <c r="DO46" s="3">
        <f t="shared" si="114"/>
        <v>0</v>
      </c>
      <c r="DP46" s="3">
        <f t="shared" si="32"/>
        <v>0</v>
      </c>
      <c r="DQ46" s="3">
        <f t="shared" si="33"/>
        <v>0</v>
      </c>
      <c r="DR46" s="3">
        <f>IF(DM46=0,0,IF(DO46-DP46=0,0,MIN(DO46-DP46,$D$1-$C46-SUMIF($J$15:DQ$15,"Snowball",$J46:DQ46))))</f>
        <v>0</v>
      </c>
      <c r="DS46" s="3">
        <f t="shared" si="56"/>
        <v>0</v>
      </c>
      <c r="DT46" s="104">
        <f t="shared" si="115"/>
        <v>0</v>
      </c>
      <c r="DU46" s="3">
        <f t="shared" si="116"/>
        <v>0</v>
      </c>
      <c r="DV46" s="3">
        <f t="shared" si="117"/>
        <v>0</v>
      </c>
      <c r="DW46" s="3">
        <f t="shared" si="34"/>
        <v>0</v>
      </c>
      <c r="DX46" s="3">
        <f t="shared" si="35"/>
        <v>0</v>
      </c>
      <c r="DY46" s="3">
        <f>IF(DT46=0,0,IF(DV46-DW46=0,0,MIN(DV46-DW46,$D$1-$C46-SUMIF($J$15:DX$15,"Snowball",$J46:DX46))))</f>
        <v>0</v>
      </c>
      <c r="DZ46" s="3">
        <f t="shared" si="57"/>
        <v>0</v>
      </c>
      <c r="EA46" s="104">
        <f t="shared" si="118"/>
        <v>0</v>
      </c>
      <c r="EB46" s="3">
        <f t="shared" si="119"/>
        <v>0</v>
      </c>
      <c r="EC46" s="3">
        <f t="shared" si="120"/>
        <v>0</v>
      </c>
      <c r="ED46" s="3">
        <f t="shared" si="36"/>
        <v>0</v>
      </c>
      <c r="EE46" s="3">
        <f t="shared" si="37"/>
        <v>0</v>
      </c>
      <c r="EF46" s="3">
        <f>IF(EA46=0,0,IF(EC46-ED46=0,0,MIN(EC46-ED46,$D$1-$C46-SUMIF($J$15:EE$15,"Snowball",$J46:EE46))))</f>
        <v>0</v>
      </c>
      <c r="EG46" s="3">
        <f t="shared" si="58"/>
        <v>0</v>
      </c>
      <c r="EH46" s="104">
        <f t="shared" si="121"/>
        <v>0</v>
      </c>
      <c r="EI46" s="3">
        <f t="shared" si="122"/>
        <v>0</v>
      </c>
      <c r="EJ46" s="3">
        <f t="shared" si="123"/>
        <v>0</v>
      </c>
      <c r="EK46" s="3">
        <f t="shared" si="38"/>
        <v>0</v>
      </c>
      <c r="EL46" s="3">
        <f t="shared" si="39"/>
        <v>0</v>
      </c>
      <c r="EM46" s="3">
        <f>IF(EH46=0,0,IF(EJ46-EK46=0,0,MIN(EJ46-EK46,$D$1-$C46-SUMIF($J$15:EL$15,"Snowball",$J46:EL46))))</f>
        <v>0</v>
      </c>
      <c r="EN46" s="3">
        <f t="shared" si="59"/>
        <v>0</v>
      </c>
    </row>
    <row r="47" spans="1:144" x14ac:dyDescent="0.25">
      <c r="A47" s="1" t="s">
        <v>42</v>
      </c>
      <c r="B47" s="76">
        <f t="shared" si="60"/>
        <v>0</v>
      </c>
      <c r="C47" s="3">
        <f t="shared" si="61"/>
        <v>0</v>
      </c>
      <c r="D47" s="101">
        <f t="shared" si="62"/>
        <v>0</v>
      </c>
      <c r="E47" s="104">
        <f t="shared" si="63"/>
        <v>0</v>
      </c>
      <c r="F47" s="3">
        <f t="shared" si="64"/>
        <v>0</v>
      </c>
      <c r="G47" s="3">
        <f t="shared" si="65"/>
        <v>0</v>
      </c>
      <c r="H47" s="3">
        <f t="shared" si="0"/>
        <v>0</v>
      </c>
      <c r="I47" s="3">
        <f t="shared" si="1"/>
        <v>0</v>
      </c>
      <c r="J47" s="3">
        <f t="shared" si="66"/>
        <v>0</v>
      </c>
      <c r="K47" s="3">
        <f t="shared" si="40"/>
        <v>0</v>
      </c>
      <c r="L47" s="104">
        <f t="shared" si="67"/>
        <v>0</v>
      </c>
      <c r="M47" s="3">
        <f t="shared" si="68"/>
        <v>0</v>
      </c>
      <c r="N47" s="3">
        <f t="shared" si="69"/>
        <v>0</v>
      </c>
      <c r="O47" s="3">
        <f t="shared" si="2"/>
        <v>0</v>
      </c>
      <c r="P47" s="3">
        <f t="shared" si="3"/>
        <v>0</v>
      </c>
      <c r="Q47" s="3">
        <f>IF(L47=0,0,IF(N47-O47=0,0,MIN(N47-O47,$D$1-$C47-SUMIF($J$15:P$15,"Snowball",$J47:P47))))</f>
        <v>0</v>
      </c>
      <c r="R47" s="3">
        <f t="shared" si="41"/>
        <v>0</v>
      </c>
      <c r="S47" s="104">
        <f t="shared" si="70"/>
        <v>0</v>
      </c>
      <c r="T47" s="3">
        <f t="shared" si="71"/>
        <v>0</v>
      </c>
      <c r="U47" s="3">
        <f t="shared" si="72"/>
        <v>0</v>
      </c>
      <c r="V47" s="3">
        <f t="shared" si="4"/>
        <v>0</v>
      </c>
      <c r="W47" s="3">
        <f t="shared" si="5"/>
        <v>0</v>
      </c>
      <c r="X47" s="3">
        <f>IF(S47=0,0,IF(U47-V47=0,0,MIN(U47-V47,$D$1-$C47-SUMIF($J$15:W$15,"Snowball",$J47:W47))))</f>
        <v>0</v>
      </c>
      <c r="Y47" s="3">
        <f t="shared" si="42"/>
        <v>0</v>
      </c>
      <c r="Z47" s="104">
        <f t="shared" si="73"/>
        <v>0</v>
      </c>
      <c r="AA47" s="3">
        <f t="shared" si="74"/>
        <v>0</v>
      </c>
      <c r="AB47" s="3">
        <f t="shared" si="75"/>
        <v>0</v>
      </c>
      <c r="AC47" s="3">
        <f t="shared" si="6"/>
        <v>0</v>
      </c>
      <c r="AD47" s="3">
        <f t="shared" si="7"/>
        <v>0</v>
      </c>
      <c r="AE47" s="3">
        <f>IF(Z47=0,0,IF(AB47-AC47=0,0,MIN(AB47-AC47,$D$1-$C47-SUMIF($J$15:AD$15,"Snowball",$J47:AD47))))</f>
        <v>0</v>
      </c>
      <c r="AF47" s="3">
        <f t="shared" si="43"/>
        <v>0</v>
      </c>
      <c r="AG47" s="104">
        <f t="shared" si="76"/>
        <v>0</v>
      </c>
      <c r="AH47" s="3">
        <f t="shared" si="77"/>
        <v>0</v>
      </c>
      <c r="AI47" s="3">
        <f t="shared" si="78"/>
        <v>0</v>
      </c>
      <c r="AJ47" s="3">
        <f t="shared" si="8"/>
        <v>0</v>
      </c>
      <c r="AK47" s="3">
        <f t="shared" si="9"/>
        <v>0</v>
      </c>
      <c r="AL47" s="3">
        <f>IF(AG47=0,0,IF(AI47-AJ47=0,0,MIN(AI47-AJ47,$D$1-$C47-SUMIF($J$15:AK$15,"Snowball",$J47:AK47))))</f>
        <v>0</v>
      </c>
      <c r="AM47" s="3">
        <f t="shared" si="44"/>
        <v>0</v>
      </c>
      <c r="AN47" s="104">
        <f t="shared" si="79"/>
        <v>0</v>
      </c>
      <c r="AO47" s="3">
        <f t="shared" si="80"/>
        <v>0</v>
      </c>
      <c r="AP47" s="3">
        <f t="shared" si="81"/>
        <v>0</v>
      </c>
      <c r="AQ47" s="3">
        <f t="shared" si="10"/>
        <v>0</v>
      </c>
      <c r="AR47" s="3">
        <f t="shared" si="11"/>
        <v>0</v>
      </c>
      <c r="AS47" s="3">
        <f>IF(AN47=0,0,IF(AP47-AQ47=0,0,MIN(AP47-AQ47,$D$1-$C47-SUMIF($J$15:AR$15,"Snowball",$J47:AR47))))</f>
        <v>0</v>
      </c>
      <c r="AT47" s="3">
        <f t="shared" si="45"/>
        <v>0</v>
      </c>
      <c r="AU47" s="104">
        <f t="shared" si="82"/>
        <v>0</v>
      </c>
      <c r="AV47" s="3">
        <f t="shared" si="83"/>
        <v>0</v>
      </c>
      <c r="AW47" s="3">
        <f t="shared" si="84"/>
        <v>0</v>
      </c>
      <c r="AX47" s="3">
        <f t="shared" si="12"/>
        <v>0</v>
      </c>
      <c r="AY47" s="3">
        <f t="shared" si="13"/>
        <v>0</v>
      </c>
      <c r="AZ47" s="3">
        <f>IF(AU47=0,0,IF(AW47-AX47=0,0,MIN(AW47-AX47,$D$1-$C47-SUMIF($J$15:AY$15,"Snowball",$J47:AY47))))</f>
        <v>0</v>
      </c>
      <c r="BA47" s="3">
        <f t="shared" si="46"/>
        <v>0</v>
      </c>
      <c r="BB47" s="104">
        <f t="shared" si="85"/>
        <v>0</v>
      </c>
      <c r="BC47" s="3">
        <f t="shared" si="86"/>
        <v>0</v>
      </c>
      <c r="BD47" s="3">
        <f t="shared" si="87"/>
        <v>0</v>
      </c>
      <c r="BE47" s="3">
        <f t="shared" si="14"/>
        <v>0</v>
      </c>
      <c r="BF47" s="3">
        <f t="shared" si="15"/>
        <v>0</v>
      </c>
      <c r="BG47" s="3">
        <f>IF(BB47=0,0,IF(BD47-BE47=0,0,MIN(BD47-BE47,$D$1-$C47-SUMIF($J$15:BF$15,"Snowball",$J47:BF47))))</f>
        <v>0</v>
      </c>
      <c r="BH47" s="3">
        <f t="shared" si="47"/>
        <v>0</v>
      </c>
      <c r="BI47" s="104">
        <f t="shared" si="88"/>
        <v>0</v>
      </c>
      <c r="BJ47" s="3">
        <f t="shared" si="89"/>
        <v>0</v>
      </c>
      <c r="BK47" s="3">
        <f t="shared" si="90"/>
        <v>0</v>
      </c>
      <c r="BL47" s="3">
        <f t="shared" si="16"/>
        <v>0</v>
      </c>
      <c r="BM47" s="3">
        <f t="shared" si="17"/>
        <v>0</v>
      </c>
      <c r="BN47" s="3">
        <f>IF(BI47=0,0,IF(BK47-BL47=0,0,MIN(BK47-BL47,$D$1-$C47-SUMIF($J$15:BM$15,"Snowball",$J47:BM47))))</f>
        <v>0</v>
      </c>
      <c r="BO47" s="3">
        <f t="shared" si="48"/>
        <v>0</v>
      </c>
      <c r="BP47" s="104">
        <f t="shared" si="91"/>
        <v>0</v>
      </c>
      <c r="BQ47" s="3">
        <f t="shared" si="92"/>
        <v>0</v>
      </c>
      <c r="BR47" s="3">
        <f t="shared" si="93"/>
        <v>0</v>
      </c>
      <c r="BS47" s="3">
        <f t="shared" si="18"/>
        <v>0</v>
      </c>
      <c r="BT47" s="3">
        <f t="shared" si="19"/>
        <v>0</v>
      </c>
      <c r="BU47" s="3">
        <f>IF(BP47=0,0,IF(BR47-BS47=0,0,MIN(BR47-BS47,$D$1-$C47-SUMIF($J$15:BT$15,"Snowball",$J47:BT47))))</f>
        <v>0</v>
      </c>
      <c r="BV47" s="3">
        <f t="shared" si="49"/>
        <v>0</v>
      </c>
      <c r="BW47" s="104">
        <f t="shared" si="94"/>
        <v>0</v>
      </c>
      <c r="BX47" s="3">
        <f t="shared" si="95"/>
        <v>0</v>
      </c>
      <c r="BY47" s="3">
        <f t="shared" si="96"/>
        <v>0</v>
      </c>
      <c r="BZ47" s="3">
        <f t="shared" si="20"/>
        <v>0</v>
      </c>
      <c r="CA47" s="3">
        <f t="shared" si="21"/>
        <v>0</v>
      </c>
      <c r="CB47" s="3">
        <f>IF(BW47=0,0,IF(BY47-BZ47=0,0,MIN(BY47-BZ47,$D$1-$C47-SUMIF($J$15:CA$15,"Snowball",$J47:CA47))))</f>
        <v>0</v>
      </c>
      <c r="CC47" s="3">
        <f t="shared" si="50"/>
        <v>0</v>
      </c>
      <c r="CD47" s="104">
        <f t="shared" si="97"/>
        <v>0</v>
      </c>
      <c r="CE47" s="3">
        <f t="shared" si="98"/>
        <v>0</v>
      </c>
      <c r="CF47" s="3">
        <f t="shared" si="99"/>
        <v>0</v>
      </c>
      <c r="CG47" s="3">
        <f t="shared" si="22"/>
        <v>0</v>
      </c>
      <c r="CH47" s="3">
        <f t="shared" si="23"/>
        <v>0</v>
      </c>
      <c r="CI47" s="3">
        <f>IF(CD47=0,0,IF(CF47-CG47=0,0,MIN(CF47-CG47,$D$1-$C47-SUMIF($J$15:CH$15,"Snowball",$J47:CH47))))</f>
        <v>0</v>
      </c>
      <c r="CJ47" s="3">
        <f t="shared" si="51"/>
        <v>0</v>
      </c>
      <c r="CK47" s="104">
        <f t="shared" si="100"/>
        <v>0</v>
      </c>
      <c r="CL47" s="3">
        <f t="shared" si="101"/>
        <v>0</v>
      </c>
      <c r="CM47" s="3">
        <f t="shared" si="102"/>
        <v>0</v>
      </c>
      <c r="CN47" s="3">
        <f t="shared" si="24"/>
        <v>0</v>
      </c>
      <c r="CO47" s="3">
        <f t="shared" si="25"/>
        <v>0</v>
      </c>
      <c r="CP47" s="3">
        <f>IF(CK47=0,0,IF(CM47-CN47=0,0,MIN(CM47-CN47,$D$1-$C47-SUMIF($J$15:CO$15,"Snowball",$J47:CO47))))</f>
        <v>0</v>
      </c>
      <c r="CQ47" s="3">
        <f t="shared" si="52"/>
        <v>0</v>
      </c>
      <c r="CR47" s="104">
        <f t="shared" si="103"/>
        <v>0</v>
      </c>
      <c r="CS47" s="3">
        <f t="shared" si="104"/>
        <v>0</v>
      </c>
      <c r="CT47" s="3">
        <f t="shared" si="105"/>
        <v>0</v>
      </c>
      <c r="CU47" s="3">
        <f t="shared" si="26"/>
        <v>0</v>
      </c>
      <c r="CV47" s="3">
        <f t="shared" si="27"/>
        <v>0</v>
      </c>
      <c r="CW47" s="3">
        <f>IF(CR47=0,0,IF(CT47-CU47=0,0,MIN(CT47-CU47,$D$1-$C47-SUMIF($J$15:CV$15,"Snowball",$J47:CV47))))</f>
        <v>0</v>
      </c>
      <c r="CX47" s="3">
        <f t="shared" si="53"/>
        <v>0</v>
      </c>
      <c r="CY47" s="104">
        <f t="shared" si="106"/>
        <v>0</v>
      </c>
      <c r="CZ47" s="3">
        <f t="shared" si="107"/>
        <v>0</v>
      </c>
      <c r="DA47" s="3">
        <f t="shared" si="108"/>
        <v>0</v>
      </c>
      <c r="DB47" s="3">
        <f t="shared" si="28"/>
        <v>0</v>
      </c>
      <c r="DC47" s="3">
        <f t="shared" si="29"/>
        <v>0</v>
      </c>
      <c r="DD47" s="3">
        <f>IF(CY47=0,0,IF(DA47-DB47=0,0,MIN(DA47-DB47,$D$1-$C47-SUMIF($J$15:DC$15,"Snowball",$J47:DC47))))</f>
        <v>0</v>
      </c>
      <c r="DE47" s="3">
        <f t="shared" si="54"/>
        <v>0</v>
      </c>
      <c r="DF47" s="104">
        <f t="shared" si="109"/>
        <v>0</v>
      </c>
      <c r="DG47" s="3">
        <f t="shared" si="110"/>
        <v>0</v>
      </c>
      <c r="DH47" s="3">
        <f t="shared" si="111"/>
        <v>0</v>
      </c>
      <c r="DI47" s="3">
        <f t="shared" si="30"/>
        <v>0</v>
      </c>
      <c r="DJ47" s="3">
        <f t="shared" si="31"/>
        <v>0</v>
      </c>
      <c r="DK47" s="3">
        <f>IF(DF47=0,0,IF(DH47-DI47=0,0,MIN(DH47-DI47,$D$1-$C47-SUMIF($J$15:DJ$15,"Snowball",$J47:DJ47))))</f>
        <v>0</v>
      </c>
      <c r="DL47" s="3">
        <f t="shared" si="55"/>
        <v>0</v>
      </c>
      <c r="DM47" s="104">
        <f t="shared" si="112"/>
        <v>0</v>
      </c>
      <c r="DN47" s="3">
        <f t="shared" si="113"/>
        <v>0</v>
      </c>
      <c r="DO47" s="3">
        <f t="shared" si="114"/>
        <v>0</v>
      </c>
      <c r="DP47" s="3">
        <f t="shared" si="32"/>
        <v>0</v>
      </c>
      <c r="DQ47" s="3">
        <f t="shared" si="33"/>
        <v>0</v>
      </c>
      <c r="DR47" s="3">
        <f>IF(DM47=0,0,IF(DO47-DP47=0,0,MIN(DO47-DP47,$D$1-$C47-SUMIF($J$15:DQ$15,"Snowball",$J47:DQ47))))</f>
        <v>0</v>
      </c>
      <c r="DS47" s="3">
        <f t="shared" si="56"/>
        <v>0</v>
      </c>
      <c r="DT47" s="104">
        <f t="shared" si="115"/>
        <v>0</v>
      </c>
      <c r="DU47" s="3">
        <f t="shared" si="116"/>
        <v>0</v>
      </c>
      <c r="DV47" s="3">
        <f t="shared" si="117"/>
        <v>0</v>
      </c>
      <c r="DW47" s="3">
        <f t="shared" si="34"/>
        <v>0</v>
      </c>
      <c r="DX47" s="3">
        <f t="shared" si="35"/>
        <v>0</v>
      </c>
      <c r="DY47" s="3">
        <f>IF(DT47=0,0,IF(DV47-DW47=0,0,MIN(DV47-DW47,$D$1-$C47-SUMIF($J$15:DX$15,"Snowball",$J47:DX47))))</f>
        <v>0</v>
      </c>
      <c r="DZ47" s="3">
        <f t="shared" si="57"/>
        <v>0</v>
      </c>
      <c r="EA47" s="104">
        <f t="shared" si="118"/>
        <v>0</v>
      </c>
      <c r="EB47" s="3">
        <f t="shared" si="119"/>
        <v>0</v>
      </c>
      <c r="EC47" s="3">
        <f t="shared" si="120"/>
        <v>0</v>
      </c>
      <c r="ED47" s="3">
        <f t="shared" si="36"/>
        <v>0</v>
      </c>
      <c r="EE47" s="3">
        <f t="shared" si="37"/>
        <v>0</v>
      </c>
      <c r="EF47" s="3">
        <f>IF(EA47=0,0,IF(EC47-ED47=0,0,MIN(EC47-ED47,$D$1-$C47-SUMIF($J$15:EE$15,"Snowball",$J47:EE47))))</f>
        <v>0</v>
      </c>
      <c r="EG47" s="3">
        <f t="shared" si="58"/>
        <v>0</v>
      </c>
      <c r="EH47" s="104">
        <f t="shared" si="121"/>
        <v>0</v>
      </c>
      <c r="EI47" s="3">
        <f t="shared" si="122"/>
        <v>0</v>
      </c>
      <c r="EJ47" s="3">
        <f t="shared" si="123"/>
        <v>0</v>
      </c>
      <c r="EK47" s="3">
        <f t="shared" si="38"/>
        <v>0</v>
      </c>
      <c r="EL47" s="3">
        <f t="shared" si="39"/>
        <v>0</v>
      </c>
      <c r="EM47" s="3">
        <f>IF(EH47=0,0,IF(EJ47-EK47=0,0,MIN(EJ47-EK47,$D$1-$C47-SUMIF($J$15:EL$15,"Snowball",$J47:EL47))))</f>
        <v>0</v>
      </c>
      <c r="EN47" s="3">
        <f t="shared" si="59"/>
        <v>0</v>
      </c>
    </row>
    <row r="48" spans="1:144" x14ac:dyDescent="0.25">
      <c r="A48" s="1" t="s">
        <v>43</v>
      </c>
      <c r="B48" s="76">
        <f t="shared" si="60"/>
        <v>0</v>
      </c>
      <c r="C48" s="3">
        <f t="shared" si="61"/>
        <v>0</v>
      </c>
      <c r="D48" s="101">
        <f t="shared" si="62"/>
        <v>0</v>
      </c>
      <c r="E48" s="104">
        <f t="shared" si="63"/>
        <v>0</v>
      </c>
      <c r="F48" s="3">
        <f t="shared" si="64"/>
        <v>0</v>
      </c>
      <c r="G48" s="3">
        <f t="shared" si="65"/>
        <v>0</v>
      </c>
      <c r="H48" s="3">
        <f t="shared" si="0"/>
        <v>0</v>
      </c>
      <c r="I48" s="3">
        <f t="shared" si="1"/>
        <v>0</v>
      </c>
      <c r="J48" s="3">
        <f t="shared" si="66"/>
        <v>0</v>
      </c>
      <c r="K48" s="3">
        <f t="shared" si="40"/>
        <v>0</v>
      </c>
      <c r="L48" s="104">
        <f t="shared" si="67"/>
        <v>0</v>
      </c>
      <c r="M48" s="3">
        <f t="shared" si="68"/>
        <v>0</v>
      </c>
      <c r="N48" s="3">
        <f t="shared" si="69"/>
        <v>0</v>
      </c>
      <c r="O48" s="3">
        <f t="shared" si="2"/>
        <v>0</v>
      </c>
      <c r="P48" s="3">
        <f t="shared" si="3"/>
        <v>0</v>
      </c>
      <c r="Q48" s="3">
        <f>IF(L48=0,0,IF(N48-O48=0,0,MIN(N48-O48,$D$1-$C48-SUMIF($J$15:P$15,"Snowball",$J48:P48))))</f>
        <v>0</v>
      </c>
      <c r="R48" s="3">
        <f t="shared" si="41"/>
        <v>0</v>
      </c>
      <c r="S48" s="104">
        <f t="shared" si="70"/>
        <v>0</v>
      </c>
      <c r="T48" s="3">
        <f t="shared" si="71"/>
        <v>0</v>
      </c>
      <c r="U48" s="3">
        <f t="shared" si="72"/>
        <v>0</v>
      </c>
      <c r="V48" s="3">
        <f t="shared" si="4"/>
        <v>0</v>
      </c>
      <c r="W48" s="3">
        <f t="shared" si="5"/>
        <v>0</v>
      </c>
      <c r="X48" s="3">
        <f>IF(S48=0,0,IF(U48-V48=0,0,MIN(U48-V48,$D$1-$C48-SUMIF($J$15:W$15,"Snowball",$J48:W48))))</f>
        <v>0</v>
      </c>
      <c r="Y48" s="3">
        <f t="shared" si="42"/>
        <v>0</v>
      </c>
      <c r="Z48" s="104">
        <f t="shared" si="73"/>
        <v>0</v>
      </c>
      <c r="AA48" s="3">
        <f t="shared" si="74"/>
        <v>0</v>
      </c>
      <c r="AB48" s="3">
        <f t="shared" si="75"/>
        <v>0</v>
      </c>
      <c r="AC48" s="3">
        <f t="shared" si="6"/>
        <v>0</v>
      </c>
      <c r="AD48" s="3">
        <f t="shared" si="7"/>
        <v>0</v>
      </c>
      <c r="AE48" s="3">
        <f>IF(Z48=0,0,IF(AB48-AC48=0,0,MIN(AB48-AC48,$D$1-$C48-SUMIF($J$15:AD$15,"Snowball",$J48:AD48))))</f>
        <v>0</v>
      </c>
      <c r="AF48" s="3">
        <f t="shared" si="43"/>
        <v>0</v>
      </c>
      <c r="AG48" s="104">
        <f t="shared" si="76"/>
        <v>0</v>
      </c>
      <c r="AH48" s="3">
        <f t="shared" si="77"/>
        <v>0</v>
      </c>
      <c r="AI48" s="3">
        <f t="shared" si="78"/>
        <v>0</v>
      </c>
      <c r="AJ48" s="3">
        <f t="shared" si="8"/>
        <v>0</v>
      </c>
      <c r="AK48" s="3">
        <f t="shared" si="9"/>
        <v>0</v>
      </c>
      <c r="AL48" s="3">
        <f>IF(AG48=0,0,IF(AI48-AJ48=0,0,MIN(AI48-AJ48,$D$1-$C48-SUMIF($J$15:AK$15,"Snowball",$J48:AK48))))</f>
        <v>0</v>
      </c>
      <c r="AM48" s="3">
        <f t="shared" si="44"/>
        <v>0</v>
      </c>
      <c r="AN48" s="104">
        <f t="shared" si="79"/>
        <v>0</v>
      </c>
      <c r="AO48" s="3">
        <f t="shared" si="80"/>
        <v>0</v>
      </c>
      <c r="AP48" s="3">
        <f t="shared" si="81"/>
        <v>0</v>
      </c>
      <c r="AQ48" s="3">
        <f t="shared" si="10"/>
        <v>0</v>
      </c>
      <c r="AR48" s="3">
        <f t="shared" si="11"/>
        <v>0</v>
      </c>
      <c r="AS48" s="3">
        <f>IF(AN48=0,0,IF(AP48-AQ48=0,0,MIN(AP48-AQ48,$D$1-$C48-SUMIF($J$15:AR$15,"Snowball",$J48:AR48))))</f>
        <v>0</v>
      </c>
      <c r="AT48" s="3">
        <f t="shared" si="45"/>
        <v>0</v>
      </c>
      <c r="AU48" s="104">
        <f t="shared" si="82"/>
        <v>0</v>
      </c>
      <c r="AV48" s="3">
        <f t="shared" si="83"/>
        <v>0</v>
      </c>
      <c r="AW48" s="3">
        <f t="shared" si="84"/>
        <v>0</v>
      </c>
      <c r="AX48" s="3">
        <f t="shared" si="12"/>
        <v>0</v>
      </c>
      <c r="AY48" s="3">
        <f t="shared" si="13"/>
        <v>0</v>
      </c>
      <c r="AZ48" s="3">
        <f>IF(AU48=0,0,IF(AW48-AX48=0,0,MIN(AW48-AX48,$D$1-$C48-SUMIF($J$15:AY$15,"Snowball",$J48:AY48))))</f>
        <v>0</v>
      </c>
      <c r="BA48" s="3">
        <f t="shared" si="46"/>
        <v>0</v>
      </c>
      <c r="BB48" s="104">
        <f t="shared" si="85"/>
        <v>0</v>
      </c>
      <c r="BC48" s="3">
        <f t="shared" si="86"/>
        <v>0</v>
      </c>
      <c r="BD48" s="3">
        <f t="shared" si="87"/>
        <v>0</v>
      </c>
      <c r="BE48" s="3">
        <f t="shared" si="14"/>
        <v>0</v>
      </c>
      <c r="BF48" s="3">
        <f t="shared" si="15"/>
        <v>0</v>
      </c>
      <c r="BG48" s="3">
        <f>IF(BB48=0,0,IF(BD48-BE48=0,0,MIN(BD48-BE48,$D$1-$C48-SUMIF($J$15:BF$15,"Snowball",$J48:BF48))))</f>
        <v>0</v>
      </c>
      <c r="BH48" s="3">
        <f t="shared" si="47"/>
        <v>0</v>
      </c>
      <c r="BI48" s="104">
        <f t="shared" si="88"/>
        <v>0</v>
      </c>
      <c r="BJ48" s="3">
        <f t="shared" si="89"/>
        <v>0</v>
      </c>
      <c r="BK48" s="3">
        <f t="shared" si="90"/>
        <v>0</v>
      </c>
      <c r="BL48" s="3">
        <f t="shared" si="16"/>
        <v>0</v>
      </c>
      <c r="BM48" s="3">
        <f t="shared" si="17"/>
        <v>0</v>
      </c>
      <c r="BN48" s="3">
        <f>IF(BI48=0,0,IF(BK48-BL48=0,0,MIN(BK48-BL48,$D$1-$C48-SUMIF($J$15:BM$15,"Snowball",$J48:BM48))))</f>
        <v>0</v>
      </c>
      <c r="BO48" s="3">
        <f t="shared" si="48"/>
        <v>0</v>
      </c>
      <c r="BP48" s="104">
        <f t="shared" si="91"/>
        <v>0</v>
      </c>
      <c r="BQ48" s="3">
        <f t="shared" si="92"/>
        <v>0</v>
      </c>
      <c r="BR48" s="3">
        <f t="shared" si="93"/>
        <v>0</v>
      </c>
      <c r="BS48" s="3">
        <f t="shared" si="18"/>
        <v>0</v>
      </c>
      <c r="BT48" s="3">
        <f t="shared" si="19"/>
        <v>0</v>
      </c>
      <c r="BU48" s="3">
        <f>IF(BP48=0,0,IF(BR48-BS48=0,0,MIN(BR48-BS48,$D$1-$C48-SUMIF($J$15:BT$15,"Snowball",$J48:BT48))))</f>
        <v>0</v>
      </c>
      <c r="BV48" s="3">
        <f t="shared" si="49"/>
        <v>0</v>
      </c>
      <c r="BW48" s="104">
        <f t="shared" si="94"/>
        <v>0</v>
      </c>
      <c r="BX48" s="3">
        <f t="shared" si="95"/>
        <v>0</v>
      </c>
      <c r="BY48" s="3">
        <f t="shared" si="96"/>
        <v>0</v>
      </c>
      <c r="BZ48" s="3">
        <f t="shared" si="20"/>
        <v>0</v>
      </c>
      <c r="CA48" s="3">
        <f t="shared" si="21"/>
        <v>0</v>
      </c>
      <c r="CB48" s="3">
        <f>IF(BW48=0,0,IF(BY48-BZ48=0,0,MIN(BY48-BZ48,$D$1-$C48-SUMIF($J$15:CA$15,"Snowball",$J48:CA48))))</f>
        <v>0</v>
      </c>
      <c r="CC48" s="3">
        <f t="shared" si="50"/>
        <v>0</v>
      </c>
      <c r="CD48" s="104">
        <f t="shared" si="97"/>
        <v>0</v>
      </c>
      <c r="CE48" s="3">
        <f t="shared" si="98"/>
        <v>0</v>
      </c>
      <c r="CF48" s="3">
        <f t="shared" si="99"/>
        <v>0</v>
      </c>
      <c r="CG48" s="3">
        <f t="shared" si="22"/>
        <v>0</v>
      </c>
      <c r="CH48" s="3">
        <f t="shared" si="23"/>
        <v>0</v>
      </c>
      <c r="CI48" s="3">
        <f>IF(CD48=0,0,IF(CF48-CG48=0,0,MIN(CF48-CG48,$D$1-$C48-SUMIF($J$15:CH$15,"Snowball",$J48:CH48))))</f>
        <v>0</v>
      </c>
      <c r="CJ48" s="3">
        <f t="shared" si="51"/>
        <v>0</v>
      </c>
      <c r="CK48" s="104">
        <f t="shared" si="100"/>
        <v>0</v>
      </c>
      <c r="CL48" s="3">
        <f t="shared" si="101"/>
        <v>0</v>
      </c>
      <c r="CM48" s="3">
        <f t="shared" si="102"/>
        <v>0</v>
      </c>
      <c r="CN48" s="3">
        <f t="shared" si="24"/>
        <v>0</v>
      </c>
      <c r="CO48" s="3">
        <f t="shared" si="25"/>
        <v>0</v>
      </c>
      <c r="CP48" s="3">
        <f>IF(CK48=0,0,IF(CM48-CN48=0,0,MIN(CM48-CN48,$D$1-$C48-SUMIF($J$15:CO$15,"Snowball",$J48:CO48))))</f>
        <v>0</v>
      </c>
      <c r="CQ48" s="3">
        <f t="shared" si="52"/>
        <v>0</v>
      </c>
      <c r="CR48" s="104">
        <f t="shared" si="103"/>
        <v>0</v>
      </c>
      <c r="CS48" s="3">
        <f t="shared" si="104"/>
        <v>0</v>
      </c>
      <c r="CT48" s="3">
        <f t="shared" si="105"/>
        <v>0</v>
      </c>
      <c r="CU48" s="3">
        <f t="shared" si="26"/>
        <v>0</v>
      </c>
      <c r="CV48" s="3">
        <f t="shared" si="27"/>
        <v>0</v>
      </c>
      <c r="CW48" s="3">
        <f>IF(CR48=0,0,IF(CT48-CU48=0,0,MIN(CT48-CU48,$D$1-$C48-SUMIF($J$15:CV$15,"Snowball",$J48:CV48))))</f>
        <v>0</v>
      </c>
      <c r="CX48" s="3">
        <f t="shared" si="53"/>
        <v>0</v>
      </c>
      <c r="CY48" s="104">
        <f t="shared" si="106"/>
        <v>0</v>
      </c>
      <c r="CZ48" s="3">
        <f t="shared" si="107"/>
        <v>0</v>
      </c>
      <c r="DA48" s="3">
        <f t="shared" si="108"/>
        <v>0</v>
      </c>
      <c r="DB48" s="3">
        <f t="shared" si="28"/>
        <v>0</v>
      </c>
      <c r="DC48" s="3">
        <f t="shared" si="29"/>
        <v>0</v>
      </c>
      <c r="DD48" s="3">
        <f>IF(CY48=0,0,IF(DA48-DB48=0,0,MIN(DA48-DB48,$D$1-$C48-SUMIF($J$15:DC$15,"Snowball",$J48:DC48))))</f>
        <v>0</v>
      </c>
      <c r="DE48" s="3">
        <f t="shared" si="54"/>
        <v>0</v>
      </c>
      <c r="DF48" s="104">
        <f t="shared" si="109"/>
        <v>0</v>
      </c>
      <c r="DG48" s="3">
        <f t="shared" si="110"/>
        <v>0</v>
      </c>
      <c r="DH48" s="3">
        <f t="shared" si="111"/>
        <v>0</v>
      </c>
      <c r="DI48" s="3">
        <f t="shared" si="30"/>
        <v>0</v>
      </c>
      <c r="DJ48" s="3">
        <f t="shared" si="31"/>
        <v>0</v>
      </c>
      <c r="DK48" s="3">
        <f>IF(DF48=0,0,IF(DH48-DI48=0,0,MIN(DH48-DI48,$D$1-$C48-SUMIF($J$15:DJ$15,"Snowball",$J48:DJ48))))</f>
        <v>0</v>
      </c>
      <c r="DL48" s="3">
        <f t="shared" si="55"/>
        <v>0</v>
      </c>
      <c r="DM48" s="104">
        <f t="shared" si="112"/>
        <v>0</v>
      </c>
      <c r="DN48" s="3">
        <f t="shared" si="113"/>
        <v>0</v>
      </c>
      <c r="DO48" s="3">
        <f t="shared" si="114"/>
        <v>0</v>
      </c>
      <c r="DP48" s="3">
        <f t="shared" si="32"/>
        <v>0</v>
      </c>
      <c r="DQ48" s="3">
        <f t="shared" si="33"/>
        <v>0</v>
      </c>
      <c r="DR48" s="3">
        <f>IF(DM48=0,0,IF(DO48-DP48=0,0,MIN(DO48-DP48,$D$1-$C48-SUMIF($J$15:DQ$15,"Snowball",$J48:DQ48))))</f>
        <v>0</v>
      </c>
      <c r="DS48" s="3">
        <f t="shared" si="56"/>
        <v>0</v>
      </c>
      <c r="DT48" s="104">
        <f t="shared" si="115"/>
        <v>0</v>
      </c>
      <c r="DU48" s="3">
        <f t="shared" si="116"/>
        <v>0</v>
      </c>
      <c r="DV48" s="3">
        <f t="shared" si="117"/>
        <v>0</v>
      </c>
      <c r="DW48" s="3">
        <f t="shared" si="34"/>
        <v>0</v>
      </c>
      <c r="DX48" s="3">
        <f t="shared" si="35"/>
        <v>0</v>
      </c>
      <c r="DY48" s="3">
        <f>IF(DT48=0,0,IF(DV48-DW48=0,0,MIN(DV48-DW48,$D$1-$C48-SUMIF($J$15:DX$15,"Snowball",$J48:DX48))))</f>
        <v>0</v>
      </c>
      <c r="DZ48" s="3">
        <f t="shared" si="57"/>
        <v>0</v>
      </c>
      <c r="EA48" s="104">
        <f t="shared" si="118"/>
        <v>0</v>
      </c>
      <c r="EB48" s="3">
        <f t="shared" si="119"/>
        <v>0</v>
      </c>
      <c r="EC48" s="3">
        <f t="shared" si="120"/>
        <v>0</v>
      </c>
      <c r="ED48" s="3">
        <f t="shared" si="36"/>
        <v>0</v>
      </c>
      <c r="EE48" s="3">
        <f t="shared" si="37"/>
        <v>0</v>
      </c>
      <c r="EF48" s="3">
        <f>IF(EA48=0,0,IF(EC48-ED48=0,0,MIN(EC48-ED48,$D$1-$C48-SUMIF($J$15:EE$15,"Snowball",$J48:EE48))))</f>
        <v>0</v>
      </c>
      <c r="EG48" s="3">
        <f t="shared" si="58"/>
        <v>0</v>
      </c>
      <c r="EH48" s="104">
        <f t="shared" si="121"/>
        <v>0</v>
      </c>
      <c r="EI48" s="3">
        <f t="shared" si="122"/>
        <v>0</v>
      </c>
      <c r="EJ48" s="3">
        <f t="shared" si="123"/>
        <v>0</v>
      </c>
      <c r="EK48" s="3">
        <f t="shared" si="38"/>
        <v>0</v>
      </c>
      <c r="EL48" s="3">
        <f t="shared" si="39"/>
        <v>0</v>
      </c>
      <c r="EM48" s="3">
        <f>IF(EH48=0,0,IF(EJ48-EK48=0,0,MIN(EJ48-EK48,$D$1-$C48-SUMIF($J$15:EL$15,"Snowball",$J48:EL48))))</f>
        <v>0</v>
      </c>
      <c r="EN48" s="3">
        <f t="shared" si="59"/>
        <v>0</v>
      </c>
    </row>
    <row r="49" spans="1:144" x14ac:dyDescent="0.25">
      <c r="A49" s="1" t="s">
        <v>44</v>
      </c>
      <c r="B49" s="76">
        <f t="shared" si="60"/>
        <v>0</v>
      </c>
      <c r="C49" s="3">
        <f t="shared" si="61"/>
        <v>0</v>
      </c>
      <c r="D49" s="101">
        <f t="shared" si="62"/>
        <v>0</v>
      </c>
      <c r="E49" s="104">
        <f t="shared" si="63"/>
        <v>0</v>
      </c>
      <c r="F49" s="3">
        <f t="shared" si="64"/>
        <v>0</v>
      </c>
      <c r="G49" s="3">
        <f t="shared" si="65"/>
        <v>0</v>
      </c>
      <c r="H49" s="3">
        <f t="shared" si="0"/>
        <v>0</v>
      </c>
      <c r="I49" s="3">
        <f t="shared" si="1"/>
        <v>0</v>
      </c>
      <c r="J49" s="3">
        <f t="shared" si="66"/>
        <v>0</v>
      </c>
      <c r="K49" s="3">
        <f t="shared" si="40"/>
        <v>0</v>
      </c>
      <c r="L49" s="104">
        <f t="shared" si="67"/>
        <v>0</v>
      </c>
      <c r="M49" s="3">
        <f t="shared" si="68"/>
        <v>0</v>
      </c>
      <c r="N49" s="3">
        <f t="shared" si="69"/>
        <v>0</v>
      </c>
      <c r="O49" s="3">
        <f t="shared" si="2"/>
        <v>0</v>
      </c>
      <c r="P49" s="3">
        <f t="shared" si="3"/>
        <v>0</v>
      </c>
      <c r="Q49" s="3">
        <f>IF(L49=0,0,IF(N49-O49=0,0,MIN(N49-O49,$D$1-$C49-SUMIF($J$15:P$15,"Snowball",$J49:P49))))</f>
        <v>0</v>
      </c>
      <c r="R49" s="3">
        <f t="shared" si="41"/>
        <v>0</v>
      </c>
      <c r="S49" s="104">
        <f t="shared" si="70"/>
        <v>0</v>
      </c>
      <c r="T49" s="3">
        <f t="shared" si="71"/>
        <v>0</v>
      </c>
      <c r="U49" s="3">
        <f t="shared" si="72"/>
        <v>0</v>
      </c>
      <c r="V49" s="3">
        <f t="shared" si="4"/>
        <v>0</v>
      </c>
      <c r="W49" s="3">
        <f t="shared" si="5"/>
        <v>0</v>
      </c>
      <c r="X49" s="3">
        <f>IF(S49=0,0,IF(U49-V49=0,0,MIN(U49-V49,$D$1-$C49-SUMIF($J$15:W$15,"Snowball",$J49:W49))))</f>
        <v>0</v>
      </c>
      <c r="Y49" s="3">
        <f t="shared" si="42"/>
        <v>0</v>
      </c>
      <c r="Z49" s="104">
        <f t="shared" si="73"/>
        <v>0</v>
      </c>
      <c r="AA49" s="3">
        <f t="shared" si="74"/>
        <v>0</v>
      </c>
      <c r="AB49" s="3">
        <f t="shared" si="75"/>
        <v>0</v>
      </c>
      <c r="AC49" s="3">
        <f t="shared" si="6"/>
        <v>0</v>
      </c>
      <c r="AD49" s="3">
        <f t="shared" si="7"/>
        <v>0</v>
      </c>
      <c r="AE49" s="3">
        <f>IF(Z49=0,0,IF(AB49-AC49=0,0,MIN(AB49-AC49,$D$1-$C49-SUMIF($J$15:AD$15,"Snowball",$J49:AD49))))</f>
        <v>0</v>
      </c>
      <c r="AF49" s="3">
        <f t="shared" si="43"/>
        <v>0</v>
      </c>
      <c r="AG49" s="104">
        <f t="shared" si="76"/>
        <v>0</v>
      </c>
      <c r="AH49" s="3">
        <f t="shared" si="77"/>
        <v>0</v>
      </c>
      <c r="AI49" s="3">
        <f t="shared" si="78"/>
        <v>0</v>
      </c>
      <c r="AJ49" s="3">
        <f t="shared" si="8"/>
        <v>0</v>
      </c>
      <c r="AK49" s="3">
        <f t="shared" si="9"/>
        <v>0</v>
      </c>
      <c r="AL49" s="3">
        <f>IF(AG49=0,0,IF(AI49-AJ49=0,0,MIN(AI49-AJ49,$D$1-$C49-SUMIF($J$15:AK$15,"Snowball",$J49:AK49))))</f>
        <v>0</v>
      </c>
      <c r="AM49" s="3">
        <f t="shared" si="44"/>
        <v>0</v>
      </c>
      <c r="AN49" s="104">
        <f t="shared" si="79"/>
        <v>0</v>
      </c>
      <c r="AO49" s="3">
        <f t="shared" si="80"/>
        <v>0</v>
      </c>
      <c r="AP49" s="3">
        <f t="shared" si="81"/>
        <v>0</v>
      </c>
      <c r="AQ49" s="3">
        <f t="shared" si="10"/>
        <v>0</v>
      </c>
      <c r="AR49" s="3">
        <f t="shared" si="11"/>
        <v>0</v>
      </c>
      <c r="AS49" s="3">
        <f>IF(AN49=0,0,IF(AP49-AQ49=0,0,MIN(AP49-AQ49,$D$1-$C49-SUMIF($J$15:AR$15,"Snowball",$J49:AR49))))</f>
        <v>0</v>
      </c>
      <c r="AT49" s="3">
        <f t="shared" si="45"/>
        <v>0</v>
      </c>
      <c r="AU49" s="104">
        <f t="shared" si="82"/>
        <v>0</v>
      </c>
      <c r="AV49" s="3">
        <f t="shared" si="83"/>
        <v>0</v>
      </c>
      <c r="AW49" s="3">
        <f t="shared" si="84"/>
        <v>0</v>
      </c>
      <c r="AX49" s="3">
        <f t="shared" si="12"/>
        <v>0</v>
      </c>
      <c r="AY49" s="3">
        <f t="shared" si="13"/>
        <v>0</v>
      </c>
      <c r="AZ49" s="3">
        <f>IF(AU49=0,0,IF(AW49-AX49=0,0,MIN(AW49-AX49,$D$1-$C49-SUMIF($J$15:AY$15,"Snowball",$J49:AY49))))</f>
        <v>0</v>
      </c>
      <c r="BA49" s="3">
        <f t="shared" si="46"/>
        <v>0</v>
      </c>
      <c r="BB49" s="104">
        <f t="shared" si="85"/>
        <v>0</v>
      </c>
      <c r="BC49" s="3">
        <f t="shared" si="86"/>
        <v>0</v>
      </c>
      <c r="BD49" s="3">
        <f t="shared" si="87"/>
        <v>0</v>
      </c>
      <c r="BE49" s="3">
        <f t="shared" si="14"/>
        <v>0</v>
      </c>
      <c r="BF49" s="3">
        <f t="shared" si="15"/>
        <v>0</v>
      </c>
      <c r="BG49" s="3">
        <f>IF(BB49=0,0,IF(BD49-BE49=0,0,MIN(BD49-BE49,$D$1-$C49-SUMIF($J$15:BF$15,"Snowball",$J49:BF49))))</f>
        <v>0</v>
      </c>
      <c r="BH49" s="3">
        <f t="shared" si="47"/>
        <v>0</v>
      </c>
      <c r="BI49" s="104">
        <f t="shared" si="88"/>
        <v>0</v>
      </c>
      <c r="BJ49" s="3">
        <f t="shared" si="89"/>
        <v>0</v>
      </c>
      <c r="BK49" s="3">
        <f t="shared" si="90"/>
        <v>0</v>
      </c>
      <c r="BL49" s="3">
        <f t="shared" si="16"/>
        <v>0</v>
      </c>
      <c r="BM49" s="3">
        <f t="shared" si="17"/>
        <v>0</v>
      </c>
      <c r="BN49" s="3">
        <f>IF(BI49=0,0,IF(BK49-BL49=0,0,MIN(BK49-BL49,$D$1-$C49-SUMIF($J$15:BM$15,"Snowball",$J49:BM49))))</f>
        <v>0</v>
      </c>
      <c r="BO49" s="3">
        <f t="shared" si="48"/>
        <v>0</v>
      </c>
      <c r="BP49" s="104">
        <f t="shared" si="91"/>
        <v>0</v>
      </c>
      <c r="BQ49" s="3">
        <f t="shared" si="92"/>
        <v>0</v>
      </c>
      <c r="BR49" s="3">
        <f t="shared" si="93"/>
        <v>0</v>
      </c>
      <c r="BS49" s="3">
        <f t="shared" si="18"/>
        <v>0</v>
      </c>
      <c r="BT49" s="3">
        <f t="shared" si="19"/>
        <v>0</v>
      </c>
      <c r="BU49" s="3">
        <f>IF(BP49=0,0,IF(BR49-BS49=0,0,MIN(BR49-BS49,$D$1-$C49-SUMIF($J$15:BT$15,"Snowball",$J49:BT49))))</f>
        <v>0</v>
      </c>
      <c r="BV49" s="3">
        <f t="shared" si="49"/>
        <v>0</v>
      </c>
      <c r="BW49" s="104">
        <f t="shared" si="94"/>
        <v>0</v>
      </c>
      <c r="BX49" s="3">
        <f t="shared" si="95"/>
        <v>0</v>
      </c>
      <c r="BY49" s="3">
        <f t="shared" si="96"/>
        <v>0</v>
      </c>
      <c r="BZ49" s="3">
        <f t="shared" si="20"/>
        <v>0</v>
      </c>
      <c r="CA49" s="3">
        <f t="shared" si="21"/>
        <v>0</v>
      </c>
      <c r="CB49" s="3">
        <f>IF(BW49=0,0,IF(BY49-BZ49=0,0,MIN(BY49-BZ49,$D$1-$C49-SUMIF($J$15:CA$15,"Snowball",$J49:CA49))))</f>
        <v>0</v>
      </c>
      <c r="CC49" s="3">
        <f t="shared" si="50"/>
        <v>0</v>
      </c>
      <c r="CD49" s="104">
        <f t="shared" si="97"/>
        <v>0</v>
      </c>
      <c r="CE49" s="3">
        <f t="shared" si="98"/>
        <v>0</v>
      </c>
      <c r="CF49" s="3">
        <f t="shared" si="99"/>
        <v>0</v>
      </c>
      <c r="CG49" s="3">
        <f t="shared" si="22"/>
        <v>0</v>
      </c>
      <c r="CH49" s="3">
        <f t="shared" si="23"/>
        <v>0</v>
      </c>
      <c r="CI49" s="3">
        <f>IF(CD49=0,0,IF(CF49-CG49=0,0,MIN(CF49-CG49,$D$1-$C49-SUMIF($J$15:CH$15,"Snowball",$J49:CH49))))</f>
        <v>0</v>
      </c>
      <c r="CJ49" s="3">
        <f t="shared" si="51"/>
        <v>0</v>
      </c>
      <c r="CK49" s="104">
        <f t="shared" si="100"/>
        <v>0</v>
      </c>
      <c r="CL49" s="3">
        <f t="shared" si="101"/>
        <v>0</v>
      </c>
      <c r="CM49" s="3">
        <f t="shared" si="102"/>
        <v>0</v>
      </c>
      <c r="CN49" s="3">
        <f t="shared" si="24"/>
        <v>0</v>
      </c>
      <c r="CO49" s="3">
        <f t="shared" si="25"/>
        <v>0</v>
      </c>
      <c r="CP49" s="3">
        <f>IF(CK49=0,0,IF(CM49-CN49=0,0,MIN(CM49-CN49,$D$1-$C49-SUMIF($J$15:CO$15,"Snowball",$J49:CO49))))</f>
        <v>0</v>
      </c>
      <c r="CQ49" s="3">
        <f t="shared" si="52"/>
        <v>0</v>
      </c>
      <c r="CR49" s="104">
        <f t="shared" si="103"/>
        <v>0</v>
      </c>
      <c r="CS49" s="3">
        <f t="shared" si="104"/>
        <v>0</v>
      </c>
      <c r="CT49" s="3">
        <f t="shared" si="105"/>
        <v>0</v>
      </c>
      <c r="CU49" s="3">
        <f t="shared" si="26"/>
        <v>0</v>
      </c>
      <c r="CV49" s="3">
        <f t="shared" si="27"/>
        <v>0</v>
      </c>
      <c r="CW49" s="3">
        <f>IF(CR49=0,0,IF(CT49-CU49=0,0,MIN(CT49-CU49,$D$1-$C49-SUMIF($J$15:CV$15,"Snowball",$J49:CV49))))</f>
        <v>0</v>
      </c>
      <c r="CX49" s="3">
        <f t="shared" si="53"/>
        <v>0</v>
      </c>
      <c r="CY49" s="104">
        <f t="shared" si="106"/>
        <v>0</v>
      </c>
      <c r="CZ49" s="3">
        <f t="shared" si="107"/>
        <v>0</v>
      </c>
      <c r="DA49" s="3">
        <f t="shared" si="108"/>
        <v>0</v>
      </c>
      <c r="DB49" s="3">
        <f t="shared" si="28"/>
        <v>0</v>
      </c>
      <c r="DC49" s="3">
        <f t="shared" si="29"/>
        <v>0</v>
      </c>
      <c r="DD49" s="3">
        <f>IF(CY49=0,0,IF(DA49-DB49=0,0,MIN(DA49-DB49,$D$1-$C49-SUMIF($J$15:DC$15,"Snowball",$J49:DC49))))</f>
        <v>0</v>
      </c>
      <c r="DE49" s="3">
        <f t="shared" si="54"/>
        <v>0</v>
      </c>
      <c r="DF49" s="104">
        <f t="shared" si="109"/>
        <v>0</v>
      </c>
      <c r="DG49" s="3">
        <f t="shared" si="110"/>
        <v>0</v>
      </c>
      <c r="DH49" s="3">
        <f t="shared" si="111"/>
        <v>0</v>
      </c>
      <c r="DI49" s="3">
        <f t="shared" si="30"/>
        <v>0</v>
      </c>
      <c r="DJ49" s="3">
        <f t="shared" si="31"/>
        <v>0</v>
      </c>
      <c r="DK49" s="3">
        <f>IF(DF49=0,0,IF(DH49-DI49=0,0,MIN(DH49-DI49,$D$1-$C49-SUMIF($J$15:DJ$15,"Snowball",$J49:DJ49))))</f>
        <v>0</v>
      </c>
      <c r="DL49" s="3">
        <f t="shared" si="55"/>
        <v>0</v>
      </c>
      <c r="DM49" s="104">
        <f t="shared" si="112"/>
        <v>0</v>
      </c>
      <c r="DN49" s="3">
        <f t="shared" si="113"/>
        <v>0</v>
      </c>
      <c r="DO49" s="3">
        <f t="shared" si="114"/>
        <v>0</v>
      </c>
      <c r="DP49" s="3">
        <f t="shared" si="32"/>
        <v>0</v>
      </c>
      <c r="DQ49" s="3">
        <f t="shared" si="33"/>
        <v>0</v>
      </c>
      <c r="DR49" s="3">
        <f>IF(DM49=0,0,IF(DO49-DP49=0,0,MIN(DO49-DP49,$D$1-$C49-SUMIF($J$15:DQ$15,"Snowball",$J49:DQ49))))</f>
        <v>0</v>
      </c>
      <c r="DS49" s="3">
        <f t="shared" si="56"/>
        <v>0</v>
      </c>
      <c r="DT49" s="104">
        <f t="shared" si="115"/>
        <v>0</v>
      </c>
      <c r="DU49" s="3">
        <f t="shared" si="116"/>
        <v>0</v>
      </c>
      <c r="DV49" s="3">
        <f t="shared" si="117"/>
        <v>0</v>
      </c>
      <c r="DW49" s="3">
        <f t="shared" si="34"/>
        <v>0</v>
      </c>
      <c r="DX49" s="3">
        <f t="shared" si="35"/>
        <v>0</v>
      </c>
      <c r="DY49" s="3">
        <f>IF(DT49=0,0,IF(DV49-DW49=0,0,MIN(DV49-DW49,$D$1-$C49-SUMIF($J$15:DX$15,"Snowball",$J49:DX49))))</f>
        <v>0</v>
      </c>
      <c r="DZ49" s="3">
        <f t="shared" si="57"/>
        <v>0</v>
      </c>
      <c r="EA49" s="104">
        <f t="shared" si="118"/>
        <v>0</v>
      </c>
      <c r="EB49" s="3">
        <f t="shared" si="119"/>
        <v>0</v>
      </c>
      <c r="EC49" s="3">
        <f t="shared" si="120"/>
        <v>0</v>
      </c>
      <c r="ED49" s="3">
        <f t="shared" si="36"/>
        <v>0</v>
      </c>
      <c r="EE49" s="3">
        <f t="shared" si="37"/>
        <v>0</v>
      </c>
      <c r="EF49" s="3">
        <f>IF(EA49=0,0,IF(EC49-ED49=0,0,MIN(EC49-ED49,$D$1-$C49-SUMIF($J$15:EE$15,"Snowball",$J49:EE49))))</f>
        <v>0</v>
      </c>
      <c r="EG49" s="3">
        <f t="shared" si="58"/>
        <v>0</v>
      </c>
      <c r="EH49" s="104">
        <f t="shared" si="121"/>
        <v>0</v>
      </c>
      <c r="EI49" s="3">
        <f t="shared" si="122"/>
        <v>0</v>
      </c>
      <c r="EJ49" s="3">
        <f t="shared" si="123"/>
        <v>0</v>
      </c>
      <c r="EK49" s="3">
        <f t="shared" si="38"/>
        <v>0</v>
      </c>
      <c r="EL49" s="3">
        <f t="shared" si="39"/>
        <v>0</v>
      </c>
      <c r="EM49" s="3">
        <f>IF(EH49=0,0,IF(EJ49-EK49=0,0,MIN(EJ49-EK49,$D$1-$C49-SUMIF($J$15:EL$15,"Snowball",$J49:EL49))))</f>
        <v>0</v>
      </c>
      <c r="EN49" s="3">
        <f t="shared" si="59"/>
        <v>0</v>
      </c>
    </row>
    <row r="50" spans="1:144" x14ac:dyDescent="0.25">
      <c r="A50" s="1" t="s">
        <v>45</v>
      </c>
      <c r="B50" s="76">
        <f t="shared" si="60"/>
        <v>0</v>
      </c>
      <c r="C50" s="3">
        <f t="shared" si="61"/>
        <v>0</v>
      </c>
      <c r="D50" s="101">
        <f t="shared" si="62"/>
        <v>0</v>
      </c>
      <c r="E50" s="104">
        <f t="shared" si="63"/>
        <v>0</v>
      </c>
      <c r="F50" s="3">
        <f t="shared" si="64"/>
        <v>0</v>
      </c>
      <c r="G50" s="3">
        <f t="shared" si="65"/>
        <v>0</v>
      </c>
      <c r="H50" s="3">
        <f t="shared" si="0"/>
        <v>0</v>
      </c>
      <c r="I50" s="3">
        <f t="shared" si="1"/>
        <v>0</v>
      </c>
      <c r="J50" s="3">
        <f t="shared" si="66"/>
        <v>0</v>
      </c>
      <c r="K50" s="3">
        <f t="shared" si="40"/>
        <v>0</v>
      </c>
      <c r="L50" s="104">
        <f t="shared" si="67"/>
        <v>0</v>
      </c>
      <c r="M50" s="3">
        <f t="shared" si="68"/>
        <v>0</v>
      </c>
      <c r="N50" s="3">
        <f t="shared" si="69"/>
        <v>0</v>
      </c>
      <c r="O50" s="3">
        <f t="shared" si="2"/>
        <v>0</v>
      </c>
      <c r="P50" s="3">
        <f t="shared" si="3"/>
        <v>0</v>
      </c>
      <c r="Q50" s="3">
        <f>IF(L50=0,0,IF(N50-O50=0,0,MIN(N50-O50,$D$1-$C50-SUMIF($J$15:P$15,"Snowball",$J50:P50))))</f>
        <v>0</v>
      </c>
      <c r="R50" s="3">
        <f t="shared" si="41"/>
        <v>0</v>
      </c>
      <c r="S50" s="104">
        <f t="shared" si="70"/>
        <v>0</v>
      </c>
      <c r="T50" s="3">
        <f t="shared" si="71"/>
        <v>0</v>
      </c>
      <c r="U50" s="3">
        <f t="shared" si="72"/>
        <v>0</v>
      </c>
      <c r="V50" s="3">
        <f t="shared" si="4"/>
        <v>0</v>
      </c>
      <c r="W50" s="3">
        <f t="shared" si="5"/>
        <v>0</v>
      </c>
      <c r="X50" s="3">
        <f>IF(S50=0,0,IF(U50-V50=0,0,MIN(U50-V50,$D$1-$C50-SUMIF($J$15:W$15,"Snowball",$J50:W50))))</f>
        <v>0</v>
      </c>
      <c r="Y50" s="3">
        <f t="shared" si="42"/>
        <v>0</v>
      </c>
      <c r="Z50" s="104">
        <f t="shared" si="73"/>
        <v>0</v>
      </c>
      <c r="AA50" s="3">
        <f t="shared" si="74"/>
        <v>0</v>
      </c>
      <c r="AB50" s="3">
        <f t="shared" si="75"/>
        <v>0</v>
      </c>
      <c r="AC50" s="3">
        <f t="shared" si="6"/>
        <v>0</v>
      </c>
      <c r="AD50" s="3">
        <f t="shared" si="7"/>
        <v>0</v>
      </c>
      <c r="AE50" s="3">
        <f>IF(Z50=0,0,IF(AB50-AC50=0,0,MIN(AB50-AC50,$D$1-$C50-SUMIF($J$15:AD$15,"Snowball",$J50:AD50))))</f>
        <v>0</v>
      </c>
      <c r="AF50" s="3">
        <f t="shared" si="43"/>
        <v>0</v>
      </c>
      <c r="AG50" s="104">
        <f t="shared" si="76"/>
        <v>0</v>
      </c>
      <c r="AH50" s="3">
        <f t="shared" si="77"/>
        <v>0</v>
      </c>
      <c r="AI50" s="3">
        <f t="shared" si="78"/>
        <v>0</v>
      </c>
      <c r="AJ50" s="3">
        <f t="shared" si="8"/>
        <v>0</v>
      </c>
      <c r="AK50" s="3">
        <f t="shared" si="9"/>
        <v>0</v>
      </c>
      <c r="AL50" s="3">
        <f>IF(AG50=0,0,IF(AI50-AJ50=0,0,MIN(AI50-AJ50,$D$1-$C50-SUMIF($J$15:AK$15,"Snowball",$J50:AK50))))</f>
        <v>0</v>
      </c>
      <c r="AM50" s="3">
        <f t="shared" si="44"/>
        <v>0</v>
      </c>
      <c r="AN50" s="104">
        <f t="shared" si="79"/>
        <v>0</v>
      </c>
      <c r="AO50" s="3">
        <f t="shared" si="80"/>
        <v>0</v>
      </c>
      <c r="AP50" s="3">
        <f t="shared" si="81"/>
        <v>0</v>
      </c>
      <c r="AQ50" s="3">
        <f t="shared" si="10"/>
        <v>0</v>
      </c>
      <c r="AR50" s="3">
        <f t="shared" si="11"/>
        <v>0</v>
      </c>
      <c r="AS50" s="3">
        <f>IF(AN50=0,0,IF(AP50-AQ50=0,0,MIN(AP50-AQ50,$D$1-$C50-SUMIF($J$15:AR$15,"Snowball",$J50:AR50))))</f>
        <v>0</v>
      </c>
      <c r="AT50" s="3">
        <f t="shared" si="45"/>
        <v>0</v>
      </c>
      <c r="AU50" s="104">
        <f t="shared" si="82"/>
        <v>0</v>
      </c>
      <c r="AV50" s="3">
        <f t="shared" si="83"/>
        <v>0</v>
      </c>
      <c r="AW50" s="3">
        <f t="shared" si="84"/>
        <v>0</v>
      </c>
      <c r="AX50" s="3">
        <f t="shared" si="12"/>
        <v>0</v>
      </c>
      <c r="AY50" s="3">
        <f t="shared" si="13"/>
        <v>0</v>
      </c>
      <c r="AZ50" s="3">
        <f>IF(AU50=0,0,IF(AW50-AX50=0,0,MIN(AW50-AX50,$D$1-$C50-SUMIF($J$15:AY$15,"Snowball",$J50:AY50))))</f>
        <v>0</v>
      </c>
      <c r="BA50" s="3">
        <f t="shared" si="46"/>
        <v>0</v>
      </c>
      <c r="BB50" s="104">
        <f t="shared" si="85"/>
        <v>0</v>
      </c>
      <c r="BC50" s="3">
        <f t="shared" si="86"/>
        <v>0</v>
      </c>
      <c r="BD50" s="3">
        <f t="shared" si="87"/>
        <v>0</v>
      </c>
      <c r="BE50" s="3">
        <f t="shared" si="14"/>
        <v>0</v>
      </c>
      <c r="BF50" s="3">
        <f t="shared" si="15"/>
        <v>0</v>
      </c>
      <c r="BG50" s="3">
        <f>IF(BB50=0,0,IF(BD50-BE50=0,0,MIN(BD50-BE50,$D$1-$C50-SUMIF($J$15:BF$15,"Snowball",$J50:BF50))))</f>
        <v>0</v>
      </c>
      <c r="BH50" s="3">
        <f t="shared" si="47"/>
        <v>0</v>
      </c>
      <c r="BI50" s="104">
        <f t="shared" si="88"/>
        <v>0</v>
      </c>
      <c r="BJ50" s="3">
        <f t="shared" si="89"/>
        <v>0</v>
      </c>
      <c r="BK50" s="3">
        <f t="shared" si="90"/>
        <v>0</v>
      </c>
      <c r="BL50" s="3">
        <f t="shared" si="16"/>
        <v>0</v>
      </c>
      <c r="BM50" s="3">
        <f t="shared" si="17"/>
        <v>0</v>
      </c>
      <c r="BN50" s="3">
        <f>IF(BI50=0,0,IF(BK50-BL50=0,0,MIN(BK50-BL50,$D$1-$C50-SUMIF($J$15:BM$15,"Snowball",$J50:BM50))))</f>
        <v>0</v>
      </c>
      <c r="BO50" s="3">
        <f t="shared" si="48"/>
        <v>0</v>
      </c>
      <c r="BP50" s="104">
        <f t="shared" si="91"/>
        <v>0</v>
      </c>
      <c r="BQ50" s="3">
        <f t="shared" si="92"/>
        <v>0</v>
      </c>
      <c r="BR50" s="3">
        <f t="shared" si="93"/>
        <v>0</v>
      </c>
      <c r="BS50" s="3">
        <f t="shared" si="18"/>
        <v>0</v>
      </c>
      <c r="BT50" s="3">
        <f t="shared" si="19"/>
        <v>0</v>
      </c>
      <c r="BU50" s="3">
        <f>IF(BP50=0,0,IF(BR50-BS50=0,0,MIN(BR50-BS50,$D$1-$C50-SUMIF($J$15:BT$15,"Snowball",$J50:BT50))))</f>
        <v>0</v>
      </c>
      <c r="BV50" s="3">
        <f t="shared" si="49"/>
        <v>0</v>
      </c>
      <c r="BW50" s="104">
        <f t="shared" si="94"/>
        <v>0</v>
      </c>
      <c r="BX50" s="3">
        <f t="shared" si="95"/>
        <v>0</v>
      </c>
      <c r="BY50" s="3">
        <f t="shared" si="96"/>
        <v>0</v>
      </c>
      <c r="BZ50" s="3">
        <f t="shared" si="20"/>
        <v>0</v>
      </c>
      <c r="CA50" s="3">
        <f t="shared" si="21"/>
        <v>0</v>
      </c>
      <c r="CB50" s="3">
        <f>IF(BW50=0,0,IF(BY50-BZ50=0,0,MIN(BY50-BZ50,$D$1-$C50-SUMIF($J$15:CA$15,"Snowball",$J50:CA50))))</f>
        <v>0</v>
      </c>
      <c r="CC50" s="3">
        <f t="shared" si="50"/>
        <v>0</v>
      </c>
      <c r="CD50" s="104">
        <f t="shared" si="97"/>
        <v>0</v>
      </c>
      <c r="CE50" s="3">
        <f t="shared" si="98"/>
        <v>0</v>
      </c>
      <c r="CF50" s="3">
        <f t="shared" si="99"/>
        <v>0</v>
      </c>
      <c r="CG50" s="3">
        <f t="shared" si="22"/>
        <v>0</v>
      </c>
      <c r="CH50" s="3">
        <f t="shared" si="23"/>
        <v>0</v>
      </c>
      <c r="CI50" s="3">
        <f>IF(CD50=0,0,IF(CF50-CG50=0,0,MIN(CF50-CG50,$D$1-$C50-SUMIF($J$15:CH$15,"Snowball",$J50:CH50))))</f>
        <v>0</v>
      </c>
      <c r="CJ50" s="3">
        <f t="shared" si="51"/>
        <v>0</v>
      </c>
      <c r="CK50" s="104">
        <f t="shared" si="100"/>
        <v>0</v>
      </c>
      <c r="CL50" s="3">
        <f t="shared" si="101"/>
        <v>0</v>
      </c>
      <c r="CM50" s="3">
        <f t="shared" si="102"/>
        <v>0</v>
      </c>
      <c r="CN50" s="3">
        <f t="shared" si="24"/>
        <v>0</v>
      </c>
      <c r="CO50" s="3">
        <f t="shared" si="25"/>
        <v>0</v>
      </c>
      <c r="CP50" s="3">
        <f>IF(CK50=0,0,IF(CM50-CN50=0,0,MIN(CM50-CN50,$D$1-$C50-SUMIF($J$15:CO$15,"Snowball",$J50:CO50))))</f>
        <v>0</v>
      </c>
      <c r="CQ50" s="3">
        <f t="shared" si="52"/>
        <v>0</v>
      </c>
      <c r="CR50" s="104">
        <f t="shared" si="103"/>
        <v>0</v>
      </c>
      <c r="CS50" s="3">
        <f t="shared" si="104"/>
        <v>0</v>
      </c>
      <c r="CT50" s="3">
        <f t="shared" si="105"/>
        <v>0</v>
      </c>
      <c r="CU50" s="3">
        <f t="shared" si="26"/>
        <v>0</v>
      </c>
      <c r="CV50" s="3">
        <f t="shared" si="27"/>
        <v>0</v>
      </c>
      <c r="CW50" s="3">
        <f>IF(CR50=0,0,IF(CT50-CU50=0,0,MIN(CT50-CU50,$D$1-$C50-SUMIF($J$15:CV$15,"Snowball",$J50:CV50))))</f>
        <v>0</v>
      </c>
      <c r="CX50" s="3">
        <f t="shared" si="53"/>
        <v>0</v>
      </c>
      <c r="CY50" s="104">
        <f t="shared" si="106"/>
        <v>0</v>
      </c>
      <c r="CZ50" s="3">
        <f t="shared" si="107"/>
        <v>0</v>
      </c>
      <c r="DA50" s="3">
        <f t="shared" si="108"/>
        <v>0</v>
      </c>
      <c r="DB50" s="3">
        <f t="shared" si="28"/>
        <v>0</v>
      </c>
      <c r="DC50" s="3">
        <f t="shared" si="29"/>
        <v>0</v>
      </c>
      <c r="DD50" s="3">
        <f>IF(CY50=0,0,IF(DA50-DB50=0,0,MIN(DA50-DB50,$D$1-$C50-SUMIF($J$15:DC$15,"Snowball",$J50:DC50))))</f>
        <v>0</v>
      </c>
      <c r="DE50" s="3">
        <f t="shared" si="54"/>
        <v>0</v>
      </c>
      <c r="DF50" s="104">
        <f t="shared" si="109"/>
        <v>0</v>
      </c>
      <c r="DG50" s="3">
        <f t="shared" si="110"/>
        <v>0</v>
      </c>
      <c r="DH50" s="3">
        <f t="shared" si="111"/>
        <v>0</v>
      </c>
      <c r="DI50" s="3">
        <f t="shared" si="30"/>
        <v>0</v>
      </c>
      <c r="DJ50" s="3">
        <f t="shared" si="31"/>
        <v>0</v>
      </c>
      <c r="DK50" s="3">
        <f>IF(DF50=0,0,IF(DH50-DI50=0,0,MIN(DH50-DI50,$D$1-$C50-SUMIF($J$15:DJ$15,"Snowball",$J50:DJ50))))</f>
        <v>0</v>
      </c>
      <c r="DL50" s="3">
        <f t="shared" si="55"/>
        <v>0</v>
      </c>
      <c r="DM50" s="104">
        <f t="shared" si="112"/>
        <v>0</v>
      </c>
      <c r="DN50" s="3">
        <f t="shared" si="113"/>
        <v>0</v>
      </c>
      <c r="DO50" s="3">
        <f t="shared" si="114"/>
        <v>0</v>
      </c>
      <c r="DP50" s="3">
        <f t="shared" si="32"/>
        <v>0</v>
      </c>
      <c r="DQ50" s="3">
        <f t="shared" si="33"/>
        <v>0</v>
      </c>
      <c r="DR50" s="3">
        <f>IF(DM50=0,0,IF(DO50-DP50=0,0,MIN(DO50-DP50,$D$1-$C50-SUMIF($J$15:DQ$15,"Snowball",$J50:DQ50))))</f>
        <v>0</v>
      </c>
      <c r="DS50" s="3">
        <f t="shared" si="56"/>
        <v>0</v>
      </c>
      <c r="DT50" s="104">
        <f t="shared" si="115"/>
        <v>0</v>
      </c>
      <c r="DU50" s="3">
        <f t="shared" si="116"/>
        <v>0</v>
      </c>
      <c r="DV50" s="3">
        <f t="shared" si="117"/>
        <v>0</v>
      </c>
      <c r="DW50" s="3">
        <f t="shared" si="34"/>
        <v>0</v>
      </c>
      <c r="DX50" s="3">
        <f t="shared" si="35"/>
        <v>0</v>
      </c>
      <c r="DY50" s="3">
        <f>IF(DT50=0,0,IF(DV50-DW50=0,0,MIN(DV50-DW50,$D$1-$C50-SUMIF($J$15:DX$15,"Snowball",$J50:DX50))))</f>
        <v>0</v>
      </c>
      <c r="DZ50" s="3">
        <f t="shared" si="57"/>
        <v>0</v>
      </c>
      <c r="EA50" s="104">
        <f t="shared" si="118"/>
        <v>0</v>
      </c>
      <c r="EB50" s="3">
        <f t="shared" si="119"/>
        <v>0</v>
      </c>
      <c r="EC50" s="3">
        <f t="shared" si="120"/>
        <v>0</v>
      </c>
      <c r="ED50" s="3">
        <f t="shared" si="36"/>
        <v>0</v>
      </c>
      <c r="EE50" s="3">
        <f t="shared" si="37"/>
        <v>0</v>
      </c>
      <c r="EF50" s="3">
        <f>IF(EA50=0,0,IF(EC50-ED50=0,0,MIN(EC50-ED50,$D$1-$C50-SUMIF($J$15:EE$15,"Snowball",$J50:EE50))))</f>
        <v>0</v>
      </c>
      <c r="EG50" s="3">
        <f t="shared" si="58"/>
        <v>0</v>
      </c>
      <c r="EH50" s="104">
        <f t="shared" si="121"/>
        <v>0</v>
      </c>
      <c r="EI50" s="3">
        <f t="shared" si="122"/>
        <v>0</v>
      </c>
      <c r="EJ50" s="3">
        <f t="shared" si="123"/>
        <v>0</v>
      </c>
      <c r="EK50" s="3">
        <f t="shared" si="38"/>
        <v>0</v>
      </c>
      <c r="EL50" s="3">
        <f t="shared" si="39"/>
        <v>0</v>
      </c>
      <c r="EM50" s="3">
        <f>IF(EH50=0,0,IF(EJ50-EK50=0,0,MIN(EJ50-EK50,$D$1-$C50-SUMIF($J$15:EL$15,"Snowball",$J50:EL50))))</f>
        <v>0</v>
      </c>
      <c r="EN50" s="3">
        <f t="shared" si="59"/>
        <v>0</v>
      </c>
    </row>
    <row r="51" spans="1:144" x14ac:dyDescent="0.25">
      <c r="A51" s="1" t="s">
        <v>46</v>
      </c>
      <c r="B51" s="76">
        <f t="shared" si="60"/>
        <v>0</v>
      </c>
      <c r="C51" s="3">
        <f t="shared" si="61"/>
        <v>0</v>
      </c>
      <c r="D51" s="101">
        <f t="shared" si="62"/>
        <v>0</v>
      </c>
      <c r="E51" s="104">
        <f t="shared" si="63"/>
        <v>0</v>
      </c>
      <c r="F51" s="3">
        <f t="shared" si="64"/>
        <v>0</v>
      </c>
      <c r="G51" s="3">
        <f t="shared" si="65"/>
        <v>0</v>
      </c>
      <c r="H51" s="3">
        <f t="shared" si="0"/>
        <v>0</v>
      </c>
      <c r="I51" s="3">
        <f t="shared" si="1"/>
        <v>0</v>
      </c>
      <c r="J51" s="3">
        <f t="shared" si="66"/>
        <v>0</v>
      </c>
      <c r="K51" s="3">
        <f t="shared" si="40"/>
        <v>0</v>
      </c>
      <c r="L51" s="104">
        <f t="shared" si="67"/>
        <v>0</v>
      </c>
      <c r="M51" s="3">
        <f t="shared" si="68"/>
        <v>0</v>
      </c>
      <c r="N51" s="3">
        <f t="shared" si="69"/>
        <v>0</v>
      </c>
      <c r="O51" s="3">
        <f t="shared" si="2"/>
        <v>0</v>
      </c>
      <c r="P51" s="3">
        <f t="shared" si="3"/>
        <v>0</v>
      </c>
      <c r="Q51" s="3">
        <f>IF(L51=0,0,IF(N51-O51=0,0,MIN(N51-O51,$D$1-$C51-SUMIF($J$15:P$15,"Snowball",$J51:P51))))</f>
        <v>0</v>
      </c>
      <c r="R51" s="3">
        <f t="shared" si="41"/>
        <v>0</v>
      </c>
      <c r="S51" s="104">
        <f t="shared" si="70"/>
        <v>0</v>
      </c>
      <c r="T51" s="3">
        <f t="shared" si="71"/>
        <v>0</v>
      </c>
      <c r="U51" s="3">
        <f t="shared" si="72"/>
        <v>0</v>
      </c>
      <c r="V51" s="3">
        <f t="shared" si="4"/>
        <v>0</v>
      </c>
      <c r="W51" s="3">
        <f t="shared" si="5"/>
        <v>0</v>
      </c>
      <c r="X51" s="3">
        <f>IF(S51=0,0,IF(U51-V51=0,0,MIN(U51-V51,$D$1-$C51-SUMIF($J$15:W$15,"Snowball",$J51:W51))))</f>
        <v>0</v>
      </c>
      <c r="Y51" s="3">
        <f t="shared" si="42"/>
        <v>0</v>
      </c>
      <c r="Z51" s="104">
        <f t="shared" si="73"/>
        <v>0</v>
      </c>
      <c r="AA51" s="3">
        <f t="shared" si="74"/>
        <v>0</v>
      </c>
      <c r="AB51" s="3">
        <f t="shared" si="75"/>
        <v>0</v>
      </c>
      <c r="AC51" s="3">
        <f t="shared" si="6"/>
        <v>0</v>
      </c>
      <c r="AD51" s="3">
        <f t="shared" si="7"/>
        <v>0</v>
      </c>
      <c r="AE51" s="3">
        <f>IF(Z51=0,0,IF(AB51-AC51=0,0,MIN(AB51-AC51,$D$1-$C51-SUMIF($J$15:AD$15,"Snowball",$J51:AD51))))</f>
        <v>0</v>
      </c>
      <c r="AF51" s="3">
        <f t="shared" si="43"/>
        <v>0</v>
      </c>
      <c r="AG51" s="104">
        <f t="shared" si="76"/>
        <v>0</v>
      </c>
      <c r="AH51" s="3">
        <f t="shared" si="77"/>
        <v>0</v>
      </c>
      <c r="AI51" s="3">
        <f t="shared" si="78"/>
        <v>0</v>
      </c>
      <c r="AJ51" s="3">
        <f t="shared" si="8"/>
        <v>0</v>
      </c>
      <c r="AK51" s="3">
        <f t="shared" si="9"/>
        <v>0</v>
      </c>
      <c r="AL51" s="3">
        <f>IF(AG51=0,0,IF(AI51-AJ51=0,0,MIN(AI51-AJ51,$D$1-$C51-SUMIF($J$15:AK$15,"Snowball",$J51:AK51))))</f>
        <v>0</v>
      </c>
      <c r="AM51" s="3">
        <f t="shared" si="44"/>
        <v>0</v>
      </c>
      <c r="AN51" s="104">
        <f t="shared" si="79"/>
        <v>0</v>
      </c>
      <c r="AO51" s="3">
        <f t="shared" si="80"/>
        <v>0</v>
      </c>
      <c r="AP51" s="3">
        <f t="shared" si="81"/>
        <v>0</v>
      </c>
      <c r="AQ51" s="3">
        <f t="shared" si="10"/>
        <v>0</v>
      </c>
      <c r="AR51" s="3">
        <f t="shared" si="11"/>
        <v>0</v>
      </c>
      <c r="AS51" s="3">
        <f>IF(AN51=0,0,IF(AP51-AQ51=0,0,MIN(AP51-AQ51,$D$1-$C51-SUMIF($J$15:AR$15,"Snowball",$J51:AR51))))</f>
        <v>0</v>
      </c>
      <c r="AT51" s="3">
        <f t="shared" si="45"/>
        <v>0</v>
      </c>
      <c r="AU51" s="104">
        <f t="shared" si="82"/>
        <v>0</v>
      </c>
      <c r="AV51" s="3">
        <f t="shared" si="83"/>
        <v>0</v>
      </c>
      <c r="AW51" s="3">
        <f t="shared" si="84"/>
        <v>0</v>
      </c>
      <c r="AX51" s="3">
        <f t="shared" si="12"/>
        <v>0</v>
      </c>
      <c r="AY51" s="3">
        <f t="shared" si="13"/>
        <v>0</v>
      </c>
      <c r="AZ51" s="3">
        <f>IF(AU51=0,0,IF(AW51-AX51=0,0,MIN(AW51-AX51,$D$1-$C51-SUMIF($J$15:AY$15,"Snowball",$J51:AY51))))</f>
        <v>0</v>
      </c>
      <c r="BA51" s="3">
        <f t="shared" si="46"/>
        <v>0</v>
      </c>
      <c r="BB51" s="104">
        <f t="shared" si="85"/>
        <v>0</v>
      </c>
      <c r="BC51" s="3">
        <f t="shared" si="86"/>
        <v>0</v>
      </c>
      <c r="BD51" s="3">
        <f t="shared" si="87"/>
        <v>0</v>
      </c>
      <c r="BE51" s="3">
        <f t="shared" si="14"/>
        <v>0</v>
      </c>
      <c r="BF51" s="3">
        <f t="shared" si="15"/>
        <v>0</v>
      </c>
      <c r="BG51" s="3">
        <f>IF(BB51=0,0,IF(BD51-BE51=0,0,MIN(BD51-BE51,$D$1-$C51-SUMIF($J$15:BF$15,"Snowball",$J51:BF51))))</f>
        <v>0</v>
      </c>
      <c r="BH51" s="3">
        <f t="shared" si="47"/>
        <v>0</v>
      </c>
      <c r="BI51" s="104">
        <f t="shared" si="88"/>
        <v>0</v>
      </c>
      <c r="BJ51" s="3">
        <f t="shared" si="89"/>
        <v>0</v>
      </c>
      <c r="BK51" s="3">
        <f t="shared" si="90"/>
        <v>0</v>
      </c>
      <c r="BL51" s="3">
        <f t="shared" si="16"/>
        <v>0</v>
      </c>
      <c r="BM51" s="3">
        <f t="shared" si="17"/>
        <v>0</v>
      </c>
      <c r="BN51" s="3">
        <f>IF(BI51=0,0,IF(BK51-BL51=0,0,MIN(BK51-BL51,$D$1-$C51-SUMIF($J$15:BM$15,"Snowball",$J51:BM51))))</f>
        <v>0</v>
      </c>
      <c r="BO51" s="3">
        <f t="shared" si="48"/>
        <v>0</v>
      </c>
      <c r="BP51" s="104">
        <f t="shared" si="91"/>
        <v>0</v>
      </c>
      <c r="BQ51" s="3">
        <f t="shared" si="92"/>
        <v>0</v>
      </c>
      <c r="BR51" s="3">
        <f t="shared" si="93"/>
        <v>0</v>
      </c>
      <c r="BS51" s="3">
        <f t="shared" si="18"/>
        <v>0</v>
      </c>
      <c r="BT51" s="3">
        <f t="shared" si="19"/>
        <v>0</v>
      </c>
      <c r="BU51" s="3">
        <f>IF(BP51=0,0,IF(BR51-BS51=0,0,MIN(BR51-BS51,$D$1-$C51-SUMIF($J$15:BT$15,"Snowball",$J51:BT51))))</f>
        <v>0</v>
      </c>
      <c r="BV51" s="3">
        <f t="shared" si="49"/>
        <v>0</v>
      </c>
      <c r="BW51" s="104">
        <f t="shared" si="94"/>
        <v>0</v>
      </c>
      <c r="BX51" s="3">
        <f t="shared" si="95"/>
        <v>0</v>
      </c>
      <c r="BY51" s="3">
        <f t="shared" si="96"/>
        <v>0</v>
      </c>
      <c r="BZ51" s="3">
        <f t="shared" si="20"/>
        <v>0</v>
      </c>
      <c r="CA51" s="3">
        <f t="shared" si="21"/>
        <v>0</v>
      </c>
      <c r="CB51" s="3">
        <f>IF(BW51=0,0,IF(BY51-BZ51=0,0,MIN(BY51-BZ51,$D$1-$C51-SUMIF($J$15:CA$15,"Snowball",$J51:CA51))))</f>
        <v>0</v>
      </c>
      <c r="CC51" s="3">
        <f t="shared" si="50"/>
        <v>0</v>
      </c>
      <c r="CD51" s="104">
        <f t="shared" si="97"/>
        <v>0</v>
      </c>
      <c r="CE51" s="3">
        <f t="shared" si="98"/>
        <v>0</v>
      </c>
      <c r="CF51" s="3">
        <f t="shared" si="99"/>
        <v>0</v>
      </c>
      <c r="CG51" s="3">
        <f t="shared" si="22"/>
        <v>0</v>
      </c>
      <c r="CH51" s="3">
        <f t="shared" si="23"/>
        <v>0</v>
      </c>
      <c r="CI51" s="3">
        <f>IF(CD51=0,0,IF(CF51-CG51=0,0,MIN(CF51-CG51,$D$1-$C51-SUMIF($J$15:CH$15,"Snowball",$J51:CH51))))</f>
        <v>0</v>
      </c>
      <c r="CJ51" s="3">
        <f t="shared" si="51"/>
        <v>0</v>
      </c>
      <c r="CK51" s="104">
        <f t="shared" si="100"/>
        <v>0</v>
      </c>
      <c r="CL51" s="3">
        <f t="shared" si="101"/>
        <v>0</v>
      </c>
      <c r="CM51" s="3">
        <f t="shared" si="102"/>
        <v>0</v>
      </c>
      <c r="CN51" s="3">
        <f t="shared" si="24"/>
        <v>0</v>
      </c>
      <c r="CO51" s="3">
        <f t="shared" si="25"/>
        <v>0</v>
      </c>
      <c r="CP51" s="3">
        <f>IF(CK51=0,0,IF(CM51-CN51=0,0,MIN(CM51-CN51,$D$1-$C51-SUMIF($J$15:CO$15,"Snowball",$J51:CO51))))</f>
        <v>0</v>
      </c>
      <c r="CQ51" s="3">
        <f t="shared" si="52"/>
        <v>0</v>
      </c>
      <c r="CR51" s="104">
        <f t="shared" si="103"/>
        <v>0</v>
      </c>
      <c r="CS51" s="3">
        <f t="shared" si="104"/>
        <v>0</v>
      </c>
      <c r="CT51" s="3">
        <f t="shared" si="105"/>
        <v>0</v>
      </c>
      <c r="CU51" s="3">
        <f t="shared" si="26"/>
        <v>0</v>
      </c>
      <c r="CV51" s="3">
        <f t="shared" si="27"/>
        <v>0</v>
      </c>
      <c r="CW51" s="3">
        <f>IF(CR51=0,0,IF(CT51-CU51=0,0,MIN(CT51-CU51,$D$1-$C51-SUMIF($J$15:CV$15,"Snowball",$J51:CV51))))</f>
        <v>0</v>
      </c>
      <c r="CX51" s="3">
        <f t="shared" si="53"/>
        <v>0</v>
      </c>
      <c r="CY51" s="104">
        <f t="shared" si="106"/>
        <v>0</v>
      </c>
      <c r="CZ51" s="3">
        <f t="shared" si="107"/>
        <v>0</v>
      </c>
      <c r="DA51" s="3">
        <f t="shared" si="108"/>
        <v>0</v>
      </c>
      <c r="DB51" s="3">
        <f t="shared" si="28"/>
        <v>0</v>
      </c>
      <c r="DC51" s="3">
        <f t="shared" si="29"/>
        <v>0</v>
      </c>
      <c r="DD51" s="3">
        <f>IF(CY51=0,0,IF(DA51-DB51=0,0,MIN(DA51-DB51,$D$1-$C51-SUMIF($J$15:DC$15,"Snowball",$J51:DC51))))</f>
        <v>0</v>
      </c>
      <c r="DE51" s="3">
        <f t="shared" si="54"/>
        <v>0</v>
      </c>
      <c r="DF51" s="104">
        <f t="shared" si="109"/>
        <v>0</v>
      </c>
      <c r="DG51" s="3">
        <f t="shared" si="110"/>
        <v>0</v>
      </c>
      <c r="DH51" s="3">
        <f t="shared" si="111"/>
        <v>0</v>
      </c>
      <c r="DI51" s="3">
        <f t="shared" si="30"/>
        <v>0</v>
      </c>
      <c r="DJ51" s="3">
        <f t="shared" si="31"/>
        <v>0</v>
      </c>
      <c r="DK51" s="3">
        <f>IF(DF51=0,0,IF(DH51-DI51=0,0,MIN(DH51-DI51,$D$1-$C51-SUMIF($J$15:DJ$15,"Snowball",$J51:DJ51))))</f>
        <v>0</v>
      </c>
      <c r="DL51" s="3">
        <f t="shared" si="55"/>
        <v>0</v>
      </c>
      <c r="DM51" s="104">
        <f t="shared" si="112"/>
        <v>0</v>
      </c>
      <c r="DN51" s="3">
        <f t="shared" si="113"/>
        <v>0</v>
      </c>
      <c r="DO51" s="3">
        <f t="shared" si="114"/>
        <v>0</v>
      </c>
      <c r="DP51" s="3">
        <f t="shared" si="32"/>
        <v>0</v>
      </c>
      <c r="DQ51" s="3">
        <f t="shared" si="33"/>
        <v>0</v>
      </c>
      <c r="DR51" s="3">
        <f>IF(DM51=0,0,IF(DO51-DP51=0,0,MIN(DO51-DP51,$D$1-$C51-SUMIF($J$15:DQ$15,"Snowball",$J51:DQ51))))</f>
        <v>0</v>
      </c>
      <c r="DS51" s="3">
        <f t="shared" si="56"/>
        <v>0</v>
      </c>
      <c r="DT51" s="104">
        <f t="shared" si="115"/>
        <v>0</v>
      </c>
      <c r="DU51" s="3">
        <f t="shared" si="116"/>
        <v>0</v>
      </c>
      <c r="DV51" s="3">
        <f t="shared" si="117"/>
        <v>0</v>
      </c>
      <c r="DW51" s="3">
        <f t="shared" si="34"/>
        <v>0</v>
      </c>
      <c r="DX51" s="3">
        <f t="shared" si="35"/>
        <v>0</v>
      </c>
      <c r="DY51" s="3">
        <f>IF(DT51=0,0,IF(DV51-DW51=0,0,MIN(DV51-DW51,$D$1-$C51-SUMIF($J$15:DX$15,"Snowball",$J51:DX51))))</f>
        <v>0</v>
      </c>
      <c r="DZ51" s="3">
        <f t="shared" si="57"/>
        <v>0</v>
      </c>
      <c r="EA51" s="104">
        <f t="shared" si="118"/>
        <v>0</v>
      </c>
      <c r="EB51" s="3">
        <f t="shared" si="119"/>
        <v>0</v>
      </c>
      <c r="EC51" s="3">
        <f t="shared" si="120"/>
        <v>0</v>
      </c>
      <c r="ED51" s="3">
        <f t="shared" si="36"/>
        <v>0</v>
      </c>
      <c r="EE51" s="3">
        <f t="shared" si="37"/>
        <v>0</v>
      </c>
      <c r="EF51" s="3">
        <f>IF(EA51=0,0,IF(EC51-ED51=0,0,MIN(EC51-ED51,$D$1-$C51-SUMIF($J$15:EE$15,"Snowball",$J51:EE51))))</f>
        <v>0</v>
      </c>
      <c r="EG51" s="3">
        <f t="shared" si="58"/>
        <v>0</v>
      </c>
      <c r="EH51" s="104">
        <f t="shared" si="121"/>
        <v>0</v>
      </c>
      <c r="EI51" s="3">
        <f t="shared" si="122"/>
        <v>0</v>
      </c>
      <c r="EJ51" s="3">
        <f t="shared" si="123"/>
        <v>0</v>
      </c>
      <c r="EK51" s="3">
        <f t="shared" si="38"/>
        <v>0</v>
      </c>
      <c r="EL51" s="3">
        <f t="shared" si="39"/>
        <v>0</v>
      </c>
      <c r="EM51" s="3">
        <f>IF(EH51=0,0,IF(EJ51-EK51=0,0,MIN(EJ51-EK51,$D$1-$C51-SUMIF($J$15:EL$15,"Snowball",$J51:EL51))))</f>
        <v>0</v>
      </c>
      <c r="EN51" s="3">
        <f t="shared" si="59"/>
        <v>0</v>
      </c>
    </row>
    <row r="52" spans="1:144" x14ac:dyDescent="0.25">
      <c r="A52" s="1" t="s">
        <v>52</v>
      </c>
      <c r="B52" s="76">
        <f t="shared" si="60"/>
        <v>0</v>
      </c>
      <c r="C52" s="3">
        <f t="shared" si="61"/>
        <v>0</v>
      </c>
      <c r="D52" s="101">
        <f t="shared" si="62"/>
        <v>0</v>
      </c>
      <c r="E52" s="104">
        <f t="shared" si="63"/>
        <v>0</v>
      </c>
      <c r="F52" s="3">
        <f t="shared" si="64"/>
        <v>0</v>
      </c>
      <c r="G52" s="3">
        <f t="shared" si="65"/>
        <v>0</v>
      </c>
      <c r="H52" s="3">
        <f t="shared" si="0"/>
        <v>0</v>
      </c>
      <c r="I52" s="3">
        <f t="shared" si="1"/>
        <v>0</v>
      </c>
      <c r="J52" s="3">
        <f t="shared" si="66"/>
        <v>0</v>
      </c>
      <c r="K52" s="3">
        <f t="shared" si="40"/>
        <v>0</v>
      </c>
      <c r="L52" s="104">
        <f t="shared" si="67"/>
        <v>0</v>
      </c>
      <c r="M52" s="3">
        <f t="shared" si="68"/>
        <v>0</v>
      </c>
      <c r="N52" s="3">
        <f t="shared" si="69"/>
        <v>0</v>
      </c>
      <c r="O52" s="3">
        <f t="shared" si="2"/>
        <v>0</v>
      </c>
      <c r="P52" s="3">
        <f t="shared" si="3"/>
        <v>0</v>
      </c>
      <c r="Q52" s="3">
        <f>IF(L52=0,0,IF(N52-O52=0,0,MIN(N52-O52,$D$1-$C52-SUMIF($J$15:P$15,"Snowball",$J52:P52))))</f>
        <v>0</v>
      </c>
      <c r="R52" s="3">
        <f t="shared" si="41"/>
        <v>0</v>
      </c>
      <c r="S52" s="104">
        <f t="shared" si="70"/>
        <v>0</v>
      </c>
      <c r="T52" s="3">
        <f t="shared" si="71"/>
        <v>0</v>
      </c>
      <c r="U52" s="3">
        <f t="shared" si="72"/>
        <v>0</v>
      </c>
      <c r="V52" s="3">
        <f t="shared" si="4"/>
        <v>0</v>
      </c>
      <c r="W52" s="3">
        <f t="shared" si="5"/>
        <v>0</v>
      </c>
      <c r="X52" s="3">
        <f>IF(S52=0,0,IF(U52-V52=0,0,MIN(U52-V52,$D$1-$C52-SUMIF($J$15:W$15,"Snowball",$J52:W52))))</f>
        <v>0</v>
      </c>
      <c r="Y52" s="3">
        <f t="shared" si="42"/>
        <v>0</v>
      </c>
      <c r="Z52" s="104">
        <f t="shared" si="73"/>
        <v>0</v>
      </c>
      <c r="AA52" s="3">
        <f t="shared" si="74"/>
        <v>0</v>
      </c>
      <c r="AB52" s="3">
        <f t="shared" si="75"/>
        <v>0</v>
      </c>
      <c r="AC52" s="3">
        <f t="shared" si="6"/>
        <v>0</v>
      </c>
      <c r="AD52" s="3">
        <f t="shared" si="7"/>
        <v>0</v>
      </c>
      <c r="AE52" s="3">
        <f>IF(Z52=0,0,IF(AB52-AC52=0,0,MIN(AB52-AC52,$D$1-$C52-SUMIF($J$15:AD$15,"Snowball",$J52:AD52))))</f>
        <v>0</v>
      </c>
      <c r="AF52" s="3">
        <f t="shared" si="43"/>
        <v>0</v>
      </c>
      <c r="AG52" s="104">
        <f t="shared" si="76"/>
        <v>0</v>
      </c>
      <c r="AH52" s="3">
        <f t="shared" si="77"/>
        <v>0</v>
      </c>
      <c r="AI52" s="3">
        <f t="shared" si="78"/>
        <v>0</v>
      </c>
      <c r="AJ52" s="3">
        <f t="shared" si="8"/>
        <v>0</v>
      </c>
      <c r="AK52" s="3">
        <f t="shared" si="9"/>
        <v>0</v>
      </c>
      <c r="AL52" s="3">
        <f>IF(AG52=0,0,IF(AI52-AJ52=0,0,MIN(AI52-AJ52,$D$1-$C52-SUMIF($J$15:AK$15,"Snowball",$J52:AK52))))</f>
        <v>0</v>
      </c>
      <c r="AM52" s="3">
        <f t="shared" si="44"/>
        <v>0</v>
      </c>
      <c r="AN52" s="104">
        <f t="shared" si="79"/>
        <v>0</v>
      </c>
      <c r="AO52" s="3">
        <f t="shared" si="80"/>
        <v>0</v>
      </c>
      <c r="AP52" s="3">
        <f t="shared" si="81"/>
        <v>0</v>
      </c>
      <c r="AQ52" s="3">
        <f t="shared" si="10"/>
        <v>0</v>
      </c>
      <c r="AR52" s="3">
        <f t="shared" si="11"/>
        <v>0</v>
      </c>
      <c r="AS52" s="3">
        <f>IF(AN52=0,0,IF(AP52-AQ52=0,0,MIN(AP52-AQ52,$D$1-$C52-SUMIF($J$15:AR$15,"Snowball",$J52:AR52))))</f>
        <v>0</v>
      </c>
      <c r="AT52" s="3">
        <f t="shared" si="45"/>
        <v>0</v>
      </c>
      <c r="AU52" s="104">
        <f t="shared" si="82"/>
        <v>0</v>
      </c>
      <c r="AV52" s="3">
        <f t="shared" si="83"/>
        <v>0</v>
      </c>
      <c r="AW52" s="3">
        <f t="shared" si="84"/>
        <v>0</v>
      </c>
      <c r="AX52" s="3">
        <f t="shared" si="12"/>
        <v>0</v>
      </c>
      <c r="AY52" s="3">
        <f t="shared" si="13"/>
        <v>0</v>
      </c>
      <c r="AZ52" s="3">
        <f>IF(AU52=0,0,IF(AW52-AX52=0,0,MIN(AW52-AX52,$D$1-$C52-SUMIF($J$15:AY$15,"Snowball",$J52:AY52))))</f>
        <v>0</v>
      </c>
      <c r="BA52" s="3">
        <f t="shared" si="46"/>
        <v>0</v>
      </c>
      <c r="BB52" s="104">
        <f t="shared" si="85"/>
        <v>0</v>
      </c>
      <c r="BC52" s="3">
        <f t="shared" si="86"/>
        <v>0</v>
      </c>
      <c r="BD52" s="3">
        <f t="shared" si="87"/>
        <v>0</v>
      </c>
      <c r="BE52" s="3">
        <f t="shared" si="14"/>
        <v>0</v>
      </c>
      <c r="BF52" s="3">
        <f t="shared" si="15"/>
        <v>0</v>
      </c>
      <c r="BG52" s="3">
        <f>IF(BB52=0,0,IF(BD52-BE52=0,0,MIN(BD52-BE52,$D$1-$C52-SUMIF($J$15:BF$15,"Snowball",$J52:BF52))))</f>
        <v>0</v>
      </c>
      <c r="BH52" s="3">
        <f t="shared" si="47"/>
        <v>0</v>
      </c>
      <c r="BI52" s="104">
        <f t="shared" si="88"/>
        <v>0</v>
      </c>
      <c r="BJ52" s="3">
        <f t="shared" si="89"/>
        <v>0</v>
      </c>
      <c r="BK52" s="3">
        <f t="shared" si="90"/>
        <v>0</v>
      </c>
      <c r="BL52" s="3">
        <f t="shared" si="16"/>
        <v>0</v>
      </c>
      <c r="BM52" s="3">
        <f t="shared" si="17"/>
        <v>0</v>
      </c>
      <c r="BN52" s="3">
        <f>IF(BI52=0,0,IF(BK52-BL52=0,0,MIN(BK52-BL52,$D$1-$C52-SUMIF($J$15:BM$15,"Snowball",$J52:BM52))))</f>
        <v>0</v>
      </c>
      <c r="BO52" s="3">
        <f t="shared" si="48"/>
        <v>0</v>
      </c>
      <c r="BP52" s="104">
        <f t="shared" si="91"/>
        <v>0</v>
      </c>
      <c r="BQ52" s="3">
        <f t="shared" si="92"/>
        <v>0</v>
      </c>
      <c r="BR52" s="3">
        <f t="shared" si="93"/>
        <v>0</v>
      </c>
      <c r="BS52" s="3">
        <f t="shared" si="18"/>
        <v>0</v>
      </c>
      <c r="BT52" s="3">
        <f t="shared" si="19"/>
        <v>0</v>
      </c>
      <c r="BU52" s="3">
        <f>IF(BP52=0,0,IF(BR52-BS52=0,0,MIN(BR52-BS52,$D$1-$C52-SUMIF($J$15:BT$15,"Snowball",$J52:BT52))))</f>
        <v>0</v>
      </c>
      <c r="BV52" s="3">
        <f t="shared" si="49"/>
        <v>0</v>
      </c>
      <c r="BW52" s="104">
        <f t="shared" si="94"/>
        <v>0</v>
      </c>
      <c r="BX52" s="3">
        <f t="shared" si="95"/>
        <v>0</v>
      </c>
      <c r="BY52" s="3">
        <f t="shared" si="96"/>
        <v>0</v>
      </c>
      <c r="BZ52" s="3">
        <f t="shared" si="20"/>
        <v>0</v>
      </c>
      <c r="CA52" s="3">
        <f t="shared" si="21"/>
        <v>0</v>
      </c>
      <c r="CB52" s="3">
        <f>IF(BW52=0,0,IF(BY52-BZ52=0,0,MIN(BY52-BZ52,$D$1-$C52-SUMIF($J$15:CA$15,"Snowball",$J52:CA52))))</f>
        <v>0</v>
      </c>
      <c r="CC52" s="3">
        <f t="shared" si="50"/>
        <v>0</v>
      </c>
      <c r="CD52" s="104">
        <f t="shared" si="97"/>
        <v>0</v>
      </c>
      <c r="CE52" s="3">
        <f t="shared" si="98"/>
        <v>0</v>
      </c>
      <c r="CF52" s="3">
        <f t="shared" si="99"/>
        <v>0</v>
      </c>
      <c r="CG52" s="3">
        <f t="shared" si="22"/>
        <v>0</v>
      </c>
      <c r="CH52" s="3">
        <f t="shared" si="23"/>
        <v>0</v>
      </c>
      <c r="CI52" s="3">
        <f>IF(CD52=0,0,IF(CF52-CG52=0,0,MIN(CF52-CG52,$D$1-$C52-SUMIF($J$15:CH$15,"Snowball",$J52:CH52))))</f>
        <v>0</v>
      </c>
      <c r="CJ52" s="3">
        <f t="shared" si="51"/>
        <v>0</v>
      </c>
      <c r="CK52" s="104">
        <f t="shared" si="100"/>
        <v>0</v>
      </c>
      <c r="CL52" s="3">
        <f t="shared" si="101"/>
        <v>0</v>
      </c>
      <c r="CM52" s="3">
        <f t="shared" si="102"/>
        <v>0</v>
      </c>
      <c r="CN52" s="3">
        <f t="shared" si="24"/>
        <v>0</v>
      </c>
      <c r="CO52" s="3">
        <f t="shared" si="25"/>
        <v>0</v>
      </c>
      <c r="CP52" s="3">
        <f>IF(CK52=0,0,IF(CM52-CN52=0,0,MIN(CM52-CN52,$D$1-$C52-SUMIF($J$15:CO$15,"Snowball",$J52:CO52))))</f>
        <v>0</v>
      </c>
      <c r="CQ52" s="3">
        <f t="shared" si="52"/>
        <v>0</v>
      </c>
      <c r="CR52" s="104">
        <f t="shared" si="103"/>
        <v>0</v>
      </c>
      <c r="CS52" s="3">
        <f t="shared" si="104"/>
        <v>0</v>
      </c>
      <c r="CT52" s="3">
        <f t="shared" si="105"/>
        <v>0</v>
      </c>
      <c r="CU52" s="3">
        <f t="shared" si="26"/>
        <v>0</v>
      </c>
      <c r="CV52" s="3">
        <f t="shared" si="27"/>
        <v>0</v>
      </c>
      <c r="CW52" s="3">
        <f>IF(CR52=0,0,IF(CT52-CU52=0,0,MIN(CT52-CU52,$D$1-$C52-SUMIF($J$15:CV$15,"Snowball",$J52:CV52))))</f>
        <v>0</v>
      </c>
      <c r="CX52" s="3">
        <f t="shared" si="53"/>
        <v>0</v>
      </c>
      <c r="CY52" s="104">
        <f t="shared" si="106"/>
        <v>0</v>
      </c>
      <c r="CZ52" s="3">
        <f t="shared" si="107"/>
        <v>0</v>
      </c>
      <c r="DA52" s="3">
        <f t="shared" si="108"/>
        <v>0</v>
      </c>
      <c r="DB52" s="3">
        <f t="shared" si="28"/>
        <v>0</v>
      </c>
      <c r="DC52" s="3">
        <f t="shared" si="29"/>
        <v>0</v>
      </c>
      <c r="DD52" s="3">
        <f>IF(CY52=0,0,IF(DA52-DB52=0,0,MIN(DA52-DB52,$D$1-$C52-SUMIF($J$15:DC$15,"Snowball",$J52:DC52))))</f>
        <v>0</v>
      </c>
      <c r="DE52" s="3">
        <f t="shared" si="54"/>
        <v>0</v>
      </c>
      <c r="DF52" s="104">
        <f t="shared" si="109"/>
        <v>0</v>
      </c>
      <c r="DG52" s="3">
        <f t="shared" si="110"/>
        <v>0</v>
      </c>
      <c r="DH52" s="3">
        <f t="shared" si="111"/>
        <v>0</v>
      </c>
      <c r="DI52" s="3">
        <f t="shared" si="30"/>
        <v>0</v>
      </c>
      <c r="DJ52" s="3">
        <f t="shared" si="31"/>
        <v>0</v>
      </c>
      <c r="DK52" s="3">
        <f>IF(DF52=0,0,IF(DH52-DI52=0,0,MIN(DH52-DI52,$D$1-$C52-SUMIF($J$15:DJ$15,"Snowball",$J52:DJ52))))</f>
        <v>0</v>
      </c>
      <c r="DL52" s="3">
        <f t="shared" si="55"/>
        <v>0</v>
      </c>
      <c r="DM52" s="104">
        <f t="shared" si="112"/>
        <v>0</v>
      </c>
      <c r="DN52" s="3">
        <f t="shared" si="113"/>
        <v>0</v>
      </c>
      <c r="DO52" s="3">
        <f t="shared" si="114"/>
        <v>0</v>
      </c>
      <c r="DP52" s="3">
        <f t="shared" si="32"/>
        <v>0</v>
      </c>
      <c r="DQ52" s="3">
        <f t="shared" si="33"/>
        <v>0</v>
      </c>
      <c r="DR52" s="3">
        <f>IF(DM52=0,0,IF(DO52-DP52=0,0,MIN(DO52-DP52,$D$1-$C52-SUMIF($J$15:DQ$15,"Snowball",$J52:DQ52))))</f>
        <v>0</v>
      </c>
      <c r="DS52" s="3">
        <f t="shared" si="56"/>
        <v>0</v>
      </c>
      <c r="DT52" s="104">
        <f t="shared" si="115"/>
        <v>0</v>
      </c>
      <c r="DU52" s="3">
        <f t="shared" si="116"/>
        <v>0</v>
      </c>
      <c r="DV52" s="3">
        <f t="shared" si="117"/>
        <v>0</v>
      </c>
      <c r="DW52" s="3">
        <f t="shared" si="34"/>
        <v>0</v>
      </c>
      <c r="DX52" s="3">
        <f t="shared" si="35"/>
        <v>0</v>
      </c>
      <c r="DY52" s="3">
        <f>IF(DT52=0,0,IF(DV52-DW52=0,0,MIN(DV52-DW52,$D$1-$C52-SUMIF($J$15:DX$15,"Snowball",$J52:DX52))))</f>
        <v>0</v>
      </c>
      <c r="DZ52" s="3">
        <f t="shared" si="57"/>
        <v>0</v>
      </c>
      <c r="EA52" s="104">
        <f t="shared" si="118"/>
        <v>0</v>
      </c>
      <c r="EB52" s="3">
        <f t="shared" si="119"/>
        <v>0</v>
      </c>
      <c r="EC52" s="3">
        <f t="shared" si="120"/>
        <v>0</v>
      </c>
      <c r="ED52" s="3">
        <f t="shared" si="36"/>
        <v>0</v>
      </c>
      <c r="EE52" s="3">
        <f t="shared" si="37"/>
        <v>0</v>
      </c>
      <c r="EF52" s="3">
        <f>IF(EA52=0,0,IF(EC52-ED52=0,0,MIN(EC52-ED52,$D$1-$C52-SUMIF($J$15:EE$15,"Snowball",$J52:EE52))))</f>
        <v>0</v>
      </c>
      <c r="EG52" s="3">
        <f t="shared" si="58"/>
        <v>0</v>
      </c>
      <c r="EH52" s="104">
        <f t="shared" si="121"/>
        <v>0</v>
      </c>
      <c r="EI52" s="3">
        <f t="shared" si="122"/>
        <v>0</v>
      </c>
      <c r="EJ52" s="3">
        <f t="shared" si="123"/>
        <v>0</v>
      </c>
      <c r="EK52" s="3">
        <f t="shared" si="38"/>
        <v>0</v>
      </c>
      <c r="EL52" s="3">
        <f t="shared" si="39"/>
        <v>0</v>
      </c>
      <c r="EM52" s="3">
        <f>IF(EH52=0,0,IF(EJ52-EK52=0,0,MIN(EJ52-EK52,$D$1-$C52-SUMIF($J$15:EL$15,"Snowball",$J52:EL52))))</f>
        <v>0</v>
      </c>
      <c r="EN52" s="3">
        <f t="shared" si="59"/>
        <v>0</v>
      </c>
    </row>
    <row r="53" spans="1:144" x14ac:dyDescent="0.25">
      <c r="A53" s="1" t="s">
        <v>53</v>
      </c>
      <c r="B53" s="76">
        <f t="shared" si="60"/>
        <v>0</v>
      </c>
      <c r="C53" s="3">
        <f t="shared" si="61"/>
        <v>0</v>
      </c>
      <c r="D53" s="101">
        <f t="shared" si="62"/>
        <v>0</v>
      </c>
      <c r="E53" s="104">
        <f t="shared" si="63"/>
        <v>0</v>
      </c>
      <c r="F53" s="3">
        <f t="shared" si="64"/>
        <v>0</v>
      </c>
      <c r="G53" s="3">
        <f t="shared" si="65"/>
        <v>0</v>
      </c>
      <c r="H53" s="3">
        <f t="shared" si="0"/>
        <v>0</v>
      </c>
      <c r="I53" s="3">
        <f t="shared" si="1"/>
        <v>0</v>
      </c>
      <c r="J53" s="3">
        <f t="shared" si="66"/>
        <v>0</v>
      </c>
      <c r="K53" s="3">
        <f t="shared" si="40"/>
        <v>0</v>
      </c>
      <c r="L53" s="104">
        <f t="shared" si="67"/>
        <v>0</v>
      </c>
      <c r="M53" s="3">
        <f t="shared" si="68"/>
        <v>0</v>
      </c>
      <c r="N53" s="3">
        <f t="shared" si="69"/>
        <v>0</v>
      </c>
      <c r="O53" s="3">
        <f t="shared" si="2"/>
        <v>0</v>
      </c>
      <c r="P53" s="3">
        <f t="shared" si="3"/>
        <v>0</v>
      </c>
      <c r="Q53" s="3">
        <f>IF(L53=0,0,IF(N53-O53=0,0,MIN(N53-O53,$D$1-$C53-SUMIF($J$15:P$15,"Snowball",$J53:P53))))</f>
        <v>0</v>
      </c>
      <c r="R53" s="3">
        <f t="shared" si="41"/>
        <v>0</v>
      </c>
      <c r="S53" s="104">
        <f t="shared" si="70"/>
        <v>0</v>
      </c>
      <c r="T53" s="3">
        <f t="shared" si="71"/>
        <v>0</v>
      </c>
      <c r="U53" s="3">
        <f t="shared" si="72"/>
        <v>0</v>
      </c>
      <c r="V53" s="3">
        <f t="shared" si="4"/>
        <v>0</v>
      </c>
      <c r="W53" s="3">
        <f t="shared" si="5"/>
        <v>0</v>
      </c>
      <c r="X53" s="3">
        <f>IF(S53=0,0,IF(U53-V53=0,0,MIN(U53-V53,$D$1-$C53-SUMIF($J$15:W$15,"Snowball",$J53:W53))))</f>
        <v>0</v>
      </c>
      <c r="Y53" s="3">
        <f t="shared" si="42"/>
        <v>0</v>
      </c>
      <c r="Z53" s="104">
        <f t="shared" si="73"/>
        <v>0</v>
      </c>
      <c r="AA53" s="3">
        <f t="shared" si="74"/>
        <v>0</v>
      </c>
      <c r="AB53" s="3">
        <f t="shared" si="75"/>
        <v>0</v>
      </c>
      <c r="AC53" s="3">
        <f t="shared" si="6"/>
        <v>0</v>
      </c>
      <c r="AD53" s="3">
        <f t="shared" si="7"/>
        <v>0</v>
      </c>
      <c r="AE53" s="3">
        <f>IF(Z53=0,0,IF(AB53-AC53=0,0,MIN(AB53-AC53,$D$1-$C53-SUMIF($J$15:AD$15,"Snowball",$J53:AD53))))</f>
        <v>0</v>
      </c>
      <c r="AF53" s="3">
        <f t="shared" si="43"/>
        <v>0</v>
      </c>
      <c r="AG53" s="104">
        <f t="shared" si="76"/>
        <v>0</v>
      </c>
      <c r="AH53" s="3">
        <f t="shared" si="77"/>
        <v>0</v>
      </c>
      <c r="AI53" s="3">
        <f t="shared" si="78"/>
        <v>0</v>
      </c>
      <c r="AJ53" s="3">
        <f t="shared" si="8"/>
        <v>0</v>
      </c>
      <c r="AK53" s="3">
        <f t="shared" si="9"/>
        <v>0</v>
      </c>
      <c r="AL53" s="3">
        <f>IF(AG53=0,0,IF(AI53-AJ53=0,0,MIN(AI53-AJ53,$D$1-$C53-SUMIF($J$15:AK$15,"Snowball",$J53:AK53))))</f>
        <v>0</v>
      </c>
      <c r="AM53" s="3">
        <f t="shared" si="44"/>
        <v>0</v>
      </c>
      <c r="AN53" s="104">
        <f t="shared" si="79"/>
        <v>0</v>
      </c>
      <c r="AO53" s="3">
        <f t="shared" si="80"/>
        <v>0</v>
      </c>
      <c r="AP53" s="3">
        <f t="shared" si="81"/>
        <v>0</v>
      </c>
      <c r="AQ53" s="3">
        <f t="shared" si="10"/>
        <v>0</v>
      </c>
      <c r="AR53" s="3">
        <f t="shared" si="11"/>
        <v>0</v>
      </c>
      <c r="AS53" s="3">
        <f>IF(AN53=0,0,IF(AP53-AQ53=0,0,MIN(AP53-AQ53,$D$1-$C53-SUMIF($J$15:AR$15,"Snowball",$J53:AR53))))</f>
        <v>0</v>
      </c>
      <c r="AT53" s="3">
        <f t="shared" si="45"/>
        <v>0</v>
      </c>
      <c r="AU53" s="104">
        <f t="shared" si="82"/>
        <v>0</v>
      </c>
      <c r="AV53" s="3">
        <f t="shared" si="83"/>
        <v>0</v>
      </c>
      <c r="AW53" s="3">
        <f t="shared" si="84"/>
        <v>0</v>
      </c>
      <c r="AX53" s="3">
        <f t="shared" si="12"/>
        <v>0</v>
      </c>
      <c r="AY53" s="3">
        <f t="shared" si="13"/>
        <v>0</v>
      </c>
      <c r="AZ53" s="3">
        <f>IF(AU53=0,0,IF(AW53-AX53=0,0,MIN(AW53-AX53,$D$1-$C53-SUMIF($J$15:AY$15,"Snowball",$J53:AY53))))</f>
        <v>0</v>
      </c>
      <c r="BA53" s="3">
        <f t="shared" si="46"/>
        <v>0</v>
      </c>
      <c r="BB53" s="104">
        <f t="shared" si="85"/>
        <v>0</v>
      </c>
      <c r="BC53" s="3">
        <f t="shared" si="86"/>
        <v>0</v>
      </c>
      <c r="BD53" s="3">
        <f t="shared" si="87"/>
        <v>0</v>
      </c>
      <c r="BE53" s="3">
        <f t="shared" si="14"/>
        <v>0</v>
      </c>
      <c r="BF53" s="3">
        <f t="shared" si="15"/>
        <v>0</v>
      </c>
      <c r="BG53" s="3">
        <f>IF(BB53=0,0,IF(BD53-BE53=0,0,MIN(BD53-BE53,$D$1-$C53-SUMIF($J$15:BF$15,"Snowball",$J53:BF53))))</f>
        <v>0</v>
      </c>
      <c r="BH53" s="3">
        <f t="shared" si="47"/>
        <v>0</v>
      </c>
      <c r="BI53" s="104">
        <f t="shared" si="88"/>
        <v>0</v>
      </c>
      <c r="BJ53" s="3">
        <f t="shared" si="89"/>
        <v>0</v>
      </c>
      <c r="BK53" s="3">
        <f t="shared" si="90"/>
        <v>0</v>
      </c>
      <c r="BL53" s="3">
        <f t="shared" si="16"/>
        <v>0</v>
      </c>
      <c r="BM53" s="3">
        <f t="shared" si="17"/>
        <v>0</v>
      </c>
      <c r="BN53" s="3">
        <f>IF(BI53=0,0,IF(BK53-BL53=0,0,MIN(BK53-BL53,$D$1-$C53-SUMIF($J$15:BM$15,"Snowball",$J53:BM53))))</f>
        <v>0</v>
      </c>
      <c r="BO53" s="3">
        <f t="shared" si="48"/>
        <v>0</v>
      </c>
      <c r="BP53" s="104">
        <f t="shared" si="91"/>
        <v>0</v>
      </c>
      <c r="BQ53" s="3">
        <f t="shared" si="92"/>
        <v>0</v>
      </c>
      <c r="BR53" s="3">
        <f t="shared" si="93"/>
        <v>0</v>
      </c>
      <c r="BS53" s="3">
        <f t="shared" si="18"/>
        <v>0</v>
      </c>
      <c r="BT53" s="3">
        <f t="shared" si="19"/>
        <v>0</v>
      </c>
      <c r="BU53" s="3">
        <f>IF(BP53=0,0,IF(BR53-BS53=0,0,MIN(BR53-BS53,$D$1-$C53-SUMIF($J$15:BT$15,"Snowball",$J53:BT53))))</f>
        <v>0</v>
      </c>
      <c r="BV53" s="3">
        <f t="shared" si="49"/>
        <v>0</v>
      </c>
      <c r="BW53" s="104">
        <f t="shared" si="94"/>
        <v>0</v>
      </c>
      <c r="BX53" s="3">
        <f t="shared" si="95"/>
        <v>0</v>
      </c>
      <c r="BY53" s="3">
        <f t="shared" si="96"/>
        <v>0</v>
      </c>
      <c r="BZ53" s="3">
        <f t="shared" si="20"/>
        <v>0</v>
      </c>
      <c r="CA53" s="3">
        <f t="shared" si="21"/>
        <v>0</v>
      </c>
      <c r="CB53" s="3">
        <f>IF(BW53=0,0,IF(BY53-BZ53=0,0,MIN(BY53-BZ53,$D$1-$C53-SUMIF($J$15:CA$15,"Snowball",$J53:CA53))))</f>
        <v>0</v>
      </c>
      <c r="CC53" s="3">
        <f t="shared" si="50"/>
        <v>0</v>
      </c>
      <c r="CD53" s="104">
        <f t="shared" si="97"/>
        <v>0</v>
      </c>
      <c r="CE53" s="3">
        <f t="shared" si="98"/>
        <v>0</v>
      </c>
      <c r="CF53" s="3">
        <f t="shared" si="99"/>
        <v>0</v>
      </c>
      <c r="CG53" s="3">
        <f t="shared" si="22"/>
        <v>0</v>
      </c>
      <c r="CH53" s="3">
        <f t="shared" si="23"/>
        <v>0</v>
      </c>
      <c r="CI53" s="3">
        <f>IF(CD53=0,0,IF(CF53-CG53=0,0,MIN(CF53-CG53,$D$1-$C53-SUMIF($J$15:CH$15,"Snowball",$J53:CH53))))</f>
        <v>0</v>
      </c>
      <c r="CJ53" s="3">
        <f t="shared" si="51"/>
        <v>0</v>
      </c>
      <c r="CK53" s="104">
        <f t="shared" si="100"/>
        <v>0</v>
      </c>
      <c r="CL53" s="3">
        <f t="shared" si="101"/>
        <v>0</v>
      </c>
      <c r="CM53" s="3">
        <f t="shared" si="102"/>
        <v>0</v>
      </c>
      <c r="CN53" s="3">
        <f t="shared" si="24"/>
        <v>0</v>
      </c>
      <c r="CO53" s="3">
        <f t="shared" si="25"/>
        <v>0</v>
      </c>
      <c r="CP53" s="3">
        <f>IF(CK53=0,0,IF(CM53-CN53=0,0,MIN(CM53-CN53,$D$1-$C53-SUMIF($J$15:CO$15,"Snowball",$J53:CO53))))</f>
        <v>0</v>
      </c>
      <c r="CQ53" s="3">
        <f t="shared" si="52"/>
        <v>0</v>
      </c>
      <c r="CR53" s="104">
        <f t="shared" si="103"/>
        <v>0</v>
      </c>
      <c r="CS53" s="3">
        <f t="shared" si="104"/>
        <v>0</v>
      </c>
      <c r="CT53" s="3">
        <f t="shared" si="105"/>
        <v>0</v>
      </c>
      <c r="CU53" s="3">
        <f t="shared" si="26"/>
        <v>0</v>
      </c>
      <c r="CV53" s="3">
        <f t="shared" si="27"/>
        <v>0</v>
      </c>
      <c r="CW53" s="3">
        <f>IF(CR53=0,0,IF(CT53-CU53=0,0,MIN(CT53-CU53,$D$1-$C53-SUMIF($J$15:CV$15,"Snowball",$J53:CV53))))</f>
        <v>0</v>
      </c>
      <c r="CX53" s="3">
        <f t="shared" si="53"/>
        <v>0</v>
      </c>
      <c r="CY53" s="104">
        <f t="shared" si="106"/>
        <v>0</v>
      </c>
      <c r="CZ53" s="3">
        <f t="shared" si="107"/>
        <v>0</v>
      </c>
      <c r="DA53" s="3">
        <f t="shared" si="108"/>
        <v>0</v>
      </c>
      <c r="DB53" s="3">
        <f t="shared" si="28"/>
        <v>0</v>
      </c>
      <c r="DC53" s="3">
        <f t="shared" si="29"/>
        <v>0</v>
      </c>
      <c r="DD53" s="3">
        <f>IF(CY53=0,0,IF(DA53-DB53=0,0,MIN(DA53-DB53,$D$1-$C53-SUMIF($J$15:DC$15,"Snowball",$J53:DC53))))</f>
        <v>0</v>
      </c>
      <c r="DE53" s="3">
        <f t="shared" si="54"/>
        <v>0</v>
      </c>
      <c r="DF53" s="104">
        <f t="shared" si="109"/>
        <v>0</v>
      </c>
      <c r="DG53" s="3">
        <f t="shared" si="110"/>
        <v>0</v>
      </c>
      <c r="DH53" s="3">
        <f t="shared" si="111"/>
        <v>0</v>
      </c>
      <c r="DI53" s="3">
        <f t="shared" si="30"/>
        <v>0</v>
      </c>
      <c r="DJ53" s="3">
        <f t="shared" si="31"/>
        <v>0</v>
      </c>
      <c r="DK53" s="3">
        <f>IF(DF53=0,0,IF(DH53-DI53=0,0,MIN(DH53-DI53,$D$1-$C53-SUMIF($J$15:DJ$15,"Snowball",$J53:DJ53))))</f>
        <v>0</v>
      </c>
      <c r="DL53" s="3">
        <f t="shared" si="55"/>
        <v>0</v>
      </c>
      <c r="DM53" s="104">
        <f t="shared" si="112"/>
        <v>0</v>
      </c>
      <c r="DN53" s="3">
        <f t="shared" si="113"/>
        <v>0</v>
      </c>
      <c r="DO53" s="3">
        <f t="shared" si="114"/>
        <v>0</v>
      </c>
      <c r="DP53" s="3">
        <f t="shared" si="32"/>
        <v>0</v>
      </c>
      <c r="DQ53" s="3">
        <f t="shared" si="33"/>
        <v>0</v>
      </c>
      <c r="DR53" s="3">
        <f>IF(DM53=0,0,IF(DO53-DP53=0,0,MIN(DO53-DP53,$D$1-$C53-SUMIF($J$15:DQ$15,"Snowball",$J53:DQ53))))</f>
        <v>0</v>
      </c>
      <c r="DS53" s="3">
        <f t="shared" si="56"/>
        <v>0</v>
      </c>
      <c r="DT53" s="104">
        <f t="shared" si="115"/>
        <v>0</v>
      </c>
      <c r="DU53" s="3">
        <f t="shared" si="116"/>
        <v>0</v>
      </c>
      <c r="DV53" s="3">
        <f t="shared" si="117"/>
        <v>0</v>
      </c>
      <c r="DW53" s="3">
        <f t="shared" si="34"/>
        <v>0</v>
      </c>
      <c r="DX53" s="3">
        <f t="shared" si="35"/>
        <v>0</v>
      </c>
      <c r="DY53" s="3">
        <f>IF(DT53=0,0,IF(DV53-DW53=0,0,MIN(DV53-DW53,$D$1-$C53-SUMIF($J$15:DX$15,"Snowball",$J53:DX53))))</f>
        <v>0</v>
      </c>
      <c r="DZ53" s="3">
        <f t="shared" si="57"/>
        <v>0</v>
      </c>
      <c r="EA53" s="104">
        <f t="shared" si="118"/>
        <v>0</v>
      </c>
      <c r="EB53" s="3">
        <f t="shared" si="119"/>
        <v>0</v>
      </c>
      <c r="EC53" s="3">
        <f t="shared" si="120"/>
        <v>0</v>
      </c>
      <c r="ED53" s="3">
        <f t="shared" si="36"/>
        <v>0</v>
      </c>
      <c r="EE53" s="3">
        <f t="shared" si="37"/>
        <v>0</v>
      </c>
      <c r="EF53" s="3">
        <f>IF(EA53=0,0,IF(EC53-ED53=0,0,MIN(EC53-ED53,$D$1-$C53-SUMIF($J$15:EE$15,"Snowball",$J53:EE53))))</f>
        <v>0</v>
      </c>
      <c r="EG53" s="3">
        <f t="shared" si="58"/>
        <v>0</v>
      </c>
      <c r="EH53" s="104">
        <f t="shared" si="121"/>
        <v>0</v>
      </c>
      <c r="EI53" s="3">
        <f t="shared" si="122"/>
        <v>0</v>
      </c>
      <c r="EJ53" s="3">
        <f t="shared" si="123"/>
        <v>0</v>
      </c>
      <c r="EK53" s="3">
        <f t="shared" si="38"/>
        <v>0</v>
      </c>
      <c r="EL53" s="3">
        <f t="shared" si="39"/>
        <v>0</v>
      </c>
      <c r="EM53" s="3">
        <f>IF(EH53=0,0,IF(EJ53-EK53=0,0,MIN(EJ53-EK53,$D$1-$C53-SUMIF($J$15:EL$15,"Snowball",$J53:EL53))))</f>
        <v>0</v>
      </c>
      <c r="EN53" s="3">
        <f t="shared" si="59"/>
        <v>0</v>
      </c>
    </row>
    <row r="54" spans="1:144" x14ac:dyDescent="0.25">
      <c r="A54" s="1" t="s">
        <v>54</v>
      </c>
      <c r="B54" s="76">
        <f t="shared" si="60"/>
        <v>0</v>
      </c>
      <c r="C54" s="3">
        <f t="shared" si="61"/>
        <v>0</v>
      </c>
      <c r="D54" s="101">
        <f t="shared" si="62"/>
        <v>0</v>
      </c>
      <c r="E54" s="104">
        <f t="shared" si="63"/>
        <v>0</v>
      </c>
      <c r="F54" s="3">
        <f t="shared" si="64"/>
        <v>0</v>
      </c>
      <c r="G54" s="3">
        <f t="shared" si="65"/>
        <v>0</v>
      </c>
      <c r="H54" s="3">
        <f t="shared" si="0"/>
        <v>0</v>
      </c>
      <c r="I54" s="3">
        <f t="shared" si="1"/>
        <v>0</v>
      </c>
      <c r="J54" s="3">
        <f t="shared" si="66"/>
        <v>0</v>
      </c>
      <c r="K54" s="3">
        <f t="shared" si="40"/>
        <v>0</v>
      </c>
      <c r="L54" s="104">
        <f t="shared" si="67"/>
        <v>0</v>
      </c>
      <c r="M54" s="3">
        <f t="shared" si="68"/>
        <v>0</v>
      </c>
      <c r="N54" s="3">
        <f t="shared" si="69"/>
        <v>0</v>
      </c>
      <c r="O54" s="3">
        <f t="shared" si="2"/>
        <v>0</v>
      </c>
      <c r="P54" s="3">
        <f t="shared" si="3"/>
        <v>0</v>
      </c>
      <c r="Q54" s="3">
        <f>IF(L54=0,0,IF(N54-O54=0,0,MIN(N54-O54,$D$1-$C54-SUMIF($J$15:P$15,"Snowball",$J54:P54))))</f>
        <v>0</v>
      </c>
      <c r="R54" s="3">
        <f t="shared" si="41"/>
        <v>0</v>
      </c>
      <c r="S54" s="104">
        <f t="shared" si="70"/>
        <v>0</v>
      </c>
      <c r="T54" s="3">
        <f t="shared" si="71"/>
        <v>0</v>
      </c>
      <c r="U54" s="3">
        <f t="shared" si="72"/>
        <v>0</v>
      </c>
      <c r="V54" s="3">
        <f t="shared" si="4"/>
        <v>0</v>
      </c>
      <c r="W54" s="3">
        <f t="shared" si="5"/>
        <v>0</v>
      </c>
      <c r="X54" s="3">
        <f>IF(S54=0,0,IF(U54-V54=0,0,MIN(U54-V54,$D$1-$C54-SUMIF($J$15:W$15,"Snowball",$J54:W54))))</f>
        <v>0</v>
      </c>
      <c r="Y54" s="3">
        <f t="shared" si="42"/>
        <v>0</v>
      </c>
      <c r="Z54" s="104">
        <f t="shared" si="73"/>
        <v>0</v>
      </c>
      <c r="AA54" s="3">
        <f t="shared" si="74"/>
        <v>0</v>
      </c>
      <c r="AB54" s="3">
        <f t="shared" si="75"/>
        <v>0</v>
      </c>
      <c r="AC54" s="3">
        <f t="shared" si="6"/>
        <v>0</v>
      </c>
      <c r="AD54" s="3">
        <f t="shared" si="7"/>
        <v>0</v>
      </c>
      <c r="AE54" s="3">
        <f>IF(Z54=0,0,IF(AB54-AC54=0,0,MIN(AB54-AC54,$D$1-$C54-SUMIF($J$15:AD$15,"Snowball",$J54:AD54))))</f>
        <v>0</v>
      </c>
      <c r="AF54" s="3">
        <f t="shared" si="43"/>
        <v>0</v>
      </c>
      <c r="AG54" s="104">
        <f t="shared" si="76"/>
        <v>0</v>
      </c>
      <c r="AH54" s="3">
        <f t="shared" si="77"/>
        <v>0</v>
      </c>
      <c r="AI54" s="3">
        <f t="shared" si="78"/>
        <v>0</v>
      </c>
      <c r="AJ54" s="3">
        <f t="shared" si="8"/>
        <v>0</v>
      </c>
      <c r="AK54" s="3">
        <f t="shared" si="9"/>
        <v>0</v>
      </c>
      <c r="AL54" s="3">
        <f>IF(AG54=0,0,IF(AI54-AJ54=0,0,MIN(AI54-AJ54,$D$1-$C54-SUMIF($J$15:AK$15,"Snowball",$J54:AK54))))</f>
        <v>0</v>
      </c>
      <c r="AM54" s="3">
        <f t="shared" si="44"/>
        <v>0</v>
      </c>
      <c r="AN54" s="104">
        <f t="shared" si="79"/>
        <v>0</v>
      </c>
      <c r="AO54" s="3">
        <f t="shared" si="80"/>
        <v>0</v>
      </c>
      <c r="AP54" s="3">
        <f t="shared" si="81"/>
        <v>0</v>
      </c>
      <c r="AQ54" s="3">
        <f t="shared" si="10"/>
        <v>0</v>
      </c>
      <c r="AR54" s="3">
        <f t="shared" si="11"/>
        <v>0</v>
      </c>
      <c r="AS54" s="3">
        <f>IF(AN54=0,0,IF(AP54-AQ54=0,0,MIN(AP54-AQ54,$D$1-$C54-SUMIF($J$15:AR$15,"Snowball",$J54:AR54))))</f>
        <v>0</v>
      </c>
      <c r="AT54" s="3">
        <f t="shared" si="45"/>
        <v>0</v>
      </c>
      <c r="AU54" s="104">
        <f t="shared" si="82"/>
        <v>0</v>
      </c>
      <c r="AV54" s="3">
        <f t="shared" si="83"/>
        <v>0</v>
      </c>
      <c r="AW54" s="3">
        <f t="shared" si="84"/>
        <v>0</v>
      </c>
      <c r="AX54" s="3">
        <f t="shared" si="12"/>
        <v>0</v>
      </c>
      <c r="AY54" s="3">
        <f t="shared" si="13"/>
        <v>0</v>
      </c>
      <c r="AZ54" s="3">
        <f>IF(AU54=0,0,IF(AW54-AX54=0,0,MIN(AW54-AX54,$D$1-$C54-SUMIF($J$15:AY$15,"Snowball",$J54:AY54))))</f>
        <v>0</v>
      </c>
      <c r="BA54" s="3">
        <f t="shared" si="46"/>
        <v>0</v>
      </c>
      <c r="BB54" s="104">
        <f t="shared" si="85"/>
        <v>0</v>
      </c>
      <c r="BC54" s="3">
        <f t="shared" si="86"/>
        <v>0</v>
      </c>
      <c r="BD54" s="3">
        <f t="shared" si="87"/>
        <v>0</v>
      </c>
      <c r="BE54" s="3">
        <f t="shared" si="14"/>
        <v>0</v>
      </c>
      <c r="BF54" s="3">
        <f t="shared" si="15"/>
        <v>0</v>
      </c>
      <c r="BG54" s="3">
        <f>IF(BB54=0,0,IF(BD54-BE54=0,0,MIN(BD54-BE54,$D$1-$C54-SUMIF($J$15:BF$15,"Snowball",$J54:BF54))))</f>
        <v>0</v>
      </c>
      <c r="BH54" s="3">
        <f t="shared" si="47"/>
        <v>0</v>
      </c>
      <c r="BI54" s="104">
        <f t="shared" si="88"/>
        <v>0</v>
      </c>
      <c r="BJ54" s="3">
        <f t="shared" si="89"/>
        <v>0</v>
      </c>
      <c r="BK54" s="3">
        <f t="shared" si="90"/>
        <v>0</v>
      </c>
      <c r="BL54" s="3">
        <f t="shared" si="16"/>
        <v>0</v>
      </c>
      <c r="BM54" s="3">
        <f t="shared" si="17"/>
        <v>0</v>
      </c>
      <c r="BN54" s="3">
        <f>IF(BI54=0,0,IF(BK54-BL54=0,0,MIN(BK54-BL54,$D$1-$C54-SUMIF($J$15:BM$15,"Snowball",$J54:BM54))))</f>
        <v>0</v>
      </c>
      <c r="BO54" s="3">
        <f t="shared" si="48"/>
        <v>0</v>
      </c>
      <c r="BP54" s="104">
        <f t="shared" si="91"/>
        <v>0</v>
      </c>
      <c r="BQ54" s="3">
        <f t="shared" si="92"/>
        <v>0</v>
      </c>
      <c r="BR54" s="3">
        <f t="shared" si="93"/>
        <v>0</v>
      </c>
      <c r="BS54" s="3">
        <f t="shared" si="18"/>
        <v>0</v>
      </c>
      <c r="BT54" s="3">
        <f t="shared" si="19"/>
        <v>0</v>
      </c>
      <c r="BU54" s="3">
        <f>IF(BP54=0,0,IF(BR54-BS54=0,0,MIN(BR54-BS54,$D$1-$C54-SUMIF($J$15:BT$15,"Snowball",$J54:BT54))))</f>
        <v>0</v>
      </c>
      <c r="BV54" s="3">
        <f t="shared" si="49"/>
        <v>0</v>
      </c>
      <c r="BW54" s="104">
        <f t="shared" si="94"/>
        <v>0</v>
      </c>
      <c r="BX54" s="3">
        <f t="shared" si="95"/>
        <v>0</v>
      </c>
      <c r="BY54" s="3">
        <f t="shared" si="96"/>
        <v>0</v>
      </c>
      <c r="BZ54" s="3">
        <f t="shared" si="20"/>
        <v>0</v>
      </c>
      <c r="CA54" s="3">
        <f t="shared" si="21"/>
        <v>0</v>
      </c>
      <c r="CB54" s="3">
        <f>IF(BW54=0,0,IF(BY54-BZ54=0,0,MIN(BY54-BZ54,$D$1-$C54-SUMIF($J$15:CA$15,"Snowball",$J54:CA54))))</f>
        <v>0</v>
      </c>
      <c r="CC54" s="3">
        <f t="shared" si="50"/>
        <v>0</v>
      </c>
      <c r="CD54" s="104">
        <f t="shared" si="97"/>
        <v>0</v>
      </c>
      <c r="CE54" s="3">
        <f t="shared" si="98"/>
        <v>0</v>
      </c>
      <c r="CF54" s="3">
        <f t="shared" si="99"/>
        <v>0</v>
      </c>
      <c r="CG54" s="3">
        <f t="shared" si="22"/>
        <v>0</v>
      </c>
      <c r="CH54" s="3">
        <f t="shared" si="23"/>
        <v>0</v>
      </c>
      <c r="CI54" s="3">
        <f>IF(CD54=0,0,IF(CF54-CG54=0,0,MIN(CF54-CG54,$D$1-$C54-SUMIF($J$15:CH$15,"Snowball",$J54:CH54))))</f>
        <v>0</v>
      </c>
      <c r="CJ54" s="3">
        <f t="shared" si="51"/>
        <v>0</v>
      </c>
      <c r="CK54" s="104">
        <f t="shared" si="100"/>
        <v>0</v>
      </c>
      <c r="CL54" s="3">
        <f t="shared" si="101"/>
        <v>0</v>
      </c>
      <c r="CM54" s="3">
        <f t="shared" si="102"/>
        <v>0</v>
      </c>
      <c r="CN54" s="3">
        <f t="shared" si="24"/>
        <v>0</v>
      </c>
      <c r="CO54" s="3">
        <f t="shared" si="25"/>
        <v>0</v>
      </c>
      <c r="CP54" s="3">
        <f>IF(CK54=0,0,IF(CM54-CN54=0,0,MIN(CM54-CN54,$D$1-$C54-SUMIF($J$15:CO$15,"Snowball",$J54:CO54))))</f>
        <v>0</v>
      </c>
      <c r="CQ54" s="3">
        <f t="shared" si="52"/>
        <v>0</v>
      </c>
      <c r="CR54" s="104">
        <f t="shared" si="103"/>
        <v>0</v>
      </c>
      <c r="CS54" s="3">
        <f t="shared" si="104"/>
        <v>0</v>
      </c>
      <c r="CT54" s="3">
        <f t="shared" si="105"/>
        <v>0</v>
      </c>
      <c r="CU54" s="3">
        <f t="shared" si="26"/>
        <v>0</v>
      </c>
      <c r="CV54" s="3">
        <f t="shared" si="27"/>
        <v>0</v>
      </c>
      <c r="CW54" s="3">
        <f>IF(CR54=0,0,IF(CT54-CU54=0,0,MIN(CT54-CU54,$D$1-$C54-SUMIF($J$15:CV$15,"Snowball",$J54:CV54))))</f>
        <v>0</v>
      </c>
      <c r="CX54" s="3">
        <f t="shared" si="53"/>
        <v>0</v>
      </c>
      <c r="CY54" s="104">
        <f t="shared" si="106"/>
        <v>0</v>
      </c>
      <c r="CZ54" s="3">
        <f t="shared" si="107"/>
        <v>0</v>
      </c>
      <c r="DA54" s="3">
        <f t="shared" si="108"/>
        <v>0</v>
      </c>
      <c r="DB54" s="3">
        <f t="shared" si="28"/>
        <v>0</v>
      </c>
      <c r="DC54" s="3">
        <f t="shared" si="29"/>
        <v>0</v>
      </c>
      <c r="DD54" s="3">
        <f>IF(CY54=0,0,IF(DA54-DB54=0,0,MIN(DA54-DB54,$D$1-$C54-SUMIF($J$15:DC$15,"Snowball",$J54:DC54))))</f>
        <v>0</v>
      </c>
      <c r="DE54" s="3">
        <f t="shared" si="54"/>
        <v>0</v>
      </c>
      <c r="DF54" s="104">
        <f t="shared" si="109"/>
        <v>0</v>
      </c>
      <c r="DG54" s="3">
        <f t="shared" si="110"/>
        <v>0</v>
      </c>
      <c r="DH54" s="3">
        <f t="shared" si="111"/>
        <v>0</v>
      </c>
      <c r="DI54" s="3">
        <f t="shared" si="30"/>
        <v>0</v>
      </c>
      <c r="DJ54" s="3">
        <f t="shared" si="31"/>
        <v>0</v>
      </c>
      <c r="DK54" s="3">
        <f>IF(DF54=0,0,IF(DH54-DI54=0,0,MIN(DH54-DI54,$D$1-$C54-SUMIF($J$15:DJ$15,"Snowball",$J54:DJ54))))</f>
        <v>0</v>
      </c>
      <c r="DL54" s="3">
        <f t="shared" si="55"/>
        <v>0</v>
      </c>
      <c r="DM54" s="104">
        <f t="shared" si="112"/>
        <v>0</v>
      </c>
      <c r="DN54" s="3">
        <f t="shared" si="113"/>
        <v>0</v>
      </c>
      <c r="DO54" s="3">
        <f t="shared" si="114"/>
        <v>0</v>
      </c>
      <c r="DP54" s="3">
        <f t="shared" si="32"/>
        <v>0</v>
      </c>
      <c r="DQ54" s="3">
        <f t="shared" si="33"/>
        <v>0</v>
      </c>
      <c r="DR54" s="3">
        <f>IF(DM54=0,0,IF(DO54-DP54=0,0,MIN(DO54-DP54,$D$1-$C54-SUMIF($J$15:DQ$15,"Snowball",$J54:DQ54))))</f>
        <v>0</v>
      </c>
      <c r="DS54" s="3">
        <f t="shared" si="56"/>
        <v>0</v>
      </c>
      <c r="DT54" s="104">
        <f t="shared" si="115"/>
        <v>0</v>
      </c>
      <c r="DU54" s="3">
        <f t="shared" si="116"/>
        <v>0</v>
      </c>
      <c r="DV54" s="3">
        <f t="shared" si="117"/>
        <v>0</v>
      </c>
      <c r="DW54" s="3">
        <f t="shared" si="34"/>
        <v>0</v>
      </c>
      <c r="DX54" s="3">
        <f t="shared" si="35"/>
        <v>0</v>
      </c>
      <c r="DY54" s="3">
        <f>IF(DT54=0,0,IF(DV54-DW54=0,0,MIN(DV54-DW54,$D$1-$C54-SUMIF($J$15:DX$15,"Snowball",$J54:DX54))))</f>
        <v>0</v>
      </c>
      <c r="DZ54" s="3">
        <f t="shared" si="57"/>
        <v>0</v>
      </c>
      <c r="EA54" s="104">
        <f t="shared" si="118"/>
        <v>0</v>
      </c>
      <c r="EB54" s="3">
        <f t="shared" si="119"/>
        <v>0</v>
      </c>
      <c r="EC54" s="3">
        <f t="shared" si="120"/>
        <v>0</v>
      </c>
      <c r="ED54" s="3">
        <f t="shared" si="36"/>
        <v>0</v>
      </c>
      <c r="EE54" s="3">
        <f t="shared" si="37"/>
        <v>0</v>
      </c>
      <c r="EF54" s="3">
        <f>IF(EA54=0,0,IF(EC54-ED54=0,0,MIN(EC54-ED54,$D$1-$C54-SUMIF($J$15:EE$15,"Snowball",$J54:EE54))))</f>
        <v>0</v>
      </c>
      <c r="EG54" s="3">
        <f t="shared" si="58"/>
        <v>0</v>
      </c>
      <c r="EH54" s="104">
        <f t="shared" si="121"/>
        <v>0</v>
      </c>
      <c r="EI54" s="3">
        <f t="shared" si="122"/>
        <v>0</v>
      </c>
      <c r="EJ54" s="3">
        <f t="shared" si="123"/>
        <v>0</v>
      </c>
      <c r="EK54" s="3">
        <f t="shared" si="38"/>
        <v>0</v>
      </c>
      <c r="EL54" s="3">
        <f t="shared" si="39"/>
        <v>0</v>
      </c>
      <c r="EM54" s="3">
        <f>IF(EH54=0,0,IF(EJ54-EK54=0,0,MIN(EJ54-EK54,$D$1-$C54-SUMIF($J$15:EL$15,"Snowball",$J54:EL54))))</f>
        <v>0</v>
      </c>
      <c r="EN54" s="3">
        <f t="shared" si="59"/>
        <v>0</v>
      </c>
    </row>
    <row r="55" spans="1:144" x14ac:dyDescent="0.25">
      <c r="A55" s="1" t="s">
        <v>55</v>
      </c>
      <c r="B55" s="76">
        <f t="shared" si="60"/>
        <v>0</v>
      </c>
      <c r="C55" s="3">
        <f t="shared" si="61"/>
        <v>0</v>
      </c>
      <c r="D55" s="101">
        <f t="shared" si="62"/>
        <v>0</v>
      </c>
      <c r="E55" s="104">
        <f t="shared" si="63"/>
        <v>0</v>
      </c>
      <c r="F55" s="3">
        <f t="shared" si="64"/>
        <v>0</v>
      </c>
      <c r="G55" s="3">
        <f t="shared" si="65"/>
        <v>0</v>
      </c>
      <c r="H55" s="3">
        <f t="shared" si="0"/>
        <v>0</v>
      </c>
      <c r="I55" s="3">
        <f t="shared" si="1"/>
        <v>0</v>
      </c>
      <c r="J55" s="3">
        <f t="shared" si="66"/>
        <v>0</v>
      </c>
      <c r="K55" s="3">
        <f t="shared" si="40"/>
        <v>0</v>
      </c>
      <c r="L55" s="104">
        <f t="shared" si="67"/>
        <v>0</v>
      </c>
      <c r="M55" s="3">
        <f t="shared" si="68"/>
        <v>0</v>
      </c>
      <c r="N55" s="3">
        <f t="shared" si="69"/>
        <v>0</v>
      </c>
      <c r="O55" s="3">
        <f t="shared" si="2"/>
        <v>0</v>
      </c>
      <c r="P55" s="3">
        <f t="shared" si="3"/>
        <v>0</v>
      </c>
      <c r="Q55" s="3">
        <f>IF(L55=0,0,IF(N55-O55=0,0,MIN(N55-O55,$D$1-$C55-SUMIF($J$15:P$15,"Snowball",$J55:P55))))</f>
        <v>0</v>
      </c>
      <c r="R55" s="3">
        <f t="shared" si="41"/>
        <v>0</v>
      </c>
      <c r="S55" s="104">
        <f t="shared" si="70"/>
        <v>0</v>
      </c>
      <c r="T55" s="3">
        <f t="shared" si="71"/>
        <v>0</v>
      </c>
      <c r="U55" s="3">
        <f t="shared" si="72"/>
        <v>0</v>
      </c>
      <c r="V55" s="3">
        <f t="shared" si="4"/>
        <v>0</v>
      </c>
      <c r="W55" s="3">
        <f t="shared" si="5"/>
        <v>0</v>
      </c>
      <c r="X55" s="3">
        <f>IF(S55=0,0,IF(U55-V55=0,0,MIN(U55-V55,$D$1-$C55-SUMIF($J$15:W$15,"Snowball",$J55:W55))))</f>
        <v>0</v>
      </c>
      <c r="Y55" s="3">
        <f t="shared" si="42"/>
        <v>0</v>
      </c>
      <c r="Z55" s="104">
        <f t="shared" si="73"/>
        <v>0</v>
      </c>
      <c r="AA55" s="3">
        <f t="shared" si="74"/>
        <v>0</v>
      </c>
      <c r="AB55" s="3">
        <f t="shared" si="75"/>
        <v>0</v>
      </c>
      <c r="AC55" s="3">
        <f t="shared" si="6"/>
        <v>0</v>
      </c>
      <c r="AD55" s="3">
        <f t="shared" si="7"/>
        <v>0</v>
      </c>
      <c r="AE55" s="3">
        <f>IF(Z55=0,0,IF(AB55-AC55=0,0,MIN(AB55-AC55,$D$1-$C55-SUMIF($J$15:AD$15,"Snowball",$J55:AD55))))</f>
        <v>0</v>
      </c>
      <c r="AF55" s="3">
        <f t="shared" si="43"/>
        <v>0</v>
      </c>
      <c r="AG55" s="104">
        <f t="shared" si="76"/>
        <v>0</v>
      </c>
      <c r="AH55" s="3">
        <f t="shared" si="77"/>
        <v>0</v>
      </c>
      <c r="AI55" s="3">
        <f t="shared" si="78"/>
        <v>0</v>
      </c>
      <c r="AJ55" s="3">
        <f t="shared" si="8"/>
        <v>0</v>
      </c>
      <c r="AK55" s="3">
        <f t="shared" si="9"/>
        <v>0</v>
      </c>
      <c r="AL55" s="3">
        <f>IF(AG55=0,0,IF(AI55-AJ55=0,0,MIN(AI55-AJ55,$D$1-$C55-SUMIF($J$15:AK$15,"Snowball",$J55:AK55))))</f>
        <v>0</v>
      </c>
      <c r="AM55" s="3">
        <f t="shared" si="44"/>
        <v>0</v>
      </c>
      <c r="AN55" s="104">
        <f t="shared" si="79"/>
        <v>0</v>
      </c>
      <c r="AO55" s="3">
        <f t="shared" si="80"/>
        <v>0</v>
      </c>
      <c r="AP55" s="3">
        <f t="shared" si="81"/>
        <v>0</v>
      </c>
      <c r="AQ55" s="3">
        <f t="shared" si="10"/>
        <v>0</v>
      </c>
      <c r="AR55" s="3">
        <f t="shared" si="11"/>
        <v>0</v>
      </c>
      <c r="AS55" s="3">
        <f>IF(AN55=0,0,IF(AP55-AQ55=0,0,MIN(AP55-AQ55,$D$1-$C55-SUMIF($J$15:AR$15,"Snowball",$J55:AR55))))</f>
        <v>0</v>
      </c>
      <c r="AT55" s="3">
        <f t="shared" si="45"/>
        <v>0</v>
      </c>
      <c r="AU55" s="104">
        <f t="shared" si="82"/>
        <v>0</v>
      </c>
      <c r="AV55" s="3">
        <f t="shared" si="83"/>
        <v>0</v>
      </c>
      <c r="AW55" s="3">
        <f t="shared" si="84"/>
        <v>0</v>
      </c>
      <c r="AX55" s="3">
        <f t="shared" si="12"/>
        <v>0</v>
      </c>
      <c r="AY55" s="3">
        <f t="shared" si="13"/>
        <v>0</v>
      </c>
      <c r="AZ55" s="3">
        <f>IF(AU55=0,0,IF(AW55-AX55=0,0,MIN(AW55-AX55,$D$1-$C55-SUMIF($J$15:AY$15,"Snowball",$J55:AY55))))</f>
        <v>0</v>
      </c>
      <c r="BA55" s="3">
        <f t="shared" si="46"/>
        <v>0</v>
      </c>
      <c r="BB55" s="104">
        <f t="shared" si="85"/>
        <v>0</v>
      </c>
      <c r="BC55" s="3">
        <f t="shared" si="86"/>
        <v>0</v>
      </c>
      <c r="BD55" s="3">
        <f t="shared" si="87"/>
        <v>0</v>
      </c>
      <c r="BE55" s="3">
        <f t="shared" si="14"/>
        <v>0</v>
      </c>
      <c r="BF55" s="3">
        <f t="shared" si="15"/>
        <v>0</v>
      </c>
      <c r="BG55" s="3">
        <f>IF(BB55=0,0,IF(BD55-BE55=0,0,MIN(BD55-BE55,$D$1-$C55-SUMIF($J$15:BF$15,"Snowball",$J55:BF55))))</f>
        <v>0</v>
      </c>
      <c r="BH55" s="3">
        <f t="shared" si="47"/>
        <v>0</v>
      </c>
      <c r="BI55" s="104">
        <f t="shared" si="88"/>
        <v>0</v>
      </c>
      <c r="BJ55" s="3">
        <f t="shared" si="89"/>
        <v>0</v>
      </c>
      <c r="BK55" s="3">
        <f t="shared" si="90"/>
        <v>0</v>
      </c>
      <c r="BL55" s="3">
        <f t="shared" si="16"/>
        <v>0</v>
      </c>
      <c r="BM55" s="3">
        <f t="shared" si="17"/>
        <v>0</v>
      </c>
      <c r="BN55" s="3">
        <f>IF(BI55=0,0,IF(BK55-BL55=0,0,MIN(BK55-BL55,$D$1-$C55-SUMIF($J$15:BM$15,"Snowball",$J55:BM55))))</f>
        <v>0</v>
      </c>
      <c r="BO55" s="3">
        <f t="shared" si="48"/>
        <v>0</v>
      </c>
      <c r="BP55" s="104">
        <f t="shared" si="91"/>
        <v>0</v>
      </c>
      <c r="BQ55" s="3">
        <f t="shared" si="92"/>
        <v>0</v>
      </c>
      <c r="BR55" s="3">
        <f t="shared" si="93"/>
        <v>0</v>
      </c>
      <c r="BS55" s="3">
        <f t="shared" si="18"/>
        <v>0</v>
      </c>
      <c r="BT55" s="3">
        <f t="shared" si="19"/>
        <v>0</v>
      </c>
      <c r="BU55" s="3">
        <f>IF(BP55=0,0,IF(BR55-BS55=0,0,MIN(BR55-BS55,$D$1-$C55-SUMIF($J$15:BT$15,"Snowball",$J55:BT55))))</f>
        <v>0</v>
      </c>
      <c r="BV55" s="3">
        <f t="shared" si="49"/>
        <v>0</v>
      </c>
      <c r="BW55" s="104">
        <f t="shared" si="94"/>
        <v>0</v>
      </c>
      <c r="BX55" s="3">
        <f t="shared" si="95"/>
        <v>0</v>
      </c>
      <c r="BY55" s="3">
        <f t="shared" si="96"/>
        <v>0</v>
      </c>
      <c r="BZ55" s="3">
        <f t="shared" si="20"/>
        <v>0</v>
      </c>
      <c r="CA55" s="3">
        <f t="shared" si="21"/>
        <v>0</v>
      </c>
      <c r="CB55" s="3">
        <f>IF(BW55=0,0,IF(BY55-BZ55=0,0,MIN(BY55-BZ55,$D$1-$C55-SUMIF($J$15:CA$15,"Snowball",$J55:CA55))))</f>
        <v>0</v>
      </c>
      <c r="CC55" s="3">
        <f t="shared" si="50"/>
        <v>0</v>
      </c>
      <c r="CD55" s="104">
        <f t="shared" si="97"/>
        <v>0</v>
      </c>
      <c r="CE55" s="3">
        <f t="shared" si="98"/>
        <v>0</v>
      </c>
      <c r="CF55" s="3">
        <f t="shared" si="99"/>
        <v>0</v>
      </c>
      <c r="CG55" s="3">
        <f t="shared" si="22"/>
        <v>0</v>
      </c>
      <c r="CH55" s="3">
        <f t="shared" si="23"/>
        <v>0</v>
      </c>
      <c r="CI55" s="3">
        <f>IF(CD55=0,0,IF(CF55-CG55=0,0,MIN(CF55-CG55,$D$1-$C55-SUMIF($J$15:CH$15,"Snowball",$J55:CH55))))</f>
        <v>0</v>
      </c>
      <c r="CJ55" s="3">
        <f t="shared" si="51"/>
        <v>0</v>
      </c>
      <c r="CK55" s="104">
        <f t="shared" si="100"/>
        <v>0</v>
      </c>
      <c r="CL55" s="3">
        <f t="shared" si="101"/>
        <v>0</v>
      </c>
      <c r="CM55" s="3">
        <f t="shared" si="102"/>
        <v>0</v>
      </c>
      <c r="CN55" s="3">
        <f t="shared" si="24"/>
        <v>0</v>
      </c>
      <c r="CO55" s="3">
        <f t="shared" si="25"/>
        <v>0</v>
      </c>
      <c r="CP55" s="3">
        <f>IF(CK55=0,0,IF(CM55-CN55=0,0,MIN(CM55-CN55,$D$1-$C55-SUMIF($J$15:CO$15,"Snowball",$J55:CO55))))</f>
        <v>0</v>
      </c>
      <c r="CQ55" s="3">
        <f t="shared" si="52"/>
        <v>0</v>
      </c>
      <c r="CR55" s="104">
        <f t="shared" si="103"/>
        <v>0</v>
      </c>
      <c r="CS55" s="3">
        <f t="shared" si="104"/>
        <v>0</v>
      </c>
      <c r="CT55" s="3">
        <f t="shared" si="105"/>
        <v>0</v>
      </c>
      <c r="CU55" s="3">
        <f t="shared" si="26"/>
        <v>0</v>
      </c>
      <c r="CV55" s="3">
        <f t="shared" si="27"/>
        <v>0</v>
      </c>
      <c r="CW55" s="3">
        <f>IF(CR55=0,0,IF(CT55-CU55=0,0,MIN(CT55-CU55,$D$1-$C55-SUMIF($J$15:CV$15,"Snowball",$J55:CV55))))</f>
        <v>0</v>
      </c>
      <c r="CX55" s="3">
        <f t="shared" si="53"/>
        <v>0</v>
      </c>
      <c r="CY55" s="104">
        <f t="shared" si="106"/>
        <v>0</v>
      </c>
      <c r="CZ55" s="3">
        <f t="shared" si="107"/>
        <v>0</v>
      </c>
      <c r="DA55" s="3">
        <f t="shared" si="108"/>
        <v>0</v>
      </c>
      <c r="DB55" s="3">
        <f t="shared" si="28"/>
        <v>0</v>
      </c>
      <c r="DC55" s="3">
        <f t="shared" si="29"/>
        <v>0</v>
      </c>
      <c r="DD55" s="3">
        <f>IF(CY55=0,0,IF(DA55-DB55=0,0,MIN(DA55-DB55,$D$1-$C55-SUMIF($J$15:DC$15,"Snowball",$J55:DC55))))</f>
        <v>0</v>
      </c>
      <c r="DE55" s="3">
        <f t="shared" si="54"/>
        <v>0</v>
      </c>
      <c r="DF55" s="104">
        <f t="shared" si="109"/>
        <v>0</v>
      </c>
      <c r="DG55" s="3">
        <f t="shared" si="110"/>
        <v>0</v>
      </c>
      <c r="DH55" s="3">
        <f t="shared" si="111"/>
        <v>0</v>
      </c>
      <c r="DI55" s="3">
        <f t="shared" si="30"/>
        <v>0</v>
      </c>
      <c r="DJ55" s="3">
        <f t="shared" si="31"/>
        <v>0</v>
      </c>
      <c r="DK55" s="3">
        <f>IF(DF55=0,0,IF(DH55-DI55=0,0,MIN(DH55-DI55,$D$1-$C55-SUMIF($J$15:DJ$15,"Snowball",$J55:DJ55))))</f>
        <v>0</v>
      </c>
      <c r="DL55" s="3">
        <f t="shared" si="55"/>
        <v>0</v>
      </c>
      <c r="DM55" s="104">
        <f t="shared" si="112"/>
        <v>0</v>
      </c>
      <c r="DN55" s="3">
        <f t="shared" si="113"/>
        <v>0</v>
      </c>
      <c r="DO55" s="3">
        <f t="shared" si="114"/>
        <v>0</v>
      </c>
      <c r="DP55" s="3">
        <f t="shared" si="32"/>
        <v>0</v>
      </c>
      <c r="DQ55" s="3">
        <f t="shared" si="33"/>
        <v>0</v>
      </c>
      <c r="DR55" s="3">
        <f>IF(DM55=0,0,IF(DO55-DP55=0,0,MIN(DO55-DP55,$D$1-$C55-SUMIF($J$15:DQ$15,"Snowball",$J55:DQ55))))</f>
        <v>0</v>
      </c>
      <c r="DS55" s="3">
        <f t="shared" si="56"/>
        <v>0</v>
      </c>
      <c r="DT55" s="104">
        <f t="shared" si="115"/>
        <v>0</v>
      </c>
      <c r="DU55" s="3">
        <f t="shared" si="116"/>
        <v>0</v>
      </c>
      <c r="DV55" s="3">
        <f t="shared" si="117"/>
        <v>0</v>
      </c>
      <c r="DW55" s="3">
        <f t="shared" si="34"/>
        <v>0</v>
      </c>
      <c r="DX55" s="3">
        <f t="shared" si="35"/>
        <v>0</v>
      </c>
      <c r="DY55" s="3">
        <f>IF(DT55=0,0,IF(DV55-DW55=0,0,MIN(DV55-DW55,$D$1-$C55-SUMIF($J$15:DX$15,"Snowball",$J55:DX55))))</f>
        <v>0</v>
      </c>
      <c r="DZ55" s="3">
        <f t="shared" si="57"/>
        <v>0</v>
      </c>
      <c r="EA55" s="104">
        <f t="shared" si="118"/>
        <v>0</v>
      </c>
      <c r="EB55" s="3">
        <f t="shared" si="119"/>
        <v>0</v>
      </c>
      <c r="EC55" s="3">
        <f t="shared" si="120"/>
        <v>0</v>
      </c>
      <c r="ED55" s="3">
        <f t="shared" si="36"/>
        <v>0</v>
      </c>
      <c r="EE55" s="3">
        <f t="shared" si="37"/>
        <v>0</v>
      </c>
      <c r="EF55" s="3">
        <f>IF(EA55=0,0,IF(EC55-ED55=0,0,MIN(EC55-ED55,$D$1-$C55-SUMIF($J$15:EE$15,"Snowball",$J55:EE55))))</f>
        <v>0</v>
      </c>
      <c r="EG55" s="3">
        <f t="shared" si="58"/>
        <v>0</v>
      </c>
      <c r="EH55" s="104">
        <f t="shared" si="121"/>
        <v>0</v>
      </c>
      <c r="EI55" s="3">
        <f t="shared" si="122"/>
        <v>0</v>
      </c>
      <c r="EJ55" s="3">
        <f t="shared" si="123"/>
        <v>0</v>
      </c>
      <c r="EK55" s="3">
        <f t="shared" si="38"/>
        <v>0</v>
      </c>
      <c r="EL55" s="3">
        <f t="shared" si="39"/>
        <v>0</v>
      </c>
      <c r="EM55" s="3">
        <f>IF(EH55=0,0,IF(EJ55-EK55=0,0,MIN(EJ55-EK55,$D$1-$C55-SUMIF($J$15:EL$15,"Snowball",$J55:EL55))))</f>
        <v>0</v>
      </c>
      <c r="EN55" s="3">
        <f t="shared" si="59"/>
        <v>0</v>
      </c>
    </row>
    <row r="56" spans="1:144" x14ac:dyDescent="0.25">
      <c r="A56" s="1" t="s">
        <v>56</v>
      </c>
      <c r="B56" s="76">
        <f t="shared" si="60"/>
        <v>0</v>
      </c>
      <c r="C56" s="3">
        <f t="shared" si="61"/>
        <v>0</v>
      </c>
      <c r="D56" s="101">
        <f t="shared" si="62"/>
        <v>0</v>
      </c>
      <c r="E56" s="104">
        <f t="shared" si="63"/>
        <v>0</v>
      </c>
      <c r="F56" s="3">
        <f t="shared" si="64"/>
        <v>0</v>
      </c>
      <c r="G56" s="3">
        <f t="shared" si="65"/>
        <v>0</v>
      </c>
      <c r="H56" s="3">
        <f t="shared" si="0"/>
        <v>0</v>
      </c>
      <c r="I56" s="3">
        <f t="shared" si="1"/>
        <v>0</v>
      </c>
      <c r="J56" s="3">
        <f t="shared" si="66"/>
        <v>0</v>
      </c>
      <c r="K56" s="3">
        <f t="shared" si="40"/>
        <v>0</v>
      </c>
      <c r="L56" s="104">
        <f t="shared" si="67"/>
        <v>0</v>
      </c>
      <c r="M56" s="3">
        <f t="shared" si="68"/>
        <v>0</v>
      </c>
      <c r="N56" s="3">
        <f t="shared" si="69"/>
        <v>0</v>
      </c>
      <c r="O56" s="3">
        <f t="shared" si="2"/>
        <v>0</v>
      </c>
      <c r="P56" s="3">
        <f t="shared" si="3"/>
        <v>0</v>
      </c>
      <c r="Q56" s="3">
        <f>IF(L56=0,0,IF(N56-O56=0,0,MIN(N56-O56,$D$1-$C56-SUMIF($J$15:P$15,"Snowball",$J56:P56))))</f>
        <v>0</v>
      </c>
      <c r="R56" s="3">
        <f t="shared" si="41"/>
        <v>0</v>
      </c>
      <c r="S56" s="104">
        <f t="shared" si="70"/>
        <v>0</v>
      </c>
      <c r="T56" s="3">
        <f t="shared" si="71"/>
        <v>0</v>
      </c>
      <c r="U56" s="3">
        <f t="shared" si="72"/>
        <v>0</v>
      </c>
      <c r="V56" s="3">
        <f t="shared" si="4"/>
        <v>0</v>
      </c>
      <c r="W56" s="3">
        <f t="shared" si="5"/>
        <v>0</v>
      </c>
      <c r="X56" s="3">
        <f>IF(S56=0,0,IF(U56-V56=0,0,MIN(U56-V56,$D$1-$C56-SUMIF($J$15:W$15,"Snowball",$J56:W56))))</f>
        <v>0</v>
      </c>
      <c r="Y56" s="3">
        <f t="shared" si="42"/>
        <v>0</v>
      </c>
      <c r="Z56" s="104">
        <f t="shared" si="73"/>
        <v>0</v>
      </c>
      <c r="AA56" s="3">
        <f t="shared" si="74"/>
        <v>0</v>
      </c>
      <c r="AB56" s="3">
        <f t="shared" si="75"/>
        <v>0</v>
      </c>
      <c r="AC56" s="3">
        <f t="shared" si="6"/>
        <v>0</v>
      </c>
      <c r="AD56" s="3">
        <f t="shared" si="7"/>
        <v>0</v>
      </c>
      <c r="AE56" s="3">
        <f>IF(Z56=0,0,IF(AB56-AC56=0,0,MIN(AB56-AC56,$D$1-$C56-SUMIF($J$15:AD$15,"Snowball",$J56:AD56))))</f>
        <v>0</v>
      </c>
      <c r="AF56" s="3">
        <f t="shared" si="43"/>
        <v>0</v>
      </c>
      <c r="AG56" s="104">
        <f t="shared" si="76"/>
        <v>0</v>
      </c>
      <c r="AH56" s="3">
        <f t="shared" si="77"/>
        <v>0</v>
      </c>
      <c r="AI56" s="3">
        <f t="shared" si="78"/>
        <v>0</v>
      </c>
      <c r="AJ56" s="3">
        <f t="shared" si="8"/>
        <v>0</v>
      </c>
      <c r="AK56" s="3">
        <f t="shared" si="9"/>
        <v>0</v>
      </c>
      <c r="AL56" s="3">
        <f>IF(AG56=0,0,IF(AI56-AJ56=0,0,MIN(AI56-AJ56,$D$1-$C56-SUMIF($J$15:AK$15,"Snowball",$J56:AK56))))</f>
        <v>0</v>
      </c>
      <c r="AM56" s="3">
        <f t="shared" si="44"/>
        <v>0</v>
      </c>
      <c r="AN56" s="104">
        <f t="shared" si="79"/>
        <v>0</v>
      </c>
      <c r="AO56" s="3">
        <f t="shared" si="80"/>
        <v>0</v>
      </c>
      <c r="AP56" s="3">
        <f t="shared" si="81"/>
        <v>0</v>
      </c>
      <c r="AQ56" s="3">
        <f t="shared" si="10"/>
        <v>0</v>
      </c>
      <c r="AR56" s="3">
        <f t="shared" si="11"/>
        <v>0</v>
      </c>
      <c r="AS56" s="3">
        <f>IF(AN56=0,0,IF(AP56-AQ56=0,0,MIN(AP56-AQ56,$D$1-$C56-SUMIF($J$15:AR$15,"Snowball",$J56:AR56))))</f>
        <v>0</v>
      </c>
      <c r="AT56" s="3">
        <f t="shared" si="45"/>
        <v>0</v>
      </c>
      <c r="AU56" s="104">
        <f t="shared" si="82"/>
        <v>0</v>
      </c>
      <c r="AV56" s="3">
        <f t="shared" si="83"/>
        <v>0</v>
      </c>
      <c r="AW56" s="3">
        <f t="shared" si="84"/>
        <v>0</v>
      </c>
      <c r="AX56" s="3">
        <f t="shared" si="12"/>
        <v>0</v>
      </c>
      <c r="AY56" s="3">
        <f t="shared" si="13"/>
        <v>0</v>
      </c>
      <c r="AZ56" s="3">
        <f>IF(AU56=0,0,IF(AW56-AX56=0,0,MIN(AW56-AX56,$D$1-$C56-SUMIF($J$15:AY$15,"Snowball",$J56:AY56))))</f>
        <v>0</v>
      </c>
      <c r="BA56" s="3">
        <f t="shared" si="46"/>
        <v>0</v>
      </c>
      <c r="BB56" s="104">
        <f t="shared" si="85"/>
        <v>0</v>
      </c>
      <c r="BC56" s="3">
        <f t="shared" si="86"/>
        <v>0</v>
      </c>
      <c r="BD56" s="3">
        <f t="shared" si="87"/>
        <v>0</v>
      </c>
      <c r="BE56" s="3">
        <f t="shared" si="14"/>
        <v>0</v>
      </c>
      <c r="BF56" s="3">
        <f t="shared" si="15"/>
        <v>0</v>
      </c>
      <c r="BG56" s="3">
        <f>IF(BB56=0,0,IF(BD56-BE56=0,0,MIN(BD56-BE56,$D$1-$C56-SUMIF($J$15:BF$15,"Snowball",$J56:BF56))))</f>
        <v>0</v>
      </c>
      <c r="BH56" s="3">
        <f t="shared" si="47"/>
        <v>0</v>
      </c>
      <c r="BI56" s="104">
        <f t="shared" si="88"/>
        <v>0</v>
      </c>
      <c r="BJ56" s="3">
        <f t="shared" si="89"/>
        <v>0</v>
      </c>
      <c r="BK56" s="3">
        <f t="shared" si="90"/>
        <v>0</v>
      </c>
      <c r="BL56" s="3">
        <f t="shared" si="16"/>
        <v>0</v>
      </c>
      <c r="BM56" s="3">
        <f t="shared" si="17"/>
        <v>0</v>
      </c>
      <c r="BN56" s="3">
        <f>IF(BI56=0,0,IF(BK56-BL56=0,0,MIN(BK56-BL56,$D$1-$C56-SUMIF($J$15:BM$15,"Snowball",$J56:BM56))))</f>
        <v>0</v>
      </c>
      <c r="BO56" s="3">
        <f t="shared" si="48"/>
        <v>0</v>
      </c>
      <c r="BP56" s="104">
        <f t="shared" si="91"/>
        <v>0</v>
      </c>
      <c r="BQ56" s="3">
        <f t="shared" si="92"/>
        <v>0</v>
      </c>
      <c r="BR56" s="3">
        <f t="shared" si="93"/>
        <v>0</v>
      </c>
      <c r="BS56" s="3">
        <f t="shared" si="18"/>
        <v>0</v>
      </c>
      <c r="BT56" s="3">
        <f t="shared" si="19"/>
        <v>0</v>
      </c>
      <c r="BU56" s="3">
        <f>IF(BP56=0,0,IF(BR56-BS56=0,0,MIN(BR56-BS56,$D$1-$C56-SUMIF($J$15:BT$15,"Snowball",$J56:BT56))))</f>
        <v>0</v>
      </c>
      <c r="BV56" s="3">
        <f t="shared" si="49"/>
        <v>0</v>
      </c>
      <c r="BW56" s="104">
        <f t="shared" si="94"/>
        <v>0</v>
      </c>
      <c r="BX56" s="3">
        <f t="shared" si="95"/>
        <v>0</v>
      </c>
      <c r="BY56" s="3">
        <f t="shared" si="96"/>
        <v>0</v>
      </c>
      <c r="BZ56" s="3">
        <f t="shared" si="20"/>
        <v>0</v>
      </c>
      <c r="CA56" s="3">
        <f t="shared" si="21"/>
        <v>0</v>
      </c>
      <c r="CB56" s="3">
        <f>IF(BW56=0,0,IF(BY56-BZ56=0,0,MIN(BY56-BZ56,$D$1-$C56-SUMIF($J$15:CA$15,"Snowball",$J56:CA56))))</f>
        <v>0</v>
      </c>
      <c r="CC56" s="3">
        <f t="shared" si="50"/>
        <v>0</v>
      </c>
      <c r="CD56" s="104">
        <f t="shared" si="97"/>
        <v>0</v>
      </c>
      <c r="CE56" s="3">
        <f t="shared" si="98"/>
        <v>0</v>
      </c>
      <c r="CF56" s="3">
        <f t="shared" si="99"/>
        <v>0</v>
      </c>
      <c r="CG56" s="3">
        <f t="shared" si="22"/>
        <v>0</v>
      </c>
      <c r="CH56" s="3">
        <f t="shared" si="23"/>
        <v>0</v>
      </c>
      <c r="CI56" s="3">
        <f>IF(CD56=0,0,IF(CF56-CG56=0,0,MIN(CF56-CG56,$D$1-$C56-SUMIF($J$15:CH$15,"Snowball",$J56:CH56))))</f>
        <v>0</v>
      </c>
      <c r="CJ56" s="3">
        <f t="shared" si="51"/>
        <v>0</v>
      </c>
      <c r="CK56" s="104">
        <f t="shared" si="100"/>
        <v>0</v>
      </c>
      <c r="CL56" s="3">
        <f t="shared" si="101"/>
        <v>0</v>
      </c>
      <c r="CM56" s="3">
        <f t="shared" si="102"/>
        <v>0</v>
      </c>
      <c r="CN56" s="3">
        <f t="shared" si="24"/>
        <v>0</v>
      </c>
      <c r="CO56" s="3">
        <f t="shared" si="25"/>
        <v>0</v>
      </c>
      <c r="CP56" s="3">
        <f>IF(CK56=0,0,IF(CM56-CN56=0,0,MIN(CM56-CN56,$D$1-$C56-SUMIF($J$15:CO$15,"Snowball",$J56:CO56))))</f>
        <v>0</v>
      </c>
      <c r="CQ56" s="3">
        <f t="shared" si="52"/>
        <v>0</v>
      </c>
      <c r="CR56" s="104">
        <f t="shared" si="103"/>
        <v>0</v>
      </c>
      <c r="CS56" s="3">
        <f t="shared" si="104"/>
        <v>0</v>
      </c>
      <c r="CT56" s="3">
        <f t="shared" si="105"/>
        <v>0</v>
      </c>
      <c r="CU56" s="3">
        <f t="shared" si="26"/>
        <v>0</v>
      </c>
      <c r="CV56" s="3">
        <f t="shared" si="27"/>
        <v>0</v>
      </c>
      <c r="CW56" s="3">
        <f>IF(CR56=0,0,IF(CT56-CU56=0,0,MIN(CT56-CU56,$D$1-$C56-SUMIF($J$15:CV$15,"Snowball",$J56:CV56))))</f>
        <v>0</v>
      </c>
      <c r="CX56" s="3">
        <f t="shared" si="53"/>
        <v>0</v>
      </c>
      <c r="CY56" s="104">
        <f t="shared" si="106"/>
        <v>0</v>
      </c>
      <c r="CZ56" s="3">
        <f t="shared" si="107"/>
        <v>0</v>
      </c>
      <c r="DA56" s="3">
        <f t="shared" si="108"/>
        <v>0</v>
      </c>
      <c r="DB56" s="3">
        <f t="shared" si="28"/>
        <v>0</v>
      </c>
      <c r="DC56" s="3">
        <f t="shared" si="29"/>
        <v>0</v>
      </c>
      <c r="DD56" s="3">
        <f>IF(CY56=0,0,IF(DA56-DB56=0,0,MIN(DA56-DB56,$D$1-$C56-SUMIF($J$15:DC$15,"Snowball",$J56:DC56))))</f>
        <v>0</v>
      </c>
      <c r="DE56" s="3">
        <f t="shared" si="54"/>
        <v>0</v>
      </c>
      <c r="DF56" s="104">
        <f t="shared" si="109"/>
        <v>0</v>
      </c>
      <c r="DG56" s="3">
        <f t="shared" si="110"/>
        <v>0</v>
      </c>
      <c r="DH56" s="3">
        <f t="shared" si="111"/>
        <v>0</v>
      </c>
      <c r="DI56" s="3">
        <f t="shared" si="30"/>
        <v>0</v>
      </c>
      <c r="DJ56" s="3">
        <f t="shared" si="31"/>
        <v>0</v>
      </c>
      <c r="DK56" s="3">
        <f>IF(DF56=0,0,IF(DH56-DI56=0,0,MIN(DH56-DI56,$D$1-$C56-SUMIF($J$15:DJ$15,"Snowball",$J56:DJ56))))</f>
        <v>0</v>
      </c>
      <c r="DL56" s="3">
        <f t="shared" si="55"/>
        <v>0</v>
      </c>
      <c r="DM56" s="104">
        <f t="shared" si="112"/>
        <v>0</v>
      </c>
      <c r="DN56" s="3">
        <f t="shared" si="113"/>
        <v>0</v>
      </c>
      <c r="DO56" s="3">
        <f t="shared" si="114"/>
        <v>0</v>
      </c>
      <c r="DP56" s="3">
        <f t="shared" si="32"/>
        <v>0</v>
      </c>
      <c r="DQ56" s="3">
        <f t="shared" si="33"/>
        <v>0</v>
      </c>
      <c r="DR56" s="3">
        <f>IF(DM56=0,0,IF(DO56-DP56=0,0,MIN(DO56-DP56,$D$1-$C56-SUMIF($J$15:DQ$15,"Snowball",$J56:DQ56))))</f>
        <v>0</v>
      </c>
      <c r="DS56" s="3">
        <f t="shared" si="56"/>
        <v>0</v>
      </c>
      <c r="DT56" s="104">
        <f t="shared" si="115"/>
        <v>0</v>
      </c>
      <c r="DU56" s="3">
        <f t="shared" si="116"/>
        <v>0</v>
      </c>
      <c r="DV56" s="3">
        <f t="shared" si="117"/>
        <v>0</v>
      </c>
      <c r="DW56" s="3">
        <f t="shared" si="34"/>
        <v>0</v>
      </c>
      <c r="DX56" s="3">
        <f t="shared" si="35"/>
        <v>0</v>
      </c>
      <c r="DY56" s="3">
        <f>IF(DT56=0,0,IF(DV56-DW56=0,0,MIN(DV56-DW56,$D$1-$C56-SUMIF($J$15:DX$15,"Snowball",$J56:DX56))))</f>
        <v>0</v>
      </c>
      <c r="DZ56" s="3">
        <f t="shared" si="57"/>
        <v>0</v>
      </c>
      <c r="EA56" s="104">
        <f t="shared" si="118"/>
        <v>0</v>
      </c>
      <c r="EB56" s="3">
        <f t="shared" si="119"/>
        <v>0</v>
      </c>
      <c r="EC56" s="3">
        <f t="shared" si="120"/>
        <v>0</v>
      </c>
      <c r="ED56" s="3">
        <f t="shared" si="36"/>
        <v>0</v>
      </c>
      <c r="EE56" s="3">
        <f t="shared" si="37"/>
        <v>0</v>
      </c>
      <c r="EF56" s="3">
        <f>IF(EA56=0,0,IF(EC56-ED56=0,0,MIN(EC56-ED56,$D$1-$C56-SUMIF($J$15:EE$15,"Snowball",$J56:EE56))))</f>
        <v>0</v>
      </c>
      <c r="EG56" s="3">
        <f t="shared" si="58"/>
        <v>0</v>
      </c>
      <c r="EH56" s="104">
        <f t="shared" si="121"/>
        <v>0</v>
      </c>
      <c r="EI56" s="3">
        <f t="shared" si="122"/>
        <v>0</v>
      </c>
      <c r="EJ56" s="3">
        <f t="shared" si="123"/>
        <v>0</v>
      </c>
      <c r="EK56" s="3">
        <f t="shared" si="38"/>
        <v>0</v>
      </c>
      <c r="EL56" s="3">
        <f t="shared" si="39"/>
        <v>0</v>
      </c>
      <c r="EM56" s="3">
        <f>IF(EH56=0,0,IF(EJ56-EK56=0,0,MIN(EJ56-EK56,$D$1-$C56-SUMIF($J$15:EL$15,"Snowball",$J56:EL56))))</f>
        <v>0</v>
      </c>
      <c r="EN56" s="3">
        <f t="shared" si="59"/>
        <v>0</v>
      </c>
    </row>
    <row r="57" spans="1:144" x14ac:dyDescent="0.25">
      <c r="A57" s="1" t="s">
        <v>57</v>
      </c>
      <c r="B57" s="76">
        <f t="shared" si="60"/>
        <v>0</v>
      </c>
      <c r="C57" s="3">
        <f t="shared" si="61"/>
        <v>0</v>
      </c>
      <c r="D57" s="101">
        <f t="shared" si="62"/>
        <v>0</v>
      </c>
      <c r="E57" s="104">
        <f t="shared" si="63"/>
        <v>0</v>
      </c>
      <c r="F57" s="3">
        <f t="shared" si="64"/>
        <v>0</v>
      </c>
      <c r="G57" s="3">
        <f t="shared" si="65"/>
        <v>0</v>
      </c>
      <c r="H57" s="3">
        <f t="shared" si="0"/>
        <v>0</v>
      </c>
      <c r="I57" s="3">
        <f t="shared" si="1"/>
        <v>0</v>
      </c>
      <c r="J57" s="3">
        <f t="shared" si="66"/>
        <v>0</v>
      </c>
      <c r="K57" s="3">
        <f t="shared" si="40"/>
        <v>0</v>
      </c>
      <c r="L57" s="104">
        <f t="shared" si="67"/>
        <v>0</v>
      </c>
      <c r="M57" s="3">
        <f t="shared" si="68"/>
        <v>0</v>
      </c>
      <c r="N57" s="3">
        <f t="shared" si="69"/>
        <v>0</v>
      </c>
      <c r="O57" s="3">
        <f t="shared" si="2"/>
        <v>0</v>
      </c>
      <c r="P57" s="3">
        <f t="shared" si="3"/>
        <v>0</v>
      </c>
      <c r="Q57" s="3">
        <f>IF(L57=0,0,IF(N57-O57=0,0,MIN(N57-O57,$D$1-$C57-SUMIF($J$15:P$15,"Snowball",$J57:P57))))</f>
        <v>0</v>
      </c>
      <c r="R57" s="3">
        <f t="shared" si="41"/>
        <v>0</v>
      </c>
      <c r="S57" s="104">
        <f t="shared" si="70"/>
        <v>0</v>
      </c>
      <c r="T57" s="3">
        <f t="shared" si="71"/>
        <v>0</v>
      </c>
      <c r="U57" s="3">
        <f t="shared" si="72"/>
        <v>0</v>
      </c>
      <c r="V57" s="3">
        <f t="shared" si="4"/>
        <v>0</v>
      </c>
      <c r="W57" s="3">
        <f t="shared" si="5"/>
        <v>0</v>
      </c>
      <c r="X57" s="3">
        <f>IF(S57=0,0,IF(U57-V57=0,0,MIN(U57-V57,$D$1-$C57-SUMIF($J$15:W$15,"Snowball",$J57:W57))))</f>
        <v>0</v>
      </c>
      <c r="Y57" s="3">
        <f t="shared" si="42"/>
        <v>0</v>
      </c>
      <c r="Z57" s="104">
        <f t="shared" si="73"/>
        <v>0</v>
      </c>
      <c r="AA57" s="3">
        <f t="shared" si="74"/>
        <v>0</v>
      </c>
      <c r="AB57" s="3">
        <f t="shared" si="75"/>
        <v>0</v>
      </c>
      <c r="AC57" s="3">
        <f t="shared" si="6"/>
        <v>0</v>
      </c>
      <c r="AD57" s="3">
        <f t="shared" si="7"/>
        <v>0</v>
      </c>
      <c r="AE57" s="3">
        <f>IF(Z57=0,0,IF(AB57-AC57=0,0,MIN(AB57-AC57,$D$1-$C57-SUMIF($J$15:AD$15,"Snowball",$J57:AD57))))</f>
        <v>0</v>
      </c>
      <c r="AF57" s="3">
        <f t="shared" si="43"/>
        <v>0</v>
      </c>
      <c r="AG57" s="104">
        <f t="shared" si="76"/>
        <v>0</v>
      </c>
      <c r="AH57" s="3">
        <f t="shared" si="77"/>
        <v>0</v>
      </c>
      <c r="AI57" s="3">
        <f t="shared" si="78"/>
        <v>0</v>
      </c>
      <c r="AJ57" s="3">
        <f t="shared" si="8"/>
        <v>0</v>
      </c>
      <c r="AK57" s="3">
        <f t="shared" si="9"/>
        <v>0</v>
      </c>
      <c r="AL57" s="3">
        <f>IF(AG57=0,0,IF(AI57-AJ57=0,0,MIN(AI57-AJ57,$D$1-$C57-SUMIF($J$15:AK$15,"Snowball",$J57:AK57))))</f>
        <v>0</v>
      </c>
      <c r="AM57" s="3">
        <f t="shared" si="44"/>
        <v>0</v>
      </c>
      <c r="AN57" s="104">
        <f t="shared" si="79"/>
        <v>0</v>
      </c>
      <c r="AO57" s="3">
        <f t="shared" si="80"/>
        <v>0</v>
      </c>
      <c r="AP57" s="3">
        <f t="shared" si="81"/>
        <v>0</v>
      </c>
      <c r="AQ57" s="3">
        <f t="shared" si="10"/>
        <v>0</v>
      </c>
      <c r="AR57" s="3">
        <f t="shared" si="11"/>
        <v>0</v>
      </c>
      <c r="AS57" s="3">
        <f>IF(AN57=0,0,IF(AP57-AQ57=0,0,MIN(AP57-AQ57,$D$1-$C57-SUMIF($J$15:AR$15,"Snowball",$J57:AR57))))</f>
        <v>0</v>
      </c>
      <c r="AT57" s="3">
        <f t="shared" si="45"/>
        <v>0</v>
      </c>
      <c r="AU57" s="104">
        <f t="shared" si="82"/>
        <v>0</v>
      </c>
      <c r="AV57" s="3">
        <f t="shared" si="83"/>
        <v>0</v>
      </c>
      <c r="AW57" s="3">
        <f t="shared" si="84"/>
        <v>0</v>
      </c>
      <c r="AX57" s="3">
        <f t="shared" si="12"/>
        <v>0</v>
      </c>
      <c r="AY57" s="3">
        <f t="shared" si="13"/>
        <v>0</v>
      </c>
      <c r="AZ57" s="3">
        <f>IF(AU57=0,0,IF(AW57-AX57=0,0,MIN(AW57-AX57,$D$1-$C57-SUMIF($J$15:AY$15,"Snowball",$J57:AY57))))</f>
        <v>0</v>
      </c>
      <c r="BA57" s="3">
        <f t="shared" si="46"/>
        <v>0</v>
      </c>
      <c r="BB57" s="104">
        <f t="shared" si="85"/>
        <v>0</v>
      </c>
      <c r="BC57" s="3">
        <f t="shared" si="86"/>
        <v>0</v>
      </c>
      <c r="BD57" s="3">
        <f t="shared" si="87"/>
        <v>0</v>
      </c>
      <c r="BE57" s="3">
        <f t="shared" si="14"/>
        <v>0</v>
      </c>
      <c r="BF57" s="3">
        <f t="shared" si="15"/>
        <v>0</v>
      </c>
      <c r="BG57" s="3">
        <f>IF(BB57=0,0,IF(BD57-BE57=0,0,MIN(BD57-BE57,$D$1-$C57-SUMIF($J$15:BF$15,"Snowball",$J57:BF57))))</f>
        <v>0</v>
      </c>
      <c r="BH57" s="3">
        <f t="shared" si="47"/>
        <v>0</v>
      </c>
      <c r="BI57" s="104">
        <f t="shared" si="88"/>
        <v>0</v>
      </c>
      <c r="BJ57" s="3">
        <f t="shared" si="89"/>
        <v>0</v>
      </c>
      <c r="BK57" s="3">
        <f t="shared" si="90"/>
        <v>0</v>
      </c>
      <c r="BL57" s="3">
        <f t="shared" si="16"/>
        <v>0</v>
      </c>
      <c r="BM57" s="3">
        <f t="shared" si="17"/>
        <v>0</v>
      </c>
      <c r="BN57" s="3">
        <f>IF(BI57=0,0,IF(BK57-BL57=0,0,MIN(BK57-BL57,$D$1-$C57-SUMIF($J$15:BM$15,"Snowball",$J57:BM57))))</f>
        <v>0</v>
      </c>
      <c r="BO57" s="3">
        <f t="shared" si="48"/>
        <v>0</v>
      </c>
      <c r="BP57" s="104">
        <f t="shared" si="91"/>
        <v>0</v>
      </c>
      <c r="BQ57" s="3">
        <f t="shared" si="92"/>
        <v>0</v>
      </c>
      <c r="BR57" s="3">
        <f t="shared" si="93"/>
        <v>0</v>
      </c>
      <c r="BS57" s="3">
        <f t="shared" si="18"/>
        <v>0</v>
      </c>
      <c r="BT57" s="3">
        <f t="shared" si="19"/>
        <v>0</v>
      </c>
      <c r="BU57" s="3">
        <f>IF(BP57=0,0,IF(BR57-BS57=0,0,MIN(BR57-BS57,$D$1-$C57-SUMIF($J$15:BT$15,"Snowball",$J57:BT57))))</f>
        <v>0</v>
      </c>
      <c r="BV57" s="3">
        <f t="shared" si="49"/>
        <v>0</v>
      </c>
      <c r="BW57" s="104">
        <f t="shared" si="94"/>
        <v>0</v>
      </c>
      <c r="BX57" s="3">
        <f t="shared" si="95"/>
        <v>0</v>
      </c>
      <c r="BY57" s="3">
        <f t="shared" si="96"/>
        <v>0</v>
      </c>
      <c r="BZ57" s="3">
        <f t="shared" si="20"/>
        <v>0</v>
      </c>
      <c r="CA57" s="3">
        <f t="shared" si="21"/>
        <v>0</v>
      </c>
      <c r="CB57" s="3">
        <f>IF(BW57=0,0,IF(BY57-BZ57=0,0,MIN(BY57-BZ57,$D$1-$C57-SUMIF($J$15:CA$15,"Snowball",$J57:CA57))))</f>
        <v>0</v>
      </c>
      <c r="CC57" s="3">
        <f t="shared" si="50"/>
        <v>0</v>
      </c>
      <c r="CD57" s="104">
        <f t="shared" si="97"/>
        <v>0</v>
      </c>
      <c r="CE57" s="3">
        <f t="shared" si="98"/>
        <v>0</v>
      </c>
      <c r="CF57" s="3">
        <f t="shared" si="99"/>
        <v>0</v>
      </c>
      <c r="CG57" s="3">
        <f t="shared" si="22"/>
        <v>0</v>
      </c>
      <c r="CH57" s="3">
        <f t="shared" si="23"/>
        <v>0</v>
      </c>
      <c r="CI57" s="3">
        <f>IF(CD57=0,0,IF(CF57-CG57=0,0,MIN(CF57-CG57,$D$1-$C57-SUMIF($J$15:CH$15,"Snowball",$J57:CH57))))</f>
        <v>0</v>
      </c>
      <c r="CJ57" s="3">
        <f t="shared" si="51"/>
        <v>0</v>
      </c>
      <c r="CK57" s="104">
        <f t="shared" si="100"/>
        <v>0</v>
      </c>
      <c r="CL57" s="3">
        <f t="shared" si="101"/>
        <v>0</v>
      </c>
      <c r="CM57" s="3">
        <f t="shared" si="102"/>
        <v>0</v>
      </c>
      <c r="CN57" s="3">
        <f t="shared" si="24"/>
        <v>0</v>
      </c>
      <c r="CO57" s="3">
        <f t="shared" si="25"/>
        <v>0</v>
      </c>
      <c r="CP57" s="3">
        <f>IF(CK57=0,0,IF(CM57-CN57=0,0,MIN(CM57-CN57,$D$1-$C57-SUMIF($J$15:CO$15,"Snowball",$J57:CO57))))</f>
        <v>0</v>
      </c>
      <c r="CQ57" s="3">
        <f t="shared" si="52"/>
        <v>0</v>
      </c>
      <c r="CR57" s="104">
        <f t="shared" si="103"/>
        <v>0</v>
      </c>
      <c r="CS57" s="3">
        <f t="shared" si="104"/>
        <v>0</v>
      </c>
      <c r="CT57" s="3">
        <f t="shared" si="105"/>
        <v>0</v>
      </c>
      <c r="CU57" s="3">
        <f t="shared" si="26"/>
        <v>0</v>
      </c>
      <c r="CV57" s="3">
        <f t="shared" si="27"/>
        <v>0</v>
      </c>
      <c r="CW57" s="3">
        <f>IF(CR57=0,0,IF(CT57-CU57=0,0,MIN(CT57-CU57,$D$1-$C57-SUMIF($J$15:CV$15,"Snowball",$J57:CV57))))</f>
        <v>0</v>
      </c>
      <c r="CX57" s="3">
        <f t="shared" si="53"/>
        <v>0</v>
      </c>
      <c r="CY57" s="104">
        <f t="shared" si="106"/>
        <v>0</v>
      </c>
      <c r="CZ57" s="3">
        <f t="shared" si="107"/>
        <v>0</v>
      </c>
      <c r="DA57" s="3">
        <f t="shared" si="108"/>
        <v>0</v>
      </c>
      <c r="DB57" s="3">
        <f t="shared" si="28"/>
        <v>0</v>
      </c>
      <c r="DC57" s="3">
        <f t="shared" si="29"/>
        <v>0</v>
      </c>
      <c r="DD57" s="3">
        <f>IF(CY57=0,0,IF(DA57-DB57=0,0,MIN(DA57-DB57,$D$1-$C57-SUMIF($J$15:DC$15,"Snowball",$J57:DC57))))</f>
        <v>0</v>
      </c>
      <c r="DE57" s="3">
        <f t="shared" si="54"/>
        <v>0</v>
      </c>
      <c r="DF57" s="104">
        <f t="shared" si="109"/>
        <v>0</v>
      </c>
      <c r="DG57" s="3">
        <f t="shared" si="110"/>
        <v>0</v>
      </c>
      <c r="DH57" s="3">
        <f t="shared" si="111"/>
        <v>0</v>
      </c>
      <c r="DI57" s="3">
        <f t="shared" si="30"/>
        <v>0</v>
      </c>
      <c r="DJ57" s="3">
        <f t="shared" si="31"/>
        <v>0</v>
      </c>
      <c r="DK57" s="3">
        <f>IF(DF57=0,0,IF(DH57-DI57=0,0,MIN(DH57-DI57,$D$1-$C57-SUMIF($J$15:DJ$15,"Snowball",$J57:DJ57))))</f>
        <v>0</v>
      </c>
      <c r="DL57" s="3">
        <f t="shared" si="55"/>
        <v>0</v>
      </c>
      <c r="DM57" s="104">
        <f t="shared" si="112"/>
        <v>0</v>
      </c>
      <c r="DN57" s="3">
        <f t="shared" si="113"/>
        <v>0</v>
      </c>
      <c r="DO57" s="3">
        <f t="shared" si="114"/>
        <v>0</v>
      </c>
      <c r="DP57" s="3">
        <f t="shared" si="32"/>
        <v>0</v>
      </c>
      <c r="DQ57" s="3">
        <f t="shared" si="33"/>
        <v>0</v>
      </c>
      <c r="DR57" s="3">
        <f>IF(DM57=0,0,IF(DO57-DP57=0,0,MIN(DO57-DP57,$D$1-$C57-SUMIF($J$15:DQ$15,"Snowball",$J57:DQ57))))</f>
        <v>0</v>
      </c>
      <c r="DS57" s="3">
        <f t="shared" si="56"/>
        <v>0</v>
      </c>
      <c r="DT57" s="104">
        <f t="shared" si="115"/>
        <v>0</v>
      </c>
      <c r="DU57" s="3">
        <f t="shared" si="116"/>
        <v>0</v>
      </c>
      <c r="DV57" s="3">
        <f t="shared" si="117"/>
        <v>0</v>
      </c>
      <c r="DW57" s="3">
        <f t="shared" si="34"/>
        <v>0</v>
      </c>
      <c r="DX57" s="3">
        <f t="shared" si="35"/>
        <v>0</v>
      </c>
      <c r="DY57" s="3">
        <f>IF(DT57=0,0,IF(DV57-DW57=0,0,MIN(DV57-DW57,$D$1-$C57-SUMIF($J$15:DX$15,"Snowball",$J57:DX57))))</f>
        <v>0</v>
      </c>
      <c r="DZ57" s="3">
        <f t="shared" si="57"/>
        <v>0</v>
      </c>
      <c r="EA57" s="104">
        <f t="shared" si="118"/>
        <v>0</v>
      </c>
      <c r="EB57" s="3">
        <f t="shared" si="119"/>
        <v>0</v>
      </c>
      <c r="EC57" s="3">
        <f t="shared" si="120"/>
        <v>0</v>
      </c>
      <c r="ED57" s="3">
        <f t="shared" si="36"/>
        <v>0</v>
      </c>
      <c r="EE57" s="3">
        <f t="shared" si="37"/>
        <v>0</v>
      </c>
      <c r="EF57" s="3">
        <f>IF(EA57=0,0,IF(EC57-ED57=0,0,MIN(EC57-ED57,$D$1-$C57-SUMIF($J$15:EE$15,"Snowball",$J57:EE57))))</f>
        <v>0</v>
      </c>
      <c r="EG57" s="3">
        <f t="shared" si="58"/>
        <v>0</v>
      </c>
      <c r="EH57" s="104">
        <f t="shared" si="121"/>
        <v>0</v>
      </c>
      <c r="EI57" s="3">
        <f t="shared" si="122"/>
        <v>0</v>
      </c>
      <c r="EJ57" s="3">
        <f t="shared" si="123"/>
        <v>0</v>
      </c>
      <c r="EK57" s="3">
        <f t="shared" si="38"/>
        <v>0</v>
      </c>
      <c r="EL57" s="3">
        <f t="shared" si="39"/>
        <v>0</v>
      </c>
      <c r="EM57" s="3">
        <f>IF(EH57=0,0,IF(EJ57-EK57=0,0,MIN(EJ57-EK57,$D$1-$C57-SUMIF($J$15:EL$15,"Snowball",$J57:EL57))))</f>
        <v>0</v>
      </c>
      <c r="EN57" s="3">
        <f t="shared" si="59"/>
        <v>0</v>
      </c>
    </row>
    <row r="58" spans="1:144" x14ac:dyDescent="0.25">
      <c r="A58" s="1" t="s">
        <v>58</v>
      </c>
      <c r="B58" s="76">
        <f t="shared" si="60"/>
        <v>0</v>
      </c>
      <c r="C58" s="3">
        <f t="shared" si="61"/>
        <v>0</v>
      </c>
      <c r="D58" s="101">
        <f t="shared" si="62"/>
        <v>0</v>
      </c>
      <c r="E58" s="104">
        <f t="shared" si="63"/>
        <v>0</v>
      </c>
      <c r="F58" s="3">
        <f t="shared" si="64"/>
        <v>0</v>
      </c>
      <c r="G58" s="3">
        <f t="shared" si="65"/>
        <v>0</v>
      </c>
      <c r="H58" s="3">
        <f t="shared" si="0"/>
        <v>0</v>
      </c>
      <c r="I58" s="3">
        <f t="shared" si="1"/>
        <v>0</v>
      </c>
      <c r="J58" s="3">
        <f t="shared" si="66"/>
        <v>0</v>
      </c>
      <c r="K58" s="3">
        <f t="shared" si="40"/>
        <v>0</v>
      </c>
      <c r="L58" s="104">
        <f t="shared" si="67"/>
        <v>0</v>
      </c>
      <c r="M58" s="3">
        <f t="shared" si="68"/>
        <v>0</v>
      </c>
      <c r="N58" s="3">
        <f t="shared" si="69"/>
        <v>0</v>
      </c>
      <c r="O58" s="3">
        <f t="shared" si="2"/>
        <v>0</v>
      </c>
      <c r="P58" s="3">
        <f t="shared" si="3"/>
        <v>0</v>
      </c>
      <c r="Q58" s="3">
        <f>IF(L58=0,0,IF(N58-O58=0,0,MIN(N58-O58,$D$1-$C58-SUMIF($J$15:P$15,"Snowball",$J58:P58))))</f>
        <v>0</v>
      </c>
      <c r="R58" s="3">
        <f t="shared" si="41"/>
        <v>0</v>
      </c>
      <c r="S58" s="104">
        <f t="shared" si="70"/>
        <v>0</v>
      </c>
      <c r="T58" s="3">
        <f t="shared" si="71"/>
        <v>0</v>
      </c>
      <c r="U58" s="3">
        <f t="shared" si="72"/>
        <v>0</v>
      </c>
      <c r="V58" s="3">
        <f t="shared" si="4"/>
        <v>0</v>
      </c>
      <c r="W58" s="3">
        <f t="shared" si="5"/>
        <v>0</v>
      </c>
      <c r="X58" s="3">
        <f>IF(S58=0,0,IF(U58-V58=0,0,MIN(U58-V58,$D$1-$C58-SUMIF($J$15:W$15,"Snowball",$J58:W58))))</f>
        <v>0</v>
      </c>
      <c r="Y58" s="3">
        <f t="shared" si="42"/>
        <v>0</v>
      </c>
      <c r="Z58" s="104">
        <f t="shared" si="73"/>
        <v>0</v>
      </c>
      <c r="AA58" s="3">
        <f t="shared" si="74"/>
        <v>0</v>
      </c>
      <c r="AB58" s="3">
        <f t="shared" si="75"/>
        <v>0</v>
      </c>
      <c r="AC58" s="3">
        <f t="shared" si="6"/>
        <v>0</v>
      </c>
      <c r="AD58" s="3">
        <f t="shared" si="7"/>
        <v>0</v>
      </c>
      <c r="AE58" s="3">
        <f>IF(Z58=0,0,IF(AB58-AC58=0,0,MIN(AB58-AC58,$D$1-$C58-SUMIF($J$15:AD$15,"Snowball",$J58:AD58))))</f>
        <v>0</v>
      </c>
      <c r="AF58" s="3">
        <f t="shared" si="43"/>
        <v>0</v>
      </c>
      <c r="AG58" s="104">
        <f t="shared" si="76"/>
        <v>0</v>
      </c>
      <c r="AH58" s="3">
        <f t="shared" si="77"/>
        <v>0</v>
      </c>
      <c r="AI58" s="3">
        <f t="shared" si="78"/>
        <v>0</v>
      </c>
      <c r="AJ58" s="3">
        <f t="shared" si="8"/>
        <v>0</v>
      </c>
      <c r="AK58" s="3">
        <f t="shared" si="9"/>
        <v>0</v>
      </c>
      <c r="AL58" s="3">
        <f>IF(AG58=0,0,IF(AI58-AJ58=0,0,MIN(AI58-AJ58,$D$1-$C58-SUMIF($J$15:AK$15,"Snowball",$J58:AK58))))</f>
        <v>0</v>
      </c>
      <c r="AM58" s="3">
        <f t="shared" si="44"/>
        <v>0</v>
      </c>
      <c r="AN58" s="104">
        <f t="shared" si="79"/>
        <v>0</v>
      </c>
      <c r="AO58" s="3">
        <f t="shared" si="80"/>
        <v>0</v>
      </c>
      <c r="AP58" s="3">
        <f t="shared" si="81"/>
        <v>0</v>
      </c>
      <c r="AQ58" s="3">
        <f t="shared" si="10"/>
        <v>0</v>
      </c>
      <c r="AR58" s="3">
        <f t="shared" si="11"/>
        <v>0</v>
      </c>
      <c r="AS58" s="3">
        <f>IF(AN58=0,0,IF(AP58-AQ58=0,0,MIN(AP58-AQ58,$D$1-$C58-SUMIF($J$15:AR$15,"Snowball",$J58:AR58))))</f>
        <v>0</v>
      </c>
      <c r="AT58" s="3">
        <f t="shared" si="45"/>
        <v>0</v>
      </c>
      <c r="AU58" s="104">
        <f t="shared" si="82"/>
        <v>0</v>
      </c>
      <c r="AV58" s="3">
        <f t="shared" si="83"/>
        <v>0</v>
      </c>
      <c r="AW58" s="3">
        <f t="shared" si="84"/>
        <v>0</v>
      </c>
      <c r="AX58" s="3">
        <f t="shared" si="12"/>
        <v>0</v>
      </c>
      <c r="AY58" s="3">
        <f t="shared" si="13"/>
        <v>0</v>
      </c>
      <c r="AZ58" s="3">
        <f>IF(AU58=0,0,IF(AW58-AX58=0,0,MIN(AW58-AX58,$D$1-$C58-SUMIF($J$15:AY$15,"Snowball",$J58:AY58))))</f>
        <v>0</v>
      </c>
      <c r="BA58" s="3">
        <f t="shared" si="46"/>
        <v>0</v>
      </c>
      <c r="BB58" s="104">
        <f t="shared" si="85"/>
        <v>0</v>
      </c>
      <c r="BC58" s="3">
        <f t="shared" si="86"/>
        <v>0</v>
      </c>
      <c r="BD58" s="3">
        <f t="shared" si="87"/>
        <v>0</v>
      </c>
      <c r="BE58" s="3">
        <f t="shared" si="14"/>
        <v>0</v>
      </c>
      <c r="BF58" s="3">
        <f t="shared" si="15"/>
        <v>0</v>
      </c>
      <c r="BG58" s="3">
        <f>IF(BB58=0,0,IF(BD58-BE58=0,0,MIN(BD58-BE58,$D$1-$C58-SUMIF($J$15:BF$15,"Snowball",$J58:BF58))))</f>
        <v>0</v>
      </c>
      <c r="BH58" s="3">
        <f t="shared" si="47"/>
        <v>0</v>
      </c>
      <c r="BI58" s="104">
        <f t="shared" si="88"/>
        <v>0</v>
      </c>
      <c r="BJ58" s="3">
        <f t="shared" si="89"/>
        <v>0</v>
      </c>
      <c r="BK58" s="3">
        <f t="shared" si="90"/>
        <v>0</v>
      </c>
      <c r="BL58" s="3">
        <f t="shared" si="16"/>
        <v>0</v>
      </c>
      <c r="BM58" s="3">
        <f t="shared" si="17"/>
        <v>0</v>
      </c>
      <c r="BN58" s="3">
        <f>IF(BI58=0,0,IF(BK58-BL58=0,0,MIN(BK58-BL58,$D$1-$C58-SUMIF($J$15:BM$15,"Snowball",$J58:BM58))))</f>
        <v>0</v>
      </c>
      <c r="BO58" s="3">
        <f t="shared" si="48"/>
        <v>0</v>
      </c>
      <c r="BP58" s="104">
        <f t="shared" si="91"/>
        <v>0</v>
      </c>
      <c r="BQ58" s="3">
        <f t="shared" si="92"/>
        <v>0</v>
      </c>
      <c r="BR58" s="3">
        <f t="shared" si="93"/>
        <v>0</v>
      </c>
      <c r="BS58" s="3">
        <f t="shared" si="18"/>
        <v>0</v>
      </c>
      <c r="BT58" s="3">
        <f t="shared" si="19"/>
        <v>0</v>
      </c>
      <c r="BU58" s="3">
        <f>IF(BP58=0,0,IF(BR58-BS58=0,0,MIN(BR58-BS58,$D$1-$C58-SUMIF($J$15:BT$15,"Snowball",$J58:BT58))))</f>
        <v>0</v>
      </c>
      <c r="BV58" s="3">
        <f t="shared" si="49"/>
        <v>0</v>
      </c>
      <c r="BW58" s="104">
        <f t="shared" si="94"/>
        <v>0</v>
      </c>
      <c r="BX58" s="3">
        <f t="shared" si="95"/>
        <v>0</v>
      </c>
      <c r="BY58" s="3">
        <f t="shared" si="96"/>
        <v>0</v>
      </c>
      <c r="BZ58" s="3">
        <f t="shared" si="20"/>
        <v>0</v>
      </c>
      <c r="CA58" s="3">
        <f t="shared" si="21"/>
        <v>0</v>
      </c>
      <c r="CB58" s="3">
        <f>IF(BW58=0,0,IF(BY58-BZ58=0,0,MIN(BY58-BZ58,$D$1-$C58-SUMIF($J$15:CA$15,"Snowball",$J58:CA58))))</f>
        <v>0</v>
      </c>
      <c r="CC58" s="3">
        <f t="shared" si="50"/>
        <v>0</v>
      </c>
      <c r="CD58" s="104">
        <f t="shared" si="97"/>
        <v>0</v>
      </c>
      <c r="CE58" s="3">
        <f t="shared" si="98"/>
        <v>0</v>
      </c>
      <c r="CF58" s="3">
        <f t="shared" si="99"/>
        <v>0</v>
      </c>
      <c r="CG58" s="3">
        <f t="shared" si="22"/>
        <v>0</v>
      </c>
      <c r="CH58" s="3">
        <f t="shared" si="23"/>
        <v>0</v>
      </c>
      <c r="CI58" s="3">
        <f>IF(CD58=0,0,IF(CF58-CG58=0,0,MIN(CF58-CG58,$D$1-$C58-SUMIF($J$15:CH$15,"Snowball",$J58:CH58))))</f>
        <v>0</v>
      </c>
      <c r="CJ58" s="3">
        <f t="shared" si="51"/>
        <v>0</v>
      </c>
      <c r="CK58" s="104">
        <f t="shared" si="100"/>
        <v>0</v>
      </c>
      <c r="CL58" s="3">
        <f t="shared" si="101"/>
        <v>0</v>
      </c>
      <c r="CM58" s="3">
        <f t="shared" si="102"/>
        <v>0</v>
      </c>
      <c r="CN58" s="3">
        <f t="shared" si="24"/>
        <v>0</v>
      </c>
      <c r="CO58" s="3">
        <f t="shared" si="25"/>
        <v>0</v>
      </c>
      <c r="CP58" s="3">
        <f>IF(CK58=0,0,IF(CM58-CN58=0,0,MIN(CM58-CN58,$D$1-$C58-SUMIF($J$15:CO$15,"Snowball",$J58:CO58))))</f>
        <v>0</v>
      </c>
      <c r="CQ58" s="3">
        <f t="shared" si="52"/>
        <v>0</v>
      </c>
      <c r="CR58" s="104">
        <f t="shared" si="103"/>
        <v>0</v>
      </c>
      <c r="CS58" s="3">
        <f t="shared" si="104"/>
        <v>0</v>
      </c>
      <c r="CT58" s="3">
        <f t="shared" si="105"/>
        <v>0</v>
      </c>
      <c r="CU58" s="3">
        <f t="shared" si="26"/>
        <v>0</v>
      </c>
      <c r="CV58" s="3">
        <f t="shared" si="27"/>
        <v>0</v>
      </c>
      <c r="CW58" s="3">
        <f>IF(CR58=0,0,IF(CT58-CU58=0,0,MIN(CT58-CU58,$D$1-$C58-SUMIF($J$15:CV$15,"Snowball",$J58:CV58))))</f>
        <v>0</v>
      </c>
      <c r="CX58" s="3">
        <f t="shared" si="53"/>
        <v>0</v>
      </c>
      <c r="CY58" s="104">
        <f t="shared" si="106"/>
        <v>0</v>
      </c>
      <c r="CZ58" s="3">
        <f t="shared" si="107"/>
        <v>0</v>
      </c>
      <c r="DA58" s="3">
        <f t="shared" si="108"/>
        <v>0</v>
      </c>
      <c r="DB58" s="3">
        <f t="shared" si="28"/>
        <v>0</v>
      </c>
      <c r="DC58" s="3">
        <f t="shared" si="29"/>
        <v>0</v>
      </c>
      <c r="DD58" s="3">
        <f>IF(CY58=0,0,IF(DA58-DB58=0,0,MIN(DA58-DB58,$D$1-$C58-SUMIF($J$15:DC$15,"Snowball",$J58:DC58))))</f>
        <v>0</v>
      </c>
      <c r="DE58" s="3">
        <f t="shared" si="54"/>
        <v>0</v>
      </c>
      <c r="DF58" s="104">
        <f t="shared" si="109"/>
        <v>0</v>
      </c>
      <c r="DG58" s="3">
        <f t="shared" si="110"/>
        <v>0</v>
      </c>
      <c r="DH58" s="3">
        <f t="shared" si="111"/>
        <v>0</v>
      </c>
      <c r="DI58" s="3">
        <f t="shared" si="30"/>
        <v>0</v>
      </c>
      <c r="DJ58" s="3">
        <f t="shared" si="31"/>
        <v>0</v>
      </c>
      <c r="DK58" s="3">
        <f>IF(DF58=0,0,IF(DH58-DI58=0,0,MIN(DH58-DI58,$D$1-$C58-SUMIF($J$15:DJ$15,"Snowball",$J58:DJ58))))</f>
        <v>0</v>
      </c>
      <c r="DL58" s="3">
        <f t="shared" si="55"/>
        <v>0</v>
      </c>
      <c r="DM58" s="104">
        <f t="shared" si="112"/>
        <v>0</v>
      </c>
      <c r="DN58" s="3">
        <f t="shared" si="113"/>
        <v>0</v>
      </c>
      <c r="DO58" s="3">
        <f t="shared" si="114"/>
        <v>0</v>
      </c>
      <c r="DP58" s="3">
        <f t="shared" si="32"/>
        <v>0</v>
      </c>
      <c r="DQ58" s="3">
        <f t="shared" si="33"/>
        <v>0</v>
      </c>
      <c r="DR58" s="3">
        <f>IF(DM58=0,0,IF(DO58-DP58=0,0,MIN(DO58-DP58,$D$1-$C58-SUMIF($J$15:DQ$15,"Snowball",$J58:DQ58))))</f>
        <v>0</v>
      </c>
      <c r="DS58" s="3">
        <f t="shared" si="56"/>
        <v>0</v>
      </c>
      <c r="DT58" s="104">
        <f t="shared" si="115"/>
        <v>0</v>
      </c>
      <c r="DU58" s="3">
        <f t="shared" si="116"/>
        <v>0</v>
      </c>
      <c r="DV58" s="3">
        <f t="shared" si="117"/>
        <v>0</v>
      </c>
      <c r="DW58" s="3">
        <f t="shared" si="34"/>
        <v>0</v>
      </c>
      <c r="DX58" s="3">
        <f t="shared" si="35"/>
        <v>0</v>
      </c>
      <c r="DY58" s="3">
        <f>IF(DT58=0,0,IF(DV58-DW58=0,0,MIN(DV58-DW58,$D$1-$C58-SUMIF($J$15:DX$15,"Snowball",$J58:DX58))))</f>
        <v>0</v>
      </c>
      <c r="DZ58" s="3">
        <f t="shared" si="57"/>
        <v>0</v>
      </c>
      <c r="EA58" s="104">
        <f t="shared" si="118"/>
        <v>0</v>
      </c>
      <c r="EB58" s="3">
        <f t="shared" si="119"/>
        <v>0</v>
      </c>
      <c r="EC58" s="3">
        <f t="shared" si="120"/>
        <v>0</v>
      </c>
      <c r="ED58" s="3">
        <f t="shared" si="36"/>
        <v>0</v>
      </c>
      <c r="EE58" s="3">
        <f t="shared" si="37"/>
        <v>0</v>
      </c>
      <c r="EF58" s="3">
        <f>IF(EA58=0,0,IF(EC58-ED58=0,0,MIN(EC58-ED58,$D$1-$C58-SUMIF($J$15:EE$15,"Snowball",$J58:EE58))))</f>
        <v>0</v>
      </c>
      <c r="EG58" s="3">
        <f t="shared" si="58"/>
        <v>0</v>
      </c>
      <c r="EH58" s="104">
        <f t="shared" si="121"/>
        <v>0</v>
      </c>
      <c r="EI58" s="3">
        <f t="shared" si="122"/>
        <v>0</v>
      </c>
      <c r="EJ58" s="3">
        <f t="shared" si="123"/>
        <v>0</v>
      </c>
      <c r="EK58" s="3">
        <f t="shared" si="38"/>
        <v>0</v>
      </c>
      <c r="EL58" s="3">
        <f t="shared" si="39"/>
        <v>0</v>
      </c>
      <c r="EM58" s="3">
        <f>IF(EH58=0,0,IF(EJ58-EK58=0,0,MIN(EJ58-EK58,$D$1-$C58-SUMIF($J$15:EL$15,"Snowball",$J58:EL58))))</f>
        <v>0</v>
      </c>
      <c r="EN58" s="3">
        <f t="shared" si="59"/>
        <v>0</v>
      </c>
    </row>
    <row r="59" spans="1:144" x14ac:dyDescent="0.25">
      <c r="A59" s="1" t="s">
        <v>59</v>
      </c>
      <c r="B59" s="76">
        <f t="shared" si="60"/>
        <v>0</v>
      </c>
      <c r="C59" s="3">
        <f t="shared" si="61"/>
        <v>0</v>
      </c>
      <c r="D59" s="101">
        <f t="shared" si="62"/>
        <v>0</v>
      </c>
      <c r="E59" s="104">
        <f t="shared" si="63"/>
        <v>0</v>
      </c>
      <c r="F59" s="3">
        <f t="shared" si="64"/>
        <v>0</v>
      </c>
      <c r="G59" s="3">
        <f t="shared" si="65"/>
        <v>0</v>
      </c>
      <c r="H59" s="3">
        <f t="shared" si="0"/>
        <v>0</v>
      </c>
      <c r="I59" s="3">
        <f t="shared" si="1"/>
        <v>0</v>
      </c>
      <c r="J59" s="3">
        <f t="shared" si="66"/>
        <v>0</v>
      </c>
      <c r="K59" s="3">
        <f t="shared" si="40"/>
        <v>0</v>
      </c>
      <c r="L59" s="104">
        <f t="shared" si="67"/>
        <v>0</v>
      </c>
      <c r="M59" s="3">
        <f t="shared" si="68"/>
        <v>0</v>
      </c>
      <c r="N59" s="3">
        <f t="shared" si="69"/>
        <v>0</v>
      </c>
      <c r="O59" s="3">
        <f t="shared" si="2"/>
        <v>0</v>
      </c>
      <c r="P59" s="3">
        <f t="shared" si="3"/>
        <v>0</v>
      </c>
      <c r="Q59" s="3">
        <f>IF(L59=0,0,IF(N59-O59=0,0,MIN(N59-O59,$D$1-$C59-SUMIF($J$15:P$15,"Snowball",$J59:P59))))</f>
        <v>0</v>
      </c>
      <c r="R59" s="3">
        <f t="shared" si="41"/>
        <v>0</v>
      </c>
      <c r="S59" s="104">
        <f t="shared" si="70"/>
        <v>0</v>
      </c>
      <c r="T59" s="3">
        <f t="shared" si="71"/>
        <v>0</v>
      </c>
      <c r="U59" s="3">
        <f t="shared" si="72"/>
        <v>0</v>
      </c>
      <c r="V59" s="3">
        <f t="shared" si="4"/>
        <v>0</v>
      </c>
      <c r="W59" s="3">
        <f t="shared" si="5"/>
        <v>0</v>
      </c>
      <c r="X59" s="3">
        <f>IF(S59=0,0,IF(U59-V59=0,0,MIN(U59-V59,$D$1-$C59-SUMIF($J$15:W$15,"Snowball",$J59:W59))))</f>
        <v>0</v>
      </c>
      <c r="Y59" s="3">
        <f t="shared" si="42"/>
        <v>0</v>
      </c>
      <c r="Z59" s="104">
        <f t="shared" si="73"/>
        <v>0</v>
      </c>
      <c r="AA59" s="3">
        <f t="shared" si="74"/>
        <v>0</v>
      </c>
      <c r="AB59" s="3">
        <f t="shared" si="75"/>
        <v>0</v>
      </c>
      <c r="AC59" s="3">
        <f t="shared" si="6"/>
        <v>0</v>
      </c>
      <c r="AD59" s="3">
        <f t="shared" si="7"/>
        <v>0</v>
      </c>
      <c r="AE59" s="3">
        <f>IF(Z59=0,0,IF(AB59-AC59=0,0,MIN(AB59-AC59,$D$1-$C59-SUMIF($J$15:AD$15,"Snowball",$J59:AD59))))</f>
        <v>0</v>
      </c>
      <c r="AF59" s="3">
        <f t="shared" si="43"/>
        <v>0</v>
      </c>
      <c r="AG59" s="104">
        <f t="shared" si="76"/>
        <v>0</v>
      </c>
      <c r="AH59" s="3">
        <f t="shared" si="77"/>
        <v>0</v>
      </c>
      <c r="AI59" s="3">
        <f t="shared" si="78"/>
        <v>0</v>
      </c>
      <c r="AJ59" s="3">
        <f t="shared" si="8"/>
        <v>0</v>
      </c>
      <c r="AK59" s="3">
        <f t="shared" si="9"/>
        <v>0</v>
      </c>
      <c r="AL59" s="3">
        <f>IF(AG59=0,0,IF(AI59-AJ59=0,0,MIN(AI59-AJ59,$D$1-$C59-SUMIF($J$15:AK$15,"Snowball",$J59:AK59))))</f>
        <v>0</v>
      </c>
      <c r="AM59" s="3">
        <f t="shared" si="44"/>
        <v>0</v>
      </c>
      <c r="AN59" s="104">
        <f t="shared" si="79"/>
        <v>0</v>
      </c>
      <c r="AO59" s="3">
        <f t="shared" si="80"/>
        <v>0</v>
      </c>
      <c r="AP59" s="3">
        <f t="shared" si="81"/>
        <v>0</v>
      </c>
      <c r="AQ59" s="3">
        <f t="shared" si="10"/>
        <v>0</v>
      </c>
      <c r="AR59" s="3">
        <f t="shared" si="11"/>
        <v>0</v>
      </c>
      <c r="AS59" s="3">
        <f>IF(AN59=0,0,IF(AP59-AQ59=0,0,MIN(AP59-AQ59,$D$1-$C59-SUMIF($J$15:AR$15,"Snowball",$J59:AR59))))</f>
        <v>0</v>
      </c>
      <c r="AT59" s="3">
        <f t="shared" si="45"/>
        <v>0</v>
      </c>
      <c r="AU59" s="104">
        <f t="shared" si="82"/>
        <v>0</v>
      </c>
      <c r="AV59" s="3">
        <f t="shared" si="83"/>
        <v>0</v>
      </c>
      <c r="AW59" s="3">
        <f t="shared" si="84"/>
        <v>0</v>
      </c>
      <c r="AX59" s="3">
        <f t="shared" si="12"/>
        <v>0</v>
      </c>
      <c r="AY59" s="3">
        <f t="shared" si="13"/>
        <v>0</v>
      </c>
      <c r="AZ59" s="3">
        <f>IF(AU59=0,0,IF(AW59-AX59=0,0,MIN(AW59-AX59,$D$1-$C59-SUMIF($J$15:AY$15,"Snowball",$J59:AY59))))</f>
        <v>0</v>
      </c>
      <c r="BA59" s="3">
        <f t="shared" si="46"/>
        <v>0</v>
      </c>
      <c r="BB59" s="104">
        <f t="shared" si="85"/>
        <v>0</v>
      </c>
      <c r="BC59" s="3">
        <f t="shared" si="86"/>
        <v>0</v>
      </c>
      <c r="BD59" s="3">
        <f t="shared" si="87"/>
        <v>0</v>
      </c>
      <c r="BE59" s="3">
        <f t="shared" si="14"/>
        <v>0</v>
      </c>
      <c r="BF59" s="3">
        <f t="shared" si="15"/>
        <v>0</v>
      </c>
      <c r="BG59" s="3">
        <f>IF(BB59=0,0,IF(BD59-BE59=0,0,MIN(BD59-BE59,$D$1-$C59-SUMIF($J$15:BF$15,"Snowball",$J59:BF59))))</f>
        <v>0</v>
      </c>
      <c r="BH59" s="3">
        <f t="shared" si="47"/>
        <v>0</v>
      </c>
      <c r="BI59" s="104">
        <f t="shared" si="88"/>
        <v>0</v>
      </c>
      <c r="BJ59" s="3">
        <f t="shared" si="89"/>
        <v>0</v>
      </c>
      <c r="BK59" s="3">
        <f t="shared" si="90"/>
        <v>0</v>
      </c>
      <c r="BL59" s="3">
        <f t="shared" si="16"/>
        <v>0</v>
      </c>
      <c r="BM59" s="3">
        <f t="shared" si="17"/>
        <v>0</v>
      </c>
      <c r="BN59" s="3">
        <f>IF(BI59=0,0,IF(BK59-BL59=0,0,MIN(BK59-BL59,$D$1-$C59-SUMIF($J$15:BM$15,"Snowball",$J59:BM59))))</f>
        <v>0</v>
      </c>
      <c r="BO59" s="3">
        <f t="shared" si="48"/>
        <v>0</v>
      </c>
      <c r="BP59" s="104">
        <f t="shared" si="91"/>
        <v>0</v>
      </c>
      <c r="BQ59" s="3">
        <f t="shared" si="92"/>
        <v>0</v>
      </c>
      <c r="BR59" s="3">
        <f t="shared" si="93"/>
        <v>0</v>
      </c>
      <c r="BS59" s="3">
        <f t="shared" si="18"/>
        <v>0</v>
      </c>
      <c r="BT59" s="3">
        <f t="shared" si="19"/>
        <v>0</v>
      </c>
      <c r="BU59" s="3">
        <f>IF(BP59=0,0,IF(BR59-BS59=0,0,MIN(BR59-BS59,$D$1-$C59-SUMIF($J$15:BT$15,"Snowball",$J59:BT59))))</f>
        <v>0</v>
      </c>
      <c r="BV59" s="3">
        <f t="shared" si="49"/>
        <v>0</v>
      </c>
      <c r="BW59" s="104">
        <f t="shared" si="94"/>
        <v>0</v>
      </c>
      <c r="BX59" s="3">
        <f t="shared" si="95"/>
        <v>0</v>
      </c>
      <c r="BY59" s="3">
        <f t="shared" si="96"/>
        <v>0</v>
      </c>
      <c r="BZ59" s="3">
        <f t="shared" si="20"/>
        <v>0</v>
      </c>
      <c r="CA59" s="3">
        <f t="shared" si="21"/>
        <v>0</v>
      </c>
      <c r="CB59" s="3">
        <f>IF(BW59=0,0,IF(BY59-BZ59=0,0,MIN(BY59-BZ59,$D$1-$C59-SUMIF($J$15:CA$15,"Snowball",$J59:CA59))))</f>
        <v>0</v>
      </c>
      <c r="CC59" s="3">
        <f t="shared" si="50"/>
        <v>0</v>
      </c>
      <c r="CD59" s="104">
        <f t="shared" si="97"/>
        <v>0</v>
      </c>
      <c r="CE59" s="3">
        <f t="shared" si="98"/>
        <v>0</v>
      </c>
      <c r="CF59" s="3">
        <f t="shared" si="99"/>
        <v>0</v>
      </c>
      <c r="CG59" s="3">
        <f t="shared" si="22"/>
        <v>0</v>
      </c>
      <c r="CH59" s="3">
        <f t="shared" si="23"/>
        <v>0</v>
      </c>
      <c r="CI59" s="3">
        <f>IF(CD59=0,0,IF(CF59-CG59=0,0,MIN(CF59-CG59,$D$1-$C59-SUMIF($J$15:CH$15,"Snowball",$J59:CH59))))</f>
        <v>0</v>
      </c>
      <c r="CJ59" s="3">
        <f t="shared" si="51"/>
        <v>0</v>
      </c>
      <c r="CK59" s="104">
        <f t="shared" si="100"/>
        <v>0</v>
      </c>
      <c r="CL59" s="3">
        <f t="shared" si="101"/>
        <v>0</v>
      </c>
      <c r="CM59" s="3">
        <f t="shared" si="102"/>
        <v>0</v>
      </c>
      <c r="CN59" s="3">
        <f t="shared" si="24"/>
        <v>0</v>
      </c>
      <c r="CO59" s="3">
        <f t="shared" si="25"/>
        <v>0</v>
      </c>
      <c r="CP59" s="3">
        <f>IF(CK59=0,0,IF(CM59-CN59=0,0,MIN(CM59-CN59,$D$1-$C59-SUMIF($J$15:CO$15,"Snowball",$J59:CO59))))</f>
        <v>0</v>
      </c>
      <c r="CQ59" s="3">
        <f t="shared" si="52"/>
        <v>0</v>
      </c>
      <c r="CR59" s="104">
        <f t="shared" si="103"/>
        <v>0</v>
      </c>
      <c r="CS59" s="3">
        <f t="shared" si="104"/>
        <v>0</v>
      </c>
      <c r="CT59" s="3">
        <f t="shared" si="105"/>
        <v>0</v>
      </c>
      <c r="CU59" s="3">
        <f t="shared" si="26"/>
        <v>0</v>
      </c>
      <c r="CV59" s="3">
        <f t="shared" si="27"/>
        <v>0</v>
      </c>
      <c r="CW59" s="3">
        <f>IF(CR59=0,0,IF(CT59-CU59=0,0,MIN(CT59-CU59,$D$1-$C59-SUMIF($J$15:CV$15,"Snowball",$J59:CV59))))</f>
        <v>0</v>
      </c>
      <c r="CX59" s="3">
        <f t="shared" si="53"/>
        <v>0</v>
      </c>
      <c r="CY59" s="104">
        <f t="shared" si="106"/>
        <v>0</v>
      </c>
      <c r="CZ59" s="3">
        <f t="shared" si="107"/>
        <v>0</v>
      </c>
      <c r="DA59" s="3">
        <f t="shared" si="108"/>
        <v>0</v>
      </c>
      <c r="DB59" s="3">
        <f t="shared" si="28"/>
        <v>0</v>
      </c>
      <c r="DC59" s="3">
        <f t="shared" si="29"/>
        <v>0</v>
      </c>
      <c r="DD59" s="3">
        <f>IF(CY59=0,0,IF(DA59-DB59=0,0,MIN(DA59-DB59,$D$1-$C59-SUMIF($J$15:DC$15,"Snowball",$J59:DC59))))</f>
        <v>0</v>
      </c>
      <c r="DE59" s="3">
        <f t="shared" si="54"/>
        <v>0</v>
      </c>
      <c r="DF59" s="104">
        <f t="shared" si="109"/>
        <v>0</v>
      </c>
      <c r="DG59" s="3">
        <f t="shared" si="110"/>
        <v>0</v>
      </c>
      <c r="DH59" s="3">
        <f t="shared" si="111"/>
        <v>0</v>
      </c>
      <c r="DI59" s="3">
        <f t="shared" si="30"/>
        <v>0</v>
      </c>
      <c r="DJ59" s="3">
        <f t="shared" si="31"/>
        <v>0</v>
      </c>
      <c r="DK59" s="3">
        <f>IF(DF59=0,0,IF(DH59-DI59=0,0,MIN(DH59-DI59,$D$1-$C59-SUMIF($J$15:DJ$15,"Snowball",$J59:DJ59))))</f>
        <v>0</v>
      </c>
      <c r="DL59" s="3">
        <f t="shared" si="55"/>
        <v>0</v>
      </c>
      <c r="DM59" s="104">
        <f t="shared" si="112"/>
        <v>0</v>
      </c>
      <c r="DN59" s="3">
        <f t="shared" si="113"/>
        <v>0</v>
      </c>
      <c r="DO59" s="3">
        <f t="shared" si="114"/>
        <v>0</v>
      </c>
      <c r="DP59" s="3">
        <f t="shared" si="32"/>
        <v>0</v>
      </c>
      <c r="DQ59" s="3">
        <f t="shared" si="33"/>
        <v>0</v>
      </c>
      <c r="DR59" s="3">
        <f>IF(DM59=0,0,IF(DO59-DP59=0,0,MIN(DO59-DP59,$D$1-$C59-SUMIF($J$15:DQ$15,"Snowball",$J59:DQ59))))</f>
        <v>0</v>
      </c>
      <c r="DS59" s="3">
        <f t="shared" si="56"/>
        <v>0</v>
      </c>
      <c r="DT59" s="104">
        <f t="shared" si="115"/>
        <v>0</v>
      </c>
      <c r="DU59" s="3">
        <f t="shared" si="116"/>
        <v>0</v>
      </c>
      <c r="DV59" s="3">
        <f t="shared" si="117"/>
        <v>0</v>
      </c>
      <c r="DW59" s="3">
        <f t="shared" si="34"/>
        <v>0</v>
      </c>
      <c r="DX59" s="3">
        <f t="shared" si="35"/>
        <v>0</v>
      </c>
      <c r="DY59" s="3">
        <f>IF(DT59=0,0,IF(DV59-DW59=0,0,MIN(DV59-DW59,$D$1-$C59-SUMIF($J$15:DX$15,"Snowball",$J59:DX59))))</f>
        <v>0</v>
      </c>
      <c r="DZ59" s="3">
        <f t="shared" si="57"/>
        <v>0</v>
      </c>
      <c r="EA59" s="104">
        <f t="shared" si="118"/>
        <v>0</v>
      </c>
      <c r="EB59" s="3">
        <f t="shared" si="119"/>
        <v>0</v>
      </c>
      <c r="EC59" s="3">
        <f t="shared" si="120"/>
        <v>0</v>
      </c>
      <c r="ED59" s="3">
        <f t="shared" si="36"/>
        <v>0</v>
      </c>
      <c r="EE59" s="3">
        <f t="shared" si="37"/>
        <v>0</v>
      </c>
      <c r="EF59" s="3">
        <f>IF(EA59=0,0,IF(EC59-ED59=0,0,MIN(EC59-ED59,$D$1-$C59-SUMIF($J$15:EE$15,"Snowball",$J59:EE59))))</f>
        <v>0</v>
      </c>
      <c r="EG59" s="3">
        <f t="shared" si="58"/>
        <v>0</v>
      </c>
      <c r="EH59" s="104">
        <f t="shared" si="121"/>
        <v>0</v>
      </c>
      <c r="EI59" s="3">
        <f t="shared" si="122"/>
        <v>0</v>
      </c>
      <c r="EJ59" s="3">
        <f t="shared" si="123"/>
        <v>0</v>
      </c>
      <c r="EK59" s="3">
        <f t="shared" si="38"/>
        <v>0</v>
      </c>
      <c r="EL59" s="3">
        <f t="shared" si="39"/>
        <v>0</v>
      </c>
      <c r="EM59" s="3">
        <f>IF(EH59=0,0,IF(EJ59-EK59=0,0,MIN(EJ59-EK59,$D$1-$C59-SUMIF($J$15:EL$15,"Snowball",$J59:EL59))))</f>
        <v>0</v>
      </c>
      <c r="EN59" s="3">
        <f t="shared" si="59"/>
        <v>0</v>
      </c>
    </row>
    <row r="60" spans="1:144" x14ac:dyDescent="0.25">
      <c r="A60" s="1" t="s">
        <v>60</v>
      </c>
      <c r="B60" s="76">
        <f t="shared" si="60"/>
        <v>0</v>
      </c>
      <c r="C60" s="3">
        <f t="shared" si="61"/>
        <v>0</v>
      </c>
      <c r="D60" s="101">
        <f t="shared" si="62"/>
        <v>0</v>
      </c>
      <c r="E60" s="104">
        <f t="shared" si="63"/>
        <v>0</v>
      </c>
      <c r="F60" s="3">
        <f t="shared" si="64"/>
        <v>0</v>
      </c>
      <c r="G60" s="3">
        <f t="shared" si="65"/>
        <v>0</v>
      </c>
      <c r="H60" s="3">
        <f t="shared" si="0"/>
        <v>0</v>
      </c>
      <c r="I60" s="3">
        <f t="shared" si="1"/>
        <v>0</v>
      </c>
      <c r="J60" s="3">
        <f t="shared" si="66"/>
        <v>0</v>
      </c>
      <c r="K60" s="3">
        <f t="shared" si="40"/>
        <v>0</v>
      </c>
      <c r="L60" s="104">
        <f t="shared" si="67"/>
        <v>0</v>
      </c>
      <c r="M60" s="3">
        <f t="shared" si="68"/>
        <v>0</v>
      </c>
      <c r="N60" s="3">
        <f t="shared" si="69"/>
        <v>0</v>
      </c>
      <c r="O60" s="3">
        <f t="shared" si="2"/>
        <v>0</v>
      </c>
      <c r="P60" s="3">
        <f t="shared" si="3"/>
        <v>0</v>
      </c>
      <c r="Q60" s="3">
        <f>IF(L60=0,0,IF(N60-O60=0,0,MIN(N60-O60,$D$1-$C60-SUMIF($J$15:P$15,"Snowball",$J60:P60))))</f>
        <v>0</v>
      </c>
      <c r="R60" s="3">
        <f t="shared" si="41"/>
        <v>0</v>
      </c>
      <c r="S60" s="104">
        <f t="shared" si="70"/>
        <v>0</v>
      </c>
      <c r="T60" s="3">
        <f t="shared" si="71"/>
        <v>0</v>
      </c>
      <c r="U60" s="3">
        <f t="shared" si="72"/>
        <v>0</v>
      </c>
      <c r="V60" s="3">
        <f t="shared" si="4"/>
        <v>0</v>
      </c>
      <c r="W60" s="3">
        <f t="shared" si="5"/>
        <v>0</v>
      </c>
      <c r="X60" s="3">
        <f>IF(S60=0,0,IF(U60-V60=0,0,MIN(U60-V60,$D$1-$C60-SUMIF($J$15:W$15,"Snowball",$J60:W60))))</f>
        <v>0</v>
      </c>
      <c r="Y60" s="3">
        <f t="shared" si="42"/>
        <v>0</v>
      </c>
      <c r="Z60" s="104">
        <f t="shared" si="73"/>
        <v>0</v>
      </c>
      <c r="AA60" s="3">
        <f t="shared" si="74"/>
        <v>0</v>
      </c>
      <c r="AB60" s="3">
        <f t="shared" si="75"/>
        <v>0</v>
      </c>
      <c r="AC60" s="3">
        <f t="shared" si="6"/>
        <v>0</v>
      </c>
      <c r="AD60" s="3">
        <f t="shared" si="7"/>
        <v>0</v>
      </c>
      <c r="AE60" s="3">
        <f>IF(Z60=0,0,IF(AB60-AC60=0,0,MIN(AB60-AC60,$D$1-$C60-SUMIF($J$15:AD$15,"Snowball",$J60:AD60))))</f>
        <v>0</v>
      </c>
      <c r="AF60" s="3">
        <f t="shared" si="43"/>
        <v>0</v>
      </c>
      <c r="AG60" s="104">
        <f t="shared" si="76"/>
        <v>0</v>
      </c>
      <c r="AH60" s="3">
        <f t="shared" si="77"/>
        <v>0</v>
      </c>
      <c r="AI60" s="3">
        <f t="shared" si="78"/>
        <v>0</v>
      </c>
      <c r="AJ60" s="3">
        <f t="shared" si="8"/>
        <v>0</v>
      </c>
      <c r="AK60" s="3">
        <f t="shared" si="9"/>
        <v>0</v>
      </c>
      <c r="AL60" s="3">
        <f>IF(AG60=0,0,IF(AI60-AJ60=0,0,MIN(AI60-AJ60,$D$1-$C60-SUMIF($J$15:AK$15,"Snowball",$J60:AK60))))</f>
        <v>0</v>
      </c>
      <c r="AM60" s="3">
        <f t="shared" si="44"/>
        <v>0</v>
      </c>
      <c r="AN60" s="104">
        <f t="shared" si="79"/>
        <v>0</v>
      </c>
      <c r="AO60" s="3">
        <f t="shared" si="80"/>
        <v>0</v>
      </c>
      <c r="AP60" s="3">
        <f t="shared" si="81"/>
        <v>0</v>
      </c>
      <c r="AQ60" s="3">
        <f t="shared" si="10"/>
        <v>0</v>
      </c>
      <c r="AR60" s="3">
        <f t="shared" si="11"/>
        <v>0</v>
      </c>
      <c r="AS60" s="3">
        <f>IF(AN60=0,0,IF(AP60-AQ60=0,0,MIN(AP60-AQ60,$D$1-$C60-SUMIF($J$15:AR$15,"Snowball",$J60:AR60))))</f>
        <v>0</v>
      </c>
      <c r="AT60" s="3">
        <f t="shared" si="45"/>
        <v>0</v>
      </c>
      <c r="AU60" s="104">
        <f t="shared" si="82"/>
        <v>0</v>
      </c>
      <c r="AV60" s="3">
        <f t="shared" si="83"/>
        <v>0</v>
      </c>
      <c r="AW60" s="3">
        <f t="shared" si="84"/>
        <v>0</v>
      </c>
      <c r="AX60" s="3">
        <f t="shared" si="12"/>
        <v>0</v>
      </c>
      <c r="AY60" s="3">
        <f t="shared" si="13"/>
        <v>0</v>
      </c>
      <c r="AZ60" s="3">
        <f>IF(AU60=0,0,IF(AW60-AX60=0,0,MIN(AW60-AX60,$D$1-$C60-SUMIF($J$15:AY$15,"Snowball",$J60:AY60))))</f>
        <v>0</v>
      </c>
      <c r="BA60" s="3">
        <f t="shared" si="46"/>
        <v>0</v>
      </c>
      <c r="BB60" s="104">
        <f t="shared" si="85"/>
        <v>0</v>
      </c>
      <c r="BC60" s="3">
        <f t="shared" si="86"/>
        <v>0</v>
      </c>
      <c r="BD60" s="3">
        <f t="shared" si="87"/>
        <v>0</v>
      </c>
      <c r="BE60" s="3">
        <f t="shared" si="14"/>
        <v>0</v>
      </c>
      <c r="BF60" s="3">
        <f t="shared" si="15"/>
        <v>0</v>
      </c>
      <c r="BG60" s="3">
        <f>IF(BB60=0,0,IF(BD60-BE60=0,0,MIN(BD60-BE60,$D$1-$C60-SUMIF($J$15:BF$15,"Snowball",$J60:BF60))))</f>
        <v>0</v>
      </c>
      <c r="BH60" s="3">
        <f t="shared" si="47"/>
        <v>0</v>
      </c>
      <c r="BI60" s="104">
        <f t="shared" si="88"/>
        <v>0</v>
      </c>
      <c r="BJ60" s="3">
        <f t="shared" si="89"/>
        <v>0</v>
      </c>
      <c r="BK60" s="3">
        <f t="shared" si="90"/>
        <v>0</v>
      </c>
      <c r="BL60" s="3">
        <f t="shared" si="16"/>
        <v>0</v>
      </c>
      <c r="BM60" s="3">
        <f t="shared" si="17"/>
        <v>0</v>
      </c>
      <c r="BN60" s="3">
        <f>IF(BI60=0,0,IF(BK60-BL60=0,0,MIN(BK60-BL60,$D$1-$C60-SUMIF($J$15:BM$15,"Snowball",$J60:BM60))))</f>
        <v>0</v>
      </c>
      <c r="BO60" s="3">
        <f t="shared" si="48"/>
        <v>0</v>
      </c>
      <c r="BP60" s="104">
        <f t="shared" si="91"/>
        <v>0</v>
      </c>
      <c r="BQ60" s="3">
        <f t="shared" si="92"/>
        <v>0</v>
      </c>
      <c r="BR60" s="3">
        <f t="shared" si="93"/>
        <v>0</v>
      </c>
      <c r="BS60" s="3">
        <f t="shared" si="18"/>
        <v>0</v>
      </c>
      <c r="BT60" s="3">
        <f t="shared" si="19"/>
        <v>0</v>
      </c>
      <c r="BU60" s="3">
        <f>IF(BP60=0,0,IF(BR60-BS60=0,0,MIN(BR60-BS60,$D$1-$C60-SUMIF($J$15:BT$15,"Snowball",$J60:BT60))))</f>
        <v>0</v>
      </c>
      <c r="BV60" s="3">
        <f t="shared" si="49"/>
        <v>0</v>
      </c>
      <c r="BW60" s="104">
        <f t="shared" si="94"/>
        <v>0</v>
      </c>
      <c r="BX60" s="3">
        <f t="shared" si="95"/>
        <v>0</v>
      </c>
      <c r="BY60" s="3">
        <f t="shared" si="96"/>
        <v>0</v>
      </c>
      <c r="BZ60" s="3">
        <f t="shared" si="20"/>
        <v>0</v>
      </c>
      <c r="CA60" s="3">
        <f t="shared" si="21"/>
        <v>0</v>
      </c>
      <c r="CB60" s="3">
        <f>IF(BW60=0,0,IF(BY60-BZ60=0,0,MIN(BY60-BZ60,$D$1-$C60-SUMIF($J$15:CA$15,"Snowball",$J60:CA60))))</f>
        <v>0</v>
      </c>
      <c r="CC60" s="3">
        <f t="shared" si="50"/>
        <v>0</v>
      </c>
      <c r="CD60" s="104">
        <f t="shared" si="97"/>
        <v>0</v>
      </c>
      <c r="CE60" s="3">
        <f t="shared" si="98"/>
        <v>0</v>
      </c>
      <c r="CF60" s="3">
        <f t="shared" si="99"/>
        <v>0</v>
      </c>
      <c r="CG60" s="3">
        <f t="shared" si="22"/>
        <v>0</v>
      </c>
      <c r="CH60" s="3">
        <f t="shared" si="23"/>
        <v>0</v>
      </c>
      <c r="CI60" s="3">
        <f>IF(CD60=0,0,IF(CF60-CG60=0,0,MIN(CF60-CG60,$D$1-$C60-SUMIF($J$15:CH$15,"Snowball",$J60:CH60))))</f>
        <v>0</v>
      </c>
      <c r="CJ60" s="3">
        <f t="shared" si="51"/>
        <v>0</v>
      </c>
      <c r="CK60" s="104">
        <f t="shared" si="100"/>
        <v>0</v>
      </c>
      <c r="CL60" s="3">
        <f t="shared" si="101"/>
        <v>0</v>
      </c>
      <c r="CM60" s="3">
        <f t="shared" si="102"/>
        <v>0</v>
      </c>
      <c r="CN60" s="3">
        <f t="shared" si="24"/>
        <v>0</v>
      </c>
      <c r="CO60" s="3">
        <f t="shared" si="25"/>
        <v>0</v>
      </c>
      <c r="CP60" s="3">
        <f>IF(CK60=0,0,IF(CM60-CN60=0,0,MIN(CM60-CN60,$D$1-$C60-SUMIF($J$15:CO$15,"Snowball",$J60:CO60))))</f>
        <v>0</v>
      </c>
      <c r="CQ60" s="3">
        <f t="shared" si="52"/>
        <v>0</v>
      </c>
      <c r="CR60" s="104">
        <f t="shared" si="103"/>
        <v>0</v>
      </c>
      <c r="CS60" s="3">
        <f t="shared" si="104"/>
        <v>0</v>
      </c>
      <c r="CT60" s="3">
        <f t="shared" si="105"/>
        <v>0</v>
      </c>
      <c r="CU60" s="3">
        <f t="shared" si="26"/>
        <v>0</v>
      </c>
      <c r="CV60" s="3">
        <f t="shared" si="27"/>
        <v>0</v>
      </c>
      <c r="CW60" s="3">
        <f>IF(CR60=0,0,IF(CT60-CU60=0,0,MIN(CT60-CU60,$D$1-$C60-SUMIF($J$15:CV$15,"Snowball",$J60:CV60))))</f>
        <v>0</v>
      </c>
      <c r="CX60" s="3">
        <f t="shared" si="53"/>
        <v>0</v>
      </c>
      <c r="CY60" s="104">
        <f t="shared" si="106"/>
        <v>0</v>
      </c>
      <c r="CZ60" s="3">
        <f t="shared" si="107"/>
        <v>0</v>
      </c>
      <c r="DA60" s="3">
        <f t="shared" si="108"/>
        <v>0</v>
      </c>
      <c r="DB60" s="3">
        <f t="shared" si="28"/>
        <v>0</v>
      </c>
      <c r="DC60" s="3">
        <f t="shared" si="29"/>
        <v>0</v>
      </c>
      <c r="DD60" s="3">
        <f>IF(CY60=0,0,IF(DA60-DB60=0,0,MIN(DA60-DB60,$D$1-$C60-SUMIF($J$15:DC$15,"Snowball",$J60:DC60))))</f>
        <v>0</v>
      </c>
      <c r="DE60" s="3">
        <f t="shared" si="54"/>
        <v>0</v>
      </c>
      <c r="DF60" s="104">
        <f t="shared" si="109"/>
        <v>0</v>
      </c>
      <c r="DG60" s="3">
        <f t="shared" si="110"/>
        <v>0</v>
      </c>
      <c r="DH60" s="3">
        <f t="shared" si="111"/>
        <v>0</v>
      </c>
      <c r="DI60" s="3">
        <f t="shared" si="30"/>
        <v>0</v>
      </c>
      <c r="DJ60" s="3">
        <f t="shared" si="31"/>
        <v>0</v>
      </c>
      <c r="DK60" s="3">
        <f>IF(DF60=0,0,IF(DH60-DI60=0,0,MIN(DH60-DI60,$D$1-$C60-SUMIF($J$15:DJ$15,"Snowball",$J60:DJ60))))</f>
        <v>0</v>
      </c>
      <c r="DL60" s="3">
        <f t="shared" si="55"/>
        <v>0</v>
      </c>
      <c r="DM60" s="104">
        <f t="shared" si="112"/>
        <v>0</v>
      </c>
      <c r="DN60" s="3">
        <f t="shared" si="113"/>
        <v>0</v>
      </c>
      <c r="DO60" s="3">
        <f t="shared" si="114"/>
        <v>0</v>
      </c>
      <c r="DP60" s="3">
        <f t="shared" si="32"/>
        <v>0</v>
      </c>
      <c r="DQ60" s="3">
        <f t="shared" si="33"/>
        <v>0</v>
      </c>
      <c r="DR60" s="3">
        <f>IF(DM60=0,0,IF(DO60-DP60=0,0,MIN(DO60-DP60,$D$1-$C60-SUMIF($J$15:DQ$15,"Snowball",$J60:DQ60))))</f>
        <v>0</v>
      </c>
      <c r="DS60" s="3">
        <f t="shared" si="56"/>
        <v>0</v>
      </c>
      <c r="DT60" s="104">
        <f t="shared" si="115"/>
        <v>0</v>
      </c>
      <c r="DU60" s="3">
        <f t="shared" si="116"/>
        <v>0</v>
      </c>
      <c r="DV60" s="3">
        <f t="shared" si="117"/>
        <v>0</v>
      </c>
      <c r="DW60" s="3">
        <f t="shared" si="34"/>
        <v>0</v>
      </c>
      <c r="DX60" s="3">
        <f t="shared" si="35"/>
        <v>0</v>
      </c>
      <c r="DY60" s="3">
        <f>IF(DT60=0,0,IF(DV60-DW60=0,0,MIN(DV60-DW60,$D$1-$C60-SUMIF($J$15:DX$15,"Snowball",$J60:DX60))))</f>
        <v>0</v>
      </c>
      <c r="DZ60" s="3">
        <f t="shared" si="57"/>
        <v>0</v>
      </c>
      <c r="EA60" s="104">
        <f t="shared" si="118"/>
        <v>0</v>
      </c>
      <c r="EB60" s="3">
        <f t="shared" si="119"/>
        <v>0</v>
      </c>
      <c r="EC60" s="3">
        <f t="shared" si="120"/>
        <v>0</v>
      </c>
      <c r="ED60" s="3">
        <f t="shared" si="36"/>
        <v>0</v>
      </c>
      <c r="EE60" s="3">
        <f t="shared" si="37"/>
        <v>0</v>
      </c>
      <c r="EF60" s="3">
        <f>IF(EA60=0,0,IF(EC60-ED60=0,0,MIN(EC60-ED60,$D$1-$C60-SUMIF($J$15:EE$15,"Snowball",$J60:EE60))))</f>
        <v>0</v>
      </c>
      <c r="EG60" s="3">
        <f t="shared" si="58"/>
        <v>0</v>
      </c>
      <c r="EH60" s="104">
        <f t="shared" si="121"/>
        <v>0</v>
      </c>
      <c r="EI60" s="3">
        <f t="shared" si="122"/>
        <v>0</v>
      </c>
      <c r="EJ60" s="3">
        <f t="shared" si="123"/>
        <v>0</v>
      </c>
      <c r="EK60" s="3">
        <f t="shared" si="38"/>
        <v>0</v>
      </c>
      <c r="EL60" s="3">
        <f t="shared" si="39"/>
        <v>0</v>
      </c>
      <c r="EM60" s="3">
        <f>IF(EH60=0,0,IF(EJ60-EK60=0,0,MIN(EJ60-EK60,$D$1-$C60-SUMIF($J$15:EL$15,"Snowball",$J60:EL60))))</f>
        <v>0</v>
      </c>
      <c r="EN60" s="3">
        <f t="shared" si="59"/>
        <v>0</v>
      </c>
    </row>
    <row r="61" spans="1:144" x14ac:dyDescent="0.25">
      <c r="A61" s="1" t="s">
        <v>61</v>
      </c>
      <c r="B61" s="76">
        <f t="shared" si="60"/>
        <v>0</v>
      </c>
      <c r="C61" s="3">
        <f t="shared" si="61"/>
        <v>0</v>
      </c>
      <c r="D61" s="101">
        <f t="shared" si="62"/>
        <v>0</v>
      </c>
      <c r="E61" s="104">
        <f t="shared" si="63"/>
        <v>0</v>
      </c>
      <c r="F61" s="3">
        <f t="shared" si="64"/>
        <v>0</v>
      </c>
      <c r="G61" s="3">
        <f t="shared" si="65"/>
        <v>0</v>
      </c>
      <c r="H61" s="3">
        <f t="shared" si="0"/>
        <v>0</v>
      </c>
      <c r="I61" s="3">
        <f t="shared" si="1"/>
        <v>0</v>
      </c>
      <c r="J61" s="3">
        <f t="shared" si="66"/>
        <v>0</v>
      </c>
      <c r="K61" s="3">
        <f t="shared" si="40"/>
        <v>0</v>
      </c>
      <c r="L61" s="104">
        <f t="shared" si="67"/>
        <v>0</v>
      </c>
      <c r="M61" s="3">
        <f t="shared" si="68"/>
        <v>0</v>
      </c>
      <c r="N61" s="3">
        <f t="shared" si="69"/>
        <v>0</v>
      </c>
      <c r="O61" s="3">
        <f t="shared" si="2"/>
        <v>0</v>
      </c>
      <c r="P61" s="3">
        <f t="shared" si="3"/>
        <v>0</v>
      </c>
      <c r="Q61" s="3">
        <f>IF(L61=0,0,IF(N61-O61=0,0,MIN(N61-O61,$D$1-$C61-SUMIF($J$15:P$15,"Snowball",$J61:P61))))</f>
        <v>0</v>
      </c>
      <c r="R61" s="3">
        <f t="shared" si="41"/>
        <v>0</v>
      </c>
      <c r="S61" s="104">
        <f t="shared" si="70"/>
        <v>0</v>
      </c>
      <c r="T61" s="3">
        <f t="shared" si="71"/>
        <v>0</v>
      </c>
      <c r="U61" s="3">
        <f t="shared" si="72"/>
        <v>0</v>
      </c>
      <c r="V61" s="3">
        <f t="shared" si="4"/>
        <v>0</v>
      </c>
      <c r="W61" s="3">
        <f t="shared" si="5"/>
        <v>0</v>
      </c>
      <c r="X61" s="3">
        <f>IF(S61=0,0,IF(U61-V61=0,0,MIN(U61-V61,$D$1-$C61-SUMIF($J$15:W$15,"Snowball",$J61:W61))))</f>
        <v>0</v>
      </c>
      <c r="Y61" s="3">
        <f t="shared" si="42"/>
        <v>0</v>
      </c>
      <c r="Z61" s="104">
        <f t="shared" si="73"/>
        <v>0</v>
      </c>
      <c r="AA61" s="3">
        <f t="shared" si="74"/>
        <v>0</v>
      </c>
      <c r="AB61" s="3">
        <f t="shared" si="75"/>
        <v>0</v>
      </c>
      <c r="AC61" s="3">
        <f t="shared" si="6"/>
        <v>0</v>
      </c>
      <c r="AD61" s="3">
        <f t="shared" si="7"/>
        <v>0</v>
      </c>
      <c r="AE61" s="3">
        <f>IF(Z61=0,0,IF(AB61-AC61=0,0,MIN(AB61-AC61,$D$1-$C61-SUMIF($J$15:AD$15,"Snowball",$J61:AD61))))</f>
        <v>0</v>
      </c>
      <c r="AF61" s="3">
        <f t="shared" si="43"/>
        <v>0</v>
      </c>
      <c r="AG61" s="104">
        <f t="shared" si="76"/>
        <v>0</v>
      </c>
      <c r="AH61" s="3">
        <f t="shared" si="77"/>
        <v>0</v>
      </c>
      <c r="AI61" s="3">
        <f t="shared" si="78"/>
        <v>0</v>
      </c>
      <c r="AJ61" s="3">
        <f t="shared" si="8"/>
        <v>0</v>
      </c>
      <c r="AK61" s="3">
        <f t="shared" si="9"/>
        <v>0</v>
      </c>
      <c r="AL61" s="3">
        <f>IF(AG61=0,0,IF(AI61-AJ61=0,0,MIN(AI61-AJ61,$D$1-$C61-SUMIF($J$15:AK$15,"Snowball",$J61:AK61))))</f>
        <v>0</v>
      </c>
      <c r="AM61" s="3">
        <f t="shared" si="44"/>
        <v>0</v>
      </c>
      <c r="AN61" s="104">
        <f t="shared" si="79"/>
        <v>0</v>
      </c>
      <c r="AO61" s="3">
        <f t="shared" si="80"/>
        <v>0</v>
      </c>
      <c r="AP61" s="3">
        <f t="shared" si="81"/>
        <v>0</v>
      </c>
      <c r="AQ61" s="3">
        <f t="shared" si="10"/>
        <v>0</v>
      </c>
      <c r="AR61" s="3">
        <f t="shared" si="11"/>
        <v>0</v>
      </c>
      <c r="AS61" s="3">
        <f>IF(AN61=0,0,IF(AP61-AQ61=0,0,MIN(AP61-AQ61,$D$1-$C61-SUMIF($J$15:AR$15,"Snowball",$J61:AR61))))</f>
        <v>0</v>
      </c>
      <c r="AT61" s="3">
        <f t="shared" si="45"/>
        <v>0</v>
      </c>
      <c r="AU61" s="104">
        <f t="shared" si="82"/>
        <v>0</v>
      </c>
      <c r="AV61" s="3">
        <f t="shared" si="83"/>
        <v>0</v>
      </c>
      <c r="AW61" s="3">
        <f t="shared" si="84"/>
        <v>0</v>
      </c>
      <c r="AX61" s="3">
        <f t="shared" si="12"/>
        <v>0</v>
      </c>
      <c r="AY61" s="3">
        <f t="shared" si="13"/>
        <v>0</v>
      </c>
      <c r="AZ61" s="3">
        <f>IF(AU61=0,0,IF(AW61-AX61=0,0,MIN(AW61-AX61,$D$1-$C61-SUMIF($J$15:AY$15,"Snowball",$J61:AY61))))</f>
        <v>0</v>
      </c>
      <c r="BA61" s="3">
        <f t="shared" si="46"/>
        <v>0</v>
      </c>
      <c r="BB61" s="104">
        <f t="shared" si="85"/>
        <v>0</v>
      </c>
      <c r="BC61" s="3">
        <f t="shared" si="86"/>
        <v>0</v>
      </c>
      <c r="BD61" s="3">
        <f t="shared" si="87"/>
        <v>0</v>
      </c>
      <c r="BE61" s="3">
        <f t="shared" si="14"/>
        <v>0</v>
      </c>
      <c r="BF61" s="3">
        <f t="shared" si="15"/>
        <v>0</v>
      </c>
      <c r="BG61" s="3">
        <f>IF(BB61=0,0,IF(BD61-BE61=0,0,MIN(BD61-BE61,$D$1-$C61-SUMIF($J$15:BF$15,"Snowball",$J61:BF61))))</f>
        <v>0</v>
      </c>
      <c r="BH61" s="3">
        <f t="shared" si="47"/>
        <v>0</v>
      </c>
      <c r="BI61" s="104">
        <f t="shared" si="88"/>
        <v>0</v>
      </c>
      <c r="BJ61" s="3">
        <f t="shared" si="89"/>
        <v>0</v>
      </c>
      <c r="BK61" s="3">
        <f t="shared" si="90"/>
        <v>0</v>
      </c>
      <c r="BL61" s="3">
        <f t="shared" si="16"/>
        <v>0</v>
      </c>
      <c r="BM61" s="3">
        <f t="shared" si="17"/>
        <v>0</v>
      </c>
      <c r="BN61" s="3">
        <f>IF(BI61=0,0,IF(BK61-BL61=0,0,MIN(BK61-BL61,$D$1-$C61-SUMIF($J$15:BM$15,"Snowball",$J61:BM61))))</f>
        <v>0</v>
      </c>
      <c r="BO61" s="3">
        <f t="shared" si="48"/>
        <v>0</v>
      </c>
      <c r="BP61" s="104">
        <f t="shared" si="91"/>
        <v>0</v>
      </c>
      <c r="BQ61" s="3">
        <f t="shared" si="92"/>
        <v>0</v>
      </c>
      <c r="BR61" s="3">
        <f t="shared" si="93"/>
        <v>0</v>
      </c>
      <c r="BS61" s="3">
        <f t="shared" si="18"/>
        <v>0</v>
      </c>
      <c r="BT61" s="3">
        <f t="shared" si="19"/>
        <v>0</v>
      </c>
      <c r="BU61" s="3">
        <f>IF(BP61=0,0,IF(BR61-BS61=0,0,MIN(BR61-BS61,$D$1-$C61-SUMIF($J$15:BT$15,"Snowball",$J61:BT61))))</f>
        <v>0</v>
      </c>
      <c r="BV61" s="3">
        <f t="shared" si="49"/>
        <v>0</v>
      </c>
      <c r="BW61" s="104">
        <f t="shared" si="94"/>
        <v>0</v>
      </c>
      <c r="BX61" s="3">
        <f t="shared" si="95"/>
        <v>0</v>
      </c>
      <c r="BY61" s="3">
        <f t="shared" si="96"/>
        <v>0</v>
      </c>
      <c r="BZ61" s="3">
        <f t="shared" si="20"/>
        <v>0</v>
      </c>
      <c r="CA61" s="3">
        <f t="shared" si="21"/>
        <v>0</v>
      </c>
      <c r="CB61" s="3">
        <f>IF(BW61=0,0,IF(BY61-BZ61=0,0,MIN(BY61-BZ61,$D$1-$C61-SUMIF($J$15:CA$15,"Snowball",$J61:CA61))))</f>
        <v>0</v>
      </c>
      <c r="CC61" s="3">
        <f t="shared" si="50"/>
        <v>0</v>
      </c>
      <c r="CD61" s="104">
        <f t="shared" si="97"/>
        <v>0</v>
      </c>
      <c r="CE61" s="3">
        <f t="shared" si="98"/>
        <v>0</v>
      </c>
      <c r="CF61" s="3">
        <f t="shared" si="99"/>
        <v>0</v>
      </c>
      <c r="CG61" s="3">
        <f t="shared" si="22"/>
        <v>0</v>
      </c>
      <c r="CH61" s="3">
        <f t="shared" si="23"/>
        <v>0</v>
      </c>
      <c r="CI61" s="3">
        <f>IF(CD61=0,0,IF(CF61-CG61=0,0,MIN(CF61-CG61,$D$1-$C61-SUMIF($J$15:CH$15,"Snowball",$J61:CH61))))</f>
        <v>0</v>
      </c>
      <c r="CJ61" s="3">
        <f t="shared" si="51"/>
        <v>0</v>
      </c>
      <c r="CK61" s="104">
        <f t="shared" si="100"/>
        <v>0</v>
      </c>
      <c r="CL61" s="3">
        <f t="shared" si="101"/>
        <v>0</v>
      </c>
      <c r="CM61" s="3">
        <f t="shared" si="102"/>
        <v>0</v>
      </c>
      <c r="CN61" s="3">
        <f t="shared" si="24"/>
        <v>0</v>
      </c>
      <c r="CO61" s="3">
        <f t="shared" si="25"/>
        <v>0</v>
      </c>
      <c r="CP61" s="3">
        <f>IF(CK61=0,0,IF(CM61-CN61=0,0,MIN(CM61-CN61,$D$1-$C61-SUMIF($J$15:CO$15,"Snowball",$J61:CO61))))</f>
        <v>0</v>
      </c>
      <c r="CQ61" s="3">
        <f t="shared" si="52"/>
        <v>0</v>
      </c>
      <c r="CR61" s="104">
        <f t="shared" si="103"/>
        <v>0</v>
      </c>
      <c r="CS61" s="3">
        <f t="shared" si="104"/>
        <v>0</v>
      </c>
      <c r="CT61" s="3">
        <f t="shared" si="105"/>
        <v>0</v>
      </c>
      <c r="CU61" s="3">
        <f t="shared" si="26"/>
        <v>0</v>
      </c>
      <c r="CV61" s="3">
        <f t="shared" si="27"/>
        <v>0</v>
      </c>
      <c r="CW61" s="3">
        <f>IF(CR61=0,0,IF(CT61-CU61=0,0,MIN(CT61-CU61,$D$1-$C61-SUMIF($J$15:CV$15,"Snowball",$J61:CV61))))</f>
        <v>0</v>
      </c>
      <c r="CX61" s="3">
        <f t="shared" si="53"/>
        <v>0</v>
      </c>
      <c r="CY61" s="104">
        <f t="shared" si="106"/>
        <v>0</v>
      </c>
      <c r="CZ61" s="3">
        <f t="shared" si="107"/>
        <v>0</v>
      </c>
      <c r="DA61" s="3">
        <f t="shared" si="108"/>
        <v>0</v>
      </c>
      <c r="DB61" s="3">
        <f t="shared" si="28"/>
        <v>0</v>
      </c>
      <c r="DC61" s="3">
        <f t="shared" si="29"/>
        <v>0</v>
      </c>
      <c r="DD61" s="3">
        <f>IF(CY61=0,0,IF(DA61-DB61=0,0,MIN(DA61-DB61,$D$1-$C61-SUMIF($J$15:DC$15,"Snowball",$J61:DC61))))</f>
        <v>0</v>
      </c>
      <c r="DE61" s="3">
        <f t="shared" si="54"/>
        <v>0</v>
      </c>
      <c r="DF61" s="104">
        <f t="shared" si="109"/>
        <v>0</v>
      </c>
      <c r="DG61" s="3">
        <f t="shared" si="110"/>
        <v>0</v>
      </c>
      <c r="DH61" s="3">
        <f t="shared" si="111"/>
        <v>0</v>
      </c>
      <c r="DI61" s="3">
        <f t="shared" si="30"/>
        <v>0</v>
      </c>
      <c r="DJ61" s="3">
        <f t="shared" si="31"/>
        <v>0</v>
      </c>
      <c r="DK61" s="3">
        <f>IF(DF61=0,0,IF(DH61-DI61=0,0,MIN(DH61-DI61,$D$1-$C61-SUMIF($J$15:DJ$15,"Snowball",$J61:DJ61))))</f>
        <v>0</v>
      </c>
      <c r="DL61" s="3">
        <f t="shared" si="55"/>
        <v>0</v>
      </c>
      <c r="DM61" s="104">
        <f t="shared" si="112"/>
        <v>0</v>
      </c>
      <c r="DN61" s="3">
        <f t="shared" si="113"/>
        <v>0</v>
      </c>
      <c r="DO61" s="3">
        <f t="shared" si="114"/>
        <v>0</v>
      </c>
      <c r="DP61" s="3">
        <f t="shared" si="32"/>
        <v>0</v>
      </c>
      <c r="DQ61" s="3">
        <f t="shared" si="33"/>
        <v>0</v>
      </c>
      <c r="DR61" s="3">
        <f>IF(DM61=0,0,IF(DO61-DP61=0,0,MIN(DO61-DP61,$D$1-$C61-SUMIF($J$15:DQ$15,"Snowball",$J61:DQ61))))</f>
        <v>0</v>
      </c>
      <c r="DS61" s="3">
        <f t="shared" si="56"/>
        <v>0</v>
      </c>
      <c r="DT61" s="104">
        <f t="shared" si="115"/>
        <v>0</v>
      </c>
      <c r="DU61" s="3">
        <f t="shared" si="116"/>
        <v>0</v>
      </c>
      <c r="DV61" s="3">
        <f t="shared" si="117"/>
        <v>0</v>
      </c>
      <c r="DW61" s="3">
        <f t="shared" si="34"/>
        <v>0</v>
      </c>
      <c r="DX61" s="3">
        <f t="shared" si="35"/>
        <v>0</v>
      </c>
      <c r="DY61" s="3">
        <f>IF(DT61=0,0,IF(DV61-DW61=0,0,MIN(DV61-DW61,$D$1-$C61-SUMIF($J$15:DX$15,"Snowball",$J61:DX61))))</f>
        <v>0</v>
      </c>
      <c r="DZ61" s="3">
        <f t="shared" si="57"/>
        <v>0</v>
      </c>
      <c r="EA61" s="104">
        <f t="shared" si="118"/>
        <v>0</v>
      </c>
      <c r="EB61" s="3">
        <f t="shared" si="119"/>
        <v>0</v>
      </c>
      <c r="EC61" s="3">
        <f t="shared" si="120"/>
        <v>0</v>
      </c>
      <c r="ED61" s="3">
        <f t="shared" si="36"/>
        <v>0</v>
      </c>
      <c r="EE61" s="3">
        <f t="shared" si="37"/>
        <v>0</v>
      </c>
      <c r="EF61" s="3">
        <f>IF(EA61=0,0,IF(EC61-ED61=0,0,MIN(EC61-ED61,$D$1-$C61-SUMIF($J$15:EE$15,"Snowball",$J61:EE61))))</f>
        <v>0</v>
      </c>
      <c r="EG61" s="3">
        <f t="shared" si="58"/>
        <v>0</v>
      </c>
      <c r="EH61" s="104">
        <f t="shared" si="121"/>
        <v>0</v>
      </c>
      <c r="EI61" s="3">
        <f t="shared" si="122"/>
        <v>0</v>
      </c>
      <c r="EJ61" s="3">
        <f t="shared" si="123"/>
        <v>0</v>
      </c>
      <c r="EK61" s="3">
        <f t="shared" si="38"/>
        <v>0</v>
      </c>
      <c r="EL61" s="3">
        <f t="shared" si="39"/>
        <v>0</v>
      </c>
      <c r="EM61" s="3">
        <f>IF(EH61=0,0,IF(EJ61-EK61=0,0,MIN(EJ61-EK61,$D$1-$C61-SUMIF($J$15:EL$15,"Snowball",$J61:EL61))))</f>
        <v>0</v>
      </c>
      <c r="EN61" s="3">
        <f t="shared" si="59"/>
        <v>0</v>
      </c>
    </row>
    <row r="62" spans="1:144" x14ac:dyDescent="0.25">
      <c r="A62" s="1" t="s">
        <v>62</v>
      </c>
      <c r="B62" s="76">
        <f t="shared" si="60"/>
        <v>0</v>
      </c>
      <c r="C62" s="3">
        <f t="shared" si="61"/>
        <v>0</v>
      </c>
      <c r="D62" s="101">
        <f t="shared" si="62"/>
        <v>0</v>
      </c>
      <c r="E62" s="104">
        <f t="shared" si="63"/>
        <v>0</v>
      </c>
      <c r="F62" s="3">
        <f t="shared" si="64"/>
        <v>0</v>
      </c>
      <c r="G62" s="3">
        <f t="shared" si="65"/>
        <v>0</v>
      </c>
      <c r="H62" s="3">
        <f t="shared" si="0"/>
        <v>0</v>
      </c>
      <c r="I62" s="3">
        <f t="shared" si="1"/>
        <v>0</v>
      </c>
      <c r="J62" s="3">
        <f t="shared" si="66"/>
        <v>0</v>
      </c>
      <c r="K62" s="3">
        <f t="shared" si="40"/>
        <v>0</v>
      </c>
      <c r="L62" s="104">
        <f t="shared" si="67"/>
        <v>0</v>
      </c>
      <c r="M62" s="3">
        <f t="shared" si="68"/>
        <v>0</v>
      </c>
      <c r="N62" s="3">
        <f t="shared" si="69"/>
        <v>0</v>
      </c>
      <c r="O62" s="3">
        <f t="shared" si="2"/>
        <v>0</v>
      </c>
      <c r="P62" s="3">
        <f t="shared" si="3"/>
        <v>0</v>
      </c>
      <c r="Q62" s="3">
        <f>IF(L62=0,0,IF(N62-O62=0,0,MIN(N62-O62,$D$1-$C62-SUMIF($J$15:P$15,"Snowball",$J62:P62))))</f>
        <v>0</v>
      </c>
      <c r="R62" s="3">
        <f t="shared" si="41"/>
        <v>0</v>
      </c>
      <c r="S62" s="104">
        <f t="shared" si="70"/>
        <v>0</v>
      </c>
      <c r="T62" s="3">
        <f t="shared" si="71"/>
        <v>0</v>
      </c>
      <c r="U62" s="3">
        <f t="shared" si="72"/>
        <v>0</v>
      </c>
      <c r="V62" s="3">
        <f t="shared" si="4"/>
        <v>0</v>
      </c>
      <c r="W62" s="3">
        <f t="shared" si="5"/>
        <v>0</v>
      </c>
      <c r="X62" s="3">
        <f>IF(S62=0,0,IF(U62-V62=0,0,MIN(U62-V62,$D$1-$C62-SUMIF($J$15:W$15,"Snowball",$J62:W62))))</f>
        <v>0</v>
      </c>
      <c r="Y62" s="3">
        <f t="shared" si="42"/>
        <v>0</v>
      </c>
      <c r="Z62" s="104">
        <f t="shared" si="73"/>
        <v>0</v>
      </c>
      <c r="AA62" s="3">
        <f t="shared" si="74"/>
        <v>0</v>
      </c>
      <c r="AB62" s="3">
        <f t="shared" si="75"/>
        <v>0</v>
      </c>
      <c r="AC62" s="3">
        <f t="shared" si="6"/>
        <v>0</v>
      </c>
      <c r="AD62" s="3">
        <f t="shared" si="7"/>
        <v>0</v>
      </c>
      <c r="AE62" s="3">
        <f>IF(Z62=0,0,IF(AB62-AC62=0,0,MIN(AB62-AC62,$D$1-$C62-SUMIF($J$15:AD$15,"Snowball",$J62:AD62))))</f>
        <v>0</v>
      </c>
      <c r="AF62" s="3">
        <f t="shared" si="43"/>
        <v>0</v>
      </c>
      <c r="AG62" s="104">
        <f t="shared" si="76"/>
        <v>0</v>
      </c>
      <c r="AH62" s="3">
        <f t="shared" si="77"/>
        <v>0</v>
      </c>
      <c r="AI62" s="3">
        <f t="shared" si="78"/>
        <v>0</v>
      </c>
      <c r="AJ62" s="3">
        <f t="shared" si="8"/>
        <v>0</v>
      </c>
      <c r="AK62" s="3">
        <f t="shared" si="9"/>
        <v>0</v>
      </c>
      <c r="AL62" s="3">
        <f>IF(AG62=0,0,IF(AI62-AJ62=0,0,MIN(AI62-AJ62,$D$1-$C62-SUMIF($J$15:AK$15,"Snowball",$J62:AK62))))</f>
        <v>0</v>
      </c>
      <c r="AM62" s="3">
        <f t="shared" si="44"/>
        <v>0</v>
      </c>
      <c r="AN62" s="104">
        <f t="shared" si="79"/>
        <v>0</v>
      </c>
      <c r="AO62" s="3">
        <f t="shared" si="80"/>
        <v>0</v>
      </c>
      <c r="AP62" s="3">
        <f t="shared" si="81"/>
        <v>0</v>
      </c>
      <c r="AQ62" s="3">
        <f t="shared" si="10"/>
        <v>0</v>
      </c>
      <c r="AR62" s="3">
        <f t="shared" si="11"/>
        <v>0</v>
      </c>
      <c r="AS62" s="3">
        <f>IF(AN62=0,0,IF(AP62-AQ62=0,0,MIN(AP62-AQ62,$D$1-$C62-SUMIF($J$15:AR$15,"Snowball",$J62:AR62))))</f>
        <v>0</v>
      </c>
      <c r="AT62" s="3">
        <f t="shared" si="45"/>
        <v>0</v>
      </c>
      <c r="AU62" s="104">
        <f t="shared" si="82"/>
        <v>0</v>
      </c>
      <c r="AV62" s="3">
        <f t="shared" si="83"/>
        <v>0</v>
      </c>
      <c r="AW62" s="3">
        <f t="shared" si="84"/>
        <v>0</v>
      </c>
      <c r="AX62" s="3">
        <f t="shared" si="12"/>
        <v>0</v>
      </c>
      <c r="AY62" s="3">
        <f t="shared" si="13"/>
        <v>0</v>
      </c>
      <c r="AZ62" s="3">
        <f>IF(AU62=0,0,IF(AW62-AX62=0,0,MIN(AW62-AX62,$D$1-$C62-SUMIF($J$15:AY$15,"Snowball",$J62:AY62))))</f>
        <v>0</v>
      </c>
      <c r="BA62" s="3">
        <f t="shared" si="46"/>
        <v>0</v>
      </c>
      <c r="BB62" s="104">
        <f t="shared" si="85"/>
        <v>0</v>
      </c>
      <c r="BC62" s="3">
        <f t="shared" si="86"/>
        <v>0</v>
      </c>
      <c r="BD62" s="3">
        <f t="shared" si="87"/>
        <v>0</v>
      </c>
      <c r="BE62" s="3">
        <f t="shared" si="14"/>
        <v>0</v>
      </c>
      <c r="BF62" s="3">
        <f t="shared" si="15"/>
        <v>0</v>
      </c>
      <c r="BG62" s="3">
        <f>IF(BB62=0,0,IF(BD62-BE62=0,0,MIN(BD62-BE62,$D$1-$C62-SUMIF($J$15:BF$15,"Snowball",$J62:BF62))))</f>
        <v>0</v>
      </c>
      <c r="BH62" s="3">
        <f t="shared" si="47"/>
        <v>0</v>
      </c>
      <c r="BI62" s="104">
        <f t="shared" si="88"/>
        <v>0</v>
      </c>
      <c r="BJ62" s="3">
        <f t="shared" si="89"/>
        <v>0</v>
      </c>
      <c r="BK62" s="3">
        <f t="shared" si="90"/>
        <v>0</v>
      </c>
      <c r="BL62" s="3">
        <f t="shared" si="16"/>
        <v>0</v>
      </c>
      <c r="BM62" s="3">
        <f t="shared" si="17"/>
        <v>0</v>
      </c>
      <c r="BN62" s="3">
        <f>IF(BI62=0,0,IF(BK62-BL62=0,0,MIN(BK62-BL62,$D$1-$C62-SUMIF($J$15:BM$15,"Snowball",$J62:BM62))))</f>
        <v>0</v>
      </c>
      <c r="BO62" s="3">
        <f t="shared" si="48"/>
        <v>0</v>
      </c>
      <c r="BP62" s="104">
        <f t="shared" si="91"/>
        <v>0</v>
      </c>
      <c r="BQ62" s="3">
        <f t="shared" si="92"/>
        <v>0</v>
      </c>
      <c r="BR62" s="3">
        <f t="shared" si="93"/>
        <v>0</v>
      </c>
      <c r="BS62" s="3">
        <f t="shared" si="18"/>
        <v>0</v>
      </c>
      <c r="BT62" s="3">
        <f t="shared" si="19"/>
        <v>0</v>
      </c>
      <c r="BU62" s="3">
        <f>IF(BP62=0,0,IF(BR62-BS62=0,0,MIN(BR62-BS62,$D$1-$C62-SUMIF($J$15:BT$15,"Snowball",$J62:BT62))))</f>
        <v>0</v>
      </c>
      <c r="BV62" s="3">
        <f t="shared" si="49"/>
        <v>0</v>
      </c>
      <c r="BW62" s="104">
        <f t="shared" si="94"/>
        <v>0</v>
      </c>
      <c r="BX62" s="3">
        <f t="shared" si="95"/>
        <v>0</v>
      </c>
      <c r="BY62" s="3">
        <f t="shared" si="96"/>
        <v>0</v>
      </c>
      <c r="BZ62" s="3">
        <f t="shared" si="20"/>
        <v>0</v>
      </c>
      <c r="CA62" s="3">
        <f t="shared" si="21"/>
        <v>0</v>
      </c>
      <c r="CB62" s="3">
        <f>IF(BW62=0,0,IF(BY62-BZ62=0,0,MIN(BY62-BZ62,$D$1-$C62-SUMIF($J$15:CA$15,"Snowball",$J62:CA62))))</f>
        <v>0</v>
      </c>
      <c r="CC62" s="3">
        <f t="shared" si="50"/>
        <v>0</v>
      </c>
      <c r="CD62" s="104">
        <f t="shared" si="97"/>
        <v>0</v>
      </c>
      <c r="CE62" s="3">
        <f t="shared" si="98"/>
        <v>0</v>
      </c>
      <c r="CF62" s="3">
        <f t="shared" si="99"/>
        <v>0</v>
      </c>
      <c r="CG62" s="3">
        <f t="shared" si="22"/>
        <v>0</v>
      </c>
      <c r="CH62" s="3">
        <f t="shared" si="23"/>
        <v>0</v>
      </c>
      <c r="CI62" s="3">
        <f>IF(CD62=0,0,IF(CF62-CG62=0,0,MIN(CF62-CG62,$D$1-$C62-SUMIF($J$15:CH$15,"Snowball",$J62:CH62))))</f>
        <v>0</v>
      </c>
      <c r="CJ62" s="3">
        <f t="shared" si="51"/>
        <v>0</v>
      </c>
      <c r="CK62" s="104">
        <f t="shared" si="100"/>
        <v>0</v>
      </c>
      <c r="CL62" s="3">
        <f t="shared" si="101"/>
        <v>0</v>
      </c>
      <c r="CM62" s="3">
        <f t="shared" si="102"/>
        <v>0</v>
      </c>
      <c r="CN62" s="3">
        <f t="shared" si="24"/>
        <v>0</v>
      </c>
      <c r="CO62" s="3">
        <f t="shared" si="25"/>
        <v>0</v>
      </c>
      <c r="CP62" s="3">
        <f>IF(CK62=0,0,IF(CM62-CN62=0,0,MIN(CM62-CN62,$D$1-$C62-SUMIF($J$15:CO$15,"Snowball",$J62:CO62))))</f>
        <v>0</v>
      </c>
      <c r="CQ62" s="3">
        <f t="shared" si="52"/>
        <v>0</v>
      </c>
      <c r="CR62" s="104">
        <f t="shared" si="103"/>
        <v>0</v>
      </c>
      <c r="CS62" s="3">
        <f t="shared" si="104"/>
        <v>0</v>
      </c>
      <c r="CT62" s="3">
        <f t="shared" si="105"/>
        <v>0</v>
      </c>
      <c r="CU62" s="3">
        <f t="shared" si="26"/>
        <v>0</v>
      </c>
      <c r="CV62" s="3">
        <f t="shared" si="27"/>
        <v>0</v>
      </c>
      <c r="CW62" s="3">
        <f>IF(CR62=0,0,IF(CT62-CU62=0,0,MIN(CT62-CU62,$D$1-$C62-SUMIF($J$15:CV$15,"Snowball",$J62:CV62))))</f>
        <v>0</v>
      </c>
      <c r="CX62" s="3">
        <f t="shared" si="53"/>
        <v>0</v>
      </c>
      <c r="CY62" s="104">
        <f t="shared" si="106"/>
        <v>0</v>
      </c>
      <c r="CZ62" s="3">
        <f t="shared" si="107"/>
        <v>0</v>
      </c>
      <c r="DA62" s="3">
        <f t="shared" si="108"/>
        <v>0</v>
      </c>
      <c r="DB62" s="3">
        <f t="shared" si="28"/>
        <v>0</v>
      </c>
      <c r="DC62" s="3">
        <f t="shared" si="29"/>
        <v>0</v>
      </c>
      <c r="DD62" s="3">
        <f>IF(CY62=0,0,IF(DA62-DB62=0,0,MIN(DA62-DB62,$D$1-$C62-SUMIF($J$15:DC$15,"Snowball",$J62:DC62))))</f>
        <v>0</v>
      </c>
      <c r="DE62" s="3">
        <f t="shared" si="54"/>
        <v>0</v>
      </c>
      <c r="DF62" s="104">
        <f t="shared" si="109"/>
        <v>0</v>
      </c>
      <c r="DG62" s="3">
        <f t="shared" si="110"/>
        <v>0</v>
      </c>
      <c r="DH62" s="3">
        <f t="shared" si="111"/>
        <v>0</v>
      </c>
      <c r="DI62" s="3">
        <f t="shared" si="30"/>
        <v>0</v>
      </c>
      <c r="DJ62" s="3">
        <f t="shared" si="31"/>
        <v>0</v>
      </c>
      <c r="DK62" s="3">
        <f>IF(DF62=0,0,IF(DH62-DI62=0,0,MIN(DH62-DI62,$D$1-$C62-SUMIF($J$15:DJ$15,"Snowball",$J62:DJ62))))</f>
        <v>0</v>
      </c>
      <c r="DL62" s="3">
        <f t="shared" si="55"/>
        <v>0</v>
      </c>
      <c r="DM62" s="104">
        <f t="shared" si="112"/>
        <v>0</v>
      </c>
      <c r="DN62" s="3">
        <f t="shared" si="113"/>
        <v>0</v>
      </c>
      <c r="DO62" s="3">
        <f t="shared" si="114"/>
        <v>0</v>
      </c>
      <c r="DP62" s="3">
        <f t="shared" si="32"/>
        <v>0</v>
      </c>
      <c r="DQ62" s="3">
        <f t="shared" si="33"/>
        <v>0</v>
      </c>
      <c r="DR62" s="3">
        <f>IF(DM62=0,0,IF(DO62-DP62=0,0,MIN(DO62-DP62,$D$1-$C62-SUMIF($J$15:DQ$15,"Snowball",$J62:DQ62))))</f>
        <v>0</v>
      </c>
      <c r="DS62" s="3">
        <f t="shared" si="56"/>
        <v>0</v>
      </c>
      <c r="DT62" s="104">
        <f t="shared" si="115"/>
        <v>0</v>
      </c>
      <c r="DU62" s="3">
        <f t="shared" si="116"/>
        <v>0</v>
      </c>
      <c r="DV62" s="3">
        <f t="shared" si="117"/>
        <v>0</v>
      </c>
      <c r="DW62" s="3">
        <f t="shared" si="34"/>
        <v>0</v>
      </c>
      <c r="DX62" s="3">
        <f t="shared" si="35"/>
        <v>0</v>
      </c>
      <c r="DY62" s="3">
        <f>IF(DT62=0,0,IF(DV62-DW62=0,0,MIN(DV62-DW62,$D$1-$C62-SUMIF($J$15:DX$15,"Snowball",$J62:DX62))))</f>
        <v>0</v>
      </c>
      <c r="DZ62" s="3">
        <f t="shared" si="57"/>
        <v>0</v>
      </c>
      <c r="EA62" s="104">
        <f t="shared" si="118"/>
        <v>0</v>
      </c>
      <c r="EB62" s="3">
        <f t="shared" si="119"/>
        <v>0</v>
      </c>
      <c r="EC62" s="3">
        <f t="shared" si="120"/>
        <v>0</v>
      </c>
      <c r="ED62" s="3">
        <f t="shared" si="36"/>
        <v>0</v>
      </c>
      <c r="EE62" s="3">
        <f t="shared" si="37"/>
        <v>0</v>
      </c>
      <c r="EF62" s="3">
        <f>IF(EA62=0,0,IF(EC62-ED62=0,0,MIN(EC62-ED62,$D$1-$C62-SUMIF($J$15:EE$15,"Snowball",$J62:EE62))))</f>
        <v>0</v>
      </c>
      <c r="EG62" s="3">
        <f t="shared" si="58"/>
        <v>0</v>
      </c>
      <c r="EH62" s="104">
        <f t="shared" si="121"/>
        <v>0</v>
      </c>
      <c r="EI62" s="3">
        <f t="shared" si="122"/>
        <v>0</v>
      </c>
      <c r="EJ62" s="3">
        <f t="shared" si="123"/>
        <v>0</v>
      </c>
      <c r="EK62" s="3">
        <f t="shared" si="38"/>
        <v>0</v>
      </c>
      <c r="EL62" s="3">
        <f t="shared" si="39"/>
        <v>0</v>
      </c>
      <c r="EM62" s="3">
        <f>IF(EH62=0,0,IF(EJ62-EK62=0,0,MIN(EJ62-EK62,$D$1-$C62-SUMIF($J$15:EL$15,"Snowball",$J62:EL62))))</f>
        <v>0</v>
      </c>
      <c r="EN62" s="3">
        <f t="shared" si="59"/>
        <v>0</v>
      </c>
    </row>
    <row r="63" spans="1:144" x14ac:dyDescent="0.25">
      <c r="A63" s="1" t="s">
        <v>63</v>
      </c>
      <c r="B63" s="76">
        <f t="shared" si="60"/>
        <v>0</v>
      </c>
      <c r="C63" s="3">
        <f t="shared" si="61"/>
        <v>0</v>
      </c>
      <c r="D63" s="101">
        <f t="shared" si="62"/>
        <v>0</v>
      </c>
      <c r="E63" s="104">
        <f t="shared" si="63"/>
        <v>0</v>
      </c>
      <c r="F63" s="3">
        <f t="shared" si="64"/>
        <v>0</v>
      </c>
      <c r="G63" s="3">
        <f t="shared" si="65"/>
        <v>0</v>
      </c>
      <c r="H63" s="3">
        <f t="shared" si="0"/>
        <v>0</v>
      </c>
      <c r="I63" s="3">
        <f t="shared" si="1"/>
        <v>0</v>
      </c>
      <c r="J63" s="3">
        <f t="shared" si="66"/>
        <v>0</v>
      </c>
      <c r="K63" s="3">
        <f t="shared" si="40"/>
        <v>0</v>
      </c>
      <c r="L63" s="104">
        <f t="shared" si="67"/>
        <v>0</v>
      </c>
      <c r="M63" s="3">
        <f t="shared" si="68"/>
        <v>0</v>
      </c>
      <c r="N63" s="3">
        <f t="shared" si="69"/>
        <v>0</v>
      </c>
      <c r="O63" s="3">
        <f t="shared" si="2"/>
        <v>0</v>
      </c>
      <c r="P63" s="3">
        <f t="shared" si="3"/>
        <v>0</v>
      </c>
      <c r="Q63" s="3">
        <f>IF(L63=0,0,IF(N63-O63=0,0,MIN(N63-O63,$D$1-$C63-SUMIF($J$15:P$15,"Snowball",$J63:P63))))</f>
        <v>0</v>
      </c>
      <c r="R63" s="3">
        <f t="shared" si="41"/>
        <v>0</v>
      </c>
      <c r="S63" s="104">
        <f t="shared" si="70"/>
        <v>0</v>
      </c>
      <c r="T63" s="3">
        <f t="shared" si="71"/>
        <v>0</v>
      </c>
      <c r="U63" s="3">
        <f t="shared" si="72"/>
        <v>0</v>
      </c>
      <c r="V63" s="3">
        <f t="shared" si="4"/>
        <v>0</v>
      </c>
      <c r="W63" s="3">
        <f t="shared" si="5"/>
        <v>0</v>
      </c>
      <c r="X63" s="3">
        <f>IF(S63=0,0,IF(U63-V63=0,0,MIN(U63-V63,$D$1-$C63-SUMIF($J$15:W$15,"Snowball",$J63:W63))))</f>
        <v>0</v>
      </c>
      <c r="Y63" s="3">
        <f t="shared" si="42"/>
        <v>0</v>
      </c>
      <c r="Z63" s="104">
        <f t="shared" si="73"/>
        <v>0</v>
      </c>
      <c r="AA63" s="3">
        <f t="shared" si="74"/>
        <v>0</v>
      </c>
      <c r="AB63" s="3">
        <f t="shared" si="75"/>
        <v>0</v>
      </c>
      <c r="AC63" s="3">
        <f t="shared" si="6"/>
        <v>0</v>
      </c>
      <c r="AD63" s="3">
        <f t="shared" si="7"/>
        <v>0</v>
      </c>
      <c r="AE63" s="3">
        <f>IF(Z63=0,0,IF(AB63-AC63=0,0,MIN(AB63-AC63,$D$1-$C63-SUMIF($J$15:AD$15,"Snowball",$J63:AD63))))</f>
        <v>0</v>
      </c>
      <c r="AF63" s="3">
        <f t="shared" si="43"/>
        <v>0</v>
      </c>
      <c r="AG63" s="104">
        <f t="shared" si="76"/>
        <v>0</v>
      </c>
      <c r="AH63" s="3">
        <f t="shared" si="77"/>
        <v>0</v>
      </c>
      <c r="AI63" s="3">
        <f t="shared" si="78"/>
        <v>0</v>
      </c>
      <c r="AJ63" s="3">
        <f t="shared" si="8"/>
        <v>0</v>
      </c>
      <c r="AK63" s="3">
        <f t="shared" si="9"/>
        <v>0</v>
      </c>
      <c r="AL63" s="3">
        <f>IF(AG63=0,0,IF(AI63-AJ63=0,0,MIN(AI63-AJ63,$D$1-$C63-SUMIF($J$15:AK$15,"Snowball",$J63:AK63))))</f>
        <v>0</v>
      </c>
      <c r="AM63" s="3">
        <f t="shared" si="44"/>
        <v>0</v>
      </c>
      <c r="AN63" s="104">
        <f t="shared" si="79"/>
        <v>0</v>
      </c>
      <c r="AO63" s="3">
        <f t="shared" si="80"/>
        <v>0</v>
      </c>
      <c r="AP63" s="3">
        <f t="shared" si="81"/>
        <v>0</v>
      </c>
      <c r="AQ63" s="3">
        <f t="shared" si="10"/>
        <v>0</v>
      </c>
      <c r="AR63" s="3">
        <f t="shared" si="11"/>
        <v>0</v>
      </c>
      <c r="AS63" s="3">
        <f>IF(AN63=0,0,IF(AP63-AQ63=0,0,MIN(AP63-AQ63,$D$1-$C63-SUMIF($J$15:AR$15,"Snowball",$J63:AR63))))</f>
        <v>0</v>
      </c>
      <c r="AT63" s="3">
        <f t="shared" si="45"/>
        <v>0</v>
      </c>
      <c r="AU63" s="104">
        <f t="shared" si="82"/>
        <v>0</v>
      </c>
      <c r="AV63" s="3">
        <f t="shared" si="83"/>
        <v>0</v>
      </c>
      <c r="AW63" s="3">
        <f t="shared" si="84"/>
        <v>0</v>
      </c>
      <c r="AX63" s="3">
        <f t="shared" si="12"/>
        <v>0</v>
      </c>
      <c r="AY63" s="3">
        <f t="shared" si="13"/>
        <v>0</v>
      </c>
      <c r="AZ63" s="3">
        <f>IF(AU63=0,0,IF(AW63-AX63=0,0,MIN(AW63-AX63,$D$1-$C63-SUMIF($J$15:AY$15,"Snowball",$J63:AY63))))</f>
        <v>0</v>
      </c>
      <c r="BA63" s="3">
        <f t="shared" si="46"/>
        <v>0</v>
      </c>
      <c r="BB63" s="104">
        <f t="shared" si="85"/>
        <v>0</v>
      </c>
      <c r="BC63" s="3">
        <f t="shared" si="86"/>
        <v>0</v>
      </c>
      <c r="BD63" s="3">
        <f t="shared" si="87"/>
        <v>0</v>
      </c>
      <c r="BE63" s="3">
        <f t="shared" si="14"/>
        <v>0</v>
      </c>
      <c r="BF63" s="3">
        <f t="shared" si="15"/>
        <v>0</v>
      </c>
      <c r="BG63" s="3">
        <f>IF(BB63=0,0,IF(BD63-BE63=0,0,MIN(BD63-BE63,$D$1-$C63-SUMIF($J$15:BF$15,"Snowball",$J63:BF63))))</f>
        <v>0</v>
      </c>
      <c r="BH63" s="3">
        <f t="shared" si="47"/>
        <v>0</v>
      </c>
      <c r="BI63" s="104">
        <f t="shared" si="88"/>
        <v>0</v>
      </c>
      <c r="BJ63" s="3">
        <f t="shared" si="89"/>
        <v>0</v>
      </c>
      <c r="BK63" s="3">
        <f t="shared" si="90"/>
        <v>0</v>
      </c>
      <c r="BL63" s="3">
        <f t="shared" si="16"/>
        <v>0</v>
      </c>
      <c r="BM63" s="3">
        <f t="shared" si="17"/>
        <v>0</v>
      </c>
      <c r="BN63" s="3">
        <f>IF(BI63=0,0,IF(BK63-BL63=0,0,MIN(BK63-BL63,$D$1-$C63-SUMIF($J$15:BM$15,"Snowball",$J63:BM63))))</f>
        <v>0</v>
      </c>
      <c r="BO63" s="3">
        <f t="shared" si="48"/>
        <v>0</v>
      </c>
      <c r="BP63" s="104">
        <f t="shared" si="91"/>
        <v>0</v>
      </c>
      <c r="BQ63" s="3">
        <f t="shared" si="92"/>
        <v>0</v>
      </c>
      <c r="BR63" s="3">
        <f t="shared" si="93"/>
        <v>0</v>
      </c>
      <c r="BS63" s="3">
        <f t="shared" si="18"/>
        <v>0</v>
      </c>
      <c r="BT63" s="3">
        <f t="shared" si="19"/>
        <v>0</v>
      </c>
      <c r="BU63" s="3">
        <f>IF(BP63=0,0,IF(BR63-BS63=0,0,MIN(BR63-BS63,$D$1-$C63-SUMIF($J$15:BT$15,"Snowball",$J63:BT63))))</f>
        <v>0</v>
      </c>
      <c r="BV63" s="3">
        <f t="shared" si="49"/>
        <v>0</v>
      </c>
      <c r="BW63" s="104">
        <f t="shared" si="94"/>
        <v>0</v>
      </c>
      <c r="BX63" s="3">
        <f t="shared" si="95"/>
        <v>0</v>
      </c>
      <c r="BY63" s="3">
        <f t="shared" si="96"/>
        <v>0</v>
      </c>
      <c r="BZ63" s="3">
        <f t="shared" si="20"/>
        <v>0</v>
      </c>
      <c r="CA63" s="3">
        <f t="shared" si="21"/>
        <v>0</v>
      </c>
      <c r="CB63" s="3">
        <f>IF(BW63=0,0,IF(BY63-BZ63=0,0,MIN(BY63-BZ63,$D$1-$C63-SUMIF($J$15:CA$15,"Snowball",$J63:CA63))))</f>
        <v>0</v>
      </c>
      <c r="CC63" s="3">
        <f t="shared" si="50"/>
        <v>0</v>
      </c>
      <c r="CD63" s="104">
        <f t="shared" si="97"/>
        <v>0</v>
      </c>
      <c r="CE63" s="3">
        <f t="shared" si="98"/>
        <v>0</v>
      </c>
      <c r="CF63" s="3">
        <f t="shared" si="99"/>
        <v>0</v>
      </c>
      <c r="CG63" s="3">
        <f t="shared" si="22"/>
        <v>0</v>
      </c>
      <c r="CH63" s="3">
        <f t="shared" si="23"/>
        <v>0</v>
      </c>
      <c r="CI63" s="3">
        <f>IF(CD63=0,0,IF(CF63-CG63=0,0,MIN(CF63-CG63,$D$1-$C63-SUMIF($J$15:CH$15,"Snowball",$J63:CH63))))</f>
        <v>0</v>
      </c>
      <c r="CJ63" s="3">
        <f t="shared" si="51"/>
        <v>0</v>
      </c>
      <c r="CK63" s="104">
        <f t="shared" si="100"/>
        <v>0</v>
      </c>
      <c r="CL63" s="3">
        <f t="shared" si="101"/>
        <v>0</v>
      </c>
      <c r="CM63" s="3">
        <f t="shared" si="102"/>
        <v>0</v>
      </c>
      <c r="CN63" s="3">
        <f t="shared" si="24"/>
        <v>0</v>
      </c>
      <c r="CO63" s="3">
        <f t="shared" si="25"/>
        <v>0</v>
      </c>
      <c r="CP63" s="3">
        <f>IF(CK63=0,0,IF(CM63-CN63=0,0,MIN(CM63-CN63,$D$1-$C63-SUMIF($J$15:CO$15,"Snowball",$J63:CO63))))</f>
        <v>0</v>
      </c>
      <c r="CQ63" s="3">
        <f t="shared" si="52"/>
        <v>0</v>
      </c>
      <c r="CR63" s="104">
        <f t="shared" si="103"/>
        <v>0</v>
      </c>
      <c r="CS63" s="3">
        <f t="shared" si="104"/>
        <v>0</v>
      </c>
      <c r="CT63" s="3">
        <f t="shared" si="105"/>
        <v>0</v>
      </c>
      <c r="CU63" s="3">
        <f t="shared" si="26"/>
        <v>0</v>
      </c>
      <c r="CV63" s="3">
        <f t="shared" si="27"/>
        <v>0</v>
      </c>
      <c r="CW63" s="3">
        <f>IF(CR63=0,0,IF(CT63-CU63=0,0,MIN(CT63-CU63,$D$1-$C63-SUMIF($J$15:CV$15,"Snowball",$J63:CV63))))</f>
        <v>0</v>
      </c>
      <c r="CX63" s="3">
        <f t="shared" si="53"/>
        <v>0</v>
      </c>
      <c r="CY63" s="104">
        <f t="shared" si="106"/>
        <v>0</v>
      </c>
      <c r="CZ63" s="3">
        <f t="shared" si="107"/>
        <v>0</v>
      </c>
      <c r="DA63" s="3">
        <f t="shared" si="108"/>
        <v>0</v>
      </c>
      <c r="DB63" s="3">
        <f t="shared" si="28"/>
        <v>0</v>
      </c>
      <c r="DC63" s="3">
        <f t="shared" si="29"/>
        <v>0</v>
      </c>
      <c r="DD63" s="3">
        <f>IF(CY63=0,0,IF(DA63-DB63=0,0,MIN(DA63-DB63,$D$1-$C63-SUMIF($J$15:DC$15,"Snowball",$J63:DC63))))</f>
        <v>0</v>
      </c>
      <c r="DE63" s="3">
        <f t="shared" si="54"/>
        <v>0</v>
      </c>
      <c r="DF63" s="104">
        <f t="shared" si="109"/>
        <v>0</v>
      </c>
      <c r="DG63" s="3">
        <f t="shared" si="110"/>
        <v>0</v>
      </c>
      <c r="DH63" s="3">
        <f t="shared" si="111"/>
        <v>0</v>
      </c>
      <c r="DI63" s="3">
        <f t="shared" si="30"/>
        <v>0</v>
      </c>
      <c r="DJ63" s="3">
        <f t="shared" si="31"/>
        <v>0</v>
      </c>
      <c r="DK63" s="3">
        <f>IF(DF63=0,0,IF(DH63-DI63=0,0,MIN(DH63-DI63,$D$1-$C63-SUMIF($J$15:DJ$15,"Snowball",$J63:DJ63))))</f>
        <v>0</v>
      </c>
      <c r="DL63" s="3">
        <f t="shared" si="55"/>
        <v>0</v>
      </c>
      <c r="DM63" s="104">
        <f t="shared" si="112"/>
        <v>0</v>
      </c>
      <c r="DN63" s="3">
        <f t="shared" si="113"/>
        <v>0</v>
      </c>
      <c r="DO63" s="3">
        <f t="shared" si="114"/>
        <v>0</v>
      </c>
      <c r="DP63" s="3">
        <f t="shared" si="32"/>
        <v>0</v>
      </c>
      <c r="DQ63" s="3">
        <f t="shared" si="33"/>
        <v>0</v>
      </c>
      <c r="DR63" s="3">
        <f>IF(DM63=0,0,IF(DO63-DP63=0,0,MIN(DO63-DP63,$D$1-$C63-SUMIF($J$15:DQ$15,"Snowball",$J63:DQ63))))</f>
        <v>0</v>
      </c>
      <c r="DS63" s="3">
        <f t="shared" si="56"/>
        <v>0</v>
      </c>
      <c r="DT63" s="104">
        <f t="shared" si="115"/>
        <v>0</v>
      </c>
      <c r="DU63" s="3">
        <f t="shared" si="116"/>
        <v>0</v>
      </c>
      <c r="DV63" s="3">
        <f t="shared" si="117"/>
        <v>0</v>
      </c>
      <c r="DW63" s="3">
        <f t="shared" si="34"/>
        <v>0</v>
      </c>
      <c r="DX63" s="3">
        <f t="shared" si="35"/>
        <v>0</v>
      </c>
      <c r="DY63" s="3">
        <f>IF(DT63=0,0,IF(DV63-DW63=0,0,MIN(DV63-DW63,$D$1-$C63-SUMIF($J$15:DX$15,"Snowball",$J63:DX63))))</f>
        <v>0</v>
      </c>
      <c r="DZ63" s="3">
        <f t="shared" si="57"/>
        <v>0</v>
      </c>
      <c r="EA63" s="104">
        <f t="shared" si="118"/>
        <v>0</v>
      </c>
      <c r="EB63" s="3">
        <f t="shared" si="119"/>
        <v>0</v>
      </c>
      <c r="EC63" s="3">
        <f t="shared" si="120"/>
        <v>0</v>
      </c>
      <c r="ED63" s="3">
        <f t="shared" si="36"/>
        <v>0</v>
      </c>
      <c r="EE63" s="3">
        <f t="shared" si="37"/>
        <v>0</v>
      </c>
      <c r="EF63" s="3">
        <f>IF(EA63=0,0,IF(EC63-ED63=0,0,MIN(EC63-ED63,$D$1-$C63-SUMIF($J$15:EE$15,"Snowball",$J63:EE63))))</f>
        <v>0</v>
      </c>
      <c r="EG63" s="3">
        <f t="shared" si="58"/>
        <v>0</v>
      </c>
      <c r="EH63" s="104">
        <f t="shared" si="121"/>
        <v>0</v>
      </c>
      <c r="EI63" s="3">
        <f t="shared" si="122"/>
        <v>0</v>
      </c>
      <c r="EJ63" s="3">
        <f t="shared" si="123"/>
        <v>0</v>
      </c>
      <c r="EK63" s="3">
        <f t="shared" si="38"/>
        <v>0</v>
      </c>
      <c r="EL63" s="3">
        <f t="shared" si="39"/>
        <v>0</v>
      </c>
      <c r="EM63" s="3">
        <f>IF(EH63=0,0,IF(EJ63-EK63=0,0,MIN(EJ63-EK63,$D$1-$C63-SUMIF($J$15:EL$15,"Snowball",$J63:EL63))))</f>
        <v>0</v>
      </c>
      <c r="EN63" s="3">
        <f t="shared" si="59"/>
        <v>0</v>
      </c>
    </row>
    <row r="64" spans="1:144" x14ac:dyDescent="0.25">
      <c r="A64" s="1" t="s">
        <v>64</v>
      </c>
      <c r="B64" s="76">
        <f t="shared" si="60"/>
        <v>0</v>
      </c>
      <c r="C64" s="3">
        <f t="shared" si="61"/>
        <v>0</v>
      </c>
      <c r="D64" s="101">
        <f t="shared" si="62"/>
        <v>0</v>
      </c>
      <c r="E64" s="104">
        <f t="shared" si="63"/>
        <v>0</v>
      </c>
      <c r="F64" s="3">
        <f t="shared" si="64"/>
        <v>0</v>
      </c>
      <c r="G64" s="3">
        <f t="shared" si="65"/>
        <v>0</v>
      </c>
      <c r="H64" s="3">
        <f t="shared" si="0"/>
        <v>0</v>
      </c>
      <c r="I64" s="3">
        <f t="shared" si="1"/>
        <v>0</v>
      </c>
      <c r="J64" s="3">
        <f t="shared" si="66"/>
        <v>0</v>
      </c>
      <c r="K64" s="3">
        <f t="shared" si="40"/>
        <v>0</v>
      </c>
      <c r="L64" s="104">
        <f t="shared" si="67"/>
        <v>0</v>
      </c>
      <c r="M64" s="3">
        <f t="shared" si="68"/>
        <v>0</v>
      </c>
      <c r="N64" s="3">
        <f t="shared" si="69"/>
        <v>0</v>
      </c>
      <c r="O64" s="3">
        <f t="shared" si="2"/>
        <v>0</v>
      </c>
      <c r="P64" s="3">
        <f t="shared" si="3"/>
        <v>0</v>
      </c>
      <c r="Q64" s="3">
        <f>IF(L64=0,0,IF(N64-O64=0,0,MIN(N64-O64,$D$1-$C64-SUMIF($J$15:P$15,"Snowball",$J64:P64))))</f>
        <v>0</v>
      </c>
      <c r="R64" s="3">
        <f t="shared" si="41"/>
        <v>0</v>
      </c>
      <c r="S64" s="104">
        <f t="shared" si="70"/>
        <v>0</v>
      </c>
      <c r="T64" s="3">
        <f t="shared" si="71"/>
        <v>0</v>
      </c>
      <c r="U64" s="3">
        <f t="shared" si="72"/>
        <v>0</v>
      </c>
      <c r="V64" s="3">
        <f t="shared" si="4"/>
        <v>0</v>
      </c>
      <c r="W64" s="3">
        <f t="shared" si="5"/>
        <v>0</v>
      </c>
      <c r="X64" s="3">
        <f>IF(S64=0,0,IF(U64-V64=0,0,MIN(U64-V64,$D$1-$C64-SUMIF($J$15:W$15,"Snowball",$J64:W64))))</f>
        <v>0</v>
      </c>
      <c r="Y64" s="3">
        <f t="shared" si="42"/>
        <v>0</v>
      </c>
      <c r="Z64" s="104">
        <f t="shared" si="73"/>
        <v>0</v>
      </c>
      <c r="AA64" s="3">
        <f t="shared" si="74"/>
        <v>0</v>
      </c>
      <c r="AB64" s="3">
        <f t="shared" si="75"/>
        <v>0</v>
      </c>
      <c r="AC64" s="3">
        <f t="shared" si="6"/>
        <v>0</v>
      </c>
      <c r="AD64" s="3">
        <f t="shared" si="7"/>
        <v>0</v>
      </c>
      <c r="AE64" s="3">
        <f>IF(Z64=0,0,IF(AB64-AC64=0,0,MIN(AB64-AC64,$D$1-$C64-SUMIF($J$15:AD$15,"Snowball",$J64:AD64))))</f>
        <v>0</v>
      </c>
      <c r="AF64" s="3">
        <f t="shared" si="43"/>
        <v>0</v>
      </c>
      <c r="AG64" s="104">
        <f t="shared" si="76"/>
        <v>0</v>
      </c>
      <c r="AH64" s="3">
        <f t="shared" si="77"/>
        <v>0</v>
      </c>
      <c r="AI64" s="3">
        <f t="shared" si="78"/>
        <v>0</v>
      </c>
      <c r="AJ64" s="3">
        <f t="shared" si="8"/>
        <v>0</v>
      </c>
      <c r="AK64" s="3">
        <f t="shared" si="9"/>
        <v>0</v>
      </c>
      <c r="AL64" s="3">
        <f>IF(AG64=0,0,IF(AI64-AJ64=0,0,MIN(AI64-AJ64,$D$1-$C64-SUMIF($J$15:AK$15,"Snowball",$J64:AK64))))</f>
        <v>0</v>
      </c>
      <c r="AM64" s="3">
        <f t="shared" si="44"/>
        <v>0</v>
      </c>
      <c r="AN64" s="104">
        <f t="shared" si="79"/>
        <v>0</v>
      </c>
      <c r="AO64" s="3">
        <f t="shared" si="80"/>
        <v>0</v>
      </c>
      <c r="AP64" s="3">
        <f t="shared" si="81"/>
        <v>0</v>
      </c>
      <c r="AQ64" s="3">
        <f t="shared" si="10"/>
        <v>0</v>
      </c>
      <c r="AR64" s="3">
        <f t="shared" si="11"/>
        <v>0</v>
      </c>
      <c r="AS64" s="3">
        <f>IF(AN64=0,0,IF(AP64-AQ64=0,0,MIN(AP64-AQ64,$D$1-$C64-SUMIF($J$15:AR$15,"Snowball",$J64:AR64))))</f>
        <v>0</v>
      </c>
      <c r="AT64" s="3">
        <f t="shared" si="45"/>
        <v>0</v>
      </c>
      <c r="AU64" s="104">
        <f t="shared" si="82"/>
        <v>0</v>
      </c>
      <c r="AV64" s="3">
        <f t="shared" si="83"/>
        <v>0</v>
      </c>
      <c r="AW64" s="3">
        <f t="shared" si="84"/>
        <v>0</v>
      </c>
      <c r="AX64" s="3">
        <f t="shared" si="12"/>
        <v>0</v>
      </c>
      <c r="AY64" s="3">
        <f t="shared" si="13"/>
        <v>0</v>
      </c>
      <c r="AZ64" s="3">
        <f>IF(AU64=0,0,IF(AW64-AX64=0,0,MIN(AW64-AX64,$D$1-$C64-SUMIF($J$15:AY$15,"Snowball",$J64:AY64))))</f>
        <v>0</v>
      </c>
      <c r="BA64" s="3">
        <f t="shared" si="46"/>
        <v>0</v>
      </c>
      <c r="BB64" s="104">
        <f t="shared" si="85"/>
        <v>0</v>
      </c>
      <c r="BC64" s="3">
        <f t="shared" si="86"/>
        <v>0</v>
      </c>
      <c r="BD64" s="3">
        <f t="shared" si="87"/>
        <v>0</v>
      </c>
      <c r="BE64" s="3">
        <f t="shared" si="14"/>
        <v>0</v>
      </c>
      <c r="BF64" s="3">
        <f t="shared" si="15"/>
        <v>0</v>
      </c>
      <c r="BG64" s="3">
        <f>IF(BB64=0,0,IF(BD64-BE64=0,0,MIN(BD64-BE64,$D$1-$C64-SUMIF($J$15:BF$15,"Snowball",$J64:BF64))))</f>
        <v>0</v>
      </c>
      <c r="BH64" s="3">
        <f t="shared" si="47"/>
        <v>0</v>
      </c>
      <c r="BI64" s="104">
        <f t="shared" si="88"/>
        <v>0</v>
      </c>
      <c r="BJ64" s="3">
        <f t="shared" si="89"/>
        <v>0</v>
      </c>
      <c r="BK64" s="3">
        <f t="shared" si="90"/>
        <v>0</v>
      </c>
      <c r="BL64" s="3">
        <f t="shared" si="16"/>
        <v>0</v>
      </c>
      <c r="BM64" s="3">
        <f t="shared" si="17"/>
        <v>0</v>
      </c>
      <c r="BN64" s="3">
        <f>IF(BI64=0,0,IF(BK64-BL64=0,0,MIN(BK64-BL64,$D$1-$C64-SUMIF($J$15:BM$15,"Snowball",$J64:BM64))))</f>
        <v>0</v>
      </c>
      <c r="BO64" s="3">
        <f t="shared" si="48"/>
        <v>0</v>
      </c>
      <c r="BP64" s="104">
        <f t="shared" si="91"/>
        <v>0</v>
      </c>
      <c r="BQ64" s="3">
        <f t="shared" si="92"/>
        <v>0</v>
      </c>
      <c r="BR64" s="3">
        <f t="shared" si="93"/>
        <v>0</v>
      </c>
      <c r="BS64" s="3">
        <f t="shared" si="18"/>
        <v>0</v>
      </c>
      <c r="BT64" s="3">
        <f t="shared" si="19"/>
        <v>0</v>
      </c>
      <c r="BU64" s="3">
        <f>IF(BP64=0,0,IF(BR64-BS64=0,0,MIN(BR64-BS64,$D$1-$C64-SUMIF($J$15:BT$15,"Snowball",$J64:BT64))))</f>
        <v>0</v>
      </c>
      <c r="BV64" s="3">
        <f t="shared" si="49"/>
        <v>0</v>
      </c>
      <c r="BW64" s="104">
        <f t="shared" si="94"/>
        <v>0</v>
      </c>
      <c r="BX64" s="3">
        <f t="shared" si="95"/>
        <v>0</v>
      </c>
      <c r="BY64" s="3">
        <f t="shared" si="96"/>
        <v>0</v>
      </c>
      <c r="BZ64" s="3">
        <f t="shared" si="20"/>
        <v>0</v>
      </c>
      <c r="CA64" s="3">
        <f t="shared" si="21"/>
        <v>0</v>
      </c>
      <c r="CB64" s="3">
        <f>IF(BW64=0,0,IF(BY64-BZ64=0,0,MIN(BY64-BZ64,$D$1-$C64-SUMIF($J$15:CA$15,"Snowball",$J64:CA64))))</f>
        <v>0</v>
      </c>
      <c r="CC64" s="3">
        <f t="shared" si="50"/>
        <v>0</v>
      </c>
      <c r="CD64" s="104">
        <f t="shared" si="97"/>
        <v>0</v>
      </c>
      <c r="CE64" s="3">
        <f t="shared" si="98"/>
        <v>0</v>
      </c>
      <c r="CF64" s="3">
        <f t="shared" si="99"/>
        <v>0</v>
      </c>
      <c r="CG64" s="3">
        <f t="shared" si="22"/>
        <v>0</v>
      </c>
      <c r="CH64" s="3">
        <f t="shared" si="23"/>
        <v>0</v>
      </c>
      <c r="CI64" s="3">
        <f>IF(CD64=0,0,IF(CF64-CG64=0,0,MIN(CF64-CG64,$D$1-$C64-SUMIF($J$15:CH$15,"Snowball",$J64:CH64))))</f>
        <v>0</v>
      </c>
      <c r="CJ64" s="3">
        <f t="shared" si="51"/>
        <v>0</v>
      </c>
      <c r="CK64" s="104">
        <f t="shared" si="100"/>
        <v>0</v>
      </c>
      <c r="CL64" s="3">
        <f t="shared" si="101"/>
        <v>0</v>
      </c>
      <c r="CM64" s="3">
        <f t="shared" si="102"/>
        <v>0</v>
      </c>
      <c r="CN64" s="3">
        <f t="shared" si="24"/>
        <v>0</v>
      </c>
      <c r="CO64" s="3">
        <f t="shared" si="25"/>
        <v>0</v>
      </c>
      <c r="CP64" s="3">
        <f>IF(CK64=0,0,IF(CM64-CN64=0,0,MIN(CM64-CN64,$D$1-$C64-SUMIF($J$15:CO$15,"Snowball",$J64:CO64))))</f>
        <v>0</v>
      </c>
      <c r="CQ64" s="3">
        <f t="shared" si="52"/>
        <v>0</v>
      </c>
      <c r="CR64" s="104">
        <f t="shared" si="103"/>
        <v>0</v>
      </c>
      <c r="CS64" s="3">
        <f t="shared" si="104"/>
        <v>0</v>
      </c>
      <c r="CT64" s="3">
        <f t="shared" si="105"/>
        <v>0</v>
      </c>
      <c r="CU64" s="3">
        <f t="shared" si="26"/>
        <v>0</v>
      </c>
      <c r="CV64" s="3">
        <f t="shared" si="27"/>
        <v>0</v>
      </c>
      <c r="CW64" s="3">
        <f>IF(CR64=0,0,IF(CT64-CU64=0,0,MIN(CT64-CU64,$D$1-$C64-SUMIF($J$15:CV$15,"Snowball",$J64:CV64))))</f>
        <v>0</v>
      </c>
      <c r="CX64" s="3">
        <f t="shared" si="53"/>
        <v>0</v>
      </c>
      <c r="CY64" s="104">
        <f t="shared" si="106"/>
        <v>0</v>
      </c>
      <c r="CZ64" s="3">
        <f t="shared" si="107"/>
        <v>0</v>
      </c>
      <c r="DA64" s="3">
        <f t="shared" si="108"/>
        <v>0</v>
      </c>
      <c r="DB64" s="3">
        <f t="shared" si="28"/>
        <v>0</v>
      </c>
      <c r="DC64" s="3">
        <f t="shared" si="29"/>
        <v>0</v>
      </c>
      <c r="DD64" s="3">
        <f>IF(CY64=0,0,IF(DA64-DB64=0,0,MIN(DA64-DB64,$D$1-$C64-SUMIF($J$15:DC$15,"Snowball",$J64:DC64))))</f>
        <v>0</v>
      </c>
      <c r="DE64" s="3">
        <f t="shared" si="54"/>
        <v>0</v>
      </c>
      <c r="DF64" s="104">
        <f t="shared" si="109"/>
        <v>0</v>
      </c>
      <c r="DG64" s="3">
        <f t="shared" si="110"/>
        <v>0</v>
      </c>
      <c r="DH64" s="3">
        <f t="shared" si="111"/>
        <v>0</v>
      </c>
      <c r="DI64" s="3">
        <f t="shared" si="30"/>
        <v>0</v>
      </c>
      <c r="DJ64" s="3">
        <f t="shared" si="31"/>
        <v>0</v>
      </c>
      <c r="DK64" s="3">
        <f>IF(DF64=0,0,IF(DH64-DI64=0,0,MIN(DH64-DI64,$D$1-$C64-SUMIF($J$15:DJ$15,"Snowball",$J64:DJ64))))</f>
        <v>0</v>
      </c>
      <c r="DL64" s="3">
        <f t="shared" si="55"/>
        <v>0</v>
      </c>
      <c r="DM64" s="104">
        <f t="shared" si="112"/>
        <v>0</v>
      </c>
      <c r="DN64" s="3">
        <f t="shared" si="113"/>
        <v>0</v>
      </c>
      <c r="DO64" s="3">
        <f t="shared" si="114"/>
        <v>0</v>
      </c>
      <c r="DP64" s="3">
        <f t="shared" si="32"/>
        <v>0</v>
      </c>
      <c r="DQ64" s="3">
        <f t="shared" si="33"/>
        <v>0</v>
      </c>
      <c r="DR64" s="3">
        <f>IF(DM64=0,0,IF(DO64-DP64=0,0,MIN(DO64-DP64,$D$1-$C64-SUMIF($J$15:DQ$15,"Snowball",$J64:DQ64))))</f>
        <v>0</v>
      </c>
      <c r="DS64" s="3">
        <f t="shared" si="56"/>
        <v>0</v>
      </c>
      <c r="DT64" s="104">
        <f t="shared" si="115"/>
        <v>0</v>
      </c>
      <c r="DU64" s="3">
        <f t="shared" si="116"/>
        <v>0</v>
      </c>
      <c r="DV64" s="3">
        <f t="shared" si="117"/>
        <v>0</v>
      </c>
      <c r="DW64" s="3">
        <f t="shared" si="34"/>
        <v>0</v>
      </c>
      <c r="DX64" s="3">
        <f t="shared" si="35"/>
        <v>0</v>
      </c>
      <c r="DY64" s="3">
        <f>IF(DT64=0,0,IF(DV64-DW64=0,0,MIN(DV64-DW64,$D$1-$C64-SUMIF($J$15:DX$15,"Snowball",$J64:DX64))))</f>
        <v>0</v>
      </c>
      <c r="DZ64" s="3">
        <f t="shared" si="57"/>
        <v>0</v>
      </c>
      <c r="EA64" s="104">
        <f t="shared" si="118"/>
        <v>0</v>
      </c>
      <c r="EB64" s="3">
        <f t="shared" si="119"/>
        <v>0</v>
      </c>
      <c r="EC64" s="3">
        <f t="shared" si="120"/>
        <v>0</v>
      </c>
      <c r="ED64" s="3">
        <f t="shared" si="36"/>
        <v>0</v>
      </c>
      <c r="EE64" s="3">
        <f t="shared" si="37"/>
        <v>0</v>
      </c>
      <c r="EF64" s="3">
        <f>IF(EA64=0,0,IF(EC64-ED64=0,0,MIN(EC64-ED64,$D$1-$C64-SUMIF($J$15:EE$15,"Snowball",$J64:EE64))))</f>
        <v>0</v>
      </c>
      <c r="EG64" s="3">
        <f t="shared" si="58"/>
        <v>0</v>
      </c>
      <c r="EH64" s="104">
        <f t="shared" si="121"/>
        <v>0</v>
      </c>
      <c r="EI64" s="3">
        <f t="shared" si="122"/>
        <v>0</v>
      </c>
      <c r="EJ64" s="3">
        <f t="shared" si="123"/>
        <v>0</v>
      </c>
      <c r="EK64" s="3">
        <f t="shared" si="38"/>
        <v>0</v>
      </c>
      <c r="EL64" s="3">
        <f t="shared" si="39"/>
        <v>0</v>
      </c>
      <c r="EM64" s="3">
        <f>IF(EH64=0,0,IF(EJ64-EK64=0,0,MIN(EJ64-EK64,$D$1-$C64-SUMIF($J$15:EL$15,"Snowball",$J64:EL64))))</f>
        <v>0</v>
      </c>
      <c r="EN64" s="3">
        <f t="shared" si="59"/>
        <v>0</v>
      </c>
    </row>
    <row r="65" spans="1:144" x14ac:dyDescent="0.25">
      <c r="A65" s="1" t="s">
        <v>65</v>
      </c>
      <c r="B65" s="76">
        <f t="shared" si="60"/>
        <v>0</v>
      </c>
      <c r="C65" s="3">
        <f t="shared" si="61"/>
        <v>0</v>
      </c>
      <c r="D65" s="101">
        <f t="shared" si="62"/>
        <v>0</v>
      </c>
      <c r="E65" s="104">
        <f t="shared" si="63"/>
        <v>0</v>
      </c>
      <c r="F65" s="3">
        <f t="shared" si="64"/>
        <v>0</v>
      </c>
      <c r="G65" s="3">
        <f t="shared" si="65"/>
        <v>0</v>
      </c>
      <c r="H65" s="3">
        <f t="shared" si="0"/>
        <v>0</v>
      </c>
      <c r="I65" s="3">
        <f t="shared" si="1"/>
        <v>0</v>
      </c>
      <c r="J65" s="3">
        <f t="shared" si="66"/>
        <v>0</v>
      </c>
      <c r="K65" s="3">
        <f t="shared" si="40"/>
        <v>0</v>
      </c>
      <c r="L65" s="104">
        <f t="shared" si="67"/>
        <v>0</v>
      </c>
      <c r="M65" s="3">
        <f t="shared" si="68"/>
        <v>0</v>
      </c>
      <c r="N65" s="3">
        <f t="shared" si="69"/>
        <v>0</v>
      </c>
      <c r="O65" s="3">
        <f t="shared" si="2"/>
        <v>0</v>
      </c>
      <c r="P65" s="3">
        <f t="shared" si="3"/>
        <v>0</v>
      </c>
      <c r="Q65" s="3">
        <f>IF(L65=0,0,IF(N65-O65=0,0,MIN(N65-O65,$D$1-$C65-SUMIF($J$15:P$15,"Snowball",$J65:P65))))</f>
        <v>0</v>
      </c>
      <c r="R65" s="3">
        <f t="shared" si="41"/>
        <v>0</v>
      </c>
      <c r="S65" s="104">
        <f t="shared" si="70"/>
        <v>0</v>
      </c>
      <c r="T65" s="3">
        <f t="shared" si="71"/>
        <v>0</v>
      </c>
      <c r="U65" s="3">
        <f t="shared" si="72"/>
        <v>0</v>
      </c>
      <c r="V65" s="3">
        <f t="shared" si="4"/>
        <v>0</v>
      </c>
      <c r="W65" s="3">
        <f t="shared" si="5"/>
        <v>0</v>
      </c>
      <c r="X65" s="3">
        <f>IF(S65=0,0,IF(U65-V65=0,0,MIN(U65-V65,$D$1-$C65-SUMIF($J$15:W$15,"Snowball",$J65:W65))))</f>
        <v>0</v>
      </c>
      <c r="Y65" s="3">
        <f t="shared" si="42"/>
        <v>0</v>
      </c>
      <c r="Z65" s="104">
        <f t="shared" si="73"/>
        <v>0</v>
      </c>
      <c r="AA65" s="3">
        <f t="shared" si="74"/>
        <v>0</v>
      </c>
      <c r="AB65" s="3">
        <f t="shared" si="75"/>
        <v>0</v>
      </c>
      <c r="AC65" s="3">
        <f t="shared" si="6"/>
        <v>0</v>
      </c>
      <c r="AD65" s="3">
        <f t="shared" si="7"/>
        <v>0</v>
      </c>
      <c r="AE65" s="3">
        <f>IF(Z65=0,0,IF(AB65-AC65=0,0,MIN(AB65-AC65,$D$1-$C65-SUMIF($J$15:AD$15,"Snowball",$J65:AD65))))</f>
        <v>0</v>
      </c>
      <c r="AF65" s="3">
        <f t="shared" si="43"/>
        <v>0</v>
      </c>
      <c r="AG65" s="104">
        <f t="shared" si="76"/>
        <v>0</v>
      </c>
      <c r="AH65" s="3">
        <f t="shared" si="77"/>
        <v>0</v>
      </c>
      <c r="AI65" s="3">
        <f t="shared" si="78"/>
        <v>0</v>
      </c>
      <c r="AJ65" s="3">
        <f t="shared" si="8"/>
        <v>0</v>
      </c>
      <c r="AK65" s="3">
        <f t="shared" si="9"/>
        <v>0</v>
      </c>
      <c r="AL65" s="3">
        <f>IF(AG65=0,0,IF(AI65-AJ65=0,0,MIN(AI65-AJ65,$D$1-$C65-SUMIF($J$15:AK$15,"Snowball",$J65:AK65))))</f>
        <v>0</v>
      </c>
      <c r="AM65" s="3">
        <f t="shared" si="44"/>
        <v>0</v>
      </c>
      <c r="AN65" s="104">
        <f t="shared" si="79"/>
        <v>0</v>
      </c>
      <c r="AO65" s="3">
        <f t="shared" si="80"/>
        <v>0</v>
      </c>
      <c r="AP65" s="3">
        <f t="shared" si="81"/>
        <v>0</v>
      </c>
      <c r="AQ65" s="3">
        <f t="shared" si="10"/>
        <v>0</v>
      </c>
      <c r="AR65" s="3">
        <f t="shared" si="11"/>
        <v>0</v>
      </c>
      <c r="AS65" s="3">
        <f>IF(AN65=0,0,IF(AP65-AQ65=0,0,MIN(AP65-AQ65,$D$1-$C65-SUMIF($J$15:AR$15,"Snowball",$J65:AR65))))</f>
        <v>0</v>
      </c>
      <c r="AT65" s="3">
        <f t="shared" si="45"/>
        <v>0</v>
      </c>
      <c r="AU65" s="104">
        <f t="shared" si="82"/>
        <v>0</v>
      </c>
      <c r="AV65" s="3">
        <f t="shared" si="83"/>
        <v>0</v>
      </c>
      <c r="AW65" s="3">
        <f t="shared" si="84"/>
        <v>0</v>
      </c>
      <c r="AX65" s="3">
        <f t="shared" si="12"/>
        <v>0</v>
      </c>
      <c r="AY65" s="3">
        <f t="shared" si="13"/>
        <v>0</v>
      </c>
      <c r="AZ65" s="3">
        <f>IF(AU65=0,0,IF(AW65-AX65=0,0,MIN(AW65-AX65,$D$1-$C65-SUMIF($J$15:AY$15,"Snowball",$J65:AY65))))</f>
        <v>0</v>
      </c>
      <c r="BA65" s="3">
        <f t="shared" si="46"/>
        <v>0</v>
      </c>
      <c r="BB65" s="104">
        <f t="shared" si="85"/>
        <v>0</v>
      </c>
      <c r="BC65" s="3">
        <f t="shared" si="86"/>
        <v>0</v>
      </c>
      <c r="BD65" s="3">
        <f t="shared" si="87"/>
        <v>0</v>
      </c>
      <c r="BE65" s="3">
        <f t="shared" si="14"/>
        <v>0</v>
      </c>
      <c r="BF65" s="3">
        <f t="shared" si="15"/>
        <v>0</v>
      </c>
      <c r="BG65" s="3">
        <f>IF(BB65=0,0,IF(BD65-BE65=0,0,MIN(BD65-BE65,$D$1-$C65-SUMIF($J$15:BF$15,"Snowball",$J65:BF65))))</f>
        <v>0</v>
      </c>
      <c r="BH65" s="3">
        <f t="shared" si="47"/>
        <v>0</v>
      </c>
      <c r="BI65" s="104">
        <f t="shared" si="88"/>
        <v>0</v>
      </c>
      <c r="BJ65" s="3">
        <f t="shared" si="89"/>
        <v>0</v>
      </c>
      <c r="BK65" s="3">
        <f t="shared" si="90"/>
        <v>0</v>
      </c>
      <c r="BL65" s="3">
        <f t="shared" si="16"/>
        <v>0</v>
      </c>
      <c r="BM65" s="3">
        <f t="shared" si="17"/>
        <v>0</v>
      </c>
      <c r="BN65" s="3">
        <f>IF(BI65=0,0,IF(BK65-BL65=0,0,MIN(BK65-BL65,$D$1-$C65-SUMIF($J$15:BM$15,"Snowball",$J65:BM65))))</f>
        <v>0</v>
      </c>
      <c r="BO65" s="3">
        <f t="shared" si="48"/>
        <v>0</v>
      </c>
      <c r="BP65" s="104">
        <f t="shared" si="91"/>
        <v>0</v>
      </c>
      <c r="BQ65" s="3">
        <f t="shared" si="92"/>
        <v>0</v>
      </c>
      <c r="BR65" s="3">
        <f t="shared" si="93"/>
        <v>0</v>
      </c>
      <c r="BS65" s="3">
        <f t="shared" si="18"/>
        <v>0</v>
      </c>
      <c r="BT65" s="3">
        <f t="shared" si="19"/>
        <v>0</v>
      </c>
      <c r="BU65" s="3">
        <f>IF(BP65=0,0,IF(BR65-BS65=0,0,MIN(BR65-BS65,$D$1-$C65-SUMIF($J$15:BT$15,"Snowball",$J65:BT65))))</f>
        <v>0</v>
      </c>
      <c r="BV65" s="3">
        <f t="shared" si="49"/>
        <v>0</v>
      </c>
      <c r="BW65" s="104">
        <f t="shared" si="94"/>
        <v>0</v>
      </c>
      <c r="BX65" s="3">
        <f t="shared" si="95"/>
        <v>0</v>
      </c>
      <c r="BY65" s="3">
        <f t="shared" si="96"/>
        <v>0</v>
      </c>
      <c r="BZ65" s="3">
        <f t="shared" si="20"/>
        <v>0</v>
      </c>
      <c r="CA65" s="3">
        <f t="shared" si="21"/>
        <v>0</v>
      </c>
      <c r="CB65" s="3">
        <f>IF(BW65=0,0,IF(BY65-BZ65=0,0,MIN(BY65-BZ65,$D$1-$C65-SUMIF($J$15:CA$15,"Snowball",$J65:CA65))))</f>
        <v>0</v>
      </c>
      <c r="CC65" s="3">
        <f t="shared" si="50"/>
        <v>0</v>
      </c>
      <c r="CD65" s="104">
        <f t="shared" si="97"/>
        <v>0</v>
      </c>
      <c r="CE65" s="3">
        <f t="shared" si="98"/>
        <v>0</v>
      </c>
      <c r="CF65" s="3">
        <f t="shared" si="99"/>
        <v>0</v>
      </c>
      <c r="CG65" s="3">
        <f t="shared" si="22"/>
        <v>0</v>
      </c>
      <c r="CH65" s="3">
        <f t="shared" si="23"/>
        <v>0</v>
      </c>
      <c r="CI65" s="3">
        <f>IF(CD65=0,0,IF(CF65-CG65=0,0,MIN(CF65-CG65,$D$1-$C65-SUMIF($J$15:CH$15,"Snowball",$J65:CH65))))</f>
        <v>0</v>
      </c>
      <c r="CJ65" s="3">
        <f t="shared" si="51"/>
        <v>0</v>
      </c>
      <c r="CK65" s="104">
        <f t="shared" si="100"/>
        <v>0</v>
      </c>
      <c r="CL65" s="3">
        <f t="shared" si="101"/>
        <v>0</v>
      </c>
      <c r="CM65" s="3">
        <f t="shared" si="102"/>
        <v>0</v>
      </c>
      <c r="CN65" s="3">
        <f t="shared" si="24"/>
        <v>0</v>
      </c>
      <c r="CO65" s="3">
        <f t="shared" si="25"/>
        <v>0</v>
      </c>
      <c r="CP65" s="3">
        <f>IF(CK65=0,0,IF(CM65-CN65=0,0,MIN(CM65-CN65,$D$1-$C65-SUMIF($J$15:CO$15,"Snowball",$J65:CO65))))</f>
        <v>0</v>
      </c>
      <c r="CQ65" s="3">
        <f t="shared" si="52"/>
        <v>0</v>
      </c>
      <c r="CR65" s="104">
        <f t="shared" si="103"/>
        <v>0</v>
      </c>
      <c r="CS65" s="3">
        <f t="shared" si="104"/>
        <v>0</v>
      </c>
      <c r="CT65" s="3">
        <f t="shared" si="105"/>
        <v>0</v>
      </c>
      <c r="CU65" s="3">
        <f t="shared" si="26"/>
        <v>0</v>
      </c>
      <c r="CV65" s="3">
        <f t="shared" si="27"/>
        <v>0</v>
      </c>
      <c r="CW65" s="3">
        <f>IF(CR65=0,0,IF(CT65-CU65=0,0,MIN(CT65-CU65,$D$1-$C65-SUMIF($J$15:CV$15,"Snowball",$J65:CV65))))</f>
        <v>0</v>
      </c>
      <c r="CX65" s="3">
        <f t="shared" si="53"/>
        <v>0</v>
      </c>
      <c r="CY65" s="104">
        <f t="shared" si="106"/>
        <v>0</v>
      </c>
      <c r="CZ65" s="3">
        <f t="shared" si="107"/>
        <v>0</v>
      </c>
      <c r="DA65" s="3">
        <f t="shared" si="108"/>
        <v>0</v>
      </c>
      <c r="DB65" s="3">
        <f t="shared" si="28"/>
        <v>0</v>
      </c>
      <c r="DC65" s="3">
        <f t="shared" si="29"/>
        <v>0</v>
      </c>
      <c r="DD65" s="3">
        <f>IF(CY65=0,0,IF(DA65-DB65=0,0,MIN(DA65-DB65,$D$1-$C65-SUMIF($J$15:DC$15,"Snowball",$J65:DC65))))</f>
        <v>0</v>
      </c>
      <c r="DE65" s="3">
        <f t="shared" si="54"/>
        <v>0</v>
      </c>
      <c r="DF65" s="104">
        <f t="shared" si="109"/>
        <v>0</v>
      </c>
      <c r="DG65" s="3">
        <f t="shared" si="110"/>
        <v>0</v>
      </c>
      <c r="DH65" s="3">
        <f t="shared" si="111"/>
        <v>0</v>
      </c>
      <c r="DI65" s="3">
        <f t="shared" si="30"/>
        <v>0</v>
      </c>
      <c r="DJ65" s="3">
        <f t="shared" si="31"/>
        <v>0</v>
      </c>
      <c r="DK65" s="3">
        <f>IF(DF65=0,0,IF(DH65-DI65=0,0,MIN(DH65-DI65,$D$1-$C65-SUMIF($J$15:DJ$15,"Snowball",$J65:DJ65))))</f>
        <v>0</v>
      </c>
      <c r="DL65" s="3">
        <f t="shared" si="55"/>
        <v>0</v>
      </c>
      <c r="DM65" s="104">
        <f t="shared" si="112"/>
        <v>0</v>
      </c>
      <c r="DN65" s="3">
        <f t="shared" si="113"/>
        <v>0</v>
      </c>
      <c r="DO65" s="3">
        <f t="shared" si="114"/>
        <v>0</v>
      </c>
      <c r="DP65" s="3">
        <f t="shared" si="32"/>
        <v>0</v>
      </c>
      <c r="DQ65" s="3">
        <f t="shared" si="33"/>
        <v>0</v>
      </c>
      <c r="DR65" s="3">
        <f>IF(DM65=0,0,IF(DO65-DP65=0,0,MIN(DO65-DP65,$D$1-$C65-SUMIF($J$15:DQ$15,"Snowball",$J65:DQ65))))</f>
        <v>0</v>
      </c>
      <c r="DS65" s="3">
        <f t="shared" si="56"/>
        <v>0</v>
      </c>
      <c r="DT65" s="104">
        <f t="shared" si="115"/>
        <v>0</v>
      </c>
      <c r="DU65" s="3">
        <f t="shared" si="116"/>
        <v>0</v>
      </c>
      <c r="DV65" s="3">
        <f t="shared" si="117"/>
        <v>0</v>
      </c>
      <c r="DW65" s="3">
        <f t="shared" si="34"/>
        <v>0</v>
      </c>
      <c r="DX65" s="3">
        <f t="shared" si="35"/>
        <v>0</v>
      </c>
      <c r="DY65" s="3">
        <f>IF(DT65=0,0,IF(DV65-DW65=0,0,MIN(DV65-DW65,$D$1-$C65-SUMIF($J$15:DX$15,"Snowball",$J65:DX65))))</f>
        <v>0</v>
      </c>
      <c r="DZ65" s="3">
        <f t="shared" si="57"/>
        <v>0</v>
      </c>
      <c r="EA65" s="104">
        <f t="shared" si="118"/>
        <v>0</v>
      </c>
      <c r="EB65" s="3">
        <f t="shared" si="119"/>
        <v>0</v>
      </c>
      <c r="EC65" s="3">
        <f t="shared" si="120"/>
        <v>0</v>
      </c>
      <c r="ED65" s="3">
        <f t="shared" si="36"/>
        <v>0</v>
      </c>
      <c r="EE65" s="3">
        <f t="shared" si="37"/>
        <v>0</v>
      </c>
      <c r="EF65" s="3">
        <f>IF(EA65=0,0,IF(EC65-ED65=0,0,MIN(EC65-ED65,$D$1-$C65-SUMIF($J$15:EE$15,"Snowball",$J65:EE65))))</f>
        <v>0</v>
      </c>
      <c r="EG65" s="3">
        <f t="shared" si="58"/>
        <v>0</v>
      </c>
      <c r="EH65" s="104">
        <f t="shared" si="121"/>
        <v>0</v>
      </c>
      <c r="EI65" s="3">
        <f t="shared" si="122"/>
        <v>0</v>
      </c>
      <c r="EJ65" s="3">
        <f t="shared" si="123"/>
        <v>0</v>
      </c>
      <c r="EK65" s="3">
        <f t="shared" si="38"/>
        <v>0</v>
      </c>
      <c r="EL65" s="3">
        <f t="shared" si="39"/>
        <v>0</v>
      </c>
      <c r="EM65" s="3">
        <f>IF(EH65=0,0,IF(EJ65-EK65=0,0,MIN(EJ65-EK65,$D$1-$C65-SUMIF($J$15:EL$15,"Snowball",$J65:EL65))))</f>
        <v>0</v>
      </c>
      <c r="EN65" s="3">
        <f t="shared" si="59"/>
        <v>0</v>
      </c>
    </row>
    <row r="66" spans="1:144" x14ac:dyDescent="0.25">
      <c r="A66" s="1" t="s">
        <v>66</v>
      </c>
      <c r="B66" s="76">
        <f t="shared" si="60"/>
        <v>0</v>
      </c>
      <c r="C66" s="3">
        <f t="shared" si="61"/>
        <v>0</v>
      </c>
      <c r="D66" s="101">
        <f t="shared" si="62"/>
        <v>0</v>
      </c>
      <c r="E66" s="104">
        <f t="shared" si="63"/>
        <v>0</v>
      </c>
      <c r="F66" s="3">
        <f t="shared" si="64"/>
        <v>0</v>
      </c>
      <c r="G66" s="3">
        <f t="shared" si="65"/>
        <v>0</v>
      </c>
      <c r="H66" s="3">
        <f t="shared" si="0"/>
        <v>0</v>
      </c>
      <c r="I66" s="3">
        <f t="shared" si="1"/>
        <v>0</v>
      </c>
      <c r="J66" s="3">
        <f t="shared" si="66"/>
        <v>0</v>
      </c>
      <c r="K66" s="3">
        <f t="shared" si="40"/>
        <v>0</v>
      </c>
      <c r="L66" s="104">
        <f t="shared" si="67"/>
        <v>0</v>
      </c>
      <c r="M66" s="3">
        <f t="shared" si="68"/>
        <v>0</v>
      </c>
      <c r="N66" s="3">
        <f t="shared" si="69"/>
        <v>0</v>
      </c>
      <c r="O66" s="3">
        <f t="shared" si="2"/>
        <v>0</v>
      </c>
      <c r="P66" s="3">
        <f t="shared" si="3"/>
        <v>0</v>
      </c>
      <c r="Q66" s="3">
        <f>IF(L66=0,0,IF(N66-O66=0,0,MIN(N66-O66,$D$1-$C66-SUMIF($J$15:P$15,"Snowball",$J66:P66))))</f>
        <v>0</v>
      </c>
      <c r="R66" s="3">
        <f t="shared" si="41"/>
        <v>0</v>
      </c>
      <c r="S66" s="104">
        <f t="shared" si="70"/>
        <v>0</v>
      </c>
      <c r="T66" s="3">
        <f t="shared" si="71"/>
        <v>0</v>
      </c>
      <c r="U66" s="3">
        <f t="shared" si="72"/>
        <v>0</v>
      </c>
      <c r="V66" s="3">
        <f t="shared" si="4"/>
        <v>0</v>
      </c>
      <c r="W66" s="3">
        <f t="shared" si="5"/>
        <v>0</v>
      </c>
      <c r="X66" s="3">
        <f>IF(S66=0,0,IF(U66-V66=0,0,MIN(U66-V66,$D$1-$C66-SUMIF($J$15:W$15,"Snowball",$J66:W66))))</f>
        <v>0</v>
      </c>
      <c r="Y66" s="3">
        <f t="shared" si="42"/>
        <v>0</v>
      </c>
      <c r="Z66" s="104">
        <f t="shared" si="73"/>
        <v>0</v>
      </c>
      <c r="AA66" s="3">
        <f t="shared" si="74"/>
        <v>0</v>
      </c>
      <c r="AB66" s="3">
        <f t="shared" si="75"/>
        <v>0</v>
      </c>
      <c r="AC66" s="3">
        <f t="shared" si="6"/>
        <v>0</v>
      </c>
      <c r="AD66" s="3">
        <f t="shared" si="7"/>
        <v>0</v>
      </c>
      <c r="AE66" s="3">
        <f>IF(Z66=0,0,IF(AB66-AC66=0,0,MIN(AB66-AC66,$D$1-$C66-SUMIF($J$15:AD$15,"Snowball",$J66:AD66))))</f>
        <v>0</v>
      </c>
      <c r="AF66" s="3">
        <f t="shared" si="43"/>
        <v>0</v>
      </c>
      <c r="AG66" s="104">
        <f t="shared" si="76"/>
        <v>0</v>
      </c>
      <c r="AH66" s="3">
        <f t="shared" si="77"/>
        <v>0</v>
      </c>
      <c r="AI66" s="3">
        <f t="shared" si="78"/>
        <v>0</v>
      </c>
      <c r="AJ66" s="3">
        <f t="shared" si="8"/>
        <v>0</v>
      </c>
      <c r="AK66" s="3">
        <f t="shared" si="9"/>
        <v>0</v>
      </c>
      <c r="AL66" s="3">
        <f>IF(AG66=0,0,IF(AI66-AJ66=0,0,MIN(AI66-AJ66,$D$1-$C66-SUMIF($J$15:AK$15,"Snowball",$J66:AK66))))</f>
        <v>0</v>
      </c>
      <c r="AM66" s="3">
        <f t="shared" si="44"/>
        <v>0</v>
      </c>
      <c r="AN66" s="104">
        <f t="shared" si="79"/>
        <v>0</v>
      </c>
      <c r="AO66" s="3">
        <f t="shared" si="80"/>
        <v>0</v>
      </c>
      <c r="AP66" s="3">
        <f t="shared" si="81"/>
        <v>0</v>
      </c>
      <c r="AQ66" s="3">
        <f t="shared" si="10"/>
        <v>0</v>
      </c>
      <c r="AR66" s="3">
        <f t="shared" si="11"/>
        <v>0</v>
      </c>
      <c r="AS66" s="3">
        <f>IF(AN66=0,0,IF(AP66-AQ66=0,0,MIN(AP66-AQ66,$D$1-$C66-SUMIF($J$15:AR$15,"Snowball",$J66:AR66))))</f>
        <v>0</v>
      </c>
      <c r="AT66" s="3">
        <f t="shared" si="45"/>
        <v>0</v>
      </c>
      <c r="AU66" s="104">
        <f t="shared" si="82"/>
        <v>0</v>
      </c>
      <c r="AV66" s="3">
        <f t="shared" si="83"/>
        <v>0</v>
      </c>
      <c r="AW66" s="3">
        <f t="shared" si="84"/>
        <v>0</v>
      </c>
      <c r="AX66" s="3">
        <f t="shared" si="12"/>
        <v>0</v>
      </c>
      <c r="AY66" s="3">
        <f t="shared" si="13"/>
        <v>0</v>
      </c>
      <c r="AZ66" s="3">
        <f>IF(AU66=0,0,IF(AW66-AX66=0,0,MIN(AW66-AX66,$D$1-$C66-SUMIF($J$15:AY$15,"Snowball",$J66:AY66))))</f>
        <v>0</v>
      </c>
      <c r="BA66" s="3">
        <f t="shared" si="46"/>
        <v>0</v>
      </c>
      <c r="BB66" s="104">
        <f t="shared" si="85"/>
        <v>0</v>
      </c>
      <c r="BC66" s="3">
        <f t="shared" si="86"/>
        <v>0</v>
      </c>
      <c r="BD66" s="3">
        <f t="shared" si="87"/>
        <v>0</v>
      </c>
      <c r="BE66" s="3">
        <f t="shared" si="14"/>
        <v>0</v>
      </c>
      <c r="BF66" s="3">
        <f t="shared" si="15"/>
        <v>0</v>
      </c>
      <c r="BG66" s="3">
        <f>IF(BB66=0,0,IF(BD66-BE66=0,0,MIN(BD66-BE66,$D$1-$C66-SUMIF($J$15:BF$15,"Snowball",$J66:BF66))))</f>
        <v>0</v>
      </c>
      <c r="BH66" s="3">
        <f t="shared" si="47"/>
        <v>0</v>
      </c>
      <c r="BI66" s="104">
        <f t="shared" si="88"/>
        <v>0</v>
      </c>
      <c r="BJ66" s="3">
        <f t="shared" si="89"/>
        <v>0</v>
      </c>
      <c r="BK66" s="3">
        <f t="shared" si="90"/>
        <v>0</v>
      </c>
      <c r="BL66" s="3">
        <f t="shared" si="16"/>
        <v>0</v>
      </c>
      <c r="BM66" s="3">
        <f t="shared" si="17"/>
        <v>0</v>
      </c>
      <c r="BN66" s="3">
        <f>IF(BI66=0,0,IF(BK66-BL66=0,0,MIN(BK66-BL66,$D$1-$C66-SUMIF($J$15:BM$15,"Snowball",$J66:BM66))))</f>
        <v>0</v>
      </c>
      <c r="BO66" s="3">
        <f t="shared" si="48"/>
        <v>0</v>
      </c>
      <c r="BP66" s="104">
        <f t="shared" si="91"/>
        <v>0</v>
      </c>
      <c r="BQ66" s="3">
        <f t="shared" si="92"/>
        <v>0</v>
      </c>
      <c r="BR66" s="3">
        <f t="shared" si="93"/>
        <v>0</v>
      </c>
      <c r="BS66" s="3">
        <f t="shared" si="18"/>
        <v>0</v>
      </c>
      <c r="BT66" s="3">
        <f t="shared" si="19"/>
        <v>0</v>
      </c>
      <c r="BU66" s="3">
        <f>IF(BP66=0,0,IF(BR66-BS66=0,0,MIN(BR66-BS66,$D$1-$C66-SUMIF($J$15:BT$15,"Snowball",$J66:BT66))))</f>
        <v>0</v>
      </c>
      <c r="BV66" s="3">
        <f t="shared" si="49"/>
        <v>0</v>
      </c>
      <c r="BW66" s="104">
        <f t="shared" si="94"/>
        <v>0</v>
      </c>
      <c r="BX66" s="3">
        <f t="shared" si="95"/>
        <v>0</v>
      </c>
      <c r="BY66" s="3">
        <f t="shared" si="96"/>
        <v>0</v>
      </c>
      <c r="BZ66" s="3">
        <f t="shared" si="20"/>
        <v>0</v>
      </c>
      <c r="CA66" s="3">
        <f t="shared" si="21"/>
        <v>0</v>
      </c>
      <c r="CB66" s="3">
        <f>IF(BW66=0,0,IF(BY66-BZ66=0,0,MIN(BY66-BZ66,$D$1-$C66-SUMIF($J$15:CA$15,"Snowball",$J66:CA66))))</f>
        <v>0</v>
      </c>
      <c r="CC66" s="3">
        <f t="shared" si="50"/>
        <v>0</v>
      </c>
      <c r="CD66" s="104">
        <f t="shared" si="97"/>
        <v>0</v>
      </c>
      <c r="CE66" s="3">
        <f t="shared" si="98"/>
        <v>0</v>
      </c>
      <c r="CF66" s="3">
        <f t="shared" si="99"/>
        <v>0</v>
      </c>
      <c r="CG66" s="3">
        <f t="shared" si="22"/>
        <v>0</v>
      </c>
      <c r="CH66" s="3">
        <f t="shared" si="23"/>
        <v>0</v>
      </c>
      <c r="CI66" s="3">
        <f>IF(CD66=0,0,IF(CF66-CG66=0,0,MIN(CF66-CG66,$D$1-$C66-SUMIF($J$15:CH$15,"Snowball",$J66:CH66))))</f>
        <v>0</v>
      </c>
      <c r="CJ66" s="3">
        <f t="shared" si="51"/>
        <v>0</v>
      </c>
      <c r="CK66" s="104">
        <f t="shared" si="100"/>
        <v>0</v>
      </c>
      <c r="CL66" s="3">
        <f t="shared" si="101"/>
        <v>0</v>
      </c>
      <c r="CM66" s="3">
        <f t="shared" si="102"/>
        <v>0</v>
      </c>
      <c r="CN66" s="3">
        <f t="shared" si="24"/>
        <v>0</v>
      </c>
      <c r="CO66" s="3">
        <f t="shared" si="25"/>
        <v>0</v>
      </c>
      <c r="CP66" s="3">
        <f>IF(CK66=0,0,IF(CM66-CN66=0,0,MIN(CM66-CN66,$D$1-$C66-SUMIF($J$15:CO$15,"Snowball",$J66:CO66))))</f>
        <v>0</v>
      </c>
      <c r="CQ66" s="3">
        <f t="shared" si="52"/>
        <v>0</v>
      </c>
      <c r="CR66" s="104">
        <f t="shared" si="103"/>
        <v>0</v>
      </c>
      <c r="CS66" s="3">
        <f t="shared" si="104"/>
        <v>0</v>
      </c>
      <c r="CT66" s="3">
        <f t="shared" si="105"/>
        <v>0</v>
      </c>
      <c r="CU66" s="3">
        <f t="shared" si="26"/>
        <v>0</v>
      </c>
      <c r="CV66" s="3">
        <f t="shared" si="27"/>
        <v>0</v>
      </c>
      <c r="CW66" s="3">
        <f>IF(CR66=0,0,IF(CT66-CU66=0,0,MIN(CT66-CU66,$D$1-$C66-SUMIF($J$15:CV$15,"Snowball",$J66:CV66))))</f>
        <v>0</v>
      </c>
      <c r="CX66" s="3">
        <f t="shared" si="53"/>
        <v>0</v>
      </c>
      <c r="CY66" s="104">
        <f t="shared" si="106"/>
        <v>0</v>
      </c>
      <c r="CZ66" s="3">
        <f t="shared" si="107"/>
        <v>0</v>
      </c>
      <c r="DA66" s="3">
        <f t="shared" si="108"/>
        <v>0</v>
      </c>
      <c r="DB66" s="3">
        <f t="shared" si="28"/>
        <v>0</v>
      </c>
      <c r="DC66" s="3">
        <f t="shared" si="29"/>
        <v>0</v>
      </c>
      <c r="DD66" s="3">
        <f>IF(CY66=0,0,IF(DA66-DB66=0,0,MIN(DA66-DB66,$D$1-$C66-SUMIF($J$15:DC$15,"Snowball",$J66:DC66))))</f>
        <v>0</v>
      </c>
      <c r="DE66" s="3">
        <f t="shared" si="54"/>
        <v>0</v>
      </c>
      <c r="DF66" s="104">
        <f t="shared" si="109"/>
        <v>0</v>
      </c>
      <c r="DG66" s="3">
        <f t="shared" si="110"/>
        <v>0</v>
      </c>
      <c r="DH66" s="3">
        <f t="shared" si="111"/>
        <v>0</v>
      </c>
      <c r="DI66" s="3">
        <f t="shared" si="30"/>
        <v>0</v>
      </c>
      <c r="DJ66" s="3">
        <f t="shared" si="31"/>
        <v>0</v>
      </c>
      <c r="DK66" s="3">
        <f>IF(DF66=0,0,IF(DH66-DI66=0,0,MIN(DH66-DI66,$D$1-$C66-SUMIF($J$15:DJ$15,"Snowball",$J66:DJ66))))</f>
        <v>0</v>
      </c>
      <c r="DL66" s="3">
        <f t="shared" si="55"/>
        <v>0</v>
      </c>
      <c r="DM66" s="104">
        <f t="shared" si="112"/>
        <v>0</v>
      </c>
      <c r="DN66" s="3">
        <f t="shared" si="113"/>
        <v>0</v>
      </c>
      <c r="DO66" s="3">
        <f t="shared" si="114"/>
        <v>0</v>
      </c>
      <c r="DP66" s="3">
        <f t="shared" si="32"/>
        <v>0</v>
      </c>
      <c r="DQ66" s="3">
        <f t="shared" si="33"/>
        <v>0</v>
      </c>
      <c r="DR66" s="3">
        <f>IF(DM66=0,0,IF(DO66-DP66=0,0,MIN(DO66-DP66,$D$1-$C66-SUMIF($J$15:DQ$15,"Snowball",$J66:DQ66))))</f>
        <v>0</v>
      </c>
      <c r="DS66" s="3">
        <f t="shared" si="56"/>
        <v>0</v>
      </c>
      <c r="DT66" s="104">
        <f t="shared" si="115"/>
        <v>0</v>
      </c>
      <c r="DU66" s="3">
        <f t="shared" si="116"/>
        <v>0</v>
      </c>
      <c r="DV66" s="3">
        <f t="shared" si="117"/>
        <v>0</v>
      </c>
      <c r="DW66" s="3">
        <f t="shared" si="34"/>
        <v>0</v>
      </c>
      <c r="DX66" s="3">
        <f t="shared" si="35"/>
        <v>0</v>
      </c>
      <c r="DY66" s="3">
        <f>IF(DT66=0,0,IF(DV66-DW66=0,0,MIN(DV66-DW66,$D$1-$C66-SUMIF($J$15:DX$15,"Snowball",$J66:DX66))))</f>
        <v>0</v>
      </c>
      <c r="DZ66" s="3">
        <f t="shared" si="57"/>
        <v>0</v>
      </c>
      <c r="EA66" s="104">
        <f t="shared" si="118"/>
        <v>0</v>
      </c>
      <c r="EB66" s="3">
        <f t="shared" si="119"/>
        <v>0</v>
      </c>
      <c r="EC66" s="3">
        <f t="shared" si="120"/>
        <v>0</v>
      </c>
      <c r="ED66" s="3">
        <f t="shared" si="36"/>
        <v>0</v>
      </c>
      <c r="EE66" s="3">
        <f t="shared" si="37"/>
        <v>0</v>
      </c>
      <c r="EF66" s="3">
        <f>IF(EA66=0,0,IF(EC66-ED66=0,0,MIN(EC66-ED66,$D$1-$C66-SUMIF($J$15:EE$15,"Snowball",$J66:EE66))))</f>
        <v>0</v>
      </c>
      <c r="EG66" s="3">
        <f t="shared" si="58"/>
        <v>0</v>
      </c>
      <c r="EH66" s="104">
        <f t="shared" si="121"/>
        <v>0</v>
      </c>
      <c r="EI66" s="3">
        <f t="shared" si="122"/>
        <v>0</v>
      </c>
      <c r="EJ66" s="3">
        <f t="shared" si="123"/>
        <v>0</v>
      </c>
      <c r="EK66" s="3">
        <f t="shared" si="38"/>
        <v>0</v>
      </c>
      <c r="EL66" s="3">
        <f t="shared" si="39"/>
        <v>0</v>
      </c>
      <c r="EM66" s="3">
        <f>IF(EH66=0,0,IF(EJ66-EK66=0,0,MIN(EJ66-EK66,$D$1-$C66-SUMIF($J$15:EL$15,"Snowball",$J66:EL66))))</f>
        <v>0</v>
      </c>
      <c r="EN66" s="3">
        <f t="shared" si="59"/>
        <v>0</v>
      </c>
    </row>
    <row r="67" spans="1:144" x14ac:dyDescent="0.25">
      <c r="A67" s="1" t="s">
        <v>67</v>
      </c>
      <c r="B67" s="76">
        <f t="shared" si="60"/>
        <v>0</v>
      </c>
      <c r="C67" s="3">
        <f t="shared" si="61"/>
        <v>0</v>
      </c>
      <c r="D67" s="101">
        <f t="shared" si="62"/>
        <v>0</v>
      </c>
      <c r="E67" s="104">
        <f t="shared" si="63"/>
        <v>0</v>
      </c>
      <c r="F67" s="3">
        <f t="shared" si="64"/>
        <v>0</v>
      </c>
      <c r="G67" s="3">
        <f t="shared" si="65"/>
        <v>0</v>
      </c>
      <c r="H67" s="3">
        <f t="shared" si="0"/>
        <v>0</v>
      </c>
      <c r="I67" s="3">
        <f t="shared" si="1"/>
        <v>0</v>
      </c>
      <c r="J67" s="3">
        <f t="shared" si="66"/>
        <v>0</v>
      </c>
      <c r="K67" s="3">
        <f t="shared" si="40"/>
        <v>0</v>
      </c>
      <c r="L67" s="104">
        <f t="shared" si="67"/>
        <v>0</v>
      </c>
      <c r="M67" s="3">
        <f t="shared" si="68"/>
        <v>0</v>
      </c>
      <c r="N67" s="3">
        <f t="shared" si="69"/>
        <v>0</v>
      </c>
      <c r="O67" s="3">
        <f t="shared" si="2"/>
        <v>0</v>
      </c>
      <c r="P67" s="3">
        <f t="shared" si="3"/>
        <v>0</v>
      </c>
      <c r="Q67" s="3">
        <f>IF(L67=0,0,IF(N67-O67=0,0,MIN(N67-O67,$D$1-$C67-SUMIF($J$15:P$15,"Snowball",$J67:P67))))</f>
        <v>0</v>
      </c>
      <c r="R67" s="3">
        <f t="shared" si="41"/>
        <v>0</v>
      </c>
      <c r="S67" s="104">
        <f t="shared" si="70"/>
        <v>0</v>
      </c>
      <c r="T67" s="3">
        <f t="shared" si="71"/>
        <v>0</v>
      </c>
      <c r="U67" s="3">
        <f t="shared" si="72"/>
        <v>0</v>
      </c>
      <c r="V67" s="3">
        <f t="shared" si="4"/>
        <v>0</v>
      </c>
      <c r="W67" s="3">
        <f t="shared" si="5"/>
        <v>0</v>
      </c>
      <c r="X67" s="3">
        <f>IF(S67=0,0,IF(U67-V67=0,0,MIN(U67-V67,$D$1-$C67-SUMIF($J$15:W$15,"Snowball",$J67:W67))))</f>
        <v>0</v>
      </c>
      <c r="Y67" s="3">
        <f t="shared" si="42"/>
        <v>0</v>
      </c>
      <c r="Z67" s="104">
        <f t="shared" si="73"/>
        <v>0</v>
      </c>
      <c r="AA67" s="3">
        <f t="shared" si="74"/>
        <v>0</v>
      </c>
      <c r="AB67" s="3">
        <f t="shared" si="75"/>
        <v>0</v>
      </c>
      <c r="AC67" s="3">
        <f t="shared" si="6"/>
        <v>0</v>
      </c>
      <c r="AD67" s="3">
        <f t="shared" si="7"/>
        <v>0</v>
      </c>
      <c r="AE67" s="3">
        <f>IF(Z67=0,0,IF(AB67-AC67=0,0,MIN(AB67-AC67,$D$1-$C67-SUMIF($J$15:AD$15,"Snowball",$J67:AD67))))</f>
        <v>0</v>
      </c>
      <c r="AF67" s="3">
        <f t="shared" si="43"/>
        <v>0</v>
      </c>
      <c r="AG67" s="104">
        <f t="shared" si="76"/>
        <v>0</v>
      </c>
      <c r="AH67" s="3">
        <f t="shared" si="77"/>
        <v>0</v>
      </c>
      <c r="AI67" s="3">
        <f t="shared" si="78"/>
        <v>0</v>
      </c>
      <c r="AJ67" s="3">
        <f t="shared" si="8"/>
        <v>0</v>
      </c>
      <c r="AK67" s="3">
        <f t="shared" si="9"/>
        <v>0</v>
      </c>
      <c r="AL67" s="3">
        <f>IF(AG67=0,0,IF(AI67-AJ67=0,0,MIN(AI67-AJ67,$D$1-$C67-SUMIF($J$15:AK$15,"Snowball",$J67:AK67))))</f>
        <v>0</v>
      </c>
      <c r="AM67" s="3">
        <f t="shared" si="44"/>
        <v>0</v>
      </c>
      <c r="AN67" s="104">
        <f t="shared" si="79"/>
        <v>0</v>
      </c>
      <c r="AO67" s="3">
        <f t="shared" si="80"/>
        <v>0</v>
      </c>
      <c r="AP67" s="3">
        <f t="shared" si="81"/>
        <v>0</v>
      </c>
      <c r="AQ67" s="3">
        <f t="shared" si="10"/>
        <v>0</v>
      </c>
      <c r="AR67" s="3">
        <f t="shared" si="11"/>
        <v>0</v>
      </c>
      <c r="AS67" s="3">
        <f>IF(AN67=0,0,IF(AP67-AQ67=0,0,MIN(AP67-AQ67,$D$1-$C67-SUMIF($J$15:AR$15,"Snowball",$J67:AR67))))</f>
        <v>0</v>
      </c>
      <c r="AT67" s="3">
        <f t="shared" si="45"/>
        <v>0</v>
      </c>
      <c r="AU67" s="104">
        <f t="shared" si="82"/>
        <v>0</v>
      </c>
      <c r="AV67" s="3">
        <f t="shared" si="83"/>
        <v>0</v>
      </c>
      <c r="AW67" s="3">
        <f t="shared" si="84"/>
        <v>0</v>
      </c>
      <c r="AX67" s="3">
        <f t="shared" si="12"/>
        <v>0</v>
      </c>
      <c r="AY67" s="3">
        <f t="shared" si="13"/>
        <v>0</v>
      </c>
      <c r="AZ67" s="3">
        <f>IF(AU67=0,0,IF(AW67-AX67=0,0,MIN(AW67-AX67,$D$1-$C67-SUMIF($J$15:AY$15,"Snowball",$J67:AY67))))</f>
        <v>0</v>
      </c>
      <c r="BA67" s="3">
        <f t="shared" si="46"/>
        <v>0</v>
      </c>
      <c r="BB67" s="104">
        <f t="shared" si="85"/>
        <v>0</v>
      </c>
      <c r="BC67" s="3">
        <f t="shared" si="86"/>
        <v>0</v>
      </c>
      <c r="BD67" s="3">
        <f t="shared" si="87"/>
        <v>0</v>
      </c>
      <c r="BE67" s="3">
        <f t="shared" si="14"/>
        <v>0</v>
      </c>
      <c r="BF67" s="3">
        <f t="shared" si="15"/>
        <v>0</v>
      </c>
      <c r="BG67" s="3">
        <f>IF(BB67=0,0,IF(BD67-BE67=0,0,MIN(BD67-BE67,$D$1-$C67-SUMIF($J$15:BF$15,"Snowball",$J67:BF67))))</f>
        <v>0</v>
      </c>
      <c r="BH67" s="3">
        <f t="shared" si="47"/>
        <v>0</v>
      </c>
      <c r="BI67" s="104">
        <f t="shared" si="88"/>
        <v>0</v>
      </c>
      <c r="BJ67" s="3">
        <f t="shared" si="89"/>
        <v>0</v>
      </c>
      <c r="BK67" s="3">
        <f t="shared" si="90"/>
        <v>0</v>
      </c>
      <c r="BL67" s="3">
        <f t="shared" si="16"/>
        <v>0</v>
      </c>
      <c r="BM67" s="3">
        <f t="shared" si="17"/>
        <v>0</v>
      </c>
      <c r="BN67" s="3">
        <f>IF(BI67=0,0,IF(BK67-BL67=0,0,MIN(BK67-BL67,$D$1-$C67-SUMIF($J$15:BM$15,"Snowball",$J67:BM67))))</f>
        <v>0</v>
      </c>
      <c r="BO67" s="3">
        <f t="shared" si="48"/>
        <v>0</v>
      </c>
      <c r="BP67" s="104">
        <f t="shared" si="91"/>
        <v>0</v>
      </c>
      <c r="BQ67" s="3">
        <f t="shared" si="92"/>
        <v>0</v>
      </c>
      <c r="BR67" s="3">
        <f t="shared" si="93"/>
        <v>0</v>
      </c>
      <c r="BS67" s="3">
        <f t="shared" si="18"/>
        <v>0</v>
      </c>
      <c r="BT67" s="3">
        <f t="shared" si="19"/>
        <v>0</v>
      </c>
      <c r="BU67" s="3">
        <f>IF(BP67=0,0,IF(BR67-BS67=0,0,MIN(BR67-BS67,$D$1-$C67-SUMIF($J$15:BT$15,"Snowball",$J67:BT67))))</f>
        <v>0</v>
      </c>
      <c r="BV67" s="3">
        <f t="shared" si="49"/>
        <v>0</v>
      </c>
      <c r="BW67" s="104">
        <f t="shared" si="94"/>
        <v>0</v>
      </c>
      <c r="BX67" s="3">
        <f t="shared" si="95"/>
        <v>0</v>
      </c>
      <c r="BY67" s="3">
        <f t="shared" si="96"/>
        <v>0</v>
      </c>
      <c r="BZ67" s="3">
        <f t="shared" si="20"/>
        <v>0</v>
      </c>
      <c r="CA67" s="3">
        <f t="shared" si="21"/>
        <v>0</v>
      </c>
      <c r="CB67" s="3">
        <f>IF(BW67=0,0,IF(BY67-BZ67=0,0,MIN(BY67-BZ67,$D$1-$C67-SUMIF($J$15:CA$15,"Snowball",$J67:CA67))))</f>
        <v>0</v>
      </c>
      <c r="CC67" s="3">
        <f t="shared" si="50"/>
        <v>0</v>
      </c>
      <c r="CD67" s="104">
        <f t="shared" si="97"/>
        <v>0</v>
      </c>
      <c r="CE67" s="3">
        <f t="shared" si="98"/>
        <v>0</v>
      </c>
      <c r="CF67" s="3">
        <f t="shared" si="99"/>
        <v>0</v>
      </c>
      <c r="CG67" s="3">
        <f t="shared" si="22"/>
        <v>0</v>
      </c>
      <c r="CH67" s="3">
        <f t="shared" si="23"/>
        <v>0</v>
      </c>
      <c r="CI67" s="3">
        <f>IF(CD67=0,0,IF(CF67-CG67=0,0,MIN(CF67-CG67,$D$1-$C67-SUMIF($J$15:CH$15,"Snowball",$J67:CH67))))</f>
        <v>0</v>
      </c>
      <c r="CJ67" s="3">
        <f t="shared" si="51"/>
        <v>0</v>
      </c>
      <c r="CK67" s="104">
        <f t="shared" si="100"/>
        <v>0</v>
      </c>
      <c r="CL67" s="3">
        <f t="shared" si="101"/>
        <v>0</v>
      </c>
      <c r="CM67" s="3">
        <f t="shared" si="102"/>
        <v>0</v>
      </c>
      <c r="CN67" s="3">
        <f t="shared" si="24"/>
        <v>0</v>
      </c>
      <c r="CO67" s="3">
        <f t="shared" si="25"/>
        <v>0</v>
      </c>
      <c r="CP67" s="3">
        <f>IF(CK67=0,0,IF(CM67-CN67=0,0,MIN(CM67-CN67,$D$1-$C67-SUMIF($J$15:CO$15,"Snowball",$J67:CO67))))</f>
        <v>0</v>
      </c>
      <c r="CQ67" s="3">
        <f t="shared" si="52"/>
        <v>0</v>
      </c>
      <c r="CR67" s="104">
        <f t="shared" si="103"/>
        <v>0</v>
      </c>
      <c r="CS67" s="3">
        <f t="shared" si="104"/>
        <v>0</v>
      </c>
      <c r="CT67" s="3">
        <f t="shared" si="105"/>
        <v>0</v>
      </c>
      <c r="CU67" s="3">
        <f t="shared" si="26"/>
        <v>0</v>
      </c>
      <c r="CV67" s="3">
        <f t="shared" si="27"/>
        <v>0</v>
      </c>
      <c r="CW67" s="3">
        <f>IF(CR67=0,0,IF(CT67-CU67=0,0,MIN(CT67-CU67,$D$1-$C67-SUMIF($J$15:CV$15,"Snowball",$J67:CV67))))</f>
        <v>0</v>
      </c>
      <c r="CX67" s="3">
        <f t="shared" si="53"/>
        <v>0</v>
      </c>
      <c r="CY67" s="104">
        <f t="shared" si="106"/>
        <v>0</v>
      </c>
      <c r="CZ67" s="3">
        <f t="shared" si="107"/>
        <v>0</v>
      </c>
      <c r="DA67" s="3">
        <f t="shared" si="108"/>
        <v>0</v>
      </c>
      <c r="DB67" s="3">
        <f t="shared" si="28"/>
        <v>0</v>
      </c>
      <c r="DC67" s="3">
        <f t="shared" si="29"/>
        <v>0</v>
      </c>
      <c r="DD67" s="3">
        <f>IF(CY67=0,0,IF(DA67-DB67=0,0,MIN(DA67-DB67,$D$1-$C67-SUMIF($J$15:DC$15,"Snowball",$J67:DC67))))</f>
        <v>0</v>
      </c>
      <c r="DE67" s="3">
        <f t="shared" si="54"/>
        <v>0</v>
      </c>
      <c r="DF67" s="104">
        <f t="shared" si="109"/>
        <v>0</v>
      </c>
      <c r="DG67" s="3">
        <f t="shared" si="110"/>
        <v>0</v>
      </c>
      <c r="DH67" s="3">
        <f t="shared" si="111"/>
        <v>0</v>
      </c>
      <c r="DI67" s="3">
        <f t="shared" si="30"/>
        <v>0</v>
      </c>
      <c r="DJ67" s="3">
        <f t="shared" si="31"/>
        <v>0</v>
      </c>
      <c r="DK67" s="3">
        <f>IF(DF67=0,0,IF(DH67-DI67=0,0,MIN(DH67-DI67,$D$1-$C67-SUMIF($J$15:DJ$15,"Snowball",$J67:DJ67))))</f>
        <v>0</v>
      </c>
      <c r="DL67" s="3">
        <f t="shared" si="55"/>
        <v>0</v>
      </c>
      <c r="DM67" s="104">
        <f t="shared" si="112"/>
        <v>0</v>
      </c>
      <c r="DN67" s="3">
        <f t="shared" si="113"/>
        <v>0</v>
      </c>
      <c r="DO67" s="3">
        <f t="shared" si="114"/>
        <v>0</v>
      </c>
      <c r="DP67" s="3">
        <f t="shared" si="32"/>
        <v>0</v>
      </c>
      <c r="DQ67" s="3">
        <f t="shared" si="33"/>
        <v>0</v>
      </c>
      <c r="DR67" s="3">
        <f>IF(DM67=0,0,IF(DO67-DP67=0,0,MIN(DO67-DP67,$D$1-$C67-SUMIF($J$15:DQ$15,"Snowball",$J67:DQ67))))</f>
        <v>0</v>
      </c>
      <c r="DS67" s="3">
        <f t="shared" si="56"/>
        <v>0</v>
      </c>
      <c r="DT67" s="104">
        <f t="shared" si="115"/>
        <v>0</v>
      </c>
      <c r="DU67" s="3">
        <f t="shared" si="116"/>
        <v>0</v>
      </c>
      <c r="DV67" s="3">
        <f t="shared" si="117"/>
        <v>0</v>
      </c>
      <c r="DW67" s="3">
        <f t="shared" si="34"/>
        <v>0</v>
      </c>
      <c r="DX67" s="3">
        <f t="shared" si="35"/>
        <v>0</v>
      </c>
      <c r="DY67" s="3">
        <f>IF(DT67=0,0,IF(DV67-DW67=0,0,MIN(DV67-DW67,$D$1-$C67-SUMIF($J$15:DX$15,"Snowball",$J67:DX67))))</f>
        <v>0</v>
      </c>
      <c r="DZ67" s="3">
        <f t="shared" si="57"/>
        <v>0</v>
      </c>
      <c r="EA67" s="104">
        <f t="shared" si="118"/>
        <v>0</v>
      </c>
      <c r="EB67" s="3">
        <f t="shared" si="119"/>
        <v>0</v>
      </c>
      <c r="EC67" s="3">
        <f t="shared" si="120"/>
        <v>0</v>
      </c>
      <c r="ED67" s="3">
        <f t="shared" si="36"/>
        <v>0</v>
      </c>
      <c r="EE67" s="3">
        <f t="shared" si="37"/>
        <v>0</v>
      </c>
      <c r="EF67" s="3">
        <f>IF(EA67=0,0,IF(EC67-ED67=0,0,MIN(EC67-ED67,$D$1-$C67-SUMIF($J$15:EE$15,"Snowball",$J67:EE67))))</f>
        <v>0</v>
      </c>
      <c r="EG67" s="3">
        <f t="shared" si="58"/>
        <v>0</v>
      </c>
      <c r="EH67" s="104">
        <f t="shared" si="121"/>
        <v>0</v>
      </c>
      <c r="EI67" s="3">
        <f t="shared" si="122"/>
        <v>0</v>
      </c>
      <c r="EJ67" s="3">
        <f t="shared" si="123"/>
        <v>0</v>
      </c>
      <c r="EK67" s="3">
        <f t="shared" si="38"/>
        <v>0</v>
      </c>
      <c r="EL67" s="3">
        <f t="shared" si="39"/>
        <v>0</v>
      </c>
      <c r="EM67" s="3">
        <f>IF(EH67=0,0,IF(EJ67-EK67=0,0,MIN(EJ67-EK67,$D$1-$C67-SUMIF($J$15:EL$15,"Snowball",$J67:EL67))))</f>
        <v>0</v>
      </c>
      <c r="EN67" s="3">
        <f t="shared" si="59"/>
        <v>0</v>
      </c>
    </row>
    <row r="68" spans="1:144" x14ac:dyDescent="0.25">
      <c r="A68" s="1" t="s">
        <v>68</v>
      </c>
      <c r="B68" s="76">
        <f t="shared" si="60"/>
        <v>0</v>
      </c>
      <c r="C68" s="3">
        <f t="shared" si="61"/>
        <v>0</v>
      </c>
      <c r="D68" s="101">
        <f t="shared" si="62"/>
        <v>0</v>
      </c>
      <c r="E68" s="104">
        <f t="shared" si="63"/>
        <v>0</v>
      </c>
      <c r="F68" s="3">
        <f t="shared" si="64"/>
        <v>0</v>
      </c>
      <c r="G68" s="3">
        <f t="shared" si="65"/>
        <v>0</v>
      </c>
      <c r="H68" s="3">
        <f t="shared" si="0"/>
        <v>0</v>
      </c>
      <c r="I68" s="3">
        <f t="shared" si="1"/>
        <v>0</v>
      </c>
      <c r="J68" s="3">
        <f t="shared" si="66"/>
        <v>0</v>
      </c>
      <c r="K68" s="3">
        <f t="shared" si="40"/>
        <v>0</v>
      </c>
      <c r="L68" s="104">
        <f t="shared" si="67"/>
        <v>0</v>
      </c>
      <c r="M68" s="3">
        <f t="shared" si="68"/>
        <v>0</v>
      </c>
      <c r="N68" s="3">
        <f t="shared" si="69"/>
        <v>0</v>
      </c>
      <c r="O68" s="3">
        <f t="shared" si="2"/>
        <v>0</v>
      </c>
      <c r="P68" s="3">
        <f t="shared" si="3"/>
        <v>0</v>
      </c>
      <c r="Q68" s="3">
        <f>IF(L68=0,0,IF(N68-O68=0,0,MIN(N68-O68,$D$1-$C68-SUMIF($J$15:P$15,"Snowball",$J68:P68))))</f>
        <v>0</v>
      </c>
      <c r="R68" s="3">
        <f t="shared" si="41"/>
        <v>0</v>
      </c>
      <c r="S68" s="104">
        <f t="shared" si="70"/>
        <v>0</v>
      </c>
      <c r="T68" s="3">
        <f t="shared" si="71"/>
        <v>0</v>
      </c>
      <c r="U68" s="3">
        <f t="shared" si="72"/>
        <v>0</v>
      </c>
      <c r="V68" s="3">
        <f t="shared" si="4"/>
        <v>0</v>
      </c>
      <c r="W68" s="3">
        <f t="shared" si="5"/>
        <v>0</v>
      </c>
      <c r="X68" s="3">
        <f>IF(S68=0,0,IF(U68-V68=0,0,MIN(U68-V68,$D$1-$C68-SUMIF($J$15:W$15,"Snowball",$J68:W68))))</f>
        <v>0</v>
      </c>
      <c r="Y68" s="3">
        <f t="shared" si="42"/>
        <v>0</v>
      </c>
      <c r="Z68" s="104">
        <f t="shared" si="73"/>
        <v>0</v>
      </c>
      <c r="AA68" s="3">
        <f t="shared" si="74"/>
        <v>0</v>
      </c>
      <c r="AB68" s="3">
        <f t="shared" si="75"/>
        <v>0</v>
      </c>
      <c r="AC68" s="3">
        <f t="shared" si="6"/>
        <v>0</v>
      </c>
      <c r="AD68" s="3">
        <f t="shared" si="7"/>
        <v>0</v>
      </c>
      <c r="AE68" s="3">
        <f>IF(Z68=0,0,IF(AB68-AC68=0,0,MIN(AB68-AC68,$D$1-$C68-SUMIF($J$15:AD$15,"Snowball",$J68:AD68))))</f>
        <v>0</v>
      </c>
      <c r="AF68" s="3">
        <f t="shared" si="43"/>
        <v>0</v>
      </c>
      <c r="AG68" s="104">
        <f t="shared" si="76"/>
        <v>0</v>
      </c>
      <c r="AH68" s="3">
        <f t="shared" si="77"/>
        <v>0</v>
      </c>
      <c r="AI68" s="3">
        <f t="shared" si="78"/>
        <v>0</v>
      </c>
      <c r="AJ68" s="3">
        <f t="shared" si="8"/>
        <v>0</v>
      </c>
      <c r="AK68" s="3">
        <f t="shared" si="9"/>
        <v>0</v>
      </c>
      <c r="AL68" s="3">
        <f>IF(AG68=0,0,IF(AI68-AJ68=0,0,MIN(AI68-AJ68,$D$1-$C68-SUMIF($J$15:AK$15,"Snowball",$J68:AK68))))</f>
        <v>0</v>
      </c>
      <c r="AM68" s="3">
        <f t="shared" si="44"/>
        <v>0</v>
      </c>
      <c r="AN68" s="104">
        <f t="shared" si="79"/>
        <v>0</v>
      </c>
      <c r="AO68" s="3">
        <f t="shared" si="80"/>
        <v>0</v>
      </c>
      <c r="AP68" s="3">
        <f t="shared" si="81"/>
        <v>0</v>
      </c>
      <c r="AQ68" s="3">
        <f t="shared" si="10"/>
        <v>0</v>
      </c>
      <c r="AR68" s="3">
        <f t="shared" si="11"/>
        <v>0</v>
      </c>
      <c r="AS68" s="3">
        <f>IF(AN68=0,0,IF(AP68-AQ68=0,0,MIN(AP68-AQ68,$D$1-$C68-SUMIF($J$15:AR$15,"Snowball",$J68:AR68))))</f>
        <v>0</v>
      </c>
      <c r="AT68" s="3">
        <f t="shared" si="45"/>
        <v>0</v>
      </c>
      <c r="AU68" s="104">
        <f t="shared" si="82"/>
        <v>0</v>
      </c>
      <c r="AV68" s="3">
        <f t="shared" si="83"/>
        <v>0</v>
      </c>
      <c r="AW68" s="3">
        <f t="shared" si="84"/>
        <v>0</v>
      </c>
      <c r="AX68" s="3">
        <f t="shared" si="12"/>
        <v>0</v>
      </c>
      <c r="AY68" s="3">
        <f t="shared" si="13"/>
        <v>0</v>
      </c>
      <c r="AZ68" s="3">
        <f>IF(AU68=0,0,IF(AW68-AX68=0,0,MIN(AW68-AX68,$D$1-$C68-SUMIF($J$15:AY$15,"Snowball",$J68:AY68))))</f>
        <v>0</v>
      </c>
      <c r="BA68" s="3">
        <f t="shared" si="46"/>
        <v>0</v>
      </c>
      <c r="BB68" s="104">
        <f t="shared" si="85"/>
        <v>0</v>
      </c>
      <c r="BC68" s="3">
        <f t="shared" si="86"/>
        <v>0</v>
      </c>
      <c r="BD68" s="3">
        <f t="shared" si="87"/>
        <v>0</v>
      </c>
      <c r="BE68" s="3">
        <f t="shared" si="14"/>
        <v>0</v>
      </c>
      <c r="BF68" s="3">
        <f t="shared" si="15"/>
        <v>0</v>
      </c>
      <c r="BG68" s="3">
        <f>IF(BB68=0,0,IF(BD68-BE68=0,0,MIN(BD68-BE68,$D$1-$C68-SUMIF($J$15:BF$15,"Snowball",$J68:BF68))))</f>
        <v>0</v>
      </c>
      <c r="BH68" s="3">
        <f t="shared" si="47"/>
        <v>0</v>
      </c>
      <c r="BI68" s="104">
        <f t="shared" si="88"/>
        <v>0</v>
      </c>
      <c r="BJ68" s="3">
        <f t="shared" si="89"/>
        <v>0</v>
      </c>
      <c r="BK68" s="3">
        <f t="shared" si="90"/>
        <v>0</v>
      </c>
      <c r="BL68" s="3">
        <f t="shared" si="16"/>
        <v>0</v>
      </c>
      <c r="BM68" s="3">
        <f t="shared" si="17"/>
        <v>0</v>
      </c>
      <c r="BN68" s="3">
        <f>IF(BI68=0,0,IF(BK68-BL68=0,0,MIN(BK68-BL68,$D$1-$C68-SUMIF($J$15:BM$15,"Snowball",$J68:BM68))))</f>
        <v>0</v>
      </c>
      <c r="BO68" s="3">
        <f t="shared" si="48"/>
        <v>0</v>
      </c>
      <c r="BP68" s="104">
        <f t="shared" si="91"/>
        <v>0</v>
      </c>
      <c r="BQ68" s="3">
        <f t="shared" si="92"/>
        <v>0</v>
      </c>
      <c r="BR68" s="3">
        <f t="shared" si="93"/>
        <v>0</v>
      </c>
      <c r="BS68" s="3">
        <f t="shared" si="18"/>
        <v>0</v>
      </c>
      <c r="BT68" s="3">
        <f t="shared" si="19"/>
        <v>0</v>
      </c>
      <c r="BU68" s="3">
        <f>IF(BP68=0,0,IF(BR68-BS68=0,0,MIN(BR68-BS68,$D$1-$C68-SUMIF($J$15:BT$15,"Snowball",$J68:BT68))))</f>
        <v>0</v>
      </c>
      <c r="BV68" s="3">
        <f t="shared" si="49"/>
        <v>0</v>
      </c>
      <c r="BW68" s="104">
        <f t="shared" si="94"/>
        <v>0</v>
      </c>
      <c r="BX68" s="3">
        <f t="shared" si="95"/>
        <v>0</v>
      </c>
      <c r="BY68" s="3">
        <f t="shared" si="96"/>
        <v>0</v>
      </c>
      <c r="BZ68" s="3">
        <f t="shared" si="20"/>
        <v>0</v>
      </c>
      <c r="CA68" s="3">
        <f t="shared" si="21"/>
        <v>0</v>
      </c>
      <c r="CB68" s="3">
        <f>IF(BW68=0,0,IF(BY68-BZ68=0,0,MIN(BY68-BZ68,$D$1-$C68-SUMIF($J$15:CA$15,"Snowball",$J68:CA68))))</f>
        <v>0</v>
      </c>
      <c r="CC68" s="3">
        <f t="shared" si="50"/>
        <v>0</v>
      </c>
      <c r="CD68" s="104">
        <f t="shared" si="97"/>
        <v>0</v>
      </c>
      <c r="CE68" s="3">
        <f t="shared" si="98"/>
        <v>0</v>
      </c>
      <c r="CF68" s="3">
        <f t="shared" si="99"/>
        <v>0</v>
      </c>
      <c r="CG68" s="3">
        <f t="shared" si="22"/>
        <v>0</v>
      </c>
      <c r="CH68" s="3">
        <f t="shared" si="23"/>
        <v>0</v>
      </c>
      <c r="CI68" s="3">
        <f>IF(CD68=0,0,IF(CF68-CG68=0,0,MIN(CF68-CG68,$D$1-$C68-SUMIF($J$15:CH$15,"Snowball",$J68:CH68))))</f>
        <v>0</v>
      </c>
      <c r="CJ68" s="3">
        <f t="shared" si="51"/>
        <v>0</v>
      </c>
      <c r="CK68" s="104">
        <f t="shared" si="100"/>
        <v>0</v>
      </c>
      <c r="CL68" s="3">
        <f t="shared" si="101"/>
        <v>0</v>
      </c>
      <c r="CM68" s="3">
        <f t="shared" si="102"/>
        <v>0</v>
      </c>
      <c r="CN68" s="3">
        <f t="shared" si="24"/>
        <v>0</v>
      </c>
      <c r="CO68" s="3">
        <f t="shared" si="25"/>
        <v>0</v>
      </c>
      <c r="CP68" s="3">
        <f>IF(CK68=0,0,IF(CM68-CN68=0,0,MIN(CM68-CN68,$D$1-$C68-SUMIF($J$15:CO$15,"Snowball",$J68:CO68))))</f>
        <v>0</v>
      </c>
      <c r="CQ68" s="3">
        <f t="shared" si="52"/>
        <v>0</v>
      </c>
      <c r="CR68" s="104">
        <f t="shared" si="103"/>
        <v>0</v>
      </c>
      <c r="CS68" s="3">
        <f t="shared" si="104"/>
        <v>0</v>
      </c>
      <c r="CT68" s="3">
        <f t="shared" si="105"/>
        <v>0</v>
      </c>
      <c r="CU68" s="3">
        <f t="shared" si="26"/>
        <v>0</v>
      </c>
      <c r="CV68" s="3">
        <f t="shared" si="27"/>
        <v>0</v>
      </c>
      <c r="CW68" s="3">
        <f>IF(CR68=0,0,IF(CT68-CU68=0,0,MIN(CT68-CU68,$D$1-$C68-SUMIF($J$15:CV$15,"Snowball",$J68:CV68))))</f>
        <v>0</v>
      </c>
      <c r="CX68" s="3">
        <f t="shared" si="53"/>
        <v>0</v>
      </c>
      <c r="CY68" s="104">
        <f t="shared" si="106"/>
        <v>0</v>
      </c>
      <c r="CZ68" s="3">
        <f t="shared" si="107"/>
        <v>0</v>
      </c>
      <c r="DA68" s="3">
        <f t="shared" si="108"/>
        <v>0</v>
      </c>
      <c r="DB68" s="3">
        <f t="shared" si="28"/>
        <v>0</v>
      </c>
      <c r="DC68" s="3">
        <f t="shared" si="29"/>
        <v>0</v>
      </c>
      <c r="DD68" s="3">
        <f>IF(CY68=0,0,IF(DA68-DB68=0,0,MIN(DA68-DB68,$D$1-$C68-SUMIF($J$15:DC$15,"Snowball",$J68:DC68))))</f>
        <v>0</v>
      </c>
      <c r="DE68" s="3">
        <f t="shared" si="54"/>
        <v>0</v>
      </c>
      <c r="DF68" s="104">
        <f t="shared" si="109"/>
        <v>0</v>
      </c>
      <c r="DG68" s="3">
        <f t="shared" si="110"/>
        <v>0</v>
      </c>
      <c r="DH68" s="3">
        <f t="shared" si="111"/>
        <v>0</v>
      </c>
      <c r="DI68" s="3">
        <f t="shared" si="30"/>
        <v>0</v>
      </c>
      <c r="DJ68" s="3">
        <f t="shared" si="31"/>
        <v>0</v>
      </c>
      <c r="DK68" s="3">
        <f>IF(DF68=0,0,IF(DH68-DI68=0,0,MIN(DH68-DI68,$D$1-$C68-SUMIF($J$15:DJ$15,"Snowball",$J68:DJ68))))</f>
        <v>0</v>
      </c>
      <c r="DL68" s="3">
        <f t="shared" si="55"/>
        <v>0</v>
      </c>
      <c r="DM68" s="104">
        <f t="shared" si="112"/>
        <v>0</v>
      </c>
      <c r="DN68" s="3">
        <f t="shared" si="113"/>
        <v>0</v>
      </c>
      <c r="DO68" s="3">
        <f t="shared" si="114"/>
        <v>0</v>
      </c>
      <c r="DP68" s="3">
        <f t="shared" si="32"/>
        <v>0</v>
      </c>
      <c r="DQ68" s="3">
        <f t="shared" si="33"/>
        <v>0</v>
      </c>
      <c r="DR68" s="3">
        <f>IF(DM68=0,0,IF(DO68-DP68=0,0,MIN(DO68-DP68,$D$1-$C68-SUMIF($J$15:DQ$15,"Snowball",$J68:DQ68))))</f>
        <v>0</v>
      </c>
      <c r="DS68" s="3">
        <f t="shared" si="56"/>
        <v>0</v>
      </c>
      <c r="DT68" s="104">
        <f t="shared" si="115"/>
        <v>0</v>
      </c>
      <c r="DU68" s="3">
        <f t="shared" si="116"/>
        <v>0</v>
      </c>
      <c r="DV68" s="3">
        <f t="shared" si="117"/>
        <v>0</v>
      </c>
      <c r="DW68" s="3">
        <f t="shared" si="34"/>
        <v>0</v>
      </c>
      <c r="DX68" s="3">
        <f t="shared" si="35"/>
        <v>0</v>
      </c>
      <c r="DY68" s="3">
        <f>IF(DT68=0,0,IF(DV68-DW68=0,0,MIN(DV68-DW68,$D$1-$C68-SUMIF($J$15:DX$15,"Snowball",$J68:DX68))))</f>
        <v>0</v>
      </c>
      <c r="DZ68" s="3">
        <f t="shared" si="57"/>
        <v>0</v>
      </c>
      <c r="EA68" s="104">
        <f t="shared" si="118"/>
        <v>0</v>
      </c>
      <c r="EB68" s="3">
        <f t="shared" si="119"/>
        <v>0</v>
      </c>
      <c r="EC68" s="3">
        <f t="shared" si="120"/>
        <v>0</v>
      </c>
      <c r="ED68" s="3">
        <f t="shared" si="36"/>
        <v>0</v>
      </c>
      <c r="EE68" s="3">
        <f t="shared" si="37"/>
        <v>0</v>
      </c>
      <c r="EF68" s="3">
        <f>IF(EA68=0,0,IF(EC68-ED68=0,0,MIN(EC68-ED68,$D$1-$C68-SUMIF($J$15:EE$15,"Snowball",$J68:EE68))))</f>
        <v>0</v>
      </c>
      <c r="EG68" s="3">
        <f t="shared" si="58"/>
        <v>0</v>
      </c>
      <c r="EH68" s="104">
        <f t="shared" si="121"/>
        <v>0</v>
      </c>
      <c r="EI68" s="3">
        <f t="shared" si="122"/>
        <v>0</v>
      </c>
      <c r="EJ68" s="3">
        <f t="shared" si="123"/>
        <v>0</v>
      </c>
      <c r="EK68" s="3">
        <f t="shared" si="38"/>
        <v>0</v>
      </c>
      <c r="EL68" s="3">
        <f t="shared" si="39"/>
        <v>0</v>
      </c>
      <c r="EM68" s="3">
        <f>IF(EH68=0,0,IF(EJ68-EK68=0,0,MIN(EJ68-EK68,$D$1-$C68-SUMIF($J$15:EL$15,"Snowball",$J68:EL68))))</f>
        <v>0</v>
      </c>
      <c r="EN68" s="3">
        <f t="shared" si="59"/>
        <v>0</v>
      </c>
    </row>
    <row r="69" spans="1:144" x14ac:dyDescent="0.25">
      <c r="A69" s="1" t="s">
        <v>69</v>
      </c>
      <c r="B69" s="76">
        <f t="shared" si="60"/>
        <v>0</v>
      </c>
      <c r="C69" s="3">
        <f t="shared" si="61"/>
        <v>0</v>
      </c>
      <c r="D69" s="101">
        <f t="shared" si="62"/>
        <v>0</v>
      </c>
      <c r="E69" s="104">
        <f t="shared" si="63"/>
        <v>0</v>
      </c>
      <c r="F69" s="3">
        <f t="shared" si="64"/>
        <v>0</v>
      </c>
      <c r="G69" s="3">
        <f t="shared" si="65"/>
        <v>0</v>
      </c>
      <c r="H69" s="3">
        <f t="shared" si="0"/>
        <v>0</v>
      </c>
      <c r="I69" s="3">
        <f t="shared" si="1"/>
        <v>0</v>
      </c>
      <c r="J69" s="3">
        <f t="shared" si="66"/>
        <v>0</v>
      </c>
      <c r="K69" s="3">
        <f t="shared" si="40"/>
        <v>0</v>
      </c>
      <c r="L69" s="104">
        <f t="shared" si="67"/>
        <v>0</v>
      </c>
      <c r="M69" s="3">
        <f t="shared" si="68"/>
        <v>0</v>
      </c>
      <c r="N69" s="3">
        <f t="shared" si="69"/>
        <v>0</v>
      </c>
      <c r="O69" s="3">
        <f t="shared" si="2"/>
        <v>0</v>
      </c>
      <c r="P69" s="3">
        <f t="shared" si="3"/>
        <v>0</v>
      </c>
      <c r="Q69" s="3">
        <f>IF(L69=0,0,IF(N69-O69=0,0,MIN(N69-O69,$D$1-$C69-SUMIF($J$15:P$15,"Snowball",$J69:P69))))</f>
        <v>0</v>
      </c>
      <c r="R69" s="3">
        <f t="shared" si="41"/>
        <v>0</v>
      </c>
      <c r="S69" s="104">
        <f t="shared" si="70"/>
        <v>0</v>
      </c>
      <c r="T69" s="3">
        <f t="shared" si="71"/>
        <v>0</v>
      </c>
      <c r="U69" s="3">
        <f t="shared" si="72"/>
        <v>0</v>
      </c>
      <c r="V69" s="3">
        <f t="shared" si="4"/>
        <v>0</v>
      </c>
      <c r="W69" s="3">
        <f t="shared" si="5"/>
        <v>0</v>
      </c>
      <c r="X69" s="3">
        <f>IF(S69=0,0,IF(U69-V69=0,0,MIN(U69-V69,$D$1-$C69-SUMIF($J$15:W$15,"Snowball",$J69:W69))))</f>
        <v>0</v>
      </c>
      <c r="Y69" s="3">
        <f t="shared" si="42"/>
        <v>0</v>
      </c>
      <c r="Z69" s="104">
        <f t="shared" si="73"/>
        <v>0</v>
      </c>
      <c r="AA69" s="3">
        <f t="shared" si="74"/>
        <v>0</v>
      </c>
      <c r="AB69" s="3">
        <f t="shared" si="75"/>
        <v>0</v>
      </c>
      <c r="AC69" s="3">
        <f t="shared" si="6"/>
        <v>0</v>
      </c>
      <c r="AD69" s="3">
        <f t="shared" si="7"/>
        <v>0</v>
      </c>
      <c r="AE69" s="3">
        <f>IF(Z69=0,0,IF(AB69-AC69=0,0,MIN(AB69-AC69,$D$1-$C69-SUMIF($J$15:AD$15,"Snowball",$J69:AD69))))</f>
        <v>0</v>
      </c>
      <c r="AF69" s="3">
        <f t="shared" si="43"/>
        <v>0</v>
      </c>
      <c r="AG69" s="104">
        <f t="shared" si="76"/>
        <v>0</v>
      </c>
      <c r="AH69" s="3">
        <f t="shared" si="77"/>
        <v>0</v>
      </c>
      <c r="AI69" s="3">
        <f t="shared" si="78"/>
        <v>0</v>
      </c>
      <c r="AJ69" s="3">
        <f t="shared" si="8"/>
        <v>0</v>
      </c>
      <c r="AK69" s="3">
        <f t="shared" si="9"/>
        <v>0</v>
      </c>
      <c r="AL69" s="3">
        <f>IF(AG69=0,0,IF(AI69-AJ69=0,0,MIN(AI69-AJ69,$D$1-$C69-SUMIF($J$15:AK$15,"Snowball",$J69:AK69))))</f>
        <v>0</v>
      </c>
      <c r="AM69" s="3">
        <f t="shared" si="44"/>
        <v>0</v>
      </c>
      <c r="AN69" s="104">
        <f t="shared" si="79"/>
        <v>0</v>
      </c>
      <c r="AO69" s="3">
        <f t="shared" si="80"/>
        <v>0</v>
      </c>
      <c r="AP69" s="3">
        <f t="shared" si="81"/>
        <v>0</v>
      </c>
      <c r="AQ69" s="3">
        <f t="shared" si="10"/>
        <v>0</v>
      </c>
      <c r="AR69" s="3">
        <f t="shared" si="11"/>
        <v>0</v>
      </c>
      <c r="AS69" s="3">
        <f>IF(AN69=0,0,IF(AP69-AQ69=0,0,MIN(AP69-AQ69,$D$1-$C69-SUMIF($J$15:AR$15,"Snowball",$J69:AR69))))</f>
        <v>0</v>
      </c>
      <c r="AT69" s="3">
        <f t="shared" si="45"/>
        <v>0</v>
      </c>
      <c r="AU69" s="104">
        <f t="shared" si="82"/>
        <v>0</v>
      </c>
      <c r="AV69" s="3">
        <f t="shared" si="83"/>
        <v>0</v>
      </c>
      <c r="AW69" s="3">
        <f t="shared" si="84"/>
        <v>0</v>
      </c>
      <c r="AX69" s="3">
        <f t="shared" si="12"/>
        <v>0</v>
      </c>
      <c r="AY69" s="3">
        <f t="shared" si="13"/>
        <v>0</v>
      </c>
      <c r="AZ69" s="3">
        <f>IF(AU69=0,0,IF(AW69-AX69=0,0,MIN(AW69-AX69,$D$1-$C69-SUMIF($J$15:AY$15,"Snowball",$J69:AY69))))</f>
        <v>0</v>
      </c>
      <c r="BA69" s="3">
        <f t="shared" si="46"/>
        <v>0</v>
      </c>
      <c r="BB69" s="104">
        <f t="shared" si="85"/>
        <v>0</v>
      </c>
      <c r="BC69" s="3">
        <f t="shared" si="86"/>
        <v>0</v>
      </c>
      <c r="BD69" s="3">
        <f t="shared" si="87"/>
        <v>0</v>
      </c>
      <c r="BE69" s="3">
        <f t="shared" si="14"/>
        <v>0</v>
      </c>
      <c r="BF69" s="3">
        <f t="shared" si="15"/>
        <v>0</v>
      </c>
      <c r="BG69" s="3">
        <f>IF(BB69=0,0,IF(BD69-BE69=0,0,MIN(BD69-BE69,$D$1-$C69-SUMIF($J$15:BF$15,"Snowball",$J69:BF69))))</f>
        <v>0</v>
      </c>
      <c r="BH69" s="3">
        <f t="shared" si="47"/>
        <v>0</v>
      </c>
      <c r="BI69" s="104">
        <f t="shared" si="88"/>
        <v>0</v>
      </c>
      <c r="BJ69" s="3">
        <f t="shared" si="89"/>
        <v>0</v>
      </c>
      <c r="BK69" s="3">
        <f t="shared" si="90"/>
        <v>0</v>
      </c>
      <c r="BL69" s="3">
        <f t="shared" si="16"/>
        <v>0</v>
      </c>
      <c r="BM69" s="3">
        <f t="shared" si="17"/>
        <v>0</v>
      </c>
      <c r="BN69" s="3">
        <f>IF(BI69=0,0,IF(BK69-BL69=0,0,MIN(BK69-BL69,$D$1-$C69-SUMIF($J$15:BM$15,"Snowball",$J69:BM69))))</f>
        <v>0</v>
      </c>
      <c r="BO69" s="3">
        <f t="shared" si="48"/>
        <v>0</v>
      </c>
      <c r="BP69" s="104">
        <f t="shared" si="91"/>
        <v>0</v>
      </c>
      <c r="BQ69" s="3">
        <f t="shared" si="92"/>
        <v>0</v>
      </c>
      <c r="BR69" s="3">
        <f t="shared" si="93"/>
        <v>0</v>
      </c>
      <c r="BS69" s="3">
        <f t="shared" si="18"/>
        <v>0</v>
      </c>
      <c r="BT69" s="3">
        <f t="shared" si="19"/>
        <v>0</v>
      </c>
      <c r="BU69" s="3">
        <f>IF(BP69=0,0,IF(BR69-BS69=0,0,MIN(BR69-BS69,$D$1-$C69-SUMIF($J$15:BT$15,"Snowball",$J69:BT69))))</f>
        <v>0</v>
      </c>
      <c r="BV69" s="3">
        <f t="shared" si="49"/>
        <v>0</v>
      </c>
      <c r="BW69" s="104">
        <f t="shared" si="94"/>
        <v>0</v>
      </c>
      <c r="BX69" s="3">
        <f t="shared" si="95"/>
        <v>0</v>
      </c>
      <c r="BY69" s="3">
        <f t="shared" si="96"/>
        <v>0</v>
      </c>
      <c r="BZ69" s="3">
        <f t="shared" si="20"/>
        <v>0</v>
      </c>
      <c r="CA69" s="3">
        <f t="shared" si="21"/>
        <v>0</v>
      </c>
      <c r="CB69" s="3">
        <f>IF(BW69=0,0,IF(BY69-BZ69=0,0,MIN(BY69-BZ69,$D$1-$C69-SUMIF($J$15:CA$15,"Snowball",$J69:CA69))))</f>
        <v>0</v>
      </c>
      <c r="CC69" s="3">
        <f t="shared" si="50"/>
        <v>0</v>
      </c>
      <c r="CD69" s="104">
        <f t="shared" si="97"/>
        <v>0</v>
      </c>
      <c r="CE69" s="3">
        <f t="shared" si="98"/>
        <v>0</v>
      </c>
      <c r="CF69" s="3">
        <f t="shared" si="99"/>
        <v>0</v>
      </c>
      <c r="CG69" s="3">
        <f t="shared" si="22"/>
        <v>0</v>
      </c>
      <c r="CH69" s="3">
        <f t="shared" si="23"/>
        <v>0</v>
      </c>
      <c r="CI69" s="3">
        <f>IF(CD69=0,0,IF(CF69-CG69=0,0,MIN(CF69-CG69,$D$1-$C69-SUMIF($J$15:CH$15,"Snowball",$J69:CH69))))</f>
        <v>0</v>
      </c>
      <c r="CJ69" s="3">
        <f t="shared" si="51"/>
        <v>0</v>
      </c>
      <c r="CK69" s="104">
        <f t="shared" si="100"/>
        <v>0</v>
      </c>
      <c r="CL69" s="3">
        <f t="shared" si="101"/>
        <v>0</v>
      </c>
      <c r="CM69" s="3">
        <f t="shared" si="102"/>
        <v>0</v>
      </c>
      <c r="CN69" s="3">
        <f t="shared" si="24"/>
        <v>0</v>
      </c>
      <c r="CO69" s="3">
        <f t="shared" si="25"/>
        <v>0</v>
      </c>
      <c r="CP69" s="3">
        <f>IF(CK69=0,0,IF(CM69-CN69=0,0,MIN(CM69-CN69,$D$1-$C69-SUMIF($J$15:CO$15,"Snowball",$J69:CO69))))</f>
        <v>0</v>
      </c>
      <c r="CQ69" s="3">
        <f t="shared" si="52"/>
        <v>0</v>
      </c>
      <c r="CR69" s="104">
        <f t="shared" si="103"/>
        <v>0</v>
      </c>
      <c r="CS69" s="3">
        <f t="shared" si="104"/>
        <v>0</v>
      </c>
      <c r="CT69" s="3">
        <f t="shared" si="105"/>
        <v>0</v>
      </c>
      <c r="CU69" s="3">
        <f t="shared" si="26"/>
        <v>0</v>
      </c>
      <c r="CV69" s="3">
        <f t="shared" si="27"/>
        <v>0</v>
      </c>
      <c r="CW69" s="3">
        <f>IF(CR69=0,0,IF(CT69-CU69=0,0,MIN(CT69-CU69,$D$1-$C69-SUMIF($J$15:CV$15,"Snowball",$J69:CV69))))</f>
        <v>0</v>
      </c>
      <c r="CX69" s="3">
        <f t="shared" si="53"/>
        <v>0</v>
      </c>
      <c r="CY69" s="104">
        <f t="shared" si="106"/>
        <v>0</v>
      </c>
      <c r="CZ69" s="3">
        <f t="shared" si="107"/>
        <v>0</v>
      </c>
      <c r="DA69" s="3">
        <f t="shared" si="108"/>
        <v>0</v>
      </c>
      <c r="DB69" s="3">
        <f t="shared" si="28"/>
        <v>0</v>
      </c>
      <c r="DC69" s="3">
        <f t="shared" si="29"/>
        <v>0</v>
      </c>
      <c r="DD69" s="3">
        <f>IF(CY69=0,0,IF(DA69-DB69=0,0,MIN(DA69-DB69,$D$1-$C69-SUMIF($J$15:DC$15,"Snowball",$J69:DC69))))</f>
        <v>0</v>
      </c>
      <c r="DE69" s="3">
        <f t="shared" si="54"/>
        <v>0</v>
      </c>
      <c r="DF69" s="104">
        <f t="shared" si="109"/>
        <v>0</v>
      </c>
      <c r="DG69" s="3">
        <f t="shared" si="110"/>
        <v>0</v>
      </c>
      <c r="DH69" s="3">
        <f t="shared" si="111"/>
        <v>0</v>
      </c>
      <c r="DI69" s="3">
        <f t="shared" si="30"/>
        <v>0</v>
      </c>
      <c r="DJ69" s="3">
        <f t="shared" si="31"/>
        <v>0</v>
      </c>
      <c r="DK69" s="3">
        <f>IF(DF69=0,0,IF(DH69-DI69=0,0,MIN(DH69-DI69,$D$1-$C69-SUMIF($J$15:DJ$15,"Snowball",$J69:DJ69))))</f>
        <v>0</v>
      </c>
      <c r="DL69" s="3">
        <f t="shared" si="55"/>
        <v>0</v>
      </c>
      <c r="DM69" s="104">
        <f t="shared" si="112"/>
        <v>0</v>
      </c>
      <c r="DN69" s="3">
        <f t="shared" si="113"/>
        <v>0</v>
      </c>
      <c r="DO69" s="3">
        <f t="shared" si="114"/>
        <v>0</v>
      </c>
      <c r="DP69" s="3">
        <f t="shared" si="32"/>
        <v>0</v>
      </c>
      <c r="DQ69" s="3">
        <f t="shared" si="33"/>
        <v>0</v>
      </c>
      <c r="DR69" s="3">
        <f>IF(DM69=0,0,IF(DO69-DP69=0,0,MIN(DO69-DP69,$D$1-$C69-SUMIF($J$15:DQ$15,"Snowball",$J69:DQ69))))</f>
        <v>0</v>
      </c>
      <c r="DS69" s="3">
        <f t="shared" si="56"/>
        <v>0</v>
      </c>
      <c r="DT69" s="104">
        <f t="shared" si="115"/>
        <v>0</v>
      </c>
      <c r="DU69" s="3">
        <f t="shared" si="116"/>
        <v>0</v>
      </c>
      <c r="DV69" s="3">
        <f t="shared" si="117"/>
        <v>0</v>
      </c>
      <c r="DW69" s="3">
        <f t="shared" si="34"/>
        <v>0</v>
      </c>
      <c r="DX69" s="3">
        <f t="shared" si="35"/>
        <v>0</v>
      </c>
      <c r="DY69" s="3">
        <f>IF(DT69=0,0,IF(DV69-DW69=0,0,MIN(DV69-DW69,$D$1-$C69-SUMIF($J$15:DX$15,"Snowball",$J69:DX69))))</f>
        <v>0</v>
      </c>
      <c r="DZ69" s="3">
        <f t="shared" si="57"/>
        <v>0</v>
      </c>
      <c r="EA69" s="104">
        <f t="shared" si="118"/>
        <v>0</v>
      </c>
      <c r="EB69" s="3">
        <f t="shared" si="119"/>
        <v>0</v>
      </c>
      <c r="EC69" s="3">
        <f t="shared" si="120"/>
        <v>0</v>
      </c>
      <c r="ED69" s="3">
        <f t="shared" si="36"/>
        <v>0</v>
      </c>
      <c r="EE69" s="3">
        <f t="shared" si="37"/>
        <v>0</v>
      </c>
      <c r="EF69" s="3">
        <f>IF(EA69=0,0,IF(EC69-ED69=0,0,MIN(EC69-ED69,$D$1-$C69-SUMIF($J$15:EE$15,"Snowball",$J69:EE69))))</f>
        <v>0</v>
      </c>
      <c r="EG69" s="3">
        <f t="shared" si="58"/>
        <v>0</v>
      </c>
      <c r="EH69" s="104">
        <f t="shared" si="121"/>
        <v>0</v>
      </c>
      <c r="EI69" s="3">
        <f t="shared" si="122"/>
        <v>0</v>
      </c>
      <c r="EJ69" s="3">
        <f t="shared" si="123"/>
        <v>0</v>
      </c>
      <c r="EK69" s="3">
        <f t="shared" si="38"/>
        <v>0</v>
      </c>
      <c r="EL69" s="3">
        <f t="shared" si="39"/>
        <v>0</v>
      </c>
      <c r="EM69" s="3">
        <f>IF(EH69=0,0,IF(EJ69-EK69=0,0,MIN(EJ69-EK69,$D$1-$C69-SUMIF($J$15:EL$15,"Snowball",$J69:EL69))))</f>
        <v>0</v>
      </c>
      <c r="EN69" s="3">
        <f t="shared" si="59"/>
        <v>0</v>
      </c>
    </row>
    <row r="70" spans="1:144" x14ac:dyDescent="0.25">
      <c r="A70" s="1" t="s">
        <v>70</v>
      </c>
      <c r="B70" s="76">
        <f t="shared" si="60"/>
        <v>0</v>
      </c>
      <c r="C70" s="3">
        <f t="shared" si="61"/>
        <v>0</v>
      </c>
      <c r="D70" s="101">
        <f t="shared" si="62"/>
        <v>0</v>
      </c>
      <c r="E70" s="104">
        <f t="shared" si="63"/>
        <v>0</v>
      </c>
      <c r="F70" s="3">
        <f t="shared" si="64"/>
        <v>0</v>
      </c>
      <c r="G70" s="3">
        <f t="shared" si="65"/>
        <v>0</v>
      </c>
      <c r="H70" s="3">
        <f t="shared" si="0"/>
        <v>0</v>
      </c>
      <c r="I70" s="3">
        <f t="shared" si="1"/>
        <v>0</v>
      </c>
      <c r="J70" s="3">
        <f t="shared" si="66"/>
        <v>0</v>
      </c>
      <c r="K70" s="3">
        <f t="shared" si="40"/>
        <v>0</v>
      </c>
      <c r="L70" s="104">
        <f t="shared" si="67"/>
        <v>0</v>
      </c>
      <c r="M70" s="3">
        <f t="shared" si="68"/>
        <v>0</v>
      </c>
      <c r="N70" s="3">
        <f t="shared" si="69"/>
        <v>0</v>
      </c>
      <c r="O70" s="3">
        <f t="shared" si="2"/>
        <v>0</v>
      </c>
      <c r="P70" s="3">
        <f t="shared" si="3"/>
        <v>0</v>
      </c>
      <c r="Q70" s="3">
        <f>IF(L70=0,0,IF(N70-O70=0,0,MIN(N70-O70,$D$1-$C70-SUMIF($J$15:P$15,"Snowball",$J70:P70))))</f>
        <v>0</v>
      </c>
      <c r="R70" s="3">
        <f t="shared" si="41"/>
        <v>0</v>
      </c>
      <c r="S70" s="104">
        <f t="shared" si="70"/>
        <v>0</v>
      </c>
      <c r="T70" s="3">
        <f t="shared" si="71"/>
        <v>0</v>
      </c>
      <c r="U70" s="3">
        <f t="shared" si="72"/>
        <v>0</v>
      </c>
      <c r="V70" s="3">
        <f t="shared" si="4"/>
        <v>0</v>
      </c>
      <c r="W70" s="3">
        <f t="shared" si="5"/>
        <v>0</v>
      </c>
      <c r="X70" s="3">
        <f>IF(S70=0,0,IF(U70-V70=0,0,MIN(U70-V70,$D$1-$C70-SUMIF($J$15:W$15,"Snowball",$J70:W70))))</f>
        <v>0</v>
      </c>
      <c r="Y70" s="3">
        <f t="shared" si="42"/>
        <v>0</v>
      </c>
      <c r="Z70" s="104">
        <f t="shared" si="73"/>
        <v>0</v>
      </c>
      <c r="AA70" s="3">
        <f t="shared" si="74"/>
        <v>0</v>
      </c>
      <c r="AB70" s="3">
        <f t="shared" si="75"/>
        <v>0</v>
      </c>
      <c r="AC70" s="3">
        <f t="shared" si="6"/>
        <v>0</v>
      </c>
      <c r="AD70" s="3">
        <f t="shared" si="7"/>
        <v>0</v>
      </c>
      <c r="AE70" s="3">
        <f>IF(Z70=0,0,IF(AB70-AC70=0,0,MIN(AB70-AC70,$D$1-$C70-SUMIF($J$15:AD$15,"Snowball",$J70:AD70))))</f>
        <v>0</v>
      </c>
      <c r="AF70" s="3">
        <f t="shared" si="43"/>
        <v>0</v>
      </c>
      <c r="AG70" s="104">
        <f t="shared" si="76"/>
        <v>0</v>
      </c>
      <c r="AH70" s="3">
        <f t="shared" si="77"/>
        <v>0</v>
      </c>
      <c r="AI70" s="3">
        <f t="shared" si="78"/>
        <v>0</v>
      </c>
      <c r="AJ70" s="3">
        <f t="shared" si="8"/>
        <v>0</v>
      </c>
      <c r="AK70" s="3">
        <f t="shared" si="9"/>
        <v>0</v>
      </c>
      <c r="AL70" s="3">
        <f>IF(AG70=0,0,IF(AI70-AJ70=0,0,MIN(AI70-AJ70,$D$1-$C70-SUMIF($J$15:AK$15,"Snowball",$J70:AK70))))</f>
        <v>0</v>
      </c>
      <c r="AM70" s="3">
        <f t="shared" si="44"/>
        <v>0</v>
      </c>
      <c r="AN70" s="104">
        <f t="shared" si="79"/>
        <v>0</v>
      </c>
      <c r="AO70" s="3">
        <f t="shared" si="80"/>
        <v>0</v>
      </c>
      <c r="AP70" s="3">
        <f t="shared" si="81"/>
        <v>0</v>
      </c>
      <c r="AQ70" s="3">
        <f t="shared" si="10"/>
        <v>0</v>
      </c>
      <c r="AR70" s="3">
        <f t="shared" si="11"/>
        <v>0</v>
      </c>
      <c r="AS70" s="3">
        <f>IF(AN70=0,0,IF(AP70-AQ70=0,0,MIN(AP70-AQ70,$D$1-$C70-SUMIF($J$15:AR$15,"Snowball",$J70:AR70))))</f>
        <v>0</v>
      </c>
      <c r="AT70" s="3">
        <f t="shared" si="45"/>
        <v>0</v>
      </c>
      <c r="AU70" s="104">
        <f t="shared" si="82"/>
        <v>0</v>
      </c>
      <c r="AV70" s="3">
        <f t="shared" si="83"/>
        <v>0</v>
      </c>
      <c r="AW70" s="3">
        <f t="shared" si="84"/>
        <v>0</v>
      </c>
      <c r="AX70" s="3">
        <f t="shared" si="12"/>
        <v>0</v>
      </c>
      <c r="AY70" s="3">
        <f t="shared" si="13"/>
        <v>0</v>
      </c>
      <c r="AZ70" s="3">
        <f>IF(AU70=0,0,IF(AW70-AX70=0,0,MIN(AW70-AX70,$D$1-$C70-SUMIF($J$15:AY$15,"Snowball",$J70:AY70))))</f>
        <v>0</v>
      </c>
      <c r="BA70" s="3">
        <f t="shared" si="46"/>
        <v>0</v>
      </c>
      <c r="BB70" s="104">
        <f t="shared" si="85"/>
        <v>0</v>
      </c>
      <c r="BC70" s="3">
        <f t="shared" si="86"/>
        <v>0</v>
      </c>
      <c r="BD70" s="3">
        <f t="shared" si="87"/>
        <v>0</v>
      </c>
      <c r="BE70" s="3">
        <f t="shared" si="14"/>
        <v>0</v>
      </c>
      <c r="BF70" s="3">
        <f t="shared" si="15"/>
        <v>0</v>
      </c>
      <c r="BG70" s="3">
        <f>IF(BB70=0,0,IF(BD70-BE70=0,0,MIN(BD70-BE70,$D$1-$C70-SUMIF($J$15:BF$15,"Snowball",$J70:BF70))))</f>
        <v>0</v>
      </c>
      <c r="BH70" s="3">
        <f t="shared" si="47"/>
        <v>0</v>
      </c>
      <c r="BI70" s="104">
        <f t="shared" si="88"/>
        <v>0</v>
      </c>
      <c r="BJ70" s="3">
        <f t="shared" si="89"/>
        <v>0</v>
      </c>
      <c r="BK70" s="3">
        <f t="shared" si="90"/>
        <v>0</v>
      </c>
      <c r="BL70" s="3">
        <f t="shared" si="16"/>
        <v>0</v>
      </c>
      <c r="BM70" s="3">
        <f t="shared" si="17"/>
        <v>0</v>
      </c>
      <c r="BN70" s="3">
        <f>IF(BI70=0,0,IF(BK70-BL70=0,0,MIN(BK70-BL70,$D$1-$C70-SUMIF($J$15:BM$15,"Snowball",$J70:BM70))))</f>
        <v>0</v>
      </c>
      <c r="BO70" s="3">
        <f t="shared" si="48"/>
        <v>0</v>
      </c>
      <c r="BP70" s="104">
        <f t="shared" si="91"/>
        <v>0</v>
      </c>
      <c r="BQ70" s="3">
        <f t="shared" si="92"/>
        <v>0</v>
      </c>
      <c r="BR70" s="3">
        <f t="shared" si="93"/>
        <v>0</v>
      </c>
      <c r="BS70" s="3">
        <f t="shared" si="18"/>
        <v>0</v>
      </c>
      <c r="BT70" s="3">
        <f t="shared" si="19"/>
        <v>0</v>
      </c>
      <c r="BU70" s="3">
        <f>IF(BP70=0,0,IF(BR70-BS70=0,0,MIN(BR70-BS70,$D$1-$C70-SUMIF($J$15:BT$15,"Snowball",$J70:BT70))))</f>
        <v>0</v>
      </c>
      <c r="BV70" s="3">
        <f t="shared" si="49"/>
        <v>0</v>
      </c>
      <c r="BW70" s="104">
        <f t="shared" si="94"/>
        <v>0</v>
      </c>
      <c r="BX70" s="3">
        <f t="shared" si="95"/>
        <v>0</v>
      </c>
      <c r="BY70" s="3">
        <f t="shared" si="96"/>
        <v>0</v>
      </c>
      <c r="BZ70" s="3">
        <f t="shared" si="20"/>
        <v>0</v>
      </c>
      <c r="CA70" s="3">
        <f t="shared" si="21"/>
        <v>0</v>
      </c>
      <c r="CB70" s="3">
        <f>IF(BW70=0,0,IF(BY70-BZ70=0,0,MIN(BY70-BZ70,$D$1-$C70-SUMIF($J$15:CA$15,"Snowball",$J70:CA70))))</f>
        <v>0</v>
      </c>
      <c r="CC70" s="3">
        <f t="shared" si="50"/>
        <v>0</v>
      </c>
      <c r="CD70" s="104">
        <f t="shared" si="97"/>
        <v>0</v>
      </c>
      <c r="CE70" s="3">
        <f t="shared" si="98"/>
        <v>0</v>
      </c>
      <c r="CF70" s="3">
        <f t="shared" si="99"/>
        <v>0</v>
      </c>
      <c r="CG70" s="3">
        <f t="shared" si="22"/>
        <v>0</v>
      </c>
      <c r="CH70" s="3">
        <f t="shared" si="23"/>
        <v>0</v>
      </c>
      <c r="CI70" s="3">
        <f>IF(CD70=0,0,IF(CF70-CG70=0,0,MIN(CF70-CG70,$D$1-$C70-SUMIF($J$15:CH$15,"Snowball",$J70:CH70))))</f>
        <v>0</v>
      </c>
      <c r="CJ70" s="3">
        <f t="shared" si="51"/>
        <v>0</v>
      </c>
      <c r="CK70" s="104">
        <f t="shared" si="100"/>
        <v>0</v>
      </c>
      <c r="CL70" s="3">
        <f t="shared" si="101"/>
        <v>0</v>
      </c>
      <c r="CM70" s="3">
        <f t="shared" si="102"/>
        <v>0</v>
      </c>
      <c r="CN70" s="3">
        <f t="shared" si="24"/>
        <v>0</v>
      </c>
      <c r="CO70" s="3">
        <f t="shared" si="25"/>
        <v>0</v>
      </c>
      <c r="CP70" s="3">
        <f>IF(CK70=0,0,IF(CM70-CN70=0,0,MIN(CM70-CN70,$D$1-$C70-SUMIF($J$15:CO$15,"Snowball",$J70:CO70))))</f>
        <v>0</v>
      </c>
      <c r="CQ70" s="3">
        <f t="shared" si="52"/>
        <v>0</v>
      </c>
      <c r="CR70" s="104">
        <f t="shared" si="103"/>
        <v>0</v>
      </c>
      <c r="CS70" s="3">
        <f t="shared" si="104"/>
        <v>0</v>
      </c>
      <c r="CT70" s="3">
        <f t="shared" si="105"/>
        <v>0</v>
      </c>
      <c r="CU70" s="3">
        <f t="shared" si="26"/>
        <v>0</v>
      </c>
      <c r="CV70" s="3">
        <f t="shared" si="27"/>
        <v>0</v>
      </c>
      <c r="CW70" s="3">
        <f>IF(CR70=0,0,IF(CT70-CU70=0,0,MIN(CT70-CU70,$D$1-$C70-SUMIF($J$15:CV$15,"Snowball",$J70:CV70))))</f>
        <v>0</v>
      </c>
      <c r="CX70" s="3">
        <f t="shared" si="53"/>
        <v>0</v>
      </c>
      <c r="CY70" s="104">
        <f t="shared" si="106"/>
        <v>0</v>
      </c>
      <c r="CZ70" s="3">
        <f t="shared" si="107"/>
        <v>0</v>
      </c>
      <c r="DA70" s="3">
        <f t="shared" si="108"/>
        <v>0</v>
      </c>
      <c r="DB70" s="3">
        <f t="shared" si="28"/>
        <v>0</v>
      </c>
      <c r="DC70" s="3">
        <f t="shared" si="29"/>
        <v>0</v>
      </c>
      <c r="DD70" s="3">
        <f>IF(CY70=0,0,IF(DA70-DB70=0,0,MIN(DA70-DB70,$D$1-$C70-SUMIF($J$15:DC$15,"Snowball",$J70:DC70))))</f>
        <v>0</v>
      </c>
      <c r="DE70" s="3">
        <f t="shared" si="54"/>
        <v>0</v>
      </c>
      <c r="DF70" s="104">
        <f t="shared" si="109"/>
        <v>0</v>
      </c>
      <c r="DG70" s="3">
        <f t="shared" si="110"/>
        <v>0</v>
      </c>
      <c r="DH70" s="3">
        <f t="shared" si="111"/>
        <v>0</v>
      </c>
      <c r="DI70" s="3">
        <f t="shared" si="30"/>
        <v>0</v>
      </c>
      <c r="DJ70" s="3">
        <f t="shared" si="31"/>
        <v>0</v>
      </c>
      <c r="DK70" s="3">
        <f>IF(DF70=0,0,IF(DH70-DI70=0,0,MIN(DH70-DI70,$D$1-$C70-SUMIF($J$15:DJ$15,"Snowball",$J70:DJ70))))</f>
        <v>0</v>
      </c>
      <c r="DL70" s="3">
        <f t="shared" si="55"/>
        <v>0</v>
      </c>
      <c r="DM70" s="104">
        <f t="shared" si="112"/>
        <v>0</v>
      </c>
      <c r="DN70" s="3">
        <f t="shared" si="113"/>
        <v>0</v>
      </c>
      <c r="DO70" s="3">
        <f t="shared" si="114"/>
        <v>0</v>
      </c>
      <c r="DP70" s="3">
        <f t="shared" si="32"/>
        <v>0</v>
      </c>
      <c r="DQ70" s="3">
        <f t="shared" si="33"/>
        <v>0</v>
      </c>
      <c r="DR70" s="3">
        <f>IF(DM70=0,0,IF(DO70-DP70=0,0,MIN(DO70-DP70,$D$1-$C70-SUMIF($J$15:DQ$15,"Snowball",$J70:DQ70))))</f>
        <v>0</v>
      </c>
      <c r="DS70" s="3">
        <f t="shared" si="56"/>
        <v>0</v>
      </c>
      <c r="DT70" s="104">
        <f t="shared" si="115"/>
        <v>0</v>
      </c>
      <c r="DU70" s="3">
        <f t="shared" si="116"/>
        <v>0</v>
      </c>
      <c r="DV70" s="3">
        <f t="shared" si="117"/>
        <v>0</v>
      </c>
      <c r="DW70" s="3">
        <f t="shared" si="34"/>
        <v>0</v>
      </c>
      <c r="DX70" s="3">
        <f t="shared" si="35"/>
        <v>0</v>
      </c>
      <c r="DY70" s="3">
        <f>IF(DT70=0,0,IF(DV70-DW70=0,0,MIN(DV70-DW70,$D$1-$C70-SUMIF($J$15:DX$15,"Snowball",$J70:DX70))))</f>
        <v>0</v>
      </c>
      <c r="DZ70" s="3">
        <f t="shared" si="57"/>
        <v>0</v>
      </c>
      <c r="EA70" s="104">
        <f t="shared" si="118"/>
        <v>0</v>
      </c>
      <c r="EB70" s="3">
        <f t="shared" si="119"/>
        <v>0</v>
      </c>
      <c r="EC70" s="3">
        <f t="shared" si="120"/>
        <v>0</v>
      </c>
      <c r="ED70" s="3">
        <f t="shared" si="36"/>
        <v>0</v>
      </c>
      <c r="EE70" s="3">
        <f t="shared" si="37"/>
        <v>0</v>
      </c>
      <c r="EF70" s="3">
        <f>IF(EA70=0,0,IF(EC70-ED70=0,0,MIN(EC70-ED70,$D$1-$C70-SUMIF($J$15:EE$15,"Snowball",$J70:EE70))))</f>
        <v>0</v>
      </c>
      <c r="EG70" s="3">
        <f t="shared" si="58"/>
        <v>0</v>
      </c>
      <c r="EH70" s="104">
        <f t="shared" si="121"/>
        <v>0</v>
      </c>
      <c r="EI70" s="3">
        <f t="shared" si="122"/>
        <v>0</v>
      </c>
      <c r="EJ70" s="3">
        <f t="shared" si="123"/>
        <v>0</v>
      </c>
      <c r="EK70" s="3">
        <f t="shared" si="38"/>
        <v>0</v>
      </c>
      <c r="EL70" s="3">
        <f t="shared" si="39"/>
        <v>0</v>
      </c>
      <c r="EM70" s="3">
        <f>IF(EH70=0,0,IF(EJ70-EK70=0,0,MIN(EJ70-EK70,$D$1-$C70-SUMIF($J$15:EL$15,"Snowball",$J70:EL70))))</f>
        <v>0</v>
      </c>
      <c r="EN70" s="3">
        <f t="shared" si="59"/>
        <v>0</v>
      </c>
    </row>
    <row r="71" spans="1:144" x14ac:dyDescent="0.25">
      <c r="A71" s="1" t="s">
        <v>71</v>
      </c>
      <c r="B71" s="76">
        <f t="shared" si="60"/>
        <v>0</v>
      </c>
      <c r="C71" s="3">
        <f t="shared" si="61"/>
        <v>0</v>
      </c>
      <c r="D71" s="101">
        <f t="shared" si="62"/>
        <v>0</v>
      </c>
      <c r="E71" s="104">
        <f t="shared" si="63"/>
        <v>0</v>
      </c>
      <c r="F71" s="3">
        <f t="shared" si="64"/>
        <v>0</v>
      </c>
      <c r="G71" s="3">
        <f t="shared" si="65"/>
        <v>0</v>
      </c>
      <c r="H71" s="3">
        <f t="shared" si="0"/>
        <v>0</v>
      </c>
      <c r="I71" s="3">
        <f t="shared" si="1"/>
        <v>0</v>
      </c>
      <c r="J71" s="3">
        <f t="shared" si="66"/>
        <v>0</v>
      </c>
      <c r="K71" s="3">
        <f t="shared" si="40"/>
        <v>0</v>
      </c>
      <c r="L71" s="104">
        <f t="shared" si="67"/>
        <v>0</v>
      </c>
      <c r="M71" s="3">
        <f t="shared" si="68"/>
        <v>0</v>
      </c>
      <c r="N71" s="3">
        <f t="shared" si="69"/>
        <v>0</v>
      </c>
      <c r="O71" s="3">
        <f t="shared" si="2"/>
        <v>0</v>
      </c>
      <c r="P71" s="3">
        <f t="shared" si="3"/>
        <v>0</v>
      </c>
      <c r="Q71" s="3">
        <f>IF(L71=0,0,IF(N71-O71=0,0,MIN(N71-O71,$D$1-$C71-SUMIF($J$15:P$15,"Snowball",$J71:P71))))</f>
        <v>0</v>
      </c>
      <c r="R71" s="3">
        <f t="shared" si="41"/>
        <v>0</v>
      </c>
      <c r="S71" s="104">
        <f t="shared" si="70"/>
        <v>0</v>
      </c>
      <c r="T71" s="3">
        <f t="shared" si="71"/>
        <v>0</v>
      </c>
      <c r="U71" s="3">
        <f t="shared" si="72"/>
        <v>0</v>
      </c>
      <c r="V71" s="3">
        <f t="shared" si="4"/>
        <v>0</v>
      </c>
      <c r="W71" s="3">
        <f t="shared" si="5"/>
        <v>0</v>
      </c>
      <c r="X71" s="3">
        <f>IF(S71=0,0,IF(U71-V71=0,0,MIN(U71-V71,$D$1-$C71-SUMIF($J$15:W$15,"Snowball",$J71:W71))))</f>
        <v>0</v>
      </c>
      <c r="Y71" s="3">
        <f t="shared" si="42"/>
        <v>0</v>
      </c>
      <c r="Z71" s="104">
        <f t="shared" si="73"/>
        <v>0</v>
      </c>
      <c r="AA71" s="3">
        <f t="shared" si="74"/>
        <v>0</v>
      </c>
      <c r="AB71" s="3">
        <f t="shared" si="75"/>
        <v>0</v>
      </c>
      <c r="AC71" s="3">
        <f t="shared" si="6"/>
        <v>0</v>
      </c>
      <c r="AD71" s="3">
        <f t="shared" si="7"/>
        <v>0</v>
      </c>
      <c r="AE71" s="3">
        <f>IF(Z71=0,0,IF(AB71-AC71=0,0,MIN(AB71-AC71,$D$1-$C71-SUMIF($J$15:AD$15,"Snowball",$J71:AD71))))</f>
        <v>0</v>
      </c>
      <c r="AF71" s="3">
        <f t="shared" si="43"/>
        <v>0</v>
      </c>
      <c r="AG71" s="104">
        <f t="shared" si="76"/>
        <v>0</v>
      </c>
      <c r="AH71" s="3">
        <f t="shared" si="77"/>
        <v>0</v>
      </c>
      <c r="AI71" s="3">
        <f t="shared" si="78"/>
        <v>0</v>
      </c>
      <c r="AJ71" s="3">
        <f t="shared" si="8"/>
        <v>0</v>
      </c>
      <c r="AK71" s="3">
        <f t="shared" si="9"/>
        <v>0</v>
      </c>
      <c r="AL71" s="3">
        <f>IF(AG71=0,0,IF(AI71-AJ71=0,0,MIN(AI71-AJ71,$D$1-$C71-SUMIF($J$15:AK$15,"Snowball",$J71:AK71))))</f>
        <v>0</v>
      </c>
      <c r="AM71" s="3">
        <f t="shared" si="44"/>
        <v>0</v>
      </c>
      <c r="AN71" s="104">
        <f t="shared" si="79"/>
        <v>0</v>
      </c>
      <c r="AO71" s="3">
        <f t="shared" si="80"/>
        <v>0</v>
      </c>
      <c r="AP71" s="3">
        <f t="shared" si="81"/>
        <v>0</v>
      </c>
      <c r="AQ71" s="3">
        <f t="shared" si="10"/>
        <v>0</v>
      </c>
      <c r="AR71" s="3">
        <f t="shared" si="11"/>
        <v>0</v>
      </c>
      <c r="AS71" s="3">
        <f>IF(AN71=0,0,IF(AP71-AQ71=0,0,MIN(AP71-AQ71,$D$1-$C71-SUMIF($J$15:AR$15,"Snowball",$J71:AR71))))</f>
        <v>0</v>
      </c>
      <c r="AT71" s="3">
        <f t="shared" si="45"/>
        <v>0</v>
      </c>
      <c r="AU71" s="104">
        <f t="shared" si="82"/>
        <v>0</v>
      </c>
      <c r="AV71" s="3">
        <f t="shared" si="83"/>
        <v>0</v>
      </c>
      <c r="AW71" s="3">
        <f t="shared" si="84"/>
        <v>0</v>
      </c>
      <c r="AX71" s="3">
        <f t="shared" si="12"/>
        <v>0</v>
      </c>
      <c r="AY71" s="3">
        <f t="shared" si="13"/>
        <v>0</v>
      </c>
      <c r="AZ71" s="3">
        <f>IF(AU71=0,0,IF(AW71-AX71=0,0,MIN(AW71-AX71,$D$1-$C71-SUMIF($J$15:AY$15,"Snowball",$J71:AY71))))</f>
        <v>0</v>
      </c>
      <c r="BA71" s="3">
        <f t="shared" si="46"/>
        <v>0</v>
      </c>
      <c r="BB71" s="104">
        <f t="shared" si="85"/>
        <v>0</v>
      </c>
      <c r="BC71" s="3">
        <f t="shared" si="86"/>
        <v>0</v>
      </c>
      <c r="BD71" s="3">
        <f t="shared" si="87"/>
        <v>0</v>
      </c>
      <c r="BE71" s="3">
        <f t="shared" si="14"/>
        <v>0</v>
      </c>
      <c r="BF71" s="3">
        <f t="shared" si="15"/>
        <v>0</v>
      </c>
      <c r="BG71" s="3">
        <f>IF(BB71=0,0,IF(BD71-BE71=0,0,MIN(BD71-BE71,$D$1-$C71-SUMIF($J$15:BF$15,"Snowball",$J71:BF71))))</f>
        <v>0</v>
      </c>
      <c r="BH71" s="3">
        <f t="shared" si="47"/>
        <v>0</v>
      </c>
      <c r="BI71" s="104">
        <f t="shared" si="88"/>
        <v>0</v>
      </c>
      <c r="BJ71" s="3">
        <f t="shared" si="89"/>
        <v>0</v>
      </c>
      <c r="BK71" s="3">
        <f t="shared" si="90"/>
        <v>0</v>
      </c>
      <c r="BL71" s="3">
        <f t="shared" si="16"/>
        <v>0</v>
      </c>
      <c r="BM71" s="3">
        <f t="shared" si="17"/>
        <v>0</v>
      </c>
      <c r="BN71" s="3">
        <f>IF(BI71=0,0,IF(BK71-BL71=0,0,MIN(BK71-BL71,$D$1-$C71-SUMIF($J$15:BM$15,"Snowball",$J71:BM71))))</f>
        <v>0</v>
      </c>
      <c r="BO71" s="3">
        <f t="shared" si="48"/>
        <v>0</v>
      </c>
      <c r="BP71" s="104">
        <f t="shared" si="91"/>
        <v>0</v>
      </c>
      <c r="BQ71" s="3">
        <f t="shared" si="92"/>
        <v>0</v>
      </c>
      <c r="BR71" s="3">
        <f t="shared" si="93"/>
        <v>0</v>
      </c>
      <c r="BS71" s="3">
        <f t="shared" si="18"/>
        <v>0</v>
      </c>
      <c r="BT71" s="3">
        <f t="shared" si="19"/>
        <v>0</v>
      </c>
      <c r="BU71" s="3">
        <f>IF(BP71=0,0,IF(BR71-BS71=0,0,MIN(BR71-BS71,$D$1-$C71-SUMIF($J$15:BT$15,"Snowball",$J71:BT71))))</f>
        <v>0</v>
      </c>
      <c r="BV71" s="3">
        <f t="shared" si="49"/>
        <v>0</v>
      </c>
      <c r="BW71" s="104">
        <f t="shared" si="94"/>
        <v>0</v>
      </c>
      <c r="BX71" s="3">
        <f t="shared" si="95"/>
        <v>0</v>
      </c>
      <c r="BY71" s="3">
        <f t="shared" si="96"/>
        <v>0</v>
      </c>
      <c r="BZ71" s="3">
        <f t="shared" si="20"/>
        <v>0</v>
      </c>
      <c r="CA71" s="3">
        <f t="shared" si="21"/>
        <v>0</v>
      </c>
      <c r="CB71" s="3">
        <f>IF(BW71=0,0,IF(BY71-BZ71=0,0,MIN(BY71-BZ71,$D$1-$C71-SUMIF($J$15:CA$15,"Snowball",$J71:CA71))))</f>
        <v>0</v>
      </c>
      <c r="CC71" s="3">
        <f t="shared" si="50"/>
        <v>0</v>
      </c>
      <c r="CD71" s="104">
        <f t="shared" si="97"/>
        <v>0</v>
      </c>
      <c r="CE71" s="3">
        <f t="shared" si="98"/>
        <v>0</v>
      </c>
      <c r="CF71" s="3">
        <f t="shared" si="99"/>
        <v>0</v>
      </c>
      <c r="CG71" s="3">
        <f t="shared" si="22"/>
        <v>0</v>
      </c>
      <c r="CH71" s="3">
        <f t="shared" si="23"/>
        <v>0</v>
      </c>
      <c r="CI71" s="3">
        <f>IF(CD71=0,0,IF(CF71-CG71=0,0,MIN(CF71-CG71,$D$1-$C71-SUMIF($J$15:CH$15,"Snowball",$J71:CH71))))</f>
        <v>0</v>
      </c>
      <c r="CJ71" s="3">
        <f t="shared" si="51"/>
        <v>0</v>
      </c>
      <c r="CK71" s="104">
        <f t="shared" si="100"/>
        <v>0</v>
      </c>
      <c r="CL71" s="3">
        <f t="shared" si="101"/>
        <v>0</v>
      </c>
      <c r="CM71" s="3">
        <f t="shared" si="102"/>
        <v>0</v>
      </c>
      <c r="CN71" s="3">
        <f t="shared" si="24"/>
        <v>0</v>
      </c>
      <c r="CO71" s="3">
        <f t="shared" si="25"/>
        <v>0</v>
      </c>
      <c r="CP71" s="3">
        <f>IF(CK71=0,0,IF(CM71-CN71=0,0,MIN(CM71-CN71,$D$1-$C71-SUMIF($J$15:CO$15,"Snowball",$J71:CO71))))</f>
        <v>0</v>
      </c>
      <c r="CQ71" s="3">
        <f t="shared" si="52"/>
        <v>0</v>
      </c>
      <c r="CR71" s="104">
        <f t="shared" si="103"/>
        <v>0</v>
      </c>
      <c r="CS71" s="3">
        <f t="shared" si="104"/>
        <v>0</v>
      </c>
      <c r="CT71" s="3">
        <f t="shared" si="105"/>
        <v>0</v>
      </c>
      <c r="CU71" s="3">
        <f t="shared" si="26"/>
        <v>0</v>
      </c>
      <c r="CV71" s="3">
        <f t="shared" si="27"/>
        <v>0</v>
      </c>
      <c r="CW71" s="3">
        <f>IF(CR71=0,0,IF(CT71-CU71=0,0,MIN(CT71-CU71,$D$1-$C71-SUMIF($J$15:CV$15,"Snowball",$J71:CV71))))</f>
        <v>0</v>
      </c>
      <c r="CX71" s="3">
        <f t="shared" si="53"/>
        <v>0</v>
      </c>
      <c r="CY71" s="104">
        <f t="shared" si="106"/>
        <v>0</v>
      </c>
      <c r="CZ71" s="3">
        <f t="shared" si="107"/>
        <v>0</v>
      </c>
      <c r="DA71" s="3">
        <f t="shared" si="108"/>
        <v>0</v>
      </c>
      <c r="DB71" s="3">
        <f t="shared" si="28"/>
        <v>0</v>
      </c>
      <c r="DC71" s="3">
        <f t="shared" si="29"/>
        <v>0</v>
      </c>
      <c r="DD71" s="3">
        <f>IF(CY71=0,0,IF(DA71-DB71=0,0,MIN(DA71-DB71,$D$1-$C71-SUMIF($J$15:DC$15,"Snowball",$J71:DC71))))</f>
        <v>0</v>
      </c>
      <c r="DE71" s="3">
        <f t="shared" si="54"/>
        <v>0</v>
      </c>
      <c r="DF71" s="104">
        <f t="shared" si="109"/>
        <v>0</v>
      </c>
      <c r="DG71" s="3">
        <f t="shared" si="110"/>
        <v>0</v>
      </c>
      <c r="DH71" s="3">
        <f t="shared" si="111"/>
        <v>0</v>
      </c>
      <c r="DI71" s="3">
        <f t="shared" si="30"/>
        <v>0</v>
      </c>
      <c r="DJ71" s="3">
        <f t="shared" si="31"/>
        <v>0</v>
      </c>
      <c r="DK71" s="3">
        <f>IF(DF71=0,0,IF(DH71-DI71=0,0,MIN(DH71-DI71,$D$1-$C71-SUMIF($J$15:DJ$15,"Snowball",$J71:DJ71))))</f>
        <v>0</v>
      </c>
      <c r="DL71" s="3">
        <f t="shared" si="55"/>
        <v>0</v>
      </c>
      <c r="DM71" s="104">
        <f t="shared" si="112"/>
        <v>0</v>
      </c>
      <c r="DN71" s="3">
        <f t="shared" si="113"/>
        <v>0</v>
      </c>
      <c r="DO71" s="3">
        <f t="shared" si="114"/>
        <v>0</v>
      </c>
      <c r="DP71" s="3">
        <f t="shared" si="32"/>
        <v>0</v>
      </c>
      <c r="DQ71" s="3">
        <f t="shared" si="33"/>
        <v>0</v>
      </c>
      <c r="DR71" s="3">
        <f>IF(DM71=0,0,IF(DO71-DP71=0,0,MIN(DO71-DP71,$D$1-$C71-SUMIF($J$15:DQ$15,"Snowball",$J71:DQ71))))</f>
        <v>0</v>
      </c>
      <c r="DS71" s="3">
        <f t="shared" si="56"/>
        <v>0</v>
      </c>
      <c r="DT71" s="104">
        <f t="shared" si="115"/>
        <v>0</v>
      </c>
      <c r="DU71" s="3">
        <f t="shared" si="116"/>
        <v>0</v>
      </c>
      <c r="DV71" s="3">
        <f t="shared" si="117"/>
        <v>0</v>
      </c>
      <c r="DW71" s="3">
        <f t="shared" si="34"/>
        <v>0</v>
      </c>
      <c r="DX71" s="3">
        <f t="shared" si="35"/>
        <v>0</v>
      </c>
      <c r="DY71" s="3">
        <f>IF(DT71=0,0,IF(DV71-DW71=0,0,MIN(DV71-DW71,$D$1-$C71-SUMIF($J$15:DX$15,"Snowball",$J71:DX71))))</f>
        <v>0</v>
      </c>
      <c r="DZ71" s="3">
        <f t="shared" si="57"/>
        <v>0</v>
      </c>
      <c r="EA71" s="104">
        <f t="shared" si="118"/>
        <v>0</v>
      </c>
      <c r="EB71" s="3">
        <f t="shared" si="119"/>
        <v>0</v>
      </c>
      <c r="EC71" s="3">
        <f t="shared" si="120"/>
        <v>0</v>
      </c>
      <c r="ED71" s="3">
        <f t="shared" si="36"/>
        <v>0</v>
      </c>
      <c r="EE71" s="3">
        <f t="shared" si="37"/>
        <v>0</v>
      </c>
      <c r="EF71" s="3">
        <f>IF(EA71=0,0,IF(EC71-ED71=0,0,MIN(EC71-ED71,$D$1-$C71-SUMIF($J$15:EE$15,"Snowball",$J71:EE71))))</f>
        <v>0</v>
      </c>
      <c r="EG71" s="3">
        <f t="shared" si="58"/>
        <v>0</v>
      </c>
      <c r="EH71" s="104">
        <f t="shared" si="121"/>
        <v>0</v>
      </c>
      <c r="EI71" s="3">
        <f t="shared" si="122"/>
        <v>0</v>
      </c>
      <c r="EJ71" s="3">
        <f t="shared" si="123"/>
        <v>0</v>
      </c>
      <c r="EK71" s="3">
        <f t="shared" si="38"/>
        <v>0</v>
      </c>
      <c r="EL71" s="3">
        <f t="shared" si="39"/>
        <v>0</v>
      </c>
      <c r="EM71" s="3">
        <f>IF(EH71=0,0,IF(EJ71-EK71=0,0,MIN(EJ71-EK71,$D$1-$C71-SUMIF($J$15:EL$15,"Snowball",$J71:EL71))))</f>
        <v>0</v>
      </c>
      <c r="EN71" s="3">
        <f t="shared" si="59"/>
        <v>0</v>
      </c>
    </row>
    <row r="72" spans="1:144" x14ac:dyDescent="0.25">
      <c r="A72" s="1" t="s">
        <v>72</v>
      </c>
      <c r="B72" s="76">
        <f t="shared" si="60"/>
        <v>0</v>
      </c>
      <c r="C72" s="3">
        <f t="shared" si="61"/>
        <v>0</v>
      </c>
      <c r="D72" s="101">
        <f t="shared" si="62"/>
        <v>0</v>
      </c>
      <c r="E72" s="104">
        <f t="shared" si="63"/>
        <v>0</v>
      </c>
      <c r="F72" s="3">
        <f t="shared" si="64"/>
        <v>0</v>
      </c>
      <c r="G72" s="3">
        <f t="shared" si="65"/>
        <v>0</v>
      </c>
      <c r="H72" s="3">
        <f t="shared" si="0"/>
        <v>0</v>
      </c>
      <c r="I72" s="3">
        <f t="shared" si="1"/>
        <v>0</v>
      </c>
      <c r="J72" s="3">
        <f t="shared" si="66"/>
        <v>0</v>
      </c>
      <c r="K72" s="3">
        <f t="shared" si="40"/>
        <v>0</v>
      </c>
      <c r="L72" s="104">
        <f t="shared" si="67"/>
        <v>0</v>
      </c>
      <c r="M72" s="3">
        <f t="shared" si="68"/>
        <v>0</v>
      </c>
      <c r="N72" s="3">
        <f t="shared" si="69"/>
        <v>0</v>
      </c>
      <c r="O72" s="3">
        <f t="shared" si="2"/>
        <v>0</v>
      </c>
      <c r="P72" s="3">
        <f t="shared" si="3"/>
        <v>0</v>
      </c>
      <c r="Q72" s="3">
        <f>IF(L72=0,0,IF(N72-O72=0,0,MIN(N72-O72,$D$1-$C72-SUMIF($J$15:P$15,"Snowball",$J72:P72))))</f>
        <v>0</v>
      </c>
      <c r="R72" s="3">
        <f t="shared" si="41"/>
        <v>0</v>
      </c>
      <c r="S72" s="104">
        <f t="shared" si="70"/>
        <v>0</v>
      </c>
      <c r="T72" s="3">
        <f t="shared" si="71"/>
        <v>0</v>
      </c>
      <c r="U72" s="3">
        <f t="shared" si="72"/>
        <v>0</v>
      </c>
      <c r="V72" s="3">
        <f t="shared" si="4"/>
        <v>0</v>
      </c>
      <c r="W72" s="3">
        <f t="shared" si="5"/>
        <v>0</v>
      </c>
      <c r="X72" s="3">
        <f>IF(S72=0,0,IF(U72-V72=0,0,MIN(U72-V72,$D$1-$C72-SUMIF($J$15:W$15,"Snowball",$J72:W72))))</f>
        <v>0</v>
      </c>
      <c r="Y72" s="3">
        <f t="shared" si="42"/>
        <v>0</v>
      </c>
      <c r="Z72" s="104">
        <f t="shared" si="73"/>
        <v>0</v>
      </c>
      <c r="AA72" s="3">
        <f t="shared" si="74"/>
        <v>0</v>
      </c>
      <c r="AB72" s="3">
        <f t="shared" si="75"/>
        <v>0</v>
      </c>
      <c r="AC72" s="3">
        <f t="shared" si="6"/>
        <v>0</v>
      </c>
      <c r="AD72" s="3">
        <f t="shared" si="7"/>
        <v>0</v>
      </c>
      <c r="AE72" s="3">
        <f>IF(Z72=0,0,IF(AB72-AC72=0,0,MIN(AB72-AC72,$D$1-$C72-SUMIF($J$15:AD$15,"Snowball",$J72:AD72))))</f>
        <v>0</v>
      </c>
      <c r="AF72" s="3">
        <f t="shared" si="43"/>
        <v>0</v>
      </c>
      <c r="AG72" s="104">
        <f t="shared" si="76"/>
        <v>0</v>
      </c>
      <c r="AH72" s="3">
        <f t="shared" si="77"/>
        <v>0</v>
      </c>
      <c r="AI72" s="3">
        <f t="shared" si="78"/>
        <v>0</v>
      </c>
      <c r="AJ72" s="3">
        <f t="shared" si="8"/>
        <v>0</v>
      </c>
      <c r="AK72" s="3">
        <f t="shared" si="9"/>
        <v>0</v>
      </c>
      <c r="AL72" s="3">
        <f>IF(AG72=0,0,IF(AI72-AJ72=0,0,MIN(AI72-AJ72,$D$1-$C72-SUMIF($J$15:AK$15,"Snowball",$J72:AK72))))</f>
        <v>0</v>
      </c>
      <c r="AM72" s="3">
        <f t="shared" si="44"/>
        <v>0</v>
      </c>
      <c r="AN72" s="104">
        <f t="shared" si="79"/>
        <v>0</v>
      </c>
      <c r="AO72" s="3">
        <f t="shared" si="80"/>
        <v>0</v>
      </c>
      <c r="AP72" s="3">
        <f t="shared" si="81"/>
        <v>0</v>
      </c>
      <c r="AQ72" s="3">
        <f t="shared" si="10"/>
        <v>0</v>
      </c>
      <c r="AR72" s="3">
        <f t="shared" si="11"/>
        <v>0</v>
      </c>
      <c r="AS72" s="3">
        <f>IF(AN72=0,0,IF(AP72-AQ72=0,0,MIN(AP72-AQ72,$D$1-$C72-SUMIF($J$15:AR$15,"Snowball",$J72:AR72))))</f>
        <v>0</v>
      </c>
      <c r="AT72" s="3">
        <f t="shared" si="45"/>
        <v>0</v>
      </c>
      <c r="AU72" s="104">
        <f t="shared" si="82"/>
        <v>0</v>
      </c>
      <c r="AV72" s="3">
        <f t="shared" si="83"/>
        <v>0</v>
      </c>
      <c r="AW72" s="3">
        <f t="shared" si="84"/>
        <v>0</v>
      </c>
      <c r="AX72" s="3">
        <f t="shared" si="12"/>
        <v>0</v>
      </c>
      <c r="AY72" s="3">
        <f t="shared" si="13"/>
        <v>0</v>
      </c>
      <c r="AZ72" s="3">
        <f>IF(AU72=0,0,IF(AW72-AX72=0,0,MIN(AW72-AX72,$D$1-$C72-SUMIF($J$15:AY$15,"Snowball",$J72:AY72))))</f>
        <v>0</v>
      </c>
      <c r="BA72" s="3">
        <f t="shared" si="46"/>
        <v>0</v>
      </c>
      <c r="BB72" s="104">
        <f t="shared" si="85"/>
        <v>0</v>
      </c>
      <c r="BC72" s="3">
        <f t="shared" si="86"/>
        <v>0</v>
      </c>
      <c r="BD72" s="3">
        <f t="shared" si="87"/>
        <v>0</v>
      </c>
      <c r="BE72" s="3">
        <f t="shared" si="14"/>
        <v>0</v>
      </c>
      <c r="BF72" s="3">
        <f t="shared" si="15"/>
        <v>0</v>
      </c>
      <c r="BG72" s="3">
        <f>IF(BB72=0,0,IF(BD72-BE72=0,0,MIN(BD72-BE72,$D$1-$C72-SUMIF($J$15:BF$15,"Snowball",$J72:BF72))))</f>
        <v>0</v>
      </c>
      <c r="BH72" s="3">
        <f t="shared" si="47"/>
        <v>0</v>
      </c>
      <c r="BI72" s="104">
        <f t="shared" si="88"/>
        <v>0</v>
      </c>
      <c r="BJ72" s="3">
        <f t="shared" si="89"/>
        <v>0</v>
      </c>
      <c r="BK72" s="3">
        <f t="shared" si="90"/>
        <v>0</v>
      </c>
      <c r="BL72" s="3">
        <f t="shared" si="16"/>
        <v>0</v>
      </c>
      <c r="BM72" s="3">
        <f t="shared" si="17"/>
        <v>0</v>
      </c>
      <c r="BN72" s="3">
        <f>IF(BI72=0,0,IF(BK72-BL72=0,0,MIN(BK72-BL72,$D$1-$C72-SUMIF($J$15:BM$15,"Snowball",$J72:BM72))))</f>
        <v>0</v>
      </c>
      <c r="BO72" s="3">
        <f t="shared" si="48"/>
        <v>0</v>
      </c>
      <c r="BP72" s="104">
        <f t="shared" si="91"/>
        <v>0</v>
      </c>
      <c r="BQ72" s="3">
        <f t="shared" si="92"/>
        <v>0</v>
      </c>
      <c r="BR72" s="3">
        <f t="shared" si="93"/>
        <v>0</v>
      </c>
      <c r="BS72" s="3">
        <f t="shared" si="18"/>
        <v>0</v>
      </c>
      <c r="BT72" s="3">
        <f t="shared" si="19"/>
        <v>0</v>
      </c>
      <c r="BU72" s="3">
        <f>IF(BP72=0,0,IF(BR72-BS72=0,0,MIN(BR72-BS72,$D$1-$C72-SUMIF($J$15:BT$15,"Snowball",$J72:BT72))))</f>
        <v>0</v>
      </c>
      <c r="BV72" s="3">
        <f t="shared" si="49"/>
        <v>0</v>
      </c>
      <c r="BW72" s="104">
        <f t="shared" si="94"/>
        <v>0</v>
      </c>
      <c r="BX72" s="3">
        <f t="shared" si="95"/>
        <v>0</v>
      </c>
      <c r="BY72" s="3">
        <f t="shared" si="96"/>
        <v>0</v>
      </c>
      <c r="BZ72" s="3">
        <f t="shared" si="20"/>
        <v>0</v>
      </c>
      <c r="CA72" s="3">
        <f t="shared" si="21"/>
        <v>0</v>
      </c>
      <c r="CB72" s="3">
        <f>IF(BW72=0,0,IF(BY72-BZ72=0,0,MIN(BY72-BZ72,$D$1-$C72-SUMIF($J$15:CA$15,"Snowball",$J72:CA72))))</f>
        <v>0</v>
      </c>
      <c r="CC72" s="3">
        <f t="shared" si="50"/>
        <v>0</v>
      </c>
      <c r="CD72" s="104">
        <f t="shared" si="97"/>
        <v>0</v>
      </c>
      <c r="CE72" s="3">
        <f t="shared" si="98"/>
        <v>0</v>
      </c>
      <c r="CF72" s="3">
        <f t="shared" si="99"/>
        <v>0</v>
      </c>
      <c r="CG72" s="3">
        <f t="shared" si="22"/>
        <v>0</v>
      </c>
      <c r="CH72" s="3">
        <f t="shared" si="23"/>
        <v>0</v>
      </c>
      <c r="CI72" s="3">
        <f>IF(CD72=0,0,IF(CF72-CG72=0,0,MIN(CF72-CG72,$D$1-$C72-SUMIF($J$15:CH$15,"Snowball",$J72:CH72))))</f>
        <v>0</v>
      </c>
      <c r="CJ72" s="3">
        <f t="shared" si="51"/>
        <v>0</v>
      </c>
      <c r="CK72" s="104">
        <f t="shared" si="100"/>
        <v>0</v>
      </c>
      <c r="CL72" s="3">
        <f t="shared" si="101"/>
        <v>0</v>
      </c>
      <c r="CM72" s="3">
        <f t="shared" si="102"/>
        <v>0</v>
      </c>
      <c r="CN72" s="3">
        <f t="shared" si="24"/>
        <v>0</v>
      </c>
      <c r="CO72" s="3">
        <f t="shared" si="25"/>
        <v>0</v>
      </c>
      <c r="CP72" s="3">
        <f>IF(CK72=0,0,IF(CM72-CN72=0,0,MIN(CM72-CN72,$D$1-$C72-SUMIF($J$15:CO$15,"Snowball",$J72:CO72))))</f>
        <v>0</v>
      </c>
      <c r="CQ72" s="3">
        <f t="shared" si="52"/>
        <v>0</v>
      </c>
      <c r="CR72" s="104">
        <f t="shared" si="103"/>
        <v>0</v>
      </c>
      <c r="CS72" s="3">
        <f t="shared" si="104"/>
        <v>0</v>
      </c>
      <c r="CT72" s="3">
        <f t="shared" si="105"/>
        <v>0</v>
      </c>
      <c r="CU72" s="3">
        <f t="shared" si="26"/>
        <v>0</v>
      </c>
      <c r="CV72" s="3">
        <f t="shared" si="27"/>
        <v>0</v>
      </c>
      <c r="CW72" s="3">
        <f>IF(CR72=0,0,IF(CT72-CU72=0,0,MIN(CT72-CU72,$D$1-$C72-SUMIF($J$15:CV$15,"Snowball",$J72:CV72))))</f>
        <v>0</v>
      </c>
      <c r="CX72" s="3">
        <f t="shared" si="53"/>
        <v>0</v>
      </c>
      <c r="CY72" s="104">
        <f t="shared" si="106"/>
        <v>0</v>
      </c>
      <c r="CZ72" s="3">
        <f t="shared" si="107"/>
        <v>0</v>
      </c>
      <c r="DA72" s="3">
        <f t="shared" si="108"/>
        <v>0</v>
      </c>
      <c r="DB72" s="3">
        <f t="shared" si="28"/>
        <v>0</v>
      </c>
      <c r="DC72" s="3">
        <f t="shared" si="29"/>
        <v>0</v>
      </c>
      <c r="DD72" s="3">
        <f>IF(CY72=0,0,IF(DA72-DB72=0,0,MIN(DA72-DB72,$D$1-$C72-SUMIF($J$15:DC$15,"Snowball",$J72:DC72))))</f>
        <v>0</v>
      </c>
      <c r="DE72" s="3">
        <f t="shared" si="54"/>
        <v>0</v>
      </c>
      <c r="DF72" s="104">
        <f t="shared" si="109"/>
        <v>0</v>
      </c>
      <c r="DG72" s="3">
        <f t="shared" si="110"/>
        <v>0</v>
      </c>
      <c r="DH72" s="3">
        <f t="shared" si="111"/>
        <v>0</v>
      </c>
      <c r="DI72" s="3">
        <f t="shared" si="30"/>
        <v>0</v>
      </c>
      <c r="DJ72" s="3">
        <f t="shared" si="31"/>
        <v>0</v>
      </c>
      <c r="DK72" s="3">
        <f>IF(DF72=0,0,IF(DH72-DI72=0,0,MIN(DH72-DI72,$D$1-$C72-SUMIF($J$15:DJ$15,"Snowball",$J72:DJ72))))</f>
        <v>0</v>
      </c>
      <c r="DL72" s="3">
        <f t="shared" si="55"/>
        <v>0</v>
      </c>
      <c r="DM72" s="104">
        <f t="shared" si="112"/>
        <v>0</v>
      </c>
      <c r="DN72" s="3">
        <f t="shared" si="113"/>
        <v>0</v>
      </c>
      <c r="DO72" s="3">
        <f t="shared" si="114"/>
        <v>0</v>
      </c>
      <c r="DP72" s="3">
        <f t="shared" si="32"/>
        <v>0</v>
      </c>
      <c r="DQ72" s="3">
        <f t="shared" si="33"/>
        <v>0</v>
      </c>
      <c r="DR72" s="3">
        <f>IF(DM72=0,0,IF(DO72-DP72=0,0,MIN(DO72-DP72,$D$1-$C72-SUMIF($J$15:DQ$15,"Snowball",$J72:DQ72))))</f>
        <v>0</v>
      </c>
      <c r="DS72" s="3">
        <f t="shared" si="56"/>
        <v>0</v>
      </c>
      <c r="DT72" s="104">
        <f t="shared" si="115"/>
        <v>0</v>
      </c>
      <c r="DU72" s="3">
        <f t="shared" si="116"/>
        <v>0</v>
      </c>
      <c r="DV72" s="3">
        <f t="shared" si="117"/>
        <v>0</v>
      </c>
      <c r="DW72" s="3">
        <f t="shared" si="34"/>
        <v>0</v>
      </c>
      <c r="DX72" s="3">
        <f t="shared" si="35"/>
        <v>0</v>
      </c>
      <c r="DY72" s="3">
        <f>IF(DT72=0,0,IF(DV72-DW72=0,0,MIN(DV72-DW72,$D$1-$C72-SUMIF($J$15:DX$15,"Snowball",$J72:DX72))))</f>
        <v>0</v>
      </c>
      <c r="DZ72" s="3">
        <f t="shared" si="57"/>
        <v>0</v>
      </c>
      <c r="EA72" s="104">
        <f t="shared" si="118"/>
        <v>0</v>
      </c>
      <c r="EB72" s="3">
        <f t="shared" si="119"/>
        <v>0</v>
      </c>
      <c r="EC72" s="3">
        <f t="shared" si="120"/>
        <v>0</v>
      </c>
      <c r="ED72" s="3">
        <f t="shared" si="36"/>
        <v>0</v>
      </c>
      <c r="EE72" s="3">
        <f t="shared" si="37"/>
        <v>0</v>
      </c>
      <c r="EF72" s="3">
        <f>IF(EA72=0,0,IF(EC72-ED72=0,0,MIN(EC72-ED72,$D$1-$C72-SUMIF($J$15:EE$15,"Snowball",$J72:EE72))))</f>
        <v>0</v>
      </c>
      <c r="EG72" s="3">
        <f t="shared" si="58"/>
        <v>0</v>
      </c>
      <c r="EH72" s="104">
        <f t="shared" si="121"/>
        <v>0</v>
      </c>
      <c r="EI72" s="3">
        <f t="shared" si="122"/>
        <v>0</v>
      </c>
      <c r="EJ72" s="3">
        <f t="shared" si="123"/>
        <v>0</v>
      </c>
      <c r="EK72" s="3">
        <f t="shared" si="38"/>
        <v>0</v>
      </c>
      <c r="EL72" s="3">
        <f t="shared" si="39"/>
        <v>0</v>
      </c>
      <c r="EM72" s="3">
        <f>IF(EH72=0,0,IF(EJ72-EK72=0,0,MIN(EJ72-EK72,$D$1-$C72-SUMIF($J$15:EL$15,"Snowball",$J72:EL72))))</f>
        <v>0</v>
      </c>
      <c r="EN72" s="3">
        <f t="shared" si="59"/>
        <v>0</v>
      </c>
    </row>
    <row r="73" spans="1:144" x14ac:dyDescent="0.25">
      <c r="A73" s="1" t="s">
        <v>73</v>
      </c>
      <c r="B73" s="76">
        <f t="shared" si="60"/>
        <v>0</v>
      </c>
      <c r="C73" s="3">
        <f t="shared" si="61"/>
        <v>0</v>
      </c>
      <c r="D73" s="101">
        <f t="shared" si="62"/>
        <v>0</v>
      </c>
      <c r="E73" s="104">
        <f t="shared" si="63"/>
        <v>0</v>
      </c>
      <c r="F73" s="3">
        <f t="shared" si="64"/>
        <v>0</v>
      </c>
      <c r="G73" s="3">
        <f t="shared" si="65"/>
        <v>0</v>
      </c>
      <c r="H73" s="3">
        <f t="shared" si="0"/>
        <v>0</v>
      </c>
      <c r="I73" s="3">
        <f t="shared" si="1"/>
        <v>0</v>
      </c>
      <c r="J73" s="3">
        <f t="shared" si="66"/>
        <v>0</v>
      </c>
      <c r="K73" s="3">
        <f t="shared" si="40"/>
        <v>0</v>
      </c>
      <c r="L73" s="104">
        <f t="shared" si="67"/>
        <v>0</v>
      </c>
      <c r="M73" s="3">
        <f t="shared" si="68"/>
        <v>0</v>
      </c>
      <c r="N73" s="3">
        <f t="shared" si="69"/>
        <v>0</v>
      </c>
      <c r="O73" s="3">
        <f t="shared" si="2"/>
        <v>0</v>
      </c>
      <c r="P73" s="3">
        <f t="shared" si="3"/>
        <v>0</v>
      </c>
      <c r="Q73" s="3">
        <f>IF(L73=0,0,IF(N73-O73=0,0,MIN(N73-O73,$D$1-$C73-SUMIF($J$15:P$15,"Snowball",$J73:P73))))</f>
        <v>0</v>
      </c>
      <c r="R73" s="3">
        <f t="shared" si="41"/>
        <v>0</v>
      </c>
      <c r="S73" s="104">
        <f t="shared" si="70"/>
        <v>0</v>
      </c>
      <c r="T73" s="3">
        <f t="shared" si="71"/>
        <v>0</v>
      </c>
      <c r="U73" s="3">
        <f t="shared" si="72"/>
        <v>0</v>
      </c>
      <c r="V73" s="3">
        <f t="shared" si="4"/>
        <v>0</v>
      </c>
      <c r="W73" s="3">
        <f t="shared" si="5"/>
        <v>0</v>
      </c>
      <c r="X73" s="3">
        <f>IF(S73=0,0,IF(U73-V73=0,0,MIN(U73-V73,$D$1-$C73-SUMIF($J$15:W$15,"Snowball",$J73:W73))))</f>
        <v>0</v>
      </c>
      <c r="Y73" s="3">
        <f t="shared" si="42"/>
        <v>0</v>
      </c>
      <c r="Z73" s="104">
        <f t="shared" si="73"/>
        <v>0</v>
      </c>
      <c r="AA73" s="3">
        <f t="shared" si="74"/>
        <v>0</v>
      </c>
      <c r="AB73" s="3">
        <f t="shared" si="75"/>
        <v>0</v>
      </c>
      <c r="AC73" s="3">
        <f t="shared" si="6"/>
        <v>0</v>
      </c>
      <c r="AD73" s="3">
        <f t="shared" si="7"/>
        <v>0</v>
      </c>
      <c r="AE73" s="3">
        <f>IF(Z73=0,0,IF(AB73-AC73=0,0,MIN(AB73-AC73,$D$1-$C73-SUMIF($J$15:AD$15,"Snowball",$J73:AD73))))</f>
        <v>0</v>
      </c>
      <c r="AF73" s="3">
        <f t="shared" si="43"/>
        <v>0</v>
      </c>
      <c r="AG73" s="104">
        <f t="shared" si="76"/>
        <v>0</v>
      </c>
      <c r="AH73" s="3">
        <f t="shared" si="77"/>
        <v>0</v>
      </c>
      <c r="AI73" s="3">
        <f t="shared" si="78"/>
        <v>0</v>
      </c>
      <c r="AJ73" s="3">
        <f t="shared" si="8"/>
        <v>0</v>
      </c>
      <c r="AK73" s="3">
        <f t="shared" si="9"/>
        <v>0</v>
      </c>
      <c r="AL73" s="3">
        <f>IF(AG73=0,0,IF(AI73-AJ73=0,0,MIN(AI73-AJ73,$D$1-$C73-SUMIF($J$15:AK$15,"Snowball",$J73:AK73))))</f>
        <v>0</v>
      </c>
      <c r="AM73" s="3">
        <f t="shared" si="44"/>
        <v>0</v>
      </c>
      <c r="AN73" s="104">
        <f t="shared" si="79"/>
        <v>0</v>
      </c>
      <c r="AO73" s="3">
        <f t="shared" si="80"/>
        <v>0</v>
      </c>
      <c r="AP73" s="3">
        <f t="shared" si="81"/>
        <v>0</v>
      </c>
      <c r="AQ73" s="3">
        <f t="shared" si="10"/>
        <v>0</v>
      </c>
      <c r="AR73" s="3">
        <f t="shared" si="11"/>
        <v>0</v>
      </c>
      <c r="AS73" s="3">
        <f>IF(AN73=0,0,IF(AP73-AQ73=0,0,MIN(AP73-AQ73,$D$1-$C73-SUMIF($J$15:AR$15,"Snowball",$J73:AR73))))</f>
        <v>0</v>
      </c>
      <c r="AT73" s="3">
        <f t="shared" si="45"/>
        <v>0</v>
      </c>
      <c r="AU73" s="104">
        <f t="shared" si="82"/>
        <v>0</v>
      </c>
      <c r="AV73" s="3">
        <f t="shared" si="83"/>
        <v>0</v>
      </c>
      <c r="AW73" s="3">
        <f t="shared" si="84"/>
        <v>0</v>
      </c>
      <c r="AX73" s="3">
        <f t="shared" si="12"/>
        <v>0</v>
      </c>
      <c r="AY73" s="3">
        <f t="shared" si="13"/>
        <v>0</v>
      </c>
      <c r="AZ73" s="3">
        <f>IF(AU73=0,0,IF(AW73-AX73=0,0,MIN(AW73-AX73,$D$1-$C73-SUMIF($J$15:AY$15,"Snowball",$J73:AY73))))</f>
        <v>0</v>
      </c>
      <c r="BA73" s="3">
        <f t="shared" si="46"/>
        <v>0</v>
      </c>
      <c r="BB73" s="104">
        <f t="shared" si="85"/>
        <v>0</v>
      </c>
      <c r="BC73" s="3">
        <f t="shared" si="86"/>
        <v>0</v>
      </c>
      <c r="BD73" s="3">
        <f t="shared" si="87"/>
        <v>0</v>
      </c>
      <c r="BE73" s="3">
        <f t="shared" si="14"/>
        <v>0</v>
      </c>
      <c r="BF73" s="3">
        <f t="shared" si="15"/>
        <v>0</v>
      </c>
      <c r="BG73" s="3">
        <f>IF(BB73=0,0,IF(BD73-BE73=0,0,MIN(BD73-BE73,$D$1-$C73-SUMIF($J$15:BF$15,"Snowball",$J73:BF73))))</f>
        <v>0</v>
      </c>
      <c r="BH73" s="3">
        <f t="shared" si="47"/>
        <v>0</v>
      </c>
      <c r="BI73" s="104">
        <f t="shared" si="88"/>
        <v>0</v>
      </c>
      <c r="BJ73" s="3">
        <f t="shared" si="89"/>
        <v>0</v>
      </c>
      <c r="BK73" s="3">
        <f t="shared" si="90"/>
        <v>0</v>
      </c>
      <c r="BL73" s="3">
        <f t="shared" si="16"/>
        <v>0</v>
      </c>
      <c r="BM73" s="3">
        <f t="shared" si="17"/>
        <v>0</v>
      </c>
      <c r="BN73" s="3">
        <f>IF(BI73=0,0,IF(BK73-BL73=0,0,MIN(BK73-BL73,$D$1-$C73-SUMIF($J$15:BM$15,"Snowball",$J73:BM73))))</f>
        <v>0</v>
      </c>
      <c r="BO73" s="3">
        <f t="shared" si="48"/>
        <v>0</v>
      </c>
      <c r="BP73" s="104">
        <f t="shared" si="91"/>
        <v>0</v>
      </c>
      <c r="BQ73" s="3">
        <f t="shared" si="92"/>
        <v>0</v>
      </c>
      <c r="BR73" s="3">
        <f t="shared" si="93"/>
        <v>0</v>
      </c>
      <c r="BS73" s="3">
        <f t="shared" si="18"/>
        <v>0</v>
      </c>
      <c r="BT73" s="3">
        <f t="shared" si="19"/>
        <v>0</v>
      </c>
      <c r="BU73" s="3">
        <f>IF(BP73=0,0,IF(BR73-BS73=0,0,MIN(BR73-BS73,$D$1-$C73-SUMIF($J$15:BT$15,"Snowball",$J73:BT73))))</f>
        <v>0</v>
      </c>
      <c r="BV73" s="3">
        <f t="shared" si="49"/>
        <v>0</v>
      </c>
      <c r="BW73" s="104">
        <f t="shared" si="94"/>
        <v>0</v>
      </c>
      <c r="BX73" s="3">
        <f t="shared" si="95"/>
        <v>0</v>
      </c>
      <c r="BY73" s="3">
        <f t="shared" si="96"/>
        <v>0</v>
      </c>
      <c r="BZ73" s="3">
        <f t="shared" si="20"/>
        <v>0</v>
      </c>
      <c r="CA73" s="3">
        <f t="shared" si="21"/>
        <v>0</v>
      </c>
      <c r="CB73" s="3">
        <f>IF(BW73=0,0,IF(BY73-BZ73=0,0,MIN(BY73-BZ73,$D$1-$C73-SUMIF($J$15:CA$15,"Snowball",$J73:CA73))))</f>
        <v>0</v>
      </c>
      <c r="CC73" s="3">
        <f t="shared" si="50"/>
        <v>0</v>
      </c>
      <c r="CD73" s="104">
        <f t="shared" si="97"/>
        <v>0</v>
      </c>
      <c r="CE73" s="3">
        <f t="shared" si="98"/>
        <v>0</v>
      </c>
      <c r="CF73" s="3">
        <f t="shared" si="99"/>
        <v>0</v>
      </c>
      <c r="CG73" s="3">
        <f t="shared" si="22"/>
        <v>0</v>
      </c>
      <c r="CH73" s="3">
        <f t="shared" si="23"/>
        <v>0</v>
      </c>
      <c r="CI73" s="3">
        <f>IF(CD73=0,0,IF(CF73-CG73=0,0,MIN(CF73-CG73,$D$1-$C73-SUMIF($J$15:CH$15,"Snowball",$J73:CH73))))</f>
        <v>0</v>
      </c>
      <c r="CJ73" s="3">
        <f t="shared" si="51"/>
        <v>0</v>
      </c>
      <c r="CK73" s="104">
        <f t="shared" si="100"/>
        <v>0</v>
      </c>
      <c r="CL73" s="3">
        <f t="shared" si="101"/>
        <v>0</v>
      </c>
      <c r="CM73" s="3">
        <f t="shared" si="102"/>
        <v>0</v>
      </c>
      <c r="CN73" s="3">
        <f t="shared" si="24"/>
        <v>0</v>
      </c>
      <c r="CO73" s="3">
        <f t="shared" si="25"/>
        <v>0</v>
      </c>
      <c r="CP73" s="3">
        <f>IF(CK73=0,0,IF(CM73-CN73=0,0,MIN(CM73-CN73,$D$1-$C73-SUMIF($J$15:CO$15,"Snowball",$J73:CO73))))</f>
        <v>0</v>
      </c>
      <c r="CQ73" s="3">
        <f t="shared" si="52"/>
        <v>0</v>
      </c>
      <c r="CR73" s="104">
        <f t="shared" si="103"/>
        <v>0</v>
      </c>
      <c r="CS73" s="3">
        <f t="shared" si="104"/>
        <v>0</v>
      </c>
      <c r="CT73" s="3">
        <f t="shared" si="105"/>
        <v>0</v>
      </c>
      <c r="CU73" s="3">
        <f t="shared" si="26"/>
        <v>0</v>
      </c>
      <c r="CV73" s="3">
        <f t="shared" si="27"/>
        <v>0</v>
      </c>
      <c r="CW73" s="3">
        <f>IF(CR73=0,0,IF(CT73-CU73=0,0,MIN(CT73-CU73,$D$1-$C73-SUMIF($J$15:CV$15,"Snowball",$J73:CV73))))</f>
        <v>0</v>
      </c>
      <c r="CX73" s="3">
        <f t="shared" si="53"/>
        <v>0</v>
      </c>
      <c r="CY73" s="104">
        <f t="shared" si="106"/>
        <v>0</v>
      </c>
      <c r="CZ73" s="3">
        <f t="shared" si="107"/>
        <v>0</v>
      </c>
      <c r="DA73" s="3">
        <f t="shared" si="108"/>
        <v>0</v>
      </c>
      <c r="DB73" s="3">
        <f t="shared" si="28"/>
        <v>0</v>
      </c>
      <c r="DC73" s="3">
        <f t="shared" si="29"/>
        <v>0</v>
      </c>
      <c r="DD73" s="3">
        <f>IF(CY73=0,0,IF(DA73-DB73=0,0,MIN(DA73-DB73,$D$1-$C73-SUMIF($J$15:DC$15,"Snowball",$J73:DC73))))</f>
        <v>0</v>
      </c>
      <c r="DE73" s="3">
        <f t="shared" si="54"/>
        <v>0</v>
      </c>
      <c r="DF73" s="104">
        <f t="shared" si="109"/>
        <v>0</v>
      </c>
      <c r="DG73" s="3">
        <f t="shared" si="110"/>
        <v>0</v>
      </c>
      <c r="DH73" s="3">
        <f t="shared" si="111"/>
        <v>0</v>
      </c>
      <c r="DI73" s="3">
        <f t="shared" si="30"/>
        <v>0</v>
      </c>
      <c r="DJ73" s="3">
        <f t="shared" si="31"/>
        <v>0</v>
      </c>
      <c r="DK73" s="3">
        <f>IF(DF73=0,0,IF(DH73-DI73=0,0,MIN(DH73-DI73,$D$1-$C73-SUMIF($J$15:DJ$15,"Snowball",$J73:DJ73))))</f>
        <v>0</v>
      </c>
      <c r="DL73" s="3">
        <f t="shared" si="55"/>
        <v>0</v>
      </c>
      <c r="DM73" s="104">
        <f t="shared" si="112"/>
        <v>0</v>
      </c>
      <c r="DN73" s="3">
        <f t="shared" si="113"/>
        <v>0</v>
      </c>
      <c r="DO73" s="3">
        <f t="shared" si="114"/>
        <v>0</v>
      </c>
      <c r="DP73" s="3">
        <f t="shared" si="32"/>
        <v>0</v>
      </c>
      <c r="DQ73" s="3">
        <f t="shared" si="33"/>
        <v>0</v>
      </c>
      <c r="DR73" s="3">
        <f>IF(DM73=0,0,IF(DO73-DP73=0,0,MIN(DO73-DP73,$D$1-$C73-SUMIF($J$15:DQ$15,"Snowball",$J73:DQ73))))</f>
        <v>0</v>
      </c>
      <c r="DS73" s="3">
        <f t="shared" si="56"/>
        <v>0</v>
      </c>
      <c r="DT73" s="104">
        <f t="shared" si="115"/>
        <v>0</v>
      </c>
      <c r="DU73" s="3">
        <f t="shared" si="116"/>
        <v>0</v>
      </c>
      <c r="DV73" s="3">
        <f t="shared" si="117"/>
        <v>0</v>
      </c>
      <c r="DW73" s="3">
        <f t="shared" si="34"/>
        <v>0</v>
      </c>
      <c r="DX73" s="3">
        <f t="shared" si="35"/>
        <v>0</v>
      </c>
      <c r="DY73" s="3">
        <f>IF(DT73=0,0,IF(DV73-DW73=0,0,MIN(DV73-DW73,$D$1-$C73-SUMIF($J$15:DX$15,"Snowball",$J73:DX73))))</f>
        <v>0</v>
      </c>
      <c r="DZ73" s="3">
        <f t="shared" si="57"/>
        <v>0</v>
      </c>
      <c r="EA73" s="104">
        <f t="shared" si="118"/>
        <v>0</v>
      </c>
      <c r="EB73" s="3">
        <f t="shared" si="119"/>
        <v>0</v>
      </c>
      <c r="EC73" s="3">
        <f t="shared" si="120"/>
        <v>0</v>
      </c>
      <c r="ED73" s="3">
        <f t="shared" si="36"/>
        <v>0</v>
      </c>
      <c r="EE73" s="3">
        <f t="shared" si="37"/>
        <v>0</v>
      </c>
      <c r="EF73" s="3">
        <f>IF(EA73=0,0,IF(EC73-ED73=0,0,MIN(EC73-ED73,$D$1-$C73-SUMIF($J$15:EE$15,"Snowball",$J73:EE73))))</f>
        <v>0</v>
      </c>
      <c r="EG73" s="3">
        <f t="shared" si="58"/>
        <v>0</v>
      </c>
      <c r="EH73" s="104">
        <f t="shared" si="121"/>
        <v>0</v>
      </c>
      <c r="EI73" s="3">
        <f t="shared" si="122"/>
        <v>0</v>
      </c>
      <c r="EJ73" s="3">
        <f t="shared" si="123"/>
        <v>0</v>
      </c>
      <c r="EK73" s="3">
        <f t="shared" si="38"/>
        <v>0</v>
      </c>
      <c r="EL73" s="3">
        <f t="shared" si="39"/>
        <v>0</v>
      </c>
      <c r="EM73" s="3">
        <f>IF(EH73=0,0,IF(EJ73-EK73=0,0,MIN(EJ73-EK73,$D$1-$C73-SUMIF($J$15:EL$15,"Snowball",$J73:EL73))))</f>
        <v>0</v>
      </c>
      <c r="EN73" s="3">
        <f t="shared" si="59"/>
        <v>0</v>
      </c>
    </row>
    <row r="74" spans="1:144" x14ac:dyDescent="0.25">
      <c r="A74" s="1" t="s">
        <v>74</v>
      </c>
      <c r="B74" s="76">
        <f t="shared" si="60"/>
        <v>0</v>
      </c>
      <c r="C74" s="3">
        <f t="shared" si="61"/>
        <v>0</v>
      </c>
      <c r="D74" s="101">
        <f t="shared" si="62"/>
        <v>0</v>
      </c>
      <c r="E74" s="104">
        <f t="shared" si="63"/>
        <v>0</v>
      </c>
      <c r="F74" s="3">
        <f t="shared" si="64"/>
        <v>0</v>
      </c>
      <c r="G74" s="3">
        <f t="shared" si="65"/>
        <v>0</v>
      </c>
      <c r="H74" s="3">
        <f t="shared" si="0"/>
        <v>0</v>
      </c>
      <c r="I74" s="3">
        <f t="shared" si="1"/>
        <v>0</v>
      </c>
      <c r="J74" s="3">
        <f t="shared" si="66"/>
        <v>0</v>
      </c>
      <c r="K74" s="3">
        <f t="shared" si="40"/>
        <v>0</v>
      </c>
      <c r="L74" s="104">
        <f t="shared" si="67"/>
        <v>0</v>
      </c>
      <c r="M74" s="3">
        <f t="shared" si="68"/>
        <v>0</v>
      </c>
      <c r="N74" s="3">
        <f t="shared" si="69"/>
        <v>0</v>
      </c>
      <c r="O74" s="3">
        <f t="shared" si="2"/>
        <v>0</v>
      </c>
      <c r="P74" s="3">
        <f t="shared" si="3"/>
        <v>0</v>
      </c>
      <c r="Q74" s="3">
        <f>IF(L74=0,0,IF(N74-O74=0,0,MIN(N74-O74,$D$1-$C74-SUMIF($J$15:P$15,"Snowball",$J74:P74))))</f>
        <v>0</v>
      </c>
      <c r="R74" s="3">
        <f t="shared" si="41"/>
        <v>0</v>
      </c>
      <c r="S74" s="104">
        <f t="shared" si="70"/>
        <v>0</v>
      </c>
      <c r="T74" s="3">
        <f t="shared" si="71"/>
        <v>0</v>
      </c>
      <c r="U74" s="3">
        <f t="shared" si="72"/>
        <v>0</v>
      </c>
      <c r="V74" s="3">
        <f t="shared" si="4"/>
        <v>0</v>
      </c>
      <c r="W74" s="3">
        <f t="shared" si="5"/>
        <v>0</v>
      </c>
      <c r="X74" s="3">
        <f>IF(S74=0,0,IF(U74-V74=0,0,MIN(U74-V74,$D$1-$C74-SUMIF($J$15:W$15,"Snowball",$J74:W74))))</f>
        <v>0</v>
      </c>
      <c r="Y74" s="3">
        <f t="shared" si="42"/>
        <v>0</v>
      </c>
      <c r="Z74" s="104">
        <f t="shared" si="73"/>
        <v>0</v>
      </c>
      <c r="AA74" s="3">
        <f t="shared" si="74"/>
        <v>0</v>
      </c>
      <c r="AB74" s="3">
        <f t="shared" si="75"/>
        <v>0</v>
      </c>
      <c r="AC74" s="3">
        <f t="shared" si="6"/>
        <v>0</v>
      </c>
      <c r="AD74" s="3">
        <f t="shared" si="7"/>
        <v>0</v>
      </c>
      <c r="AE74" s="3">
        <f>IF(Z74=0,0,IF(AB74-AC74=0,0,MIN(AB74-AC74,$D$1-$C74-SUMIF($J$15:AD$15,"Snowball",$J74:AD74))))</f>
        <v>0</v>
      </c>
      <c r="AF74" s="3">
        <f t="shared" si="43"/>
        <v>0</v>
      </c>
      <c r="AG74" s="104">
        <f t="shared" si="76"/>
        <v>0</v>
      </c>
      <c r="AH74" s="3">
        <f t="shared" si="77"/>
        <v>0</v>
      </c>
      <c r="AI74" s="3">
        <f t="shared" si="78"/>
        <v>0</v>
      </c>
      <c r="AJ74" s="3">
        <f t="shared" si="8"/>
        <v>0</v>
      </c>
      <c r="AK74" s="3">
        <f t="shared" si="9"/>
        <v>0</v>
      </c>
      <c r="AL74" s="3">
        <f>IF(AG74=0,0,IF(AI74-AJ74=0,0,MIN(AI74-AJ74,$D$1-$C74-SUMIF($J$15:AK$15,"Snowball",$J74:AK74))))</f>
        <v>0</v>
      </c>
      <c r="AM74" s="3">
        <f t="shared" si="44"/>
        <v>0</v>
      </c>
      <c r="AN74" s="104">
        <f t="shared" si="79"/>
        <v>0</v>
      </c>
      <c r="AO74" s="3">
        <f t="shared" si="80"/>
        <v>0</v>
      </c>
      <c r="AP74" s="3">
        <f t="shared" si="81"/>
        <v>0</v>
      </c>
      <c r="AQ74" s="3">
        <f t="shared" si="10"/>
        <v>0</v>
      </c>
      <c r="AR74" s="3">
        <f t="shared" si="11"/>
        <v>0</v>
      </c>
      <c r="AS74" s="3">
        <f>IF(AN74=0,0,IF(AP74-AQ74=0,0,MIN(AP74-AQ74,$D$1-$C74-SUMIF($J$15:AR$15,"Snowball",$J74:AR74))))</f>
        <v>0</v>
      </c>
      <c r="AT74" s="3">
        <f t="shared" si="45"/>
        <v>0</v>
      </c>
      <c r="AU74" s="104">
        <f t="shared" si="82"/>
        <v>0</v>
      </c>
      <c r="AV74" s="3">
        <f t="shared" si="83"/>
        <v>0</v>
      </c>
      <c r="AW74" s="3">
        <f t="shared" si="84"/>
        <v>0</v>
      </c>
      <c r="AX74" s="3">
        <f t="shared" si="12"/>
        <v>0</v>
      </c>
      <c r="AY74" s="3">
        <f t="shared" si="13"/>
        <v>0</v>
      </c>
      <c r="AZ74" s="3">
        <f>IF(AU74=0,0,IF(AW74-AX74=0,0,MIN(AW74-AX74,$D$1-$C74-SUMIF($J$15:AY$15,"Snowball",$J74:AY74))))</f>
        <v>0</v>
      </c>
      <c r="BA74" s="3">
        <f t="shared" si="46"/>
        <v>0</v>
      </c>
      <c r="BB74" s="104">
        <f t="shared" si="85"/>
        <v>0</v>
      </c>
      <c r="BC74" s="3">
        <f t="shared" si="86"/>
        <v>0</v>
      </c>
      <c r="BD74" s="3">
        <f t="shared" si="87"/>
        <v>0</v>
      </c>
      <c r="BE74" s="3">
        <f t="shared" si="14"/>
        <v>0</v>
      </c>
      <c r="BF74" s="3">
        <f t="shared" si="15"/>
        <v>0</v>
      </c>
      <c r="BG74" s="3">
        <f>IF(BB74=0,0,IF(BD74-BE74=0,0,MIN(BD74-BE74,$D$1-$C74-SUMIF($J$15:BF$15,"Snowball",$J74:BF74))))</f>
        <v>0</v>
      </c>
      <c r="BH74" s="3">
        <f t="shared" si="47"/>
        <v>0</v>
      </c>
      <c r="BI74" s="104">
        <f t="shared" si="88"/>
        <v>0</v>
      </c>
      <c r="BJ74" s="3">
        <f t="shared" si="89"/>
        <v>0</v>
      </c>
      <c r="BK74" s="3">
        <f t="shared" si="90"/>
        <v>0</v>
      </c>
      <c r="BL74" s="3">
        <f t="shared" si="16"/>
        <v>0</v>
      </c>
      <c r="BM74" s="3">
        <f t="shared" si="17"/>
        <v>0</v>
      </c>
      <c r="BN74" s="3">
        <f>IF(BI74=0,0,IF(BK74-BL74=0,0,MIN(BK74-BL74,$D$1-$C74-SUMIF($J$15:BM$15,"Snowball",$J74:BM74))))</f>
        <v>0</v>
      </c>
      <c r="BO74" s="3">
        <f t="shared" si="48"/>
        <v>0</v>
      </c>
      <c r="BP74" s="104">
        <f t="shared" si="91"/>
        <v>0</v>
      </c>
      <c r="BQ74" s="3">
        <f t="shared" si="92"/>
        <v>0</v>
      </c>
      <c r="BR74" s="3">
        <f t="shared" si="93"/>
        <v>0</v>
      </c>
      <c r="BS74" s="3">
        <f t="shared" si="18"/>
        <v>0</v>
      </c>
      <c r="BT74" s="3">
        <f t="shared" si="19"/>
        <v>0</v>
      </c>
      <c r="BU74" s="3">
        <f>IF(BP74=0,0,IF(BR74-BS74=0,0,MIN(BR74-BS74,$D$1-$C74-SUMIF($J$15:BT$15,"Snowball",$J74:BT74))))</f>
        <v>0</v>
      </c>
      <c r="BV74" s="3">
        <f t="shared" si="49"/>
        <v>0</v>
      </c>
      <c r="BW74" s="104">
        <f t="shared" si="94"/>
        <v>0</v>
      </c>
      <c r="BX74" s="3">
        <f t="shared" si="95"/>
        <v>0</v>
      </c>
      <c r="BY74" s="3">
        <f t="shared" si="96"/>
        <v>0</v>
      </c>
      <c r="BZ74" s="3">
        <f t="shared" si="20"/>
        <v>0</v>
      </c>
      <c r="CA74" s="3">
        <f t="shared" si="21"/>
        <v>0</v>
      </c>
      <c r="CB74" s="3">
        <f>IF(BW74=0,0,IF(BY74-BZ74=0,0,MIN(BY74-BZ74,$D$1-$C74-SUMIF($J$15:CA$15,"Snowball",$J74:CA74))))</f>
        <v>0</v>
      </c>
      <c r="CC74" s="3">
        <f t="shared" si="50"/>
        <v>0</v>
      </c>
      <c r="CD74" s="104">
        <f t="shared" si="97"/>
        <v>0</v>
      </c>
      <c r="CE74" s="3">
        <f t="shared" si="98"/>
        <v>0</v>
      </c>
      <c r="CF74" s="3">
        <f t="shared" si="99"/>
        <v>0</v>
      </c>
      <c r="CG74" s="3">
        <f t="shared" si="22"/>
        <v>0</v>
      </c>
      <c r="CH74" s="3">
        <f t="shared" si="23"/>
        <v>0</v>
      </c>
      <c r="CI74" s="3">
        <f>IF(CD74=0,0,IF(CF74-CG74=0,0,MIN(CF74-CG74,$D$1-$C74-SUMIF($J$15:CH$15,"Snowball",$J74:CH74))))</f>
        <v>0</v>
      </c>
      <c r="CJ74" s="3">
        <f t="shared" si="51"/>
        <v>0</v>
      </c>
      <c r="CK74" s="104">
        <f t="shared" si="100"/>
        <v>0</v>
      </c>
      <c r="CL74" s="3">
        <f t="shared" si="101"/>
        <v>0</v>
      </c>
      <c r="CM74" s="3">
        <f t="shared" si="102"/>
        <v>0</v>
      </c>
      <c r="CN74" s="3">
        <f t="shared" si="24"/>
        <v>0</v>
      </c>
      <c r="CO74" s="3">
        <f t="shared" si="25"/>
        <v>0</v>
      </c>
      <c r="CP74" s="3">
        <f>IF(CK74=0,0,IF(CM74-CN74=0,0,MIN(CM74-CN74,$D$1-$C74-SUMIF($J$15:CO$15,"Snowball",$J74:CO74))))</f>
        <v>0</v>
      </c>
      <c r="CQ74" s="3">
        <f t="shared" si="52"/>
        <v>0</v>
      </c>
      <c r="CR74" s="104">
        <f t="shared" si="103"/>
        <v>0</v>
      </c>
      <c r="CS74" s="3">
        <f t="shared" si="104"/>
        <v>0</v>
      </c>
      <c r="CT74" s="3">
        <f t="shared" si="105"/>
        <v>0</v>
      </c>
      <c r="CU74" s="3">
        <f t="shared" si="26"/>
        <v>0</v>
      </c>
      <c r="CV74" s="3">
        <f t="shared" si="27"/>
        <v>0</v>
      </c>
      <c r="CW74" s="3">
        <f>IF(CR74=0,0,IF(CT74-CU74=0,0,MIN(CT74-CU74,$D$1-$C74-SUMIF($J$15:CV$15,"Snowball",$J74:CV74))))</f>
        <v>0</v>
      </c>
      <c r="CX74" s="3">
        <f t="shared" si="53"/>
        <v>0</v>
      </c>
      <c r="CY74" s="104">
        <f t="shared" si="106"/>
        <v>0</v>
      </c>
      <c r="CZ74" s="3">
        <f t="shared" si="107"/>
        <v>0</v>
      </c>
      <c r="DA74" s="3">
        <f t="shared" si="108"/>
        <v>0</v>
      </c>
      <c r="DB74" s="3">
        <f t="shared" si="28"/>
        <v>0</v>
      </c>
      <c r="DC74" s="3">
        <f t="shared" si="29"/>
        <v>0</v>
      </c>
      <c r="DD74" s="3">
        <f>IF(CY74=0,0,IF(DA74-DB74=0,0,MIN(DA74-DB74,$D$1-$C74-SUMIF($J$15:DC$15,"Snowball",$J74:DC74))))</f>
        <v>0</v>
      </c>
      <c r="DE74" s="3">
        <f t="shared" si="54"/>
        <v>0</v>
      </c>
      <c r="DF74" s="104">
        <f t="shared" si="109"/>
        <v>0</v>
      </c>
      <c r="DG74" s="3">
        <f t="shared" si="110"/>
        <v>0</v>
      </c>
      <c r="DH74" s="3">
        <f t="shared" si="111"/>
        <v>0</v>
      </c>
      <c r="DI74" s="3">
        <f t="shared" si="30"/>
        <v>0</v>
      </c>
      <c r="DJ74" s="3">
        <f t="shared" si="31"/>
        <v>0</v>
      </c>
      <c r="DK74" s="3">
        <f>IF(DF74=0,0,IF(DH74-DI74=0,0,MIN(DH74-DI74,$D$1-$C74-SUMIF($J$15:DJ$15,"Snowball",$J74:DJ74))))</f>
        <v>0</v>
      </c>
      <c r="DL74" s="3">
        <f t="shared" si="55"/>
        <v>0</v>
      </c>
      <c r="DM74" s="104">
        <f t="shared" si="112"/>
        <v>0</v>
      </c>
      <c r="DN74" s="3">
        <f t="shared" si="113"/>
        <v>0</v>
      </c>
      <c r="DO74" s="3">
        <f t="shared" si="114"/>
        <v>0</v>
      </c>
      <c r="DP74" s="3">
        <f t="shared" si="32"/>
        <v>0</v>
      </c>
      <c r="DQ74" s="3">
        <f t="shared" si="33"/>
        <v>0</v>
      </c>
      <c r="DR74" s="3">
        <f>IF(DM74=0,0,IF(DO74-DP74=0,0,MIN(DO74-DP74,$D$1-$C74-SUMIF($J$15:DQ$15,"Snowball",$J74:DQ74))))</f>
        <v>0</v>
      </c>
      <c r="DS74" s="3">
        <f t="shared" si="56"/>
        <v>0</v>
      </c>
      <c r="DT74" s="104">
        <f t="shared" si="115"/>
        <v>0</v>
      </c>
      <c r="DU74" s="3">
        <f t="shared" si="116"/>
        <v>0</v>
      </c>
      <c r="DV74" s="3">
        <f t="shared" si="117"/>
        <v>0</v>
      </c>
      <c r="DW74" s="3">
        <f t="shared" si="34"/>
        <v>0</v>
      </c>
      <c r="DX74" s="3">
        <f t="shared" si="35"/>
        <v>0</v>
      </c>
      <c r="DY74" s="3">
        <f>IF(DT74=0,0,IF(DV74-DW74=0,0,MIN(DV74-DW74,$D$1-$C74-SUMIF($J$15:DX$15,"Snowball",$J74:DX74))))</f>
        <v>0</v>
      </c>
      <c r="DZ74" s="3">
        <f t="shared" si="57"/>
        <v>0</v>
      </c>
      <c r="EA74" s="104">
        <f t="shared" si="118"/>
        <v>0</v>
      </c>
      <c r="EB74" s="3">
        <f t="shared" si="119"/>
        <v>0</v>
      </c>
      <c r="EC74" s="3">
        <f t="shared" si="120"/>
        <v>0</v>
      </c>
      <c r="ED74" s="3">
        <f t="shared" si="36"/>
        <v>0</v>
      </c>
      <c r="EE74" s="3">
        <f t="shared" si="37"/>
        <v>0</v>
      </c>
      <c r="EF74" s="3">
        <f>IF(EA74=0,0,IF(EC74-ED74=0,0,MIN(EC74-ED74,$D$1-$C74-SUMIF($J$15:EE$15,"Snowball",$J74:EE74))))</f>
        <v>0</v>
      </c>
      <c r="EG74" s="3">
        <f t="shared" si="58"/>
        <v>0</v>
      </c>
      <c r="EH74" s="104">
        <f t="shared" si="121"/>
        <v>0</v>
      </c>
      <c r="EI74" s="3">
        <f t="shared" si="122"/>
        <v>0</v>
      </c>
      <c r="EJ74" s="3">
        <f t="shared" si="123"/>
        <v>0</v>
      </c>
      <c r="EK74" s="3">
        <f t="shared" si="38"/>
        <v>0</v>
      </c>
      <c r="EL74" s="3">
        <f t="shared" si="39"/>
        <v>0</v>
      </c>
      <c r="EM74" s="3">
        <f>IF(EH74=0,0,IF(EJ74-EK74=0,0,MIN(EJ74-EK74,$D$1-$C74-SUMIF($J$15:EL$15,"Snowball",$J74:EL74))))</f>
        <v>0</v>
      </c>
      <c r="EN74" s="3">
        <f t="shared" si="59"/>
        <v>0</v>
      </c>
    </row>
    <row r="75" spans="1:144" x14ac:dyDescent="0.25">
      <c r="A75" s="1" t="s">
        <v>75</v>
      </c>
      <c r="B75" s="76">
        <f t="shared" si="60"/>
        <v>0</v>
      </c>
      <c r="C75" s="3">
        <f t="shared" si="61"/>
        <v>0</v>
      </c>
      <c r="D75" s="101">
        <f t="shared" si="62"/>
        <v>0</v>
      </c>
      <c r="E75" s="104">
        <f t="shared" si="63"/>
        <v>0</v>
      </c>
      <c r="F75" s="3">
        <f t="shared" si="64"/>
        <v>0</v>
      </c>
      <c r="G75" s="3">
        <f t="shared" si="65"/>
        <v>0</v>
      </c>
      <c r="H75" s="3">
        <f t="shared" si="0"/>
        <v>0</v>
      </c>
      <c r="I75" s="3">
        <f t="shared" si="1"/>
        <v>0</v>
      </c>
      <c r="J75" s="3">
        <f t="shared" si="66"/>
        <v>0</v>
      </c>
      <c r="K75" s="3">
        <f t="shared" si="40"/>
        <v>0</v>
      </c>
      <c r="L75" s="104">
        <f t="shared" si="67"/>
        <v>0</v>
      </c>
      <c r="M75" s="3">
        <f t="shared" si="68"/>
        <v>0</v>
      </c>
      <c r="N75" s="3">
        <f t="shared" si="69"/>
        <v>0</v>
      </c>
      <c r="O75" s="3">
        <f t="shared" si="2"/>
        <v>0</v>
      </c>
      <c r="P75" s="3">
        <f t="shared" si="3"/>
        <v>0</v>
      </c>
      <c r="Q75" s="3">
        <f>IF(L75=0,0,IF(N75-O75=0,0,MIN(N75-O75,$D$1-$C75-SUMIF($J$15:P$15,"Snowball",$J75:P75))))</f>
        <v>0</v>
      </c>
      <c r="R75" s="3">
        <f t="shared" si="41"/>
        <v>0</v>
      </c>
      <c r="S75" s="104">
        <f t="shared" si="70"/>
        <v>0</v>
      </c>
      <c r="T75" s="3">
        <f t="shared" si="71"/>
        <v>0</v>
      </c>
      <c r="U75" s="3">
        <f t="shared" si="72"/>
        <v>0</v>
      </c>
      <c r="V75" s="3">
        <f t="shared" si="4"/>
        <v>0</v>
      </c>
      <c r="W75" s="3">
        <f t="shared" si="5"/>
        <v>0</v>
      </c>
      <c r="X75" s="3">
        <f>IF(S75=0,0,IF(U75-V75=0,0,MIN(U75-V75,$D$1-$C75-SUMIF($J$15:W$15,"Snowball",$J75:W75))))</f>
        <v>0</v>
      </c>
      <c r="Y75" s="3">
        <f t="shared" si="42"/>
        <v>0</v>
      </c>
      <c r="Z75" s="104">
        <f t="shared" si="73"/>
        <v>0</v>
      </c>
      <c r="AA75" s="3">
        <f t="shared" si="74"/>
        <v>0</v>
      </c>
      <c r="AB75" s="3">
        <f t="shared" si="75"/>
        <v>0</v>
      </c>
      <c r="AC75" s="3">
        <f t="shared" si="6"/>
        <v>0</v>
      </c>
      <c r="AD75" s="3">
        <f t="shared" si="7"/>
        <v>0</v>
      </c>
      <c r="AE75" s="3">
        <f>IF(Z75=0,0,IF(AB75-AC75=0,0,MIN(AB75-AC75,$D$1-$C75-SUMIF($J$15:AD$15,"Snowball",$J75:AD75))))</f>
        <v>0</v>
      </c>
      <c r="AF75" s="3">
        <f t="shared" si="43"/>
        <v>0</v>
      </c>
      <c r="AG75" s="104">
        <f t="shared" si="76"/>
        <v>0</v>
      </c>
      <c r="AH75" s="3">
        <f t="shared" si="77"/>
        <v>0</v>
      </c>
      <c r="AI75" s="3">
        <f t="shared" si="78"/>
        <v>0</v>
      </c>
      <c r="AJ75" s="3">
        <f t="shared" si="8"/>
        <v>0</v>
      </c>
      <c r="AK75" s="3">
        <f t="shared" si="9"/>
        <v>0</v>
      </c>
      <c r="AL75" s="3">
        <f>IF(AG75=0,0,IF(AI75-AJ75=0,0,MIN(AI75-AJ75,$D$1-$C75-SUMIF($J$15:AK$15,"Snowball",$J75:AK75))))</f>
        <v>0</v>
      </c>
      <c r="AM75" s="3">
        <f t="shared" si="44"/>
        <v>0</v>
      </c>
      <c r="AN75" s="104">
        <f t="shared" si="79"/>
        <v>0</v>
      </c>
      <c r="AO75" s="3">
        <f t="shared" si="80"/>
        <v>0</v>
      </c>
      <c r="AP75" s="3">
        <f t="shared" si="81"/>
        <v>0</v>
      </c>
      <c r="AQ75" s="3">
        <f t="shared" si="10"/>
        <v>0</v>
      </c>
      <c r="AR75" s="3">
        <f t="shared" si="11"/>
        <v>0</v>
      </c>
      <c r="AS75" s="3">
        <f>IF(AN75=0,0,IF(AP75-AQ75=0,0,MIN(AP75-AQ75,$D$1-$C75-SUMIF($J$15:AR$15,"Snowball",$J75:AR75))))</f>
        <v>0</v>
      </c>
      <c r="AT75" s="3">
        <f t="shared" si="45"/>
        <v>0</v>
      </c>
      <c r="AU75" s="104">
        <f t="shared" si="82"/>
        <v>0</v>
      </c>
      <c r="AV75" s="3">
        <f t="shared" si="83"/>
        <v>0</v>
      </c>
      <c r="AW75" s="3">
        <f t="shared" si="84"/>
        <v>0</v>
      </c>
      <c r="AX75" s="3">
        <f t="shared" si="12"/>
        <v>0</v>
      </c>
      <c r="AY75" s="3">
        <f t="shared" si="13"/>
        <v>0</v>
      </c>
      <c r="AZ75" s="3">
        <f>IF(AU75=0,0,IF(AW75-AX75=0,0,MIN(AW75-AX75,$D$1-$C75-SUMIF($J$15:AY$15,"Snowball",$J75:AY75))))</f>
        <v>0</v>
      </c>
      <c r="BA75" s="3">
        <f t="shared" si="46"/>
        <v>0</v>
      </c>
      <c r="BB75" s="104">
        <f t="shared" si="85"/>
        <v>0</v>
      </c>
      <c r="BC75" s="3">
        <f t="shared" si="86"/>
        <v>0</v>
      </c>
      <c r="BD75" s="3">
        <f t="shared" si="87"/>
        <v>0</v>
      </c>
      <c r="BE75" s="3">
        <f t="shared" si="14"/>
        <v>0</v>
      </c>
      <c r="BF75" s="3">
        <f t="shared" si="15"/>
        <v>0</v>
      </c>
      <c r="BG75" s="3">
        <f>IF(BB75=0,0,IF(BD75-BE75=0,0,MIN(BD75-BE75,$D$1-$C75-SUMIF($J$15:BF$15,"Snowball",$J75:BF75))))</f>
        <v>0</v>
      </c>
      <c r="BH75" s="3">
        <f t="shared" si="47"/>
        <v>0</v>
      </c>
      <c r="BI75" s="104">
        <f t="shared" si="88"/>
        <v>0</v>
      </c>
      <c r="BJ75" s="3">
        <f t="shared" si="89"/>
        <v>0</v>
      </c>
      <c r="BK75" s="3">
        <f t="shared" si="90"/>
        <v>0</v>
      </c>
      <c r="BL75" s="3">
        <f t="shared" si="16"/>
        <v>0</v>
      </c>
      <c r="BM75" s="3">
        <f t="shared" si="17"/>
        <v>0</v>
      </c>
      <c r="BN75" s="3">
        <f>IF(BI75=0,0,IF(BK75-BL75=0,0,MIN(BK75-BL75,$D$1-$C75-SUMIF($J$15:BM$15,"Snowball",$J75:BM75))))</f>
        <v>0</v>
      </c>
      <c r="BO75" s="3">
        <f t="shared" si="48"/>
        <v>0</v>
      </c>
      <c r="BP75" s="104">
        <f t="shared" si="91"/>
        <v>0</v>
      </c>
      <c r="BQ75" s="3">
        <f t="shared" si="92"/>
        <v>0</v>
      </c>
      <c r="BR75" s="3">
        <f t="shared" si="93"/>
        <v>0</v>
      </c>
      <c r="BS75" s="3">
        <f t="shared" si="18"/>
        <v>0</v>
      </c>
      <c r="BT75" s="3">
        <f t="shared" si="19"/>
        <v>0</v>
      </c>
      <c r="BU75" s="3">
        <f>IF(BP75=0,0,IF(BR75-BS75=0,0,MIN(BR75-BS75,$D$1-$C75-SUMIF($J$15:BT$15,"Snowball",$J75:BT75))))</f>
        <v>0</v>
      </c>
      <c r="BV75" s="3">
        <f t="shared" si="49"/>
        <v>0</v>
      </c>
      <c r="BW75" s="104">
        <f t="shared" si="94"/>
        <v>0</v>
      </c>
      <c r="BX75" s="3">
        <f t="shared" si="95"/>
        <v>0</v>
      </c>
      <c r="BY75" s="3">
        <f t="shared" si="96"/>
        <v>0</v>
      </c>
      <c r="BZ75" s="3">
        <f t="shared" si="20"/>
        <v>0</v>
      </c>
      <c r="CA75" s="3">
        <f t="shared" si="21"/>
        <v>0</v>
      </c>
      <c r="CB75" s="3">
        <f>IF(BW75=0,0,IF(BY75-BZ75=0,0,MIN(BY75-BZ75,$D$1-$C75-SUMIF($J$15:CA$15,"Snowball",$J75:CA75))))</f>
        <v>0</v>
      </c>
      <c r="CC75" s="3">
        <f t="shared" si="50"/>
        <v>0</v>
      </c>
      <c r="CD75" s="104">
        <f t="shared" si="97"/>
        <v>0</v>
      </c>
      <c r="CE75" s="3">
        <f t="shared" si="98"/>
        <v>0</v>
      </c>
      <c r="CF75" s="3">
        <f t="shared" si="99"/>
        <v>0</v>
      </c>
      <c r="CG75" s="3">
        <f t="shared" si="22"/>
        <v>0</v>
      </c>
      <c r="CH75" s="3">
        <f t="shared" si="23"/>
        <v>0</v>
      </c>
      <c r="CI75" s="3">
        <f>IF(CD75=0,0,IF(CF75-CG75=0,0,MIN(CF75-CG75,$D$1-$C75-SUMIF($J$15:CH$15,"Snowball",$J75:CH75))))</f>
        <v>0</v>
      </c>
      <c r="CJ75" s="3">
        <f t="shared" si="51"/>
        <v>0</v>
      </c>
      <c r="CK75" s="104">
        <f t="shared" si="100"/>
        <v>0</v>
      </c>
      <c r="CL75" s="3">
        <f t="shared" si="101"/>
        <v>0</v>
      </c>
      <c r="CM75" s="3">
        <f t="shared" si="102"/>
        <v>0</v>
      </c>
      <c r="CN75" s="3">
        <f t="shared" si="24"/>
        <v>0</v>
      </c>
      <c r="CO75" s="3">
        <f t="shared" si="25"/>
        <v>0</v>
      </c>
      <c r="CP75" s="3">
        <f>IF(CK75=0,0,IF(CM75-CN75=0,0,MIN(CM75-CN75,$D$1-$C75-SUMIF($J$15:CO$15,"Snowball",$J75:CO75))))</f>
        <v>0</v>
      </c>
      <c r="CQ75" s="3">
        <f t="shared" si="52"/>
        <v>0</v>
      </c>
      <c r="CR75" s="104">
        <f t="shared" si="103"/>
        <v>0</v>
      </c>
      <c r="CS75" s="3">
        <f t="shared" si="104"/>
        <v>0</v>
      </c>
      <c r="CT75" s="3">
        <f t="shared" si="105"/>
        <v>0</v>
      </c>
      <c r="CU75" s="3">
        <f t="shared" si="26"/>
        <v>0</v>
      </c>
      <c r="CV75" s="3">
        <f t="shared" si="27"/>
        <v>0</v>
      </c>
      <c r="CW75" s="3">
        <f>IF(CR75=0,0,IF(CT75-CU75=0,0,MIN(CT75-CU75,$D$1-$C75-SUMIF($J$15:CV$15,"Snowball",$J75:CV75))))</f>
        <v>0</v>
      </c>
      <c r="CX75" s="3">
        <f t="shared" si="53"/>
        <v>0</v>
      </c>
      <c r="CY75" s="104">
        <f t="shared" si="106"/>
        <v>0</v>
      </c>
      <c r="CZ75" s="3">
        <f t="shared" si="107"/>
        <v>0</v>
      </c>
      <c r="DA75" s="3">
        <f t="shared" si="108"/>
        <v>0</v>
      </c>
      <c r="DB75" s="3">
        <f t="shared" si="28"/>
        <v>0</v>
      </c>
      <c r="DC75" s="3">
        <f t="shared" si="29"/>
        <v>0</v>
      </c>
      <c r="DD75" s="3">
        <f>IF(CY75=0,0,IF(DA75-DB75=0,0,MIN(DA75-DB75,$D$1-$C75-SUMIF($J$15:DC$15,"Snowball",$J75:DC75))))</f>
        <v>0</v>
      </c>
      <c r="DE75" s="3">
        <f t="shared" si="54"/>
        <v>0</v>
      </c>
      <c r="DF75" s="104">
        <f t="shared" si="109"/>
        <v>0</v>
      </c>
      <c r="DG75" s="3">
        <f t="shared" si="110"/>
        <v>0</v>
      </c>
      <c r="DH75" s="3">
        <f t="shared" si="111"/>
        <v>0</v>
      </c>
      <c r="DI75" s="3">
        <f t="shared" si="30"/>
        <v>0</v>
      </c>
      <c r="DJ75" s="3">
        <f t="shared" si="31"/>
        <v>0</v>
      </c>
      <c r="DK75" s="3">
        <f>IF(DF75=0,0,IF(DH75-DI75=0,0,MIN(DH75-DI75,$D$1-$C75-SUMIF($J$15:DJ$15,"Snowball",$J75:DJ75))))</f>
        <v>0</v>
      </c>
      <c r="DL75" s="3">
        <f t="shared" si="55"/>
        <v>0</v>
      </c>
      <c r="DM75" s="104">
        <f t="shared" si="112"/>
        <v>0</v>
      </c>
      <c r="DN75" s="3">
        <f t="shared" si="113"/>
        <v>0</v>
      </c>
      <c r="DO75" s="3">
        <f t="shared" si="114"/>
        <v>0</v>
      </c>
      <c r="DP75" s="3">
        <f t="shared" si="32"/>
        <v>0</v>
      </c>
      <c r="DQ75" s="3">
        <f t="shared" si="33"/>
        <v>0</v>
      </c>
      <c r="DR75" s="3">
        <f>IF(DM75=0,0,IF(DO75-DP75=0,0,MIN(DO75-DP75,$D$1-$C75-SUMIF($J$15:DQ$15,"Snowball",$J75:DQ75))))</f>
        <v>0</v>
      </c>
      <c r="DS75" s="3">
        <f t="shared" si="56"/>
        <v>0</v>
      </c>
      <c r="DT75" s="104">
        <f t="shared" si="115"/>
        <v>0</v>
      </c>
      <c r="DU75" s="3">
        <f t="shared" si="116"/>
        <v>0</v>
      </c>
      <c r="DV75" s="3">
        <f t="shared" si="117"/>
        <v>0</v>
      </c>
      <c r="DW75" s="3">
        <f t="shared" si="34"/>
        <v>0</v>
      </c>
      <c r="DX75" s="3">
        <f t="shared" si="35"/>
        <v>0</v>
      </c>
      <c r="DY75" s="3">
        <f>IF(DT75=0,0,IF(DV75-DW75=0,0,MIN(DV75-DW75,$D$1-$C75-SUMIF($J$15:DX$15,"Snowball",$J75:DX75))))</f>
        <v>0</v>
      </c>
      <c r="DZ75" s="3">
        <f t="shared" si="57"/>
        <v>0</v>
      </c>
      <c r="EA75" s="104">
        <f t="shared" si="118"/>
        <v>0</v>
      </c>
      <c r="EB75" s="3">
        <f t="shared" si="119"/>
        <v>0</v>
      </c>
      <c r="EC75" s="3">
        <f t="shared" si="120"/>
        <v>0</v>
      </c>
      <c r="ED75" s="3">
        <f t="shared" si="36"/>
        <v>0</v>
      </c>
      <c r="EE75" s="3">
        <f t="shared" si="37"/>
        <v>0</v>
      </c>
      <c r="EF75" s="3">
        <f>IF(EA75=0,0,IF(EC75-ED75=0,0,MIN(EC75-ED75,$D$1-$C75-SUMIF($J$15:EE$15,"Snowball",$J75:EE75))))</f>
        <v>0</v>
      </c>
      <c r="EG75" s="3">
        <f t="shared" si="58"/>
        <v>0</v>
      </c>
      <c r="EH75" s="104">
        <f t="shared" si="121"/>
        <v>0</v>
      </c>
      <c r="EI75" s="3">
        <f t="shared" si="122"/>
        <v>0</v>
      </c>
      <c r="EJ75" s="3">
        <f t="shared" si="123"/>
        <v>0</v>
      </c>
      <c r="EK75" s="3">
        <f t="shared" si="38"/>
        <v>0</v>
      </c>
      <c r="EL75" s="3">
        <f t="shared" si="39"/>
        <v>0</v>
      </c>
      <c r="EM75" s="3">
        <f>IF(EH75=0,0,IF(EJ75-EK75=0,0,MIN(EJ75-EK75,$D$1-$C75-SUMIF($J$15:EL$15,"Snowball",$J75:EL75))))</f>
        <v>0</v>
      </c>
      <c r="EN75" s="3">
        <f t="shared" si="59"/>
        <v>0</v>
      </c>
    </row>
    <row r="76" spans="1:144" x14ac:dyDescent="0.25">
      <c r="A76" s="1" t="s">
        <v>76</v>
      </c>
      <c r="B76" s="76">
        <f t="shared" si="60"/>
        <v>0</v>
      </c>
      <c r="C76" s="3">
        <f t="shared" si="61"/>
        <v>0</v>
      </c>
      <c r="D76" s="101">
        <f t="shared" si="62"/>
        <v>0</v>
      </c>
      <c r="E76" s="104">
        <f t="shared" si="63"/>
        <v>0</v>
      </c>
      <c r="F76" s="3">
        <f t="shared" si="64"/>
        <v>0</v>
      </c>
      <c r="G76" s="3">
        <f t="shared" si="65"/>
        <v>0</v>
      </c>
      <c r="H76" s="3">
        <f t="shared" si="0"/>
        <v>0</v>
      </c>
      <c r="I76" s="3">
        <f t="shared" si="1"/>
        <v>0</v>
      </c>
      <c r="J76" s="3">
        <f t="shared" si="66"/>
        <v>0</v>
      </c>
      <c r="K76" s="3">
        <f t="shared" si="40"/>
        <v>0</v>
      </c>
      <c r="L76" s="104">
        <f t="shared" si="67"/>
        <v>0</v>
      </c>
      <c r="M76" s="3">
        <f t="shared" si="68"/>
        <v>0</v>
      </c>
      <c r="N76" s="3">
        <f t="shared" si="69"/>
        <v>0</v>
      </c>
      <c r="O76" s="3">
        <f t="shared" si="2"/>
        <v>0</v>
      </c>
      <c r="P76" s="3">
        <f t="shared" si="3"/>
        <v>0</v>
      </c>
      <c r="Q76" s="3">
        <f>IF(L76=0,0,IF(N76-O76=0,0,MIN(N76-O76,$D$1-$C76-SUMIF($J$15:P$15,"Snowball",$J76:P76))))</f>
        <v>0</v>
      </c>
      <c r="R76" s="3">
        <f t="shared" si="41"/>
        <v>0</v>
      </c>
      <c r="S76" s="104">
        <f t="shared" si="70"/>
        <v>0</v>
      </c>
      <c r="T76" s="3">
        <f t="shared" si="71"/>
        <v>0</v>
      </c>
      <c r="U76" s="3">
        <f t="shared" si="72"/>
        <v>0</v>
      </c>
      <c r="V76" s="3">
        <f t="shared" si="4"/>
        <v>0</v>
      </c>
      <c r="W76" s="3">
        <f t="shared" si="5"/>
        <v>0</v>
      </c>
      <c r="X76" s="3">
        <f>IF(S76=0,0,IF(U76-V76=0,0,MIN(U76-V76,$D$1-$C76-SUMIF($J$15:W$15,"Snowball",$J76:W76))))</f>
        <v>0</v>
      </c>
      <c r="Y76" s="3">
        <f t="shared" si="42"/>
        <v>0</v>
      </c>
      <c r="Z76" s="104">
        <f t="shared" si="73"/>
        <v>0</v>
      </c>
      <c r="AA76" s="3">
        <f t="shared" si="74"/>
        <v>0</v>
      </c>
      <c r="AB76" s="3">
        <f t="shared" si="75"/>
        <v>0</v>
      </c>
      <c r="AC76" s="3">
        <f t="shared" si="6"/>
        <v>0</v>
      </c>
      <c r="AD76" s="3">
        <f t="shared" si="7"/>
        <v>0</v>
      </c>
      <c r="AE76" s="3">
        <f>IF(Z76=0,0,IF(AB76-AC76=0,0,MIN(AB76-AC76,$D$1-$C76-SUMIF($J$15:AD$15,"Snowball",$J76:AD76))))</f>
        <v>0</v>
      </c>
      <c r="AF76" s="3">
        <f t="shared" si="43"/>
        <v>0</v>
      </c>
      <c r="AG76" s="104">
        <f t="shared" si="76"/>
        <v>0</v>
      </c>
      <c r="AH76" s="3">
        <f t="shared" si="77"/>
        <v>0</v>
      </c>
      <c r="AI76" s="3">
        <f t="shared" si="78"/>
        <v>0</v>
      </c>
      <c r="AJ76" s="3">
        <f t="shared" si="8"/>
        <v>0</v>
      </c>
      <c r="AK76" s="3">
        <f t="shared" si="9"/>
        <v>0</v>
      </c>
      <c r="AL76" s="3">
        <f>IF(AG76=0,0,IF(AI76-AJ76=0,0,MIN(AI76-AJ76,$D$1-$C76-SUMIF($J$15:AK$15,"Snowball",$J76:AK76))))</f>
        <v>0</v>
      </c>
      <c r="AM76" s="3">
        <f t="shared" si="44"/>
        <v>0</v>
      </c>
      <c r="AN76" s="104">
        <f t="shared" si="79"/>
        <v>0</v>
      </c>
      <c r="AO76" s="3">
        <f t="shared" si="80"/>
        <v>0</v>
      </c>
      <c r="AP76" s="3">
        <f t="shared" si="81"/>
        <v>0</v>
      </c>
      <c r="AQ76" s="3">
        <f t="shared" si="10"/>
        <v>0</v>
      </c>
      <c r="AR76" s="3">
        <f t="shared" si="11"/>
        <v>0</v>
      </c>
      <c r="AS76" s="3">
        <f>IF(AN76=0,0,IF(AP76-AQ76=0,0,MIN(AP76-AQ76,$D$1-$C76-SUMIF($J$15:AR$15,"Snowball",$J76:AR76))))</f>
        <v>0</v>
      </c>
      <c r="AT76" s="3">
        <f t="shared" si="45"/>
        <v>0</v>
      </c>
      <c r="AU76" s="104">
        <f t="shared" si="82"/>
        <v>0</v>
      </c>
      <c r="AV76" s="3">
        <f t="shared" si="83"/>
        <v>0</v>
      </c>
      <c r="AW76" s="3">
        <f t="shared" si="84"/>
        <v>0</v>
      </c>
      <c r="AX76" s="3">
        <f t="shared" si="12"/>
        <v>0</v>
      </c>
      <c r="AY76" s="3">
        <f t="shared" si="13"/>
        <v>0</v>
      </c>
      <c r="AZ76" s="3">
        <f>IF(AU76=0,0,IF(AW76-AX76=0,0,MIN(AW76-AX76,$D$1-$C76-SUMIF($J$15:AY$15,"Snowball",$J76:AY76))))</f>
        <v>0</v>
      </c>
      <c r="BA76" s="3">
        <f t="shared" si="46"/>
        <v>0</v>
      </c>
      <c r="BB76" s="104">
        <f t="shared" si="85"/>
        <v>0</v>
      </c>
      <c r="BC76" s="3">
        <f t="shared" si="86"/>
        <v>0</v>
      </c>
      <c r="BD76" s="3">
        <f t="shared" si="87"/>
        <v>0</v>
      </c>
      <c r="BE76" s="3">
        <f t="shared" si="14"/>
        <v>0</v>
      </c>
      <c r="BF76" s="3">
        <f t="shared" si="15"/>
        <v>0</v>
      </c>
      <c r="BG76" s="3">
        <f>IF(BB76=0,0,IF(BD76-BE76=0,0,MIN(BD76-BE76,$D$1-$C76-SUMIF($J$15:BF$15,"Snowball",$J76:BF76))))</f>
        <v>0</v>
      </c>
      <c r="BH76" s="3">
        <f t="shared" si="47"/>
        <v>0</v>
      </c>
      <c r="BI76" s="104">
        <f t="shared" si="88"/>
        <v>0</v>
      </c>
      <c r="BJ76" s="3">
        <f t="shared" si="89"/>
        <v>0</v>
      </c>
      <c r="BK76" s="3">
        <f t="shared" si="90"/>
        <v>0</v>
      </c>
      <c r="BL76" s="3">
        <f t="shared" si="16"/>
        <v>0</v>
      </c>
      <c r="BM76" s="3">
        <f t="shared" si="17"/>
        <v>0</v>
      </c>
      <c r="BN76" s="3">
        <f>IF(BI76=0,0,IF(BK76-BL76=0,0,MIN(BK76-BL76,$D$1-$C76-SUMIF($J$15:BM$15,"Snowball",$J76:BM76))))</f>
        <v>0</v>
      </c>
      <c r="BO76" s="3">
        <f t="shared" si="48"/>
        <v>0</v>
      </c>
      <c r="BP76" s="104">
        <f t="shared" si="91"/>
        <v>0</v>
      </c>
      <c r="BQ76" s="3">
        <f t="shared" si="92"/>
        <v>0</v>
      </c>
      <c r="BR76" s="3">
        <f t="shared" si="93"/>
        <v>0</v>
      </c>
      <c r="BS76" s="3">
        <f t="shared" si="18"/>
        <v>0</v>
      </c>
      <c r="BT76" s="3">
        <f t="shared" si="19"/>
        <v>0</v>
      </c>
      <c r="BU76" s="3">
        <f>IF(BP76=0,0,IF(BR76-BS76=0,0,MIN(BR76-BS76,$D$1-$C76-SUMIF($J$15:BT$15,"Snowball",$J76:BT76))))</f>
        <v>0</v>
      </c>
      <c r="BV76" s="3">
        <f t="shared" si="49"/>
        <v>0</v>
      </c>
      <c r="BW76" s="104">
        <f t="shared" si="94"/>
        <v>0</v>
      </c>
      <c r="BX76" s="3">
        <f t="shared" si="95"/>
        <v>0</v>
      </c>
      <c r="BY76" s="3">
        <f t="shared" si="96"/>
        <v>0</v>
      </c>
      <c r="BZ76" s="3">
        <f t="shared" si="20"/>
        <v>0</v>
      </c>
      <c r="CA76" s="3">
        <f t="shared" si="21"/>
        <v>0</v>
      </c>
      <c r="CB76" s="3">
        <f>IF(BW76=0,0,IF(BY76-BZ76=0,0,MIN(BY76-BZ76,$D$1-$C76-SUMIF($J$15:CA$15,"Snowball",$J76:CA76))))</f>
        <v>0</v>
      </c>
      <c r="CC76" s="3">
        <f t="shared" si="50"/>
        <v>0</v>
      </c>
      <c r="CD76" s="104">
        <f t="shared" si="97"/>
        <v>0</v>
      </c>
      <c r="CE76" s="3">
        <f t="shared" si="98"/>
        <v>0</v>
      </c>
      <c r="CF76" s="3">
        <f t="shared" si="99"/>
        <v>0</v>
      </c>
      <c r="CG76" s="3">
        <f t="shared" si="22"/>
        <v>0</v>
      </c>
      <c r="CH76" s="3">
        <f t="shared" si="23"/>
        <v>0</v>
      </c>
      <c r="CI76" s="3">
        <f>IF(CD76=0,0,IF(CF76-CG76=0,0,MIN(CF76-CG76,$D$1-$C76-SUMIF($J$15:CH$15,"Snowball",$J76:CH76))))</f>
        <v>0</v>
      </c>
      <c r="CJ76" s="3">
        <f t="shared" si="51"/>
        <v>0</v>
      </c>
      <c r="CK76" s="104">
        <f t="shared" si="100"/>
        <v>0</v>
      </c>
      <c r="CL76" s="3">
        <f t="shared" si="101"/>
        <v>0</v>
      </c>
      <c r="CM76" s="3">
        <f t="shared" si="102"/>
        <v>0</v>
      </c>
      <c r="CN76" s="3">
        <f t="shared" si="24"/>
        <v>0</v>
      </c>
      <c r="CO76" s="3">
        <f t="shared" si="25"/>
        <v>0</v>
      </c>
      <c r="CP76" s="3">
        <f>IF(CK76=0,0,IF(CM76-CN76=0,0,MIN(CM76-CN76,$D$1-$C76-SUMIF($J$15:CO$15,"Snowball",$J76:CO76))))</f>
        <v>0</v>
      </c>
      <c r="CQ76" s="3">
        <f t="shared" si="52"/>
        <v>0</v>
      </c>
      <c r="CR76" s="104">
        <f t="shared" si="103"/>
        <v>0</v>
      </c>
      <c r="CS76" s="3">
        <f t="shared" si="104"/>
        <v>0</v>
      </c>
      <c r="CT76" s="3">
        <f t="shared" si="105"/>
        <v>0</v>
      </c>
      <c r="CU76" s="3">
        <f t="shared" si="26"/>
        <v>0</v>
      </c>
      <c r="CV76" s="3">
        <f t="shared" si="27"/>
        <v>0</v>
      </c>
      <c r="CW76" s="3">
        <f>IF(CR76=0,0,IF(CT76-CU76=0,0,MIN(CT76-CU76,$D$1-$C76-SUMIF($J$15:CV$15,"Snowball",$J76:CV76))))</f>
        <v>0</v>
      </c>
      <c r="CX76" s="3">
        <f t="shared" si="53"/>
        <v>0</v>
      </c>
      <c r="CY76" s="104">
        <f t="shared" si="106"/>
        <v>0</v>
      </c>
      <c r="CZ76" s="3">
        <f t="shared" si="107"/>
        <v>0</v>
      </c>
      <c r="DA76" s="3">
        <f t="shared" si="108"/>
        <v>0</v>
      </c>
      <c r="DB76" s="3">
        <f t="shared" si="28"/>
        <v>0</v>
      </c>
      <c r="DC76" s="3">
        <f t="shared" si="29"/>
        <v>0</v>
      </c>
      <c r="DD76" s="3">
        <f>IF(CY76=0,0,IF(DA76-DB76=0,0,MIN(DA76-DB76,$D$1-$C76-SUMIF($J$15:DC$15,"Snowball",$J76:DC76))))</f>
        <v>0</v>
      </c>
      <c r="DE76" s="3">
        <f t="shared" si="54"/>
        <v>0</v>
      </c>
      <c r="DF76" s="104">
        <f t="shared" si="109"/>
        <v>0</v>
      </c>
      <c r="DG76" s="3">
        <f t="shared" si="110"/>
        <v>0</v>
      </c>
      <c r="DH76" s="3">
        <f t="shared" si="111"/>
        <v>0</v>
      </c>
      <c r="DI76" s="3">
        <f t="shared" si="30"/>
        <v>0</v>
      </c>
      <c r="DJ76" s="3">
        <f t="shared" si="31"/>
        <v>0</v>
      </c>
      <c r="DK76" s="3">
        <f>IF(DF76=0,0,IF(DH76-DI76=0,0,MIN(DH76-DI76,$D$1-$C76-SUMIF($J$15:DJ$15,"Snowball",$J76:DJ76))))</f>
        <v>0</v>
      </c>
      <c r="DL76" s="3">
        <f t="shared" si="55"/>
        <v>0</v>
      </c>
      <c r="DM76" s="104">
        <f t="shared" si="112"/>
        <v>0</v>
      </c>
      <c r="DN76" s="3">
        <f t="shared" si="113"/>
        <v>0</v>
      </c>
      <c r="DO76" s="3">
        <f t="shared" si="114"/>
        <v>0</v>
      </c>
      <c r="DP76" s="3">
        <f t="shared" si="32"/>
        <v>0</v>
      </c>
      <c r="DQ76" s="3">
        <f t="shared" si="33"/>
        <v>0</v>
      </c>
      <c r="DR76" s="3">
        <f>IF(DM76=0,0,IF(DO76-DP76=0,0,MIN(DO76-DP76,$D$1-$C76-SUMIF($J$15:DQ$15,"Snowball",$J76:DQ76))))</f>
        <v>0</v>
      </c>
      <c r="DS76" s="3">
        <f t="shared" si="56"/>
        <v>0</v>
      </c>
      <c r="DT76" s="104">
        <f t="shared" si="115"/>
        <v>0</v>
      </c>
      <c r="DU76" s="3">
        <f t="shared" si="116"/>
        <v>0</v>
      </c>
      <c r="DV76" s="3">
        <f t="shared" si="117"/>
        <v>0</v>
      </c>
      <c r="DW76" s="3">
        <f t="shared" si="34"/>
        <v>0</v>
      </c>
      <c r="DX76" s="3">
        <f t="shared" si="35"/>
        <v>0</v>
      </c>
      <c r="DY76" s="3">
        <f>IF(DT76=0,0,IF(DV76-DW76=0,0,MIN(DV76-DW76,$D$1-$C76-SUMIF($J$15:DX$15,"Snowball",$J76:DX76))))</f>
        <v>0</v>
      </c>
      <c r="DZ76" s="3">
        <f t="shared" si="57"/>
        <v>0</v>
      </c>
      <c r="EA76" s="104">
        <f t="shared" si="118"/>
        <v>0</v>
      </c>
      <c r="EB76" s="3">
        <f t="shared" si="119"/>
        <v>0</v>
      </c>
      <c r="EC76" s="3">
        <f t="shared" si="120"/>
        <v>0</v>
      </c>
      <c r="ED76" s="3">
        <f t="shared" si="36"/>
        <v>0</v>
      </c>
      <c r="EE76" s="3">
        <f t="shared" si="37"/>
        <v>0</v>
      </c>
      <c r="EF76" s="3">
        <f>IF(EA76=0,0,IF(EC76-ED76=0,0,MIN(EC76-ED76,$D$1-$C76-SUMIF($J$15:EE$15,"Snowball",$J76:EE76))))</f>
        <v>0</v>
      </c>
      <c r="EG76" s="3">
        <f t="shared" si="58"/>
        <v>0</v>
      </c>
      <c r="EH76" s="104">
        <f t="shared" si="121"/>
        <v>0</v>
      </c>
      <c r="EI76" s="3">
        <f t="shared" si="122"/>
        <v>0</v>
      </c>
      <c r="EJ76" s="3">
        <f t="shared" si="123"/>
        <v>0</v>
      </c>
      <c r="EK76" s="3">
        <f t="shared" si="38"/>
        <v>0</v>
      </c>
      <c r="EL76" s="3">
        <f t="shared" si="39"/>
        <v>0</v>
      </c>
      <c r="EM76" s="3">
        <f>IF(EH76=0,0,IF(EJ76-EK76=0,0,MIN(EJ76-EK76,$D$1-$C76-SUMIF($J$15:EL$15,"Snowball",$J76:EL76))))</f>
        <v>0</v>
      </c>
      <c r="EN76" s="3">
        <f t="shared" si="59"/>
        <v>0</v>
      </c>
    </row>
    <row r="77" spans="1:144" x14ac:dyDescent="0.25">
      <c r="A77" s="1" t="s">
        <v>77</v>
      </c>
      <c r="B77" s="76">
        <f t="shared" si="60"/>
        <v>0</v>
      </c>
      <c r="C77" s="3">
        <f t="shared" si="61"/>
        <v>0</v>
      </c>
      <c r="D77" s="101">
        <f t="shared" si="62"/>
        <v>0</v>
      </c>
      <c r="E77" s="104">
        <f t="shared" si="63"/>
        <v>0</v>
      </c>
      <c r="F77" s="3">
        <f t="shared" si="64"/>
        <v>0</v>
      </c>
      <c r="G77" s="3">
        <f t="shared" si="65"/>
        <v>0</v>
      </c>
      <c r="H77" s="3">
        <f t="shared" si="0"/>
        <v>0</v>
      </c>
      <c r="I77" s="3">
        <f t="shared" si="1"/>
        <v>0</v>
      </c>
      <c r="J77" s="3">
        <f t="shared" si="66"/>
        <v>0</v>
      </c>
      <c r="K77" s="3">
        <f t="shared" si="40"/>
        <v>0</v>
      </c>
      <c r="L77" s="104">
        <f t="shared" si="67"/>
        <v>0</v>
      </c>
      <c r="M77" s="3">
        <f t="shared" si="68"/>
        <v>0</v>
      </c>
      <c r="N77" s="3">
        <f t="shared" si="69"/>
        <v>0</v>
      </c>
      <c r="O77" s="3">
        <f t="shared" si="2"/>
        <v>0</v>
      </c>
      <c r="P77" s="3">
        <f t="shared" si="3"/>
        <v>0</v>
      </c>
      <c r="Q77" s="3">
        <f>IF(L77=0,0,IF(N77-O77=0,0,MIN(N77-O77,$D$1-$C77-SUMIF($J$15:P$15,"Snowball",$J77:P77))))</f>
        <v>0</v>
      </c>
      <c r="R77" s="3">
        <f t="shared" si="41"/>
        <v>0</v>
      </c>
      <c r="S77" s="104">
        <f t="shared" si="70"/>
        <v>0</v>
      </c>
      <c r="T77" s="3">
        <f t="shared" si="71"/>
        <v>0</v>
      </c>
      <c r="U77" s="3">
        <f t="shared" si="72"/>
        <v>0</v>
      </c>
      <c r="V77" s="3">
        <f t="shared" si="4"/>
        <v>0</v>
      </c>
      <c r="W77" s="3">
        <f t="shared" si="5"/>
        <v>0</v>
      </c>
      <c r="X77" s="3">
        <f>IF(S77=0,0,IF(U77-V77=0,0,MIN(U77-V77,$D$1-$C77-SUMIF($J$15:W$15,"Snowball",$J77:W77))))</f>
        <v>0</v>
      </c>
      <c r="Y77" s="3">
        <f t="shared" si="42"/>
        <v>0</v>
      </c>
      <c r="Z77" s="104">
        <f t="shared" si="73"/>
        <v>0</v>
      </c>
      <c r="AA77" s="3">
        <f t="shared" si="74"/>
        <v>0</v>
      </c>
      <c r="AB77" s="3">
        <f t="shared" si="75"/>
        <v>0</v>
      </c>
      <c r="AC77" s="3">
        <f t="shared" si="6"/>
        <v>0</v>
      </c>
      <c r="AD77" s="3">
        <f t="shared" si="7"/>
        <v>0</v>
      </c>
      <c r="AE77" s="3">
        <f>IF(Z77=0,0,IF(AB77-AC77=0,0,MIN(AB77-AC77,$D$1-$C77-SUMIF($J$15:AD$15,"Snowball",$J77:AD77))))</f>
        <v>0</v>
      </c>
      <c r="AF77" s="3">
        <f t="shared" si="43"/>
        <v>0</v>
      </c>
      <c r="AG77" s="104">
        <f t="shared" si="76"/>
        <v>0</v>
      </c>
      <c r="AH77" s="3">
        <f t="shared" si="77"/>
        <v>0</v>
      </c>
      <c r="AI77" s="3">
        <f t="shared" si="78"/>
        <v>0</v>
      </c>
      <c r="AJ77" s="3">
        <f t="shared" si="8"/>
        <v>0</v>
      </c>
      <c r="AK77" s="3">
        <f t="shared" si="9"/>
        <v>0</v>
      </c>
      <c r="AL77" s="3">
        <f>IF(AG77=0,0,IF(AI77-AJ77=0,0,MIN(AI77-AJ77,$D$1-$C77-SUMIF($J$15:AK$15,"Snowball",$J77:AK77))))</f>
        <v>0</v>
      </c>
      <c r="AM77" s="3">
        <f t="shared" si="44"/>
        <v>0</v>
      </c>
      <c r="AN77" s="104">
        <f t="shared" si="79"/>
        <v>0</v>
      </c>
      <c r="AO77" s="3">
        <f t="shared" si="80"/>
        <v>0</v>
      </c>
      <c r="AP77" s="3">
        <f t="shared" si="81"/>
        <v>0</v>
      </c>
      <c r="AQ77" s="3">
        <f t="shared" si="10"/>
        <v>0</v>
      </c>
      <c r="AR77" s="3">
        <f t="shared" si="11"/>
        <v>0</v>
      </c>
      <c r="AS77" s="3">
        <f>IF(AN77=0,0,IF(AP77-AQ77=0,0,MIN(AP77-AQ77,$D$1-$C77-SUMIF($J$15:AR$15,"Snowball",$J77:AR77))))</f>
        <v>0</v>
      </c>
      <c r="AT77" s="3">
        <f t="shared" si="45"/>
        <v>0</v>
      </c>
      <c r="AU77" s="104">
        <f t="shared" si="82"/>
        <v>0</v>
      </c>
      <c r="AV77" s="3">
        <f t="shared" si="83"/>
        <v>0</v>
      </c>
      <c r="AW77" s="3">
        <f t="shared" si="84"/>
        <v>0</v>
      </c>
      <c r="AX77" s="3">
        <f t="shared" si="12"/>
        <v>0</v>
      </c>
      <c r="AY77" s="3">
        <f t="shared" si="13"/>
        <v>0</v>
      </c>
      <c r="AZ77" s="3">
        <f>IF(AU77=0,0,IF(AW77-AX77=0,0,MIN(AW77-AX77,$D$1-$C77-SUMIF($J$15:AY$15,"Snowball",$J77:AY77))))</f>
        <v>0</v>
      </c>
      <c r="BA77" s="3">
        <f t="shared" si="46"/>
        <v>0</v>
      </c>
      <c r="BB77" s="104">
        <f t="shared" si="85"/>
        <v>0</v>
      </c>
      <c r="BC77" s="3">
        <f t="shared" si="86"/>
        <v>0</v>
      </c>
      <c r="BD77" s="3">
        <f t="shared" si="87"/>
        <v>0</v>
      </c>
      <c r="BE77" s="3">
        <f t="shared" si="14"/>
        <v>0</v>
      </c>
      <c r="BF77" s="3">
        <f t="shared" si="15"/>
        <v>0</v>
      </c>
      <c r="BG77" s="3">
        <f>IF(BB77=0,0,IF(BD77-BE77=0,0,MIN(BD77-BE77,$D$1-$C77-SUMIF($J$15:BF$15,"Snowball",$J77:BF77))))</f>
        <v>0</v>
      </c>
      <c r="BH77" s="3">
        <f t="shared" si="47"/>
        <v>0</v>
      </c>
      <c r="BI77" s="104">
        <f t="shared" si="88"/>
        <v>0</v>
      </c>
      <c r="BJ77" s="3">
        <f t="shared" si="89"/>
        <v>0</v>
      </c>
      <c r="BK77" s="3">
        <f t="shared" si="90"/>
        <v>0</v>
      </c>
      <c r="BL77" s="3">
        <f t="shared" si="16"/>
        <v>0</v>
      </c>
      <c r="BM77" s="3">
        <f t="shared" si="17"/>
        <v>0</v>
      </c>
      <c r="BN77" s="3">
        <f>IF(BI77=0,0,IF(BK77-BL77=0,0,MIN(BK77-BL77,$D$1-$C77-SUMIF($J$15:BM$15,"Snowball",$J77:BM77))))</f>
        <v>0</v>
      </c>
      <c r="BO77" s="3">
        <f t="shared" si="48"/>
        <v>0</v>
      </c>
      <c r="BP77" s="104">
        <f t="shared" si="91"/>
        <v>0</v>
      </c>
      <c r="BQ77" s="3">
        <f t="shared" si="92"/>
        <v>0</v>
      </c>
      <c r="BR77" s="3">
        <f t="shared" si="93"/>
        <v>0</v>
      </c>
      <c r="BS77" s="3">
        <f t="shared" si="18"/>
        <v>0</v>
      </c>
      <c r="BT77" s="3">
        <f t="shared" si="19"/>
        <v>0</v>
      </c>
      <c r="BU77" s="3">
        <f>IF(BP77=0,0,IF(BR77-BS77=0,0,MIN(BR77-BS77,$D$1-$C77-SUMIF($J$15:BT$15,"Snowball",$J77:BT77))))</f>
        <v>0</v>
      </c>
      <c r="BV77" s="3">
        <f t="shared" si="49"/>
        <v>0</v>
      </c>
      <c r="BW77" s="104">
        <f t="shared" si="94"/>
        <v>0</v>
      </c>
      <c r="BX77" s="3">
        <f t="shared" si="95"/>
        <v>0</v>
      </c>
      <c r="BY77" s="3">
        <f t="shared" si="96"/>
        <v>0</v>
      </c>
      <c r="BZ77" s="3">
        <f t="shared" si="20"/>
        <v>0</v>
      </c>
      <c r="CA77" s="3">
        <f t="shared" si="21"/>
        <v>0</v>
      </c>
      <c r="CB77" s="3">
        <f>IF(BW77=0,0,IF(BY77-BZ77=0,0,MIN(BY77-BZ77,$D$1-$C77-SUMIF($J$15:CA$15,"Snowball",$J77:CA77))))</f>
        <v>0</v>
      </c>
      <c r="CC77" s="3">
        <f t="shared" si="50"/>
        <v>0</v>
      </c>
      <c r="CD77" s="104">
        <f t="shared" si="97"/>
        <v>0</v>
      </c>
      <c r="CE77" s="3">
        <f t="shared" si="98"/>
        <v>0</v>
      </c>
      <c r="CF77" s="3">
        <f t="shared" si="99"/>
        <v>0</v>
      </c>
      <c r="CG77" s="3">
        <f t="shared" si="22"/>
        <v>0</v>
      </c>
      <c r="CH77" s="3">
        <f t="shared" si="23"/>
        <v>0</v>
      </c>
      <c r="CI77" s="3">
        <f>IF(CD77=0,0,IF(CF77-CG77=0,0,MIN(CF77-CG77,$D$1-$C77-SUMIF($J$15:CH$15,"Snowball",$J77:CH77))))</f>
        <v>0</v>
      </c>
      <c r="CJ77" s="3">
        <f t="shared" si="51"/>
        <v>0</v>
      </c>
      <c r="CK77" s="104">
        <f t="shared" si="100"/>
        <v>0</v>
      </c>
      <c r="CL77" s="3">
        <f t="shared" si="101"/>
        <v>0</v>
      </c>
      <c r="CM77" s="3">
        <f t="shared" si="102"/>
        <v>0</v>
      </c>
      <c r="CN77" s="3">
        <f t="shared" si="24"/>
        <v>0</v>
      </c>
      <c r="CO77" s="3">
        <f t="shared" si="25"/>
        <v>0</v>
      </c>
      <c r="CP77" s="3">
        <f>IF(CK77=0,0,IF(CM77-CN77=0,0,MIN(CM77-CN77,$D$1-$C77-SUMIF($J$15:CO$15,"Snowball",$J77:CO77))))</f>
        <v>0</v>
      </c>
      <c r="CQ77" s="3">
        <f t="shared" si="52"/>
        <v>0</v>
      </c>
      <c r="CR77" s="104">
        <f t="shared" si="103"/>
        <v>0</v>
      </c>
      <c r="CS77" s="3">
        <f t="shared" si="104"/>
        <v>0</v>
      </c>
      <c r="CT77" s="3">
        <f t="shared" si="105"/>
        <v>0</v>
      </c>
      <c r="CU77" s="3">
        <f t="shared" si="26"/>
        <v>0</v>
      </c>
      <c r="CV77" s="3">
        <f t="shared" si="27"/>
        <v>0</v>
      </c>
      <c r="CW77" s="3">
        <f>IF(CR77=0,0,IF(CT77-CU77=0,0,MIN(CT77-CU77,$D$1-$C77-SUMIF($J$15:CV$15,"Snowball",$J77:CV77))))</f>
        <v>0</v>
      </c>
      <c r="CX77" s="3">
        <f t="shared" si="53"/>
        <v>0</v>
      </c>
      <c r="CY77" s="104">
        <f t="shared" si="106"/>
        <v>0</v>
      </c>
      <c r="CZ77" s="3">
        <f t="shared" si="107"/>
        <v>0</v>
      </c>
      <c r="DA77" s="3">
        <f t="shared" si="108"/>
        <v>0</v>
      </c>
      <c r="DB77" s="3">
        <f t="shared" si="28"/>
        <v>0</v>
      </c>
      <c r="DC77" s="3">
        <f t="shared" si="29"/>
        <v>0</v>
      </c>
      <c r="DD77" s="3">
        <f>IF(CY77=0,0,IF(DA77-DB77=0,0,MIN(DA77-DB77,$D$1-$C77-SUMIF($J$15:DC$15,"Snowball",$J77:DC77))))</f>
        <v>0</v>
      </c>
      <c r="DE77" s="3">
        <f t="shared" si="54"/>
        <v>0</v>
      </c>
      <c r="DF77" s="104">
        <f t="shared" si="109"/>
        <v>0</v>
      </c>
      <c r="DG77" s="3">
        <f t="shared" si="110"/>
        <v>0</v>
      </c>
      <c r="DH77" s="3">
        <f t="shared" si="111"/>
        <v>0</v>
      </c>
      <c r="DI77" s="3">
        <f t="shared" si="30"/>
        <v>0</v>
      </c>
      <c r="DJ77" s="3">
        <f t="shared" si="31"/>
        <v>0</v>
      </c>
      <c r="DK77" s="3">
        <f>IF(DF77=0,0,IF(DH77-DI77=0,0,MIN(DH77-DI77,$D$1-$C77-SUMIF($J$15:DJ$15,"Snowball",$J77:DJ77))))</f>
        <v>0</v>
      </c>
      <c r="DL77" s="3">
        <f t="shared" si="55"/>
        <v>0</v>
      </c>
      <c r="DM77" s="104">
        <f t="shared" si="112"/>
        <v>0</v>
      </c>
      <c r="DN77" s="3">
        <f t="shared" si="113"/>
        <v>0</v>
      </c>
      <c r="DO77" s="3">
        <f t="shared" si="114"/>
        <v>0</v>
      </c>
      <c r="DP77" s="3">
        <f t="shared" si="32"/>
        <v>0</v>
      </c>
      <c r="DQ77" s="3">
        <f t="shared" si="33"/>
        <v>0</v>
      </c>
      <c r="DR77" s="3">
        <f>IF(DM77=0,0,IF(DO77-DP77=0,0,MIN(DO77-DP77,$D$1-$C77-SUMIF($J$15:DQ$15,"Snowball",$J77:DQ77))))</f>
        <v>0</v>
      </c>
      <c r="DS77" s="3">
        <f t="shared" si="56"/>
        <v>0</v>
      </c>
      <c r="DT77" s="104">
        <f t="shared" si="115"/>
        <v>0</v>
      </c>
      <c r="DU77" s="3">
        <f t="shared" si="116"/>
        <v>0</v>
      </c>
      <c r="DV77" s="3">
        <f t="shared" si="117"/>
        <v>0</v>
      </c>
      <c r="DW77" s="3">
        <f t="shared" si="34"/>
        <v>0</v>
      </c>
      <c r="DX77" s="3">
        <f t="shared" si="35"/>
        <v>0</v>
      </c>
      <c r="DY77" s="3">
        <f>IF(DT77=0,0,IF(DV77-DW77=0,0,MIN(DV77-DW77,$D$1-$C77-SUMIF($J$15:DX$15,"Snowball",$J77:DX77))))</f>
        <v>0</v>
      </c>
      <c r="DZ77" s="3">
        <f t="shared" si="57"/>
        <v>0</v>
      </c>
      <c r="EA77" s="104">
        <f t="shared" si="118"/>
        <v>0</v>
      </c>
      <c r="EB77" s="3">
        <f t="shared" si="119"/>
        <v>0</v>
      </c>
      <c r="EC77" s="3">
        <f t="shared" si="120"/>
        <v>0</v>
      </c>
      <c r="ED77" s="3">
        <f t="shared" si="36"/>
        <v>0</v>
      </c>
      <c r="EE77" s="3">
        <f t="shared" si="37"/>
        <v>0</v>
      </c>
      <c r="EF77" s="3">
        <f>IF(EA77=0,0,IF(EC77-ED77=0,0,MIN(EC77-ED77,$D$1-$C77-SUMIF($J$15:EE$15,"Snowball",$J77:EE77))))</f>
        <v>0</v>
      </c>
      <c r="EG77" s="3">
        <f t="shared" si="58"/>
        <v>0</v>
      </c>
      <c r="EH77" s="104">
        <f t="shared" si="121"/>
        <v>0</v>
      </c>
      <c r="EI77" s="3">
        <f t="shared" si="122"/>
        <v>0</v>
      </c>
      <c r="EJ77" s="3">
        <f t="shared" si="123"/>
        <v>0</v>
      </c>
      <c r="EK77" s="3">
        <f t="shared" si="38"/>
        <v>0</v>
      </c>
      <c r="EL77" s="3">
        <f t="shared" si="39"/>
        <v>0</v>
      </c>
      <c r="EM77" s="3">
        <f>IF(EH77=0,0,IF(EJ77-EK77=0,0,MIN(EJ77-EK77,$D$1-$C77-SUMIF($J$15:EL$15,"Snowball",$J77:EL77))))</f>
        <v>0</v>
      </c>
      <c r="EN77" s="3">
        <f t="shared" si="59"/>
        <v>0</v>
      </c>
    </row>
    <row r="78" spans="1:144" x14ac:dyDescent="0.25">
      <c r="A78" s="1" t="s">
        <v>78</v>
      </c>
      <c r="B78" s="76">
        <f t="shared" si="60"/>
        <v>0</v>
      </c>
      <c r="C78" s="3">
        <f t="shared" si="61"/>
        <v>0</v>
      </c>
      <c r="D78" s="101">
        <f t="shared" si="62"/>
        <v>0</v>
      </c>
      <c r="E78" s="104">
        <f t="shared" si="63"/>
        <v>0</v>
      </c>
      <c r="F78" s="3">
        <f t="shared" si="64"/>
        <v>0</v>
      </c>
      <c r="G78" s="3">
        <f t="shared" si="65"/>
        <v>0</v>
      </c>
      <c r="H78" s="3">
        <f t="shared" si="0"/>
        <v>0</v>
      </c>
      <c r="I78" s="3">
        <f t="shared" si="1"/>
        <v>0</v>
      </c>
      <c r="J78" s="3">
        <f t="shared" si="66"/>
        <v>0</v>
      </c>
      <c r="K78" s="3">
        <f t="shared" si="40"/>
        <v>0</v>
      </c>
      <c r="L78" s="104">
        <f t="shared" si="67"/>
        <v>0</v>
      </c>
      <c r="M78" s="3">
        <f t="shared" si="68"/>
        <v>0</v>
      </c>
      <c r="N78" s="3">
        <f t="shared" si="69"/>
        <v>0</v>
      </c>
      <c r="O78" s="3">
        <f t="shared" si="2"/>
        <v>0</v>
      </c>
      <c r="P78" s="3">
        <f t="shared" si="3"/>
        <v>0</v>
      </c>
      <c r="Q78" s="3">
        <f>IF(L78=0,0,IF(N78-O78=0,0,MIN(N78-O78,$D$1-$C78-SUMIF($J$15:P$15,"Snowball",$J78:P78))))</f>
        <v>0</v>
      </c>
      <c r="R78" s="3">
        <f t="shared" si="41"/>
        <v>0</v>
      </c>
      <c r="S78" s="104">
        <f t="shared" si="70"/>
        <v>0</v>
      </c>
      <c r="T78" s="3">
        <f t="shared" si="71"/>
        <v>0</v>
      </c>
      <c r="U78" s="3">
        <f t="shared" si="72"/>
        <v>0</v>
      </c>
      <c r="V78" s="3">
        <f t="shared" si="4"/>
        <v>0</v>
      </c>
      <c r="W78" s="3">
        <f t="shared" si="5"/>
        <v>0</v>
      </c>
      <c r="X78" s="3">
        <f>IF(S78=0,0,IF(U78-V78=0,0,MIN(U78-V78,$D$1-$C78-SUMIF($J$15:W$15,"Snowball",$J78:W78))))</f>
        <v>0</v>
      </c>
      <c r="Y78" s="3">
        <f t="shared" si="42"/>
        <v>0</v>
      </c>
      <c r="Z78" s="104">
        <f t="shared" si="73"/>
        <v>0</v>
      </c>
      <c r="AA78" s="3">
        <f t="shared" si="74"/>
        <v>0</v>
      </c>
      <c r="AB78" s="3">
        <f t="shared" si="75"/>
        <v>0</v>
      </c>
      <c r="AC78" s="3">
        <f t="shared" si="6"/>
        <v>0</v>
      </c>
      <c r="AD78" s="3">
        <f t="shared" si="7"/>
        <v>0</v>
      </c>
      <c r="AE78" s="3">
        <f>IF(Z78=0,0,IF(AB78-AC78=0,0,MIN(AB78-AC78,$D$1-$C78-SUMIF($J$15:AD$15,"Snowball",$J78:AD78))))</f>
        <v>0</v>
      </c>
      <c r="AF78" s="3">
        <f t="shared" si="43"/>
        <v>0</v>
      </c>
      <c r="AG78" s="104">
        <f t="shared" si="76"/>
        <v>0</v>
      </c>
      <c r="AH78" s="3">
        <f t="shared" si="77"/>
        <v>0</v>
      </c>
      <c r="AI78" s="3">
        <f t="shared" si="78"/>
        <v>0</v>
      </c>
      <c r="AJ78" s="3">
        <f t="shared" si="8"/>
        <v>0</v>
      </c>
      <c r="AK78" s="3">
        <f t="shared" si="9"/>
        <v>0</v>
      </c>
      <c r="AL78" s="3">
        <f>IF(AG78=0,0,IF(AI78-AJ78=0,0,MIN(AI78-AJ78,$D$1-$C78-SUMIF($J$15:AK$15,"Snowball",$J78:AK78))))</f>
        <v>0</v>
      </c>
      <c r="AM78" s="3">
        <f t="shared" si="44"/>
        <v>0</v>
      </c>
      <c r="AN78" s="104">
        <f t="shared" si="79"/>
        <v>0</v>
      </c>
      <c r="AO78" s="3">
        <f t="shared" si="80"/>
        <v>0</v>
      </c>
      <c r="AP78" s="3">
        <f t="shared" si="81"/>
        <v>0</v>
      </c>
      <c r="AQ78" s="3">
        <f t="shared" si="10"/>
        <v>0</v>
      </c>
      <c r="AR78" s="3">
        <f t="shared" si="11"/>
        <v>0</v>
      </c>
      <c r="AS78" s="3">
        <f>IF(AN78=0,0,IF(AP78-AQ78=0,0,MIN(AP78-AQ78,$D$1-$C78-SUMIF($J$15:AR$15,"Snowball",$J78:AR78))))</f>
        <v>0</v>
      </c>
      <c r="AT78" s="3">
        <f t="shared" si="45"/>
        <v>0</v>
      </c>
      <c r="AU78" s="104">
        <f t="shared" si="82"/>
        <v>0</v>
      </c>
      <c r="AV78" s="3">
        <f t="shared" si="83"/>
        <v>0</v>
      </c>
      <c r="AW78" s="3">
        <f t="shared" si="84"/>
        <v>0</v>
      </c>
      <c r="AX78" s="3">
        <f t="shared" si="12"/>
        <v>0</v>
      </c>
      <c r="AY78" s="3">
        <f t="shared" si="13"/>
        <v>0</v>
      </c>
      <c r="AZ78" s="3">
        <f>IF(AU78=0,0,IF(AW78-AX78=0,0,MIN(AW78-AX78,$D$1-$C78-SUMIF($J$15:AY$15,"Snowball",$J78:AY78))))</f>
        <v>0</v>
      </c>
      <c r="BA78" s="3">
        <f t="shared" si="46"/>
        <v>0</v>
      </c>
      <c r="BB78" s="104">
        <f t="shared" si="85"/>
        <v>0</v>
      </c>
      <c r="BC78" s="3">
        <f t="shared" si="86"/>
        <v>0</v>
      </c>
      <c r="BD78" s="3">
        <f t="shared" si="87"/>
        <v>0</v>
      </c>
      <c r="BE78" s="3">
        <f t="shared" si="14"/>
        <v>0</v>
      </c>
      <c r="BF78" s="3">
        <f t="shared" si="15"/>
        <v>0</v>
      </c>
      <c r="BG78" s="3">
        <f>IF(BB78=0,0,IF(BD78-BE78=0,0,MIN(BD78-BE78,$D$1-$C78-SUMIF($J$15:BF$15,"Snowball",$J78:BF78))))</f>
        <v>0</v>
      </c>
      <c r="BH78" s="3">
        <f t="shared" si="47"/>
        <v>0</v>
      </c>
      <c r="BI78" s="104">
        <f t="shared" si="88"/>
        <v>0</v>
      </c>
      <c r="BJ78" s="3">
        <f t="shared" si="89"/>
        <v>0</v>
      </c>
      <c r="BK78" s="3">
        <f t="shared" si="90"/>
        <v>0</v>
      </c>
      <c r="BL78" s="3">
        <f t="shared" si="16"/>
        <v>0</v>
      </c>
      <c r="BM78" s="3">
        <f t="shared" si="17"/>
        <v>0</v>
      </c>
      <c r="BN78" s="3">
        <f>IF(BI78=0,0,IF(BK78-BL78=0,0,MIN(BK78-BL78,$D$1-$C78-SUMIF($J$15:BM$15,"Snowball",$J78:BM78))))</f>
        <v>0</v>
      </c>
      <c r="BO78" s="3">
        <f t="shared" si="48"/>
        <v>0</v>
      </c>
      <c r="BP78" s="104">
        <f t="shared" si="91"/>
        <v>0</v>
      </c>
      <c r="BQ78" s="3">
        <f t="shared" si="92"/>
        <v>0</v>
      </c>
      <c r="BR78" s="3">
        <f t="shared" si="93"/>
        <v>0</v>
      </c>
      <c r="BS78" s="3">
        <f t="shared" si="18"/>
        <v>0</v>
      </c>
      <c r="BT78" s="3">
        <f t="shared" si="19"/>
        <v>0</v>
      </c>
      <c r="BU78" s="3">
        <f>IF(BP78=0,0,IF(BR78-BS78=0,0,MIN(BR78-BS78,$D$1-$C78-SUMIF($J$15:BT$15,"Snowball",$J78:BT78))))</f>
        <v>0</v>
      </c>
      <c r="BV78" s="3">
        <f t="shared" si="49"/>
        <v>0</v>
      </c>
      <c r="BW78" s="104">
        <f t="shared" si="94"/>
        <v>0</v>
      </c>
      <c r="BX78" s="3">
        <f t="shared" si="95"/>
        <v>0</v>
      </c>
      <c r="BY78" s="3">
        <f t="shared" si="96"/>
        <v>0</v>
      </c>
      <c r="BZ78" s="3">
        <f t="shared" si="20"/>
        <v>0</v>
      </c>
      <c r="CA78" s="3">
        <f t="shared" si="21"/>
        <v>0</v>
      </c>
      <c r="CB78" s="3">
        <f>IF(BW78=0,0,IF(BY78-BZ78=0,0,MIN(BY78-BZ78,$D$1-$C78-SUMIF($J$15:CA$15,"Snowball",$J78:CA78))))</f>
        <v>0</v>
      </c>
      <c r="CC78" s="3">
        <f t="shared" si="50"/>
        <v>0</v>
      </c>
      <c r="CD78" s="104">
        <f t="shared" si="97"/>
        <v>0</v>
      </c>
      <c r="CE78" s="3">
        <f t="shared" si="98"/>
        <v>0</v>
      </c>
      <c r="CF78" s="3">
        <f t="shared" si="99"/>
        <v>0</v>
      </c>
      <c r="CG78" s="3">
        <f t="shared" si="22"/>
        <v>0</v>
      </c>
      <c r="CH78" s="3">
        <f t="shared" si="23"/>
        <v>0</v>
      </c>
      <c r="CI78" s="3">
        <f>IF(CD78=0,0,IF(CF78-CG78=0,0,MIN(CF78-CG78,$D$1-$C78-SUMIF($J$15:CH$15,"Snowball",$J78:CH78))))</f>
        <v>0</v>
      </c>
      <c r="CJ78" s="3">
        <f t="shared" si="51"/>
        <v>0</v>
      </c>
      <c r="CK78" s="104">
        <f t="shared" si="100"/>
        <v>0</v>
      </c>
      <c r="CL78" s="3">
        <f t="shared" si="101"/>
        <v>0</v>
      </c>
      <c r="CM78" s="3">
        <f t="shared" si="102"/>
        <v>0</v>
      </c>
      <c r="CN78" s="3">
        <f t="shared" si="24"/>
        <v>0</v>
      </c>
      <c r="CO78" s="3">
        <f t="shared" si="25"/>
        <v>0</v>
      </c>
      <c r="CP78" s="3">
        <f>IF(CK78=0,0,IF(CM78-CN78=0,0,MIN(CM78-CN78,$D$1-$C78-SUMIF($J$15:CO$15,"Snowball",$J78:CO78))))</f>
        <v>0</v>
      </c>
      <c r="CQ78" s="3">
        <f t="shared" si="52"/>
        <v>0</v>
      </c>
      <c r="CR78" s="104">
        <f t="shared" si="103"/>
        <v>0</v>
      </c>
      <c r="CS78" s="3">
        <f t="shared" si="104"/>
        <v>0</v>
      </c>
      <c r="CT78" s="3">
        <f t="shared" si="105"/>
        <v>0</v>
      </c>
      <c r="CU78" s="3">
        <f t="shared" si="26"/>
        <v>0</v>
      </c>
      <c r="CV78" s="3">
        <f t="shared" si="27"/>
        <v>0</v>
      </c>
      <c r="CW78" s="3">
        <f>IF(CR78=0,0,IF(CT78-CU78=0,0,MIN(CT78-CU78,$D$1-$C78-SUMIF($J$15:CV$15,"Snowball",$J78:CV78))))</f>
        <v>0</v>
      </c>
      <c r="CX78" s="3">
        <f t="shared" si="53"/>
        <v>0</v>
      </c>
      <c r="CY78" s="104">
        <f t="shared" si="106"/>
        <v>0</v>
      </c>
      <c r="CZ78" s="3">
        <f t="shared" si="107"/>
        <v>0</v>
      </c>
      <c r="DA78" s="3">
        <f t="shared" si="108"/>
        <v>0</v>
      </c>
      <c r="DB78" s="3">
        <f t="shared" si="28"/>
        <v>0</v>
      </c>
      <c r="DC78" s="3">
        <f t="shared" si="29"/>
        <v>0</v>
      </c>
      <c r="DD78" s="3">
        <f>IF(CY78=0,0,IF(DA78-DB78=0,0,MIN(DA78-DB78,$D$1-$C78-SUMIF($J$15:DC$15,"Snowball",$J78:DC78))))</f>
        <v>0</v>
      </c>
      <c r="DE78" s="3">
        <f t="shared" si="54"/>
        <v>0</v>
      </c>
      <c r="DF78" s="104">
        <f t="shared" si="109"/>
        <v>0</v>
      </c>
      <c r="DG78" s="3">
        <f t="shared" si="110"/>
        <v>0</v>
      </c>
      <c r="DH78" s="3">
        <f t="shared" si="111"/>
        <v>0</v>
      </c>
      <c r="DI78" s="3">
        <f t="shared" si="30"/>
        <v>0</v>
      </c>
      <c r="DJ78" s="3">
        <f t="shared" si="31"/>
        <v>0</v>
      </c>
      <c r="DK78" s="3">
        <f>IF(DF78=0,0,IF(DH78-DI78=0,0,MIN(DH78-DI78,$D$1-$C78-SUMIF($J$15:DJ$15,"Snowball",$J78:DJ78))))</f>
        <v>0</v>
      </c>
      <c r="DL78" s="3">
        <f t="shared" si="55"/>
        <v>0</v>
      </c>
      <c r="DM78" s="104">
        <f t="shared" si="112"/>
        <v>0</v>
      </c>
      <c r="DN78" s="3">
        <f t="shared" si="113"/>
        <v>0</v>
      </c>
      <c r="DO78" s="3">
        <f t="shared" si="114"/>
        <v>0</v>
      </c>
      <c r="DP78" s="3">
        <f t="shared" si="32"/>
        <v>0</v>
      </c>
      <c r="DQ78" s="3">
        <f t="shared" si="33"/>
        <v>0</v>
      </c>
      <c r="DR78" s="3">
        <f>IF(DM78=0,0,IF(DO78-DP78=0,0,MIN(DO78-DP78,$D$1-$C78-SUMIF($J$15:DQ$15,"Snowball",$J78:DQ78))))</f>
        <v>0</v>
      </c>
      <c r="DS78" s="3">
        <f t="shared" si="56"/>
        <v>0</v>
      </c>
      <c r="DT78" s="104">
        <f t="shared" si="115"/>
        <v>0</v>
      </c>
      <c r="DU78" s="3">
        <f t="shared" si="116"/>
        <v>0</v>
      </c>
      <c r="DV78" s="3">
        <f t="shared" si="117"/>
        <v>0</v>
      </c>
      <c r="DW78" s="3">
        <f t="shared" si="34"/>
        <v>0</v>
      </c>
      <c r="DX78" s="3">
        <f t="shared" si="35"/>
        <v>0</v>
      </c>
      <c r="DY78" s="3">
        <f>IF(DT78=0,0,IF(DV78-DW78=0,0,MIN(DV78-DW78,$D$1-$C78-SUMIF($J$15:DX$15,"Snowball",$J78:DX78))))</f>
        <v>0</v>
      </c>
      <c r="DZ78" s="3">
        <f t="shared" si="57"/>
        <v>0</v>
      </c>
      <c r="EA78" s="104">
        <f t="shared" si="118"/>
        <v>0</v>
      </c>
      <c r="EB78" s="3">
        <f t="shared" si="119"/>
        <v>0</v>
      </c>
      <c r="EC78" s="3">
        <f t="shared" si="120"/>
        <v>0</v>
      </c>
      <c r="ED78" s="3">
        <f t="shared" si="36"/>
        <v>0</v>
      </c>
      <c r="EE78" s="3">
        <f t="shared" si="37"/>
        <v>0</v>
      </c>
      <c r="EF78" s="3">
        <f>IF(EA78=0,0,IF(EC78-ED78=0,0,MIN(EC78-ED78,$D$1-$C78-SUMIF($J$15:EE$15,"Snowball",$J78:EE78))))</f>
        <v>0</v>
      </c>
      <c r="EG78" s="3">
        <f t="shared" si="58"/>
        <v>0</v>
      </c>
      <c r="EH78" s="104">
        <f t="shared" si="121"/>
        <v>0</v>
      </c>
      <c r="EI78" s="3">
        <f t="shared" si="122"/>
        <v>0</v>
      </c>
      <c r="EJ78" s="3">
        <f t="shared" si="123"/>
        <v>0</v>
      </c>
      <c r="EK78" s="3">
        <f t="shared" si="38"/>
        <v>0</v>
      </c>
      <c r="EL78" s="3">
        <f t="shared" si="39"/>
        <v>0</v>
      </c>
      <c r="EM78" s="3">
        <f>IF(EH78=0,0,IF(EJ78-EK78=0,0,MIN(EJ78-EK78,$D$1-$C78-SUMIF($J$15:EL$15,"Snowball",$J78:EL78))))</f>
        <v>0</v>
      </c>
      <c r="EN78" s="3">
        <f t="shared" si="59"/>
        <v>0</v>
      </c>
    </row>
    <row r="79" spans="1:144" x14ac:dyDescent="0.25">
      <c r="A79" s="1" t="s">
        <v>79</v>
      </c>
      <c r="B79" s="76">
        <f t="shared" si="60"/>
        <v>0</v>
      </c>
      <c r="C79" s="3">
        <f t="shared" si="61"/>
        <v>0</v>
      </c>
      <c r="D79" s="101">
        <f t="shared" si="62"/>
        <v>0</v>
      </c>
      <c r="E79" s="104">
        <f t="shared" si="63"/>
        <v>0</v>
      </c>
      <c r="F79" s="3">
        <f t="shared" si="64"/>
        <v>0</v>
      </c>
      <c r="G79" s="3">
        <f t="shared" si="65"/>
        <v>0</v>
      </c>
      <c r="H79" s="3">
        <f t="shared" si="0"/>
        <v>0</v>
      </c>
      <c r="I79" s="3">
        <f t="shared" si="1"/>
        <v>0</v>
      </c>
      <c r="J79" s="3">
        <f t="shared" si="66"/>
        <v>0</v>
      </c>
      <c r="K79" s="3">
        <f t="shared" si="40"/>
        <v>0</v>
      </c>
      <c r="L79" s="104">
        <f t="shared" si="67"/>
        <v>0</v>
      </c>
      <c r="M79" s="3">
        <f t="shared" si="68"/>
        <v>0</v>
      </c>
      <c r="N79" s="3">
        <f t="shared" si="69"/>
        <v>0</v>
      </c>
      <c r="O79" s="3">
        <f t="shared" si="2"/>
        <v>0</v>
      </c>
      <c r="P79" s="3">
        <f t="shared" si="3"/>
        <v>0</v>
      </c>
      <c r="Q79" s="3">
        <f>IF(L79=0,0,IF(N79-O79=0,0,MIN(N79-O79,$D$1-$C79-SUMIF($J$15:P$15,"Snowball",$J79:P79))))</f>
        <v>0</v>
      </c>
      <c r="R79" s="3">
        <f t="shared" si="41"/>
        <v>0</v>
      </c>
      <c r="S79" s="104">
        <f t="shared" si="70"/>
        <v>0</v>
      </c>
      <c r="T79" s="3">
        <f t="shared" si="71"/>
        <v>0</v>
      </c>
      <c r="U79" s="3">
        <f t="shared" si="72"/>
        <v>0</v>
      </c>
      <c r="V79" s="3">
        <f t="shared" si="4"/>
        <v>0</v>
      </c>
      <c r="W79" s="3">
        <f t="shared" si="5"/>
        <v>0</v>
      </c>
      <c r="X79" s="3">
        <f>IF(S79=0,0,IF(U79-V79=0,0,MIN(U79-V79,$D$1-$C79-SUMIF($J$15:W$15,"Snowball",$J79:W79))))</f>
        <v>0</v>
      </c>
      <c r="Y79" s="3">
        <f t="shared" si="42"/>
        <v>0</v>
      </c>
      <c r="Z79" s="104">
        <f t="shared" si="73"/>
        <v>0</v>
      </c>
      <c r="AA79" s="3">
        <f t="shared" si="74"/>
        <v>0</v>
      </c>
      <c r="AB79" s="3">
        <f t="shared" si="75"/>
        <v>0</v>
      </c>
      <c r="AC79" s="3">
        <f t="shared" si="6"/>
        <v>0</v>
      </c>
      <c r="AD79" s="3">
        <f t="shared" si="7"/>
        <v>0</v>
      </c>
      <c r="AE79" s="3">
        <f>IF(Z79=0,0,IF(AB79-AC79=0,0,MIN(AB79-AC79,$D$1-$C79-SUMIF($J$15:AD$15,"Snowball",$J79:AD79))))</f>
        <v>0</v>
      </c>
      <c r="AF79" s="3">
        <f t="shared" si="43"/>
        <v>0</v>
      </c>
      <c r="AG79" s="104">
        <f t="shared" si="76"/>
        <v>0</v>
      </c>
      <c r="AH79" s="3">
        <f t="shared" si="77"/>
        <v>0</v>
      </c>
      <c r="AI79" s="3">
        <f t="shared" si="78"/>
        <v>0</v>
      </c>
      <c r="AJ79" s="3">
        <f t="shared" si="8"/>
        <v>0</v>
      </c>
      <c r="AK79" s="3">
        <f t="shared" si="9"/>
        <v>0</v>
      </c>
      <c r="AL79" s="3">
        <f>IF(AG79=0,0,IF(AI79-AJ79=0,0,MIN(AI79-AJ79,$D$1-$C79-SUMIF($J$15:AK$15,"Snowball",$J79:AK79))))</f>
        <v>0</v>
      </c>
      <c r="AM79" s="3">
        <f t="shared" si="44"/>
        <v>0</v>
      </c>
      <c r="AN79" s="104">
        <f t="shared" si="79"/>
        <v>0</v>
      </c>
      <c r="AO79" s="3">
        <f t="shared" si="80"/>
        <v>0</v>
      </c>
      <c r="AP79" s="3">
        <f t="shared" si="81"/>
        <v>0</v>
      </c>
      <c r="AQ79" s="3">
        <f t="shared" si="10"/>
        <v>0</v>
      </c>
      <c r="AR79" s="3">
        <f t="shared" si="11"/>
        <v>0</v>
      </c>
      <c r="AS79" s="3">
        <f>IF(AN79=0,0,IF(AP79-AQ79=0,0,MIN(AP79-AQ79,$D$1-$C79-SUMIF($J$15:AR$15,"Snowball",$J79:AR79))))</f>
        <v>0</v>
      </c>
      <c r="AT79" s="3">
        <f t="shared" si="45"/>
        <v>0</v>
      </c>
      <c r="AU79" s="104">
        <f t="shared" si="82"/>
        <v>0</v>
      </c>
      <c r="AV79" s="3">
        <f t="shared" si="83"/>
        <v>0</v>
      </c>
      <c r="AW79" s="3">
        <f t="shared" si="84"/>
        <v>0</v>
      </c>
      <c r="AX79" s="3">
        <f t="shared" si="12"/>
        <v>0</v>
      </c>
      <c r="AY79" s="3">
        <f t="shared" si="13"/>
        <v>0</v>
      </c>
      <c r="AZ79" s="3">
        <f>IF(AU79=0,0,IF(AW79-AX79=0,0,MIN(AW79-AX79,$D$1-$C79-SUMIF($J$15:AY$15,"Snowball",$J79:AY79))))</f>
        <v>0</v>
      </c>
      <c r="BA79" s="3">
        <f t="shared" si="46"/>
        <v>0</v>
      </c>
      <c r="BB79" s="104">
        <f t="shared" si="85"/>
        <v>0</v>
      </c>
      <c r="BC79" s="3">
        <f t="shared" si="86"/>
        <v>0</v>
      </c>
      <c r="BD79" s="3">
        <f t="shared" si="87"/>
        <v>0</v>
      </c>
      <c r="BE79" s="3">
        <f t="shared" si="14"/>
        <v>0</v>
      </c>
      <c r="BF79" s="3">
        <f t="shared" si="15"/>
        <v>0</v>
      </c>
      <c r="BG79" s="3">
        <f>IF(BB79=0,0,IF(BD79-BE79=0,0,MIN(BD79-BE79,$D$1-$C79-SUMIF($J$15:BF$15,"Snowball",$J79:BF79))))</f>
        <v>0</v>
      </c>
      <c r="BH79" s="3">
        <f t="shared" si="47"/>
        <v>0</v>
      </c>
      <c r="BI79" s="104">
        <f t="shared" si="88"/>
        <v>0</v>
      </c>
      <c r="BJ79" s="3">
        <f t="shared" si="89"/>
        <v>0</v>
      </c>
      <c r="BK79" s="3">
        <f t="shared" si="90"/>
        <v>0</v>
      </c>
      <c r="BL79" s="3">
        <f t="shared" si="16"/>
        <v>0</v>
      </c>
      <c r="BM79" s="3">
        <f t="shared" si="17"/>
        <v>0</v>
      </c>
      <c r="BN79" s="3">
        <f>IF(BI79=0,0,IF(BK79-BL79=0,0,MIN(BK79-BL79,$D$1-$C79-SUMIF($J$15:BM$15,"Snowball",$J79:BM79))))</f>
        <v>0</v>
      </c>
      <c r="BO79" s="3">
        <f t="shared" si="48"/>
        <v>0</v>
      </c>
      <c r="BP79" s="104">
        <f t="shared" si="91"/>
        <v>0</v>
      </c>
      <c r="BQ79" s="3">
        <f t="shared" si="92"/>
        <v>0</v>
      </c>
      <c r="BR79" s="3">
        <f t="shared" si="93"/>
        <v>0</v>
      </c>
      <c r="BS79" s="3">
        <f t="shared" si="18"/>
        <v>0</v>
      </c>
      <c r="BT79" s="3">
        <f t="shared" si="19"/>
        <v>0</v>
      </c>
      <c r="BU79" s="3">
        <f>IF(BP79=0,0,IF(BR79-BS79=0,0,MIN(BR79-BS79,$D$1-$C79-SUMIF($J$15:BT$15,"Snowball",$J79:BT79))))</f>
        <v>0</v>
      </c>
      <c r="BV79" s="3">
        <f t="shared" si="49"/>
        <v>0</v>
      </c>
      <c r="BW79" s="104">
        <f t="shared" si="94"/>
        <v>0</v>
      </c>
      <c r="BX79" s="3">
        <f t="shared" si="95"/>
        <v>0</v>
      </c>
      <c r="BY79" s="3">
        <f t="shared" si="96"/>
        <v>0</v>
      </c>
      <c r="BZ79" s="3">
        <f t="shared" si="20"/>
        <v>0</v>
      </c>
      <c r="CA79" s="3">
        <f t="shared" si="21"/>
        <v>0</v>
      </c>
      <c r="CB79" s="3">
        <f>IF(BW79=0,0,IF(BY79-BZ79=0,0,MIN(BY79-BZ79,$D$1-$C79-SUMIF($J$15:CA$15,"Snowball",$J79:CA79))))</f>
        <v>0</v>
      </c>
      <c r="CC79" s="3">
        <f t="shared" si="50"/>
        <v>0</v>
      </c>
      <c r="CD79" s="104">
        <f t="shared" si="97"/>
        <v>0</v>
      </c>
      <c r="CE79" s="3">
        <f t="shared" si="98"/>
        <v>0</v>
      </c>
      <c r="CF79" s="3">
        <f t="shared" si="99"/>
        <v>0</v>
      </c>
      <c r="CG79" s="3">
        <f t="shared" si="22"/>
        <v>0</v>
      </c>
      <c r="CH79" s="3">
        <f t="shared" si="23"/>
        <v>0</v>
      </c>
      <c r="CI79" s="3">
        <f>IF(CD79=0,0,IF(CF79-CG79=0,0,MIN(CF79-CG79,$D$1-$C79-SUMIF($J$15:CH$15,"Snowball",$J79:CH79))))</f>
        <v>0</v>
      </c>
      <c r="CJ79" s="3">
        <f t="shared" si="51"/>
        <v>0</v>
      </c>
      <c r="CK79" s="104">
        <f t="shared" si="100"/>
        <v>0</v>
      </c>
      <c r="CL79" s="3">
        <f t="shared" si="101"/>
        <v>0</v>
      </c>
      <c r="CM79" s="3">
        <f t="shared" si="102"/>
        <v>0</v>
      </c>
      <c r="CN79" s="3">
        <f t="shared" si="24"/>
        <v>0</v>
      </c>
      <c r="CO79" s="3">
        <f t="shared" si="25"/>
        <v>0</v>
      </c>
      <c r="CP79" s="3">
        <f>IF(CK79=0,0,IF(CM79-CN79=0,0,MIN(CM79-CN79,$D$1-$C79-SUMIF($J$15:CO$15,"Snowball",$J79:CO79))))</f>
        <v>0</v>
      </c>
      <c r="CQ79" s="3">
        <f t="shared" si="52"/>
        <v>0</v>
      </c>
      <c r="CR79" s="104">
        <f t="shared" si="103"/>
        <v>0</v>
      </c>
      <c r="CS79" s="3">
        <f t="shared" si="104"/>
        <v>0</v>
      </c>
      <c r="CT79" s="3">
        <f t="shared" si="105"/>
        <v>0</v>
      </c>
      <c r="CU79" s="3">
        <f t="shared" si="26"/>
        <v>0</v>
      </c>
      <c r="CV79" s="3">
        <f t="shared" si="27"/>
        <v>0</v>
      </c>
      <c r="CW79" s="3">
        <f>IF(CR79=0,0,IF(CT79-CU79=0,0,MIN(CT79-CU79,$D$1-$C79-SUMIF($J$15:CV$15,"Snowball",$J79:CV79))))</f>
        <v>0</v>
      </c>
      <c r="CX79" s="3">
        <f t="shared" si="53"/>
        <v>0</v>
      </c>
      <c r="CY79" s="104">
        <f t="shared" si="106"/>
        <v>0</v>
      </c>
      <c r="CZ79" s="3">
        <f t="shared" si="107"/>
        <v>0</v>
      </c>
      <c r="DA79" s="3">
        <f t="shared" si="108"/>
        <v>0</v>
      </c>
      <c r="DB79" s="3">
        <f t="shared" si="28"/>
        <v>0</v>
      </c>
      <c r="DC79" s="3">
        <f t="shared" si="29"/>
        <v>0</v>
      </c>
      <c r="DD79" s="3">
        <f>IF(CY79=0,0,IF(DA79-DB79=0,0,MIN(DA79-DB79,$D$1-$C79-SUMIF($J$15:DC$15,"Snowball",$J79:DC79))))</f>
        <v>0</v>
      </c>
      <c r="DE79" s="3">
        <f t="shared" si="54"/>
        <v>0</v>
      </c>
      <c r="DF79" s="104">
        <f t="shared" si="109"/>
        <v>0</v>
      </c>
      <c r="DG79" s="3">
        <f t="shared" si="110"/>
        <v>0</v>
      </c>
      <c r="DH79" s="3">
        <f t="shared" si="111"/>
        <v>0</v>
      </c>
      <c r="DI79" s="3">
        <f t="shared" si="30"/>
        <v>0</v>
      </c>
      <c r="DJ79" s="3">
        <f t="shared" si="31"/>
        <v>0</v>
      </c>
      <c r="DK79" s="3">
        <f>IF(DF79=0,0,IF(DH79-DI79=0,0,MIN(DH79-DI79,$D$1-$C79-SUMIF($J$15:DJ$15,"Snowball",$J79:DJ79))))</f>
        <v>0</v>
      </c>
      <c r="DL79" s="3">
        <f t="shared" si="55"/>
        <v>0</v>
      </c>
      <c r="DM79" s="104">
        <f t="shared" si="112"/>
        <v>0</v>
      </c>
      <c r="DN79" s="3">
        <f t="shared" si="113"/>
        <v>0</v>
      </c>
      <c r="DO79" s="3">
        <f t="shared" si="114"/>
        <v>0</v>
      </c>
      <c r="DP79" s="3">
        <f t="shared" si="32"/>
        <v>0</v>
      </c>
      <c r="DQ79" s="3">
        <f t="shared" si="33"/>
        <v>0</v>
      </c>
      <c r="DR79" s="3">
        <f>IF(DM79=0,0,IF(DO79-DP79=0,0,MIN(DO79-DP79,$D$1-$C79-SUMIF($J$15:DQ$15,"Snowball",$J79:DQ79))))</f>
        <v>0</v>
      </c>
      <c r="DS79" s="3">
        <f t="shared" si="56"/>
        <v>0</v>
      </c>
      <c r="DT79" s="104">
        <f t="shared" si="115"/>
        <v>0</v>
      </c>
      <c r="DU79" s="3">
        <f t="shared" si="116"/>
        <v>0</v>
      </c>
      <c r="DV79" s="3">
        <f t="shared" si="117"/>
        <v>0</v>
      </c>
      <c r="DW79" s="3">
        <f t="shared" si="34"/>
        <v>0</v>
      </c>
      <c r="DX79" s="3">
        <f t="shared" si="35"/>
        <v>0</v>
      </c>
      <c r="DY79" s="3">
        <f>IF(DT79=0,0,IF(DV79-DW79=0,0,MIN(DV79-DW79,$D$1-$C79-SUMIF($J$15:DX$15,"Snowball",$J79:DX79))))</f>
        <v>0</v>
      </c>
      <c r="DZ79" s="3">
        <f t="shared" si="57"/>
        <v>0</v>
      </c>
      <c r="EA79" s="104">
        <f t="shared" si="118"/>
        <v>0</v>
      </c>
      <c r="EB79" s="3">
        <f t="shared" si="119"/>
        <v>0</v>
      </c>
      <c r="EC79" s="3">
        <f t="shared" si="120"/>
        <v>0</v>
      </c>
      <c r="ED79" s="3">
        <f t="shared" si="36"/>
        <v>0</v>
      </c>
      <c r="EE79" s="3">
        <f t="shared" si="37"/>
        <v>0</v>
      </c>
      <c r="EF79" s="3">
        <f>IF(EA79=0,0,IF(EC79-ED79=0,0,MIN(EC79-ED79,$D$1-$C79-SUMIF($J$15:EE$15,"Snowball",$J79:EE79))))</f>
        <v>0</v>
      </c>
      <c r="EG79" s="3">
        <f t="shared" si="58"/>
        <v>0</v>
      </c>
      <c r="EH79" s="104">
        <f t="shared" si="121"/>
        <v>0</v>
      </c>
      <c r="EI79" s="3">
        <f t="shared" si="122"/>
        <v>0</v>
      </c>
      <c r="EJ79" s="3">
        <f t="shared" si="123"/>
        <v>0</v>
      </c>
      <c r="EK79" s="3">
        <f t="shared" si="38"/>
        <v>0</v>
      </c>
      <c r="EL79" s="3">
        <f t="shared" si="39"/>
        <v>0</v>
      </c>
      <c r="EM79" s="3">
        <f>IF(EH79=0,0,IF(EJ79-EK79=0,0,MIN(EJ79-EK79,$D$1-$C79-SUMIF($J$15:EL$15,"Snowball",$J79:EL79))))</f>
        <v>0</v>
      </c>
      <c r="EN79" s="3">
        <f t="shared" si="59"/>
        <v>0</v>
      </c>
    </row>
    <row r="80" spans="1:144" x14ac:dyDescent="0.25">
      <c r="A80" s="1" t="s">
        <v>80</v>
      </c>
      <c r="B80" s="76">
        <f t="shared" si="60"/>
        <v>0</v>
      </c>
      <c r="C80" s="3">
        <f t="shared" si="61"/>
        <v>0</v>
      </c>
      <c r="D80" s="101">
        <f t="shared" si="62"/>
        <v>0</v>
      </c>
      <c r="E80" s="104">
        <f t="shared" si="63"/>
        <v>0</v>
      </c>
      <c r="F80" s="3">
        <f t="shared" si="64"/>
        <v>0</v>
      </c>
      <c r="G80" s="3">
        <f t="shared" si="65"/>
        <v>0</v>
      </c>
      <c r="H80" s="3">
        <f t="shared" ref="H80:H143" si="124">IFERROR(MIN(G$8,G80),0)</f>
        <v>0</v>
      </c>
      <c r="I80" s="3">
        <f t="shared" ref="I80:I143" si="125">IF(G80-H80=0,0,G80-MIN(G80,H80+J80))</f>
        <v>0</v>
      </c>
      <c r="J80" s="3">
        <f t="shared" si="66"/>
        <v>0</v>
      </c>
      <c r="K80" s="3">
        <f t="shared" si="40"/>
        <v>0</v>
      </c>
      <c r="L80" s="104">
        <f t="shared" si="67"/>
        <v>0</v>
      </c>
      <c r="M80" s="3">
        <f t="shared" si="68"/>
        <v>0</v>
      </c>
      <c r="N80" s="3">
        <f t="shared" si="69"/>
        <v>0</v>
      </c>
      <c r="O80" s="3">
        <f t="shared" ref="O80:O143" si="126">IFERROR(MIN(N$8,N80),0)</f>
        <v>0</v>
      </c>
      <c r="P80" s="3">
        <f t="shared" ref="P80:P143" si="127">IF(N80-O80=0,0,N80-MIN(N80,O80+Q80))</f>
        <v>0</v>
      </c>
      <c r="Q80" s="3">
        <f>IF(L80=0,0,IF(N80-O80=0,0,MIN(N80-O80,$D$1-$C80-SUMIF($J$15:P$15,"Snowball",$J80:P80))))</f>
        <v>0</v>
      </c>
      <c r="R80" s="3">
        <f t="shared" si="41"/>
        <v>0</v>
      </c>
      <c r="S80" s="104">
        <f t="shared" si="70"/>
        <v>0</v>
      </c>
      <c r="T80" s="3">
        <f t="shared" si="71"/>
        <v>0</v>
      </c>
      <c r="U80" s="3">
        <f t="shared" si="72"/>
        <v>0</v>
      </c>
      <c r="V80" s="3">
        <f t="shared" ref="V80:V143" si="128">IFERROR(MIN(U$8,U80),0)</f>
        <v>0</v>
      </c>
      <c r="W80" s="3">
        <f t="shared" ref="W80:W143" si="129">IF(U80-V80=0,0,U80-MIN(U80,V80+X80))</f>
        <v>0</v>
      </c>
      <c r="X80" s="3">
        <f>IF(S80=0,0,IF(U80-V80=0,0,MIN(U80-V80,$D$1-$C80-SUMIF($J$15:W$15,"Snowball",$J80:W80))))</f>
        <v>0</v>
      </c>
      <c r="Y80" s="3">
        <f t="shared" si="42"/>
        <v>0</v>
      </c>
      <c r="Z80" s="104">
        <f t="shared" si="73"/>
        <v>0</v>
      </c>
      <c r="AA80" s="3">
        <f t="shared" si="74"/>
        <v>0</v>
      </c>
      <c r="AB80" s="3">
        <f t="shared" si="75"/>
        <v>0</v>
      </c>
      <c r="AC80" s="3">
        <f t="shared" ref="AC80:AC143" si="130">IFERROR(MIN(AB$8,AB80),0)</f>
        <v>0</v>
      </c>
      <c r="AD80" s="3">
        <f t="shared" ref="AD80:AD143" si="131">IF(AB80-AC80=0,0,AB80-MIN(AB80,AC80+AE80))</f>
        <v>0</v>
      </c>
      <c r="AE80" s="3">
        <f>IF(Z80=0,0,IF(AB80-AC80=0,0,MIN(AB80-AC80,$D$1-$C80-SUMIF($J$15:AD$15,"Snowball",$J80:AD80))))</f>
        <v>0</v>
      </c>
      <c r="AF80" s="3">
        <f t="shared" si="43"/>
        <v>0</v>
      </c>
      <c r="AG80" s="104">
        <f t="shared" si="76"/>
        <v>0</v>
      </c>
      <c r="AH80" s="3">
        <f t="shared" si="77"/>
        <v>0</v>
      </c>
      <c r="AI80" s="3">
        <f t="shared" si="78"/>
        <v>0</v>
      </c>
      <c r="AJ80" s="3">
        <f t="shared" ref="AJ80:AJ143" si="132">IFERROR(MIN(AI$8,AI80),0)</f>
        <v>0</v>
      </c>
      <c r="AK80" s="3">
        <f t="shared" ref="AK80:AK143" si="133">IF(AI80-AJ80=0,0,AI80-MIN(AI80,AJ80+AL80))</f>
        <v>0</v>
      </c>
      <c r="AL80" s="3">
        <f>IF(AG80=0,0,IF(AI80-AJ80=0,0,MIN(AI80-AJ80,$D$1-$C80-SUMIF($J$15:AK$15,"Snowball",$J80:AK80))))</f>
        <v>0</v>
      </c>
      <c r="AM80" s="3">
        <f t="shared" si="44"/>
        <v>0</v>
      </c>
      <c r="AN80" s="104">
        <f t="shared" si="79"/>
        <v>0</v>
      </c>
      <c r="AO80" s="3">
        <f t="shared" si="80"/>
        <v>0</v>
      </c>
      <c r="AP80" s="3">
        <f t="shared" si="81"/>
        <v>0</v>
      </c>
      <c r="AQ80" s="3">
        <f t="shared" ref="AQ80:AQ143" si="134">IFERROR(MIN(AP$8,AP80),0)</f>
        <v>0</v>
      </c>
      <c r="AR80" s="3">
        <f t="shared" ref="AR80:AR143" si="135">IF(AP80-AQ80=0,0,AP80-MIN(AP80,AQ80+AS80))</f>
        <v>0</v>
      </c>
      <c r="AS80" s="3">
        <f>IF(AN80=0,0,IF(AP80-AQ80=0,0,MIN(AP80-AQ80,$D$1-$C80-SUMIF($J$15:AR$15,"Snowball",$J80:AR80))))</f>
        <v>0</v>
      </c>
      <c r="AT80" s="3">
        <f t="shared" si="45"/>
        <v>0</v>
      </c>
      <c r="AU80" s="104">
        <f t="shared" si="82"/>
        <v>0</v>
      </c>
      <c r="AV80" s="3">
        <f t="shared" si="83"/>
        <v>0</v>
      </c>
      <c r="AW80" s="3">
        <f t="shared" si="84"/>
        <v>0</v>
      </c>
      <c r="AX80" s="3">
        <f t="shared" ref="AX80:AX143" si="136">IFERROR(MIN(AW$8,AW80),0)</f>
        <v>0</v>
      </c>
      <c r="AY80" s="3">
        <f t="shared" ref="AY80:AY143" si="137">IF(AW80-AX80=0,0,AW80-MIN(AW80,AX80+AZ80))</f>
        <v>0</v>
      </c>
      <c r="AZ80" s="3">
        <f>IF(AU80=0,0,IF(AW80-AX80=0,0,MIN(AW80-AX80,$D$1-$C80-SUMIF($J$15:AY$15,"Snowball",$J80:AY80))))</f>
        <v>0</v>
      </c>
      <c r="BA80" s="3">
        <f t="shared" si="46"/>
        <v>0</v>
      </c>
      <c r="BB80" s="104">
        <f t="shared" si="85"/>
        <v>0</v>
      </c>
      <c r="BC80" s="3">
        <f t="shared" si="86"/>
        <v>0</v>
      </c>
      <c r="BD80" s="3">
        <f t="shared" si="87"/>
        <v>0</v>
      </c>
      <c r="BE80" s="3">
        <f t="shared" ref="BE80:BE143" si="138">IFERROR(MIN(BD$8,BD80),0)</f>
        <v>0</v>
      </c>
      <c r="BF80" s="3">
        <f t="shared" ref="BF80:BF143" si="139">IF(BD80-BE80=0,0,BD80-MIN(BD80,BE80+BG80))</f>
        <v>0</v>
      </c>
      <c r="BG80" s="3">
        <f>IF(BB80=0,0,IF(BD80-BE80=0,0,MIN(BD80-BE80,$D$1-$C80-SUMIF($J$15:BF$15,"Snowball",$J80:BF80))))</f>
        <v>0</v>
      </c>
      <c r="BH80" s="3">
        <f t="shared" si="47"/>
        <v>0</v>
      </c>
      <c r="BI80" s="104">
        <f t="shared" si="88"/>
        <v>0</v>
      </c>
      <c r="BJ80" s="3">
        <f t="shared" si="89"/>
        <v>0</v>
      </c>
      <c r="BK80" s="3">
        <f t="shared" si="90"/>
        <v>0</v>
      </c>
      <c r="BL80" s="3">
        <f t="shared" ref="BL80:BL143" si="140">IFERROR(MIN(BK$8,BK80),0)</f>
        <v>0</v>
      </c>
      <c r="BM80" s="3">
        <f t="shared" ref="BM80:BM143" si="141">IF(BK80-BL80=0,0,BK80-MIN(BK80,BL80+BN80))</f>
        <v>0</v>
      </c>
      <c r="BN80" s="3">
        <f>IF(BI80=0,0,IF(BK80-BL80=0,0,MIN(BK80-BL80,$D$1-$C80-SUMIF($J$15:BM$15,"Snowball",$J80:BM80))))</f>
        <v>0</v>
      </c>
      <c r="BO80" s="3">
        <f t="shared" si="48"/>
        <v>0</v>
      </c>
      <c r="BP80" s="104">
        <f t="shared" si="91"/>
        <v>0</v>
      </c>
      <c r="BQ80" s="3">
        <f t="shared" si="92"/>
        <v>0</v>
      </c>
      <c r="BR80" s="3">
        <f t="shared" si="93"/>
        <v>0</v>
      </c>
      <c r="BS80" s="3">
        <f t="shared" ref="BS80:BS143" si="142">IFERROR(MIN(BR$8,BR80),0)</f>
        <v>0</v>
      </c>
      <c r="BT80" s="3">
        <f t="shared" ref="BT80:BT143" si="143">IF(BR80-BS80=0,0,BR80-MIN(BR80,BS80+BU80))</f>
        <v>0</v>
      </c>
      <c r="BU80" s="3">
        <f>IF(BP80=0,0,IF(BR80-BS80=0,0,MIN(BR80-BS80,$D$1-$C80-SUMIF($J$15:BT$15,"Snowball",$J80:BT80))))</f>
        <v>0</v>
      </c>
      <c r="BV80" s="3">
        <f t="shared" si="49"/>
        <v>0</v>
      </c>
      <c r="BW80" s="104">
        <f t="shared" si="94"/>
        <v>0</v>
      </c>
      <c r="BX80" s="3">
        <f t="shared" si="95"/>
        <v>0</v>
      </c>
      <c r="BY80" s="3">
        <f t="shared" si="96"/>
        <v>0</v>
      </c>
      <c r="BZ80" s="3">
        <f t="shared" ref="BZ80:BZ143" si="144">IFERROR(MIN(BY$8,BY80),0)</f>
        <v>0</v>
      </c>
      <c r="CA80" s="3">
        <f t="shared" ref="CA80:CA143" si="145">IF(BY80-BZ80=0,0,BY80-MIN(BY80,BZ80+CB80))</f>
        <v>0</v>
      </c>
      <c r="CB80" s="3">
        <f>IF(BW80=0,0,IF(BY80-BZ80=0,0,MIN(BY80-BZ80,$D$1-$C80-SUMIF($J$15:CA$15,"Snowball",$J80:CA80))))</f>
        <v>0</v>
      </c>
      <c r="CC80" s="3">
        <f t="shared" si="50"/>
        <v>0</v>
      </c>
      <c r="CD80" s="104">
        <f t="shared" si="97"/>
        <v>0</v>
      </c>
      <c r="CE80" s="3">
        <f t="shared" si="98"/>
        <v>0</v>
      </c>
      <c r="CF80" s="3">
        <f t="shared" si="99"/>
        <v>0</v>
      </c>
      <c r="CG80" s="3">
        <f t="shared" ref="CG80:CG143" si="146">IFERROR(MIN(CF$8,CF80),0)</f>
        <v>0</v>
      </c>
      <c r="CH80" s="3">
        <f t="shared" ref="CH80:CH143" si="147">IF(CF80-CG80=0,0,CF80-MIN(CF80,CG80+CI80))</f>
        <v>0</v>
      </c>
      <c r="CI80" s="3">
        <f>IF(CD80=0,0,IF(CF80-CG80=0,0,MIN(CF80-CG80,$D$1-$C80-SUMIF($J$15:CH$15,"Snowball",$J80:CH80))))</f>
        <v>0</v>
      </c>
      <c r="CJ80" s="3">
        <f t="shared" si="51"/>
        <v>0</v>
      </c>
      <c r="CK80" s="104">
        <f t="shared" si="100"/>
        <v>0</v>
      </c>
      <c r="CL80" s="3">
        <f t="shared" si="101"/>
        <v>0</v>
      </c>
      <c r="CM80" s="3">
        <f t="shared" si="102"/>
        <v>0</v>
      </c>
      <c r="CN80" s="3">
        <f t="shared" ref="CN80:CN143" si="148">IFERROR(MIN(CM$8,CM80),0)</f>
        <v>0</v>
      </c>
      <c r="CO80" s="3">
        <f t="shared" ref="CO80:CO143" si="149">IF(CM80-CN80=0,0,CM80-MIN(CM80,CN80+CP80))</f>
        <v>0</v>
      </c>
      <c r="CP80" s="3">
        <f>IF(CK80=0,0,IF(CM80-CN80=0,0,MIN(CM80-CN80,$D$1-$C80-SUMIF($J$15:CO$15,"Snowball",$J80:CO80))))</f>
        <v>0</v>
      </c>
      <c r="CQ80" s="3">
        <f t="shared" si="52"/>
        <v>0</v>
      </c>
      <c r="CR80" s="104">
        <f t="shared" si="103"/>
        <v>0</v>
      </c>
      <c r="CS80" s="3">
        <f t="shared" si="104"/>
        <v>0</v>
      </c>
      <c r="CT80" s="3">
        <f t="shared" si="105"/>
        <v>0</v>
      </c>
      <c r="CU80" s="3">
        <f t="shared" ref="CU80:CU143" si="150">IFERROR(MIN(CT$8,CT80),0)</f>
        <v>0</v>
      </c>
      <c r="CV80" s="3">
        <f t="shared" ref="CV80:CV143" si="151">IF(CT80-CU80=0,0,CT80-MIN(CT80,CU80+CW80))</f>
        <v>0</v>
      </c>
      <c r="CW80" s="3">
        <f>IF(CR80=0,0,IF(CT80-CU80=0,0,MIN(CT80-CU80,$D$1-$C80-SUMIF($J$15:CV$15,"Snowball",$J80:CV80))))</f>
        <v>0</v>
      </c>
      <c r="CX80" s="3">
        <f t="shared" si="53"/>
        <v>0</v>
      </c>
      <c r="CY80" s="104">
        <f t="shared" si="106"/>
        <v>0</v>
      </c>
      <c r="CZ80" s="3">
        <f t="shared" si="107"/>
        <v>0</v>
      </c>
      <c r="DA80" s="3">
        <f t="shared" si="108"/>
        <v>0</v>
      </c>
      <c r="DB80" s="3">
        <f t="shared" ref="DB80:DB143" si="152">IFERROR(MIN(DA$8,DA80),0)</f>
        <v>0</v>
      </c>
      <c r="DC80" s="3">
        <f t="shared" ref="DC80:DC143" si="153">IF(DA80-DB80=0,0,DA80-MIN(DA80,DB80+DD80))</f>
        <v>0</v>
      </c>
      <c r="DD80" s="3">
        <f>IF(CY80=0,0,IF(DA80-DB80=0,0,MIN(DA80-DB80,$D$1-$C80-SUMIF($J$15:DC$15,"Snowball",$J80:DC80))))</f>
        <v>0</v>
      </c>
      <c r="DE80" s="3">
        <f t="shared" si="54"/>
        <v>0</v>
      </c>
      <c r="DF80" s="104">
        <f t="shared" si="109"/>
        <v>0</v>
      </c>
      <c r="DG80" s="3">
        <f t="shared" si="110"/>
        <v>0</v>
      </c>
      <c r="DH80" s="3">
        <f t="shared" si="111"/>
        <v>0</v>
      </c>
      <c r="DI80" s="3">
        <f t="shared" ref="DI80:DI143" si="154">IFERROR(MIN(DH$8,DH80),0)</f>
        <v>0</v>
      </c>
      <c r="DJ80" s="3">
        <f t="shared" ref="DJ80:DJ143" si="155">IF(DH80-DI80=0,0,DH80-MIN(DH80,DI80+DK80))</f>
        <v>0</v>
      </c>
      <c r="DK80" s="3">
        <f>IF(DF80=0,0,IF(DH80-DI80=0,0,MIN(DH80-DI80,$D$1-$C80-SUMIF($J$15:DJ$15,"Snowball",$J80:DJ80))))</f>
        <v>0</v>
      </c>
      <c r="DL80" s="3">
        <f t="shared" si="55"/>
        <v>0</v>
      </c>
      <c r="DM80" s="104">
        <f t="shared" si="112"/>
        <v>0</v>
      </c>
      <c r="DN80" s="3">
        <f t="shared" si="113"/>
        <v>0</v>
      </c>
      <c r="DO80" s="3">
        <f t="shared" si="114"/>
        <v>0</v>
      </c>
      <c r="DP80" s="3">
        <f t="shared" ref="DP80:DP143" si="156">IFERROR(MIN(DO$8,DO80),0)</f>
        <v>0</v>
      </c>
      <c r="DQ80" s="3">
        <f t="shared" ref="DQ80:DQ143" si="157">IF(DO80-DP80=0,0,DO80-MIN(DO80,DP80+DR80))</f>
        <v>0</v>
      </c>
      <c r="DR80" s="3">
        <f>IF(DM80=0,0,IF(DO80-DP80=0,0,MIN(DO80-DP80,$D$1-$C80-SUMIF($J$15:DQ$15,"Snowball",$J80:DQ80))))</f>
        <v>0</v>
      </c>
      <c r="DS80" s="3">
        <f t="shared" si="56"/>
        <v>0</v>
      </c>
      <c r="DT80" s="104">
        <f t="shared" si="115"/>
        <v>0</v>
      </c>
      <c r="DU80" s="3">
        <f t="shared" si="116"/>
        <v>0</v>
      </c>
      <c r="DV80" s="3">
        <f t="shared" si="117"/>
        <v>0</v>
      </c>
      <c r="DW80" s="3">
        <f t="shared" ref="DW80:DW143" si="158">IFERROR(MIN(DV$8,DV80),0)</f>
        <v>0</v>
      </c>
      <c r="DX80" s="3">
        <f t="shared" ref="DX80:DX143" si="159">IF(DV80-DW80=0,0,DV80-MIN(DV80,DW80+DY80))</f>
        <v>0</v>
      </c>
      <c r="DY80" s="3">
        <f>IF(DT80=0,0,IF(DV80-DW80=0,0,MIN(DV80-DW80,$D$1-$C80-SUMIF($J$15:DX$15,"Snowball",$J80:DX80))))</f>
        <v>0</v>
      </c>
      <c r="DZ80" s="3">
        <f t="shared" si="57"/>
        <v>0</v>
      </c>
      <c r="EA80" s="104">
        <f t="shared" si="118"/>
        <v>0</v>
      </c>
      <c r="EB80" s="3">
        <f t="shared" si="119"/>
        <v>0</v>
      </c>
      <c r="EC80" s="3">
        <f t="shared" si="120"/>
        <v>0</v>
      </c>
      <c r="ED80" s="3">
        <f t="shared" ref="ED80:ED143" si="160">IFERROR(MIN(EC$8,EC80),0)</f>
        <v>0</v>
      </c>
      <c r="EE80" s="3">
        <f t="shared" ref="EE80:EE143" si="161">IF(EC80-ED80=0,0,EC80-MIN(EC80,ED80+EF80))</f>
        <v>0</v>
      </c>
      <c r="EF80" s="3">
        <f>IF(EA80=0,0,IF(EC80-ED80=0,0,MIN(EC80-ED80,$D$1-$C80-SUMIF($J$15:EE$15,"Snowball",$J80:EE80))))</f>
        <v>0</v>
      </c>
      <c r="EG80" s="3">
        <f t="shared" si="58"/>
        <v>0</v>
      </c>
      <c r="EH80" s="104">
        <f t="shared" si="121"/>
        <v>0</v>
      </c>
      <c r="EI80" s="3">
        <f t="shared" si="122"/>
        <v>0</v>
      </c>
      <c r="EJ80" s="3">
        <f t="shared" si="123"/>
        <v>0</v>
      </c>
      <c r="EK80" s="3">
        <f t="shared" ref="EK80:EK143" si="162">IFERROR(MIN(EJ$8,EJ80),0)</f>
        <v>0</v>
      </c>
      <c r="EL80" s="3">
        <f t="shared" ref="EL80:EL143" si="163">IF(EJ80-EK80=0,0,EJ80-MIN(EJ80,EK80+EM80))</f>
        <v>0</v>
      </c>
      <c r="EM80" s="3">
        <f>IF(EH80=0,0,IF(EJ80-EK80=0,0,MIN(EJ80-EK80,$D$1-$C80-SUMIF($J$15:EL$15,"Snowball",$J80:EL80))))</f>
        <v>0</v>
      </c>
      <c r="EN80" s="3">
        <f t="shared" si="59"/>
        <v>0</v>
      </c>
    </row>
    <row r="81" spans="1:144" x14ac:dyDescent="0.25">
      <c r="A81" s="1" t="s">
        <v>81</v>
      </c>
      <c r="B81" s="76">
        <f t="shared" si="60"/>
        <v>0</v>
      </c>
      <c r="C81" s="3">
        <f t="shared" si="61"/>
        <v>0</v>
      </c>
      <c r="D81" s="101">
        <f t="shared" si="62"/>
        <v>0</v>
      </c>
      <c r="E81" s="104">
        <f t="shared" si="63"/>
        <v>0</v>
      </c>
      <c r="F81" s="3">
        <f t="shared" si="64"/>
        <v>0</v>
      </c>
      <c r="G81" s="3">
        <f t="shared" si="65"/>
        <v>0</v>
      </c>
      <c r="H81" s="3">
        <f t="shared" si="124"/>
        <v>0</v>
      </c>
      <c r="I81" s="3">
        <f t="shared" si="125"/>
        <v>0</v>
      </c>
      <c r="J81" s="3">
        <f t="shared" si="66"/>
        <v>0</v>
      </c>
      <c r="K81" s="3">
        <f t="shared" ref="K81:K144" si="164">IFERROR(SUM(J81+H81),0)</f>
        <v>0</v>
      </c>
      <c r="L81" s="104">
        <f t="shared" si="67"/>
        <v>0</v>
      </c>
      <c r="M81" s="3">
        <f t="shared" si="68"/>
        <v>0</v>
      </c>
      <c r="N81" s="3">
        <f t="shared" si="69"/>
        <v>0</v>
      </c>
      <c r="O81" s="3">
        <f t="shared" si="126"/>
        <v>0</v>
      </c>
      <c r="P81" s="3">
        <f t="shared" si="127"/>
        <v>0</v>
      </c>
      <c r="Q81" s="3">
        <f>IF(L81=0,0,IF(N81-O81=0,0,MIN(N81-O81,$D$1-$C81-SUMIF($J$15:P$15,"Snowball",$J81:P81))))</f>
        <v>0</v>
      </c>
      <c r="R81" s="3">
        <f t="shared" ref="R81:R144" si="165">IFERROR(SUM(Q81+O81),0)</f>
        <v>0</v>
      </c>
      <c r="S81" s="104">
        <f t="shared" si="70"/>
        <v>0</v>
      </c>
      <c r="T81" s="3">
        <f t="shared" si="71"/>
        <v>0</v>
      </c>
      <c r="U81" s="3">
        <f t="shared" si="72"/>
        <v>0</v>
      </c>
      <c r="V81" s="3">
        <f t="shared" si="128"/>
        <v>0</v>
      </c>
      <c r="W81" s="3">
        <f t="shared" si="129"/>
        <v>0</v>
      </c>
      <c r="X81" s="3">
        <f>IF(S81=0,0,IF(U81-V81=0,0,MIN(U81-V81,$D$1-$C81-SUMIF($J$15:W$15,"Snowball",$J81:W81))))</f>
        <v>0</v>
      </c>
      <c r="Y81" s="3">
        <f t="shared" ref="Y81:Y144" si="166">IFERROR(SUM(X81+V81),0)</f>
        <v>0</v>
      </c>
      <c r="Z81" s="104">
        <f t="shared" si="73"/>
        <v>0</v>
      </c>
      <c r="AA81" s="3">
        <f t="shared" si="74"/>
        <v>0</v>
      </c>
      <c r="AB81" s="3">
        <f t="shared" si="75"/>
        <v>0</v>
      </c>
      <c r="AC81" s="3">
        <f t="shared" si="130"/>
        <v>0</v>
      </c>
      <c r="AD81" s="3">
        <f t="shared" si="131"/>
        <v>0</v>
      </c>
      <c r="AE81" s="3">
        <f>IF(Z81=0,0,IF(AB81-AC81=0,0,MIN(AB81-AC81,$D$1-$C81-SUMIF($J$15:AD$15,"Snowball",$J81:AD81))))</f>
        <v>0</v>
      </c>
      <c r="AF81" s="3">
        <f t="shared" ref="AF81:AF144" si="167">IFERROR(SUM(AE81+AC81),0)</f>
        <v>0</v>
      </c>
      <c r="AG81" s="104">
        <f t="shared" si="76"/>
        <v>0</v>
      </c>
      <c r="AH81" s="3">
        <f t="shared" si="77"/>
        <v>0</v>
      </c>
      <c r="AI81" s="3">
        <f t="shared" si="78"/>
        <v>0</v>
      </c>
      <c r="AJ81" s="3">
        <f t="shared" si="132"/>
        <v>0</v>
      </c>
      <c r="AK81" s="3">
        <f t="shared" si="133"/>
        <v>0</v>
      </c>
      <c r="AL81" s="3">
        <f>IF(AG81=0,0,IF(AI81-AJ81=0,0,MIN(AI81-AJ81,$D$1-$C81-SUMIF($J$15:AK$15,"Snowball",$J81:AK81))))</f>
        <v>0</v>
      </c>
      <c r="AM81" s="3">
        <f t="shared" ref="AM81:AM144" si="168">IFERROR(SUM(AL81+AJ81),0)</f>
        <v>0</v>
      </c>
      <c r="AN81" s="104">
        <f t="shared" si="79"/>
        <v>0</v>
      </c>
      <c r="AO81" s="3">
        <f t="shared" si="80"/>
        <v>0</v>
      </c>
      <c r="AP81" s="3">
        <f t="shared" si="81"/>
        <v>0</v>
      </c>
      <c r="AQ81" s="3">
        <f t="shared" si="134"/>
        <v>0</v>
      </c>
      <c r="AR81" s="3">
        <f t="shared" si="135"/>
        <v>0</v>
      </c>
      <c r="AS81" s="3">
        <f>IF(AN81=0,0,IF(AP81-AQ81=0,0,MIN(AP81-AQ81,$D$1-$C81-SUMIF($J$15:AR$15,"Snowball",$J81:AR81))))</f>
        <v>0</v>
      </c>
      <c r="AT81" s="3">
        <f t="shared" ref="AT81:AT144" si="169">IFERROR(SUM(AS81+AQ81),0)</f>
        <v>0</v>
      </c>
      <c r="AU81" s="104">
        <f t="shared" si="82"/>
        <v>0</v>
      </c>
      <c r="AV81" s="3">
        <f t="shared" si="83"/>
        <v>0</v>
      </c>
      <c r="AW81" s="3">
        <f t="shared" si="84"/>
        <v>0</v>
      </c>
      <c r="AX81" s="3">
        <f t="shared" si="136"/>
        <v>0</v>
      </c>
      <c r="AY81" s="3">
        <f t="shared" si="137"/>
        <v>0</v>
      </c>
      <c r="AZ81" s="3">
        <f>IF(AU81=0,0,IF(AW81-AX81=0,0,MIN(AW81-AX81,$D$1-$C81-SUMIF($J$15:AY$15,"Snowball",$J81:AY81))))</f>
        <v>0</v>
      </c>
      <c r="BA81" s="3">
        <f t="shared" ref="BA81:BA144" si="170">IFERROR(SUM(AZ81+AX81),0)</f>
        <v>0</v>
      </c>
      <c r="BB81" s="104">
        <f t="shared" si="85"/>
        <v>0</v>
      </c>
      <c r="BC81" s="3">
        <f t="shared" si="86"/>
        <v>0</v>
      </c>
      <c r="BD81" s="3">
        <f t="shared" si="87"/>
        <v>0</v>
      </c>
      <c r="BE81" s="3">
        <f t="shared" si="138"/>
        <v>0</v>
      </c>
      <c r="BF81" s="3">
        <f t="shared" si="139"/>
        <v>0</v>
      </c>
      <c r="BG81" s="3">
        <f>IF(BB81=0,0,IF(BD81-BE81=0,0,MIN(BD81-BE81,$D$1-$C81-SUMIF($J$15:BF$15,"Snowball",$J81:BF81))))</f>
        <v>0</v>
      </c>
      <c r="BH81" s="3">
        <f t="shared" ref="BH81:BH144" si="171">IFERROR(SUM(BG81+BE81),0)</f>
        <v>0</v>
      </c>
      <c r="BI81" s="104">
        <f t="shared" si="88"/>
        <v>0</v>
      </c>
      <c r="BJ81" s="3">
        <f t="shared" si="89"/>
        <v>0</v>
      </c>
      <c r="BK81" s="3">
        <f t="shared" si="90"/>
        <v>0</v>
      </c>
      <c r="BL81" s="3">
        <f t="shared" si="140"/>
        <v>0</v>
      </c>
      <c r="BM81" s="3">
        <f t="shared" si="141"/>
        <v>0</v>
      </c>
      <c r="BN81" s="3">
        <f>IF(BI81=0,0,IF(BK81-BL81=0,0,MIN(BK81-BL81,$D$1-$C81-SUMIF($J$15:BM$15,"Snowball",$J81:BM81))))</f>
        <v>0</v>
      </c>
      <c r="BO81" s="3">
        <f t="shared" ref="BO81:BO144" si="172">IFERROR(SUM(BN81+BL81),0)</f>
        <v>0</v>
      </c>
      <c r="BP81" s="104">
        <f t="shared" si="91"/>
        <v>0</v>
      </c>
      <c r="BQ81" s="3">
        <f t="shared" si="92"/>
        <v>0</v>
      </c>
      <c r="BR81" s="3">
        <f t="shared" si="93"/>
        <v>0</v>
      </c>
      <c r="BS81" s="3">
        <f t="shared" si="142"/>
        <v>0</v>
      </c>
      <c r="BT81" s="3">
        <f t="shared" si="143"/>
        <v>0</v>
      </c>
      <c r="BU81" s="3">
        <f>IF(BP81=0,0,IF(BR81-BS81=0,0,MIN(BR81-BS81,$D$1-$C81-SUMIF($J$15:BT$15,"Snowball",$J81:BT81))))</f>
        <v>0</v>
      </c>
      <c r="BV81" s="3">
        <f t="shared" ref="BV81:BV144" si="173">IFERROR(SUM(BU81+BS81),0)</f>
        <v>0</v>
      </c>
      <c r="BW81" s="104">
        <f t="shared" si="94"/>
        <v>0</v>
      </c>
      <c r="BX81" s="3">
        <f t="shared" si="95"/>
        <v>0</v>
      </c>
      <c r="BY81" s="3">
        <f t="shared" si="96"/>
        <v>0</v>
      </c>
      <c r="BZ81" s="3">
        <f t="shared" si="144"/>
        <v>0</v>
      </c>
      <c r="CA81" s="3">
        <f t="shared" si="145"/>
        <v>0</v>
      </c>
      <c r="CB81" s="3">
        <f>IF(BW81=0,0,IF(BY81-BZ81=0,0,MIN(BY81-BZ81,$D$1-$C81-SUMIF($J$15:CA$15,"Snowball",$J81:CA81))))</f>
        <v>0</v>
      </c>
      <c r="CC81" s="3">
        <f t="shared" ref="CC81:CC144" si="174">IFERROR(SUM(CB81+BZ81),0)</f>
        <v>0</v>
      </c>
      <c r="CD81" s="104">
        <f t="shared" si="97"/>
        <v>0</v>
      </c>
      <c r="CE81" s="3">
        <f t="shared" si="98"/>
        <v>0</v>
      </c>
      <c r="CF81" s="3">
        <f t="shared" si="99"/>
        <v>0</v>
      </c>
      <c r="CG81" s="3">
        <f t="shared" si="146"/>
        <v>0</v>
      </c>
      <c r="CH81" s="3">
        <f t="shared" si="147"/>
        <v>0</v>
      </c>
      <c r="CI81" s="3">
        <f>IF(CD81=0,0,IF(CF81-CG81=0,0,MIN(CF81-CG81,$D$1-$C81-SUMIF($J$15:CH$15,"Snowball",$J81:CH81))))</f>
        <v>0</v>
      </c>
      <c r="CJ81" s="3">
        <f t="shared" ref="CJ81:CJ144" si="175">IFERROR(SUM(CI81+CG81),0)</f>
        <v>0</v>
      </c>
      <c r="CK81" s="104">
        <f t="shared" si="100"/>
        <v>0</v>
      </c>
      <c r="CL81" s="3">
        <f t="shared" si="101"/>
        <v>0</v>
      </c>
      <c r="CM81" s="3">
        <f t="shared" si="102"/>
        <v>0</v>
      </c>
      <c r="CN81" s="3">
        <f t="shared" si="148"/>
        <v>0</v>
      </c>
      <c r="CO81" s="3">
        <f t="shared" si="149"/>
        <v>0</v>
      </c>
      <c r="CP81" s="3">
        <f>IF(CK81=0,0,IF(CM81-CN81=0,0,MIN(CM81-CN81,$D$1-$C81-SUMIF($J$15:CO$15,"Snowball",$J81:CO81))))</f>
        <v>0</v>
      </c>
      <c r="CQ81" s="3">
        <f t="shared" ref="CQ81:CQ144" si="176">IFERROR(SUM(CP81+CN81),0)</f>
        <v>0</v>
      </c>
      <c r="CR81" s="104">
        <f t="shared" si="103"/>
        <v>0</v>
      </c>
      <c r="CS81" s="3">
        <f t="shared" si="104"/>
        <v>0</v>
      </c>
      <c r="CT81" s="3">
        <f t="shared" si="105"/>
        <v>0</v>
      </c>
      <c r="CU81" s="3">
        <f t="shared" si="150"/>
        <v>0</v>
      </c>
      <c r="CV81" s="3">
        <f t="shared" si="151"/>
        <v>0</v>
      </c>
      <c r="CW81" s="3">
        <f>IF(CR81=0,0,IF(CT81-CU81=0,0,MIN(CT81-CU81,$D$1-$C81-SUMIF($J$15:CV$15,"Snowball",$J81:CV81))))</f>
        <v>0</v>
      </c>
      <c r="CX81" s="3">
        <f t="shared" ref="CX81:CX144" si="177">IFERROR(SUM(CW81+CU81),0)</f>
        <v>0</v>
      </c>
      <c r="CY81" s="104">
        <f t="shared" si="106"/>
        <v>0</v>
      </c>
      <c r="CZ81" s="3">
        <f t="shared" si="107"/>
        <v>0</v>
      </c>
      <c r="DA81" s="3">
        <f t="shared" si="108"/>
        <v>0</v>
      </c>
      <c r="DB81" s="3">
        <f t="shared" si="152"/>
        <v>0</v>
      </c>
      <c r="DC81" s="3">
        <f t="shared" si="153"/>
        <v>0</v>
      </c>
      <c r="DD81" s="3">
        <f>IF(CY81=0,0,IF(DA81-DB81=0,0,MIN(DA81-DB81,$D$1-$C81-SUMIF($J$15:DC$15,"Snowball",$J81:DC81))))</f>
        <v>0</v>
      </c>
      <c r="DE81" s="3">
        <f t="shared" ref="DE81:DE144" si="178">IFERROR(SUM(DD81+DB81),0)</f>
        <v>0</v>
      </c>
      <c r="DF81" s="104">
        <f t="shared" si="109"/>
        <v>0</v>
      </c>
      <c r="DG81" s="3">
        <f t="shared" si="110"/>
        <v>0</v>
      </c>
      <c r="DH81" s="3">
        <f t="shared" si="111"/>
        <v>0</v>
      </c>
      <c r="DI81" s="3">
        <f t="shared" si="154"/>
        <v>0</v>
      </c>
      <c r="DJ81" s="3">
        <f t="shared" si="155"/>
        <v>0</v>
      </c>
      <c r="DK81" s="3">
        <f>IF(DF81=0,0,IF(DH81-DI81=0,0,MIN(DH81-DI81,$D$1-$C81-SUMIF($J$15:DJ$15,"Snowball",$J81:DJ81))))</f>
        <v>0</v>
      </c>
      <c r="DL81" s="3">
        <f t="shared" ref="DL81:DL144" si="179">IFERROR(SUM(DK81+DI81),0)</f>
        <v>0</v>
      </c>
      <c r="DM81" s="104">
        <f t="shared" si="112"/>
        <v>0</v>
      </c>
      <c r="DN81" s="3">
        <f t="shared" si="113"/>
        <v>0</v>
      </c>
      <c r="DO81" s="3">
        <f t="shared" si="114"/>
        <v>0</v>
      </c>
      <c r="DP81" s="3">
        <f t="shared" si="156"/>
        <v>0</v>
      </c>
      <c r="DQ81" s="3">
        <f t="shared" si="157"/>
        <v>0</v>
      </c>
      <c r="DR81" s="3">
        <f>IF(DM81=0,0,IF(DO81-DP81=0,0,MIN(DO81-DP81,$D$1-$C81-SUMIF($J$15:DQ$15,"Snowball",$J81:DQ81))))</f>
        <v>0</v>
      </c>
      <c r="DS81" s="3">
        <f t="shared" ref="DS81:DS144" si="180">IFERROR(SUM(DR81+DP81),0)</f>
        <v>0</v>
      </c>
      <c r="DT81" s="104">
        <f t="shared" si="115"/>
        <v>0</v>
      </c>
      <c r="DU81" s="3">
        <f t="shared" si="116"/>
        <v>0</v>
      </c>
      <c r="DV81" s="3">
        <f t="shared" si="117"/>
        <v>0</v>
      </c>
      <c r="DW81" s="3">
        <f t="shared" si="158"/>
        <v>0</v>
      </c>
      <c r="DX81" s="3">
        <f t="shared" si="159"/>
        <v>0</v>
      </c>
      <c r="DY81" s="3">
        <f>IF(DT81=0,0,IF(DV81-DW81=0,0,MIN(DV81-DW81,$D$1-$C81-SUMIF($J$15:DX$15,"Snowball",$J81:DX81))))</f>
        <v>0</v>
      </c>
      <c r="DZ81" s="3">
        <f t="shared" ref="DZ81:DZ144" si="181">IFERROR(SUM(DY81+DW81),0)</f>
        <v>0</v>
      </c>
      <c r="EA81" s="104">
        <f t="shared" si="118"/>
        <v>0</v>
      </c>
      <c r="EB81" s="3">
        <f t="shared" si="119"/>
        <v>0</v>
      </c>
      <c r="EC81" s="3">
        <f t="shared" si="120"/>
        <v>0</v>
      </c>
      <c r="ED81" s="3">
        <f t="shared" si="160"/>
        <v>0</v>
      </c>
      <c r="EE81" s="3">
        <f t="shared" si="161"/>
        <v>0</v>
      </c>
      <c r="EF81" s="3">
        <f>IF(EA81=0,0,IF(EC81-ED81=0,0,MIN(EC81-ED81,$D$1-$C81-SUMIF($J$15:EE$15,"Snowball",$J81:EE81))))</f>
        <v>0</v>
      </c>
      <c r="EG81" s="3">
        <f t="shared" ref="EG81:EG144" si="182">IFERROR(SUM(EF81+ED81),0)</f>
        <v>0</v>
      </c>
      <c r="EH81" s="104">
        <f t="shared" si="121"/>
        <v>0</v>
      </c>
      <c r="EI81" s="3">
        <f t="shared" si="122"/>
        <v>0</v>
      </c>
      <c r="EJ81" s="3">
        <f t="shared" si="123"/>
        <v>0</v>
      </c>
      <c r="EK81" s="3">
        <f t="shared" si="162"/>
        <v>0</v>
      </c>
      <c r="EL81" s="3">
        <f t="shared" si="163"/>
        <v>0</v>
      </c>
      <c r="EM81" s="3">
        <f>IF(EH81=0,0,IF(EJ81-EK81=0,0,MIN(EJ81-EK81,$D$1-$C81-SUMIF($J$15:EL$15,"Snowball",$J81:EL81))))</f>
        <v>0</v>
      </c>
      <c r="EN81" s="3">
        <f t="shared" ref="EN81:EN144" si="183">IFERROR(SUM(EM81+EK81),0)</f>
        <v>0</v>
      </c>
    </row>
    <row r="82" spans="1:144" x14ac:dyDescent="0.25">
      <c r="A82" s="1" t="s">
        <v>82</v>
      </c>
      <c r="B82" s="76">
        <f t="shared" ref="B82:B145" si="184">IF(B81=0,0,SUMIF($H$15:$EN$15,"New Balance",$H82:$EN82))</f>
        <v>0</v>
      </c>
      <c r="C82" s="3">
        <f t="shared" ref="C82:C145" si="185">IF(C81=0,0,SUMIF($H$15:$EN$15,"Payment",$H82:$EN82))</f>
        <v>0</v>
      </c>
      <c r="D82" s="101">
        <f t="shared" ref="D82:D145" si="186">IF(D81=0,0,SUMIF($K$15:$EN$15,"Total Pmt",$K82:$EN82))</f>
        <v>0</v>
      </c>
      <c r="E82" s="104">
        <f t="shared" ref="E82:E145" si="187">I81</f>
        <v>0</v>
      </c>
      <c r="F82" s="3">
        <f t="shared" ref="F82:F145" si="188">IF(E82=0,0,ROUND(G$7*E82/12,2))</f>
        <v>0</v>
      </c>
      <c r="G82" s="3">
        <f t="shared" ref="G82:G145" si="189">F82+E82</f>
        <v>0</v>
      </c>
      <c r="H82" s="3">
        <f t="shared" si="124"/>
        <v>0</v>
      </c>
      <c r="I82" s="3">
        <f t="shared" si="125"/>
        <v>0</v>
      </c>
      <c r="J82" s="3">
        <f t="shared" ref="J82:J145" si="190">IF(E82=0,0,IF(G82-H82=0,0,MIN(G82-H82,$D$1-$C82)))</f>
        <v>0</v>
      </c>
      <c r="K82" s="3">
        <f t="shared" si="164"/>
        <v>0</v>
      </c>
      <c r="L82" s="104">
        <f t="shared" ref="L82:L145" si="191">P81</f>
        <v>0</v>
      </c>
      <c r="M82" s="3">
        <f t="shared" ref="M82:M145" si="192">IF(L82=0,0,ROUND(N$7*L82/12,2))</f>
        <v>0</v>
      </c>
      <c r="N82" s="3">
        <f t="shared" ref="N82:N145" si="193">M82+L82</f>
        <v>0</v>
      </c>
      <c r="O82" s="3">
        <f t="shared" si="126"/>
        <v>0</v>
      </c>
      <c r="P82" s="3">
        <f t="shared" si="127"/>
        <v>0</v>
      </c>
      <c r="Q82" s="3">
        <f>IF(L82=0,0,IF(N82-O82=0,0,MIN(N82-O82,$D$1-$C82-SUMIF($J$15:P$15,"Snowball",$J82:P82))))</f>
        <v>0</v>
      </c>
      <c r="R82" s="3">
        <f t="shared" si="165"/>
        <v>0</v>
      </c>
      <c r="S82" s="104">
        <f t="shared" ref="S82:S145" si="194">W81</f>
        <v>0</v>
      </c>
      <c r="T82" s="3">
        <f t="shared" ref="T82:T145" si="195">IF(S82=0,0,ROUND(U$7*S82/12,2))</f>
        <v>0</v>
      </c>
      <c r="U82" s="3">
        <f t="shared" ref="U82:U145" si="196">T82+S82</f>
        <v>0</v>
      </c>
      <c r="V82" s="3">
        <f t="shared" si="128"/>
        <v>0</v>
      </c>
      <c r="W82" s="3">
        <f t="shared" si="129"/>
        <v>0</v>
      </c>
      <c r="X82" s="3">
        <f>IF(S82=0,0,IF(U82-V82=0,0,MIN(U82-V82,$D$1-$C82-SUMIF($J$15:W$15,"Snowball",$J82:W82))))</f>
        <v>0</v>
      </c>
      <c r="Y82" s="3">
        <f t="shared" si="166"/>
        <v>0</v>
      </c>
      <c r="Z82" s="104">
        <f t="shared" ref="Z82:Z145" si="197">AD81</f>
        <v>0</v>
      </c>
      <c r="AA82" s="3">
        <f t="shared" ref="AA82:AA145" si="198">IF(Z82=0,0,ROUND(AB$7*Z82/12,2))</f>
        <v>0</v>
      </c>
      <c r="AB82" s="3">
        <f t="shared" ref="AB82:AB145" si="199">AA82+Z82</f>
        <v>0</v>
      </c>
      <c r="AC82" s="3">
        <f t="shared" si="130"/>
        <v>0</v>
      </c>
      <c r="AD82" s="3">
        <f t="shared" si="131"/>
        <v>0</v>
      </c>
      <c r="AE82" s="3">
        <f>IF(Z82=0,0,IF(AB82-AC82=0,0,MIN(AB82-AC82,$D$1-$C82-SUMIF($J$15:AD$15,"Snowball",$J82:AD82))))</f>
        <v>0</v>
      </c>
      <c r="AF82" s="3">
        <f t="shared" si="167"/>
        <v>0</v>
      </c>
      <c r="AG82" s="104">
        <f t="shared" ref="AG82:AG145" si="200">AK81</f>
        <v>0</v>
      </c>
      <c r="AH82" s="3">
        <f t="shared" ref="AH82:AH145" si="201">IF(AG82=0,0,ROUND(AI$7*AG82/12,2))</f>
        <v>0</v>
      </c>
      <c r="AI82" s="3">
        <f t="shared" ref="AI82:AI145" si="202">AH82+AG82</f>
        <v>0</v>
      </c>
      <c r="AJ82" s="3">
        <f t="shared" si="132"/>
        <v>0</v>
      </c>
      <c r="AK82" s="3">
        <f t="shared" si="133"/>
        <v>0</v>
      </c>
      <c r="AL82" s="3">
        <f>IF(AG82=0,0,IF(AI82-AJ82=0,0,MIN(AI82-AJ82,$D$1-$C82-SUMIF($J$15:AK$15,"Snowball",$J82:AK82))))</f>
        <v>0</v>
      </c>
      <c r="AM82" s="3">
        <f t="shared" si="168"/>
        <v>0</v>
      </c>
      <c r="AN82" s="104">
        <f t="shared" ref="AN82:AN145" si="203">AR81</f>
        <v>0</v>
      </c>
      <c r="AO82" s="3">
        <f t="shared" ref="AO82:AO145" si="204">IF(AN82=0,0,ROUND(AP$7*AN82/12,2))</f>
        <v>0</v>
      </c>
      <c r="AP82" s="3">
        <f t="shared" ref="AP82:AP145" si="205">AO82+AN82</f>
        <v>0</v>
      </c>
      <c r="AQ82" s="3">
        <f t="shared" si="134"/>
        <v>0</v>
      </c>
      <c r="AR82" s="3">
        <f t="shared" si="135"/>
        <v>0</v>
      </c>
      <c r="AS82" s="3">
        <f>IF(AN82=0,0,IF(AP82-AQ82=0,0,MIN(AP82-AQ82,$D$1-$C82-SUMIF($J$15:AR$15,"Snowball",$J82:AR82))))</f>
        <v>0</v>
      </c>
      <c r="AT82" s="3">
        <f t="shared" si="169"/>
        <v>0</v>
      </c>
      <c r="AU82" s="104">
        <f t="shared" ref="AU82:AU145" si="206">AY81</f>
        <v>0</v>
      </c>
      <c r="AV82" s="3">
        <f t="shared" ref="AV82:AV145" si="207">IF(AU82=0,0,ROUND(AW$7*AU82/12,2))</f>
        <v>0</v>
      </c>
      <c r="AW82" s="3">
        <f t="shared" ref="AW82:AW145" si="208">AV82+AU82</f>
        <v>0</v>
      </c>
      <c r="AX82" s="3">
        <f t="shared" si="136"/>
        <v>0</v>
      </c>
      <c r="AY82" s="3">
        <f t="shared" si="137"/>
        <v>0</v>
      </c>
      <c r="AZ82" s="3">
        <f>IF(AU82=0,0,IF(AW82-AX82=0,0,MIN(AW82-AX82,$D$1-$C82-SUMIF($J$15:AY$15,"Snowball",$J82:AY82))))</f>
        <v>0</v>
      </c>
      <c r="BA82" s="3">
        <f t="shared" si="170"/>
        <v>0</v>
      </c>
      <c r="BB82" s="104">
        <f t="shared" ref="BB82:BB145" si="209">BF81</f>
        <v>0</v>
      </c>
      <c r="BC82" s="3">
        <f t="shared" ref="BC82:BC145" si="210">IF(BB82=0,0,ROUND(BD$7*BB82/12,2))</f>
        <v>0</v>
      </c>
      <c r="BD82" s="3">
        <f t="shared" ref="BD82:BD145" si="211">BC82+BB82</f>
        <v>0</v>
      </c>
      <c r="BE82" s="3">
        <f t="shared" si="138"/>
        <v>0</v>
      </c>
      <c r="BF82" s="3">
        <f t="shared" si="139"/>
        <v>0</v>
      </c>
      <c r="BG82" s="3">
        <f>IF(BB82=0,0,IF(BD82-BE82=0,0,MIN(BD82-BE82,$D$1-$C82-SUMIF($J$15:BF$15,"Snowball",$J82:BF82))))</f>
        <v>0</v>
      </c>
      <c r="BH82" s="3">
        <f t="shared" si="171"/>
        <v>0</v>
      </c>
      <c r="BI82" s="104">
        <f t="shared" ref="BI82:BI145" si="212">BM81</f>
        <v>0</v>
      </c>
      <c r="BJ82" s="3">
        <f t="shared" ref="BJ82:BJ145" si="213">IF(BI82=0,0,ROUND(BK$7*BI82/12,2))</f>
        <v>0</v>
      </c>
      <c r="BK82" s="3">
        <f t="shared" ref="BK82:BK145" si="214">BJ82+BI82</f>
        <v>0</v>
      </c>
      <c r="BL82" s="3">
        <f t="shared" si="140"/>
        <v>0</v>
      </c>
      <c r="BM82" s="3">
        <f t="shared" si="141"/>
        <v>0</v>
      </c>
      <c r="BN82" s="3">
        <f>IF(BI82=0,0,IF(BK82-BL82=0,0,MIN(BK82-BL82,$D$1-$C82-SUMIF($J$15:BM$15,"Snowball",$J82:BM82))))</f>
        <v>0</v>
      </c>
      <c r="BO82" s="3">
        <f t="shared" si="172"/>
        <v>0</v>
      </c>
      <c r="BP82" s="104">
        <f t="shared" ref="BP82:BP145" si="215">BT81</f>
        <v>0</v>
      </c>
      <c r="BQ82" s="3">
        <f t="shared" ref="BQ82:BQ145" si="216">IF(BP82=0,0,ROUND(BR$7*BP82/12,2))</f>
        <v>0</v>
      </c>
      <c r="BR82" s="3">
        <f t="shared" ref="BR82:BR145" si="217">BQ82+BP82</f>
        <v>0</v>
      </c>
      <c r="BS82" s="3">
        <f t="shared" si="142"/>
        <v>0</v>
      </c>
      <c r="BT82" s="3">
        <f t="shared" si="143"/>
        <v>0</v>
      </c>
      <c r="BU82" s="3">
        <f>IF(BP82=0,0,IF(BR82-BS82=0,0,MIN(BR82-BS82,$D$1-$C82-SUMIF($J$15:BT$15,"Snowball",$J82:BT82))))</f>
        <v>0</v>
      </c>
      <c r="BV82" s="3">
        <f t="shared" si="173"/>
        <v>0</v>
      </c>
      <c r="BW82" s="104">
        <f t="shared" ref="BW82:BW145" si="218">CA81</f>
        <v>0</v>
      </c>
      <c r="BX82" s="3">
        <f t="shared" ref="BX82:BX145" si="219">IF(BW82=0,0,ROUND(BY$7*BW82/12,2))</f>
        <v>0</v>
      </c>
      <c r="BY82" s="3">
        <f t="shared" ref="BY82:BY145" si="220">BX82+BW82</f>
        <v>0</v>
      </c>
      <c r="BZ82" s="3">
        <f t="shared" si="144"/>
        <v>0</v>
      </c>
      <c r="CA82" s="3">
        <f t="shared" si="145"/>
        <v>0</v>
      </c>
      <c r="CB82" s="3">
        <f>IF(BW82=0,0,IF(BY82-BZ82=0,0,MIN(BY82-BZ82,$D$1-$C82-SUMIF($J$15:CA$15,"Snowball",$J82:CA82))))</f>
        <v>0</v>
      </c>
      <c r="CC82" s="3">
        <f t="shared" si="174"/>
        <v>0</v>
      </c>
      <c r="CD82" s="104">
        <f t="shared" ref="CD82:CD145" si="221">CH81</f>
        <v>0</v>
      </c>
      <c r="CE82" s="3">
        <f t="shared" ref="CE82:CE145" si="222">IF(CD82=0,0,ROUND(CF$7*CD82/12,2))</f>
        <v>0</v>
      </c>
      <c r="CF82" s="3">
        <f t="shared" ref="CF82:CF145" si="223">CE82+CD82</f>
        <v>0</v>
      </c>
      <c r="CG82" s="3">
        <f t="shared" si="146"/>
        <v>0</v>
      </c>
      <c r="CH82" s="3">
        <f t="shared" si="147"/>
        <v>0</v>
      </c>
      <c r="CI82" s="3">
        <f>IF(CD82=0,0,IF(CF82-CG82=0,0,MIN(CF82-CG82,$D$1-$C82-SUMIF($J$15:CH$15,"Snowball",$J82:CH82))))</f>
        <v>0</v>
      </c>
      <c r="CJ82" s="3">
        <f t="shared" si="175"/>
        <v>0</v>
      </c>
      <c r="CK82" s="104">
        <f t="shared" ref="CK82:CK145" si="224">CO81</f>
        <v>0</v>
      </c>
      <c r="CL82" s="3">
        <f t="shared" ref="CL82:CL145" si="225">IF(CK82=0,0,ROUND(CM$7*CK82/12,2))</f>
        <v>0</v>
      </c>
      <c r="CM82" s="3">
        <f t="shared" ref="CM82:CM145" si="226">CL82+CK82</f>
        <v>0</v>
      </c>
      <c r="CN82" s="3">
        <f t="shared" si="148"/>
        <v>0</v>
      </c>
      <c r="CO82" s="3">
        <f t="shared" si="149"/>
        <v>0</v>
      </c>
      <c r="CP82" s="3">
        <f>IF(CK82=0,0,IF(CM82-CN82=0,0,MIN(CM82-CN82,$D$1-$C82-SUMIF($J$15:CO$15,"Snowball",$J82:CO82))))</f>
        <v>0</v>
      </c>
      <c r="CQ82" s="3">
        <f t="shared" si="176"/>
        <v>0</v>
      </c>
      <c r="CR82" s="104">
        <f t="shared" ref="CR82:CR145" si="227">CV81</f>
        <v>0</v>
      </c>
      <c r="CS82" s="3">
        <f t="shared" ref="CS82:CS145" si="228">IF(CR82=0,0,ROUND(CT$7*CR82/12,2))</f>
        <v>0</v>
      </c>
      <c r="CT82" s="3">
        <f t="shared" ref="CT82:CT145" si="229">CS82+CR82</f>
        <v>0</v>
      </c>
      <c r="CU82" s="3">
        <f t="shared" si="150"/>
        <v>0</v>
      </c>
      <c r="CV82" s="3">
        <f t="shared" si="151"/>
        <v>0</v>
      </c>
      <c r="CW82" s="3">
        <f>IF(CR82=0,0,IF(CT82-CU82=0,0,MIN(CT82-CU82,$D$1-$C82-SUMIF($J$15:CV$15,"Snowball",$J82:CV82))))</f>
        <v>0</v>
      </c>
      <c r="CX82" s="3">
        <f t="shared" si="177"/>
        <v>0</v>
      </c>
      <c r="CY82" s="104">
        <f t="shared" ref="CY82:CY145" si="230">DC81</f>
        <v>0</v>
      </c>
      <c r="CZ82" s="3">
        <f t="shared" ref="CZ82:CZ145" si="231">IF(CY82=0,0,ROUND(DA$7*CY82/12,2))</f>
        <v>0</v>
      </c>
      <c r="DA82" s="3">
        <f t="shared" ref="DA82:DA145" si="232">CZ82+CY82</f>
        <v>0</v>
      </c>
      <c r="DB82" s="3">
        <f t="shared" si="152"/>
        <v>0</v>
      </c>
      <c r="DC82" s="3">
        <f t="shared" si="153"/>
        <v>0</v>
      </c>
      <c r="DD82" s="3">
        <f>IF(CY82=0,0,IF(DA82-DB82=0,0,MIN(DA82-DB82,$D$1-$C82-SUMIF($J$15:DC$15,"Snowball",$J82:DC82))))</f>
        <v>0</v>
      </c>
      <c r="DE82" s="3">
        <f t="shared" si="178"/>
        <v>0</v>
      </c>
      <c r="DF82" s="104">
        <f t="shared" ref="DF82:DF145" si="233">DJ81</f>
        <v>0</v>
      </c>
      <c r="DG82" s="3">
        <f t="shared" ref="DG82:DG145" si="234">IF(DF82=0,0,ROUND(DH$7*DF82/12,2))</f>
        <v>0</v>
      </c>
      <c r="DH82" s="3">
        <f t="shared" ref="DH82:DH145" si="235">DG82+DF82</f>
        <v>0</v>
      </c>
      <c r="DI82" s="3">
        <f t="shared" si="154"/>
        <v>0</v>
      </c>
      <c r="DJ82" s="3">
        <f t="shared" si="155"/>
        <v>0</v>
      </c>
      <c r="DK82" s="3">
        <f>IF(DF82=0,0,IF(DH82-DI82=0,0,MIN(DH82-DI82,$D$1-$C82-SUMIF($J$15:DJ$15,"Snowball",$J82:DJ82))))</f>
        <v>0</v>
      </c>
      <c r="DL82" s="3">
        <f t="shared" si="179"/>
        <v>0</v>
      </c>
      <c r="DM82" s="104">
        <f t="shared" ref="DM82:DM145" si="236">DQ81</f>
        <v>0</v>
      </c>
      <c r="DN82" s="3">
        <f t="shared" ref="DN82:DN145" si="237">IF(DM82=0,0,ROUND(DO$7*DM82/12,2))</f>
        <v>0</v>
      </c>
      <c r="DO82" s="3">
        <f t="shared" ref="DO82:DO145" si="238">DN82+DM82</f>
        <v>0</v>
      </c>
      <c r="DP82" s="3">
        <f t="shared" si="156"/>
        <v>0</v>
      </c>
      <c r="DQ82" s="3">
        <f t="shared" si="157"/>
        <v>0</v>
      </c>
      <c r="DR82" s="3">
        <f>IF(DM82=0,0,IF(DO82-DP82=0,0,MIN(DO82-DP82,$D$1-$C82-SUMIF($J$15:DQ$15,"Snowball",$J82:DQ82))))</f>
        <v>0</v>
      </c>
      <c r="DS82" s="3">
        <f t="shared" si="180"/>
        <v>0</v>
      </c>
      <c r="DT82" s="104">
        <f t="shared" ref="DT82:DT145" si="239">DX81</f>
        <v>0</v>
      </c>
      <c r="DU82" s="3">
        <f t="shared" ref="DU82:DU145" si="240">IF(DT82=0,0,ROUND(DV$7*DT82/12,2))</f>
        <v>0</v>
      </c>
      <c r="DV82" s="3">
        <f t="shared" ref="DV82:DV145" si="241">DU82+DT82</f>
        <v>0</v>
      </c>
      <c r="DW82" s="3">
        <f t="shared" si="158"/>
        <v>0</v>
      </c>
      <c r="DX82" s="3">
        <f t="shared" si="159"/>
        <v>0</v>
      </c>
      <c r="DY82" s="3">
        <f>IF(DT82=0,0,IF(DV82-DW82=0,0,MIN(DV82-DW82,$D$1-$C82-SUMIF($J$15:DX$15,"Snowball",$J82:DX82))))</f>
        <v>0</v>
      </c>
      <c r="DZ82" s="3">
        <f t="shared" si="181"/>
        <v>0</v>
      </c>
      <c r="EA82" s="104">
        <f t="shared" ref="EA82:EA145" si="242">EE81</f>
        <v>0</v>
      </c>
      <c r="EB82" s="3">
        <f t="shared" ref="EB82:EB145" si="243">IF(EA82=0,0,ROUND(EC$7*EA82/12,2))</f>
        <v>0</v>
      </c>
      <c r="EC82" s="3">
        <f t="shared" ref="EC82:EC145" si="244">EB82+EA82</f>
        <v>0</v>
      </c>
      <c r="ED82" s="3">
        <f t="shared" si="160"/>
        <v>0</v>
      </c>
      <c r="EE82" s="3">
        <f t="shared" si="161"/>
        <v>0</v>
      </c>
      <c r="EF82" s="3">
        <f>IF(EA82=0,0,IF(EC82-ED82=0,0,MIN(EC82-ED82,$D$1-$C82-SUMIF($J$15:EE$15,"Snowball",$J82:EE82))))</f>
        <v>0</v>
      </c>
      <c r="EG82" s="3">
        <f t="shared" si="182"/>
        <v>0</v>
      </c>
      <c r="EH82" s="104">
        <f t="shared" ref="EH82:EH145" si="245">EL81</f>
        <v>0</v>
      </c>
      <c r="EI82" s="3">
        <f t="shared" ref="EI82:EI145" si="246">IF(EH82=0,0,ROUND(EJ$7*EH82/12,2))</f>
        <v>0</v>
      </c>
      <c r="EJ82" s="3">
        <f t="shared" ref="EJ82:EJ145" si="247">EI82+EH82</f>
        <v>0</v>
      </c>
      <c r="EK82" s="3">
        <f t="shared" si="162"/>
        <v>0</v>
      </c>
      <c r="EL82" s="3">
        <f t="shared" si="163"/>
        <v>0</v>
      </c>
      <c r="EM82" s="3">
        <f>IF(EH82=0,0,IF(EJ82-EK82=0,0,MIN(EJ82-EK82,$D$1-$C82-SUMIF($J$15:EL$15,"Snowball",$J82:EL82))))</f>
        <v>0</v>
      </c>
      <c r="EN82" s="3">
        <f t="shared" si="183"/>
        <v>0</v>
      </c>
    </row>
    <row r="83" spans="1:144" x14ac:dyDescent="0.25">
      <c r="A83" s="1" t="s">
        <v>83</v>
      </c>
      <c r="B83" s="76">
        <f t="shared" si="184"/>
        <v>0</v>
      </c>
      <c r="C83" s="3">
        <f t="shared" si="185"/>
        <v>0</v>
      </c>
      <c r="D83" s="101">
        <f t="shared" si="186"/>
        <v>0</v>
      </c>
      <c r="E83" s="104">
        <f t="shared" si="187"/>
        <v>0</v>
      </c>
      <c r="F83" s="3">
        <f t="shared" si="188"/>
        <v>0</v>
      </c>
      <c r="G83" s="3">
        <f t="shared" si="189"/>
        <v>0</v>
      </c>
      <c r="H83" s="3">
        <f t="shared" si="124"/>
        <v>0</v>
      </c>
      <c r="I83" s="3">
        <f t="shared" si="125"/>
        <v>0</v>
      </c>
      <c r="J83" s="3">
        <f t="shared" si="190"/>
        <v>0</v>
      </c>
      <c r="K83" s="3">
        <f t="shared" si="164"/>
        <v>0</v>
      </c>
      <c r="L83" s="104">
        <f t="shared" si="191"/>
        <v>0</v>
      </c>
      <c r="M83" s="3">
        <f t="shared" si="192"/>
        <v>0</v>
      </c>
      <c r="N83" s="3">
        <f t="shared" si="193"/>
        <v>0</v>
      </c>
      <c r="O83" s="3">
        <f t="shared" si="126"/>
        <v>0</v>
      </c>
      <c r="P83" s="3">
        <f t="shared" si="127"/>
        <v>0</v>
      </c>
      <c r="Q83" s="3">
        <f>IF(L83=0,0,IF(N83-O83=0,0,MIN(N83-O83,$D$1-$C83-SUMIF($J$15:P$15,"Snowball",$J83:P83))))</f>
        <v>0</v>
      </c>
      <c r="R83" s="3">
        <f t="shared" si="165"/>
        <v>0</v>
      </c>
      <c r="S83" s="104">
        <f t="shared" si="194"/>
        <v>0</v>
      </c>
      <c r="T83" s="3">
        <f t="shared" si="195"/>
        <v>0</v>
      </c>
      <c r="U83" s="3">
        <f t="shared" si="196"/>
        <v>0</v>
      </c>
      <c r="V83" s="3">
        <f t="shared" si="128"/>
        <v>0</v>
      </c>
      <c r="W83" s="3">
        <f t="shared" si="129"/>
        <v>0</v>
      </c>
      <c r="X83" s="3">
        <f>IF(S83=0,0,IF(U83-V83=0,0,MIN(U83-V83,$D$1-$C83-SUMIF($J$15:W$15,"Snowball",$J83:W83))))</f>
        <v>0</v>
      </c>
      <c r="Y83" s="3">
        <f t="shared" si="166"/>
        <v>0</v>
      </c>
      <c r="Z83" s="104">
        <f t="shared" si="197"/>
        <v>0</v>
      </c>
      <c r="AA83" s="3">
        <f t="shared" si="198"/>
        <v>0</v>
      </c>
      <c r="AB83" s="3">
        <f t="shared" si="199"/>
        <v>0</v>
      </c>
      <c r="AC83" s="3">
        <f t="shared" si="130"/>
        <v>0</v>
      </c>
      <c r="AD83" s="3">
        <f t="shared" si="131"/>
        <v>0</v>
      </c>
      <c r="AE83" s="3">
        <f>IF(Z83=0,0,IF(AB83-AC83=0,0,MIN(AB83-AC83,$D$1-$C83-SUMIF($J$15:AD$15,"Snowball",$J83:AD83))))</f>
        <v>0</v>
      </c>
      <c r="AF83" s="3">
        <f t="shared" si="167"/>
        <v>0</v>
      </c>
      <c r="AG83" s="104">
        <f t="shared" si="200"/>
        <v>0</v>
      </c>
      <c r="AH83" s="3">
        <f t="shared" si="201"/>
        <v>0</v>
      </c>
      <c r="AI83" s="3">
        <f t="shared" si="202"/>
        <v>0</v>
      </c>
      <c r="AJ83" s="3">
        <f t="shared" si="132"/>
        <v>0</v>
      </c>
      <c r="AK83" s="3">
        <f t="shared" si="133"/>
        <v>0</v>
      </c>
      <c r="AL83" s="3">
        <f>IF(AG83=0,0,IF(AI83-AJ83=0,0,MIN(AI83-AJ83,$D$1-$C83-SUMIF($J$15:AK$15,"Snowball",$J83:AK83))))</f>
        <v>0</v>
      </c>
      <c r="AM83" s="3">
        <f t="shared" si="168"/>
        <v>0</v>
      </c>
      <c r="AN83" s="104">
        <f t="shared" si="203"/>
        <v>0</v>
      </c>
      <c r="AO83" s="3">
        <f t="shared" si="204"/>
        <v>0</v>
      </c>
      <c r="AP83" s="3">
        <f t="shared" si="205"/>
        <v>0</v>
      </c>
      <c r="AQ83" s="3">
        <f t="shared" si="134"/>
        <v>0</v>
      </c>
      <c r="AR83" s="3">
        <f t="shared" si="135"/>
        <v>0</v>
      </c>
      <c r="AS83" s="3">
        <f>IF(AN83=0,0,IF(AP83-AQ83=0,0,MIN(AP83-AQ83,$D$1-$C83-SUMIF($J$15:AR$15,"Snowball",$J83:AR83))))</f>
        <v>0</v>
      </c>
      <c r="AT83" s="3">
        <f t="shared" si="169"/>
        <v>0</v>
      </c>
      <c r="AU83" s="104">
        <f t="shared" si="206"/>
        <v>0</v>
      </c>
      <c r="AV83" s="3">
        <f t="shared" si="207"/>
        <v>0</v>
      </c>
      <c r="AW83" s="3">
        <f t="shared" si="208"/>
        <v>0</v>
      </c>
      <c r="AX83" s="3">
        <f t="shared" si="136"/>
        <v>0</v>
      </c>
      <c r="AY83" s="3">
        <f t="shared" si="137"/>
        <v>0</v>
      </c>
      <c r="AZ83" s="3">
        <f>IF(AU83=0,0,IF(AW83-AX83=0,0,MIN(AW83-AX83,$D$1-$C83-SUMIF($J$15:AY$15,"Snowball",$J83:AY83))))</f>
        <v>0</v>
      </c>
      <c r="BA83" s="3">
        <f t="shared" si="170"/>
        <v>0</v>
      </c>
      <c r="BB83" s="104">
        <f t="shared" si="209"/>
        <v>0</v>
      </c>
      <c r="BC83" s="3">
        <f t="shared" si="210"/>
        <v>0</v>
      </c>
      <c r="BD83" s="3">
        <f t="shared" si="211"/>
        <v>0</v>
      </c>
      <c r="BE83" s="3">
        <f t="shared" si="138"/>
        <v>0</v>
      </c>
      <c r="BF83" s="3">
        <f t="shared" si="139"/>
        <v>0</v>
      </c>
      <c r="BG83" s="3">
        <f>IF(BB83=0,0,IF(BD83-BE83=0,0,MIN(BD83-BE83,$D$1-$C83-SUMIF($J$15:BF$15,"Snowball",$J83:BF83))))</f>
        <v>0</v>
      </c>
      <c r="BH83" s="3">
        <f t="shared" si="171"/>
        <v>0</v>
      </c>
      <c r="BI83" s="104">
        <f t="shared" si="212"/>
        <v>0</v>
      </c>
      <c r="BJ83" s="3">
        <f t="shared" si="213"/>
        <v>0</v>
      </c>
      <c r="BK83" s="3">
        <f t="shared" si="214"/>
        <v>0</v>
      </c>
      <c r="BL83" s="3">
        <f t="shared" si="140"/>
        <v>0</v>
      </c>
      <c r="BM83" s="3">
        <f t="shared" si="141"/>
        <v>0</v>
      </c>
      <c r="BN83" s="3">
        <f>IF(BI83=0,0,IF(BK83-BL83=0,0,MIN(BK83-BL83,$D$1-$C83-SUMIF($J$15:BM$15,"Snowball",$J83:BM83))))</f>
        <v>0</v>
      </c>
      <c r="BO83" s="3">
        <f t="shared" si="172"/>
        <v>0</v>
      </c>
      <c r="BP83" s="104">
        <f t="shared" si="215"/>
        <v>0</v>
      </c>
      <c r="BQ83" s="3">
        <f t="shared" si="216"/>
        <v>0</v>
      </c>
      <c r="BR83" s="3">
        <f t="shared" si="217"/>
        <v>0</v>
      </c>
      <c r="BS83" s="3">
        <f t="shared" si="142"/>
        <v>0</v>
      </c>
      <c r="BT83" s="3">
        <f t="shared" si="143"/>
        <v>0</v>
      </c>
      <c r="BU83" s="3">
        <f>IF(BP83=0,0,IF(BR83-BS83=0,0,MIN(BR83-BS83,$D$1-$C83-SUMIF($J$15:BT$15,"Snowball",$J83:BT83))))</f>
        <v>0</v>
      </c>
      <c r="BV83" s="3">
        <f t="shared" si="173"/>
        <v>0</v>
      </c>
      <c r="BW83" s="104">
        <f t="shared" si="218"/>
        <v>0</v>
      </c>
      <c r="BX83" s="3">
        <f t="shared" si="219"/>
        <v>0</v>
      </c>
      <c r="BY83" s="3">
        <f t="shared" si="220"/>
        <v>0</v>
      </c>
      <c r="BZ83" s="3">
        <f t="shared" si="144"/>
        <v>0</v>
      </c>
      <c r="CA83" s="3">
        <f t="shared" si="145"/>
        <v>0</v>
      </c>
      <c r="CB83" s="3">
        <f>IF(BW83=0,0,IF(BY83-BZ83=0,0,MIN(BY83-BZ83,$D$1-$C83-SUMIF($J$15:CA$15,"Snowball",$J83:CA83))))</f>
        <v>0</v>
      </c>
      <c r="CC83" s="3">
        <f t="shared" si="174"/>
        <v>0</v>
      </c>
      <c r="CD83" s="104">
        <f t="shared" si="221"/>
        <v>0</v>
      </c>
      <c r="CE83" s="3">
        <f t="shared" si="222"/>
        <v>0</v>
      </c>
      <c r="CF83" s="3">
        <f t="shared" si="223"/>
        <v>0</v>
      </c>
      <c r="CG83" s="3">
        <f t="shared" si="146"/>
        <v>0</v>
      </c>
      <c r="CH83" s="3">
        <f t="shared" si="147"/>
        <v>0</v>
      </c>
      <c r="CI83" s="3">
        <f>IF(CD83=0,0,IF(CF83-CG83=0,0,MIN(CF83-CG83,$D$1-$C83-SUMIF($J$15:CH$15,"Snowball",$J83:CH83))))</f>
        <v>0</v>
      </c>
      <c r="CJ83" s="3">
        <f t="shared" si="175"/>
        <v>0</v>
      </c>
      <c r="CK83" s="104">
        <f t="shared" si="224"/>
        <v>0</v>
      </c>
      <c r="CL83" s="3">
        <f t="shared" si="225"/>
        <v>0</v>
      </c>
      <c r="CM83" s="3">
        <f t="shared" si="226"/>
        <v>0</v>
      </c>
      <c r="CN83" s="3">
        <f t="shared" si="148"/>
        <v>0</v>
      </c>
      <c r="CO83" s="3">
        <f t="shared" si="149"/>
        <v>0</v>
      </c>
      <c r="CP83" s="3">
        <f>IF(CK83=0,0,IF(CM83-CN83=0,0,MIN(CM83-CN83,$D$1-$C83-SUMIF($J$15:CO$15,"Snowball",$J83:CO83))))</f>
        <v>0</v>
      </c>
      <c r="CQ83" s="3">
        <f t="shared" si="176"/>
        <v>0</v>
      </c>
      <c r="CR83" s="104">
        <f t="shared" si="227"/>
        <v>0</v>
      </c>
      <c r="CS83" s="3">
        <f t="shared" si="228"/>
        <v>0</v>
      </c>
      <c r="CT83" s="3">
        <f t="shared" si="229"/>
        <v>0</v>
      </c>
      <c r="CU83" s="3">
        <f t="shared" si="150"/>
        <v>0</v>
      </c>
      <c r="CV83" s="3">
        <f t="shared" si="151"/>
        <v>0</v>
      </c>
      <c r="CW83" s="3">
        <f>IF(CR83=0,0,IF(CT83-CU83=0,0,MIN(CT83-CU83,$D$1-$C83-SUMIF($J$15:CV$15,"Snowball",$J83:CV83))))</f>
        <v>0</v>
      </c>
      <c r="CX83" s="3">
        <f t="shared" si="177"/>
        <v>0</v>
      </c>
      <c r="CY83" s="104">
        <f t="shared" si="230"/>
        <v>0</v>
      </c>
      <c r="CZ83" s="3">
        <f t="shared" si="231"/>
        <v>0</v>
      </c>
      <c r="DA83" s="3">
        <f t="shared" si="232"/>
        <v>0</v>
      </c>
      <c r="DB83" s="3">
        <f t="shared" si="152"/>
        <v>0</v>
      </c>
      <c r="DC83" s="3">
        <f t="shared" si="153"/>
        <v>0</v>
      </c>
      <c r="DD83" s="3">
        <f>IF(CY83=0,0,IF(DA83-DB83=0,0,MIN(DA83-DB83,$D$1-$C83-SUMIF($J$15:DC$15,"Snowball",$J83:DC83))))</f>
        <v>0</v>
      </c>
      <c r="DE83" s="3">
        <f t="shared" si="178"/>
        <v>0</v>
      </c>
      <c r="DF83" s="104">
        <f t="shared" si="233"/>
        <v>0</v>
      </c>
      <c r="DG83" s="3">
        <f t="shared" si="234"/>
        <v>0</v>
      </c>
      <c r="DH83" s="3">
        <f t="shared" si="235"/>
        <v>0</v>
      </c>
      <c r="DI83" s="3">
        <f t="shared" si="154"/>
        <v>0</v>
      </c>
      <c r="DJ83" s="3">
        <f t="shared" si="155"/>
        <v>0</v>
      </c>
      <c r="DK83" s="3">
        <f>IF(DF83=0,0,IF(DH83-DI83=0,0,MIN(DH83-DI83,$D$1-$C83-SUMIF($J$15:DJ$15,"Snowball",$J83:DJ83))))</f>
        <v>0</v>
      </c>
      <c r="DL83" s="3">
        <f t="shared" si="179"/>
        <v>0</v>
      </c>
      <c r="DM83" s="104">
        <f t="shared" si="236"/>
        <v>0</v>
      </c>
      <c r="DN83" s="3">
        <f t="shared" si="237"/>
        <v>0</v>
      </c>
      <c r="DO83" s="3">
        <f t="shared" si="238"/>
        <v>0</v>
      </c>
      <c r="DP83" s="3">
        <f t="shared" si="156"/>
        <v>0</v>
      </c>
      <c r="DQ83" s="3">
        <f t="shared" si="157"/>
        <v>0</v>
      </c>
      <c r="DR83" s="3">
        <f>IF(DM83=0,0,IF(DO83-DP83=0,0,MIN(DO83-DP83,$D$1-$C83-SUMIF($J$15:DQ$15,"Snowball",$J83:DQ83))))</f>
        <v>0</v>
      </c>
      <c r="DS83" s="3">
        <f t="shared" si="180"/>
        <v>0</v>
      </c>
      <c r="DT83" s="104">
        <f t="shared" si="239"/>
        <v>0</v>
      </c>
      <c r="DU83" s="3">
        <f t="shared" si="240"/>
        <v>0</v>
      </c>
      <c r="DV83" s="3">
        <f t="shared" si="241"/>
        <v>0</v>
      </c>
      <c r="DW83" s="3">
        <f t="shared" si="158"/>
        <v>0</v>
      </c>
      <c r="DX83" s="3">
        <f t="shared" si="159"/>
        <v>0</v>
      </c>
      <c r="DY83" s="3">
        <f>IF(DT83=0,0,IF(DV83-DW83=0,0,MIN(DV83-DW83,$D$1-$C83-SUMIF($J$15:DX$15,"Snowball",$J83:DX83))))</f>
        <v>0</v>
      </c>
      <c r="DZ83" s="3">
        <f t="shared" si="181"/>
        <v>0</v>
      </c>
      <c r="EA83" s="104">
        <f t="shared" si="242"/>
        <v>0</v>
      </c>
      <c r="EB83" s="3">
        <f t="shared" si="243"/>
        <v>0</v>
      </c>
      <c r="EC83" s="3">
        <f t="shared" si="244"/>
        <v>0</v>
      </c>
      <c r="ED83" s="3">
        <f t="shared" si="160"/>
        <v>0</v>
      </c>
      <c r="EE83" s="3">
        <f t="shared" si="161"/>
        <v>0</v>
      </c>
      <c r="EF83" s="3">
        <f>IF(EA83=0,0,IF(EC83-ED83=0,0,MIN(EC83-ED83,$D$1-$C83-SUMIF($J$15:EE$15,"Snowball",$J83:EE83))))</f>
        <v>0</v>
      </c>
      <c r="EG83" s="3">
        <f t="shared" si="182"/>
        <v>0</v>
      </c>
      <c r="EH83" s="104">
        <f t="shared" si="245"/>
        <v>0</v>
      </c>
      <c r="EI83" s="3">
        <f t="shared" si="246"/>
        <v>0</v>
      </c>
      <c r="EJ83" s="3">
        <f t="shared" si="247"/>
        <v>0</v>
      </c>
      <c r="EK83" s="3">
        <f t="shared" si="162"/>
        <v>0</v>
      </c>
      <c r="EL83" s="3">
        <f t="shared" si="163"/>
        <v>0</v>
      </c>
      <c r="EM83" s="3">
        <f>IF(EH83=0,0,IF(EJ83-EK83=0,0,MIN(EJ83-EK83,$D$1-$C83-SUMIF($J$15:EL$15,"Snowball",$J83:EL83))))</f>
        <v>0</v>
      </c>
      <c r="EN83" s="3">
        <f t="shared" si="183"/>
        <v>0</v>
      </c>
    </row>
    <row r="84" spans="1:144" x14ac:dyDescent="0.25">
      <c r="A84" s="1" t="s">
        <v>84</v>
      </c>
      <c r="B84" s="76">
        <f t="shared" si="184"/>
        <v>0</v>
      </c>
      <c r="C84" s="3">
        <f t="shared" si="185"/>
        <v>0</v>
      </c>
      <c r="D84" s="101">
        <f t="shared" si="186"/>
        <v>0</v>
      </c>
      <c r="E84" s="104">
        <f t="shared" si="187"/>
        <v>0</v>
      </c>
      <c r="F84" s="3">
        <f t="shared" si="188"/>
        <v>0</v>
      </c>
      <c r="G84" s="3">
        <f t="shared" si="189"/>
        <v>0</v>
      </c>
      <c r="H84" s="3">
        <f t="shared" si="124"/>
        <v>0</v>
      </c>
      <c r="I84" s="3">
        <f t="shared" si="125"/>
        <v>0</v>
      </c>
      <c r="J84" s="3">
        <f t="shared" si="190"/>
        <v>0</v>
      </c>
      <c r="K84" s="3">
        <f t="shared" si="164"/>
        <v>0</v>
      </c>
      <c r="L84" s="104">
        <f t="shared" si="191"/>
        <v>0</v>
      </c>
      <c r="M84" s="3">
        <f t="shared" si="192"/>
        <v>0</v>
      </c>
      <c r="N84" s="3">
        <f t="shared" si="193"/>
        <v>0</v>
      </c>
      <c r="O84" s="3">
        <f t="shared" si="126"/>
        <v>0</v>
      </c>
      <c r="P84" s="3">
        <f t="shared" si="127"/>
        <v>0</v>
      </c>
      <c r="Q84" s="3">
        <f>IF(L84=0,0,IF(N84-O84=0,0,MIN(N84-O84,$D$1-$C84-SUMIF($J$15:P$15,"Snowball",$J84:P84))))</f>
        <v>0</v>
      </c>
      <c r="R84" s="3">
        <f t="shared" si="165"/>
        <v>0</v>
      </c>
      <c r="S84" s="104">
        <f t="shared" si="194"/>
        <v>0</v>
      </c>
      <c r="T84" s="3">
        <f t="shared" si="195"/>
        <v>0</v>
      </c>
      <c r="U84" s="3">
        <f t="shared" si="196"/>
        <v>0</v>
      </c>
      <c r="V84" s="3">
        <f t="shared" si="128"/>
        <v>0</v>
      </c>
      <c r="W84" s="3">
        <f t="shared" si="129"/>
        <v>0</v>
      </c>
      <c r="X84" s="3">
        <f>IF(S84=0,0,IF(U84-V84=0,0,MIN(U84-V84,$D$1-$C84-SUMIF($J$15:W$15,"Snowball",$J84:W84))))</f>
        <v>0</v>
      </c>
      <c r="Y84" s="3">
        <f t="shared" si="166"/>
        <v>0</v>
      </c>
      <c r="Z84" s="104">
        <f t="shared" si="197"/>
        <v>0</v>
      </c>
      <c r="AA84" s="3">
        <f t="shared" si="198"/>
        <v>0</v>
      </c>
      <c r="AB84" s="3">
        <f t="shared" si="199"/>
        <v>0</v>
      </c>
      <c r="AC84" s="3">
        <f t="shared" si="130"/>
        <v>0</v>
      </c>
      <c r="AD84" s="3">
        <f t="shared" si="131"/>
        <v>0</v>
      </c>
      <c r="AE84" s="3">
        <f>IF(Z84=0,0,IF(AB84-AC84=0,0,MIN(AB84-AC84,$D$1-$C84-SUMIF($J$15:AD$15,"Snowball",$J84:AD84))))</f>
        <v>0</v>
      </c>
      <c r="AF84" s="3">
        <f t="shared" si="167"/>
        <v>0</v>
      </c>
      <c r="AG84" s="104">
        <f t="shared" si="200"/>
        <v>0</v>
      </c>
      <c r="AH84" s="3">
        <f t="shared" si="201"/>
        <v>0</v>
      </c>
      <c r="AI84" s="3">
        <f t="shared" si="202"/>
        <v>0</v>
      </c>
      <c r="AJ84" s="3">
        <f t="shared" si="132"/>
        <v>0</v>
      </c>
      <c r="AK84" s="3">
        <f t="shared" si="133"/>
        <v>0</v>
      </c>
      <c r="AL84" s="3">
        <f>IF(AG84=0,0,IF(AI84-AJ84=0,0,MIN(AI84-AJ84,$D$1-$C84-SUMIF($J$15:AK$15,"Snowball",$J84:AK84))))</f>
        <v>0</v>
      </c>
      <c r="AM84" s="3">
        <f t="shared" si="168"/>
        <v>0</v>
      </c>
      <c r="AN84" s="104">
        <f t="shared" si="203"/>
        <v>0</v>
      </c>
      <c r="AO84" s="3">
        <f t="shared" si="204"/>
        <v>0</v>
      </c>
      <c r="AP84" s="3">
        <f t="shared" si="205"/>
        <v>0</v>
      </c>
      <c r="AQ84" s="3">
        <f t="shared" si="134"/>
        <v>0</v>
      </c>
      <c r="AR84" s="3">
        <f t="shared" si="135"/>
        <v>0</v>
      </c>
      <c r="AS84" s="3">
        <f>IF(AN84=0,0,IF(AP84-AQ84=0,0,MIN(AP84-AQ84,$D$1-$C84-SUMIF($J$15:AR$15,"Snowball",$J84:AR84))))</f>
        <v>0</v>
      </c>
      <c r="AT84" s="3">
        <f t="shared" si="169"/>
        <v>0</v>
      </c>
      <c r="AU84" s="104">
        <f t="shared" si="206"/>
        <v>0</v>
      </c>
      <c r="AV84" s="3">
        <f t="shared" si="207"/>
        <v>0</v>
      </c>
      <c r="AW84" s="3">
        <f t="shared" si="208"/>
        <v>0</v>
      </c>
      <c r="AX84" s="3">
        <f t="shared" si="136"/>
        <v>0</v>
      </c>
      <c r="AY84" s="3">
        <f t="shared" si="137"/>
        <v>0</v>
      </c>
      <c r="AZ84" s="3">
        <f>IF(AU84=0,0,IF(AW84-AX84=0,0,MIN(AW84-AX84,$D$1-$C84-SUMIF($J$15:AY$15,"Snowball",$J84:AY84))))</f>
        <v>0</v>
      </c>
      <c r="BA84" s="3">
        <f t="shared" si="170"/>
        <v>0</v>
      </c>
      <c r="BB84" s="104">
        <f t="shared" si="209"/>
        <v>0</v>
      </c>
      <c r="BC84" s="3">
        <f t="shared" si="210"/>
        <v>0</v>
      </c>
      <c r="BD84" s="3">
        <f t="shared" si="211"/>
        <v>0</v>
      </c>
      <c r="BE84" s="3">
        <f t="shared" si="138"/>
        <v>0</v>
      </c>
      <c r="BF84" s="3">
        <f t="shared" si="139"/>
        <v>0</v>
      </c>
      <c r="BG84" s="3">
        <f>IF(BB84=0,0,IF(BD84-BE84=0,0,MIN(BD84-BE84,$D$1-$C84-SUMIF($J$15:BF$15,"Snowball",$J84:BF84))))</f>
        <v>0</v>
      </c>
      <c r="BH84" s="3">
        <f t="shared" si="171"/>
        <v>0</v>
      </c>
      <c r="BI84" s="104">
        <f t="shared" si="212"/>
        <v>0</v>
      </c>
      <c r="BJ84" s="3">
        <f t="shared" si="213"/>
        <v>0</v>
      </c>
      <c r="BK84" s="3">
        <f t="shared" si="214"/>
        <v>0</v>
      </c>
      <c r="BL84" s="3">
        <f t="shared" si="140"/>
        <v>0</v>
      </c>
      <c r="BM84" s="3">
        <f t="shared" si="141"/>
        <v>0</v>
      </c>
      <c r="BN84" s="3">
        <f>IF(BI84=0,0,IF(BK84-BL84=0,0,MIN(BK84-BL84,$D$1-$C84-SUMIF($J$15:BM$15,"Snowball",$J84:BM84))))</f>
        <v>0</v>
      </c>
      <c r="BO84" s="3">
        <f t="shared" si="172"/>
        <v>0</v>
      </c>
      <c r="BP84" s="104">
        <f t="shared" si="215"/>
        <v>0</v>
      </c>
      <c r="BQ84" s="3">
        <f t="shared" si="216"/>
        <v>0</v>
      </c>
      <c r="BR84" s="3">
        <f t="shared" si="217"/>
        <v>0</v>
      </c>
      <c r="BS84" s="3">
        <f t="shared" si="142"/>
        <v>0</v>
      </c>
      <c r="BT84" s="3">
        <f t="shared" si="143"/>
        <v>0</v>
      </c>
      <c r="BU84" s="3">
        <f>IF(BP84=0,0,IF(BR84-BS84=0,0,MIN(BR84-BS84,$D$1-$C84-SUMIF($J$15:BT$15,"Snowball",$J84:BT84))))</f>
        <v>0</v>
      </c>
      <c r="BV84" s="3">
        <f t="shared" si="173"/>
        <v>0</v>
      </c>
      <c r="BW84" s="104">
        <f t="shared" si="218"/>
        <v>0</v>
      </c>
      <c r="BX84" s="3">
        <f t="shared" si="219"/>
        <v>0</v>
      </c>
      <c r="BY84" s="3">
        <f t="shared" si="220"/>
        <v>0</v>
      </c>
      <c r="BZ84" s="3">
        <f t="shared" si="144"/>
        <v>0</v>
      </c>
      <c r="CA84" s="3">
        <f t="shared" si="145"/>
        <v>0</v>
      </c>
      <c r="CB84" s="3">
        <f>IF(BW84=0,0,IF(BY84-BZ84=0,0,MIN(BY84-BZ84,$D$1-$C84-SUMIF($J$15:CA$15,"Snowball",$J84:CA84))))</f>
        <v>0</v>
      </c>
      <c r="CC84" s="3">
        <f t="shared" si="174"/>
        <v>0</v>
      </c>
      <c r="CD84" s="104">
        <f t="shared" si="221"/>
        <v>0</v>
      </c>
      <c r="CE84" s="3">
        <f t="shared" si="222"/>
        <v>0</v>
      </c>
      <c r="CF84" s="3">
        <f t="shared" si="223"/>
        <v>0</v>
      </c>
      <c r="CG84" s="3">
        <f t="shared" si="146"/>
        <v>0</v>
      </c>
      <c r="CH84" s="3">
        <f t="shared" si="147"/>
        <v>0</v>
      </c>
      <c r="CI84" s="3">
        <f>IF(CD84=0,0,IF(CF84-CG84=0,0,MIN(CF84-CG84,$D$1-$C84-SUMIF($J$15:CH$15,"Snowball",$J84:CH84))))</f>
        <v>0</v>
      </c>
      <c r="CJ84" s="3">
        <f t="shared" si="175"/>
        <v>0</v>
      </c>
      <c r="CK84" s="104">
        <f t="shared" si="224"/>
        <v>0</v>
      </c>
      <c r="CL84" s="3">
        <f t="shared" si="225"/>
        <v>0</v>
      </c>
      <c r="CM84" s="3">
        <f t="shared" si="226"/>
        <v>0</v>
      </c>
      <c r="CN84" s="3">
        <f t="shared" si="148"/>
        <v>0</v>
      </c>
      <c r="CO84" s="3">
        <f t="shared" si="149"/>
        <v>0</v>
      </c>
      <c r="CP84" s="3">
        <f>IF(CK84=0,0,IF(CM84-CN84=0,0,MIN(CM84-CN84,$D$1-$C84-SUMIF($J$15:CO$15,"Snowball",$J84:CO84))))</f>
        <v>0</v>
      </c>
      <c r="CQ84" s="3">
        <f t="shared" si="176"/>
        <v>0</v>
      </c>
      <c r="CR84" s="104">
        <f t="shared" si="227"/>
        <v>0</v>
      </c>
      <c r="CS84" s="3">
        <f t="shared" si="228"/>
        <v>0</v>
      </c>
      <c r="CT84" s="3">
        <f t="shared" si="229"/>
        <v>0</v>
      </c>
      <c r="CU84" s="3">
        <f t="shared" si="150"/>
        <v>0</v>
      </c>
      <c r="CV84" s="3">
        <f t="shared" si="151"/>
        <v>0</v>
      </c>
      <c r="CW84" s="3">
        <f>IF(CR84=0,0,IF(CT84-CU84=0,0,MIN(CT84-CU84,$D$1-$C84-SUMIF($J$15:CV$15,"Snowball",$J84:CV84))))</f>
        <v>0</v>
      </c>
      <c r="CX84" s="3">
        <f t="shared" si="177"/>
        <v>0</v>
      </c>
      <c r="CY84" s="104">
        <f t="shared" si="230"/>
        <v>0</v>
      </c>
      <c r="CZ84" s="3">
        <f t="shared" si="231"/>
        <v>0</v>
      </c>
      <c r="DA84" s="3">
        <f t="shared" si="232"/>
        <v>0</v>
      </c>
      <c r="DB84" s="3">
        <f t="shared" si="152"/>
        <v>0</v>
      </c>
      <c r="DC84" s="3">
        <f t="shared" si="153"/>
        <v>0</v>
      </c>
      <c r="DD84" s="3">
        <f>IF(CY84=0,0,IF(DA84-DB84=0,0,MIN(DA84-DB84,$D$1-$C84-SUMIF($J$15:DC$15,"Snowball",$J84:DC84))))</f>
        <v>0</v>
      </c>
      <c r="DE84" s="3">
        <f t="shared" si="178"/>
        <v>0</v>
      </c>
      <c r="DF84" s="104">
        <f t="shared" si="233"/>
        <v>0</v>
      </c>
      <c r="DG84" s="3">
        <f t="shared" si="234"/>
        <v>0</v>
      </c>
      <c r="DH84" s="3">
        <f t="shared" si="235"/>
        <v>0</v>
      </c>
      <c r="DI84" s="3">
        <f t="shared" si="154"/>
        <v>0</v>
      </c>
      <c r="DJ84" s="3">
        <f t="shared" si="155"/>
        <v>0</v>
      </c>
      <c r="DK84" s="3">
        <f>IF(DF84=0,0,IF(DH84-DI84=0,0,MIN(DH84-DI84,$D$1-$C84-SUMIF($J$15:DJ$15,"Snowball",$J84:DJ84))))</f>
        <v>0</v>
      </c>
      <c r="DL84" s="3">
        <f t="shared" si="179"/>
        <v>0</v>
      </c>
      <c r="DM84" s="104">
        <f t="shared" si="236"/>
        <v>0</v>
      </c>
      <c r="DN84" s="3">
        <f t="shared" si="237"/>
        <v>0</v>
      </c>
      <c r="DO84" s="3">
        <f t="shared" si="238"/>
        <v>0</v>
      </c>
      <c r="DP84" s="3">
        <f t="shared" si="156"/>
        <v>0</v>
      </c>
      <c r="DQ84" s="3">
        <f t="shared" si="157"/>
        <v>0</v>
      </c>
      <c r="DR84" s="3">
        <f>IF(DM84=0,0,IF(DO84-DP84=0,0,MIN(DO84-DP84,$D$1-$C84-SUMIF($J$15:DQ$15,"Snowball",$J84:DQ84))))</f>
        <v>0</v>
      </c>
      <c r="DS84" s="3">
        <f t="shared" si="180"/>
        <v>0</v>
      </c>
      <c r="DT84" s="104">
        <f t="shared" si="239"/>
        <v>0</v>
      </c>
      <c r="DU84" s="3">
        <f t="shared" si="240"/>
        <v>0</v>
      </c>
      <c r="DV84" s="3">
        <f t="shared" si="241"/>
        <v>0</v>
      </c>
      <c r="DW84" s="3">
        <f t="shared" si="158"/>
        <v>0</v>
      </c>
      <c r="DX84" s="3">
        <f t="shared" si="159"/>
        <v>0</v>
      </c>
      <c r="DY84" s="3">
        <f>IF(DT84=0,0,IF(DV84-DW84=0,0,MIN(DV84-DW84,$D$1-$C84-SUMIF($J$15:DX$15,"Snowball",$J84:DX84))))</f>
        <v>0</v>
      </c>
      <c r="DZ84" s="3">
        <f t="shared" si="181"/>
        <v>0</v>
      </c>
      <c r="EA84" s="104">
        <f t="shared" si="242"/>
        <v>0</v>
      </c>
      <c r="EB84" s="3">
        <f t="shared" si="243"/>
        <v>0</v>
      </c>
      <c r="EC84" s="3">
        <f t="shared" si="244"/>
        <v>0</v>
      </c>
      <c r="ED84" s="3">
        <f t="shared" si="160"/>
        <v>0</v>
      </c>
      <c r="EE84" s="3">
        <f t="shared" si="161"/>
        <v>0</v>
      </c>
      <c r="EF84" s="3">
        <f>IF(EA84=0,0,IF(EC84-ED84=0,0,MIN(EC84-ED84,$D$1-$C84-SUMIF($J$15:EE$15,"Snowball",$J84:EE84))))</f>
        <v>0</v>
      </c>
      <c r="EG84" s="3">
        <f t="shared" si="182"/>
        <v>0</v>
      </c>
      <c r="EH84" s="104">
        <f t="shared" si="245"/>
        <v>0</v>
      </c>
      <c r="EI84" s="3">
        <f t="shared" si="246"/>
        <v>0</v>
      </c>
      <c r="EJ84" s="3">
        <f t="shared" si="247"/>
        <v>0</v>
      </c>
      <c r="EK84" s="3">
        <f t="shared" si="162"/>
        <v>0</v>
      </c>
      <c r="EL84" s="3">
        <f t="shared" si="163"/>
        <v>0</v>
      </c>
      <c r="EM84" s="3">
        <f>IF(EH84=0,0,IF(EJ84-EK84=0,0,MIN(EJ84-EK84,$D$1-$C84-SUMIF($J$15:EL$15,"Snowball",$J84:EL84))))</f>
        <v>0</v>
      </c>
      <c r="EN84" s="3">
        <f t="shared" si="183"/>
        <v>0</v>
      </c>
    </row>
    <row r="85" spans="1:144" x14ac:dyDescent="0.25">
      <c r="A85" s="1" t="s">
        <v>85</v>
      </c>
      <c r="B85" s="76">
        <f t="shared" si="184"/>
        <v>0</v>
      </c>
      <c r="C85" s="3">
        <f t="shared" si="185"/>
        <v>0</v>
      </c>
      <c r="D85" s="101">
        <f t="shared" si="186"/>
        <v>0</v>
      </c>
      <c r="E85" s="104">
        <f t="shared" si="187"/>
        <v>0</v>
      </c>
      <c r="F85" s="3">
        <f t="shared" si="188"/>
        <v>0</v>
      </c>
      <c r="G85" s="3">
        <f t="shared" si="189"/>
        <v>0</v>
      </c>
      <c r="H85" s="3">
        <f t="shared" si="124"/>
        <v>0</v>
      </c>
      <c r="I85" s="3">
        <f t="shared" si="125"/>
        <v>0</v>
      </c>
      <c r="J85" s="3">
        <f t="shared" si="190"/>
        <v>0</v>
      </c>
      <c r="K85" s="3">
        <f t="shared" si="164"/>
        <v>0</v>
      </c>
      <c r="L85" s="104">
        <f t="shared" si="191"/>
        <v>0</v>
      </c>
      <c r="M85" s="3">
        <f t="shared" si="192"/>
        <v>0</v>
      </c>
      <c r="N85" s="3">
        <f t="shared" si="193"/>
        <v>0</v>
      </c>
      <c r="O85" s="3">
        <f t="shared" si="126"/>
        <v>0</v>
      </c>
      <c r="P85" s="3">
        <f t="shared" si="127"/>
        <v>0</v>
      </c>
      <c r="Q85" s="3">
        <f>IF(L85=0,0,IF(N85-O85=0,0,MIN(N85-O85,$D$1-$C85-SUMIF($J$15:P$15,"Snowball",$J85:P85))))</f>
        <v>0</v>
      </c>
      <c r="R85" s="3">
        <f t="shared" si="165"/>
        <v>0</v>
      </c>
      <c r="S85" s="104">
        <f t="shared" si="194"/>
        <v>0</v>
      </c>
      <c r="T85" s="3">
        <f t="shared" si="195"/>
        <v>0</v>
      </c>
      <c r="U85" s="3">
        <f t="shared" si="196"/>
        <v>0</v>
      </c>
      <c r="V85" s="3">
        <f t="shared" si="128"/>
        <v>0</v>
      </c>
      <c r="W85" s="3">
        <f t="shared" si="129"/>
        <v>0</v>
      </c>
      <c r="X85" s="3">
        <f>IF(S85=0,0,IF(U85-V85=0,0,MIN(U85-V85,$D$1-$C85-SUMIF($J$15:W$15,"Snowball",$J85:W85))))</f>
        <v>0</v>
      </c>
      <c r="Y85" s="3">
        <f t="shared" si="166"/>
        <v>0</v>
      </c>
      <c r="Z85" s="104">
        <f t="shared" si="197"/>
        <v>0</v>
      </c>
      <c r="AA85" s="3">
        <f t="shared" si="198"/>
        <v>0</v>
      </c>
      <c r="AB85" s="3">
        <f t="shared" si="199"/>
        <v>0</v>
      </c>
      <c r="AC85" s="3">
        <f t="shared" si="130"/>
        <v>0</v>
      </c>
      <c r="AD85" s="3">
        <f t="shared" si="131"/>
        <v>0</v>
      </c>
      <c r="AE85" s="3">
        <f>IF(Z85=0,0,IF(AB85-AC85=0,0,MIN(AB85-AC85,$D$1-$C85-SUMIF($J$15:AD$15,"Snowball",$J85:AD85))))</f>
        <v>0</v>
      </c>
      <c r="AF85" s="3">
        <f t="shared" si="167"/>
        <v>0</v>
      </c>
      <c r="AG85" s="104">
        <f t="shared" si="200"/>
        <v>0</v>
      </c>
      <c r="AH85" s="3">
        <f t="shared" si="201"/>
        <v>0</v>
      </c>
      <c r="AI85" s="3">
        <f t="shared" si="202"/>
        <v>0</v>
      </c>
      <c r="AJ85" s="3">
        <f t="shared" si="132"/>
        <v>0</v>
      </c>
      <c r="AK85" s="3">
        <f t="shared" si="133"/>
        <v>0</v>
      </c>
      <c r="AL85" s="3">
        <f>IF(AG85=0,0,IF(AI85-AJ85=0,0,MIN(AI85-AJ85,$D$1-$C85-SUMIF($J$15:AK$15,"Snowball",$J85:AK85))))</f>
        <v>0</v>
      </c>
      <c r="AM85" s="3">
        <f t="shared" si="168"/>
        <v>0</v>
      </c>
      <c r="AN85" s="104">
        <f t="shared" si="203"/>
        <v>0</v>
      </c>
      <c r="AO85" s="3">
        <f t="shared" si="204"/>
        <v>0</v>
      </c>
      <c r="AP85" s="3">
        <f t="shared" si="205"/>
        <v>0</v>
      </c>
      <c r="AQ85" s="3">
        <f t="shared" si="134"/>
        <v>0</v>
      </c>
      <c r="AR85" s="3">
        <f t="shared" si="135"/>
        <v>0</v>
      </c>
      <c r="AS85" s="3">
        <f>IF(AN85=0,0,IF(AP85-AQ85=0,0,MIN(AP85-AQ85,$D$1-$C85-SUMIF($J$15:AR$15,"Snowball",$J85:AR85))))</f>
        <v>0</v>
      </c>
      <c r="AT85" s="3">
        <f t="shared" si="169"/>
        <v>0</v>
      </c>
      <c r="AU85" s="104">
        <f t="shared" si="206"/>
        <v>0</v>
      </c>
      <c r="AV85" s="3">
        <f t="shared" si="207"/>
        <v>0</v>
      </c>
      <c r="AW85" s="3">
        <f t="shared" si="208"/>
        <v>0</v>
      </c>
      <c r="AX85" s="3">
        <f t="shared" si="136"/>
        <v>0</v>
      </c>
      <c r="AY85" s="3">
        <f t="shared" si="137"/>
        <v>0</v>
      </c>
      <c r="AZ85" s="3">
        <f>IF(AU85=0,0,IF(AW85-AX85=0,0,MIN(AW85-AX85,$D$1-$C85-SUMIF($J$15:AY$15,"Snowball",$J85:AY85))))</f>
        <v>0</v>
      </c>
      <c r="BA85" s="3">
        <f t="shared" si="170"/>
        <v>0</v>
      </c>
      <c r="BB85" s="104">
        <f t="shared" si="209"/>
        <v>0</v>
      </c>
      <c r="BC85" s="3">
        <f t="shared" si="210"/>
        <v>0</v>
      </c>
      <c r="BD85" s="3">
        <f t="shared" si="211"/>
        <v>0</v>
      </c>
      <c r="BE85" s="3">
        <f t="shared" si="138"/>
        <v>0</v>
      </c>
      <c r="BF85" s="3">
        <f t="shared" si="139"/>
        <v>0</v>
      </c>
      <c r="BG85" s="3">
        <f>IF(BB85=0,0,IF(BD85-BE85=0,0,MIN(BD85-BE85,$D$1-$C85-SUMIF($J$15:BF$15,"Snowball",$J85:BF85))))</f>
        <v>0</v>
      </c>
      <c r="BH85" s="3">
        <f t="shared" si="171"/>
        <v>0</v>
      </c>
      <c r="BI85" s="104">
        <f t="shared" si="212"/>
        <v>0</v>
      </c>
      <c r="BJ85" s="3">
        <f t="shared" si="213"/>
        <v>0</v>
      </c>
      <c r="BK85" s="3">
        <f t="shared" si="214"/>
        <v>0</v>
      </c>
      <c r="BL85" s="3">
        <f t="shared" si="140"/>
        <v>0</v>
      </c>
      <c r="BM85" s="3">
        <f t="shared" si="141"/>
        <v>0</v>
      </c>
      <c r="BN85" s="3">
        <f>IF(BI85=0,0,IF(BK85-BL85=0,0,MIN(BK85-BL85,$D$1-$C85-SUMIF($J$15:BM$15,"Snowball",$J85:BM85))))</f>
        <v>0</v>
      </c>
      <c r="BO85" s="3">
        <f t="shared" si="172"/>
        <v>0</v>
      </c>
      <c r="BP85" s="104">
        <f t="shared" si="215"/>
        <v>0</v>
      </c>
      <c r="BQ85" s="3">
        <f t="shared" si="216"/>
        <v>0</v>
      </c>
      <c r="BR85" s="3">
        <f t="shared" si="217"/>
        <v>0</v>
      </c>
      <c r="BS85" s="3">
        <f t="shared" si="142"/>
        <v>0</v>
      </c>
      <c r="BT85" s="3">
        <f t="shared" si="143"/>
        <v>0</v>
      </c>
      <c r="BU85" s="3">
        <f>IF(BP85=0,0,IF(BR85-BS85=0,0,MIN(BR85-BS85,$D$1-$C85-SUMIF($J$15:BT$15,"Snowball",$J85:BT85))))</f>
        <v>0</v>
      </c>
      <c r="BV85" s="3">
        <f t="shared" si="173"/>
        <v>0</v>
      </c>
      <c r="BW85" s="104">
        <f t="shared" si="218"/>
        <v>0</v>
      </c>
      <c r="BX85" s="3">
        <f t="shared" si="219"/>
        <v>0</v>
      </c>
      <c r="BY85" s="3">
        <f t="shared" si="220"/>
        <v>0</v>
      </c>
      <c r="BZ85" s="3">
        <f t="shared" si="144"/>
        <v>0</v>
      </c>
      <c r="CA85" s="3">
        <f t="shared" si="145"/>
        <v>0</v>
      </c>
      <c r="CB85" s="3">
        <f>IF(BW85=0,0,IF(BY85-BZ85=0,0,MIN(BY85-BZ85,$D$1-$C85-SUMIF($J$15:CA$15,"Snowball",$J85:CA85))))</f>
        <v>0</v>
      </c>
      <c r="CC85" s="3">
        <f t="shared" si="174"/>
        <v>0</v>
      </c>
      <c r="CD85" s="104">
        <f t="shared" si="221"/>
        <v>0</v>
      </c>
      <c r="CE85" s="3">
        <f t="shared" si="222"/>
        <v>0</v>
      </c>
      <c r="CF85" s="3">
        <f t="shared" si="223"/>
        <v>0</v>
      </c>
      <c r="CG85" s="3">
        <f t="shared" si="146"/>
        <v>0</v>
      </c>
      <c r="CH85" s="3">
        <f t="shared" si="147"/>
        <v>0</v>
      </c>
      <c r="CI85" s="3">
        <f>IF(CD85=0,0,IF(CF85-CG85=0,0,MIN(CF85-CG85,$D$1-$C85-SUMIF($J$15:CH$15,"Snowball",$J85:CH85))))</f>
        <v>0</v>
      </c>
      <c r="CJ85" s="3">
        <f t="shared" si="175"/>
        <v>0</v>
      </c>
      <c r="CK85" s="104">
        <f t="shared" si="224"/>
        <v>0</v>
      </c>
      <c r="CL85" s="3">
        <f t="shared" si="225"/>
        <v>0</v>
      </c>
      <c r="CM85" s="3">
        <f t="shared" si="226"/>
        <v>0</v>
      </c>
      <c r="CN85" s="3">
        <f t="shared" si="148"/>
        <v>0</v>
      </c>
      <c r="CO85" s="3">
        <f t="shared" si="149"/>
        <v>0</v>
      </c>
      <c r="CP85" s="3">
        <f>IF(CK85=0,0,IF(CM85-CN85=0,0,MIN(CM85-CN85,$D$1-$C85-SUMIF($J$15:CO$15,"Snowball",$J85:CO85))))</f>
        <v>0</v>
      </c>
      <c r="CQ85" s="3">
        <f t="shared" si="176"/>
        <v>0</v>
      </c>
      <c r="CR85" s="104">
        <f t="shared" si="227"/>
        <v>0</v>
      </c>
      <c r="CS85" s="3">
        <f t="shared" si="228"/>
        <v>0</v>
      </c>
      <c r="CT85" s="3">
        <f t="shared" si="229"/>
        <v>0</v>
      </c>
      <c r="CU85" s="3">
        <f t="shared" si="150"/>
        <v>0</v>
      </c>
      <c r="CV85" s="3">
        <f t="shared" si="151"/>
        <v>0</v>
      </c>
      <c r="CW85" s="3">
        <f>IF(CR85=0,0,IF(CT85-CU85=0,0,MIN(CT85-CU85,$D$1-$C85-SUMIF($J$15:CV$15,"Snowball",$J85:CV85))))</f>
        <v>0</v>
      </c>
      <c r="CX85" s="3">
        <f t="shared" si="177"/>
        <v>0</v>
      </c>
      <c r="CY85" s="104">
        <f t="shared" si="230"/>
        <v>0</v>
      </c>
      <c r="CZ85" s="3">
        <f t="shared" si="231"/>
        <v>0</v>
      </c>
      <c r="DA85" s="3">
        <f t="shared" si="232"/>
        <v>0</v>
      </c>
      <c r="DB85" s="3">
        <f t="shared" si="152"/>
        <v>0</v>
      </c>
      <c r="DC85" s="3">
        <f t="shared" si="153"/>
        <v>0</v>
      </c>
      <c r="DD85" s="3">
        <f>IF(CY85=0,0,IF(DA85-DB85=0,0,MIN(DA85-DB85,$D$1-$C85-SUMIF($J$15:DC$15,"Snowball",$J85:DC85))))</f>
        <v>0</v>
      </c>
      <c r="DE85" s="3">
        <f t="shared" si="178"/>
        <v>0</v>
      </c>
      <c r="DF85" s="104">
        <f t="shared" si="233"/>
        <v>0</v>
      </c>
      <c r="DG85" s="3">
        <f t="shared" si="234"/>
        <v>0</v>
      </c>
      <c r="DH85" s="3">
        <f t="shared" si="235"/>
        <v>0</v>
      </c>
      <c r="DI85" s="3">
        <f t="shared" si="154"/>
        <v>0</v>
      </c>
      <c r="DJ85" s="3">
        <f t="shared" si="155"/>
        <v>0</v>
      </c>
      <c r="DK85" s="3">
        <f>IF(DF85=0,0,IF(DH85-DI85=0,0,MIN(DH85-DI85,$D$1-$C85-SUMIF($J$15:DJ$15,"Snowball",$J85:DJ85))))</f>
        <v>0</v>
      </c>
      <c r="DL85" s="3">
        <f t="shared" si="179"/>
        <v>0</v>
      </c>
      <c r="DM85" s="104">
        <f t="shared" si="236"/>
        <v>0</v>
      </c>
      <c r="DN85" s="3">
        <f t="shared" si="237"/>
        <v>0</v>
      </c>
      <c r="DO85" s="3">
        <f t="shared" si="238"/>
        <v>0</v>
      </c>
      <c r="DP85" s="3">
        <f t="shared" si="156"/>
        <v>0</v>
      </c>
      <c r="DQ85" s="3">
        <f t="shared" si="157"/>
        <v>0</v>
      </c>
      <c r="DR85" s="3">
        <f>IF(DM85=0,0,IF(DO85-DP85=0,0,MIN(DO85-DP85,$D$1-$C85-SUMIF($J$15:DQ$15,"Snowball",$J85:DQ85))))</f>
        <v>0</v>
      </c>
      <c r="DS85" s="3">
        <f t="shared" si="180"/>
        <v>0</v>
      </c>
      <c r="DT85" s="104">
        <f t="shared" si="239"/>
        <v>0</v>
      </c>
      <c r="DU85" s="3">
        <f t="shared" si="240"/>
        <v>0</v>
      </c>
      <c r="DV85" s="3">
        <f t="shared" si="241"/>
        <v>0</v>
      </c>
      <c r="DW85" s="3">
        <f t="shared" si="158"/>
        <v>0</v>
      </c>
      <c r="DX85" s="3">
        <f t="shared" si="159"/>
        <v>0</v>
      </c>
      <c r="DY85" s="3">
        <f>IF(DT85=0,0,IF(DV85-DW85=0,0,MIN(DV85-DW85,$D$1-$C85-SUMIF($J$15:DX$15,"Snowball",$J85:DX85))))</f>
        <v>0</v>
      </c>
      <c r="DZ85" s="3">
        <f t="shared" si="181"/>
        <v>0</v>
      </c>
      <c r="EA85" s="104">
        <f t="shared" si="242"/>
        <v>0</v>
      </c>
      <c r="EB85" s="3">
        <f t="shared" si="243"/>
        <v>0</v>
      </c>
      <c r="EC85" s="3">
        <f t="shared" si="244"/>
        <v>0</v>
      </c>
      <c r="ED85" s="3">
        <f t="shared" si="160"/>
        <v>0</v>
      </c>
      <c r="EE85" s="3">
        <f t="shared" si="161"/>
        <v>0</v>
      </c>
      <c r="EF85" s="3">
        <f>IF(EA85=0,0,IF(EC85-ED85=0,0,MIN(EC85-ED85,$D$1-$C85-SUMIF($J$15:EE$15,"Snowball",$J85:EE85))))</f>
        <v>0</v>
      </c>
      <c r="EG85" s="3">
        <f t="shared" si="182"/>
        <v>0</v>
      </c>
      <c r="EH85" s="104">
        <f t="shared" si="245"/>
        <v>0</v>
      </c>
      <c r="EI85" s="3">
        <f t="shared" si="246"/>
        <v>0</v>
      </c>
      <c r="EJ85" s="3">
        <f t="shared" si="247"/>
        <v>0</v>
      </c>
      <c r="EK85" s="3">
        <f t="shared" si="162"/>
        <v>0</v>
      </c>
      <c r="EL85" s="3">
        <f t="shared" si="163"/>
        <v>0</v>
      </c>
      <c r="EM85" s="3">
        <f>IF(EH85=0,0,IF(EJ85-EK85=0,0,MIN(EJ85-EK85,$D$1-$C85-SUMIF($J$15:EL$15,"Snowball",$J85:EL85))))</f>
        <v>0</v>
      </c>
      <c r="EN85" s="3">
        <f t="shared" si="183"/>
        <v>0</v>
      </c>
    </row>
    <row r="86" spans="1:144" x14ac:dyDescent="0.25">
      <c r="A86" s="1" t="s">
        <v>86</v>
      </c>
      <c r="B86" s="76">
        <f t="shared" si="184"/>
        <v>0</v>
      </c>
      <c r="C86" s="3">
        <f t="shared" si="185"/>
        <v>0</v>
      </c>
      <c r="D86" s="101">
        <f t="shared" si="186"/>
        <v>0</v>
      </c>
      <c r="E86" s="104">
        <f t="shared" si="187"/>
        <v>0</v>
      </c>
      <c r="F86" s="3">
        <f t="shared" si="188"/>
        <v>0</v>
      </c>
      <c r="G86" s="3">
        <f t="shared" si="189"/>
        <v>0</v>
      </c>
      <c r="H86" s="3">
        <f t="shared" si="124"/>
        <v>0</v>
      </c>
      <c r="I86" s="3">
        <f t="shared" si="125"/>
        <v>0</v>
      </c>
      <c r="J86" s="3">
        <f t="shared" si="190"/>
        <v>0</v>
      </c>
      <c r="K86" s="3">
        <f t="shared" si="164"/>
        <v>0</v>
      </c>
      <c r="L86" s="104">
        <f t="shared" si="191"/>
        <v>0</v>
      </c>
      <c r="M86" s="3">
        <f t="shared" si="192"/>
        <v>0</v>
      </c>
      <c r="N86" s="3">
        <f t="shared" si="193"/>
        <v>0</v>
      </c>
      <c r="O86" s="3">
        <f t="shared" si="126"/>
        <v>0</v>
      </c>
      <c r="P86" s="3">
        <f t="shared" si="127"/>
        <v>0</v>
      </c>
      <c r="Q86" s="3">
        <f>IF(L86=0,0,IF(N86-O86=0,0,MIN(N86-O86,$D$1-$C86-SUMIF($J$15:P$15,"Snowball",$J86:P86))))</f>
        <v>0</v>
      </c>
      <c r="R86" s="3">
        <f t="shared" si="165"/>
        <v>0</v>
      </c>
      <c r="S86" s="104">
        <f t="shared" si="194"/>
        <v>0</v>
      </c>
      <c r="T86" s="3">
        <f t="shared" si="195"/>
        <v>0</v>
      </c>
      <c r="U86" s="3">
        <f t="shared" si="196"/>
        <v>0</v>
      </c>
      <c r="V86" s="3">
        <f t="shared" si="128"/>
        <v>0</v>
      </c>
      <c r="W86" s="3">
        <f t="shared" si="129"/>
        <v>0</v>
      </c>
      <c r="X86" s="3">
        <f>IF(S86=0,0,IF(U86-V86=0,0,MIN(U86-V86,$D$1-$C86-SUMIF($J$15:W$15,"Snowball",$J86:W86))))</f>
        <v>0</v>
      </c>
      <c r="Y86" s="3">
        <f t="shared" si="166"/>
        <v>0</v>
      </c>
      <c r="Z86" s="104">
        <f t="shared" si="197"/>
        <v>0</v>
      </c>
      <c r="AA86" s="3">
        <f t="shared" si="198"/>
        <v>0</v>
      </c>
      <c r="AB86" s="3">
        <f t="shared" si="199"/>
        <v>0</v>
      </c>
      <c r="AC86" s="3">
        <f t="shared" si="130"/>
        <v>0</v>
      </c>
      <c r="AD86" s="3">
        <f t="shared" si="131"/>
        <v>0</v>
      </c>
      <c r="AE86" s="3">
        <f>IF(Z86=0,0,IF(AB86-AC86=0,0,MIN(AB86-AC86,$D$1-$C86-SUMIF($J$15:AD$15,"Snowball",$J86:AD86))))</f>
        <v>0</v>
      </c>
      <c r="AF86" s="3">
        <f t="shared" si="167"/>
        <v>0</v>
      </c>
      <c r="AG86" s="104">
        <f t="shared" si="200"/>
        <v>0</v>
      </c>
      <c r="AH86" s="3">
        <f t="shared" si="201"/>
        <v>0</v>
      </c>
      <c r="AI86" s="3">
        <f t="shared" si="202"/>
        <v>0</v>
      </c>
      <c r="AJ86" s="3">
        <f t="shared" si="132"/>
        <v>0</v>
      </c>
      <c r="AK86" s="3">
        <f t="shared" si="133"/>
        <v>0</v>
      </c>
      <c r="AL86" s="3">
        <f>IF(AG86=0,0,IF(AI86-AJ86=0,0,MIN(AI86-AJ86,$D$1-$C86-SUMIF($J$15:AK$15,"Snowball",$J86:AK86))))</f>
        <v>0</v>
      </c>
      <c r="AM86" s="3">
        <f t="shared" si="168"/>
        <v>0</v>
      </c>
      <c r="AN86" s="104">
        <f t="shared" si="203"/>
        <v>0</v>
      </c>
      <c r="AO86" s="3">
        <f t="shared" si="204"/>
        <v>0</v>
      </c>
      <c r="AP86" s="3">
        <f t="shared" si="205"/>
        <v>0</v>
      </c>
      <c r="AQ86" s="3">
        <f t="shared" si="134"/>
        <v>0</v>
      </c>
      <c r="AR86" s="3">
        <f t="shared" si="135"/>
        <v>0</v>
      </c>
      <c r="AS86" s="3">
        <f>IF(AN86=0,0,IF(AP86-AQ86=0,0,MIN(AP86-AQ86,$D$1-$C86-SUMIF($J$15:AR$15,"Snowball",$J86:AR86))))</f>
        <v>0</v>
      </c>
      <c r="AT86" s="3">
        <f t="shared" si="169"/>
        <v>0</v>
      </c>
      <c r="AU86" s="104">
        <f t="shared" si="206"/>
        <v>0</v>
      </c>
      <c r="AV86" s="3">
        <f t="shared" si="207"/>
        <v>0</v>
      </c>
      <c r="AW86" s="3">
        <f t="shared" si="208"/>
        <v>0</v>
      </c>
      <c r="AX86" s="3">
        <f t="shared" si="136"/>
        <v>0</v>
      </c>
      <c r="AY86" s="3">
        <f t="shared" si="137"/>
        <v>0</v>
      </c>
      <c r="AZ86" s="3">
        <f>IF(AU86=0,0,IF(AW86-AX86=0,0,MIN(AW86-AX86,$D$1-$C86-SUMIF($J$15:AY$15,"Snowball",$J86:AY86))))</f>
        <v>0</v>
      </c>
      <c r="BA86" s="3">
        <f t="shared" si="170"/>
        <v>0</v>
      </c>
      <c r="BB86" s="104">
        <f t="shared" si="209"/>
        <v>0</v>
      </c>
      <c r="BC86" s="3">
        <f t="shared" si="210"/>
        <v>0</v>
      </c>
      <c r="BD86" s="3">
        <f t="shared" si="211"/>
        <v>0</v>
      </c>
      <c r="BE86" s="3">
        <f t="shared" si="138"/>
        <v>0</v>
      </c>
      <c r="BF86" s="3">
        <f t="shared" si="139"/>
        <v>0</v>
      </c>
      <c r="BG86" s="3">
        <f>IF(BB86=0,0,IF(BD86-BE86=0,0,MIN(BD86-BE86,$D$1-$C86-SUMIF($J$15:BF$15,"Snowball",$J86:BF86))))</f>
        <v>0</v>
      </c>
      <c r="BH86" s="3">
        <f t="shared" si="171"/>
        <v>0</v>
      </c>
      <c r="BI86" s="104">
        <f t="shared" si="212"/>
        <v>0</v>
      </c>
      <c r="BJ86" s="3">
        <f t="shared" si="213"/>
        <v>0</v>
      </c>
      <c r="BK86" s="3">
        <f t="shared" si="214"/>
        <v>0</v>
      </c>
      <c r="BL86" s="3">
        <f t="shared" si="140"/>
        <v>0</v>
      </c>
      <c r="BM86" s="3">
        <f t="shared" si="141"/>
        <v>0</v>
      </c>
      <c r="BN86" s="3">
        <f>IF(BI86=0,0,IF(BK86-BL86=0,0,MIN(BK86-BL86,$D$1-$C86-SUMIF($J$15:BM$15,"Snowball",$J86:BM86))))</f>
        <v>0</v>
      </c>
      <c r="BO86" s="3">
        <f t="shared" si="172"/>
        <v>0</v>
      </c>
      <c r="BP86" s="104">
        <f t="shared" si="215"/>
        <v>0</v>
      </c>
      <c r="BQ86" s="3">
        <f t="shared" si="216"/>
        <v>0</v>
      </c>
      <c r="BR86" s="3">
        <f t="shared" si="217"/>
        <v>0</v>
      </c>
      <c r="BS86" s="3">
        <f t="shared" si="142"/>
        <v>0</v>
      </c>
      <c r="BT86" s="3">
        <f t="shared" si="143"/>
        <v>0</v>
      </c>
      <c r="BU86" s="3">
        <f>IF(BP86=0,0,IF(BR86-BS86=0,0,MIN(BR86-BS86,$D$1-$C86-SUMIF($J$15:BT$15,"Snowball",$J86:BT86))))</f>
        <v>0</v>
      </c>
      <c r="BV86" s="3">
        <f t="shared" si="173"/>
        <v>0</v>
      </c>
      <c r="BW86" s="104">
        <f t="shared" si="218"/>
        <v>0</v>
      </c>
      <c r="BX86" s="3">
        <f t="shared" si="219"/>
        <v>0</v>
      </c>
      <c r="BY86" s="3">
        <f t="shared" si="220"/>
        <v>0</v>
      </c>
      <c r="BZ86" s="3">
        <f t="shared" si="144"/>
        <v>0</v>
      </c>
      <c r="CA86" s="3">
        <f t="shared" si="145"/>
        <v>0</v>
      </c>
      <c r="CB86" s="3">
        <f>IF(BW86=0,0,IF(BY86-BZ86=0,0,MIN(BY86-BZ86,$D$1-$C86-SUMIF($J$15:CA$15,"Snowball",$J86:CA86))))</f>
        <v>0</v>
      </c>
      <c r="CC86" s="3">
        <f t="shared" si="174"/>
        <v>0</v>
      </c>
      <c r="CD86" s="104">
        <f t="shared" si="221"/>
        <v>0</v>
      </c>
      <c r="CE86" s="3">
        <f t="shared" si="222"/>
        <v>0</v>
      </c>
      <c r="CF86" s="3">
        <f t="shared" si="223"/>
        <v>0</v>
      </c>
      <c r="CG86" s="3">
        <f t="shared" si="146"/>
        <v>0</v>
      </c>
      <c r="CH86" s="3">
        <f t="shared" si="147"/>
        <v>0</v>
      </c>
      <c r="CI86" s="3">
        <f>IF(CD86=0,0,IF(CF86-CG86=0,0,MIN(CF86-CG86,$D$1-$C86-SUMIF($J$15:CH$15,"Snowball",$J86:CH86))))</f>
        <v>0</v>
      </c>
      <c r="CJ86" s="3">
        <f t="shared" si="175"/>
        <v>0</v>
      </c>
      <c r="CK86" s="104">
        <f t="shared" si="224"/>
        <v>0</v>
      </c>
      <c r="CL86" s="3">
        <f t="shared" si="225"/>
        <v>0</v>
      </c>
      <c r="CM86" s="3">
        <f t="shared" si="226"/>
        <v>0</v>
      </c>
      <c r="CN86" s="3">
        <f t="shared" si="148"/>
        <v>0</v>
      </c>
      <c r="CO86" s="3">
        <f t="shared" si="149"/>
        <v>0</v>
      </c>
      <c r="CP86" s="3">
        <f>IF(CK86=0,0,IF(CM86-CN86=0,0,MIN(CM86-CN86,$D$1-$C86-SUMIF($J$15:CO$15,"Snowball",$J86:CO86))))</f>
        <v>0</v>
      </c>
      <c r="CQ86" s="3">
        <f t="shared" si="176"/>
        <v>0</v>
      </c>
      <c r="CR86" s="104">
        <f t="shared" si="227"/>
        <v>0</v>
      </c>
      <c r="CS86" s="3">
        <f t="shared" si="228"/>
        <v>0</v>
      </c>
      <c r="CT86" s="3">
        <f t="shared" si="229"/>
        <v>0</v>
      </c>
      <c r="CU86" s="3">
        <f t="shared" si="150"/>
        <v>0</v>
      </c>
      <c r="CV86" s="3">
        <f t="shared" si="151"/>
        <v>0</v>
      </c>
      <c r="CW86" s="3">
        <f>IF(CR86=0,0,IF(CT86-CU86=0,0,MIN(CT86-CU86,$D$1-$C86-SUMIF($J$15:CV$15,"Snowball",$J86:CV86))))</f>
        <v>0</v>
      </c>
      <c r="CX86" s="3">
        <f t="shared" si="177"/>
        <v>0</v>
      </c>
      <c r="CY86" s="104">
        <f t="shared" si="230"/>
        <v>0</v>
      </c>
      <c r="CZ86" s="3">
        <f t="shared" si="231"/>
        <v>0</v>
      </c>
      <c r="DA86" s="3">
        <f t="shared" si="232"/>
        <v>0</v>
      </c>
      <c r="DB86" s="3">
        <f t="shared" si="152"/>
        <v>0</v>
      </c>
      <c r="DC86" s="3">
        <f t="shared" si="153"/>
        <v>0</v>
      </c>
      <c r="DD86" s="3">
        <f>IF(CY86=0,0,IF(DA86-DB86=0,0,MIN(DA86-DB86,$D$1-$C86-SUMIF($J$15:DC$15,"Snowball",$J86:DC86))))</f>
        <v>0</v>
      </c>
      <c r="DE86" s="3">
        <f t="shared" si="178"/>
        <v>0</v>
      </c>
      <c r="DF86" s="104">
        <f t="shared" si="233"/>
        <v>0</v>
      </c>
      <c r="DG86" s="3">
        <f t="shared" si="234"/>
        <v>0</v>
      </c>
      <c r="DH86" s="3">
        <f t="shared" si="235"/>
        <v>0</v>
      </c>
      <c r="DI86" s="3">
        <f t="shared" si="154"/>
        <v>0</v>
      </c>
      <c r="DJ86" s="3">
        <f t="shared" si="155"/>
        <v>0</v>
      </c>
      <c r="DK86" s="3">
        <f>IF(DF86=0,0,IF(DH86-DI86=0,0,MIN(DH86-DI86,$D$1-$C86-SUMIF($J$15:DJ$15,"Snowball",$J86:DJ86))))</f>
        <v>0</v>
      </c>
      <c r="DL86" s="3">
        <f t="shared" si="179"/>
        <v>0</v>
      </c>
      <c r="DM86" s="104">
        <f t="shared" si="236"/>
        <v>0</v>
      </c>
      <c r="DN86" s="3">
        <f t="shared" si="237"/>
        <v>0</v>
      </c>
      <c r="DO86" s="3">
        <f t="shared" si="238"/>
        <v>0</v>
      </c>
      <c r="DP86" s="3">
        <f t="shared" si="156"/>
        <v>0</v>
      </c>
      <c r="DQ86" s="3">
        <f t="shared" si="157"/>
        <v>0</v>
      </c>
      <c r="DR86" s="3">
        <f>IF(DM86=0,0,IF(DO86-DP86=0,0,MIN(DO86-DP86,$D$1-$C86-SUMIF($J$15:DQ$15,"Snowball",$J86:DQ86))))</f>
        <v>0</v>
      </c>
      <c r="DS86" s="3">
        <f t="shared" si="180"/>
        <v>0</v>
      </c>
      <c r="DT86" s="104">
        <f t="shared" si="239"/>
        <v>0</v>
      </c>
      <c r="DU86" s="3">
        <f t="shared" si="240"/>
        <v>0</v>
      </c>
      <c r="DV86" s="3">
        <f t="shared" si="241"/>
        <v>0</v>
      </c>
      <c r="DW86" s="3">
        <f t="shared" si="158"/>
        <v>0</v>
      </c>
      <c r="DX86" s="3">
        <f t="shared" si="159"/>
        <v>0</v>
      </c>
      <c r="DY86" s="3">
        <f>IF(DT86=0,0,IF(DV86-DW86=0,0,MIN(DV86-DW86,$D$1-$C86-SUMIF($J$15:DX$15,"Snowball",$J86:DX86))))</f>
        <v>0</v>
      </c>
      <c r="DZ86" s="3">
        <f t="shared" si="181"/>
        <v>0</v>
      </c>
      <c r="EA86" s="104">
        <f t="shared" si="242"/>
        <v>0</v>
      </c>
      <c r="EB86" s="3">
        <f t="shared" si="243"/>
        <v>0</v>
      </c>
      <c r="EC86" s="3">
        <f t="shared" si="244"/>
        <v>0</v>
      </c>
      <c r="ED86" s="3">
        <f t="shared" si="160"/>
        <v>0</v>
      </c>
      <c r="EE86" s="3">
        <f t="shared" si="161"/>
        <v>0</v>
      </c>
      <c r="EF86" s="3">
        <f>IF(EA86=0,0,IF(EC86-ED86=0,0,MIN(EC86-ED86,$D$1-$C86-SUMIF($J$15:EE$15,"Snowball",$J86:EE86))))</f>
        <v>0</v>
      </c>
      <c r="EG86" s="3">
        <f t="shared" si="182"/>
        <v>0</v>
      </c>
      <c r="EH86" s="104">
        <f t="shared" si="245"/>
        <v>0</v>
      </c>
      <c r="EI86" s="3">
        <f t="shared" si="246"/>
        <v>0</v>
      </c>
      <c r="EJ86" s="3">
        <f t="shared" si="247"/>
        <v>0</v>
      </c>
      <c r="EK86" s="3">
        <f t="shared" si="162"/>
        <v>0</v>
      </c>
      <c r="EL86" s="3">
        <f t="shared" si="163"/>
        <v>0</v>
      </c>
      <c r="EM86" s="3">
        <f>IF(EH86=0,0,IF(EJ86-EK86=0,0,MIN(EJ86-EK86,$D$1-$C86-SUMIF($J$15:EL$15,"Snowball",$J86:EL86))))</f>
        <v>0</v>
      </c>
      <c r="EN86" s="3">
        <f t="shared" si="183"/>
        <v>0</v>
      </c>
    </row>
    <row r="87" spans="1:144" x14ac:dyDescent="0.25">
      <c r="A87" s="1" t="s">
        <v>87</v>
      </c>
      <c r="B87" s="76">
        <f t="shared" si="184"/>
        <v>0</v>
      </c>
      <c r="C87" s="3">
        <f t="shared" si="185"/>
        <v>0</v>
      </c>
      <c r="D87" s="101">
        <f t="shared" si="186"/>
        <v>0</v>
      </c>
      <c r="E87" s="104">
        <f t="shared" si="187"/>
        <v>0</v>
      </c>
      <c r="F87" s="3">
        <f t="shared" si="188"/>
        <v>0</v>
      </c>
      <c r="G87" s="3">
        <f t="shared" si="189"/>
        <v>0</v>
      </c>
      <c r="H87" s="3">
        <f t="shared" si="124"/>
        <v>0</v>
      </c>
      <c r="I87" s="3">
        <f t="shared" si="125"/>
        <v>0</v>
      </c>
      <c r="J87" s="3">
        <f t="shared" si="190"/>
        <v>0</v>
      </c>
      <c r="K87" s="3">
        <f t="shared" si="164"/>
        <v>0</v>
      </c>
      <c r="L87" s="104">
        <f t="shared" si="191"/>
        <v>0</v>
      </c>
      <c r="M87" s="3">
        <f t="shared" si="192"/>
        <v>0</v>
      </c>
      <c r="N87" s="3">
        <f t="shared" si="193"/>
        <v>0</v>
      </c>
      <c r="O87" s="3">
        <f t="shared" si="126"/>
        <v>0</v>
      </c>
      <c r="P87" s="3">
        <f t="shared" si="127"/>
        <v>0</v>
      </c>
      <c r="Q87" s="3">
        <f>IF(L87=0,0,IF(N87-O87=0,0,MIN(N87-O87,$D$1-$C87-SUMIF($J$15:P$15,"Snowball",$J87:P87))))</f>
        <v>0</v>
      </c>
      <c r="R87" s="3">
        <f t="shared" si="165"/>
        <v>0</v>
      </c>
      <c r="S87" s="104">
        <f t="shared" si="194"/>
        <v>0</v>
      </c>
      <c r="T87" s="3">
        <f t="shared" si="195"/>
        <v>0</v>
      </c>
      <c r="U87" s="3">
        <f t="shared" si="196"/>
        <v>0</v>
      </c>
      <c r="V87" s="3">
        <f t="shared" si="128"/>
        <v>0</v>
      </c>
      <c r="W87" s="3">
        <f t="shared" si="129"/>
        <v>0</v>
      </c>
      <c r="X87" s="3">
        <f>IF(S87=0,0,IF(U87-V87=0,0,MIN(U87-V87,$D$1-$C87-SUMIF($J$15:W$15,"Snowball",$J87:W87))))</f>
        <v>0</v>
      </c>
      <c r="Y87" s="3">
        <f t="shared" si="166"/>
        <v>0</v>
      </c>
      <c r="Z87" s="104">
        <f t="shared" si="197"/>
        <v>0</v>
      </c>
      <c r="AA87" s="3">
        <f t="shared" si="198"/>
        <v>0</v>
      </c>
      <c r="AB87" s="3">
        <f t="shared" si="199"/>
        <v>0</v>
      </c>
      <c r="AC87" s="3">
        <f t="shared" si="130"/>
        <v>0</v>
      </c>
      <c r="AD87" s="3">
        <f t="shared" si="131"/>
        <v>0</v>
      </c>
      <c r="AE87" s="3">
        <f>IF(Z87=0,0,IF(AB87-AC87=0,0,MIN(AB87-AC87,$D$1-$C87-SUMIF($J$15:AD$15,"Snowball",$J87:AD87))))</f>
        <v>0</v>
      </c>
      <c r="AF87" s="3">
        <f t="shared" si="167"/>
        <v>0</v>
      </c>
      <c r="AG87" s="104">
        <f t="shared" si="200"/>
        <v>0</v>
      </c>
      <c r="AH87" s="3">
        <f t="shared" si="201"/>
        <v>0</v>
      </c>
      <c r="AI87" s="3">
        <f t="shared" si="202"/>
        <v>0</v>
      </c>
      <c r="AJ87" s="3">
        <f t="shared" si="132"/>
        <v>0</v>
      </c>
      <c r="AK87" s="3">
        <f t="shared" si="133"/>
        <v>0</v>
      </c>
      <c r="AL87" s="3">
        <f>IF(AG87=0,0,IF(AI87-AJ87=0,0,MIN(AI87-AJ87,$D$1-$C87-SUMIF($J$15:AK$15,"Snowball",$J87:AK87))))</f>
        <v>0</v>
      </c>
      <c r="AM87" s="3">
        <f t="shared" si="168"/>
        <v>0</v>
      </c>
      <c r="AN87" s="104">
        <f t="shared" si="203"/>
        <v>0</v>
      </c>
      <c r="AO87" s="3">
        <f t="shared" si="204"/>
        <v>0</v>
      </c>
      <c r="AP87" s="3">
        <f t="shared" si="205"/>
        <v>0</v>
      </c>
      <c r="AQ87" s="3">
        <f t="shared" si="134"/>
        <v>0</v>
      </c>
      <c r="AR87" s="3">
        <f t="shared" si="135"/>
        <v>0</v>
      </c>
      <c r="AS87" s="3">
        <f>IF(AN87=0,0,IF(AP87-AQ87=0,0,MIN(AP87-AQ87,$D$1-$C87-SUMIF($J$15:AR$15,"Snowball",$J87:AR87))))</f>
        <v>0</v>
      </c>
      <c r="AT87" s="3">
        <f t="shared" si="169"/>
        <v>0</v>
      </c>
      <c r="AU87" s="104">
        <f t="shared" si="206"/>
        <v>0</v>
      </c>
      <c r="AV87" s="3">
        <f t="shared" si="207"/>
        <v>0</v>
      </c>
      <c r="AW87" s="3">
        <f t="shared" si="208"/>
        <v>0</v>
      </c>
      <c r="AX87" s="3">
        <f t="shared" si="136"/>
        <v>0</v>
      </c>
      <c r="AY87" s="3">
        <f t="shared" si="137"/>
        <v>0</v>
      </c>
      <c r="AZ87" s="3">
        <f>IF(AU87=0,0,IF(AW87-AX87=0,0,MIN(AW87-AX87,$D$1-$C87-SUMIF($J$15:AY$15,"Snowball",$J87:AY87))))</f>
        <v>0</v>
      </c>
      <c r="BA87" s="3">
        <f t="shared" si="170"/>
        <v>0</v>
      </c>
      <c r="BB87" s="104">
        <f t="shared" si="209"/>
        <v>0</v>
      </c>
      <c r="BC87" s="3">
        <f t="shared" si="210"/>
        <v>0</v>
      </c>
      <c r="BD87" s="3">
        <f t="shared" si="211"/>
        <v>0</v>
      </c>
      <c r="BE87" s="3">
        <f t="shared" si="138"/>
        <v>0</v>
      </c>
      <c r="BF87" s="3">
        <f t="shared" si="139"/>
        <v>0</v>
      </c>
      <c r="BG87" s="3">
        <f>IF(BB87=0,0,IF(BD87-BE87=0,0,MIN(BD87-BE87,$D$1-$C87-SUMIF($J$15:BF$15,"Snowball",$J87:BF87))))</f>
        <v>0</v>
      </c>
      <c r="BH87" s="3">
        <f t="shared" si="171"/>
        <v>0</v>
      </c>
      <c r="BI87" s="104">
        <f t="shared" si="212"/>
        <v>0</v>
      </c>
      <c r="BJ87" s="3">
        <f t="shared" si="213"/>
        <v>0</v>
      </c>
      <c r="BK87" s="3">
        <f t="shared" si="214"/>
        <v>0</v>
      </c>
      <c r="BL87" s="3">
        <f t="shared" si="140"/>
        <v>0</v>
      </c>
      <c r="BM87" s="3">
        <f t="shared" si="141"/>
        <v>0</v>
      </c>
      <c r="BN87" s="3">
        <f>IF(BI87=0,0,IF(BK87-BL87=0,0,MIN(BK87-BL87,$D$1-$C87-SUMIF($J$15:BM$15,"Snowball",$J87:BM87))))</f>
        <v>0</v>
      </c>
      <c r="BO87" s="3">
        <f t="shared" si="172"/>
        <v>0</v>
      </c>
      <c r="BP87" s="104">
        <f t="shared" si="215"/>
        <v>0</v>
      </c>
      <c r="BQ87" s="3">
        <f t="shared" si="216"/>
        <v>0</v>
      </c>
      <c r="BR87" s="3">
        <f t="shared" si="217"/>
        <v>0</v>
      </c>
      <c r="BS87" s="3">
        <f t="shared" si="142"/>
        <v>0</v>
      </c>
      <c r="BT87" s="3">
        <f t="shared" si="143"/>
        <v>0</v>
      </c>
      <c r="BU87" s="3">
        <f>IF(BP87=0,0,IF(BR87-BS87=0,0,MIN(BR87-BS87,$D$1-$C87-SUMIF($J$15:BT$15,"Snowball",$J87:BT87))))</f>
        <v>0</v>
      </c>
      <c r="BV87" s="3">
        <f t="shared" si="173"/>
        <v>0</v>
      </c>
      <c r="BW87" s="104">
        <f t="shared" si="218"/>
        <v>0</v>
      </c>
      <c r="BX87" s="3">
        <f t="shared" si="219"/>
        <v>0</v>
      </c>
      <c r="BY87" s="3">
        <f t="shared" si="220"/>
        <v>0</v>
      </c>
      <c r="BZ87" s="3">
        <f t="shared" si="144"/>
        <v>0</v>
      </c>
      <c r="CA87" s="3">
        <f t="shared" si="145"/>
        <v>0</v>
      </c>
      <c r="CB87" s="3">
        <f>IF(BW87=0,0,IF(BY87-BZ87=0,0,MIN(BY87-BZ87,$D$1-$C87-SUMIF($J$15:CA$15,"Snowball",$J87:CA87))))</f>
        <v>0</v>
      </c>
      <c r="CC87" s="3">
        <f t="shared" si="174"/>
        <v>0</v>
      </c>
      <c r="CD87" s="104">
        <f t="shared" si="221"/>
        <v>0</v>
      </c>
      <c r="CE87" s="3">
        <f t="shared" si="222"/>
        <v>0</v>
      </c>
      <c r="CF87" s="3">
        <f t="shared" si="223"/>
        <v>0</v>
      </c>
      <c r="CG87" s="3">
        <f t="shared" si="146"/>
        <v>0</v>
      </c>
      <c r="CH87" s="3">
        <f t="shared" si="147"/>
        <v>0</v>
      </c>
      <c r="CI87" s="3">
        <f>IF(CD87=0,0,IF(CF87-CG87=0,0,MIN(CF87-CG87,$D$1-$C87-SUMIF($J$15:CH$15,"Snowball",$J87:CH87))))</f>
        <v>0</v>
      </c>
      <c r="CJ87" s="3">
        <f t="shared" si="175"/>
        <v>0</v>
      </c>
      <c r="CK87" s="104">
        <f t="shared" si="224"/>
        <v>0</v>
      </c>
      <c r="CL87" s="3">
        <f t="shared" si="225"/>
        <v>0</v>
      </c>
      <c r="CM87" s="3">
        <f t="shared" si="226"/>
        <v>0</v>
      </c>
      <c r="CN87" s="3">
        <f t="shared" si="148"/>
        <v>0</v>
      </c>
      <c r="CO87" s="3">
        <f t="shared" si="149"/>
        <v>0</v>
      </c>
      <c r="CP87" s="3">
        <f>IF(CK87=0,0,IF(CM87-CN87=0,0,MIN(CM87-CN87,$D$1-$C87-SUMIF($J$15:CO$15,"Snowball",$J87:CO87))))</f>
        <v>0</v>
      </c>
      <c r="CQ87" s="3">
        <f t="shared" si="176"/>
        <v>0</v>
      </c>
      <c r="CR87" s="104">
        <f t="shared" si="227"/>
        <v>0</v>
      </c>
      <c r="CS87" s="3">
        <f t="shared" si="228"/>
        <v>0</v>
      </c>
      <c r="CT87" s="3">
        <f t="shared" si="229"/>
        <v>0</v>
      </c>
      <c r="CU87" s="3">
        <f t="shared" si="150"/>
        <v>0</v>
      </c>
      <c r="CV87" s="3">
        <f t="shared" si="151"/>
        <v>0</v>
      </c>
      <c r="CW87" s="3">
        <f>IF(CR87=0,0,IF(CT87-CU87=0,0,MIN(CT87-CU87,$D$1-$C87-SUMIF($J$15:CV$15,"Snowball",$J87:CV87))))</f>
        <v>0</v>
      </c>
      <c r="CX87" s="3">
        <f t="shared" si="177"/>
        <v>0</v>
      </c>
      <c r="CY87" s="104">
        <f t="shared" si="230"/>
        <v>0</v>
      </c>
      <c r="CZ87" s="3">
        <f t="shared" si="231"/>
        <v>0</v>
      </c>
      <c r="DA87" s="3">
        <f t="shared" si="232"/>
        <v>0</v>
      </c>
      <c r="DB87" s="3">
        <f t="shared" si="152"/>
        <v>0</v>
      </c>
      <c r="DC87" s="3">
        <f t="shared" si="153"/>
        <v>0</v>
      </c>
      <c r="DD87" s="3">
        <f>IF(CY87=0,0,IF(DA87-DB87=0,0,MIN(DA87-DB87,$D$1-$C87-SUMIF($J$15:DC$15,"Snowball",$J87:DC87))))</f>
        <v>0</v>
      </c>
      <c r="DE87" s="3">
        <f t="shared" si="178"/>
        <v>0</v>
      </c>
      <c r="DF87" s="104">
        <f t="shared" si="233"/>
        <v>0</v>
      </c>
      <c r="DG87" s="3">
        <f t="shared" si="234"/>
        <v>0</v>
      </c>
      <c r="DH87" s="3">
        <f t="shared" si="235"/>
        <v>0</v>
      </c>
      <c r="DI87" s="3">
        <f t="shared" si="154"/>
        <v>0</v>
      </c>
      <c r="DJ87" s="3">
        <f t="shared" si="155"/>
        <v>0</v>
      </c>
      <c r="DK87" s="3">
        <f>IF(DF87=0,0,IF(DH87-DI87=0,0,MIN(DH87-DI87,$D$1-$C87-SUMIF($J$15:DJ$15,"Snowball",$J87:DJ87))))</f>
        <v>0</v>
      </c>
      <c r="DL87" s="3">
        <f t="shared" si="179"/>
        <v>0</v>
      </c>
      <c r="DM87" s="104">
        <f t="shared" si="236"/>
        <v>0</v>
      </c>
      <c r="DN87" s="3">
        <f t="shared" si="237"/>
        <v>0</v>
      </c>
      <c r="DO87" s="3">
        <f t="shared" si="238"/>
        <v>0</v>
      </c>
      <c r="DP87" s="3">
        <f t="shared" si="156"/>
        <v>0</v>
      </c>
      <c r="DQ87" s="3">
        <f t="shared" si="157"/>
        <v>0</v>
      </c>
      <c r="DR87" s="3">
        <f>IF(DM87=0,0,IF(DO87-DP87=0,0,MIN(DO87-DP87,$D$1-$C87-SUMIF($J$15:DQ$15,"Snowball",$J87:DQ87))))</f>
        <v>0</v>
      </c>
      <c r="DS87" s="3">
        <f t="shared" si="180"/>
        <v>0</v>
      </c>
      <c r="DT87" s="104">
        <f t="shared" si="239"/>
        <v>0</v>
      </c>
      <c r="DU87" s="3">
        <f t="shared" si="240"/>
        <v>0</v>
      </c>
      <c r="DV87" s="3">
        <f t="shared" si="241"/>
        <v>0</v>
      </c>
      <c r="DW87" s="3">
        <f t="shared" si="158"/>
        <v>0</v>
      </c>
      <c r="DX87" s="3">
        <f t="shared" si="159"/>
        <v>0</v>
      </c>
      <c r="DY87" s="3">
        <f>IF(DT87=0,0,IF(DV87-DW87=0,0,MIN(DV87-DW87,$D$1-$C87-SUMIF($J$15:DX$15,"Snowball",$J87:DX87))))</f>
        <v>0</v>
      </c>
      <c r="DZ87" s="3">
        <f t="shared" si="181"/>
        <v>0</v>
      </c>
      <c r="EA87" s="104">
        <f t="shared" si="242"/>
        <v>0</v>
      </c>
      <c r="EB87" s="3">
        <f t="shared" si="243"/>
        <v>0</v>
      </c>
      <c r="EC87" s="3">
        <f t="shared" si="244"/>
        <v>0</v>
      </c>
      <c r="ED87" s="3">
        <f t="shared" si="160"/>
        <v>0</v>
      </c>
      <c r="EE87" s="3">
        <f t="shared" si="161"/>
        <v>0</v>
      </c>
      <c r="EF87" s="3">
        <f>IF(EA87=0,0,IF(EC87-ED87=0,0,MIN(EC87-ED87,$D$1-$C87-SUMIF($J$15:EE$15,"Snowball",$J87:EE87))))</f>
        <v>0</v>
      </c>
      <c r="EG87" s="3">
        <f t="shared" si="182"/>
        <v>0</v>
      </c>
      <c r="EH87" s="104">
        <f t="shared" si="245"/>
        <v>0</v>
      </c>
      <c r="EI87" s="3">
        <f t="shared" si="246"/>
        <v>0</v>
      </c>
      <c r="EJ87" s="3">
        <f t="shared" si="247"/>
        <v>0</v>
      </c>
      <c r="EK87" s="3">
        <f t="shared" si="162"/>
        <v>0</v>
      </c>
      <c r="EL87" s="3">
        <f t="shared" si="163"/>
        <v>0</v>
      </c>
      <c r="EM87" s="3">
        <f>IF(EH87=0,0,IF(EJ87-EK87=0,0,MIN(EJ87-EK87,$D$1-$C87-SUMIF($J$15:EL$15,"Snowball",$J87:EL87))))</f>
        <v>0</v>
      </c>
      <c r="EN87" s="3">
        <f t="shared" si="183"/>
        <v>0</v>
      </c>
    </row>
    <row r="88" spans="1:144" x14ac:dyDescent="0.25">
      <c r="A88" s="1" t="s">
        <v>88</v>
      </c>
      <c r="B88" s="76">
        <f t="shared" si="184"/>
        <v>0</v>
      </c>
      <c r="C88" s="3">
        <f t="shared" si="185"/>
        <v>0</v>
      </c>
      <c r="D88" s="101">
        <f t="shared" si="186"/>
        <v>0</v>
      </c>
      <c r="E88" s="104">
        <f t="shared" si="187"/>
        <v>0</v>
      </c>
      <c r="F88" s="3">
        <f t="shared" si="188"/>
        <v>0</v>
      </c>
      <c r="G88" s="3">
        <f t="shared" si="189"/>
        <v>0</v>
      </c>
      <c r="H88" s="3">
        <f t="shared" si="124"/>
        <v>0</v>
      </c>
      <c r="I88" s="3">
        <f t="shared" si="125"/>
        <v>0</v>
      </c>
      <c r="J88" s="3">
        <f t="shared" si="190"/>
        <v>0</v>
      </c>
      <c r="K88" s="3">
        <f t="shared" si="164"/>
        <v>0</v>
      </c>
      <c r="L88" s="104">
        <f t="shared" si="191"/>
        <v>0</v>
      </c>
      <c r="M88" s="3">
        <f t="shared" si="192"/>
        <v>0</v>
      </c>
      <c r="N88" s="3">
        <f t="shared" si="193"/>
        <v>0</v>
      </c>
      <c r="O88" s="3">
        <f t="shared" si="126"/>
        <v>0</v>
      </c>
      <c r="P88" s="3">
        <f t="shared" si="127"/>
        <v>0</v>
      </c>
      <c r="Q88" s="3">
        <f>IF(L88=0,0,IF(N88-O88=0,0,MIN(N88-O88,$D$1-$C88-SUMIF($J$15:P$15,"Snowball",$J88:P88))))</f>
        <v>0</v>
      </c>
      <c r="R88" s="3">
        <f t="shared" si="165"/>
        <v>0</v>
      </c>
      <c r="S88" s="104">
        <f t="shared" si="194"/>
        <v>0</v>
      </c>
      <c r="T88" s="3">
        <f t="shared" si="195"/>
        <v>0</v>
      </c>
      <c r="U88" s="3">
        <f t="shared" si="196"/>
        <v>0</v>
      </c>
      <c r="V88" s="3">
        <f t="shared" si="128"/>
        <v>0</v>
      </c>
      <c r="W88" s="3">
        <f t="shared" si="129"/>
        <v>0</v>
      </c>
      <c r="X88" s="3">
        <f>IF(S88=0,0,IF(U88-V88=0,0,MIN(U88-V88,$D$1-$C88-SUMIF($J$15:W$15,"Snowball",$J88:W88))))</f>
        <v>0</v>
      </c>
      <c r="Y88" s="3">
        <f t="shared" si="166"/>
        <v>0</v>
      </c>
      <c r="Z88" s="104">
        <f t="shared" si="197"/>
        <v>0</v>
      </c>
      <c r="AA88" s="3">
        <f t="shared" si="198"/>
        <v>0</v>
      </c>
      <c r="AB88" s="3">
        <f t="shared" si="199"/>
        <v>0</v>
      </c>
      <c r="AC88" s="3">
        <f t="shared" si="130"/>
        <v>0</v>
      </c>
      <c r="AD88" s="3">
        <f t="shared" si="131"/>
        <v>0</v>
      </c>
      <c r="AE88" s="3">
        <f>IF(Z88=0,0,IF(AB88-AC88=0,0,MIN(AB88-AC88,$D$1-$C88-SUMIF($J$15:AD$15,"Snowball",$J88:AD88))))</f>
        <v>0</v>
      </c>
      <c r="AF88" s="3">
        <f t="shared" si="167"/>
        <v>0</v>
      </c>
      <c r="AG88" s="104">
        <f t="shared" si="200"/>
        <v>0</v>
      </c>
      <c r="AH88" s="3">
        <f t="shared" si="201"/>
        <v>0</v>
      </c>
      <c r="AI88" s="3">
        <f t="shared" si="202"/>
        <v>0</v>
      </c>
      <c r="AJ88" s="3">
        <f t="shared" si="132"/>
        <v>0</v>
      </c>
      <c r="AK88" s="3">
        <f t="shared" si="133"/>
        <v>0</v>
      </c>
      <c r="AL88" s="3">
        <f>IF(AG88=0,0,IF(AI88-AJ88=0,0,MIN(AI88-AJ88,$D$1-$C88-SUMIF($J$15:AK$15,"Snowball",$J88:AK88))))</f>
        <v>0</v>
      </c>
      <c r="AM88" s="3">
        <f t="shared" si="168"/>
        <v>0</v>
      </c>
      <c r="AN88" s="104">
        <f t="shared" si="203"/>
        <v>0</v>
      </c>
      <c r="AO88" s="3">
        <f t="shared" si="204"/>
        <v>0</v>
      </c>
      <c r="AP88" s="3">
        <f t="shared" si="205"/>
        <v>0</v>
      </c>
      <c r="AQ88" s="3">
        <f t="shared" si="134"/>
        <v>0</v>
      </c>
      <c r="AR88" s="3">
        <f t="shared" si="135"/>
        <v>0</v>
      </c>
      <c r="AS88" s="3">
        <f>IF(AN88=0,0,IF(AP88-AQ88=0,0,MIN(AP88-AQ88,$D$1-$C88-SUMIF($J$15:AR$15,"Snowball",$J88:AR88))))</f>
        <v>0</v>
      </c>
      <c r="AT88" s="3">
        <f t="shared" si="169"/>
        <v>0</v>
      </c>
      <c r="AU88" s="104">
        <f t="shared" si="206"/>
        <v>0</v>
      </c>
      <c r="AV88" s="3">
        <f t="shared" si="207"/>
        <v>0</v>
      </c>
      <c r="AW88" s="3">
        <f t="shared" si="208"/>
        <v>0</v>
      </c>
      <c r="AX88" s="3">
        <f t="shared" si="136"/>
        <v>0</v>
      </c>
      <c r="AY88" s="3">
        <f t="shared" si="137"/>
        <v>0</v>
      </c>
      <c r="AZ88" s="3">
        <f>IF(AU88=0,0,IF(AW88-AX88=0,0,MIN(AW88-AX88,$D$1-$C88-SUMIF($J$15:AY$15,"Snowball",$J88:AY88))))</f>
        <v>0</v>
      </c>
      <c r="BA88" s="3">
        <f t="shared" si="170"/>
        <v>0</v>
      </c>
      <c r="BB88" s="104">
        <f t="shared" si="209"/>
        <v>0</v>
      </c>
      <c r="BC88" s="3">
        <f t="shared" si="210"/>
        <v>0</v>
      </c>
      <c r="BD88" s="3">
        <f t="shared" si="211"/>
        <v>0</v>
      </c>
      <c r="BE88" s="3">
        <f t="shared" si="138"/>
        <v>0</v>
      </c>
      <c r="BF88" s="3">
        <f t="shared" si="139"/>
        <v>0</v>
      </c>
      <c r="BG88" s="3">
        <f>IF(BB88=0,0,IF(BD88-BE88=0,0,MIN(BD88-BE88,$D$1-$C88-SUMIF($J$15:BF$15,"Snowball",$J88:BF88))))</f>
        <v>0</v>
      </c>
      <c r="BH88" s="3">
        <f t="shared" si="171"/>
        <v>0</v>
      </c>
      <c r="BI88" s="104">
        <f t="shared" si="212"/>
        <v>0</v>
      </c>
      <c r="BJ88" s="3">
        <f t="shared" si="213"/>
        <v>0</v>
      </c>
      <c r="BK88" s="3">
        <f t="shared" si="214"/>
        <v>0</v>
      </c>
      <c r="BL88" s="3">
        <f t="shared" si="140"/>
        <v>0</v>
      </c>
      <c r="BM88" s="3">
        <f t="shared" si="141"/>
        <v>0</v>
      </c>
      <c r="BN88" s="3">
        <f>IF(BI88=0,0,IF(BK88-BL88=0,0,MIN(BK88-BL88,$D$1-$C88-SUMIF($J$15:BM$15,"Snowball",$J88:BM88))))</f>
        <v>0</v>
      </c>
      <c r="BO88" s="3">
        <f t="shared" si="172"/>
        <v>0</v>
      </c>
      <c r="BP88" s="104">
        <f t="shared" si="215"/>
        <v>0</v>
      </c>
      <c r="BQ88" s="3">
        <f t="shared" si="216"/>
        <v>0</v>
      </c>
      <c r="BR88" s="3">
        <f t="shared" si="217"/>
        <v>0</v>
      </c>
      <c r="BS88" s="3">
        <f t="shared" si="142"/>
        <v>0</v>
      </c>
      <c r="BT88" s="3">
        <f t="shared" si="143"/>
        <v>0</v>
      </c>
      <c r="BU88" s="3">
        <f>IF(BP88=0,0,IF(BR88-BS88=0,0,MIN(BR88-BS88,$D$1-$C88-SUMIF($J$15:BT$15,"Snowball",$J88:BT88))))</f>
        <v>0</v>
      </c>
      <c r="BV88" s="3">
        <f t="shared" si="173"/>
        <v>0</v>
      </c>
      <c r="BW88" s="104">
        <f t="shared" si="218"/>
        <v>0</v>
      </c>
      <c r="BX88" s="3">
        <f t="shared" si="219"/>
        <v>0</v>
      </c>
      <c r="BY88" s="3">
        <f t="shared" si="220"/>
        <v>0</v>
      </c>
      <c r="BZ88" s="3">
        <f t="shared" si="144"/>
        <v>0</v>
      </c>
      <c r="CA88" s="3">
        <f t="shared" si="145"/>
        <v>0</v>
      </c>
      <c r="CB88" s="3">
        <f>IF(BW88=0,0,IF(BY88-BZ88=0,0,MIN(BY88-BZ88,$D$1-$C88-SUMIF($J$15:CA$15,"Snowball",$J88:CA88))))</f>
        <v>0</v>
      </c>
      <c r="CC88" s="3">
        <f t="shared" si="174"/>
        <v>0</v>
      </c>
      <c r="CD88" s="104">
        <f t="shared" si="221"/>
        <v>0</v>
      </c>
      <c r="CE88" s="3">
        <f t="shared" si="222"/>
        <v>0</v>
      </c>
      <c r="CF88" s="3">
        <f t="shared" si="223"/>
        <v>0</v>
      </c>
      <c r="CG88" s="3">
        <f t="shared" si="146"/>
        <v>0</v>
      </c>
      <c r="CH88" s="3">
        <f t="shared" si="147"/>
        <v>0</v>
      </c>
      <c r="CI88" s="3">
        <f>IF(CD88=0,0,IF(CF88-CG88=0,0,MIN(CF88-CG88,$D$1-$C88-SUMIF($J$15:CH$15,"Snowball",$J88:CH88))))</f>
        <v>0</v>
      </c>
      <c r="CJ88" s="3">
        <f t="shared" si="175"/>
        <v>0</v>
      </c>
      <c r="CK88" s="104">
        <f t="shared" si="224"/>
        <v>0</v>
      </c>
      <c r="CL88" s="3">
        <f t="shared" si="225"/>
        <v>0</v>
      </c>
      <c r="CM88" s="3">
        <f t="shared" si="226"/>
        <v>0</v>
      </c>
      <c r="CN88" s="3">
        <f t="shared" si="148"/>
        <v>0</v>
      </c>
      <c r="CO88" s="3">
        <f t="shared" si="149"/>
        <v>0</v>
      </c>
      <c r="CP88" s="3">
        <f>IF(CK88=0,0,IF(CM88-CN88=0,0,MIN(CM88-CN88,$D$1-$C88-SUMIF($J$15:CO$15,"Snowball",$J88:CO88))))</f>
        <v>0</v>
      </c>
      <c r="CQ88" s="3">
        <f t="shared" si="176"/>
        <v>0</v>
      </c>
      <c r="CR88" s="104">
        <f t="shared" si="227"/>
        <v>0</v>
      </c>
      <c r="CS88" s="3">
        <f t="shared" si="228"/>
        <v>0</v>
      </c>
      <c r="CT88" s="3">
        <f t="shared" si="229"/>
        <v>0</v>
      </c>
      <c r="CU88" s="3">
        <f t="shared" si="150"/>
        <v>0</v>
      </c>
      <c r="CV88" s="3">
        <f t="shared" si="151"/>
        <v>0</v>
      </c>
      <c r="CW88" s="3">
        <f>IF(CR88=0,0,IF(CT88-CU88=0,0,MIN(CT88-CU88,$D$1-$C88-SUMIF($J$15:CV$15,"Snowball",$J88:CV88))))</f>
        <v>0</v>
      </c>
      <c r="CX88" s="3">
        <f t="shared" si="177"/>
        <v>0</v>
      </c>
      <c r="CY88" s="104">
        <f t="shared" si="230"/>
        <v>0</v>
      </c>
      <c r="CZ88" s="3">
        <f t="shared" si="231"/>
        <v>0</v>
      </c>
      <c r="DA88" s="3">
        <f t="shared" si="232"/>
        <v>0</v>
      </c>
      <c r="DB88" s="3">
        <f t="shared" si="152"/>
        <v>0</v>
      </c>
      <c r="DC88" s="3">
        <f t="shared" si="153"/>
        <v>0</v>
      </c>
      <c r="DD88" s="3">
        <f>IF(CY88=0,0,IF(DA88-DB88=0,0,MIN(DA88-DB88,$D$1-$C88-SUMIF($J$15:DC$15,"Snowball",$J88:DC88))))</f>
        <v>0</v>
      </c>
      <c r="DE88" s="3">
        <f t="shared" si="178"/>
        <v>0</v>
      </c>
      <c r="DF88" s="104">
        <f t="shared" si="233"/>
        <v>0</v>
      </c>
      <c r="DG88" s="3">
        <f t="shared" si="234"/>
        <v>0</v>
      </c>
      <c r="DH88" s="3">
        <f t="shared" si="235"/>
        <v>0</v>
      </c>
      <c r="DI88" s="3">
        <f t="shared" si="154"/>
        <v>0</v>
      </c>
      <c r="DJ88" s="3">
        <f t="shared" si="155"/>
        <v>0</v>
      </c>
      <c r="DK88" s="3">
        <f>IF(DF88=0,0,IF(DH88-DI88=0,0,MIN(DH88-DI88,$D$1-$C88-SUMIF($J$15:DJ$15,"Snowball",$J88:DJ88))))</f>
        <v>0</v>
      </c>
      <c r="DL88" s="3">
        <f t="shared" si="179"/>
        <v>0</v>
      </c>
      <c r="DM88" s="104">
        <f t="shared" si="236"/>
        <v>0</v>
      </c>
      <c r="DN88" s="3">
        <f t="shared" si="237"/>
        <v>0</v>
      </c>
      <c r="DO88" s="3">
        <f t="shared" si="238"/>
        <v>0</v>
      </c>
      <c r="DP88" s="3">
        <f t="shared" si="156"/>
        <v>0</v>
      </c>
      <c r="DQ88" s="3">
        <f t="shared" si="157"/>
        <v>0</v>
      </c>
      <c r="DR88" s="3">
        <f>IF(DM88=0,0,IF(DO88-DP88=0,0,MIN(DO88-DP88,$D$1-$C88-SUMIF($J$15:DQ$15,"Snowball",$J88:DQ88))))</f>
        <v>0</v>
      </c>
      <c r="DS88" s="3">
        <f t="shared" si="180"/>
        <v>0</v>
      </c>
      <c r="DT88" s="104">
        <f t="shared" si="239"/>
        <v>0</v>
      </c>
      <c r="DU88" s="3">
        <f t="shared" si="240"/>
        <v>0</v>
      </c>
      <c r="DV88" s="3">
        <f t="shared" si="241"/>
        <v>0</v>
      </c>
      <c r="DW88" s="3">
        <f t="shared" si="158"/>
        <v>0</v>
      </c>
      <c r="DX88" s="3">
        <f t="shared" si="159"/>
        <v>0</v>
      </c>
      <c r="DY88" s="3">
        <f>IF(DT88=0,0,IF(DV88-DW88=0,0,MIN(DV88-DW88,$D$1-$C88-SUMIF($J$15:DX$15,"Snowball",$J88:DX88))))</f>
        <v>0</v>
      </c>
      <c r="DZ88" s="3">
        <f t="shared" si="181"/>
        <v>0</v>
      </c>
      <c r="EA88" s="104">
        <f t="shared" si="242"/>
        <v>0</v>
      </c>
      <c r="EB88" s="3">
        <f t="shared" si="243"/>
        <v>0</v>
      </c>
      <c r="EC88" s="3">
        <f t="shared" si="244"/>
        <v>0</v>
      </c>
      <c r="ED88" s="3">
        <f t="shared" si="160"/>
        <v>0</v>
      </c>
      <c r="EE88" s="3">
        <f t="shared" si="161"/>
        <v>0</v>
      </c>
      <c r="EF88" s="3">
        <f>IF(EA88=0,0,IF(EC88-ED88=0,0,MIN(EC88-ED88,$D$1-$C88-SUMIF($J$15:EE$15,"Snowball",$J88:EE88))))</f>
        <v>0</v>
      </c>
      <c r="EG88" s="3">
        <f t="shared" si="182"/>
        <v>0</v>
      </c>
      <c r="EH88" s="104">
        <f t="shared" si="245"/>
        <v>0</v>
      </c>
      <c r="EI88" s="3">
        <f t="shared" si="246"/>
        <v>0</v>
      </c>
      <c r="EJ88" s="3">
        <f t="shared" si="247"/>
        <v>0</v>
      </c>
      <c r="EK88" s="3">
        <f t="shared" si="162"/>
        <v>0</v>
      </c>
      <c r="EL88" s="3">
        <f t="shared" si="163"/>
        <v>0</v>
      </c>
      <c r="EM88" s="3">
        <f>IF(EH88=0,0,IF(EJ88-EK88=0,0,MIN(EJ88-EK88,$D$1-$C88-SUMIF($J$15:EL$15,"Snowball",$J88:EL88))))</f>
        <v>0</v>
      </c>
      <c r="EN88" s="3">
        <f t="shared" si="183"/>
        <v>0</v>
      </c>
    </row>
    <row r="89" spans="1:144" x14ac:dyDescent="0.25">
      <c r="A89" s="1" t="s">
        <v>89</v>
      </c>
      <c r="B89" s="76">
        <f t="shared" si="184"/>
        <v>0</v>
      </c>
      <c r="C89" s="3">
        <f t="shared" si="185"/>
        <v>0</v>
      </c>
      <c r="D89" s="101">
        <f t="shared" si="186"/>
        <v>0</v>
      </c>
      <c r="E89" s="104">
        <f t="shared" si="187"/>
        <v>0</v>
      </c>
      <c r="F89" s="3">
        <f t="shared" si="188"/>
        <v>0</v>
      </c>
      <c r="G89" s="3">
        <f t="shared" si="189"/>
        <v>0</v>
      </c>
      <c r="H89" s="3">
        <f t="shared" si="124"/>
        <v>0</v>
      </c>
      <c r="I89" s="3">
        <f t="shared" si="125"/>
        <v>0</v>
      </c>
      <c r="J89" s="3">
        <f t="shared" si="190"/>
        <v>0</v>
      </c>
      <c r="K89" s="3">
        <f t="shared" si="164"/>
        <v>0</v>
      </c>
      <c r="L89" s="104">
        <f t="shared" si="191"/>
        <v>0</v>
      </c>
      <c r="M89" s="3">
        <f t="shared" si="192"/>
        <v>0</v>
      </c>
      <c r="N89" s="3">
        <f t="shared" si="193"/>
        <v>0</v>
      </c>
      <c r="O89" s="3">
        <f t="shared" si="126"/>
        <v>0</v>
      </c>
      <c r="P89" s="3">
        <f t="shared" si="127"/>
        <v>0</v>
      </c>
      <c r="Q89" s="3">
        <f>IF(L89=0,0,IF(N89-O89=0,0,MIN(N89-O89,$D$1-$C89-SUMIF($J$15:P$15,"Snowball",$J89:P89))))</f>
        <v>0</v>
      </c>
      <c r="R89" s="3">
        <f t="shared" si="165"/>
        <v>0</v>
      </c>
      <c r="S89" s="104">
        <f t="shared" si="194"/>
        <v>0</v>
      </c>
      <c r="T89" s="3">
        <f t="shared" si="195"/>
        <v>0</v>
      </c>
      <c r="U89" s="3">
        <f t="shared" si="196"/>
        <v>0</v>
      </c>
      <c r="V89" s="3">
        <f t="shared" si="128"/>
        <v>0</v>
      </c>
      <c r="W89" s="3">
        <f t="shared" si="129"/>
        <v>0</v>
      </c>
      <c r="X89" s="3">
        <f>IF(S89=0,0,IF(U89-V89=0,0,MIN(U89-V89,$D$1-$C89-SUMIF($J$15:W$15,"Snowball",$J89:W89))))</f>
        <v>0</v>
      </c>
      <c r="Y89" s="3">
        <f t="shared" si="166"/>
        <v>0</v>
      </c>
      <c r="Z89" s="104">
        <f t="shared" si="197"/>
        <v>0</v>
      </c>
      <c r="AA89" s="3">
        <f t="shared" si="198"/>
        <v>0</v>
      </c>
      <c r="AB89" s="3">
        <f t="shared" si="199"/>
        <v>0</v>
      </c>
      <c r="AC89" s="3">
        <f t="shared" si="130"/>
        <v>0</v>
      </c>
      <c r="AD89" s="3">
        <f t="shared" si="131"/>
        <v>0</v>
      </c>
      <c r="AE89" s="3">
        <f>IF(Z89=0,0,IF(AB89-AC89=0,0,MIN(AB89-AC89,$D$1-$C89-SUMIF($J$15:AD$15,"Snowball",$J89:AD89))))</f>
        <v>0</v>
      </c>
      <c r="AF89" s="3">
        <f t="shared" si="167"/>
        <v>0</v>
      </c>
      <c r="AG89" s="104">
        <f t="shared" si="200"/>
        <v>0</v>
      </c>
      <c r="AH89" s="3">
        <f t="shared" si="201"/>
        <v>0</v>
      </c>
      <c r="AI89" s="3">
        <f t="shared" si="202"/>
        <v>0</v>
      </c>
      <c r="AJ89" s="3">
        <f t="shared" si="132"/>
        <v>0</v>
      </c>
      <c r="AK89" s="3">
        <f t="shared" si="133"/>
        <v>0</v>
      </c>
      <c r="AL89" s="3">
        <f>IF(AG89=0,0,IF(AI89-AJ89=0,0,MIN(AI89-AJ89,$D$1-$C89-SUMIF($J$15:AK$15,"Snowball",$J89:AK89))))</f>
        <v>0</v>
      </c>
      <c r="AM89" s="3">
        <f t="shared" si="168"/>
        <v>0</v>
      </c>
      <c r="AN89" s="104">
        <f t="shared" si="203"/>
        <v>0</v>
      </c>
      <c r="AO89" s="3">
        <f t="shared" si="204"/>
        <v>0</v>
      </c>
      <c r="AP89" s="3">
        <f t="shared" si="205"/>
        <v>0</v>
      </c>
      <c r="AQ89" s="3">
        <f t="shared" si="134"/>
        <v>0</v>
      </c>
      <c r="AR89" s="3">
        <f t="shared" si="135"/>
        <v>0</v>
      </c>
      <c r="AS89" s="3">
        <f>IF(AN89=0,0,IF(AP89-AQ89=0,0,MIN(AP89-AQ89,$D$1-$C89-SUMIF($J$15:AR$15,"Snowball",$J89:AR89))))</f>
        <v>0</v>
      </c>
      <c r="AT89" s="3">
        <f t="shared" si="169"/>
        <v>0</v>
      </c>
      <c r="AU89" s="104">
        <f t="shared" si="206"/>
        <v>0</v>
      </c>
      <c r="AV89" s="3">
        <f t="shared" si="207"/>
        <v>0</v>
      </c>
      <c r="AW89" s="3">
        <f t="shared" si="208"/>
        <v>0</v>
      </c>
      <c r="AX89" s="3">
        <f t="shared" si="136"/>
        <v>0</v>
      </c>
      <c r="AY89" s="3">
        <f t="shared" si="137"/>
        <v>0</v>
      </c>
      <c r="AZ89" s="3">
        <f>IF(AU89=0,0,IF(AW89-AX89=0,0,MIN(AW89-AX89,$D$1-$C89-SUMIF($J$15:AY$15,"Snowball",$J89:AY89))))</f>
        <v>0</v>
      </c>
      <c r="BA89" s="3">
        <f t="shared" si="170"/>
        <v>0</v>
      </c>
      <c r="BB89" s="104">
        <f t="shared" si="209"/>
        <v>0</v>
      </c>
      <c r="BC89" s="3">
        <f t="shared" si="210"/>
        <v>0</v>
      </c>
      <c r="BD89" s="3">
        <f t="shared" si="211"/>
        <v>0</v>
      </c>
      <c r="BE89" s="3">
        <f t="shared" si="138"/>
        <v>0</v>
      </c>
      <c r="BF89" s="3">
        <f t="shared" si="139"/>
        <v>0</v>
      </c>
      <c r="BG89" s="3">
        <f>IF(BB89=0,0,IF(BD89-BE89=0,0,MIN(BD89-BE89,$D$1-$C89-SUMIF($J$15:BF$15,"Snowball",$J89:BF89))))</f>
        <v>0</v>
      </c>
      <c r="BH89" s="3">
        <f t="shared" si="171"/>
        <v>0</v>
      </c>
      <c r="BI89" s="104">
        <f t="shared" si="212"/>
        <v>0</v>
      </c>
      <c r="BJ89" s="3">
        <f t="shared" si="213"/>
        <v>0</v>
      </c>
      <c r="BK89" s="3">
        <f t="shared" si="214"/>
        <v>0</v>
      </c>
      <c r="BL89" s="3">
        <f t="shared" si="140"/>
        <v>0</v>
      </c>
      <c r="BM89" s="3">
        <f t="shared" si="141"/>
        <v>0</v>
      </c>
      <c r="BN89" s="3">
        <f>IF(BI89=0,0,IF(BK89-BL89=0,0,MIN(BK89-BL89,$D$1-$C89-SUMIF($J$15:BM$15,"Snowball",$J89:BM89))))</f>
        <v>0</v>
      </c>
      <c r="BO89" s="3">
        <f t="shared" si="172"/>
        <v>0</v>
      </c>
      <c r="BP89" s="104">
        <f t="shared" si="215"/>
        <v>0</v>
      </c>
      <c r="BQ89" s="3">
        <f t="shared" si="216"/>
        <v>0</v>
      </c>
      <c r="BR89" s="3">
        <f t="shared" si="217"/>
        <v>0</v>
      </c>
      <c r="BS89" s="3">
        <f t="shared" si="142"/>
        <v>0</v>
      </c>
      <c r="BT89" s="3">
        <f t="shared" si="143"/>
        <v>0</v>
      </c>
      <c r="BU89" s="3">
        <f>IF(BP89=0,0,IF(BR89-BS89=0,0,MIN(BR89-BS89,$D$1-$C89-SUMIF($J$15:BT$15,"Snowball",$J89:BT89))))</f>
        <v>0</v>
      </c>
      <c r="BV89" s="3">
        <f t="shared" si="173"/>
        <v>0</v>
      </c>
      <c r="BW89" s="104">
        <f t="shared" si="218"/>
        <v>0</v>
      </c>
      <c r="BX89" s="3">
        <f t="shared" si="219"/>
        <v>0</v>
      </c>
      <c r="BY89" s="3">
        <f t="shared" si="220"/>
        <v>0</v>
      </c>
      <c r="BZ89" s="3">
        <f t="shared" si="144"/>
        <v>0</v>
      </c>
      <c r="CA89" s="3">
        <f t="shared" si="145"/>
        <v>0</v>
      </c>
      <c r="CB89" s="3">
        <f>IF(BW89=0,0,IF(BY89-BZ89=0,0,MIN(BY89-BZ89,$D$1-$C89-SUMIF($J$15:CA$15,"Snowball",$J89:CA89))))</f>
        <v>0</v>
      </c>
      <c r="CC89" s="3">
        <f t="shared" si="174"/>
        <v>0</v>
      </c>
      <c r="CD89" s="104">
        <f t="shared" si="221"/>
        <v>0</v>
      </c>
      <c r="CE89" s="3">
        <f t="shared" si="222"/>
        <v>0</v>
      </c>
      <c r="CF89" s="3">
        <f t="shared" si="223"/>
        <v>0</v>
      </c>
      <c r="CG89" s="3">
        <f t="shared" si="146"/>
        <v>0</v>
      </c>
      <c r="CH89" s="3">
        <f t="shared" si="147"/>
        <v>0</v>
      </c>
      <c r="CI89" s="3">
        <f>IF(CD89=0,0,IF(CF89-CG89=0,0,MIN(CF89-CG89,$D$1-$C89-SUMIF($J$15:CH$15,"Snowball",$J89:CH89))))</f>
        <v>0</v>
      </c>
      <c r="CJ89" s="3">
        <f t="shared" si="175"/>
        <v>0</v>
      </c>
      <c r="CK89" s="104">
        <f t="shared" si="224"/>
        <v>0</v>
      </c>
      <c r="CL89" s="3">
        <f t="shared" si="225"/>
        <v>0</v>
      </c>
      <c r="CM89" s="3">
        <f t="shared" si="226"/>
        <v>0</v>
      </c>
      <c r="CN89" s="3">
        <f t="shared" si="148"/>
        <v>0</v>
      </c>
      <c r="CO89" s="3">
        <f t="shared" si="149"/>
        <v>0</v>
      </c>
      <c r="CP89" s="3">
        <f>IF(CK89=0,0,IF(CM89-CN89=0,0,MIN(CM89-CN89,$D$1-$C89-SUMIF($J$15:CO$15,"Snowball",$J89:CO89))))</f>
        <v>0</v>
      </c>
      <c r="CQ89" s="3">
        <f t="shared" si="176"/>
        <v>0</v>
      </c>
      <c r="CR89" s="104">
        <f t="shared" si="227"/>
        <v>0</v>
      </c>
      <c r="CS89" s="3">
        <f t="shared" si="228"/>
        <v>0</v>
      </c>
      <c r="CT89" s="3">
        <f t="shared" si="229"/>
        <v>0</v>
      </c>
      <c r="CU89" s="3">
        <f t="shared" si="150"/>
        <v>0</v>
      </c>
      <c r="CV89" s="3">
        <f t="shared" si="151"/>
        <v>0</v>
      </c>
      <c r="CW89" s="3">
        <f>IF(CR89=0,0,IF(CT89-CU89=0,0,MIN(CT89-CU89,$D$1-$C89-SUMIF($J$15:CV$15,"Snowball",$J89:CV89))))</f>
        <v>0</v>
      </c>
      <c r="CX89" s="3">
        <f t="shared" si="177"/>
        <v>0</v>
      </c>
      <c r="CY89" s="104">
        <f t="shared" si="230"/>
        <v>0</v>
      </c>
      <c r="CZ89" s="3">
        <f t="shared" si="231"/>
        <v>0</v>
      </c>
      <c r="DA89" s="3">
        <f t="shared" si="232"/>
        <v>0</v>
      </c>
      <c r="DB89" s="3">
        <f t="shared" si="152"/>
        <v>0</v>
      </c>
      <c r="DC89" s="3">
        <f t="shared" si="153"/>
        <v>0</v>
      </c>
      <c r="DD89" s="3">
        <f>IF(CY89=0,0,IF(DA89-DB89=0,0,MIN(DA89-DB89,$D$1-$C89-SUMIF($J$15:DC$15,"Snowball",$J89:DC89))))</f>
        <v>0</v>
      </c>
      <c r="DE89" s="3">
        <f t="shared" si="178"/>
        <v>0</v>
      </c>
      <c r="DF89" s="104">
        <f t="shared" si="233"/>
        <v>0</v>
      </c>
      <c r="DG89" s="3">
        <f t="shared" si="234"/>
        <v>0</v>
      </c>
      <c r="DH89" s="3">
        <f t="shared" si="235"/>
        <v>0</v>
      </c>
      <c r="DI89" s="3">
        <f t="shared" si="154"/>
        <v>0</v>
      </c>
      <c r="DJ89" s="3">
        <f t="shared" si="155"/>
        <v>0</v>
      </c>
      <c r="DK89" s="3">
        <f>IF(DF89=0,0,IF(DH89-DI89=0,0,MIN(DH89-DI89,$D$1-$C89-SUMIF($J$15:DJ$15,"Snowball",$J89:DJ89))))</f>
        <v>0</v>
      </c>
      <c r="DL89" s="3">
        <f t="shared" si="179"/>
        <v>0</v>
      </c>
      <c r="DM89" s="104">
        <f t="shared" si="236"/>
        <v>0</v>
      </c>
      <c r="DN89" s="3">
        <f t="shared" si="237"/>
        <v>0</v>
      </c>
      <c r="DO89" s="3">
        <f t="shared" si="238"/>
        <v>0</v>
      </c>
      <c r="DP89" s="3">
        <f t="shared" si="156"/>
        <v>0</v>
      </c>
      <c r="DQ89" s="3">
        <f t="shared" si="157"/>
        <v>0</v>
      </c>
      <c r="DR89" s="3">
        <f>IF(DM89=0,0,IF(DO89-DP89=0,0,MIN(DO89-DP89,$D$1-$C89-SUMIF($J$15:DQ$15,"Snowball",$J89:DQ89))))</f>
        <v>0</v>
      </c>
      <c r="DS89" s="3">
        <f t="shared" si="180"/>
        <v>0</v>
      </c>
      <c r="DT89" s="104">
        <f t="shared" si="239"/>
        <v>0</v>
      </c>
      <c r="DU89" s="3">
        <f t="shared" si="240"/>
        <v>0</v>
      </c>
      <c r="DV89" s="3">
        <f t="shared" si="241"/>
        <v>0</v>
      </c>
      <c r="DW89" s="3">
        <f t="shared" si="158"/>
        <v>0</v>
      </c>
      <c r="DX89" s="3">
        <f t="shared" si="159"/>
        <v>0</v>
      </c>
      <c r="DY89" s="3">
        <f>IF(DT89=0,0,IF(DV89-DW89=0,0,MIN(DV89-DW89,$D$1-$C89-SUMIF($J$15:DX$15,"Snowball",$J89:DX89))))</f>
        <v>0</v>
      </c>
      <c r="DZ89" s="3">
        <f t="shared" si="181"/>
        <v>0</v>
      </c>
      <c r="EA89" s="104">
        <f t="shared" si="242"/>
        <v>0</v>
      </c>
      <c r="EB89" s="3">
        <f t="shared" si="243"/>
        <v>0</v>
      </c>
      <c r="EC89" s="3">
        <f t="shared" si="244"/>
        <v>0</v>
      </c>
      <c r="ED89" s="3">
        <f t="shared" si="160"/>
        <v>0</v>
      </c>
      <c r="EE89" s="3">
        <f t="shared" si="161"/>
        <v>0</v>
      </c>
      <c r="EF89" s="3">
        <f>IF(EA89=0,0,IF(EC89-ED89=0,0,MIN(EC89-ED89,$D$1-$C89-SUMIF($J$15:EE$15,"Snowball",$J89:EE89))))</f>
        <v>0</v>
      </c>
      <c r="EG89" s="3">
        <f t="shared" si="182"/>
        <v>0</v>
      </c>
      <c r="EH89" s="104">
        <f t="shared" si="245"/>
        <v>0</v>
      </c>
      <c r="EI89" s="3">
        <f t="shared" si="246"/>
        <v>0</v>
      </c>
      <c r="EJ89" s="3">
        <f t="shared" si="247"/>
        <v>0</v>
      </c>
      <c r="EK89" s="3">
        <f t="shared" si="162"/>
        <v>0</v>
      </c>
      <c r="EL89" s="3">
        <f t="shared" si="163"/>
        <v>0</v>
      </c>
      <c r="EM89" s="3">
        <f>IF(EH89=0,0,IF(EJ89-EK89=0,0,MIN(EJ89-EK89,$D$1-$C89-SUMIF($J$15:EL$15,"Snowball",$J89:EL89))))</f>
        <v>0</v>
      </c>
      <c r="EN89" s="3">
        <f t="shared" si="183"/>
        <v>0</v>
      </c>
    </row>
    <row r="90" spans="1:144" x14ac:dyDescent="0.25">
      <c r="A90" s="1" t="s">
        <v>90</v>
      </c>
      <c r="B90" s="76">
        <f t="shared" si="184"/>
        <v>0</v>
      </c>
      <c r="C90" s="3">
        <f t="shared" si="185"/>
        <v>0</v>
      </c>
      <c r="D90" s="101">
        <f t="shared" si="186"/>
        <v>0</v>
      </c>
      <c r="E90" s="104">
        <f t="shared" si="187"/>
        <v>0</v>
      </c>
      <c r="F90" s="3">
        <f t="shared" si="188"/>
        <v>0</v>
      </c>
      <c r="G90" s="3">
        <f t="shared" si="189"/>
        <v>0</v>
      </c>
      <c r="H90" s="3">
        <f t="shared" si="124"/>
        <v>0</v>
      </c>
      <c r="I90" s="3">
        <f t="shared" si="125"/>
        <v>0</v>
      </c>
      <c r="J90" s="3">
        <f t="shared" si="190"/>
        <v>0</v>
      </c>
      <c r="K90" s="3">
        <f t="shared" si="164"/>
        <v>0</v>
      </c>
      <c r="L90" s="104">
        <f t="shared" si="191"/>
        <v>0</v>
      </c>
      <c r="M90" s="3">
        <f t="shared" si="192"/>
        <v>0</v>
      </c>
      <c r="N90" s="3">
        <f t="shared" si="193"/>
        <v>0</v>
      </c>
      <c r="O90" s="3">
        <f t="shared" si="126"/>
        <v>0</v>
      </c>
      <c r="P90" s="3">
        <f t="shared" si="127"/>
        <v>0</v>
      </c>
      <c r="Q90" s="3">
        <f>IF(L90=0,0,IF(N90-O90=0,0,MIN(N90-O90,$D$1-$C90-SUMIF($J$15:P$15,"Snowball",$J90:P90))))</f>
        <v>0</v>
      </c>
      <c r="R90" s="3">
        <f t="shared" si="165"/>
        <v>0</v>
      </c>
      <c r="S90" s="104">
        <f t="shared" si="194"/>
        <v>0</v>
      </c>
      <c r="T90" s="3">
        <f t="shared" si="195"/>
        <v>0</v>
      </c>
      <c r="U90" s="3">
        <f t="shared" si="196"/>
        <v>0</v>
      </c>
      <c r="V90" s="3">
        <f t="shared" si="128"/>
        <v>0</v>
      </c>
      <c r="W90" s="3">
        <f t="shared" si="129"/>
        <v>0</v>
      </c>
      <c r="X90" s="3">
        <f>IF(S90=0,0,IF(U90-V90=0,0,MIN(U90-V90,$D$1-$C90-SUMIF($J$15:W$15,"Snowball",$J90:W90))))</f>
        <v>0</v>
      </c>
      <c r="Y90" s="3">
        <f t="shared" si="166"/>
        <v>0</v>
      </c>
      <c r="Z90" s="104">
        <f t="shared" si="197"/>
        <v>0</v>
      </c>
      <c r="AA90" s="3">
        <f t="shared" si="198"/>
        <v>0</v>
      </c>
      <c r="AB90" s="3">
        <f t="shared" si="199"/>
        <v>0</v>
      </c>
      <c r="AC90" s="3">
        <f t="shared" si="130"/>
        <v>0</v>
      </c>
      <c r="AD90" s="3">
        <f t="shared" si="131"/>
        <v>0</v>
      </c>
      <c r="AE90" s="3">
        <f>IF(Z90=0,0,IF(AB90-AC90=0,0,MIN(AB90-AC90,$D$1-$C90-SUMIF($J$15:AD$15,"Snowball",$J90:AD90))))</f>
        <v>0</v>
      </c>
      <c r="AF90" s="3">
        <f t="shared" si="167"/>
        <v>0</v>
      </c>
      <c r="AG90" s="104">
        <f t="shared" si="200"/>
        <v>0</v>
      </c>
      <c r="AH90" s="3">
        <f t="shared" si="201"/>
        <v>0</v>
      </c>
      <c r="AI90" s="3">
        <f t="shared" si="202"/>
        <v>0</v>
      </c>
      <c r="AJ90" s="3">
        <f t="shared" si="132"/>
        <v>0</v>
      </c>
      <c r="AK90" s="3">
        <f t="shared" si="133"/>
        <v>0</v>
      </c>
      <c r="AL90" s="3">
        <f>IF(AG90=0,0,IF(AI90-AJ90=0,0,MIN(AI90-AJ90,$D$1-$C90-SUMIF($J$15:AK$15,"Snowball",$J90:AK90))))</f>
        <v>0</v>
      </c>
      <c r="AM90" s="3">
        <f t="shared" si="168"/>
        <v>0</v>
      </c>
      <c r="AN90" s="104">
        <f t="shared" si="203"/>
        <v>0</v>
      </c>
      <c r="AO90" s="3">
        <f t="shared" si="204"/>
        <v>0</v>
      </c>
      <c r="AP90" s="3">
        <f t="shared" si="205"/>
        <v>0</v>
      </c>
      <c r="AQ90" s="3">
        <f t="shared" si="134"/>
        <v>0</v>
      </c>
      <c r="AR90" s="3">
        <f t="shared" si="135"/>
        <v>0</v>
      </c>
      <c r="AS90" s="3">
        <f>IF(AN90=0,0,IF(AP90-AQ90=0,0,MIN(AP90-AQ90,$D$1-$C90-SUMIF($J$15:AR$15,"Snowball",$J90:AR90))))</f>
        <v>0</v>
      </c>
      <c r="AT90" s="3">
        <f t="shared" si="169"/>
        <v>0</v>
      </c>
      <c r="AU90" s="104">
        <f t="shared" si="206"/>
        <v>0</v>
      </c>
      <c r="AV90" s="3">
        <f t="shared" si="207"/>
        <v>0</v>
      </c>
      <c r="AW90" s="3">
        <f t="shared" si="208"/>
        <v>0</v>
      </c>
      <c r="AX90" s="3">
        <f t="shared" si="136"/>
        <v>0</v>
      </c>
      <c r="AY90" s="3">
        <f t="shared" si="137"/>
        <v>0</v>
      </c>
      <c r="AZ90" s="3">
        <f>IF(AU90=0,0,IF(AW90-AX90=0,0,MIN(AW90-AX90,$D$1-$C90-SUMIF($J$15:AY$15,"Snowball",$J90:AY90))))</f>
        <v>0</v>
      </c>
      <c r="BA90" s="3">
        <f t="shared" si="170"/>
        <v>0</v>
      </c>
      <c r="BB90" s="104">
        <f t="shared" si="209"/>
        <v>0</v>
      </c>
      <c r="BC90" s="3">
        <f t="shared" si="210"/>
        <v>0</v>
      </c>
      <c r="BD90" s="3">
        <f t="shared" si="211"/>
        <v>0</v>
      </c>
      <c r="BE90" s="3">
        <f t="shared" si="138"/>
        <v>0</v>
      </c>
      <c r="BF90" s="3">
        <f t="shared" si="139"/>
        <v>0</v>
      </c>
      <c r="BG90" s="3">
        <f>IF(BB90=0,0,IF(BD90-BE90=0,0,MIN(BD90-BE90,$D$1-$C90-SUMIF($J$15:BF$15,"Snowball",$J90:BF90))))</f>
        <v>0</v>
      </c>
      <c r="BH90" s="3">
        <f t="shared" si="171"/>
        <v>0</v>
      </c>
      <c r="BI90" s="104">
        <f t="shared" si="212"/>
        <v>0</v>
      </c>
      <c r="BJ90" s="3">
        <f t="shared" si="213"/>
        <v>0</v>
      </c>
      <c r="BK90" s="3">
        <f t="shared" si="214"/>
        <v>0</v>
      </c>
      <c r="BL90" s="3">
        <f t="shared" si="140"/>
        <v>0</v>
      </c>
      <c r="BM90" s="3">
        <f t="shared" si="141"/>
        <v>0</v>
      </c>
      <c r="BN90" s="3">
        <f>IF(BI90=0,0,IF(BK90-BL90=0,0,MIN(BK90-BL90,$D$1-$C90-SUMIF($J$15:BM$15,"Snowball",$J90:BM90))))</f>
        <v>0</v>
      </c>
      <c r="BO90" s="3">
        <f t="shared" si="172"/>
        <v>0</v>
      </c>
      <c r="BP90" s="104">
        <f t="shared" si="215"/>
        <v>0</v>
      </c>
      <c r="BQ90" s="3">
        <f t="shared" si="216"/>
        <v>0</v>
      </c>
      <c r="BR90" s="3">
        <f t="shared" si="217"/>
        <v>0</v>
      </c>
      <c r="BS90" s="3">
        <f t="shared" si="142"/>
        <v>0</v>
      </c>
      <c r="BT90" s="3">
        <f t="shared" si="143"/>
        <v>0</v>
      </c>
      <c r="BU90" s="3">
        <f>IF(BP90=0,0,IF(BR90-BS90=0,0,MIN(BR90-BS90,$D$1-$C90-SUMIF($J$15:BT$15,"Snowball",$J90:BT90))))</f>
        <v>0</v>
      </c>
      <c r="BV90" s="3">
        <f t="shared" si="173"/>
        <v>0</v>
      </c>
      <c r="BW90" s="104">
        <f t="shared" si="218"/>
        <v>0</v>
      </c>
      <c r="BX90" s="3">
        <f t="shared" si="219"/>
        <v>0</v>
      </c>
      <c r="BY90" s="3">
        <f t="shared" si="220"/>
        <v>0</v>
      </c>
      <c r="BZ90" s="3">
        <f t="shared" si="144"/>
        <v>0</v>
      </c>
      <c r="CA90" s="3">
        <f t="shared" si="145"/>
        <v>0</v>
      </c>
      <c r="CB90" s="3">
        <f>IF(BW90=0,0,IF(BY90-BZ90=0,0,MIN(BY90-BZ90,$D$1-$C90-SUMIF($J$15:CA$15,"Snowball",$J90:CA90))))</f>
        <v>0</v>
      </c>
      <c r="CC90" s="3">
        <f t="shared" si="174"/>
        <v>0</v>
      </c>
      <c r="CD90" s="104">
        <f t="shared" si="221"/>
        <v>0</v>
      </c>
      <c r="CE90" s="3">
        <f t="shared" si="222"/>
        <v>0</v>
      </c>
      <c r="CF90" s="3">
        <f t="shared" si="223"/>
        <v>0</v>
      </c>
      <c r="CG90" s="3">
        <f t="shared" si="146"/>
        <v>0</v>
      </c>
      <c r="CH90" s="3">
        <f t="shared" si="147"/>
        <v>0</v>
      </c>
      <c r="CI90" s="3">
        <f>IF(CD90=0,0,IF(CF90-CG90=0,0,MIN(CF90-CG90,$D$1-$C90-SUMIF($J$15:CH$15,"Snowball",$J90:CH90))))</f>
        <v>0</v>
      </c>
      <c r="CJ90" s="3">
        <f t="shared" si="175"/>
        <v>0</v>
      </c>
      <c r="CK90" s="104">
        <f t="shared" si="224"/>
        <v>0</v>
      </c>
      <c r="CL90" s="3">
        <f t="shared" si="225"/>
        <v>0</v>
      </c>
      <c r="CM90" s="3">
        <f t="shared" si="226"/>
        <v>0</v>
      </c>
      <c r="CN90" s="3">
        <f t="shared" si="148"/>
        <v>0</v>
      </c>
      <c r="CO90" s="3">
        <f t="shared" si="149"/>
        <v>0</v>
      </c>
      <c r="CP90" s="3">
        <f>IF(CK90=0,0,IF(CM90-CN90=0,0,MIN(CM90-CN90,$D$1-$C90-SUMIF($J$15:CO$15,"Snowball",$J90:CO90))))</f>
        <v>0</v>
      </c>
      <c r="CQ90" s="3">
        <f t="shared" si="176"/>
        <v>0</v>
      </c>
      <c r="CR90" s="104">
        <f t="shared" si="227"/>
        <v>0</v>
      </c>
      <c r="CS90" s="3">
        <f t="shared" si="228"/>
        <v>0</v>
      </c>
      <c r="CT90" s="3">
        <f t="shared" si="229"/>
        <v>0</v>
      </c>
      <c r="CU90" s="3">
        <f t="shared" si="150"/>
        <v>0</v>
      </c>
      <c r="CV90" s="3">
        <f t="shared" si="151"/>
        <v>0</v>
      </c>
      <c r="CW90" s="3">
        <f>IF(CR90=0,0,IF(CT90-CU90=0,0,MIN(CT90-CU90,$D$1-$C90-SUMIF($J$15:CV$15,"Snowball",$J90:CV90))))</f>
        <v>0</v>
      </c>
      <c r="CX90" s="3">
        <f t="shared" si="177"/>
        <v>0</v>
      </c>
      <c r="CY90" s="104">
        <f t="shared" si="230"/>
        <v>0</v>
      </c>
      <c r="CZ90" s="3">
        <f t="shared" si="231"/>
        <v>0</v>
      </c>
      <c r="DA90" s="3">
        <f t="shared" si="232"/>
        <v>0</v>
      </c>
      <c r="DB90" s="3">
        <f t="shared" si="152"/>
        <v>0</v>
      </c>
      <c r="DC90" s="3">
        <f t="shared" si="153"/>
        <v>0</v>
      </c>
      <c r="DD90" s="3">
        <f>IF(CY90=0,0,IF(DA90-DB90=0,0,MIN(DA90-DB90,$D$1-$C90-SUMIF($J$15:DC$15,"Snowball",$J90:DC90))))</f>
        <v>0</v>
      </c>
      <c r="DE90" s="3">
        <f t="shared" si="178"/>
        <v>0</v>
      </c>
      <c r="DF90" s="104">
        <f t="shared" si="233"/>
        <v>0</v>
      </c>
      <c r="DG90" s="3">
        <f t="shared" si="234"/>
        <v>0</v>
      </c>
      <c r="DH90" s="3">
        <f t="shared" si="235"/>
        <v>0</v>
      </c>
      <c r="DI90" s="3">
        <f t="shared" si="154"/>
        <v>0</v>
      </c>
      <c r="DJ90" s="3">
        <f t="shared" si="155"/>
        <v>0</v>
      </c>
      <c r="DK90" s="3">
        <f>IF(DF90=0,0,IF(DH90-DI90=0,0,MIN(DH90-DI90,$D$1-$C90-SUMIF($J$15:DJ$15,"Snowball",$J90:DJ90))))</f>
        <v>0</v>
      </c>
      <c r="DL90" s="3">
        <f t="shared" si="179"/>
        <v>0</v>
      </c>
      <c r="DM90" s="104">
        <f t="shared" si="236"/>
        <v>0</v>
      </c>
      <c r="DN90" s="3">
        <f t="shared" si="237"/>
        <v>0</v>
      </c>
      <c r="DO90" s="3">
        <f t="shared" si="238"/>
        <v>0</v>
      </c>
      <c r="DP90" s="3">
        <f t="shared" si="156"/>
        <v>0</v>
      </c>
      <c r="DQ90" s="3">
        <f t="shared" si="157"/>
        <v>0</v>
      </c>
      <c r="DR90" s="3">
        <f>IF(DM90=0,0,IF(DO90-DP90=0,0,MIN(DO90-DP90,$D$1-$C90-SUMIF($J$15:DQ$15,"Snowball",$J90:DQ90))))</f>
        <v>0</v>
      </c>
      <c r="DS90" s="3">
        <f t="shared" si="180"/>
        <v>0</v>
      </c>
      <c r="DT90" s="104">
        <f t="shared" si="239"/>
        <v>0</v>
      </c>
      <c r="DU90" s="3">
        <f t="shared" si="240"/>
        <v>0</v>
      </c>
      <c r="DV90" s="3">
        <f t="shared" si="241"/>
        <v>0</v>
      </c>
      <c r="DW90" s="3">
        <f t="shared" si="158"/>
        <v>0</v>
      </c>
      <c r="DX90" s="3">
        <f t="shared" si="159"/>
        <v>0</v>
      </c>
      <c r="DY90" s="3">
        <f>IF(DT90=0,0,IF(DV90-DW90=0,0,MIN(DV90-DW90,$D$1-$C90-SUMIF($J$15:DX$15,"Snowball",$J90:DX90))))</f>
        <v>0</v>
      </c>
      <c r="DZ90" s="3">
        <f t="shared" si="181"/>
        <v>0</v>
      </c>
      <c r="EA90" s="104">
        <f t="shared" si="242"/>
        <v>0</v>
      </c>
      <c r="EB90" s="3">
        <f t="shared" si="243"/>
        <v>0</v>
      </c>
      <c r="EC90" s="3">
        <f t="shared" si="244"/>
        <v>0</v>
      </c>
      <c r="ED90" s="3">
        <f t="shared" si="160"/>
        <v>0</v>
      </c>
      <c r="EE90" s="3">
        <f t="shared" si="161"/>
        <v>0</v>
      </c>
      <c r="EF90" s="3">
        <f>IF(EA90=0,0,IF(EC90-ED90=0,0,MIN(EC90-ED90,$D$1-$C90-SUMIF($J$15:EE$15,"Snowball",$J90:EE90))))</f>
        <v>0</v>
      </c>
      <c r="EG90" s="3">
        <f t="shared" si="182"/>
        <v>0</v>
      </c>
      <c r="EH90" s="104">
        <f t="shared" si="245"/>
        <v>0</v>
      </c>
      <c r="EI90" s="3">
        <f t="shared" si="246"/>
        <v>0</v>
      </c>
      <c r="EJ90" s="3">
        <f t="shared" si="247"/>
        <v>0</v>
      </c>
      <c r="EK90" s="3">
        <f t="shared" si="162"/>
        <v>0</v>
      </c>
      <c r="EL90" s="3">
        <f t="shared" si="163"/>
        <v>0</v>
      </c>
      <c r="EM90" s="3">
        <f>IF(EH90=0,0,IF(EJ90-EK90=0,0,MIN(EJ90-EK90,$D$1-$C90-SUMIF($J$15:EL$15,"Snowball",$J90:EL90))))</f>
        <v>0</v>
      </c>
      <c r="EN90" s="3">
        <f t="shared" si="183"/>
        <v>0</v>
      </c>
    </row>
    <row r="91" spans="1:144" x14ac:dyDescent="0.25">
      <c r="A91" s="1" t="s">
        <v>91</v>
      </c>
      <c r="B91" s="76">
        <f t="shared" si="184"/>
        <v>0</v>
      </c>
      <c r="C91" s="3">
        <f t="shared" si="185"/>
        <v>0</v>
      </c>
      <c r="D91" s="101">
        <f t="shared" si="186"/>
        <v>0</v>
      </c>
      <c r="E91" s="104">
        <f t="shared" si="187"/>
        <v>0</v>
      </c>
      <c r="F91" s="3">
        <f t="shared" si="188"/>
        <v>0</v>
      </c>
      <c r="G91" s="3">
        <f t="shared" si="189"/>
        <v>0</v>
      </c>
      <c r="H91" s="3">
        <f t="shared" si="124"/>
        <v>0</v>
      </c>
      <c r="I91" s="3">
        <f t="shared" si="125"/>
        <v>0</v>
      </c>
      <c r="J91" s="3">
        <f t="shared" si="190"/>
        <v>0</v>
      </c>
      <c r="K91" s="3">
        <f t="shared" si="164"/>
        <v>0</v>
      </c>
      <c r="L91" s="104">
        <f t="shared" si="191"/>
        <v>0</v>
      </c>
      <c r="M91" s="3">
        <f t="shared" si="192"/>
        <v>0</v>
      </c>
      <c r="N91" s="3">
        <f t="shared" si="193"/>
        <v>0</v>
      </c>
      <c r="O91" s="3">
        <f t="shared" si="126"/>
        <v>0</v>
      </c>
      <c r="P91" s="3">
        <f t="shared" si="127"/>
        <v>0</v>
      </c>
      <c r="Q91" s="3">
        <f>IF(L91=0,0,IF(N91-O91=0,0,MIN(N91-O91,$D$1-$C91-SUMIF($J$15:P$15,"Snowball",$J91:P91))))</f>
        <v>0</v>
      </c>
      <c r="R91" s="3">
        <f t="shared" si="165"/>
        <v>0</v>
      </c>
      <c r="S91" s="104">
        <f t="shared" si="194"/>
        <v>0</v>
      </c>
      <c r="T91" s="3">
        <f t="shared" si="195"/>
        <v>0</v>
      </c>
      <c r="U91" s="3">
        <f t="shared" si="196"/>
        <v>0</v>
      </c>
      <c r="V91" s="3">
        <f t="shared" si="128"/>
        <v>0</v>
      </c>
      <c r="W91" s="3">
        <f t="shared" si="129"/>
        <v>0</v>
      </c>
      <c r="X91" s="3">
        <f>IF(S91=0,0,IF(U91-V91=0,0,MIN(U91-V91,$D$1-$C91-SUMIF($J$15:W$15,"Snowball",$J91:W91))))</f>
        <v>0</v>
      </c>
      <c r="Y91" s="3">
        <f t="shared" si="166"/>
        <v>0</v>
      </c>
      <c r="Z91" s="104">
        <f t="shared" si="197"/>
        <v>0</v>
      </c>
      <c r="AA91" s="3">
        <f t="shared" si="198"/>
        <v>0</v>
      </c>
      <c r="AB91" s="3">
        <f t="shared" si="199"/>
        <v>0</v>
      </c>
      <c r="AC91" s="3">
        <f t="shared" si="130"/>
        <v>0</v>
      </c>
      <c r="AD91" s="3">
        <f t="shared" si="131"/>
        <v>0</v>
      </c>
      <c r="AE91" s="3">
        <f>IF(Z91=0,0,IF(AB91-AC91=0,0,MIN(AB91-AC91,$D$1-$C91-SUMIF($J$15:AD$15,"Snowball",$J91:AD91))))</f>
        <v>0</v>
      </c>
      <c r="AF91" s="3">
        <f t="shared" si="167"/>
        <v>0</v>
      </c>
      <c r="AG91" s="104">
        <f t="shared" si="200"/>
        <v>0</v>
      </c>
      <c r="AH91" s="3">
        <f t="shared" si="201"/>
        <v>0</v>
      </c>
      <c r="AI91" s="3">
        <f t="shared" si="202"/>
        <v>0</v>
      </c>
      <c r="AJ91" s="3">
        <f t="shared" si="132"/>
        <v>0</v>
      </c>
      <c r="AK91" s="3">
        <f t="shared" si="133"/>
        <v>0</v>
      </c>
      <c r="AL91" s="3">
        <f>IF(AG91=0,0,IF(AI91-AJ91=0,0,MIN(AI91-AJ91,$D$1-$C91-SUMIF($J$15:AK$15,"Snowball",$J91:AK91))))</f>
        <v>0</v>
      </c>
      <c r="AM91" s="3">
        <f t="shared" si="168"/>
        <v>0</v>
      </c>
      <c r="AN91" s="104">
        <f t="shared" si="203"/>
        <v>0</v>
      </c>
      <c r="AO91" s="3">
        <f t="shared" si="204"/>
        <v>0</v>
      </c>
      <c r="AP91" s="3">
        <f t="shared" si="205"/>
        <v>0</v>
      </c>
      <c r="AQ91" s="3">
        <f t="shared" si="134"/>
        <v>0</v>
      </c>
      <c r="AR91" s="3">
        <f t="shared" si="135"/>
        <v>0</v>
      </c>
      <c r="AS91" s="3">
        <f>IF(AN91=0,0,IF(AP91-AQ91=0,0,MIN(AP91-AQ91,$D$1-$C91-SUMIF($J$15:AR$15,"Snowball",$J91:AR91))))</f>
        <v>0</v>
      </c>
      <c r="AT91" s="3">
        <f t="shared" si="169"/>
        <v>0</v>
      </c>
      <c r="AU91" s="104">
        <f t="shared" si="206"/>
        <v>0</v>
      </c>
      <c r="AV91" s="3">
        <f t="shared" si="207"/>
        <v>0</v>
      </c>
      <c r="AW91" s="3">
        <f t="shared" si="208"/>
        <v>0</v>
      </c>
      <c r="AX91" s="3">
        <f t="shared" si="136"/>
        <v>0</v>
      </c>
      <c r="AY91" s="3">
        <f t="shared" si="137"/>
        <v>0</v>
      </c>
      <c r="AZ91" s="3">
        <f>IF(AU91=0,0,IF(AW91-AX91=0,0,MIN(AW91-AX91,$D$1-$C91-SUMIF($J$15:AY$15,"Snowball",$J91:AY91))))</f>
        <v>0</v>
      </c>
      <c r="BA91" s="3">
        <f t="shared" si="170"/>
        <v>0</v>
      </c>
      <c r="BB91" s="104">
        <f t="shared" si="209"/>
        <v>0</v>
      </c>
      <c r="BC91" s="3">
        <f t="shared" si="210"/>
        <v>0</v>
      </c>
      <c r="BD91" s="3">
        <f t="shared" si="211"/>
        <v>0</v>
      </c>
      <c r="BE91" s="3">
        <f t="shared" si="138"/>
        <v>0</v>
      </c>
      <c r="BF91" s="3">
        <f t="shared" si="139"/>
        <v>0</v>
      </c>
      <c r="BG91" s="3">
        <f>IF(BB91=0,0,IF(BD91-BE91=0,0,MIN(BD91-BE91,$D$1-$C91-SUMIF($J$15:BF$15,"Snowball",$J91:BF91))))</f>
        <v>0</v>
      </c>
      <c r="BH91" s="3">
        <f t="shared" si="171"/>
        <v>0</v>
      </c>
      <c r="BI91" s="104">
        <f t="shared" si="212"/>
        <v>0</v>
      </c>
      <c r="BJ91" s="3">
        <f t="shared" si="213"/>
        <v>0</v>
      </c>
      <c r="BK91" s="3">
        <f t="shared" si="214"/>
        <v>0</v>
      </c>
      <c r="BL91" s="3">
        <f t="shared" si="140"/>
        <v>0</v>
      </c>
      <c r="BM91" s="3">
        <f t="shared" si="141"/>
        <v>0</v>
      </c>
      <c r="BN91" s="3">
        <f>IF(BI91=0,0,IF(BK91-BL91=0,0,MIN(BK91-BL91,$D$1-$C91-SUMIF($J$15:BM$15,"Snowball",$J91:BM91))))</f>
        <v>0</v>
      </c>
      <c r="BO91" s="3">
        <f t="shared" si="172"/>
        <v>0</v>
      </c>
      <c r="BP91" s="104">
        <f t="shared" si="215"/>
        <v>0</v>
      </c>
      <c r="BQ91" s="3">
        <f t="shared" si="216"/>
        <v>0</v>
      </c>
      <c r="BR91" s="3">
        <f t="shared" si="217"/>
        <v>0</v>
      </c>
      <c r="BS91" s="3">
        <f t="shared" si="142"/>
        <v>0</v>
      </c>
      <c r="BT91" s="3">
        <f t="shared" si="143"/>
        <v>0</v>
      </c>
      <c r="BU91" s="3">
        <f>IF(BP91=0,0,IF(BR91-BS91=0,0,MIN(BR91-BS91,$D$1-$C91-SUMIF($J$15:BT$15,"Snowball",$J91:BT91))))</f>
        <v>0</v>
      </c>
      <c r="BV91" s="3">
        <f t="shared" si="173"/>
        <v>0</v>
      </c>
      <c r="BW91" s="104">
        <f t="shared" si="218"/>
        <v>0</v>
      </c>
      <c r="BX91" s="3">
        <f t="shared" si="219"/>
        <v>0</v>
      </c>
      <c r="BY91" s="3">
        <f t="shared" si="220"/>
        <v>0</v>
      </c>
      <c r="BZ91" s="3">
        <f t="shared" si="144"/>
        <v>0</v>
      </c>
      <c r="CA91" s="3">
        <f t="shared" si="145"/>
        <v>0</v>
      </c>
      <c r="CB91" s="3">
        <f>IF(BW91=0,0,IF(BY91-BZ91=0,0,MIN(BY91-BZ91,$D$1-$C91-SUMIF($J$15:CA$15,"Snowball",$J91:CA91))))</f>
        <v>0</v>
      </c>
      <c r="CC91" s="3">
        <f t="shared" si="174"/>
        <v>0</v>
      </c>
      <c r="CD91" s="104">
        <f t="shared" si="221"/>
        <v>0</v>
      </c>
      <c r="CE91" s="3">
        <f t="shared" si="222"/>
        <v>0</v>
      </c>
      <c r="CF91" s="3">
        <f t="shared" si="223"/>
        <v>0</v>
      </c>
      <c r="CG91" s="3">
        <f t="shared" si="146"/>
        <v>0</v>
      </c>
      <c r="CH91" s="3">
        <f t="shared" si="147"/>
        <v>0</v>
      </c>
      <c r="CI91" s="3">
        <f>IF(CD91=0,0,IF(CF91-CG91=0,0,MIN(CF91-CG91,$D$1-$C91-SUMIF($J$15:CH$15,"Snowball",$J91:CH91))))</f>
        <v>0</v>
      </c>
      <c r="CJ91" s="3">
        <f t="shared" si="175"/>
        <v>0</v>
      </c>
      <c r="CK91" s="104">
        <f t="shared" si="224"/>
        <v>0</v>
      </c>
      <c r="CL91" s="3">
        <f t="shared" si="225"/>
        <v>0</v>
      </c>
      <c r="CM91" s="3">
        <f t="shared" si="226"/>
        <v>0</v>
      </c>
      <c r="CN91" s="3">
        <f t="shared" si="148"/>
        <v>0</v>
      </c>
      <c r="CO91" s="3">
        <f t="shared" si="149"/>
        <v>0</v>
      </c>
      <c r="CP91" s="3">
        <f>IF(CK91=0,0,IF(CM91-CN91=0,0,MIN(CM91-CN91,$D$1-$C91-SUMIF($J$15:CO$15,"Snowball",$J91:CO91))))</f>
        <v>0</v>
      </c>
      <c r="CQ91" s="3">
        <f t="shared" si="176"/>
        <v>0</v>
      </c>
      <c r="CR91" s="104">
        <f t="shared" si="227"/>
        <v>0</v>
      </c>
      <c r="CS91" s="3">
        <f t="shared" si="228"/>
        <v>0</v>
      </c>
      <c r="CT91" s="3">
        <f t="shared" si="229"/>
        <v>0</v>
      </c>
      <c r="CU91" s="3">
        <f t="shared" si="150"/>
        <v>0</v>
      </c>
      <c r="CV91" s="3">
        <f t="shared" si="151"/>
        <v>0</v>
      </c>
      <c r="CW91" s="3">
        <f>IF(CR91=0,0,IF(CT91-CU91=0,0,MIN(CT91-CU91,$D$1-$C91-SUMIF($J$15:CV$15,"Snowball",$J91:CV91))))</f>
        <v>0</v>
      </c>
      <c r="CX91" s="3">
        <f t="shared" si="177"/>
        <v>0</v>
      </c>
      <c r="CY91" s="104">
        <f t="shared" si="230"/>
        <v>0</v>
      </c>
      <c r="CZ91" s="3">
        <f t="shared" si="231"/>
        <v>0</v>
      </c>
      <c r="DA91" s="3">
        <f t="shared" si="232"/>
        <v>0</v>
      </c>
      <c r="DB91" s="3">
        <f t="shared" si="152"/>
        <v>0</v>
      </c>
      <c r="DC91" s="3">
        <f t="shared" si="153"/>
        <v>0</v>
      </c>
      <c r="DD91" s="3">
        <f>IF(CY91=0,0,IF(DA91-DB91=0,0,MIN(DA91-DB91,$D$1-$C91-SUMIF($J$15:DC$15,"Snowball",$J91:DC91))))</f>
        <v>0</v>
      </c>
      <c r="DE91" s="3">
        <f t="shared" si="178"/>
        <v>0</v>
      </c>
      <c r="DF91" s="104">
        <f t="shared" si="233"/>
        <v>0</v>
      </c>
      <c r="DG91" s="3">
        <f t="shared" si="234"/>
        <v>0</v>
      </c>
      <c r="DH91" s="3">
        <f t="shared" si="235"/>
        <v>0</v>
      </c>
      <c r="DI91" s="3">
        <f t="shared" si="154"/>
        <v>0</v>
      </c>
      <c r="DJ91" s="3">
        <f t="shared" si="155"/>
        <v>0</v>
      </c>
      <c r="DK91" s="3">
        <f>IF(DF91=0,0,IF(DH91-DI91=0,0,MIN(DH91-DI91,$D$1-$C91-SUMIF($J$15:DJ$15,"Snowball",$J91:DJ91))))</f>
        <v>0</v>
      </c>
      <c r="DL91" s="3">
        <f t="shared" si="179"/>
        <v>0</v>
      </c>
      <c r="DM91" s="104">
        <f t="shared" si="236"/>
        <v>0</v>
      </c>
      <c r="DN91" s="3">
        <f t="shared" si="237"/>
        <v>0</v>
      </c>
      <c r="DO91" s="3">
        <f t="shared" si="238"/>
        <v>0</v>
      </c>
      <c r="DP91" s="3">
        <f t="shared" si="156"/>
        <v>0</v>
      </c>
      <c r="DQ91" s="3">
        <f t="shared" si="157"/>
        <v>0</v>
      </c>
      <c r="DR91" s="3">
        <f>IF(DM91=0,0,IF(DO91-DP91=0,0,MIN(DO91-DP91,$D$1-$C91-SUMIF($J$15:DQ$15,"Snowball",$J91:DQ91))))</f>
        <v>0</v>
      </c>
      <c r="DS91" s="3">
        <f t="shared" si="180"/>
        <v>0</v>
      </c>
      <c r="DT91" s="104">
        <f t="shared" si="239"/>
        <v>0</v>
      </c>
      <c r="DU91" s="3">
        <f t="shared" si="240"/>
        <v>0</v>
      </c>
      <c r="DV91" s="3">
        <f t="shared" si="241"/>
        <v>0</v>
      </c>
      <c r="DW91" s="3">
        <f t="shared" si="158"/>
        <v>0</v>
      </c>
      <c r="DX91" s="3">
        <f t="shared" si="159"/>
        <v>0</v>
      </c>
      <c r="DY91" s="3">
        <f>IF(DT91=0,0,IF(DV91-DW91=0,0,MIN(DV91-DW91,$D$1-$C91-SUMIF($J$15:DX$15,"Snowball",$J91:DX91))))</f>
        <v>0</v>
      </c>
      <c r="DZ91" s="3">
        <f t="shared" si="181"/>
        <v>0</v>
      </c>
      <c r="EA91" s="104">
        <f t="shared" si="242"/>
        <v>0</v>
      </c>
      <c r="EB91" s="3">
        <f t="shared" si="243"/>
        <v>0</v>
      </c>
      <c r="EC91" s="3">
        <f t="shared" si="244"/>
        <v>0</v>
      </c>
      <c r="ED91" s="3">
        <f t="shared" si="160"/>
        <v>0</v>
      </c>
      <c r="EE91" s="3">
        <f t="shared" si="161"/>
        <v>0</v>
      </c>
      <c r="EF91" s="3">
        <f>IF(EA91=0,0,IF(EC91-ED91=0,0,MIN(EC91-ED91,$D$1-$C91-SUMIF($J$15:EE$15,"Snowball",$J91:EE91))))</f>
        <v>0</v>
      </c>
      <c r="EG91" s="3">
        <f t="shared" si="182"/>
        <v>0</v>
      </c>
      <c r="EH91" s="104">
        <f t="shared" si="245"/>
        <v>0</v>
      </c>
      <c r="EI91" s="3">
        <f t="shared" si="246"/>
        <v>0</v>
      </c>
      <c r="EJ91" s="3">
        <f t="shared" si="247"/>
        <v>0</v>
      </c>
      <c r="EK91" s="3">
        <f t="shared" si="162"/>
        <v>0</v>
      </c>
      <c r="EL91" s="3">
        <f t="shared" si="163"/>
        <v>0</v>
      </c>
      <c r="EM91" s="3">
        <f>IF(EH91=0,0,IF(EJ91-EK91=0,0,MIN(EJ91-EK91,$D$1-$C91-SUMIF($J$15:EL$15,"Snowball",$J91:EL91))))</f>
        <v>0</v>
      </c>
      <c r="EN91" s="3">
        <f t="shared" si="183"/>
        <v>0</v>
      </c>
    </row>
    <row r="92" spans="1:144" x14ac:dyDescent="0.25">
      <c r="A92" s="1" t="s">
        <v>92</v>
      </c>
      <c r="B92" s="76">
        <f t="shared" si="184"/>
        <v>0</v>
      </c>
      <c r="C92" s="3">
        <f t="shared" si="185"/>
        <v>0</v>
      </c>
      <c r="D92" s="101">
        <f t="shared" si="186"/>
        <v>0</v>
      </c>
      <c r="E92" s="104">
        <f t="shared" si="187"/>
        <v>0</v>
      </c>
      <c r="F92" s="3">
        <f t="shared" si="188"/>
        <v>0</v>
      </c>
      <c r="G92" s="3">
        <f t="shared" si="189"/>
        <v>0</v>
      </c>
      <c r="H92" s="3">
        <f t="shared" si="124"/>
        <v>0</v>
      </c>
      <c r="I92" s="3">
        <f t="shared" si="125"/>
        <v>0</v>
      </c>
      <c r="J92" s="3">
        <f t="shared" si="190"/>
        <v>0</v>
      </c>
      <c r="K92" s="3">
        <f t="shared" si="164"/>
        <v>0</v>
      </c>
      <c r="L92" s="104">
        <f t="shared" si="191"/>
        <v>0</v>
      </c>
      <c r="M92" s="3">
        <f t="shared" si="192"/>
        <v>0</v>
      </c>
      <c r="N92" s="3">
        <f t="shared" si="193"/>
        <v>0</v>
      </c>
      <c r="O92" s="3">
        <f t="shared" si="126"/>
        <v>0</v>
      </c>
      <c r="P92" s="3">
        <f t="shared" si="127"/>
        <v>0</v>
      </c>
      <c r="Q92" s="3">
        <f>IF(L92=0,0,IF(N92-O92=0,0,MIN(N92-O92,$D$1-$C92-SUMIF($J$15:P$15,"Snowball",$J92:P92))))</f>
        <v>0</v>
      </c>
      <c r="R92" s="3">
        <f t="shared" si="165"/>
        <v>0</v>
      </c>
      <c r="S92" s="104">
        <f t="shared" si="194"/>
        <v>0</v>
      </c>
      <c r="T92" s="3">
        <f t="shared" si="195"/>
        <v>0</v>
      </c>
      <c r="U92" s="3">
        <f t="shared" si="196"/>
        <v>0</v>
      </c>
      <c r="V92" s="3">
        <f t="shared" si="128"/>
        <v>0</v>
      </c>
      <c r="W92" s="3">
        <f t="shared" si="129"/>
        <v>0</v>
      </c>
      <c r="X92" s="3">
        <f>IF(S92=0,0,IF(U92-V92=0,0,MIN(U92-V92,$D$1-$C92-SUMIF($J$15:W$15,"Snowball",$J92:W92))))</f>
        <v>0</v>
      </c>
      <c r="Y92" s="3">
        <f t="shared" si="166"/>
        <v>0</v>
      </c>
      <c r="Z92" s="104">
        <f t="shared" si="197"/>
        <v>0</v>
      </c>
      <c r="AA92" s="3">
        <f t="shared" si="198"/>
        <v>0</v>
      </c>
      <c r="AB92" s="3">
        <f t="shared" si="199"/>
        <v>0</v>
      </c>
      <c r="AC92" s="3">
        <f t="shared" si="130"/>
        <v>0</v>
      </c>
      <c r="AD92" s="3">
        <f t="shared" si="131"/>
        <v>0</v>
      </c>
      <c r="AE92" s="3">
        <f>IF(Z92=0,0,IF(AB92-AC92=0,0,MIN(AB92-AC92,$D$1-$C92-SUMIF($J$15:AD$15,"Snowball",$J92:AD92))))</f>
        <v>0</v>
      </c>
      <c r="AF92" s="3">
        <f t="shared" si="167"/>
        <v>0</v>
      </c>
      <c r="AG92" s="104">
        <f t="shared" si="200"/>
        <v>0</v>
      </c>
      <c r="AH92" s="3">
        <f t="shared" si="201"/>
        <v>0</v>
      </c>
      <c r="AI92" s="3">
        <f t="shared" si="202"/>
        <v>0</v>
      </c>
      <c r="AJ92" s="3">
        <f t="shared" si="132"/>
        <v>0</v>
      </c>
      <c r="AK92" s="3">
        <f t="shared" si="133"/>
        <v>0</v>
      </c>
      <c r="AL92" s="3">
        <f>IF(AG92=0,0,IF(AI92-AJ92=0,0,MIN(AI92-AJ92,$D$1-$C92-SUMIF($J$15:AK$15,"Snowball",$J92:AK92))))</f>
        <v>0</v>
      </c>
      <c r="AM92" s="3">
        <f t="shared" si="168"/>
        <v>0</v>
      </c>
      <c r="AN92" s="104">
        <f t="shared" si="203"/>
        <v>0</v>
      </c>
      <c r="AO92" s="3">
        <f t="shared" si="204"/>
        <v>0</v>
      </c>
      <c r="AP92" s="3">
        <f t="shared" si="205"/>
        <v>0</v>
      </c>
      <c r="AQ92" s="3">
        <f t="shared" si="134"/>
        <v>0</v>
      </c>
      <c r="AR92" s="3">
        <f t="shared" si="135"/>
        <v>0</v>
      </c>
      <c r="AS92" s="3">
        <f>IF(AN92=0,0,IF(AP92-AQ92=0,0,MIN(AP92-AQ92,$D$1-$C92-SUMIF($J$15:AR$15,"Snowball",$J92:AR92))))</f>
        <v>0</v>
      </c>
      <c r="AT92" s="3">
        <f t="shared" si="169"/>
        <v>0</v>
      </c>
      <c r="AU92" s="104">
        <f t="shared" si="206"/>
        <v>0</v>
      </c>
      <c r="AV92" s="3">
        <f t="shared" si="207"/>
        <v>0</v>
      </c>
      <c r="AW92" s="3">
        <f t="shared" si="208"/>
        <v>0</v>
      </c>
      <c r="AX92" s="3">
        <f t="shared" si="136"/>
        <v>0</v>
      </c>
      <c r="AY92" s="3">
        <f t="shared" si="137"/>
        <v>0</v>
      </c>
      <c r="AZ92" s="3">
        <f>IF(AU92=0,0,IF(AW92-AX92=0,0,MIN(AW92-AX92,$D$1-$C92-SUMIF($J$15:AY$15,"Snowball",$J92:AY92))))</f>
        <v>0</v>
      </c>
      <c r="BA92" s="3">
        <f t="shared" si="170"/>
        <v>0</v>
      </c>
      <c r="BB92" s="104">
        <f t="shared" si="209"/>
        <v>0</v>
      </c>
      <c r="BC92" s="3">
        <f t="shared" si="210"/>
        <v>0</v>
      </c>
      <c r="BD92" s="3">
        <f t="shared" si="211"/>
        <v>0</v>
      </c>
      <c r="BE92" s="3">
        <f t="shared" si="138"/>
        <v>0</v>
      </c>
      <c r="BF92" s="3">
        <f t="shared" si="139"/>
        <v>0</v>
      </c>
      <c r="BG92" s="3">
        <f>IF(BB92=0,0,IF(BD92-BE92=0,0,MIN(BD92-BE92,$D$1-$C92-SUMIF($J$15:BF$15,"Snowball",$J92:BF92))))</f>
        <v>0</v>
      </c>
      <c r="BH92" s="3">
        <f t="shared" si="171"/>
        <v>0</v>
      </c>
      <c r="BI92" s="104">
        <f t="shared" si="212"/>
        <v>0</v>
      </c>
      <c r="BJ92" s="3">
        <f t="shared" si="213"/>
        <v>0</v>
      </c>
      <c r="BK92" s="3">
        <f t="shared" si="214"/>
        <v>0</v>
      </c>
      <c r="BL92" s="3">
        <f t="shared" si="140"/>
        <v>0</v>
      </c>
      <c r="BM92" s="3">
        <f t="shared" si="141"/>
        <v>0</v>
      </c>
      <c r="BN92" s="3">
        <f>IF(BI92=0,0,IF(BK92-BL92=0,0,MIN(BK92-BL92,$D$1-$C92-SUMIF($J$15:BM$15,"Snowball",$J92:BM92))))</f>
        <v>0</v>
      </c>
      <c r="BO92" s="3">
        <f t="shared" si="172"/>
        <v>0</v>
      </c>
      <c r="BP92" s="104">
        <f t="shared" si="215"/>
        <v>0</v>
      </c>
      <c r="BQ92" s="3">
        <f t="shared" si="216"/>
        <v>0</v>
      </c>
      <c r="BR92" s="3">
        <f t="shared" si="217"/>
        <v>0</v>
      </c>
      <c r="BS92" s="3">
        <f t="shared" si="142"/>
        <v>0</v>
      </c>
      <c r="BT92" s="3">
        <f t="shared" si="143"/>
        <v>0</v>
      </c>
      <c r="BU92" s="3">
        <f>IF(BP92=0,0,IF(BR92-BS92=0,0,MIN(BR92-BS92,$D$1-$C92-SUMIF($J$15:BT$15,"Snowball",$J92:BT92))))</f>
        <v>0</v>
      </c>
      <c r="BV92" s="3">
        <f t="shared" si="173"/>
        <v>0</v>
      </c>
      <c r="BW92" s="104">
        <f t="shared" si="218"/>
        <v>0</v>
      </c>
      <c r="BX92" s="3">
        <f t="shared" si="219"/>
        <v>0</v>
      </c>
      <c r="BY92" s="3">
        <f t="shared" si="220"/>
        <v>0</v>
      </c>
      <c r="BZ92" s="3">
        <f t="shared" si="144"/>
        <v>0</v>
      </c>
      <c r="CA92" s="3">
        <f t="shared" si="145"/>
        <v>0</v>
      </c>
      <c r="CB92" s="3">
        <f>IF(BW92=0,0,IF(BY92-BZ92=0,0,MIN(BY92-BZ92,$D$1-$C92-SUMIF($J$15:CA$15,"Snowball",$J92:CA92))))</f>
        <v>0</v>
      </c>
      <c r="CC92" s="3">
        <f t="shared" si="174"/>
        <v>0</v>
      </c>
      <c r="CD92" s="104">
        <f t="shared" si="221"/>
        <v>0</v>
      </c>
      <c r="CE92" s="3">
        <f t="shared" si="222"/>
        <v>0</v>
      </c>
      <c r="CF92" s="3">
        <f t="shared" si="223"/>
        <v>0</v>
      </c>
      <c r="CG92" s="3">
        <f t="shared" si="146"/>
        <v>0</v>
      </c>
      <c r="CH92" s="3">
        <f t="shared" si="147"/>
        <v>0</v>
      </c>
      <c r="CI92" s="3">
        <f>IF(CD92=0,0,IF(CF92-CG92=0,0,MIN(CF92-CG92,$D$1-$C92-SUMIF($J$15:CH$15,"Snowball",$J92:CH92))))</f>
        <v>0</v>
      </c>
      <c r="CJ92" s="3">
        <f t="shared" si="175"/>
        <v>0</v>
      </c>
      <c r="CK92" s="104">
        <f t="shared" si="224"/>
        <v>0</v>
      </c>
      <c r="CL92" s="3">
        <f t="shared" si="225"/>
        <v>0</v>
      </c>
      <c r="CM92" s="3">
        <f t="shared" si="226"/>
        <v>0</v>
      </c>
      <c r="CN92" s="3">
        <f t="shared" si="148"/>
        <v>0</v>
      </c>
      <c r="CO92" s="3">
        <f t="shared" si="149"/>
        <v>0</v>
      </c>
      <c r="CP92" s="3">
        <f>IF(CK92=0,0,IF(CM92-CN92=0,0,MIN(CM92-CN92,$D$1-$C92-SUMIF($J$15:CO$15,"Snowball",$J92:CO92))))</f>
        <v>0</v>
      </c>
      <c r="CQ92" s="3">
        <f t="shared" si="176"/>
        <v>0</v>
      </c>
      <c r="CR92" s="104">
        <f t="shared" si="227"/>
        <v>0</v>
      </c>
      <c r="CS92" s="3">
        <f t="shared" si="228"/>
        <v>0</v>
      </c>
      <c r="CT92" s="3">
        <f t="shared" si="229"/>
        <v>0</v>
      </c>
      <c r="CU92" s="3">
        <f t="shared" si="150"/>
        <v>0</v>
      </c>
      <c r="CV92" s="3">
        <f t="shared" si="151"/>
        <v>0</v>
      </c>
      <c r="CW92" s="3">
        <f>IF(CR92=0,0,IF(CT92-CU92=0,0,MIN(CT92-CU92,$D$1-$C92-SUMIF($J$15:CV$15,"Snowball",$J92:CV92))))</f>
        <v>0</v>
      </c>
      <c r="CX92" s="3">
        <f t="shared" si="177"/>
        <v>0</v>
      </c>
      <c r="CY92" s="104">
        <f t="shared" si="230"/>
        <v>0</v>
      </c>
      <c r="CZ92" s="3">
        <f t="shared" si="231"/>
        <v>0</v>
      </c>
      <c r="DA92" s="3">
        <f t="shared" si="232"/>
        <v>0</v>
      </c>
      <c r="DB92" s="3">
        <f t="shared" si="152"/>
        <v>0</v>
      </c>
      <c r="DC92" s="3">
        <f t="shared" si="153"/>
        <v>0</v>
      </c>
      <c r="DD92" s="3">
        <f>IF(CY92=0,0,IF(DA92-DB92=0,0,MIN(DA92-DB92,$D$1-$C92-SUMIF($J$15:DC$15,"Snowball",$J92:DC92))))</f>
        <v>0</v>
      </c>
      <c r="DE92" s="3">
        <f t="shared" si="178"/>
        <v>0</v>
      </c>
      <c r="DF92" s="104">
        <f t="shared" si="233"/>
        <v>0</v>
      </c>
      <c r="DG92" s="3">
        <f t="shared" si="234"/>
        <v>0</v>
      </c>
      <c r="DH92" s="3">
        <f t="shared" si="235"/>
        <v>0</v>
      </c>
      <c r="DI92" s="3">
        <f t="shared" si="154"/>
        <v>0</v>
      </c>
      <c r="DJ92" s="3">
        <f t="shared" si="155"/>
        <v>0</v>
      </c>
      <c r="DK92" s="3">
        <f>IF(DF92=0,0,IF(DH92-DI92=0,0,MIN(DH92-DI92,$D$1-$C92-SUMIF($J$15:DJ$15,"Snowball",$J92:DJ92))))</f>
        <v>0</v>
      </c>
      <c r="DL92" s="3">
        <f t="shared" si="179"/>
        <v>0</v>
      </c>
      <c r="DM92" s="104">
        <f t="shared" si="236"/>
        <v>0</v>
      </c>
      <c r="DN92" s="3">
        <f t="shared" si="237"/>
        <v>0</v>
      </c>
      <c r="DO92" s="3">
        <f t="shared" si="238"/>
        <v>0</v>
      </c>
      <c r="DP92" s="3">
        <f t="shared" si="156"/>
        <v>0</v>
      </c>
      <c r="DQ92" s="3">
        <f t="shared" si="157"/>
        <v>0</v>
      </c>
      <c r="DR92" s="3">
        <f>IF(DM92=0,0,IF(DO92-DP92=0,0,MIN(DO92-DP92,$D$1-$C92-SUMIF($J$15:DQ$15,"Snowball",$J92:DQ92))))</f>
        <v>0</v>
      </c>
      <c r="DS92" s="3">
        <f t="shared" si="180"/>
        <v>0</v>
      </c>
      <c r="DT92" s="104">
        <f t="shared" si="239"/>
        <v>0</v>
      </c>
      <c r="DU92" s="3">
        <f t="shared" si="240"/>
        <v>0</v>
      </c>
      <c r="DV92" s="3">
        <f t="shared" si="241"/>
        <v>0</v>
      </c>
      <c r="DW92" s="3">
        <f t="shared" si="158"/>
        <v>0</v>
      </c>
      <c r="DX92" s="3">
        <f t="shared" si="159"/>
        <v>0</v>
      </c>
      <c r="DY92" s="3">
        <f>IF(DT92=0,0,IF(DV92-DW92=0,0,MIN(DV92-DW92,$D$1-$C92-SUMIF($J$15:DX$15,"Snowball",$J92:DX92))))</f>
        <v>0</v>
      </c>
      <c r="DZ92" s="3">
        <f t="shared" si="181"/>
        <v>0</v>
      </c>
      <c r="EA92" s="104">
        <f t="shared" si="242"/>
        <v>0</v>
      </c>
      <c r="EB92" s="3">
        <f t="shared" si="243"/>
        <v>0</v>
      </c>
      <c r="EC92" s="3">
        <f t="shared" si="244"/>
        <v>0</v>
      </c>
      <c r="ED92" s="3">
        <f t="shared" si="160"/>
        <v>0</v>
      </c>
      <c r="EE92" s="3">
        <f t="shared" si="161"/>
        <v>0</v>
      </c>
      <c r="EF92" s="3">
        <f>IF(EA92=0,0,IF(EC92-ED92=0,0,MIN(EC92-ED92,$D$1-$C92-SUMIF($J$15:EE$15,"Snowball",$J92:EE92))))</f>
        <v>0</v>
      </c>
      <c r="EG92" s="3">
        <f t="shared" si="182"/>
        <v>0</v>
      </c>
      <c r="EH92" s="104">
        <f t="shared" si="245"/>
        <v>0</v>
      </c>
      <c r="EI92" s="3">
        <f t="shared" si="246"/>
        <v>0</v>
      </c>
      <c r="EJ92" s="3">
        <f t="shared" si="247"/>
        <v>0</v>
      </c>
      <c r="EK92" s="3">
        <f t="shared" si="162"/>
        <v>0</v>
      </c>
      <c r="EL92" s="3">
        <f t="shared" si="163"/>
        <v>0</v>
      </c>
      <c r="EM92" s="3">
        <f>IF(EH92=0,0,IF(EJ92-EK92=0,0,MIN(EJ92-EK92,$D$1-$C92-SUMIF($J$15:EL$15,"Snowball",$J92:EL92))))</f>
        <v>0</v>
      </c>
      <c r="EN92" s="3">
        <f t="shared" si="183"/>
        <v>0</v>
      </c>
    </row>
    <row r="93" spans="1:144" x14ac:dyDescent="0.25">
      <c r="A93" s="1" t="s">
        <v>93</v>
      </c>
      <c r="B93" s="76">
        <f t="shared" si="184"/>
        <v>0</v>
      </c>
      <c r="C93" s="3">
        <f t="shared" si="185"/>
        <v>0</v>
      </c>
      <c r="D93" s="101">
        <f t="shared" si="186"/>
        <v>0</v>
      </c>
      <c r="E93" s="104">
        <f t="shared" si="187"/>
        <v>0</v>
      </c>
      <c r="F93" s="3">
        <f t="shared" si="188"/>
        <v>0</v>
      </c>
      <c r="G93" s="3">
        <f t="shared" si="189"/>
        <v>0</v>
      </c>
      <c r="H93" s="3">
        <f t="shared" si="124"/>
        <v>0</v>
      </c>
      <c r="I93" s="3">
        <f t="shared" si="125"/>
        <v>0</v>
      </c>
      <c r="J93" s="3">
        <f t="shared" si="190"/>
        <v>0</v>
      </c>
      <c r="K93" s="3">
        <f t="shared" si="164"/>
        <v>0</v>
      </c>
      <c r="L93" s="104">
        <f t="shared" si="191"/>
        <v>0</v>
      </c>
      <c r="M93" s="3">
        <f t="shared" si="192"/>
        <v>0</v>
      </c>
      <c r="N93" s="3">
        <f t="shared" si="193"/>
        <v>0</v>
      </c>
      <c r="O93" s="3">
        <f t="shared" si="126"/>
        <v>0</v>
      </c>
      <c r="P93" s="3">
        <f t="shared" si="127"/>
        <v>0</v>
      </c>
      <c r="Q93" s="3">
        <f>IF(L93=0,0,IF(N93-O93=0,0,MIN(N93-O93,$D$1-$C93-SUMIF($J$15:P$15,"Snowball",$J93:P93))))</f>
        <v>0</v>
      </c>
      <c r="R93" s="3">
        <f t="shared" si="165"/>
        <v>0</v>
      </c>
      <c r="S93" s="104">
        <f t="shared" si="194"/>
        <v>0</v>
      </c>
      <c r="T93" s="3">
        <f t="shared" si="195"/>
        <v>0</v>
      </c>
      <c r="U93" s="3">
        <f t="shared" si="196"/>
        <v>0</v>
      </c>
      <c r="V93" s="3">
        <f t="shared" si="128"/>
        <v>0</v>
      </c>
      <c r="W93" s="3">
        <f t="shared" si="129"/>
        <v>0</v>
      </c>
      <c r="X93" s="3">
        <f>IF(S93=0,0,IF(U93-V93=0,0,MIN(U93-V93,$D$1-$C93-SUMIF($J$15:W$15,"Snowball",$J93:W93))))</f>
        <v>0</v>
      </c>
      <c r="Y93" s="3">
        <f t="shared" si="166"/>
        <v>0</v>
      </c>
      <c r="Z93" s="104">
        <f t="shared" si="197"/>
        <v>0</v>
      </c>
      <c r="AA93" s="3">
        <f t="shared" si="198"/>
        <v>0</v>
      </c>
      <c r="AB93" s="3">
        <f t="shared" si="199"/>
        <v>0</v>
      </c>
      <c r="AC93" s="3">
        <f t="shared" si="130"/>
        <v>0</v>
      </c>
      <c r="AD93" s="3">
        <f t="shared" si="131"/>
        <v>0</v>
      </c>
      <c r="AE93" s="3">
        <f>IF(Z93=0,0,IF(AB93-AC93=0,0,MIN(AB93-AC93,$D$1-$C93-SUMIF($J$15:AD$15,"Snowball",$J93:AD93))))</f>
        <v>0</v>
      </c>
      <c r="AF93" s="3">
        <f t="shared" si="167"/>
        <v>0</v>
      </c>
      <c r="AG93" s="104">
        <f t="shared" si="200"/>
        <v>0</v>
      </c>
      <c r="AH93" s="3">
        <f t="shared" si="201"/>
        <v>0</v>
      </c>
      <c r="AI93" s="3">
        <f t="shared" si="202"/>
        <v>0</v>
      </c>
      <c r="AJ93" s="3">
        <f t="shared" si="132"/>
        <v>0</v>
      </c>
      <c r="AK93" s="3">
        <f t="shared" si="133"/>
        <v>0</v>
      </c>
      <c r="AL93" s="3">
        <f>IF(AG93=0,0,IF(AI93-AJ93=0,0,MIN(AI93-AJ93,$D$1-$C93-SUMIF($J$15:AK$15,"Snowball",$J93:AK93))))</f>
        <v>0</v>
      </c>
      <c r="AM93" s="3">
        <f t="shared" si="168"/>
        <v>0</v>
      </c>
      <c r="AN93" s="104">
        <f t="shared" si="203"/>
        <v>0</v>
      </c>
      <c r="AO93" s="3">
        <f t="shared" si="204"/>
        <v>0</v>
      </c>
      <c r="AP93" s="3">
        <f t="shared" si="205"/>
        <v>0</v>
      </c>
      <c r="AQ93" s="3">
        <f t="shared" si="134"/>
        <v>0</v>
      </c>
      <c r="AR93" s="3">
        <f t="shared" si="135"/>
        <v>0</v>
      </c>
      <c r="AS93" s="3">
        <f>IF(AN93=0,0,IF(AP93-AQ93=0,0,MIN(AP93-AQ93,$D$1-$C93-SUMIF($J$15:AR$15,"Snowball",$J93:AR93))))</f>
        <v>0</v>
      </c>
      <c r="AT93" s="3">
        <f t="shared" si="169"/>
        <v>0</v>
      </c>
      <c r="AU93" s="104">
        <f t="shared" si="206"/>
        <v>0</v>
      </c>
      <c r="AV93" s="3">
        <f t="shared" si="207"/>
        <v>0</v>
      </c>
      <c r="AW93" s="3">
        <f t="shared" si="208"/>
        <v>0</v>
      </c>
      <c r="AX93" s="3">
        <f t="shared" si="136"/>
        <v>0</v>
      </c>
      <c r="AY93" s="3">
        <f t="shared" si="137"/>
        <v>0</v>
      </c>
      <c r="AZ93" s="3">
        <f>IF(AU93=0,0,IF(AW93-AX93=0,0,MIN(AW93-AX93,$D$1-$C93-SUMIF($J$15:AY$15,"Snowball",$J93:AY93))))</f>
        <v>0</v>
      </c>
      <c r="BA93" s="3">
        <f t="shared" si="170"/>
        <v>0</v>
      </c>
      <c r="BB93" s="104">
        <f t="shared" si="209"/>
        <v>0</v>
      </c>
      <c r="BC93" s="3">
        <f t="shared" si="210"/>
        <v>0</v>
      </c>
      <c r="BD93" s="3">
        <f t="shared" si="211"/>
        <v>0</v>
      </c>
      <c r="BE93" s="3">
        <f t="shared" si="138"/>
        <v>0</v>
      </c>
      <c r="BF93" s="3">
        <f t="shared" si="139"/>
        <v>0</v>
      </c>
      <c r="BG93" s="3">
        <f>IF(BB93=0,0,IF(BD93-BE93=0,0,MIN(BD93-BE93,$D$1-$C93-SUMIF($J$15:BF$15,"Snowball",$J93:BF93))))</f>
        <v>0</v>
      </c>
      <c r="BH93" s="3">
        <f t="shared" si="171"/>
        <v>0</v>
      </c>
      <c r="BI93" s="104">
        <f t="shared" si="212"/>
        <v>0</v>
      </c>
      <c r="BJ93" s="3">
        <f t="shared" si="213"/>
        <v>0</v>
      </c>
      <c r="BK93" s="3">
        <f t="shared" si="214"/>
        <v>0</v>
      </c>
      <c r="BL93" s="3">
        <f t="shared" si="140"/>
        <v>0</v>
      </c>
      <c r="BM93" s="3">
        <f t="shared" si="141"/>
        <v>0</v>
      </c>
      <c r="BN93" s="3">
        <f>IF(BI93=0,0,IF(BK93-BL93=0,0,MIN(BK93-BL93,$D$1-$C93-SUMIF($J$15:BM$15,"Snowball",$J93:BM93))))</f>
        <v>0</v>
      </c>
      <c r="BO93" s="3">
        <f t="shared" si="172"/>
        <v>0</v>
      </c>
      <c r="BP93" s="104">
        <f t="shared" si="215"/>
        <v>0</v>
      </c>
      <c r="BQ93" s="3">
        <f t="shared" si="216"/>
        <v>0</v>
      </c>
      <c r="BR93" s="3">
        <f t="shared" si="217"/>
        <v>0</v>
      </c>
      <c r="BS93" s="3">
        <f t="shared" si="142"/>
        <v>0</v>
      </c>
      <c r="BT93" s="3">
        <f t="shared" si="143"/>
        <v>0</v>
      </c>
      <c r="BU93" s="3">
        <f>IF(BP93=0,0,IF(BR93-BS93=0,0,MIN(BR93-BS93,$D$1-$C93-SUMIF($J$15:BT$15,"Snowball",$J93:BT93))))</f>
        <v>0</v>
      </c>
      <c r="BV93" s="3">
        <f t="shared" si="173"/>
        <v>0</v>
      </c>
      <c r="BW93" s="104">
        <f t="shared" si="218"/>
        <v>0</v>
      </c>
      <c r="BX93" s="3">
        <f t="shared" si="219"/>
        <v>0</v>
      </c>
      <c r="BY93" s="3">
        <f t="shared" si="220"/>
        <v>0</v>
      </c>
      <c r="BZ93" s="3">
        <f t="shared" si="144"/>
        <v>0</v>
      </c>
      <c r="CA93" s="3">
        <f t="shared" si="145"/>
        <v>0</v>
      </c>
      <c r="CB93" s="3">
        <f>IF(BW93=0,0,IF(BY93-BZ93=0,0,MIN(BY93-BZ93,$D$1-$C93-SUMIF($J$15:CA$15,"Snowball",$J93:CA93))))</f>
        <v>0</v>
      </c>
      <c r="CC93" s="3">
        <f t="shared" si="174"/>
        <v>0</v>
      </c>
      <c r="CD93" s="104">
        <f t="shared" si="221"/>
        <v>0</v>
      </c>
      <c r="CE93" s="3">
        <f t="shared" si="222"/>
        <v>0</v>
      </c>
      <c r="CF93" s="3">
        <f t="shared" si="223"/>
        <v>0</v>
      </c>
      <c r="CG93" s="3">
        <f t="shared" si="146"/>
        <v>0</v>
      </c>
      <c r="CH93" s="3">
        <f t="shared" si="147"/>
        <v>0</v>
      </c>
      <c r="CI93" s="3">
        <f>IF(CD93=0,0,IF(CF93-CG93=0,0,MIN(CF93-CG93,$D$1-$C93-SUMIF($J$15:CH$15,"Snowball",$J93:CH93))))</f>
        <v>0</v>
      </c>
      <c r="CJ93" s="3">
        <f t="shared" si="175"/>
        <v>0</v>
      </c>
      <c r="CK93" s="104">
        <f t="shared" si="224"/>
        <v>0</v>
      </c>
      <c r="CL93" s="3">
        <f t="shared" si="225"/>
        <v>0</v>
      </c>
      <c r="CM93" s="3">
        <f t="shared" si="226"/>
        <v>0</v>
      </c>
      <c r="CN93" s="3">
        <f t="shared" si="148"/>
        <v>0</v>
      </c>
      <c r="CO93" s="3">
        <f t="shared" si="149"/>
        <v>0</v>
      </c>
      <c r="CP93" s="3">
        <f>IF(CK93=0,0,IF(CM93-CN93=0,0,MIN(CM93-CN93,$D$1-$C93-SUMIF($J$15:CO$15,"Snowball",$J93:CO93))))</f>
        <v>0</v>
      </c>
      <c r="CQ93" s="3">
        <f t="shared" si="176"/>
        <v>0</v>
      </c>
      <c r="CR93" s="104">
        <f t="shared" si="227"/>
        <v>0</v>
      </c>
      <c r="CS93" s="3">
        <f t="shared" si="228"/>
        <v>0</v>
      </c>
      <c r="CT93" s="3">
        <f t="shared" si="229"/>
        <v>0</v>
      </c>
      <c r="CU93" s="3">
        <f t="shared" si="150"/>
        <v>0</v>
      </c>
      <c r="CV93" s="3">
        <f t="shared" si="151"/>
        <v>0</v>
      </c>
      <c r="CW93" s="3">
        <f>IF(CR93=0,0,IF(CT93-CU93=0,0,MIN(CT93-CU93,$D$1-$C93-SUMIF($J$15:CV$15,"Snowball",$J93:CV93))))</f>
        <v>0</v>
      </c>
      <c r="CX93" s="3">
        <f t="shared" si="177"/>
        <v>0</v>
      </c>
      <c r="CY93" s="104">
        <f t="shared" si="230"/>
        <v>0</v>
      </c>
      <c r="CZ93" s="3">
        <f t="shared" si="231"/>
        <v>0</v>
      </c>
      <c r="DA93" s="3">
        <f t="shared" si="232"/>
        <v>0</v>
      </c>
      <c r="DB93" s="3">
        <f t="shared" si="152"/>
        <v>0</v>
      </c>
      <c r="DC93" s="3">
        <f t="shared" si="153"/>
        <v>0</v>
      </c>
      <c r="DD93" s="3">
        <f>IF(CY93=0,0,IF(DA93-DB93=0,0,MIN(DA93-DB93,$D$1-$C93-SUMIF($J$15:DC$15,"Snowball",$J93:DC93))))</f>
        <v>0</v>
      </c>
      <c r="DE93" s="3">
        <f t="shared" si="178"/>
        <v>0</v>
      </c>
      <c r="DF93" s="104">
        <f t="shared" si="233"/>
        <v>0</v>
      </c>
      <c r="DG93" s="3">
        <f t="shared" si="234"/>
        <v>0</v>
      </c>
      <c r="DH93" s="3">
        <f t="shared" si="235"/>
        <v>0</v>
      </c>
      <c r="DI93" s="3">
        <f t="shared" si="154"/>
        <v>0</v>
      </c>
      <c r="DJ93" s="3">
        <f t="shared" si="155"/>
        <v>0</v>
      </c>
      <c r="DK93" s="3">
        <f>IF(DF93=0,0,IF(DH93-DI93=0,0,MIN(DH93-DI93,$D$1-$C93-SUMIF($J$15:DJ$15,"Snowball",$J93:DJ93))))</f>
        <v>0</v>
      </c>
      <c r="DL93" s="3">
        <f t="shared" si="179"/>
        <v>0</v>
      </c>
      <c r="DM93" s="104">
        <f t="shared" si="236"/>
        <v>0</v>
      </c>
      <c r="DN93" s="3">
        <f t="shared" si="237"/>
        <v>0</v>
      </c>
      <c r="DO93" s="3">
        <f t="shared" si="238"/>
        <v>0</v>
      </c>
      <c r="DP93" s="3">
        <f t="shared" si="156"/>
        <v>0</v>
      </c>
      <c r="DQ93" s="3">
        <f t="shared" si="157"/>
        <v>0</v>
      </c>
      <c r="DR93" s="3">
        <f>IF(DM93=0,0,IF(DO93-DP93=0,0,MIN(DO93-DP93,$D$1-$C93-SUMIF($J$15:DQ$15,"Snowball",$J93:DQ93))))</f>
        <v>0</v>
      </c>
      <c r="DS93" s="3">
        <f t="shared" si="180"/>
        <v>0</v>
      </c>
      <c r="DT93" s="104">
        <f t="shared" si="239"/>
        <v>0</v>
      </c>
      <c r="DU93" s="3">
        <f t="shared" si="240"/>
        <v>0</v>
      </c>
      <c r="DV93" s="3">
        <f t="shared" si="241"/>
        <v>0</v>
      </c>
      <c r="DW93" s="3">
        <f t="shared" si="158"/>
        <v>0</v>
      </c>
      <c r="DX93" s="3">
        <f t="shared" si="159"/>
        <v>0</v>
      </c>
      <c r="DY93" s="3">
        <f>IF(DT93=0,0,IF(DV93-DW93=0,0,MIN(DV93-DW93,$D$1-$C93-SUMIF($J$15:DX$15,"Snowball",$J93:DX93))))</f>
        <v>0</v>
      </c>
      <c r="DZ93" s="3">
        <f t="shared" si="181"/>
        <v>0</v>
      </c>
      <c r="EA93" s="104">
        <f t="shared" si="242"/>
        <v>0</v>
      </c>
      <c r="EB93" s="3">
        <f t="shared" si="243"/>
        <v>0</v>
      </c>
      <c r="EC93" s="3">
        <f t="shared" si="244"/>
        <v>0</v>
      </c>
      <c r="ED93" s="3">
        <f t="shared" si="160"/>
        <v>0</v>
      </c>
      <c r="EE93" s="3">
        <f t="shared" si="161"/>
        <v>0</v>
      </c>
      <c r="EF93" s="3">
        <f>IF(EA93=0,0,IF(EC93-ED93=0,0,MIN(EC93-ED93,$D$1-$C93-SUMIF($J$15:EE$15,"Snowball",$J93:EE93))))</f>
        <v>0</v>
      </c>
      <c r="EG93" s="3">
        <f t="shared" si="182"/>
        <v>0</v>
      </c>
      <c r="EH93" s="104">
        <f t="shared" si="245"/>
        <v>0</v>
      </c>
      <c r="EI93" s="3">
        <f t="shared" si="246"/>
        <v>0</v>
      </c>
      <c r="EJ93" s="3">
        <f t="shared" si="247"/>
        <v>0</v>
      </c>
      <c r="EK93" s="3">
        <f t="shared" si="162"/>
        <v>0</v>
      </c>
      <c r="EL93" s="3">
        <f t="shared" si="163"/>
        <v>0</v>
      </c>
      <c r="EM93" s="3">
        <f>IF(EH93=0,0,IF(EJ93-EK93=0,0,MIN(EJ93-EK93,$D$1-$C93-SUMIF($J$15:EL$15,"Snowball",$J93:EL93))))</f>
        <v>0</v>
      </c>
      <c r="EN93" s="3">
        <f t="shared" si="183"/>
        <v>0</v>
      </c>
    </row>
    <row r="94" spans="1:144" x14ac:dyDescent="0.25">
      <c r="A94" s="1" t="s">
        <v>94</v>
      </c>
      <c r="B94" s="76">
        <f t="shared" si="184"/>
        <v>0</v>
      </c>
      <c r="C94" s="3">
        <f t="shared" si="185"/>
        <v>0</v>
      </c>
      <c r="D94" s="101">
        <f t="shared" si="186"/>
        <v>0</v>
      </c>
      <c r="E94" s="104">
        <f t="shared" si="187"/>
        <v>0</v>
      </c>
      <c r="F94" s="3">
        <f t="shared" si="188"/>
        <v>0</v>
      </c>
      <c r="G94" s="3">
        <f t="shared" si="189"/>
        <v>0</v>
      </c>
      <c r="H94" s="3">
        <f t="shared" si="124"/>
        <v>0</v>
      </c>
      <c r="I94" s="3">
        <f t="shared" si="125"/>
        <v>0</v>
      </c>
      <c r="J94" s="3">
        <f t="shared" si="190"/>
        <v>0</v>
      </c>
      <c r="K94" s="3">
        <f t="shared" si="164"/>
        <v>0</v>
      </c>
      <c r="L94" s="104">
        <f t="shared" si="191"/>
        <v>0</v>
      </c>
      <c r="M94" s="3">
        <f t="shared" si="192"/>
        <v>0</v>
      </c>
      <c r="N94" s="3">
        <f t="shared" si="193"/>
        <v>0</v>
      </c>
      <c r="O94" s="3">
        <f t="shared" si="126"/>
        <v>0</v>
      </c>
      <c r="P94" s="3">
        <f t="shared" si="127"/>
        <v>0</v>
      </c>
      <c r="Q94" s="3">
        <f>IF(L94=0,0,IF(N94-O94=0,0,MIN(N94-O94,$D$1-$C94-SUMIF($J$15:P$15,"Snowball",$J94:P94))))</f>
        <v>0</v>
      </c>
      <c r="R94" s="3">
        <f t="shared" si="165"/>
        <v>0</v>
      </c>
      <c r="S94" s="104">
        <f t="shared" si="194"/>
        <v>0</v>
      </c>
      <c r="T94" s="3">
        <f t="shared" si="195"/>
        <v>0</v>
      </c>
      <c r="U94" s="3">
        <f t="shared" si="196"/>
        <v>0</v>
      </c>
      <c r="V94" s="3">
        <f t="shared" si="128"/>
        <v>0</v>
      </c>
      <c r="W94" s="3">
        <f t="shared" si="129"/>
        <v>0</v>
      </c>
      <c r="X94" s="3">
        <f>IF(S94=0,0,IF(U94-V94=0,0,MIN(U94-V94,$D$1-$C94-SUMIF($J$15:W$15,"Snowball",$J94:W94))))</f>
        <v>0</v>
      </c>
      <c r="Y94" s="3">
        <f t="shared" si="166"/>
        <v>0</v>
      </c>
      <c r="Z94" s="104">
        <f t="shared" si="197"/>
        <v>0</v>
      </c>
      <c r="AA94" s="3">
        <f t="shared" si="198"/>
        <v>0</v>
      </c>
      <c r="AB94" s="3">
        <f t="shared" si="199"/>
        <v>0</v>
      </c>
      <c r="AC94" s="3">
        <f t="shared" si="130"/>
        <v>0</v>
      </c>
      <c r="AD94" s="3">
        <f t="shared" si="131"/>
        <v>0</v>
      </c>
      <c r="AE94" s="3">
        <f>IF(Z94=0,0,IF(AB94-AC94=0,0,MIN(AB94-AC94,$D$1-$C94-SUMIF($J$15:AD$15,"Snowball",$J94:AD94))))</f>
        <v>0</v>
      </c>
      <c r="AF94" s="3">
        <f t="shared" si="167"/>
        <v>0</v>
      </c>
      <c r="AG94" s="104">
        <f t="shared" si="200"/>
        <v>0</v>
      </c>
      <c r="AH94" s="3">
        <f t="shared" si="201"/>
        <v>0</v>
      </c>
      <c r="AI94" s="3">
        <f t="shared" si="202"/>
        <v>0</v>
      </c>
      <c r="AJ94" s="3">
        <f t="shared" si="132"/>
        <v>0</v>
      </c>
      <c r="AK94" s="3">
        <f t="shared" si="133"/>
        <v>0</v>
      </c>
      <c r="AL94" s="3">
        <f>IF(AG94=0,0,IF(AI94-AJ94=0,0,MIN(AI94-AJ94,$D$1-$C94-SUMIF($J$15:AK$15,"Snowball",$J94:AK94))))</f>
        <v>0</v>
      </c>
      <c r="AM94" s="3">
        <f t="shared" si="168"/>
        <v>0</v>
      </c>
      <c r="AN94" s="104">
        <f t="shared" si="203"/>
        <v>0</v>
      </c>
      <c r="AO94" s="3">
        <f t="shared" si="204"/>
        <v>0</v>
      </c>
      <c r="AP94" s="3">
        <f t="shared" si="205"/>
        <v>0</v>
      </c>
      <c r="AQ94" s="3">
        <f t="shared" si="134"/>
        <v>0</v>
      </c>
      <c r="AR94" s="3">
        <f t="shared" si="135"/>
        <v>0</v>
      </c>
      <c r="AS94" s="3">
        <f>IF(AN94=0,0,IF(AP94-AQ94=0,0,MIN(AP94-AQ94,$D$1-$C94-SUMIF($J$15:AR$15,"Snowball",$J94:AR94))))</f>
        <v>0</v>
      </c>
      <c r="AT94" s="3">
        <f t="shared" si="169"/>
        <v>0</v>
      </c>
      <c r="AU94" s="104">
        <f t="shared" si="206"/>
        <v>0</v>
      </c>
      <c r="AV94" s="3">
        <f t="shared" si="207"/>
        <v>0</v>
      </c>
      <c r="AW94" s="3">
        <f t="shared" si="208"/>
        <v>0</v>
      </c>
      <c r="AX94" s="3">
        <f t="shared" si="136"/>
        <v>0</v>
      </c>
      <c r="AY94" s="3">
        <f t="shared" si="137"/>
        <v>0</v>
      </c>
      <c r="AZ94" s="3">
        <f>IF(AU94=0,0,IF(AW94-AX94=0,0,MIN(AW94-AX94,$D$1-$C94-SUMIF($J$15:AY$15,"Snowball",$J94:AY94))))</f>
        <v>0</v>
      </c>
      <c r="BA94" s="3">
        <f t="shared" si="170"/>
        <v>0</v>
      </c>
      <c r="BB94" s="104">
        <f t="shared" si="209"/>
        <v>0</v>
      </c>
      <c r="BC94" s="3">
        <f t="shared" si="210"/>
        <v>0</v>
      </c>
      <c r="BD94" s="3">
        <f t="shared" si="211"/>
        <v>0</v>
      </c>
      <c r="BE94" s="3">
        <f t="shared" si="138"/>
        <v>0</v>
      </c>
      <c r="BF94" s="3">
        <f t="shared" si="139"/>
        <v>0</v>
      </c>
      <c r="BG94" s="3">
        <f>IF(BB94=0,0,IF(BD94-BE94=0,0,MIN(BD94-BE94,$D$1-$C94-SUMIF($J$15:BF$15,"Snowball",$J94:BF94))))</f>
        <v>0</v>
      </c>
      <c r="BH94" s="3">
        <f t="shared" si="171"/>
        <v>0</v>
      </c>
      <c r="BI94" s="104">
        <f t="shared" si="212"/>
        <v>0</v>
      </c>
      <c r="BJ94" s="3">
        <f t="shared" si="213"/>
        <v>0</v>
      </c>
      <c r="BK94" s="3">
        <f t="shared" si="214"/>
        <v>0</v>
      </c>
      <c r="BL94" s="3">
        <f t="shared" si="140"/>
        <v>0</v>
      </c>
      <c r="BM94" s="3">
        <f t="shared" si="141"/>
        <v>0</v>
      </c>
      <c r="BN94" s="3">
        <f>IF(BI94=0,0,IF(BK94-BL94=0,0,MIN(BK94-BL94,$D$1-$C94-SUMIF($J$15:BM$15,"Snowball",$J94:BM94))))</f>
        <v>0</v>
      </c>
      <c r="BO94" s="3">
        <f t="shared" si="172"/>
        <v>0</v>
      </c>
      <c r="BP94" s="104">
        <f t="shared" si="215"/>
        <v>0</v>
      </c>
      <c r="BQ94" s="3">
        <f t="shared" si="216"/>
        <v>0</v>
      </c>
      <c r="BR94" s="3">
        <f t="shared" si="217"/>
        <v>0</v>
      </c>
      <c r="BS94" s="3">
        <f t="shared" si="142"/>
        <v>0</v>
      </c>
      <c r="BT94" s="3">
        <f t="shared" si="143"/>
        <v>0</v>
      </c>
      <c r="BU94" s="3">
        <f>IF(BP94=0,0,IF(BR94-BS94=0,0,MIN(BR94-BS94,$D$1-$C94-SUMIF($J$15:BT$15,"Snowball",$J94:BT94))))</f>
        <v>0</v>
      </c>
      <c r="BV94" s="3">
        <f t="shared" si="173"/>
        <v>0</v>
      </c>
      <c r="BW94" s="104">
        <f t="shared" si="218"/>
        <v>0</v>
      </c>
      <c r="BX94" s="3">
        <f t="shared" si="219"/>
        <v>0</v>
      </c>
      <c r="BY94" s="3">
        <f t="shared" si="220"/>
        <v>0</v>
      </c>
      <c r="BZ94" s="3">
        <f t="shared" si="144"/>
        <v>0</v>
      </c>
      <c r="CA94" s="3">
        <f t="shared" si="145"/>
        <v>0</v>
      </c>
      <c r="CB94" s="3">
        <f>IF(BW94=0,0,IF(BY94-BZ94=0,0,MIN(BY94-BZ94,$D$1-$C94-SUMIF($J$15:CA$15,"Snowball",$J94:CA94))))</f>
        <v>0</v>
      </c>
      <c r="CC94" s="3">
        <f t="shared" si="174"/>
        <v>0</v>
      </c>
      <c r="CD94" s="104">
        <f t="shared" si="221"/>
        <v>0</v>
      </c>
      <c r="CE94" s="3">
        <f t="shared" si="222"/>
        <v>0</v>
      </c>
      <c r="CF94" s="3">
        <f t="shared" si="223"/>
        <v>0</v>
      </c>
      <c r="CG94" s="3">
        <f t="shared" si="146"/>
        <v>0</v>
      </c>
      <c r="CH94" s="3">
        <f t="shared" si="147"/>
        <v>0</v>
      </c>
      <c r="CI94" s="3">
        <f>IF(CD94=0,0,IF(CF94-CG94=0,0,MIN(CF94-CG94,$D$1-$C94-SUMIF($J$15:CH$15,"Snowball",$J94:CH94))))</f>
        <v>0</v>
      </c>
      <c r="CJ94" s="3">
        <f t="shared" si="175"/>
        <v>0</v>
      </c>
      <c r="CK94" s="104">
        <f t="shared" si="224"/>
        <v>0</v>
      </c>
      <c r="CL94" s="3">
        <f t="shared" si="225"/>
        <v>0</v>
      </c>
      <c r="CM94" s="3">
        <f t="shared" si="226"/>
        <v>0</v>
      </c>
      <c r="CN94" s="3">
        <f t="shared" si="148"/>
        <v>0</v>
      </c>
      <c r="CO94" s="3">
        <f t="shared" si="149"/>
        <v>0</v>
      </c>
      <c r="CP94" s="3">
        <f>IF(CK94=0,0,IF(CM94-CN94=0,0,MIN(CM94-CN94,$D$1-$C94-SUMIF($J$15:CO$15,"Snowball",$J94:CO94))))</f>
        <v>0</v>
      </c>
      <c r="CQ94" s="3">
        <f t="shared" si="176"/>
        <v>0</v>
      </c>
      <c r="CR94" s="104">
        <f t="shared" si="227"/>
        <v>0</v>
      </c>
      <c r="CS94" s="3">
        <f t="shared" si="228"/>
        <v>0</v>
      </c>
      <c r="CT94" s="3">
        <f t="shared" si="229"/>
        <v>0</v>
      </c>
      <c r="CU94" s="3">
        <f t="shared" si="150"/>
        <v>0</v>
      </c>
      <c r="CV94" s="3">
        <f t="shared" si="151"/>
        <v>0</v>
      </c>
      <c r="CW94" s="3">
        <f>IF(CR94=0,0,IF(CT94-CU94=0,0,MIN(CT94-CU94,$D$1-$C94-SUMIF($J$15:CV$15,"Snowball",$J94:CV94))))</f>
        <v>0</v>
      </c>
      <c r="CX94" s="3">
        <f t="shared" si="177"/>
        <v>0</v>
      </c>
      <c r="CY94" s="104">
        <f t="shared" si="230"/>
        <v>0</v>
      </c>
      <c r="CZ94" s="3">
        <f t="shared" si="231"/>
        <v>0</v>
      </c>
      <c r="DA94" s="3">
        <f t="shared" si="232"/>
        <v>0</v>
      </c>
      <c r="DB94" s="3">
        <f t="shared" si="152"/>
        <v>0</v>
      </c>
      <c r="DC94" s="3">
        <f t="shared" si="153"/>
        <v>0</v>
      </c>
      <c r="DD94" s="3">
        <f>IF(CY94=0,0,IF(DA94-DB94=0,0,MIN(DA94-DB94,$D$1-$C94-SUMIF($J$15:DC$15,"Snowball",$J94:DC94))))</f>
        <v>0</v>
      </c>
      <c r="DE94" s="3">
        <f t="shared" si="178"/>
        <v>0</v>
      </c>
      <c r="DF94" s="104">
        <f t="shared" si="233"/>
        <v>0</v>
      </c>
      <c r="DG94" s="3">
        <f t="shared" si="234"/>
        <v>0</v>
      </c>
      <c r="DH94" s="3">
        <f t="shared" si="235"/>
        <v>0</v>
      </c>
      <c r="DI94" s="3">
        <f t="shared" si="154"/>
        <v>0</v>
      </c>
      <c r="DJ94" s="3">
        <f t="shared" si="155"/>
        <v>0</v>
      </c>
      <c r="DK94" s="3">
        <f>IF(DF94=0,0,IF(DH94-DI94=0,0,MIN(DH94-DI94,$D$1-$C94-SUMIF($J$15:DJ$15,"Snowball",$J94:DJ94))))</f>
        <v>0</v>
      </c>
      <c r="DL94" s="3">
        <f t="shared" si="179"/>
        <v>0</v>
      </c>
      <c r="DM94" s="104">
        <f t="shared" si="236"/>
        <v>0</v>
      </c>
      <c r="DN94" s="3">
        <f t="shared" si="237"/>
        <v>0</v>
      </c>
      <c r="DO94" s="3">
        <f t="shared" si="238"/>
        <v>0</v>
      </c>
      <c r="DP94" s="3">
        <f t="shared" si="156"/>
        <v>0</v>
      </c>
      <c r="DQ94" s="3">
        <f t="shared" si="157"/>
        <v>0</v>
      </c>
      <c r="DR94" s="3">
        <f>IF(DM94=0,0,IF(DO94-DP94=0,0,MIN(DO94-DP94,$D$1-$C94-SUMIF($J$15:DQ$15,"Snowball",$J94:DQ94))))</f>
        <v>0</v>
      </c>
      <c r="DS94" s="3">
        <f t="shared" si="180"/>
        <v>0</v>
      </c>
      <c r="DT94" s="104">
        <f t="shared" si="239"/>
        <v>0</v>
      </c>
      <c r="DU94" s="3">
        <f t="shared" si="240"/>
        <v>0</v>
      </c>
      <c r="DV94" s="3">
        <f t="shared" si="241"/>
        <v>0</v>
      </c>
      <c r="DW94" s="3">
        <f t="shared" si="158"/>
        <v>0</v>
      </c>
      <c r="DX94" s="3">
        <f t="shared" si="159"/>
        <v>0</v>
      </c>
      <c r="DY94" s="3">
        <f>IF(DT94=0,0,IF(DV94-DW94=0,0,MIN(DV94-DW94,$D$1-$C94-SUMIF($J$15:DX$15,"Snowball",$J94:DX94))))</f>
        <v>0</v>
      </c>
      <c r="DZ94" s="3">
        <f t="shared" si="181"/>
        <v>0</v>
      </c>
      <c r="EA94" s="104">
        <f t="shared" si="242"/>
        <v>0</v>
      </c>
      <c r="EB94" s="3">
        <f t="shared" si="243"/>
        <v>0</v>
      </c>
      <c r="EC94" s="3">
        <f t="shared" si="244"/>
        <v>0</v>
      </c>
      <c r="ED94" s="3">
        <f t="shared" si="160"/>
        <v>0</v>
      </c>
      <c r="EE94" s="3">
        <f t="shared" si="161"/>
        <v>0</v>
      </c>
      <c r="EF94" s="3">
        <f>IF(EA94=0,0,IF(EC94-ED94=0,0,MIN(EC94-ED94,$D$1-$C94-SUMIF($J$15:EE$15,"Snowball",$J94:EE94))))</f>
        <v>0</v>
      </c>
      <c r="EG94" s="3">
        <f t="shared" si="182"/>
        <v>0</v>
      </c>
      <c r="EH94" s="104">
        <f t="shared" si="245"/>
        <v>0</v>
      </c>
      <c r="EI94" s="3">
        <f t="shared" si="246"/>
        <v>0</v>
      </c>
      <c r="EJ94" s="3">
        <f t="shared" si="247"/>
        <v>0</v>
      </c>
      <c r="EK94" s="3">
        <f t="shared" si="162"/>
        <v>0</v>
      </c>
      <c r="EL94" s="3">
        <f t="shared" si="163"/>
        <v>0</v>
      </c>
      <c r="EM94" s="3">
        <f>IF(EH94=0,0,IF(EJ94-EK94=0,0,MIN(EJ94-EK94,$D$1-$C94-SUMIF($J$15:EL$15,"Snowball",$J94:EL94))))</f>
        <v>0</v>
      </c>
      <c r="EN94" s="3">
        <f t="shared" si="183"/>
        <v>0</v>
      </c>
    </row>
    <row r="95" spans="1:144" x14ac:dyDescent="0.25">
      <c r="A95" s="1" t="s">
        <v>95</v>
      </c>
      <c r="B95" s="76">
        <f t="shared" si="184"/>
        <v>0</v>
      </c>
      <c r="C95" s="3">
        <f t="shared" si="185"/>
        <v>0</v>
      </c>
      <c r="D95" s="101">
        <f t="shared" si="186"/>
        <v>0</v>
      </c>
      <c r="E95" s="104">
        <f t="shared" si="187"/>
        <v>0</v>
      </c>
      <c r="F95" s="3">
        <f t="shared" si="188"/>
        <v>0</v>
      </c>
      <c r="G95" s="3">
        <f t="shared" si="189"/>
        <v>0</v>
      </c>
      <c r="H95" s="3">
        <f t="shared" si="124"/>
        <v>0</v>
      </c>
      <c r="I95" s="3">
        <f t="shared" si="125"/>
        <v>0</v>
      </c>
      <c r="J95" s="3">
        <f t="shared" si="190"/>
        <v>0</v>
      </c>
      <c r="K95" s="3">
        <f t="shared" si="164"/>
        <v>0</v>
      </c>
      <c r="L95" s="104">
        <f t="shared" si="191"/>
        <v>0</v>
      </c>
      <c r="M95" s="3">
        <f t="shared" si="192"/>
        <v>0</v>
      </c>
      <c r="N95" s="3">
        <f t="shared" si="193"/>
        <v>0</v>
      </c>
      <c r="O95" s="3">
        <f t="shared" si="126"/>
        <v>0</v>
      </c>
      <c r="P95" s="3">
        <f t="shared" si="127"/>
        <v>0</v>
      </c>
      <c r="Q95" s="3">
        <f>IF(L95=0,0,IF(N95-O95=0,0,MIN(N95-O95,$D$1-$C95-SUMIF($J$15:P$15,"Snowball",$J95:P95))))</f>
        <v>0</v>
      </c>
      <c r="R95" s="3">
        <f t="shared" si="165"/>
        <v>0</v>
      </c>
      <c r="S95" s="104">
        <f t="shared" si="194"/>
        <v>0</v>
      </c>
      <c r="T95" s="3">
        <f t="shared" si="195"/>
        <v>0</v>
      </c>
      <c r="U95" s="3">
        <f t="shared" si="196"/>
        <v>0</v>
      </c>
      <c r="V95" s="3">
        <f t="shared" si="128"/>
        <v>0</v>
      </c>
      <c r="W95" s="3">
        <f t="shared" si="129"/>
        <v>0</v>
      </c>
      <c r="X95" s="3">
        <f>IF(S95=0,0,IF(U95-V95=0,0,MIN(U95-V95,$D$1-$C95-SUMIF($J$15:W$15,"Snowball",$J95:W95))))</f>
        <v>0</v>
      </c>
      <c r="Y95" s="3">
        <f t="shared" si="166"/>
        <v>0</v>
      </c>
      <c r="Z95" s="104">
        <f t="shared" si="197"/>
        <v>0</v>
      </c>
      <c r="AA95" s="3">
        <f t="shared" si="198"/>
        <v>0</v>
      </c>
      <c r="AB95" s="3">
        <f t="shared" si="199"/>
        <v>0</v>
      </c>
      <c r="AC95" s="3">
        <f t="shared" si="130"/>
        <v>0</v>
      </c>
      <c r="AD95" s="3">
        <f t="shared" si="131"/>
        <v>0</v>
      </c>
      <c r="AE95" s="3">
        <f>IF(Z95=0,0,IF(AB95-AC95=0,0,MIN(AB95-AC95,$D$1-$C95-SUMIF($J$15:AD$15,"Snowball",$J95:AD95))))</f>
        <v>0</v>
      </c>
      <c r="AF95" s="3">
        <f t="shared" si="167"/>
        <v>0</v>
      </c>
      <c r="AG95" s="104">
        <f t="shared" si="200"/>
        <v>0</v>
      </c>
      <c r="AH95" s="3">
        <f t="shared" si="201"/>
        <v>0</v>
      </c>
      <c r="AI95" s="3">
        <f t="shared" si="202"/>
        <v>0</v>
      </c>
      <c r="AJ95" s="3">
        <f t="shared" si="132"/>
        <v>0</v>
      </c>
      <c r="AK95" s="3">
        <f t="shared" si="133"/>
        <v>0</v>
      </c>
      <c r="AL95" s="3">
        <f>IF(AG95=0,0,IF(AI95-AJ95=0,0,MIN(AI95-AJ95,$D$1-$C95-SUMIF($J$15:AK$15,"Snowball",$J95:AK95))))</f>
        <v>0</v>
      </c>
      <c r="AM95" s="3">
        <f t="shared" si="168"/>
        <v>0</v>
      </c>
      <c r="AN95" s="104">
        <f t="shared" si="203"/>
        <v>0</v>
      </c>
      <c r="AO95" s="3">
        <f t="shared" si="204"/>
        <v>0</v>
      </c>
      <c r="AP95" s="3">
        <f t="shared" si="205"/>
        <v>0</v>
      </c>
      <c r="AQ95" s="3">
        <f t="shared" si="134"/>
        <v>0</v>
      </c>
      <c r="AR95" s="3">
        <f t="shared" si="135"/>
        <v>0</v>
      </c>
      <c r="AS95" s="3">
        <f>IF(AN95=0,0,IF(AP95-AQ95=0,0,MIN(AP95-AQ95,$D$1-$C95-SUMIF($J$15:AR$15,"Snowball",$J95:AR95))))</f>
        <v>0</v>
      </c>
      <c r="AT95" s="3">
        <f t="shared" si="169"/>
        <v>0</v>
      </c>
      <c r="AU95" s="104">
        <f t="shared" si="206"/>
        <v>0</v>
      </c>
      <c r="AV95" s="3">
        <f t="shared" si="207"/>
        <v>0</v>
      </c>
      <c r="AW95" s="3">
        <f t="shared" si="208"/>
        <v>0</v>
      </c>
      <c r="AX95" s="3">
        <f t="shared" si="136"/>
        <v>0</v>
      </c>
      <c r="AY95" s="3">
        <f t="shared" si="137"/>
        <v>0</v>
      </c>
      <c r="AZ95" s="3">
        <f>IF(AU95=0,0,IF(AW95-AX95=0,0,MIN(AW95-AX95,$D$1-$C95-SUMIF($J$15:AY$15,"Snowball",$J95:AY95))))</f>
        <v>0</v>
      </c>
      <c r="BA95" s="3">
        <f t="shared" si="170"/>
        <v>0</v>
      </c>
      <c r="BB95" s="104">
        <f t="shared" si="209"/>
        <v>0</v>
      </c>
      <c r="BC95" s="3">
        <f t="shared" si="210"/>
        <v>0</v>
      </c>
      <c r="BD95" s="3">
        <f t="shared" si="211"/>
        <v>0</v>
      </c>
      <c r="BE95" s="3">
        <f t="shared" si="138"/>
        <v>0</v>
      </c>
      <c r="BF95" s="3">
        <f t="shared" si="139"/>
        <v>0</v>
      </c>
      <c r="BG95" s="3">
        <f>IF(BB95=0,0,IF(BD95-BE95=0,0,MIN(BD95-BE95,$D$1-$C95-SUMIF($J$15:BF$15,"Snowball",$J95:BF95))))</f>
        <v>0</v>
      </c>
      <c r="BH95" s="3">
        <f t="shared" si="171"/>
        <v>0</v>
      </c>
      <c r="BI95" s="104">
        <f t="shared" si="212"/>
        <v>0</v>
      </c>
      <c r="BJ95" s="3">
        <f t="shared" si="213"/>
        <v>0</v>
      </c>
      <c r="BK95" s="3">
        <f t="shared" si="214"/>
        <v>0</v>
      </c>
      <c r="BL95" s="3">
        <f t="shared" si="140"/>
        <v>0</v>
      </c>
      <c r="BM95" s="3">
        <f t="shared" si="141"/>
        <v>0</v>
      </c>
      <c r="BN95" s="3">
        <f>IF(BI95=0,0,IF(BK95-BL95=0,0,MIN(BK95-BL95,$D$1-$C95-SUMIF($J$15:BM$15,"Snowball",$J95:BM95))))</f>
        <v>0</v>
      </c>
      <c r="BO95" s="3">
        <f t="shared" si="172"/>
        <v>0</v>
      </c>
      <c r="BP95" s="104">
        <f t="shared" si="215"/>
        <v>0</v>
      </c>
      <c r="BQ95" s="3">
        <f t="shared" si="216"/>
        <v>0</v>
      </c>
      <c r="BR95" s="3">
        <f t="shared" si="217"/>
        <v>0</v>
      </c>
      <c r="BS95" s="3">
        <f t="shared" si="142"/>
        <v>0</v>
      </c>
      <c r="BT95" s="3">
        <f t="shared" si="143"/>
        <v>0</v>
      </c>
      <c r="BU95" s="3">
        <f>IF(BP95=0,0,IF(BR95-BS95=0,0,MIN(BR95-BS95,$D$1-$C95-SUMIF($J$15:BT$15,"Snowball",$J95:BT95))))</f>
        <v>0</v>
      </c>
      <c r="BV95" s="3">
        <f t="shared" si="173"/>
        <v>0</v>
      </c>
      <c r="BW95" s="104">
        <f t="shared" si="218"/>
        <v>0</v>
      </c>
      <c r="BX95" s="3">
        <f t="shared" si="219"/>
        <v>0</v>
      </c>
      <c r="BY95" s="3">
        <f t="shared" si="220"/>
        <v>0</v>
      </c>
      <c r="BZ95" s="3">
        <f t="shared" si="144"/>
        <v>0</v>
      </c>
      <c r="CA95" s="3">
        <f t="shared" si="145"/>
        <v>0</v>
      </c>
      <c r="CB95" s="3">
        <f>IF(BW95=0,0,IF(BY95-BZ95=0,0,MIN(BY95-BZ95,$D$1-$C95-SUMIF($J$15:CA$15,"Snowball",$J95:CA95))))</f>
        <v>0</v>
      </c>
      <c r="CC95" s="3">
        <f t="shared" si="174"/>
        <v>0</v>
      </c>
      <c r="CD95" s="104">
        <f t="shared" si="221"/>
        <v>0</v>
      </c>
      <c r="CE95" s="3">
        <f t="shared" si="222"/>
        <v>0</v>
      </c>
      <c r="CF95" s="3">
        <f t="shared" si="223"/>
        <v>0</v>
      </c>
      <c r="CG95" s="3">
        <f t="shared" si="146"/>
        <v>0</v>
      </c>
      <c r="CH95" s="3">
        <f t="shared" si="147"/>
        <v>0</v>
      </c>
      <c r="CI95" s="3">
        <f>IF(CD95=0,0,IF(CF95-CG95=0,0,MIN(CF95-CG95,$D$1-$C95-SUMIF($J$15:CH$15,"Snowball",$J95:CH95))))</f>
        <v>0</v>
      </c>
      <c r="CJ95" s="3">
        <f t="shared" si="175"/>
        <v>0</v>
      </c>
      <c r="CK95" s="104">
        <f t="shared" si="224"/>
        <v>0</v>
      </c>
      <c r="CL95" s="3">
        <f t="shared" si="225"/>
        <v>0</v>
      </c>
      <c r="CM95" s="3">
        <f t="shared" si="226"/>
        <v>0</v>
      </c>
      <c r="CN95" s="3">
        <f t="shared" si="148"/>
        <v>0</v>
      </c>
      <c r="CO95" s="3">
        <f t="shared" si="149"/>
        <v>0</v>
      </c>
      <c r="CP95" s="3">
        <f>IF(CK95=0,0,IF(CM95-CN95=0,0,MIN(CM95-CN95,$D$1-$C95-SUMIF($J$15:CO$15,"Snowball",$J95:CO95))))</f>
        <v>0</v>
      </c>
      <c r="CQ95" s="3">
        <f t="shared" si="176"/>
        <v>0</v>
      </c>
      <c r="CR95" s="104">
        <f t="shared" si="227"/>
        <v>0</v>
      </c>
      <c r="CS95" s="3">
        <f t="shared" si="228"/>
        <v>0</v>
      </c>
      <c r="CT95" s="3">
        <f t="shared" si="229"/>
        <v>0</v>
      </c>
      <c r="CU95" s="3">
        <f t="shared" si="150"/>
        <v>0</v>
      </c>
      <c r="CV95" s="3">
        <f t="shared" si="151"/>
        <v>0</v>
      </c>
      <c r="CW95" s="3">
        <f>IF(CR95=0,0,IF(CT95-CU95=0,0,MIN(CT95-CU95,$D$1-$C95-SUMIF($J$15:CV$15,"Snowball",$J95:CV95))))</f>
        <v>0</v>
      </c>
      <c r="CX95" s="3">
        <f t="shared" si="177"/>
        <v>0</v>
      </c>
      <c r="CY95" s="104">
        <f t="shared" si="230"/>
        <v>0</v>
      </c>
      <c r="CZ95" s="3">
        <f t="shared" si="231"/>
        <v>0</v>
      </c>
      <c r="DA95" s="3">
        <f t="shared" si="232"/>
        <v>0</v>
      </c>
      <c r="DB95" s="3">
        <f t="shared" si="152"/>
        <v>0</v>
      </c>
      <c r="DC95" s="3">
        <f t="shared" si="153"/>
        <v>0</v>
      </c>
      <c r="DD95" s="3">
        <f>IF(CY95=0,0,IF(DA95-DB95=0,0,MIN(DA95-DB95,$D$1-$C95-SUMIF($J$15:DC$15,"Snowball",$J95:DC95))))</f>
        <v>0</v>
      </c>
      <c r="DE95" s="3">
        <f t="shared" si="178"/>
        <v>0</v>
      </c>
      <c r="DF95" s="104">
        <f t="shared" si="233"/>
        <v>0</v>
      </c>
      <c r="DG95" s="3">
        <f t="shared" si="234"/>
        <v>0</v>
      </c>
      <c r="DH95" s="3">
        <f t="shared" si="235"/>
        <v>0</v>
      </c>
      <c r="DI95" s="3">
        <f t="shared" si="154"/>
        <v>0</v>
      </c>
      <c r="DJ95" s="3">
        <f t="shared" si="155"/>
        <v>0</v>
      </c>
      <c r="DK95" s="3">
        <f>IF(DF95=0,0,IF(DH95-DI95=0,0,MIN(DH95-DI95,$D$1-$C95-SUMIF($J$15:DJ$15,"Snowball",$J95:DJ95))))</f>
        <v>0</v>
      </c>
      <c r="DL95" s="3">
        <f t="shared" si="179"/>
        <v>0</v>
      </c>
      <c r="DM95" s="104">
        <f t="shared" si="236"/>
        <v>0</v>
      </c>
      <c r="DN95" s="3">
        <f t="shared" si="237"/>
        <v>0</v>
      </c>
      <c r="DO95" s="3">
        <f t="shared" si="238"/>
        <v>0</v>
      </c>
      <c r="DP95" s="3">
        <f t="shared" si="156"/>
        <v>0</v>
      </c>
      <c r="DQ95" s="3">
        <f t="shared" si="157"/>
        <v>0</v>
      </c>
      <c r="DR95" s="3">
        <f>IF(DM95=0,0,IF(DO95-DP95=0,0,MIN(DO95-DP95,$D$1-$C95-SUMIF($J$15:DQ$15,"Snowball",$J95:DQ95))))</f>
        <v>0</v>
      </c>
      <c r="DS95" s="3">
        <f t="shared" si="180"/>
        <v>0</v>
      </c>
      <c r="DT95" s="104">
        <f t="shared" si="239"/>
        <v>0</v>
      </c>
      <c r="DU95" s="3">
        <f t="shared" si="240"/>
        <v>0</v>
      </c>
      <c r="DV95" s="3">
        <f t="shared" si="241"/>
        <v>0</v>
      </c>
      <c r="DW95" s="3">
        <f t="shared" si="158"/>
        <v>0</v>
      </c>
      <c r="DX95" s="3">
        <f t="shared" si="159"/>
        <v>0</v>
      </c>
      <c r="DY95" s="3">
        <f>IF(DT95=0,0,IF(DV95-DW95=0,0,MIN(DV95-DW95,$D$1-$C95-SUMIF($J$15:DX$15,"Snowball",$J95:DX95))))</f>
        <v>0</v>
      </c>
      <c r="DZ95" s="3">
        <f t="shared" si="181"/>
        <v>0</v>
      </c>
      <c r="EA95" s="104">
        <f t="shared" si="242"/>
        <v>0</v>
      </c>
      <c r="EB95" s="3">
        <f t="shared" si="243"/>
        <v>0</v>
      </c>
      <c r="EC95" s="3">
        <f t="shared" si="244"/>
        <v>0</v>
      </c>
      <c r="ED95" s="3">
        <f t="shared" si="160"/>
        <v>0</v>
      </c>
      <c r="EE95" s="3">
        <f t="shared" si="161"/>
        <v>0</v>
      </c>
      <c r="EF95" s="3">
        <f>IF(EA95=0,0,IF(EC95-ED95=0,0,MIN(EC95-ED95,$D$1-$C95-SUMIF($J$15:EE$15,"Snowball",$J95:EE95))))</f>
        <v>0</v>
      </c>
      <c r="EG95" s="3">
        <f t="shared" si="182"/>
        <v>0</v>
      </c>
      <c r="EH95" s="104">
        <f t="shared" si="245"/>
        <v>0</v>
      </c>
      <c r="EI95" s="3">
        <f t="shared" si="246"/>
        <v>0</v>
      </c>
      <c r="EJ95" s="3">
        <f t="shared" si="247"/>
        <v>0</v>
      </c>
      <c r="EK95" s="3">
        <f t="shared" si="162"/>
        <v>0</v>
      </c>
      <c r="EL95" s="3">
        <f t="shared" si="163"/>
        <v>0</v>
      </c>
      <c r="EM95" s="3">
        <f>IF(EH95=0,0,IF(EJ95-EK95=0,0,MIN(EJ95-EK95,$D$1-$C95-SUMIF($J$15:EL$15,"Snowball",$J95:EL95))))</f>
        <v>0</v>
      </c>
      <c r="EN95" s="3">
        <f t="shared" si="183"/>
        <v>0</v>
      </c>
    </row>
    <row r="96" spans="1:144" x14ac:dyDescent="0.25">
      <c r="A96" s="1" t="s">
        <v>96</v>
      </c>
      <c r="B96" s="76">
        <f t="shared" si="184"/>
        <v>0</v>
      </c>
      <c r="C96" s="3">
        <f t="shared" si="185"/>
        <v>0</v>
      </c>
      <c r="D96" s="101">
        <f t="shared" si="186"/>
        <v>0</v>
      </c>
      <c r="E96" s="104">
        <f t="shared" si="187"/>
        <v>0</v>
      </c>
      <c r="F96" s="3">
        <f t="shared" si="188"/>
        <v>0</v>
      </c>
      <c r="G96" s="3">
        <f t="shared" si="189"/>
        <v>0</v>
      </c>
      <c r="H96" s="3">
        <f t="shared" si="124"/>
        <v>0</v>
      </c>
      <c r="I96" s="3">
        <f t="shared" si="125"/>
        <v>0</v>
      </c>
      <c r="J96" s="3">
        <f t="shared" si="190"/>
        <v>0</v>
      </c>
      <c r="K96" s="3">
        <f t="shared" si="164"/>
        <v>0</v>
      </c>
      <c r="L96" s="104">
        <f t="shared" si="191"/>
        <v>0</v>
      </c>
      <c r="M96" s="3">
        <f t="shared" si="192"/>
        <v>0</v>
      </c>
      <c r="N96" s="3">
        <f t="shared" si="193"/>
        <v>0</v>
      </c>
      <c r="O96" s="3">
        <f t="shared" si="126"/>
        <v>0</v>
      </c>
      <c r="P96" s="3">
        <f t="shared" si="127"/>
        <v>0</v>
      </c>
      <c r="Q96" s="3">
        <f>IF(L96=0,0,IF(N96-O96=0,0,MIN(N96-O96,$D$1-$C96-SUMIF($J$15:P$15,"Snowball",$J96:P96))))</f>
        <v>0</v>
      </c>
      <c r="R96" s="3">
        <f t="shared" si="165"/>
        <v>0</v>
      </c>
      <c r="S96" s="104">
        <f t="shared" si="194"/>
        <v>0</v>
      </c>
      <c r="T96" s="3">
        <f t="shared" si="195"/>
        <v>0</v>
      </c>
      <c r="U96" s="3">
        <f t="shared" si="196"/>
        <v>0</v>
      </c>
      <c r="V96" s="3">
        <f t="shared" si="128"/>
        <v>0</v>
      </c>
      <c r="W96" s="3">
        <f t="shared" si="129"/>
        <v>0</v>
      </c>
      <c r="X96" s="3">
        <f>IF(S96=0,0,IF(U96-V96=0,0,MIN(U96-V96,$D$1-$C96-SUMIF($J$15:W$15,"Snowball",$J96:W96))))</f>
        <v>0</v>
      </c>
      <c r="Y96" s="3">
        <f t="shared" si="166"/>
        <v>0</v>
      </c>
      <c r="Z96" s="104">
        <f t="shared" si="197"/>
        <v>0</v>
      </c>
      <c r="AA96" s="3">
        <f t="shared" si="198"/>
        <v>0</v>
      </c>
      <c r="AB96" s="3">
        <f t="shared" si="199"/>
        <v>0</v>
      </c>
      <c r="AC96" s="3">
        <f t="shared" si="130"/>
        <v>0</v>
      </c>
      <c r="AD96" s="3">
        <f t="shared" si="131"/>
        <v>0</v>
      </c>
      <c r="AE96" s="3">
        <f>IF(Z96=0,0,IF(AB96-AC96=0,0,MIN(AB96-AC96,$D$1-$C96-SUMIF($J$15:AD$15,"Snowball",$J96:AD96))))</f>
        <v>0</v>
      </c>
      <c r="AF96" s="3">
        <f t="shared" si="167"/>
        <v>0</v>
      </c>
      <c r="AG96" s="104">
        <f t="shared" si="200"/>
        <v>0</v>
      </c>
      <c r="AH96" s="3">
        <f t="shared" si="201"/>
        <v>0</v>
      </c>
      <c r="AI96" s="3">
        <f t="shared" si="202"/>
        <v>0</v>
      </c>
      <c r="AJ96" s="3">
        <f t="shared" si="132"/>
        <v>0</v>
      </c>
      <c r="AK96" s="3">
        <f t="shared" si="133"/>
        <v>0</v>
      </c>
      <c r="AL96" s="3">
        <f>IF(AG96=0,0,IF(AI96-AJ96=0,0,MIN(AI96-AJ96,$D$1-$C96-SUMIF($J$15:AK$15,"Snowball",$J96:AK96))))</f>
        <v>0</v>
      </c>
      <c r="AM96" s="3">
        <f t="shared" si="168"/>
        <v>0</v>
      </c>
      <c r="AN96" s="104">
        <f t="shared" si="203"/>
        <v>0</v>
      </c>
      <c r="AO96" s="3">
        <f t="shared" si="204"/>
        <v>0</v>
      </c>
      <c r="AP96" s="3">
        <f t="shared" si="205"/>
        <v>0</v>
      </c>
      <c r="AQ96" s="3">
        <f t="shared" si="134"/>
        <v>0</v>
      </c>
      <c r="AR96" s="3">
        <f t="shared" si="135"/>
        <v>0</v>
      </c>
      <c r="AS96" s="3">
        <f>IF(AN96=0,0,IF(AP96-AQ96=0,0,MIN(AP96-AQ96,$D$1-$C96-SUMIF($J$15:AR$15,"Snowball",$J96:AR96))))</f>
        <v>0</v>
      </c>
      <c r="AT96" s="3">
        <f t="shared" si="169"/>
        <v>0</v>
      </c>
      <c r="AU96" s="104">
        <f t="shared" si="206"/>
        <v>0</v>
      </c>
      <c r="AV96" s="3">
        <f t="shared" si="207"/>
        <v>0</v>
      </c>
      <c r="AW96" s="3">
        <f t="shared" si="208"/>
        <v>0</v>
      </c>
      <c r="AX96" s="3">
        <f t="shared" si="136"/>
        <v>0</v>
      </c>
      <c r="AY96" s="3">
        <f t="shared" si="137"/>
        <v>0</v>
      </c>
      <c r="AZ96" s="3">
        <f>IF(AU96=0,0,IF(AW96-AX96=0,0,MIN(AW96-AX96,$D$1-$C96-SUMIF($J$15:AY$15,"Snowball",$J96:AY96))))</f>
        <v>0</v>
      </c>
      <c r="BA96" s="3">
        <f t="shared" si="170"/>
        <v>0</v>
      </c>
      <c r="BB96" s="104">
        <f t="shared" si="209"/>
        <v>0</v>
      </c>
      <c r="BC96" s="3">
        <f t="shared" si="210"/>
        <v>0</v>
      </c>
      <c r="BD96" s="3">
        <f t="shared" si="211"/>
        <v>0</v>
      </c>
      <c r="BE96" s="3">
        <f t="shared" si="138"/>
        <v>0</v>
      </c>
      <c r="BF96" s="3">
        <f t="shared" si="139"/>
        <v>0</v>
      </c>
      <c r="BG96" s="3">
        <f>IF(BB96=0,0,IF(BD96-BE96=0,0,MIN(BD96-BE96,$D$1-$C96-SUMIF($J$15:BF$15,"Snowball",$J96:BF96))))</f>
        <v>0</v>
      </c>
      <c r="BH96" s="3">
        <f t="shared" si="171"/>
        <v>0</v>
      </c>
      <c r="BI96" s="104">
        <f t="shared" si="212"/>
        <v>0</v>
      </c>
      <c r="BJ96" s="3">
        <f t="shared" si="213"/>
        <v>0</v>
      </c>
      <c r="BK96" s="3">
        <f t="shared" si="214"/>
        <v>0</v>
      </c>
      <c r="BL96" s="3">
        <f t="shared" si="140"/>
        <v>0</v>
      </c>
      <c r="BM96" s="3">
        <f t="shared" si="141"/>
        <v>0</v>
      </c>
      <c r="BN96" s="3">
        <f>IF(BI96=0,0,IF(BK96-BL96=0,0,MIN(BK96-BL96,$D$1-$C96-SUMIF($J$15:BM$15,"Snowball",$J96:BM96))))</f>
        <v>0</v>
      </c>
      <c r="BO96" s="3">
        <f t="shared" si="172"/>
        <v>0</v>
      </c>
      <c r="BP96" s="104">
        <f t="shared" si="215"/>
        <v>0</v>
      </c>
      <c r="BQ96" s="3">
        <f t="shared" si="216"/>
        <v>0</v>
      </c>
      <c r="BR96" s="3">
        <f t="shared" si="217"/>
        <v>0</v>
      </c>
      <c r="BS96" s="3">
        <f t="shared" si="142"/>
        <v>0</v>
      </c>
      <c r="BT96" s="3">
        <f t="shared" si="143"/>
        <v>0</v>
      </c>
      <c r="BU96" s="3">
        <f>IF(BP96=0,0,IF(BR96-BS96=0,0,MIN(BR96-BS96,$D$1-$C96-SUMIF($J$15:BT$15,"Snowball",$J96:BT96))))</f>
        <v>0</v>
      </c>
      <c r="BV96" s="3">
        <f t="shared" si="173"/>
        <v>0</v>
      </c>
      <c r="BW96" s="104">
        <f t="shared" si="218"/>
        <v>0</v>
      </c>
      <c r="BX96" s="3">
        <f t="shared" si="219"/>
        <v>0</v>
      </c>
      <c r="BY96" s="3">
        <f t="shared" si="220"/>
        <v>0</v>
      </c>
      <c r="BZ96" s="3">
        <f t="shared" si="144"/>
        <v>0</v>
      </c>
      <c r="CA96" s="3">
        <f t="shared" si="145"/>
        <v>0</v>
      </c>
      <c r="CB96" s="3">
        <f>IF(BW96=0,0,IF(BY96-BZ96=0,0,MIN(BY96-BZ96,$D$1-$C96-SUMIF($J$15:CA$15,"Snowball",$J96:CA96))))</f>
        <v>0</v>
      </c>
      <c r="CC96" s="3">
        <f t="shared" si="174"/>
        <v>0</v>
      </c>
      <c r="CD96" s="104">
        <f t="shared" si="221"/>
        <v>0</v>
      </c>
      <c r="CE96" s="3">
        <f t="shared" si="222"/>
        <v>0</v>
      </c>
      <c r="CF96" s="3">
        <f t="shared" si="223"/>
        <v>0</v>
      </c>
      <c r="CG96" s="3">
        <f t="shared" si="146"/>
        <v>0</v>
      </c>
      <c r="CH96" s="3">
        <f t="shared" si="147"/>
        <v>0</v>
      </c>
      <c r="CI96" s="3">
        <f>IF(CD96=0,0,IF(CF96-CG96=0,0,MIN(CF96-CG96,$D$1-$C96-SUMIF($J$15:CH$15,"Snowball",$J96:CH96))))</f>
        <v>0</v>
      </c>
      <c r="CJ96" s="3">
        <f t="shared" si="175"/>
        <v>0</v>
      </c>
      <c r="CK96" s="104">
        <f t="shared" si="224"/>
        <v>0</v>
      </c>
      <c r="CL96" s="3">
        <f t="shared" si="225"/>
        <v>0</v>
      </c>
      <c r="CM96" s="3">
        <f t="shared" si="226"/>
        <v>0</v>
      </c>
      <c r="CN96" s="3">
        <f t="shared" si="148"/>
        <v>0</v>
      </c>
      <c r="CO96" s="3">
        <f t="shared" si="149"/>
        <v>0</v>
      </c>
      <c r="CP96" s="3">
        <f>IF(CK96=0,0,IF(CM96-CN96=0,0,MIN(CM96-CN96,$D$1-$C96-SUMIF($J$15:CO$15,"Snowball",$J96:CO96))))</f>
        <v>0</v>
      </c>
      <c r="CQ96" s="3">
        <f t="shared" si="176"/>
        <v>0</v>
      </c>
      <c r="CR96" s="104">
        <f t="shared" si="227"/>
        <v>0</v>
      </c>
      <c r="CS96" s="3">
        <f t="shared" si="228"/>
        <v>0</v>
      </c>
      <c r="CT96" s="3">
        <f t="shared" si="229"/>
        <v>0</v>
      </c>
      <c r="CU96" s="3">
        <f t="shared" si="150"/>
        <v>0</v>
      </c>
      <c r="CV96" s="3">
        <f t="shared" si="151"/>
        <v>0</v>
      </c>
      <c r="CW96" s="3">
        <f>IF(CR96=0,0,IF(CT96-CU96=0,0,MIN(CT96-CU96,$D$1-$C96-SUMIF($J$15:CV$15,"Snowball",$J96:CV96))))</f>
        <v>0</v>
      </c>
      <c r="CX96" s="3">
        <f t="shared" si="177"/>
        <v>0</v>
      </c>
      <c r="CY96" s="104">
        <f t="shared" si="230"/>
        <v>0</v>
      </c>
      <c r="CZ96" s="3">
        <f t="shared" si="231"/>
        <v>0</v>
      </c>
      <c r="DA96" s="3">
        <f t="shared" si="232"/>
        <v>0</v>
      </c>
      <c r="DB96" s="3">
        <f t="shared" si="152"/>
        <v>0</v>
      </c>
      <c r="DC96" s="3">
        <f t="shared" si="153"/>
        <v>0</v>
      </c>
      <c r="DD96" s="3">
        <f>IF(CY96=0,0,IF(DA96-DB96=0,0,MIN(DA96-DB96,$D$1-$C96-SUMIF($J$15:DC$15,"Snowball",$J96:DC96))))</f>
        <v>0</v>
      </c>
      <c r="DE96" s="3">
        <f t="shared" si="178"/>
        <v>0</v>
      </c>
      <c r="DF96" s="104">
        <f t="shared" si="233"/>
        <v>0</v>
      </c>
      <c r="DG96" s="3">
        <f t="shared" si="234"/>
        <v>0</v>
      </c>
      <c r="DH96" s="3">
        <f t="shared" si="235"/>
        <v>0</v>
      </c>
      <c r="DI96" s="3">
        <f t="shared" si="154"/>
        <v>0</v>
      </c>
      <c r="DJ96" s="3">
        <f t="shared" si="155"/>
        <v>0</v>
      </c>
      <c r="DK96" s="3">
        <f>IF(DF96=0,0,IF(DH96-DI96=0,0,MIN(DH96-DI96,$D$1-$C96-SUMIF($J$15:DJ$15,"Snowball",$J96:DJ96))))</f>
        <v>0</v>
      </c>
      <c r="DL96" s="3">
        <f t="shared" si="179"/>
        <v>0</v>
      </c>
      <c r="DM96" s="104">
        <f t="shared" si="236"/>
        <v>0</v>
      </c>
      <c r="DN96" s="3">
        <f t="shared" si="237"/>
        <v>0</v>
      </c>
      <c r="DO96" s="3">
        <f t="shared" si="238"/>
        <v>0</v>
      </c>
      <c r="DP96" s="3">
        <f t="shared" si="156"/>
        <v>0</v>
      </c>
      <c r="DQ96" s="3">
        <f t="shared" si="157"/>
        <v>0</v>
      </c>
      <c r="DR96" s="3">
        <f>IF(DM96=0,0,IF(DO96-DP96=0,0,MIN(DO96-DP96,$D$1-$C96-SUMIF($J$15:DQ$15,"Snowball",$J96:DQ96))))</f>
        <v>0</v>
      </c>
      <c r="DS96" s="3">
        <f t="shared" si="180"/>
        <v>0</v>
      </c>
      <c r="DT96" s="104">
        <f t="shared" si="239"/>
        <v>0</v>
      </c>
      <c r="DU96" s="3">
        <f t="shared" si="240"/>
        <v>0</v>
      </c>
      <c r="DV96" s="3">
        <f t="shared" si="241"/>
        <v>0</v>
      </c>
      <c r="DW96" s="3">
        <f t="shared" si="158"/>
        <v>0</v>
      </c>
      <c r="DX96" s="3">
        <f t="shared" si="159"/>
        <v>0</v>
      </c>
      <c r="DY96" s="3">
        <f>IF(DT96=0,0,IF(DV96-DW96=0,0,MIN(DV96-DW96,$D$1-$C96-SUMIF($J$15:DX$15,"Snowball",$J96:DX96))))</f>
        <v>0</v>
      </c>
      <c r="DZ96" s="3">
        <f t="shared" si="181"/>
        <v>0</v>
      </c>
      <c r="EA96" s="104">
        <f t="shared" si="242"/>
        <v>0</v>
      </c>
      <c r="EB96" s="3">
        <f t="shared" si="243"/>
        <v>0</v>
      </c>
      <c r="EC96" s="3">
        <f t="shared" si="244"/>
        <v>0</v>
      </c>
      <c r="ED96" s="3">
        <f t="shared" si="160"/>
        <v>0</v>
      </c>
      <c r="EE96" s="3">
        <f t="shared" si="161"/>
        <v>0</v>
      </c>
      <c r="EF96" s="3">
        <f>IF(EA96=0,0,IF(EC96-ED96=0,0,MIN(EC96-ED96,$D$1-$C96-SUMIF($J$15:EE$15,"Snowball",$J96:EE96))))</f>
        <v>0</v>
      </c>
      <c r="EG96" s="3">
        <f t="shared" si="182"/>
        <v>0</v>
      </c>
      <c r="EH96" s="104">
        <f t="shared" si="245"/>
        <v>0</v>
      </c>
      <c r="EI96" s="3">
        <f t="shared" si="246"/>
        <v>0</v>
      </c>
      <c r="EJ96" s="3">
        <f t="shared" si="247"/>
        <v>0</v>
      </c>
      <c r="EK96" s="3">
        <f t="shared" si="162"/>
        <v>0</v>
      </c>
      <c r="EL96" s="3">
        <f t="shared" si="163"/>
        <v>0</v>
      </c>
      <c r="EM96" s="3">
        <f>IF(EH96=0,0,IF(EJ96-EK96=0,0,MIN(EJ96-EK96,$D$1-$C96-SUMIF($J$15:EL$15,"Snowball",$J96:EL96))))</f>
        <v>0</v>
      </c>
      <c r="EN96" s="3">
        <f t="shared" si="183"/>
        <v>0</v>
      </c>
    </row>
    <row r="97" spans="1:144" x14ac:dyDescent="0.25">
      <c r="A97" s="1" t="s">
        <v>97</v>
      </c>
      <c r="B97" s="76">
        <f t="shared" si="184"/>
        <v>0</v>
      </c>
      <c r="C97" s="3">
        <f t="shared" si="185"/>
        <v>0</v>
      </c>
      <c r="D97" s="101">
        <f t="shared" si="186"/>
        <v>0</v>
      </c>
      <c r="E97" s="104">
        <f t="shared" si="187"/>
        <v>0</v>
      </c>
      <c r="F97" s="3">
        <f t="shared" si="188"/>
        <v>0</v>
      </c>
      <c r="G97" s="3">
        <f t="shared" si="189"/>
        <v>0</v>
      </c>
      <c r="H97" s="3">
        <f t="shared" si="124"/>
        <v>0</v>
      </c>
      <c r="I97" s="3">
        <f t="shared" si="125"/>
        <v>0</v>
      </c>
      <c r="J97" s="3">
        <f t="shared" si="190"/>
        <v>0</v>
      </c>
      <c r="K97" s="3">
        <f t="shared" si="164"/>
        <v>0</v>
      </c>
      <c r="L97" s="104">
        <f t="shared" si="191"/>
        <v>0</v>
      </c>
      <c r="M97" s="3">
        <f t="shared" si="192"/>
        <v>0</v>
      </c>
      <c r="N97" s="3">
        <f t="shared" si="193"/>
        <v>0</v>
      </c>
      <c r="O97" s="3">
        <f t="shared" si="126"/>
        <v>0</v>
      </c>
      <c r="P97" s="3">
        <f t="shared" si="127"/>
        <v>0</v>
      </c>
      <c r="Q97" s="3">
        <f>IF(L97=0,0,IF(N97-O97=0,0,MIN(N97-O97,$D$1-$C97-SUMIF($J$15:P$15,"Snowball",$J97:P97))))</f>
        <v>0</v>
      </c>
      <c r="R97" s="3">
        <f t="shared" si="165"/>
        <v>0</v>
      </c>
      <c r="S97" s="104">
        <f t="shared" si="194"/>
        <v>0</v>
      </c>
      <c r="T97" s="3">
        <f t="shared" si="195"/>
        <v>0</v>
      </c>
      <c r="U97" s="3">
        <f t="shared" si="196"/>
        <v>0</v>
      </c>
      <c r="V97" s="3">
        <f t="shared" si="128"/>
        <v>0</v>
      </c>
      <c r="W97" s="3">
        <f t="shared" si="129"/>
        <v>0</v>
      </c>
      <c r="X97" s="3">
        <f>IF(S97=0,0,IF(U97-V97=0,0,MIN(U97-V97,$D$1-$C97-SUMIF($J$15:W$15,"Snowball",$J97:W97))))</f>
        <v>0</v>
      </c>
      <c r="Y97" s="3">
        <f t="shared" si="166"/>
        <v>0</v>
      </c>
      <c r="Z97" s="104">
        <f t="shared" si="197"/>
        <v>0</v>
      </c>
      <c r="AA97" s="3">
        <f t="shared" si="198"/>
        <v>0</v>
      </c>
      <c r="AB97" s="3">
        <f t="shared" si="199"/>
        <v>0</v>
      </c>
      <c r="AC97" s="3">
        <f t="shared" si="130"/>
        <v>0</v>
      </c>
      <c r="AD97" s="3">
        <f t="shared" si="131"/>
        <v>0</v>
      </c>
      <c r="AE97" s="3">
        <f>IF(Z97=0,0,IF(AB97-AC97=0,0,MIN(AB97-AC97,$D$1-$C97-SUMIF($J$15:AD$15,"Snowball",$J97:AD97))))</f>
        <v>0</v>
      </c>
      <c r="AF97" s="3">
        <f t="shared" si="167"/>
        <v>0</v>
      </c>
      <c r="AG97" s="104">
        <f t="shared" si="200"/>
        <v>0</v>
      </c>
      <c r="AH97" s="3">
        <f t="shared" si="201"/>
        <v>0</v>
      </c>
      <c r="AI97" s="3">
        <f t="shared" si="202"/>
        <v>0</v>
      </c>
      <c r="AJ97" s="3">
        <f t="shared" si="132"/>
        <v>0</v>
      </c>
      <c r="AK97" s="3">
        <f t="shared" si="133"/>
        <v>0</v>
      </c>
      <c r="AL97" s="3">
        <f>IF(AG97=0,0,IF(AI97-AJ97=0,0,MIN(AI97-AJ97,$D$1-$C97-SUMIF($J$15:AK$15,"Snowball",$J97:AK97))))</f>
        <v>0</v>
      </c>
      <c r="AM97" s="3">
        <f t="shared" si="168"/>
        <v>0</v>
      </c>
      <c r="AN97" s="104">
        <f t="shared" si="203"/>
        <v>0</v>
      </c>
      <c r="AO97" s="3">
        <f t="shared" si="204"/>
        <v>0</v>
      </c>
      <c r="AP97" s="3">
        <f t="shared" si="205"/>
        <v>0</v>
      </c>
      <c r="AQ97" s="3">
        <f t="shared" si="134"/>
        <v>0</v>
      </c>
      <c r="AR97" s="3">
        <f t="shared" si="135"/>
        <v>0</v>
      </c>
      <c r="AS97" s="3">
        <f>IF(AN97=0,0,IF(AP97-AQ97=0,0,MIN(AP97-AQ97,$D$1-$C97-SUMIF($J$15:AR$15,"Snowball",$J97:AR97))))</f>
        <v>0</v>
      </c>
      <c r="AT97" s="3">
        <f t="shared" si="169"/>
        <v>0</v>
      </c>
      <c r="AU97" s="104">
        <f t="shared" si="206"/>
        <v>0</v>
      </c>
      <c r="AV97" s="3">
        <f t="shared" si="207"/>
        <v>0</v>
      </c>
      <c r="AW97" s="3">
        <f t="shared" si="208"/>
        <v>0</v>
      </c>
      <c r="AX97" s="3">
        <f t="shared" si="136"/>
        <v>0</v>
      </c>
      <c r="AY97" s="3">
        <f t="shared" si="137"/>
        <v>0</v>
      </c>
      <c r="AZ97" s="3">
        <f>IF(AU97=0,0,IF(AW97-AX97=0,0,MIN(AW97-AX97,$D$1-$C97-SUMIF($J$15:AY$15,"Snowball",$J97:AY97))))</f>
        <v>0</v>
      </c>
      <c r="BA97" s="3">
        <f t="shared" si="170"/>
        <v>0</v>
      </c>
      <c r="BB97" s="104">
        <f t="shared" si="209"/>
        <v>0</v>
      </c>
      <c r="BC97" s="3">
        <f t="shared" si="210"/>
        <v>0</v>
      </c>
      <c r="BD97" s="3">
        <f t="shared" si="211"/>
        <v>0</v>
      </c>
      <c r="BE97" s="3">
        <f t="shared" si="138"/>
        <v>0</v>
      </c>
      <c r="BF97" s="3">
        <f t="shared" si="139"/>
        <v>0</v>
      </c>
      <c r="BG97" s="3">
        <f>IF(BB97=0,0,IF(BD97-BE97=0,0,MIN(BD97-BE97,$D$1-$C97-SUMIF($J$15:BF$15,"Snowball",$J97:BF97))))</f>
        <v>0</v>
      </c>
      <c r="BH97" s="3">
        <f t="shared" si="171"/>
        <v>0</v>
      </c>
      <c r="BI97" s="104">
        <f t="shared" si="212"/>
        <v>0</v>
      </c>
      <c r="BJ97" s="3">
        <f t="shared" si="213"/>
        <v>0</v>
      </c>
      <c r="BK97" s="3">
        <f t="shared" si="214"/>
        <v>0</v>
      </c>
      <c r="BL97" s="3">
        <f t="shared" si="140"/>
        <v>0</v>
      </c>
      <c r="BM97" s="3">
        <f t="shared" si="141"/>
        <v>0</v>
      </c>
      <c r="BN97" s="3">
        <f>IF(BI97=0,0,IF(BK97-BL97=0,0,MIN(BK97-BL97,$D$1-$C97-SUMIF($J$15:BM$15,"Snowball",$J97:BM97))))</f>
        <v>0</v>
      </c>
      <c r="BO97" s="3">
        <f t="shared" si="172"/>
        <v>0</v>
      </c>
      <c r="BP97" s="104">
        <f t="shared" si="215"/>
        <v>0</v>
      </c>
      <c r="BQ97" s="3">
        <f t="shared" si="216"/>
        <v>0</v>
      </c>
      <c r="BR97" s="3">
        <f t="shared" si="217"/>
        <v>0</v>
      </c>
      <c r="BS97" s="3">
        <f t="shared" si="142"/>
        <v>0</v>
      </c>
      <c r="BT97" s="3">
        <f t="shared" si="143"/>
        <v>0</v>
      </c>
      <c r="BU97" s="3">
        <f>IF(BP97=0,0,IF(BR97-BS97=0,0,MIN(BR97-BS97,$D$1-$C97-SUMIF($J$15:BT$15,"Snowball",$J97:BT97))))</f>
        <v>0</v>
      </c>
      <c r="BV97" s="3">
        <f t="shared" si="173"/>
        <v>0</v>
      </c>
      <c r="BW97" s="104">
        <f t="shared" si="218"/>
        <v>0</v>
      </c>
      <c r="BX97" s="3">
        <f t="shared" si="219"/>
        <v>0</v>
      </c>
      <c r="BY97" s="3">
        <f t="shared" si="220"/>
        <v>0</v>
      </c>
      <c r="BZ97" s="3">
        <f t="shared" si="144"/>
        <v>0</v>
      </c>
      <c r="CA97" s="3">
        <f t="shared" si="145"/>
        <v>0</v>
      </c>
      <c r="CB97" s="3">
        <f>IF(BW97=0,0,IF(BY97-BZ97=0,0,MIN(BY97-BZ97,$D$1-$C97-SUMIF($J$15:CA$15,"Snowball",$J97:CA97))))</f>
        <v>0</v>
      </c>
      <c r="CC97" s="3">
        <f t="shared" si="174"/>
        <v>0</v>
      </c>
      <c r="CD97" s="104">
        <f t="shared" si="221"/>
        <v>0</v>
      </c>
      <c r="CE97" s="3">
        <f t="shared" si="222"/>
        <v>0</v>
      </c>
      <c r="CF97" s="3">
        <f t="shared" si="223"/>
        <v>0</v>
      </c>
      <c r="CG97" s="3">
        <f t="shared" si="146"/>
        <v>0</v>
      </c>
      <c r="CH97" s="3">
        <f t="shared" si="147"/>
        <v>0</v>
      </c>
      <c r="CI97" s="3">
        <f>IF(CD97=0,0,IF(CF97-CG97=0,0,MIN(CF97-CG97,$D$1-$C97-SUMIF($J$15:CH$15,"Snowball",$J97:CH97))))</f>
        <v>0</v>
      </c>
      <c r="CJ97" s="3">
        <f t="shared" si="175"/>
        <v>0</v>
      </c>
      <c r="CK97" s="104">
        <f t="shared" si="224"/>
        <v>0</v>
      </c>
      <c r="CL97" s="3">
        <f t="shared" si="225"/>
        <v>0</v>
      </c>
      <c r="CM97" s="3">
        <f t="shared" si="226"/>
        <v>0</v>
      </c>
      <c r="CN97" s="3">
        <f t="shared" si="148"/>
        <v>0</v>
      </c>
      <c r="CO97" s="3">
        <f t="shared" si="149"/>
        <v>0</v>
      </c>
      <c r="CP97" s="3">
        <f>IF(CK97=0,0,IF(CM97-CN97=0,0,MIN(CM97-CN97,$D$1-$C97-SUMIF($J$15:CO$15,"Snowball",$J97:CO97))))</f>
        <v>0</v>
      </c>
      <c r="CQ97" s="3">
        <f t="shared" si="176"/>
        <v>0</v>
      </c>
      <c r="CR97" s="104">
        <f t="shared" si="227"/>
        <v>0</v>
      </c>
      <c r="CS97" s="3">
        <f t="shared" si="228"/>
        <v>0</v>
      </c>
      <c r="CT97" s="3">
        <f t="shared" si="229"/>
        <v>0</v>
      </c>
      <c r="CU97" s="3">
        <f t="shared" si="150"/>
        <v>0</v>
      </c>
      <c r="CV97" s="3">
        <f t="shared" si="151"/>
        <v>0</v>
      </c>
      <c r="CW97" s="3">
        <f>IF(CR97=0,0,IF(CT97-CU97=0,0,MIN(CT97-CU97,$D$1-$C97-SUMIF($J$15:CV$15,"Snowball",$J97:CV97))))</f>
        <v>0</v>
      </c>
      <c r="CX97" s="3">
        <f t="shared" si="177"/>
        <v>0</v>
      </c>
      <c r="CY97" s="104">
        <f t="shared" si="230"/>
        <v>0</v>
      </c>
      <c r="CZ97" s="3">
        <f t="shared" si="231"/>
        <v>0</v>
      </c>
      <c r="DA97" s="3">
        <f t="shared" si="232"/>
        <v>0</v>
      </c>
      <c r="DB97" s="3">
        <f t="shared" si="152"/>
        <v>0</v>
      </c>
      <c r="DC97" s="3">
        <f t="shared" si="153"/>
        <v>0</v>
      </c>
      <c r="DD97" s="3">
        <f>IF(CY97=0,0,IF(DA97-DB97=0,0,MIN(DA97-DB97,$D$1-$C97-SUMIF($J$15:DC$15,"Snowball",$J97:DC97))))</f>
        <v>0</v>
      </c>
      <c r="DE97" s="3">
        <f t="shared" si="178"/>
        <v>0</v>
      </c>
      <c r="DF97" s="104">
        <f t="shared" si="233"/>
        <v>0</v>
      </c>
      <c r="DG97" s="3">
        <f t="shared" si="234"/>
        <v>0</v>
      </c>
      <c r="DH97" s="3">
        <f t="shared" si="235"/>
        <v>0</v>
      </c>
      <c r="DI97" s="3">
        <f t="shared" si="154"/>
        <v>0</v>
      </c>
      <c r="DJ97" s="3">
        <f t="shared" si="155"/>
        <v>0</v>
      </c>
      <c r="DK97" s="3">
        <f>IF(DF97=0,0,IF(DH97-DI97=0,0,MIN(DH97-DI97,$D$1-$C97-SUMIF($J$15:DJ$15,"Snowball",$J97:DJ97))))</f>
        <v>0</v>
      </c>
      <c r="DL97" s="3">
        <f t="shared" si="179"/>
        <v>0</v>
      </c>
      <c r="DM97" s="104">
        <f t="shared" si="236"/>
        <v>0</v>
      </c>
      <c r="DN97" s="3">
        <f t="shared" si="237"/>
        <v>0</v>
      </c>
      <c r="DO97" s="3">
        <f t="shared" si="238"/>
        <v>0</v>
      </c>
      <c r="DP97" s="3">
        <f t="shared" si="156"/>
        <v>0</v>
      </c>
      <c r="DQ97" s="3">
        <f t="shared" si="157"/>
        <v>0</v>
      </c>
      <c r="DR97" s="3">
        <f>IF(DM97=0,0,IF(DO97-DP97=0,0,MIN(DO97-DP97,$D$1-$C97-SUMIF($J$15:DQ$15,"Snowball",$J97:DQ97))))</f>
        <v>0</v>
      </c>
      <c r="DS97" s="3">
        <f t="shared" si="180"/>
        <v>0</v>
      </c>
      <c r="DT97" s="104">
        <f t="shared" si="239"/>
        <v>0</v>
      </c>
      <c r="DU97" s="3">
        <f t="shared" si="240"/>
        <v>0</v>
      </c>
      <c r="DV97" s="3">
        <f t="shared" si="241"/>
        <v>0</v>
      </c>
      <c r="DW97" s="3">
        <f t="shared" si="158"/>
        <v>0</v>
      </c>
      <c r="DX97" s="3">
        <f t="shared" si="159"/>
        <v>0</v>
      </c>
      <c r="DY97" s="3">
        <f>IF(DT97=0,0,IF(DV97-DW97=0,0,MIN(DV97-DW97,$D$1-$C97-SUMIF($J$15:DX$15,"Snowball",$J97:DX97))))</f>
        <v>0</v>
      </c>
      <c r="DZ97" s="3">
        <f t="shared" si="181"/>
        <v>0</v>
      </c>
      <c r="EA97" s="104">
        <f t="shared" si="242"/>
        <v>0</v>
      </c>
      <c r="EB97" s="3">
        <f t="shared" si="243"/>
        <v>0</v>
      </c>
      <c r="EC97" s="3">
        <f t="shared" si="244"/>
        <v>0</v>
      </c>
      <c r="ED97" s="3">
        <f t="shared" si="160"/>
        <v>0</v>
      </c>
      <c r="EE97" s="3">
        <f t="shared" si="161"/>
        <v>0</v>
      </c>
      <c r="EF97" s="3">
        <f>IF(EA97=0,0,IF(EC97-ED97=0,0,MIN(EC97-ED97,$D$1-$C97-SUMIF($J$15:EE$15,"Snowball",$J97:EE97))))</f>
        <v>0</v>
      </c>
      <c r="EG97" s="3">
        <f t="shared" si="182"/>
        <v>0</v>
      </c>
      <c r="EH97" s="104">
        <f t="shared" si="245"/>
        <v>0</v>
      </c>
      <c r="EI97" s="3">
        <f t="shared" si="246"/>
        <v>0</v>
      </c>
      <c r="EJ97" s="3">
        <f t="shared" si="247"/>
        <v>0</v>
      </c>
      <c r="EK97" s="3">
        <f t="shared" si="162"/>
        <v>0</v>
      </c>
      <c r="EL97" s="3">
        <f t="shared" si="163"/>
        <v>0</v>
      </c>
      <c r="EM97" s="3">
        <f>IF(EH97=0,0,IF(EJ97-EK97=0,0,MIN(EJ97-EK97,$D$1-$C97-SUMIF($J$15:EL$15,"Snowball",$J97:EL97))))</f>
        <v>0</v>
      </c>
      <c r="EN97" s="3">
        <f t="shared" si="183"/>
        <v>0</v>
      </c>
    </row>
    <row r="98" spans="1:144" x14ac:dyDescent="0.25">
      <c r="A98" s="1" t="s">
        <v>98</v>
      </c>
      <c r="B98" s="76">
        <f t="shared" si="184"/>
        <v>0</v>
      </c>
      <c r="C98" s="3">
        <f t="shared" si="185"/>
        <v>0</v>
      </c>
      <c r="D98" s="101">
        <f t="shared" si="186"/>
        <v>0</v>
      </c>
      <c r="E98" s="104">
        <f t="shared" si="187"/>
        <v>0</v>
      </c>
      <c r="F98" s="3">
        <f t="shared" si="188"/>
        <v>0</v>
      </c>
      <c r="G98" s="3">
        <f t="shared" si="189"/>
        <v>0</v>
      </c>
      <c r="H98" s="3">
        <f t="shared" si="124"/>
        <v>0</v>
      </c>
      <c r="I98" s="3">
        <f t="shared" si="125"/>
        <v>0</v>
      </c>
      <c r="J98" s="3">
        <f t="shared" si="190"/>
        <v>0</v>
      </c>
      <c r="K98" s="3">
        <f t="shared" si="164"/>
        <v>0</v>
      </c>
      <c r="L98" s="104">
        <f t="shared" si="191"/>
        <v>0</v>
      </c>
      <c r="M98" s="3">
        <f t="shared" si="192"/>
        <v>0</v>
      </c>
      <c r="N98" s="3">
        <f t="shared" si="193"/>
        <v>0</v>
      </c>
      <c r="O98" s="3">
        <f t="shared" si="126"/>
        <v>0</v>
      </c>
      <c r="P98" s="3">
        <f t="shared" si="127"/>
        <v>0</v>
      </c>
      <c r="Q98" s="3">
        <f>IF(L98=0,0,IF(N98-O98=0,0,MIN(N98-O98,$D$1-$C98-SUMIF($J$15:P$15,"Snowball",$J98:P98))))</f>
        <v>0</v>
      </c>
      <c r="R98" s="3">
        <f t="shared" si="165"/>
        <v>0</v>
      </c>
      <c r="S98" s="104">
        <f t="shared" si="194"/>
        <v>0</v>
      </c>
      <c r="T98" s="3">
        <f t="shared" si="195"/>
        <v>0</v>
      </c>
      <c r="U98" s="3">
        <f t="shared" si="196"/>
        <v>0</v>
      </c>
      <c r="V98" s="3">
        <f t="shared" si="128"/>
        <v>0</v>
      </c>
      <c r="W98" s="3">
        <f t="shared" si="129"/>
        <v>0</v>
      </c>
      <c r="X98" s="3">
        <f>IF(S98=0,0,IF(U98-V98=0,0,MIN(U98-V98,$D$1-$C98-SUMIF($J$15:W$15,"Snowball",$J98:W98))))</f>
        <v>0</v>
      </c>
      <c r="Y98" s="3">
        <f t="shared" si="166"/>
        <v>0</v>
      </c>
      <c r="Z98" s="104">
        <f t="shared" si="197"/>
        <v>0</v>
      </c>
      <c r="AA98" s="3">
        <f t="shared" si="198"/>
        <v>0</v>
      </c>
      <c r="AB98" s="3">
        <f t="shared" si="199"/>
        <v>0</v>
      </c>
      <c r="AC98" s="3">
        <f t="shared" si="130"/>
        <v>0</v>
      </c>
      <c r="AD98" s="3">
        <f t="shared" si="131"/>
        <v>0</v>
      </c>
      <c r="AE98" s="3">
        <f>IF(Z98=0,0,IF(AB98-AC98=0,0,MIN(AB98-AC98,$D$1-$C98-SUMIF($J$15:AD$15,"Snowball",$J98:AD98))))</f>
        <v>0</v>
      </c>
      <c r="AF98" s="3">
        <f t="shared" si="167"/>
        <v>0</v>
      </c>
      <c r="AG98" s="104">
        <f t="shared" si="200"/>
        <v>0</v>
      </c>
      <c r="AH98" s="3">
        <f t="shared" si="201"/>
        <v>0</v>
      </c>
      <c r="AI98" s="3">
        <f t="shared" si="202"/>
        <v>0</v>
      </c>
      <c r="AJ98" s="3">
        <f t="shared" si="132"/>
        <v>0</v>
      </c>
      <c r="AK98" s="3">
        <f t="shared" si="133"/>
        <v>0</v>
      </c>
      <c r="AL98" s="3">
        <f>IF(AG98=0,0,IF(AI98-AJ98=0,0,MIN(AI98-AJ98,$D$1-$C98-SUMIF($J$15:AK$15,"Snowball",$J98:AK98))))</f>
        <v>0</v>
      </c>
      <c r="AM98" s="3">
        <f t="shared" si="168"/>
        <v>0</v>
      </c>
      <c r="AN98" s="104">
        <f t="shared" si="203"/>
        <v>0</v>
      </c>
      <c r="AO98" s="3">
        <f t="shared" si="204"/>
        <v>0</v>
      </c>
      <c r="AP98" s="3">
        <f t="shared" si="205"/>
        <v>0</v>
      </c>
      <c r="AQ98" s="3">
        <f t="shared" si="134"/>
        <v>0</v>
      </c>
      <c r="AR98" s="3">
        <f t="shared" si="135"/>
        <v>0</v>
      </c>
      <c r="AS98" s="3">
        <f>IF(AN98=0,0,IF(AP98-AQ98=0,0,MIN(AP98-AQ98,$D$1-$C98-SUMIF($J$15:AR$15,"Snowball",$J98:AR98))))</f>
        <v>0</v>
      </c>
      <c r="AT98" s="3">
        <f t="shared" si="169"/>
        <v>0</v>
      </c>
      <c r="AU98" s="104">
        <f t="shared" si="206"/>
        <v>0</v>
      </c>
      <c r="AV98" s="3">
        <f t="shared" si="207"/>
        <v>0</v>
      </c>
      <c r="AW98" s="3">
        <f t="shared" si="208"/>
        <v>0</v>
      </c>
      <c r="AX98" s="3">
        <f t="shared" si="136"/>
        <v>0</v>
      </c>
      <c r="AY98" s="3">
        <f t="shared" si="137"/>
        <v>0</v>
      </c>
      <c r="AZ98" s="3">
        <f>IF(AU98=0,0,IF(AW98-AX98=0,0,MIN(AW98-AX98,$D$1-$C98-SUMIF($J$15:AY$15,"Snowball",$J98:AY98))))</f>
        <v>0</v>
      </c>
      <c r="BA98" s="3">
        <f t="shared" si="170"/>
        <v>0</v>
      </c>
      <c r="BB98" s="104">
        <f t="shared" si="209"/>
        <v>0</v>
      </c>
      <c r="BC98" s="3">
        <f t="shared" si="210"/>
        <v>0</v>
      </c>
      <c r="BD98" s="3">
        <f t="shared" si="211"/>
        <v>0</v>
      </c>
      <c r="BE98" s="3">
        <f t="shared" si="138"/>
        <v>0</v>
      </c>
      <c r="BF98" s="3">
        <f t="shared" si="139"/>
        <v>0</v>
      </c>
      <c r="BG98" s="3">
        <f>IF(BB98=0,0,IF(BD98-BE98=0,0,MIN(BD98-BE98,$D$1-$C98-SUMIF($J$15:BF$15,"Snowball",$J98:BF98))))</f>
        <v>0</v>
      </c>
      <c r="BH98" s="3">
        <f t="shared" si="171"/>
        <v>0</v>
      </c>
      <c r="BI98" s="104">
        <f t="shared" si="212"/>
        <v>0</v>
      </c>
      <c r="BJ98" s="3">
        <f t="shared" si="213"/>
        <v>0</v>
      </c>
      <c r="BK98" s="3">
        <f t="shared" si="214"/>
        <v>0</v>
      </c>
      <c r="BL98" s="3">
        <f t="shared" si="140"/>
        <v>0</v>
      </c>
      <c r="BM98" s="3">
        <f t="shared" si="141"/>
        <v>0</v>
      </c>
      <c r="BN98" s="3">
        <f>IF(BI98=0,0,IF(BK98-BL98=0,0,MIN(BK98-BL98,$D$1-$C98-SUMIF($J$15:BM$15,"Snowball",$J98:BM98))))</f>
        <v>0</v>
      </c>
      <c r="BO98" s="3">
        <f t="shared" si="172"/>
        <v>0</v>
      </c>
      <c r="BP98" s="104">
        <f t="shared" si="215"/>
        <v>0</v>
      </c>
      <c r="BQ98" s="3">
        <f t="shared" si="216"/>
        <v>0</v>
      </c>
      <c r="BR98" s="3">
        <f t="shared" si="217"/>
        <v>0</v>
      </c>
      <c r="BS98" s="3">
        <f t="shared" si="142"/>
        <v>0</v>
      </c>
      <c r="BT98" s="3">
        <f t="shared" si="143"/>
        <v>0</v>
      </c>
      <c r="BU98" s="3">
        <f>IF(BP98=0,0,IF(BR98-BS98=0,0,MIN(BR98-BS98,$D$1-$C98-SUMIF($J$15:BT$15,"Snowball",$J98:BT98))))</f>
        <v>0</v>
      </c>
      <c r="BV98" s="3">
        <f t="shared" si="173"/>
        <v>0</v>
      </c>
      <c r="BW98" s="104">
        <f t="shared" si="218"/>
        <v>0</v>
      </c>
      <c r="BX98" s="3">
        <f t="shared" si="219"/>
        <v>0</v>
      </c>
      <c r="BY98" s="3">
        <f t="shared" si="220"/>
        <v>0</v>
      </c>
      <c r="BZ98" s="3">
        <f t="shared" si="144"/>
        <v>0</v>
      </c>
      <c r="CA98" s="3">
        <f t="shared" si="145"/>
        <v>0</v>
      </c>
      <c r="CB98" s="3">
        <f>IF(BW98=0,0,IF(BY98-BZ98=0,0,MIN(BY98-BZ98,$D$1-$C98-SUMIF($J$15:CA$15,"Snowball",$J98:CA98))))</f>
        <v>0</v>
      </c>
      <c r="CC98" s="3">
        <f t="shared" si="174"/>
        <v>0</v>
      </c>
      <c r="CD98" s="104">
        <f t="shared" si="221"/>
        <v>0</v>
      </c>
      <c r="CE98" s="3">
        <f t="shared" si="222"/>
        <v>0</v>
      </c>
      <c r="CF98" s="3">
        <f t="shared" si="223"/>
        <v>0</v>
      </c>
      <c r="CG98" s="3">
        <f t="shared" si="146"/>
        <v>0</v>
      </c>
      <c r="CH98" s="3">
        <f t="shared" si="147"/>
        <v>0</v>
      </c>
      <c r="CI98" s="3">
        <f>IF(CD98=0,0,IF(CF98-CG98=0,0,MIN(CF98-CG98,$D$1-$C98-SUMIF($J$15:CH$15,"Snowball",$J98:CH98))))</f>
        <v>0</v>
      </c>
      <c r="CJ98" s="3">
        <f t="shared" si="175"/>
        <v>0</v>
      </c>
      <c r="CK98" s="104">
        <f t="shared" si="224"/>
        <v>0</v>
      </c>
      <c r="CL98" s="3">
        <f t="shared" si="225"/>
        <v>0</v>
      </c>
      <c r="CM98" s="3">
        <f t="shared" si="226"/>
        <v>0</v>
      </c>
      <c r="CN98" s="3">
        <f t="shared" si="148"/>
        <v>0</v>
      </c>
      <c r="CO98" s="3">
        <f t="shared" si="149"/>
        <v>0</v>
      </c>
      <c r="CP98" s="3">
        <f>IF(CK98=0,0,IF(CM98-CN98=0,0,MIN(CM98-CN98,$D$1-$C98-SUMIF($J$15:CO$15,"Snowball",$J98:CO98))))</f>
        <v>0</v>
      </c>
      <c r="CQ98" s="3">
        <f t="shared" si="176"/>
        <v>0</v>
      </c>
      <c r="CR98" s="104">
        <f t="shared" si="227"/>
        <v>0</v>
      </c>
      <c r="CS98" s="3">
        <f t="shared" si="228"/>
        <v>0</v>
      </c>
      <c r="CT98" s="3">
        <f t="shared" si="229"/>
        <v>0</v>
      </c>
      <c r="CU98" s="3">
        <f t="shared" si="150"/>
        <v>0</v>
      </c>
      <c r="CV98" s="3">
        <f t="shared" si="151"/>
        <v>0</v>
      </c>
      <c r="CW98" s="3">
        <f>IF(CR98=0,0,IF(CT98-CU98=0,0,MIN(CT98-CU98,$D$1-$C98-SUMIF($J$15:CV$15,"Snowball",$J98:CV98))))</f>
        <v>0</v>
      </c>
      <c r="CX98" s="3">
        <f t="shared" si="177"/>
        <v>0</v>
      </c>
      <c r="CY98" s="104">
        <f t="shared" si="230"/>
        <v>0</v>
      </c>
      <c r="CZ98" s="3">
        <f t="shared" si="231"/>
        <v>0</v>
      </c>
      <c r="DA98" s="3">
        <f t="shared" si="232"/>
        <v>0</v>
      </c>
      <c r="DB98" s="3">
        <f t="shared" si="152"/>
        <v>0</v>
      </c>
      <c r="DC98" s="3">
        <f t="shared" si="153"/>
        <v>0</v>
      </c>
      <c r="DD98" s="3">
        <f>IF(CY98=0,0,IF(DA98-DB98=0,0,MIN(DA98-DB98,$D$1-$C98-SUMIF($J$15:DC$15,"Snowball",$J98:DC98))))</f>
        <v>0</v>
      </c>
      <c r="DE98" s="3">
        <f t="shared" si="178"/>
        <v>0</v>
      </c>
      <c r="DF98" s="104">
        <f t="shared" si="233"/>
        <v>0</v>
      </c>
      <c r="DG98" s="3">
        <f t="shared" si="234"/>
        <v>0</v>
      </c>
      <c r="DH98" s="3">
        <f t="shared" si="235"/>
        <v>0</v>
      </c>
      <c r="DI98" s="3">
        <f t="shared" si="154"/>
        <v>0</v>
      </c>
      <c r="DJ98" s="3">
        <f t="shared" si="155"/>
        <v>0</v>
      </c>
      <c r="DK98" s="3">
        <f>IF(DF98=0,0,IF(DH98-DI98=0,0,MIN(DH98-DI98,$D$1-$C98-SUMIF($J$15:DJ$15,"Snowball",$J98:DJ98))))</f>
        <v>0</v>
      </c>
      <c r="DL98" s="3">
        <f t="shared" si="179"/>
        <v>0</v>
      </c>
      <c r="DM98" s="104">
        <f t="shared" si="236"/>
        <v>0</v>
      </c>
      <c r="DN98" s="3">
        <f t="shared" si="237"/>
        <v>0</v>
      </c>
      <c r="DO98" s="3">
        <f t="shared" si="238"/>
        <v>0</v>
      </c>
      <c r="DP98" s="3">
        <f t="shared" si="156"/>
        <v>0</v>
      </c>
      <c r="DQ98" s="3">
        <f t="shared" si="157"/>
        <v>0</v>
      </c>
      <c r="DR98" s="3">
        <f>IF(DM98=0,0,IF(DO98-DP98=0,0,MIN(DO98-DP98,$D$1-$C98-SUMIF($J$15:DQ$15,"Snowball",$J98:DQ98))))</f>
        <v>0</v>
      </c>
      <c r="DS98" s="3">
        <f t="shared" si="180"/>
        <v>0</v>
      </c>
      <c r="DT98" s="104">
        <f t="shared" si="239"/>
        <v>0</v>
      </c>
      <c r="DU98" s="3">
        <f t="shared" si="240"/>
        <v>0</v>
      </c>
      <c r="DV98" s="3">
        <f t="shared" si="241"/>
        <v>0</v>
      </c>
      <c r="DW98" s="3">
        <f t="shared" si="158"/>
        <v>0</v>
      </c>
      <c r="DX98" s="3">
        <f t="shared" si="159"/>
        <v>0</v>
      </c>
      <c r="DY98" s="3">
        <f>IF(DT98=0,0,IF(DV98-DW98=0,0,MIN(DV98-DW98,$D$1-$C98-SUMIF($J$15:DX$15,"Snowball",$J98:DX98))))</f>
        <v>0</v>
      </c>
      <c r="DZ98" s="3">
        <f t="shared" si="181"/>
        <v>0</v>
      </c>
      <c r="EA98" s="104">
        <f t="shared" si="242"/>
        <v>0</v>
      </c>
      <c r="EB98" s="3">
        <f t="shared" si="243"/>
        <v>0</v>
      </c>
      <c r="EC98" s="3">
        <f t="shared" si="244"/>
        <v>0</v>
      </c>
      <c r="ED98" s="3">
        <f t="shared" si="160"/>
        <v>0</v>
      </c>
      <c r="EE98" s="3">
        <f t="shared" si="161"/>
        <v>0</v>
      </c>
      <c r="EF98" s="3">
        <f>IF(EA98=0,0,IF(EC98-ED98=0,0,MIN(EC98-ED98,$D$1-$C98-SUMIF($J$15:EE$15,"Snowball",$J98:EE98))))</f>
        <v>0</v>
      </c>
      <c r="EG98" s="3">
        <f t="shared" si="182"/>
        <v>0</v>
      </c>
      <c r="EH98" s="104">
        <f t="shared" si="245"/>
        <v>0</v>
      </c>
      <c r="EI98" s="3">
        <f t="shared" si="246"/>
        <v>0</v>
      </c>
      <c r="EJ98" s="3">
        <f t="shared" si="247"/>
        <v>0</v>
      </c>
      <c r="EK98" s="3">
        <f t="shared" si="162"/>
        <v>0</v>
      </c>
      <c r="EL98" s="3">
        <f t="shared" si="163"/>
        <v>0</v>
      </c>
      <c r="EM98" s="3">
        <f>IF(EH98=0,0,IF(EJ98-EK98=0,0,MIN(EJ98-EK98,$D$1-$C98-SUMIF($J$15:EL$15,"Snowball",$J98:EL98))))</f>
        <v>0</v>
      </c>
      <c r="EN98" s="3">
        <f t="shared" si="183"/>
        <v>0</v>
      </c>
    </row>
    <row r="99" spans="1:144" x14ac:dyDescent="0.25">
      <c r="A99" s="1" t="s">
        <v>99</v>
      </c>
      <c r="B99" s="76">
        <f t="shared" si="184"/>
        <v>0</v>
      </c>
      <c r="C99" s="3">
        <f t="shared" si="185"/>
        <v>0</v>
      </c>
      <c r="D99" s="101">
        <f t="shared" si="186"/>
        <v>0</v>
      </c>
      <c r="E99" s="104">
        <f t="shared" si="187"/>
        <v>0</v>
      </c>
      <c r="F99" s="3">
        <f t="shared" si="188"/>
        <v>0</v>
      </c>
      <c r="G99" s="3">
        <f t="shared" si="189"/>
        <v>0</v>
      </c>
      <c r="H99" s="3">
        <f t="shared" si="124"/>
        <v>0</v>
      </c>
      <c r="I99" s="3">
        <f t="shared" si="125"/>
        <v>0</v>
      </c>
      <c r="J99" s="3">
        <f t="shared" si="190"/>
        <v>0</v>
      </c>
      <c r="K99" s="3">
        <f t="shared" si="164"/>
        <v>0</v>
      </c>
      <c r="L99" s="104">
        <f t="shared" si="191"/>
        <v>0</v>
      </c>
      <c r="M99" s="3">
        <f t="shared" si="192"/>
        <v>0</v>
      </c>
      <c r="N99" s="3">
        <f t="shared" si="193"/>
        <v>0</v>
      </c>
      <c r="O99" s="3">
        <f t="shared" si="126"/>
        <v>0</v>
      </c>
      <c r="P99" s="3">
        <f t="shared" si="127"/>
        <v>0</v>
      </c>
      <c r="Q99" s="3">
        <f>IF(L99=0,0,IF(N99-O99=0,0,MIN(N99-O99,$D$1-$C99-SUMIF($J$15:P$15,"Snowball",$J99:P99))))</f>
        <v>0</v>
      </c>
      <c r="R99" s="3">
        <f t="shared" si="165"/>
        <v>0</v>
      </c>
      <c r="S99" s="104">
        <f t="shared" si="194"/>
        <v>0</v>
      </c>
      <c r="T99" s="3">
        <f t="shared" si="195"/>
        <v>0</v>
      </c>
      <c r="U99" s="3">
        <f t="shared" si="196"/>
        <v>0</v>
      </c>
      <c r="V99" s="3">
        <f t="shared" si="128"/>
        <v>0</v>
      </c>
      <c r="W99" s="3">
        <f t="shared" si="129"/>
        <v>0</v>
      </c>
      <c r="X99" s="3">
        <f>IF(S99=0,0,IF(U99-V99=0,0,MIN(U99-V99,$D$1-$C99-SUMIF($J$15:W$15,"Snowball",$J99:W99))))</f>
        <v>0</v>
      </c>
      <c r="Y99" s="3">
        <f t="shared" si="166"/>
        <v>0</v>
      </c>
      <c r="Z99" s="104">
        <f t="shared" si="197"/>
        <v>0</v>
      </c>
      <c r="AA99" s="3">
        <f t="shared" si="198"/>
        <v>0</v>
      </c>
      <c r="AB99" s="3">
        <f t="shared" si="199"/>
        <v>0</v>
      </c>
      <c r="AC99" s="3">
        <f t="shared" si="130"/>
        <v>0</v>
      </c>
      <c r="AD99" s="3">
        <f t="shared" si="131"/>
        <v>0</v>
      </c>
      <c r="AE99" s="3">
        <f>IF(Z99=0,0,IF(AB99-AC99=0,0,MIN(AB99-AC99,$D$1-$C99-SUMIF($J$15:AD$15,"Snowball",$J99:AD99))))</f>
        <v>0</v>
      </c>
      <c r="AF99" s="3">
        <f t="shared" si="167"/>
        <v>0</v>
      </c>
      <c r="AG99" s="104">
        <f t="shared" si="200"/>
        <v>0</v>
      </c>
      <c r="AH99" s="3">
        <f t="shared" si="201"/>
        <v>0</v>
      </c>
      <c r="AI99" s="3">
        <f t="shared" si="202"/>
        <v>0</v>
      </c>
      <c r="AJ99" s="3">
        <f t="shared" si="132"/>
        <v>0</v>
      </c>
      <c r="AK99" s="3">
        <f t="shared" si="133"/>
        <v>0</v>
      </c>
      <c r="AL99" s="3">
        <f>IF(AG99=0,0,IF(AI99-AJ99=0,0,MIN(AI99-AJ99,$D$1-$C99-SUMIF($J$15:AK$15,"Snowball",$J99:AK99))))</f>
        <v>0</v>
      </c>
      <c r="AM99" s="3">
        <f t="shared" si="168"/>
        <v>0</v>
      </c>
      <c r="AN99" s="104">
        <f t="shared" si="203"/>
        <v>0</v>
      </c>
      <c r="AO99" s="3">
        <f t="shared" si="204"/>
        <v>0</v>
      </c>
      <c r="AP99" s="3">
        <f t="shared" si="205"/>
        <v>0</v>
      </c>
      <c r="AQ99" s="3">
        <f t="shared" si="134"/>
        <v>0</v>
      </c>
      <c r="AR99" s="3">
        <f t="shared" si="135"/>
        <v>0</v>
      </c>
      <c r="AS99" s="3">
        <f>IF(AN99=0,0,IF(AP99-AQ99=0,0,MIN(AP99-AQ99,$D$1-$C99-SUMIF($J$15:AR$15,"Snowball",$J99:AR99))))</f>
        <v>0</v>
      </c>
      <c r="AT99" s="3">
        <f t="shared" si="169"/>
        <v>0</v>
      </c>
      <c r="AU99" s="104">
        <f t="shared" si="206"/>
        <v>0</v>
      </c>
      <c r="AV99" s="3">
        <f t="shared" si="207"/>
        <v>0</v>
      </c>
      <c r="AW99" s="3">
        <f t="shared" si="208"/>
        <v>0</v>
      </c>
      <c r="AX99" s="3">
        <f t="shared" si="136"/>
        <v>0</v>
      </c>
      <c r="AY99" s="3">
        <f t="shared" si="137"/>
        <v>0</v>
      </c>
      <c r="AZ99" s="3">
        <f>IF(AU99=0,0,IF(AW99-AX99=0,0,MIN(AW99-AX99,$D$1-$C99-SUMIF($J$15:AY$15,"Snowball",$J99:AY99))))</f>
        <v>0</v>
      </c>
      <c r="BA99" s="3">
        <f t="shared" si="170"/>
        <v>0</v>
      </c>
      <c r="BB99" s="104">
        <f t="shared" si="209"/>
        <v>0</v>
      </c>
      <c r="BC99" s="3">
        <f t="shared" si="210"/>
        <v>0</v>
      </c>
      <c r="BD99" s="3">
        <f t="shared" si="211"/>
        <v>0</v>
      </c>
      <c r="BE99" s="3">
        <f t="shared" si="138"/>
        <v>0</v>
      </c>
      <c r="BF99" s="3">
        <f t="shared" si="139"/>
        <v>0</v>
      </c>
      <c r="BG99" s="3">
        <f>IF(BB99=0,0,IF(BD99-BE99=0,0,MIN(BD99-BE99,$D$1-$C99-SUMIF($J$15:BF$15,"Snowball",$J99:BF99))))</f>
        <v>0</v>
      </c>
      <c r="BH99" s="3">
        <f t="shared" si="171"/>
        <v>0</v>
      </c>
      <c r="BI99" s="104">
        <f t="shared" si="212"/>
        <v>0</v>
      </c>
      <c r="BJ99" s="3">
        <f t="shared" si="213"/>
        <v>0</v>
      </c>
      <c r="BK99" s="3">
        <f t="shared" si="214"/>
        <v>0</v>
      </c>
      <c r="BL99" s="3">
        <f t="shared" si="140"/>
        <v>0</v>
      </c>
      <c r="BM99" s="3">
        <f t="shared" si="141"/>
        <v>0</v>
      </c>
      <c r="BN99" s="3">
        <f>IF(BI99=0,0,IF(BK99-BL99=0,0,MIN(BK99-BL99,$D$1-$C99-SUMIF($J$15:BM$15,"Snowball",$J99:BM99))))</f>
        <v>0</v>
      </c>
      <c r="BO99" s="3">
        <f t="shared" si="172"/>
        <v>0</v>
      </c>
      <c r="BP99" s="104">
        <f t="shared" si="215"/>
        <v>0</v>
      </c>
      <c r="BQ99" s="3">
        <f t="shared" si="216"/>
        <v>0</v>
      </c>
      <c r="BR99" s="3">
        <f t="shared" si="217"/>
        <v>0</v>
      </c>
      <c r="BS99" s="3">
        <f t="shared" si="142"/>
        <v>0</v>
      </c>
      <c r="BT99" s="3">
        <f t="shared" si="143"/>
        <v>0</v>
      </c>
      <c r="BU99" s="3">
        <f>IF(BP99=0,0,IF(BR99-BS99=0,0,MIN(BR99-BS99,$D$1-$C99-SUMIF($J$15:BT$15,"Snowball",$J99:BT99))))</f>
        <v>0</v>
      </c>
      <c r="BV99" s="3">
        <f t="shared" si="173"/>
        <v>0</v>
      </c>
      <c r="BW99" s="104">
        <f t="shared" si="218"/>
        <v>0</v>
      </c>
      <c r="BX99" s="3">
        <f t="shared" si="219"/>
        <v>0</v>
      </c>
      <c r="BY99" s="3">
        <f t="shared" si="220"/>
        <v>0</v>
      </c>
      <c r="BZ99" s="3">
        <f t="shared" si="144"/>
        <v>0</v>
      </c>
      <c r="CA99" s="3">
        <f t="shared" si="145"/>
        <v>0</v>
      </c>
      <c r="CB99" s="3">
        <f>IF(BW99=0,0,IF(BY99-BZ99=0,0,MIN(BY99-BZ99,$D$1-$C99-SUMIF($J$15:CA$15,"Snowball",$J99:CA99))))</f>
        <v>0</v>
      </c>
      <c r="CC99" s="3">
        <f t="shared" si="174"/>
        <v>0</v>
      </c>
      <c r="CD99" s="104">
        <f t="shared" si="221"/>
        <v>0</v>
      </c>
      <c r="CE99" s="3">
        <f t="shared" si="222"/>
        <v>0</v>
      </c>
      <c r="CF99" s="3">
        <f t="shared" si="223"/>
        <v>0</v>
      </c>
      <c r="CG99" s="3">
        <f t="shared" si="146"/>
        <v>0</v>
      </c>
      <c r="CH99" s="3">
        <f t="shared" si="147"/>
        <v>0</v>
      </c>
      <c r="CI99" s="3">
        <f>IF(CD99=0,0,IF(CF99-CG99=0,0,MIN(CF99-CG99,$D$1-$C99-SUMIF($J$15:CH$15,"Snowball",$J99:CH99))))</f>
        <v>0</v>
      </c>
      <c r="CJ99" s="3">
        <f t="shared" si="175"/>
        <v>0</v>
      </c>
      <c r="CK99" s="104">
        <f t="shared" si="224"/>
        <v>0</v>
      </c>
      <c r="CL99" s="3">
        <f t="shared" si="225"/>
        <v>0</v>
      </c>
      <c r="CM99" s="3">
        <f t="shared" si="226"/>
        <v>0</v>
      </c>
      <c r="CN99" s="3">
        <f t="shared" si="148"/>
        <v>0</v>
      </c>
      <c r="CO99" s="3">
        <f t="shared" si="149"/>
        <v>0</v>
      </c>
      <c r="CP99" s="3">
        <f>IF(CK99=0,0,IF(CM99-CN99=0,0,MIN(CM99-CN99,$D$1-$C99-SUMIF($J$15:CO$15,"Snowball",$J99:CO99))))</f>
        <v>0</v>
      </c>
      <c r="CQ99" s="3">
        <f t="shared" si="176"/>
        <v>0</v>
      </c>
      <c r="CR99" s="104">
        <f t="shared" si="227"/>
        <v>0</v>
      </c>
      <c r="CS99" s="3">
        <f t="shared" si="228"/>
        <v>0</v>
      </c>
      <c r="CT99" s="3">
        <f t="shared" si="229"/>
        <v>0</v>
      </c>
      <c r="CU99" s="3">
        <f t="shared" si="150"/>
        <v>0</v>
      </c>
      <c r="CV99" s="3">
        <f t="shared" si="151"/>
        <v>0</v>
      </c>
      <c r="CW99" s="3">
        <f>IF(CR99=0,0,IF(CT99-CU99=0,0,MIN(CT99-CU99,$D$1-$C99-SUMIF($J$15:CV$15,"Snowball",$J99:CV99))))</f>
        <v>0</v>
      </c>
      <c r="CX99" s="3">
        <f t="shared" si="177"/>
        <v>0</v>
      </c>
      <c r="CY99" s="104">
        <f t="shared" si="230"/>
        <v>0</v>
      </c>
      <c r="CZ99" s="3">
        <f t="shared" si="231"/>
        <v>0</v>
      </c>
      <c r="DA99" s="3">
        <f t="shared" si="232"/>
        <v>0</v>
      </c>
      <c r="DB99" s="3">
        <f t="shared" si="152"/>
        <v>0</v>
      </c>
      <c r="DC99" s="3">
        <f t="shared" si="153"/>
        <v>0</v>
      </c>
      <c r="DD99" s="3">
        <f>IF(CY99=0,0,IF(DA99-DB99=0,0,MIN(DA99-DB99,$D$1-$C99-SUMIF($J$15:DC$15,"Snowball",$J99:DC99))))</f>
        <v>0</v>
      </c>
      <c r="DE99" s="3">
        <f t="shared" si="178"/>
        <v>0</v>
      </c>
      <c r="DF99" s="104">
        <f t="shared" si="233"/>
        <v>0</v>
      </c>
      <c r="DG99" s="3">
        <f t="shared" si="234"/>
        <v>0</v>
      </c>
      <c r="DH99" s="3">
        <f t="shared" si="235"/>
        <v>0</v>
      </c>
      <c r="DI99" s="3">
        <f t="shared" si="154"/>
        <v>0</v>
      </c>
      <c r="DJ99" s="3">
        <f t="shared" si="155"/>
        <v>0</v>
      </c>
      <c r="DK99" s="3">
        <f>IF(DF99=0,0,IF(DH99-DI99=0,0,MIN(DH99-DI99,$D$1-$C99-SUMIF($J$15:DJ$15,"Snowball",$J99:DJ99))))</f>
        <v>0</v>
      </c>
      <c r="DL99" s="3">
        <f t="shared" si="179"/>
        <v>0</v>
      </c>
      <c r="DM99" s="104">
        <f t="shared" si="236"/>
        <v>0</v>
      </c>
      <c r="DN99" s="3">
        <f t="shared" si="237"/>
        <v>0</v>
      </c>
      <c r="DO99" s="3">
        <f t="shared" si="238"/>
        <v>0</v>
      </c>
      <c r="DP99" s="3">
        <f t="shared" si="156"/>
        <v>0</v>
      </c>
      <c r="DQ99" s="3">
        <f t="shared" si="157"/>
        <v>0</v>
      </c>
      <c r="DR99" s="3">
        <f>IF(DM99=0,0,IF(DO99-DP99=0,0,MIN(DO99-DP99,$D$1-$C99-SUMIF($J$15:DQ$15,"Snowball",$J99:DQ99))))</f>
        <v>0</v>
      </c>
      <c r="DS99" s="3">
        <f t="shared" si="180"/>
        <v>0</v>
      </c>
      <c r="DT99" s="104">
        <f t="shared" si="239"/>
        <v>0</v>
      </c>
      <c r="DU99" s="3">
        <f t="shared" si="240"/>
        <v>0</v>
      </c>
      <c r="DV99" s="3">
        <f t="shared" si="241"/>
        <v>0</v>
      </c>
      <c r="DW99" s="3">
        <f t="shared" si="158"/>
        <v>0</v>
      </c>
      <c r="DX99" s="3">
        <f t="shared" si="159"/>
        <v>0</v>
      </c>
      <c r="DY99" s="3">
        <f>IF(DT99=0,0,IF(DV99-DW99=0,0,MIN(DV99-DW99,$D$1-$C99-SUMIF($J$15:DX$15,"Snowball",$J99:DX99))))</f>
        <v>0</v>
      </c>
      <c r="DZ99" s="3">
        <f t="shared" si="181"/>
        <v>0</v>
      </c>
      <c r="EA99" s="104">
        <f t="shared" si="242"/>
        <v>0</v>
      </c>
      <c r="EB99" s="3">
        <f t="shared" si="243"/>
        <v>0</v>
      </c>
      <c r="EC99" s="3">
        <f t="shared" si="244"/>
        <v>0</v>
      </c>
      <c r="ED99" s="3">
        <f t="shared" si="160"/>
        <v>0</v>
      </c>
      <c r="EE99" s="3">
        <f t="shared" si="161"/>
        <v>0</v>
      </c>
      <c r="EF99" s="3">
        <f>IF(EA99=0,0,IF(EC99-ED99=0,0,MIN(EC99-ED99,$D$1-$C99-SUMIF($J$15:EE$15,"Snowball",$J99:EE99))))</f>
        <v>0</v>
      </c>
      <c r="EG99" s="3">
        <f t="shared" si="182"/>
        <v>0</v>
      </c>
      <c r="EH99" s="104">
        <f t="shared" si="245"/>
        <v>0</v>
      </c>
      <c r="EI99" s="3">
        <f t="shared" si="246"/>
        <v>0</v>
      </c>
      <c r="EJ99" s="3">
        <f t="shared" si="247"/>
        <v>0</v>
      </c>
      <c r="EK99" s="3">
        <f t="shared" si="162"/>
        <v>0</v>
      </c>
      <c r="EL99" s="3">
        <f t="shared" si="163"/>
        <v>0</v>
      </c>
      <c r="EM99" s="3">
        <f>IF(EH99=0,0,IF(EJ99-EK99=0,0,MIN(EJ99-EK99,$D$1-$C99-SUMIF($J$15:EL$15,"Snowball",$J99:EL99))))</f>
        <v>0</v>
      </c>
      <c r="EN99" s="3">
        <f t="shared" si="183"/>
        <v>0</v>
      </c>
    </row>
    <row r="100" spans="1:144" x14ac:dyDescent="0.25">
      <c r="A100" s="1" t="s">
        <v>100</v>
      </c>
      <c r="B100" s="76">
        <f t="shared" si="184"/>
        <v>0</v>
      </c>
      <c r="C100" s="3">
        <f t="shared" si="185"/>
        <v>0</v>
      </c>
      <c r="D100" s="101">
        <f t="shared" si="186"/>
        <v>0</v>
      </c>
      <c r="E100" s="104">
        <f t="shared" si="187"/>
        <v>0</v>
      </c>
      <c r="F100" s="3">
        <f t="shared" si="188"/>
        <v>0</v>
      </c>
      <c r="G100" s="3">
        <f t="shared" si="189"/>
        <v>0</v>
      </c>
      <c r="H100" s="3">
        <f t="shared" si="124"/>
        <v>0</v>
      </c>
      <c r="I100" s="3">
        <f t="shared" si="125"/>
        <v>0</v>
      </c>
      <c r="J100" s="3">
        <f t="shared" si="190"/>
        <v>0</v>
      </c>
      <c r="K100" s="3">
        <f t="shared" si="164"/>
        <v>0</v>
      </c>
      <c r="L100" s="104">
        <f t="shared" si="191"/>
        <v>0</v>
      </c>
      <c r="M100" s="3">
        <f t="shared" si="192"/>
        <v>0</v>
      </c>
      <c r="N100" s="3">
        <f t="shared" si="193"/>
        <v>0</v>
      </c>
      <c r="O100" s="3">
        <f t="shared" si="126"/>
        <v>0</v>
      </c>
      <c r="P100" s="3">
        <f t="shared" si="127"/>
        <v>0</v>
      </c>
      <c r="Q100" s="3">
        <f>IF(L100=0,0,IF(N100-O100=0,0,MIN(N100-O100,$D$1-$C100-SUMIF($J$15:P$15,"Snowball",$J100:P100))))</f>
        <v>0</v>
      </c>
      <c r="R100" s="3">
        <f t="shared" si="165"/>
        <v>0</v>
      </c>
      <c r="S100" s="104">
        <f t="shared" si="194"/>
        <v>0</v>
      </c>
      <c r="T100" s="3">
        <f t="shared" si="195"/>
        <v>0</v>
      </c>
      <c r="U100" s="3">
        <f t="shared" si="196"/>
        <v>0</v>
      </c>
      <c r="V100" s="3">
        <f t="shared" si="128"/>
        <v>0</v>
      </c>
      <c r="W100" s="3">
        <f t="shared" si="129"/>
        <v>0</v>
      </c>
      <c r="X100" s="3">
        <f>IF(S100=0,0,IF(U100-V100=0,0,MIN(U100-V100,$D$1-$C100-SUMIF($J$15:W$15,"Snowball",$J100:W100))))</f>
        <v>0</v>
      </c>
      <c r="Y100" s="3">
        <f t="shared" si="166"/>
        <v>0</v>
      </c>
      <c r="Z100" s="104">
        <f t="shared" si="197"/>
        <v>0</v>
      </c>
      <c r="AA100" s="3">
        <f t="shared" si="198"/>
        <v>0</v>
      </c>
      <c r="AB100" s="3">
        <f t="shared" si="199"/>
        <v>0</v>
      </c>
      <c r="AC100" s="3">
        <f t="shared" si="130"/>
        <v>0</v>
      </c>
      <c r="AD100" s="3">
        <f t="shared" si="131"/>
        <v>0</v>
      </c>
      <c r="AE100" s="3">
        <f>IF(Z100=0,0,IF(AB100-AC100=0,0,MIN(AB100-AC100,$D$1-$C100-SUMIF($J$15:AD$15,"Snowball",$J100:AD100))))</f>
        <v>0</v>
      </c>
      <c r="AF100" s="3">
        <f t="shared" si="167"/>
        <v>0</v>
      </c>
      <c r="AG100" s="104">
        <f t="shared" si="200"/>
        <v>0</v>
      </c>
      <c r="AH100" s="3">
        <f t="shared" si="201"/>
        <v>0</v>
      </c>
      <c r="AI100" s="3">
        <f t="shared" si="202"/>
        <v>0</v>
      </c>
      <c r="AJ100" s="3">
        <f t="shared" si="132"/>
        <v>0</v>
      </c>
      <c r="AK100" s="3">
        <f t="shared" si="133"/>
        <v>0</v>
      </c>
      <c r="AL100" s="3">
        <f>IF(AG100=0,0,IF(AI100-AJ100=0,0,MIN(AI100-AJ100,$D$1-$C100-SUMIF($J$15:AK$15,"Snowball",$J100:AK100))))</f>
        <v>0</v>
      </c>
      <c r="AM100" s="3">
        <f t="shared" si="168"/>
        <v>0</v>
      </c>
      <c r="AN100" s="104">
        <f t="shared" si="203"/>
        <v>0</v>
      </c>
      <c r="AO100" s="3">
        <f t="shared" si="204"/>
        <v>0</v>
      </c>
      <c r="AP100" s="3">
        <f t="shared" si="205"/>
        <v>0</v>
      </c>
      <c r="AQ100" s="3">
        <f t="shared" si="134"/>
        <v>0</v>
      </c>
      <c r="AR100" s="3">
        <f t="shared" si="135"/>
        <v>0</v>
      </c>
      <c r="AS100" s="3">
        <f>IF(AN100=0,0,IF(AP100-AQ100=0,0,MIN(AP100-AQ100,$D$1-$C100-SUMIF($J$15:AR$15,"Snowball",$J100:AR100))))</f>
        <v>0</v>
      </c>
      <c r="AT100" s="3">
        <f t="shared" si="169"/>
        <v>0</v>
      </c>
      <c r="AU100" s="104">
        <f t="shared" si="206"/>
        <v>0</v>
      </c>
      <c r="AV100" s="3">
        <f t="shared" si="207"/>
        <v>0</v>
      </c>
      <c r="AW100" s="3">
        <f t="shared" si="208"/>
        <v>0</v>
      </c>
      <c r="AX100" s="3">
        <f t="shared" si="136"/>
        <v>0</v>
      </c>
      <c r="AY100" s="3">
        <f t="shared" si="137"/>
        <v>0</v>
      </c>
      <c r="AZ100" s="3">
        <f>IF(AU100=0,0,IF(AW100-AX100=0,0,MIN(AW100-AX100,$D$1-$C100-SUMIF($J$15:AY$15,"Snowball",$J100:AY100))))</f>
        <v>0</v>
      </c>
      <c r="BA100" s="3">
        <f t="shared" si="170"/>
        <v>0</v>
      </c>
      <c r="BB100" s="104">
        <f t="shared" si="209"/>
        <v>0</v>
      </c>
      <c r="BC100" s="3">
        <f t="shared" si="210"/>
        <v>0</v>
      </c>
      <c r="BD100" s="3">
        <f t="shared" si="211"/>
        <v>0</v>
      </c>
      <c r="BE100" s="3">
        <f t="shared" si="138"/>
        <v>0</v>
      </c>
      <c r="BF100" s="3">
        <f t="shared" si="139"/>
        <v>0</v>
      </c>
      <c r="BG100" s="3">
        <f>IF(BB100=0,0,IF(BD100-BE100=0,0,MIN(BD100-BE100,$D$1-$C100-SUMIF($J$15:BF$15,"Snowball",$J100:BF100))))</f>
        <v>0</v>
      </c>
      <c r="BH100" s="3">
        <f t="shared" si="171"/>
        <v>0</v>
      </c>
      <c r="BI100" s="104">
        <f t="shared" si="212"/>
        <v>0</v>
      </c>
      <c r="BJ100" s="3">
        <f t="shared" si="213"/>
        <v>0</v>
      </c>
      <c r="BK100" s="3">
        <f t="shared" si="214"/>
        <v>0</v>
      </c>
      <c r="BL100" s="3">
        <f t="shared" si="140"/>
        <v>0</v>
      </c>
      <c r="BM100" s="3">
        <f t="shared" si="141"/>
        <v>0</v>
      </c>
      <c r="BN100" s="3">
        <f>IF(BI100=0,0,IF(BK100-BL100=0,0,MIN(BK100-BL100,$D$1-$C100-SUMIF($J$15:BM$15,"Snowball",$J100:BM100))))</f>
        <v>0</v>
      </c>
      <c r="BO100" s="3">
        <f t="shared" si="172"/>
        <v>0</v>
      </c>
      <c r="BP100" s="104">
        <f t="shared" si="215"/>
        <v>0</v>
      </c>
      <c r="BQ100" s="3">
        <f t="shared" si="216"/>
        <v>0</v>
      </c>
      <c r="BR100" s="3">
        <f t="shared" si="217"/>
        <v>0</v>
      </c>
      <c r="BS100" s="3">
        <f t="shared" si="142"/>
        <v>0</v>
      </c>
      <c r="BT100" s="3">
        <f t="shared" si="143"/>
        <v>0</v>
      </c>
      <c r="BU100" s="3">
        <f>IF(BP100=0,0,IF(BR100-BS100=0,0,MIN(BR100-BS100,$D$1-$C100-SUMIF($J$15:BT$15,"Snowball",$J100:BT100))))</f>
        <v>0</v>
      </c>
      <c r="BV100" s="3">
        <f t="shared" si="173"/>
        <v>0</v>
      </c>
      <c r="BW100" s="104">
        <f t="shared" si="218"/>
        <v>0</v>
      </c>
      <c r="BX100" s="3">
        <f t="shared" si="219"/>
        <v>0</v>
      </c>
      <c r="BY100" s="3">
        <f t="shared" si="220"/>
        <v>0</v>
      </c>
      <c r="BZ100" s="3">
        <f t="shared" si="144"/>
        <v>0</v>
      </c>
      <c r="CA100" s="3">
        <f t="shared" si="145"/>
        <v>0</v>
      </c>
      <c r="CB100" s="3">
        <f>IF(BW100=0,0,IF(BY100-BZ100=0,0,MIN(BY100-BZ100,$D$1-$C100-SUMIF($J$15:CA$15,"Snowball",$J100:CA100))))</f>
        <v>0</v>
      </c>
      <c r="CC100" s="3">
        <f t="shared" si="174"/>
        <v>0</v>
      </c>
      <c r="CD100" s="104">
        <f t="shared" si="221"/>
        <v>0</v>
      </c>
      <c r="CE100" s="3">
        <f t="shared" si="222"/>
        <v>0</v>
      </c>
      <c r="CF100" s="3">
        <f t="shared" si="223"/>
        <v>0</v>
      </c>
      <c r="CG100" s="3">
        <f t="shared" si="146"/>
        <v>0</v>
      </c>
      <c r="CH100" s="3">
        <f t="shared" si="147"/>
        <v>0</v>
      </c>
      <c r="CI100" s="3">
        <f>IF(CD100=0,0,IF(CF100-CG100=0,0,MIN(CF100-CG100,$D$1-$C100-SUMIF($J$15:CH$15,"Snowball",$J100:CH100))))</f>
        <v>0</v>
      </c>
      <c r="CJ100" s="3">
        <f t="shared" si="175"/>
        <v>0</v>
      </c>
      <c r="CK100" s="104">
        <f t="shared" si="224"/>
        <v>0</v>
      </c>
      <c r="CL100" s="3">
        <f t="shared" si="225"/>
        <v>0</v>
      </c>
      <c r="CM100" s="3">
        <f t="shared" si="226"/>
        <v>0</v>
      </c>
      <c r="CN100" s="3">
        <f t="shared" si="148"/>
        <v>0</v>
      </c>
      <c r="CO100" s="3">
        <f t="shared" si="149"/>
        <v>0</v>
      </c>
      <c r="CP100" s="3">
        <f>IF(CK100=0,0,IF(CM100-CN100=0,0,MIN(CM100-CN100,$D$1-$C100-SUMIF($J$15:CO$15,"Snowball",$J100:CO100))))</f>
        <v>0</v>
      </c>
      <c r="CQ100" s="3">
        <f t="shared" si="176"/>
        <v>0</v>
      </c>
      <c r="CR100" s="104">
        <f t="shared" si="227"/>
        <v>0</v>
      </c>
      <c r="CS100" s="3">
        <f t="shared" si="228"/>
        <v>0</v>
      </c>
      <c r="CT100" s="3">
        <f t="shared" si="229"/>
        <v>0</v>
      </c>
      <c r="CU100" s="3">
        <f t="shared" si="150"/>
        <v>0</v>
      </c>
      <c r="CV100" s="3">
        <f t="shared" si="151"/>
        <v>0</v>
      </c>
      <c r="CW100" s="3">
        <f>IF(CR100=0,0,IF(CT100-CU100=0,0,MIN(CT100-CU100,$D$1-$C100-SUMIF($J$15:CV$15,"Snowball",$J100:CV100))))</f>
        <v>0</v>
      </c>
      <c r="CX100" s="3">
        <f t="shared" si="177"/>
        <v>0</v>
      </c>
      <c r="CY100" s="104">
        <f t="shared" si="230"/>
        <v>0</v>
      </c>
      <c r="CZ100" s="3">
        <f t="shared" si="231"/>
        <v>0</v>
      </c>
      <c r="DA100" s="3">
        <f t="shared" si="232"/>
        <v>0</v>
      </c>
      <c r="DB100" s="3">
        <f t="shared" si="152"/>
        <v>0</v>
      </c>
      <c r="DC100" s="3">
        <f t="shared" si="153"/>
        <v>0</v>
      </c>
      <c r="DD100" s="3">
        <f>IF(CY100=0,0,IF(DA100-DB100=0,0,MIN(DA100-DB100,$D$1-$C100-SUMIF($J$15:DC$15,"Snowball",$J100:DC100))))</f>
        <v>0</v>
      </c>
      <c r="DE100" s="3">
        <f t="shared" si="178"/>
        <v>0</v>
      </c>
      <c r="DF100" s="104">
        <f t="shared" si="233"/>
        <v>0</v>
      </c>
      <c r="DG100" s="3">
        <f t="shared" si="234"/>
        <v>0</v>
      </c>
      <c r="DH100" s="3">
        <f t="shared" si="235"/>
        <v>0</v>
      </c>
      <c r="DI100" s="3">
        <f t="shared" si="154"/>
        <v>0</v>
      </c>
      <c r="DJ100" s="3">
        <f t="shared" si="155"/>
        <v>0</v>
      </c>
      <c r="DK100" s="3">
        <f>IF(DF100=0,0,IF(DH100-DI100=0,0,MIN(DH100-DI100,$D$1-$C100-SUMIF($J$15:DJ$15,"Snowball",$J100:DJ100))))</f>
        <v>0</v>
      </c>
      <c r="DL100" s="3">
        <f t="shared" si="179"/>
        <v>0</v>
      </c>
      <c r="DM100" s="104">
        <f t="shared" si="236"/>
        <v>0</v>
      </c>
      <c r="DN100" s="3">
        <f t="shared" si="237"/>
        <v>0</v>
      </c>
      <c r="DO100" s="3">
        <f t="shared" si="238"/>
        <v>0</v>
      </c>
      <c r="DP100" s="3">
        <f t="shared" si="156"/>
        <v>0</v>
      </c>
      <c r="DQ100" s="3">
        <f t="shared" si="157"/>
        <v>0</v>
      </c>
      <c r="DR100" s="3">
        <f>IF(DM100=0,0,IF(DO100-DP100=0,0,MIN(DO100-DP100,$D$1-$C100-SUMIF($J$15:DQ$15,"Snowball",$J100:DQ100))))</f>
        <v>0</v>
      </c>
      <c r="DS100" s="3">
        <f t="shared" si="180"/>
        <v>0</v>
      </c>
      <c r="DT100" s="104">
        <f t="shared" si="239"/>
        <v>0</v>
      </c>
      <c r="DU100" s="3">
        <f t="shared" si="240"/>
        <v>0</v>
      </c>
      <c r="DV100" s="3">
        <f t="shared" si="241"/>
        <v>0</v>
      </c>
      <c r="DW100" s="3">
        <f t="shared" si="158"/>
        <v>0</v>
      </c>
      <c r="DX100" s="3">
        <f t="shared" si="159"/>
        <v>0</v>
      </c>
      <c r="DY100" s="3">
        <f>IF(DT100=0,0,IF(DV100-DW100=0,0,MIN(DV100-DW100,$D$1-$C100-SUMIF($J$15:DX$15,"Snowball",$J100:DX100))))</f>
        <v>0</v>
      </c>
      <c r="DZ100" s="3">
        <f t="shared" si="181"/>
        <v>0</v>
      </c>
      <c r="EA100" s="104">
        <f t="shared" si="242"/>
        <v>0</v>
      </c>
      <c r="EB100" s="3">
        <f t="shared" si="243"/>
        <v>0</v>
      </c>
      <c r="EC100" s="3">
        <f t="shared" si="244"/>
        <v>0</v>
      </c>
      <c r="ED100" s="3">
        <f t="shared" si="160"/>
        <v>0</v>
      </c>
      <c r="EE100" s="3">
        <f t="shared" si="161"/>
        <v>0</v>
      </c>
      <c r="EF100" s="3">
        <f>IF(EA100=0,0,IF(EC100-ED100=0,0,MIN(EC100-ED100,$D$1-$C100-SUMIF($J$15:EE$15,"Snowball",$J100:EE100))))</f>
        <v>0</v>
      </c>
      <c r="EG100" s="3">
        <f t="shared" si="182"/>
        <v>0</v>
      </c>
      <c r="EH100" s="104">
        <f t="shared" si="245"/>
        <v>0</v>
      </c>
      <c r="EI100" s="3">
        <f t="shared" si="246"/>
        <v>0</v>
      </c>
      <c r="EJ100" s="3">
        <f t="shared" si="247"/>
        <v>0</v>
      </c>
      <c r="EK100" s="3">
        <f t="shared" si="162"/>
        <v>0</v>
      </c>
      <c r="EL100" s="3">
        <f t="shared" si="163"/>
        <v>0</v>
      </c>
      <c r="EM100" s="3">
        <f>IF(EH100=0,0,IF(EJ100-EK100=0,0,MIN(EJ100-EK100,$D$1-$C100-SUMIF($J$15:EL$15,"Snowball",$J100:EL100))))</f>
        <v>0</v>
      </c>
      <c r="EN100" s="3">
        <f t="shared" si="183"/>
        <v>0</v>
      </c>
    </row>
    <row r="101" spans="1:144" x14ac:dyDescent="0.25">
      <c r="A101" s="1" t="s">
        <v>101</v>
      </c>
      <c r="B101" s="76">
        <f t="shared" si="184"/>
        <v>0</v>
      </c>
      <c r="C101" s="3">
        <f t="shared" si="185"/>
        <v>0</v>
      </c>
      <c r="D101" s="101">
        <f t="shared" si="186"/>
        <v>0</v>
      </c>
      <c r="E101" s="104">
        <f t="shared" si="187"/>
        <v>0</v>
      </c>
      <c r="F101" s="3">
        <f t="shared" si="188"/>
        <v>0</v>
      </c>
      <c r="G101" s="3">
        <f t="shared" si="189"/>
        <v>0</v>
      </c>
      <c r="H101" s="3">
        <f t="shared" si="124"/>
        <v>0</v>
      </c>
      <c r="I101" s="3">
        <f t="shared" si="125"/>
        <v>0</v>
      </c>
      <c r="J101" s="3">
        <f t="shared" si="190"/>
        <v>0</v>
      </c>
      <c r="K101" s="3">
        <f t="shared" si="164"/>
        <v>0</v>
      </c>
      <c r="L101" s="104">
        <f t="shared" si="191"/>
        <v>0</v>
      </c>
      <c r="M101" s="3">
        <f t="shared" si="192"/>
        <v>0</v>
      </c>
      <c r="N101" s="3">
        <f t="shared" si="193"/>
        <v>0</v>
      </c>
      <c r="O101" s="3">
        <f t="shared" si="126"/>
        <v>0</v>
      </c>
      <c r="P101" s="3">
        <f t="shared" si="127"/>
        <v>0</v>
      </c>
      <c r="Q101" s="3">
        <f>IF(L101=0,0,IF(N101-O101=0,0,MIN(N101-O101,$D$1-$C101-SUMIF($J$15:P$15,"Snowball",$J101:P101))))</f>
        <v>0</v>
      </c>
      <c r="R101" s="3">
        <f t="shared" si="165"/>
        <v>0</v>
      </c>
      <c r="S101" s="104">
        <f t="shared" si="194"/>
        <v>0</v>
      </c>
      <c r="T101" s="3">
        <f t="shared" si="195"/>
        <v>0</v>
      </c>
      <c r="U101" s="3">
        <f t="shared" si="196"/>
        <v>0</v>
      </c>
      <c r="V101" s="3">
        <f t="shared" si="128"/>
        <v>0</v>
      </c>
      <c r="W101" s="3">
        <f t="shared" si="129"/>
        <v>0</v>
      </c>
      <c r="X101" s="3">
        <f>IF(S101=0,0,IF(U101-V101=0,0,MIN(U101-V101,$D$1-$C101-SUMIF($J$15:W$15,"Snowball",$J101:W101))))</f>
        <v>0</v>
      </c>
      <c r="Y101" s="3">
        <f t="shared" si="166"/>
        <v>0</v>
      </c>
      <c r="Z101" s="104">
        <f t="shared" si="197"/>
        <v>0</v>
      </c>
      <c r="AA101" s="3">
        <f t="shared" si="198"/>
        <v>0</v>
      </c>
      <c r="AB101" s="3">
        <f t="shared" si="199"/>
        <v>0</v>
      </c>
      <c r="AC101" s="3">
        <f t="shared" si="130"/>
        <v>0</v>
      </c>
      <c r="AD101" s="3">
        <f t="shared" si="131"/>
        <v>0</v>
      </c>
      <c r="AE101" s="3">
        <f>IF(Z101=0,0,IF(AB101-AC101=0,0,MIN(AB101-AC101,$D$1-$C101-SUMIF($J$15:AD$15,"Snowball",$J101:AD101))))</f>
        <v>0</v>
      </c>
      <c r="AF101" s="3">
        <f t="shared" si="167"/>
        <v>0</v>
      </c>
      <c r="AG101" s="104">
        <f t="shared" si="200"/>
        <v>0</v>
      </c>
      <c r="AH101" s="3">
        <f t="shared" si="201"/>
        <v>0</v>
      </c>
      <c r="AI101" s="3">
        <f t="shared" si="202"/>
        <v>0</v>
      </c>
      <c r="AJ101" s="3">
        <f t="shared" si="132"/>
        <v>0</v>
      </c>
      <c r="AK101" s="3">
        <f t="shared" si="133"/>
        <v>0</v>
      </c>
      <c r="AL101" s="3">
        <f>IF(AG101=0,0,IF(AI101-AJ101=0,0,MIN(AI101-AJ101,$D$1-$C101-SUMIF($J$15:AK$15,"Snowball",$J101:AK101))))</f>
        <v>0</v>
      </c>
      <c r="AM101" s="3">
        <f t="shared" si="168"/>
        <v>0</v>
      </c>
      <c r="AN101" s="104">
        <f t="shared" si="203"/>
        <v>0</v>
      </c>
      <c r="AO101" s="3">
        <f t="shared" si="204"/>
        <v>0</v>
      </c>
      <c r="AP101" s="3">
        <f t="shared" si="205"/>
        <v>0</v>
      </c>
      <c r="AQ101" s="3">
        <f t="shared" si="134"/>
        <v>0</v>
      </c>
      <c r="AR101" s="3">
        <f t="shared" si="135"/>
        <v>0</v>
      </c>
      <c r="AS101" s="3">
        <f>IF(AN101=0,0,IF(AP101-AQ101=0,0,MIN(AP101-AQ101,$D$1-$C101-SUMIF($J$15:AR$15,"Snowball",$J101:AR101))))</f>
        <v>0</v>
      </c>
      <c r="AT101" s="3">
        <f t="shared" si="169"/>
        <v>0</v>
      </c>
      <c r="AU101" s="104">
        <f t="shared" si="206"/>
        <v>0</v>
      </c>
      <c r="AV101" s="3">
        <f t="shared" si="207"/>
        <v>0</v>
      </c>
      <c r="AW101" s="3">
        <f t="shared" si="208"/>
        <v>0</v>
      </c>
      <c r="AX101" s="3">
        <f t="shared" si="136"/>
        <v>0</v>
      </c>
      <c r="AY101" s="3">
        <f t="shared" si="137"/>
        <v>0</v>
      </c>
      <c r="AZ101" s="3">
        <f>IF(AU101=0,0,IF(AW101-AX101=0,0,MIN(AW101-AX101,$D$1-$C101-SUMIF($J$15:AY$15,"Snowball",$J101:AY101))))</f>
        <v>0</v>
      </c>
      <c r="BA101" s="3">
        <f t="shared" si="170"/>
        <v>0</v>
      </c>
      <c r="BB101" s="104">
        <f t="shared" si="209"/>
        <v>0</v>
      </c>
      <c r="BC101" s="3">
        <f t="shared" si="210"/>
        <v>0</v>
      </c>
      <c r="BD101" s="3">
        <f t="shared" si="211"/>
        <v>0</v>
      </c>
      <c r="BE101" s="3">
        <f t="shared" si="138"/>
        <v>0</v>
      </c>
      <c r="BF101" s="3">
        <f t="shared" si="139"/>
        <v>0</v>
      </c>
      <c r="BG101" s="3">
        <f>IF(BB101=0,0,IF(BD101-BE101=0,0,MIN(BD101-BE101,$D$1-$C101-SUMIF($J$15:BF$15,"Snowball",$J101:BF101))))</f>
        <v>0</v>
      </c>
      <c r="BH101" s="3">
        <f t="shared" si="171"/>
        <v>0</v>
      </c>
      <c r="BI101" s="104">
        <f t="shared" si="212"/>
        <v>0</v>
      </c>
      <c r="BJ101" s="3">
        <f t="shared" si="213"/>
        <v>0</v>
      </c>
      <c r="BK101" s="3">
        <f t="shared" si="214"/>
        <v>0</v>
      </c>
      <c r="BL101" s="3">
        <f t="shared" si="140"/>
        <v>0</v>
      </c>
      <c r="BM101" s="3">
        <f t="shared" si="141"/>
        <v>0</v>
      </c>
      <c r="BN101" s="3">
        <f>IF(BI101=0,0,IF(BK101-BL101=0,0,MIN(BK101-BL101,$D$1-$C101-SUMIF($J$15:BM$15,"Snowball",$J101:BM101))))</f>
        <v>0</v>
      </c>
      <c r="BO101" s="3">
        <f t="shared" si="172"/>
        <v>0</v>
      </c>
      <c r="BP101" s="104">
        <f t="shared" si="215"/>
        <v>0</v>
      </c>
      <c r="BQ101" s="3">
        <f t="shared" si="216"/>
        <v>0</v>
      </c>
      <c r="BR101" s="3">
        <f t="shared" si="217"/>
        <v>0</v>
      </c>
      <c r="BS101" s="3">
        <f t="shared" si="142"/>
        <v>0</v>
      </c>
      <c r="BT101" s="3">
        <f t="shared" si="143"/>
        <v>0</v>
      </c>
      <c r="BU101" s="3">
        <f>IF(BP101=0,0,IF(BR101-BS101=0,0,MIN(BR101-BS101,$D$1-$C101-SUMIF($J$15:BT$15,"Snowball",$J101:BT101))))</f>
        <v>0</v>
      </c>
      <c r="BV101" s="3">
        <f t="shared" si="173"/>
        <v>0</v>
      </c>
      <c r="BW101" s="104">
        <f t="shared" si="218"/>
        <v>0</v>
      </c>
      <c r="BX101" s="3">
        <f t="shared" si="219"/>
        <v>0</v>
      </c>
      <c r="BY101" s="3">
        <f t="shared" si="220"/>
        <v>0</v>
      </c>
      <c r="BZ101" s="3">
        <f t="shared" si="144"/>
        <v>0</v>
      </c>
      <c r="CA101" s="3">
        <f t="shared" si="145"/>
        <v>0</v>
      </c>
      <c r="CB101" s="3">
        <f>IF(BW101=0,0,IF(BY101-BZ101=0,0,MIN(BY101-BZ101,$D$1-$C101-SUMIF($J$15:CA$15,"Snowball",$J101:CA101))))</f>
        <v>0</v>
      </c>
      <c r="CC101" s="3">
        <f t="shared" si="174"/>
        <v>0</v>
      </c>
      <c r="CD101" s="104">
        <f t="shared" si="221"/>
        <v>0</v>
      </c>
      <c r="CE101" s="3">
        <f t="shared" si="222"/>
        <v>0</v>
      </c>
      <c r="CF101" s="3">
        <f t="shared" si="223"/>
        <v>0</v>
      </c>
      <c r="CG101" s="3">
        <f t="shared" si="146"/>
        <v>0</v>
      </c>
      <c r="CH101" s="3">
        <f t="shared" si="147"/>
        <v>0</v>
      </c>
      <c r="CI101" s="3">
        <f>IF(CD101=0,0,IF(CF101-CG101=0,0,MIN(CF101-CG101,$D$1-$C101-SUMIF($J$15:CH$15,"Snowball",$J101:CH101))))</f>
        <v>0</v>
      </c>
      <c r="CJ101" s="3">
        <f t="shared" si="175"/>
        <v>0</v>
      </c>
      <c r="CK101" s="104">
        <f t="shared" si="224"/>
        <v>0</v>
      </c>
      <c r="CL101" s="3">
        <f t="shared" si="225"/>
        <v>0</v>
      </c>
      <c r="CM101" s="3">
        <f t="shared" si="226"/>
        <v>0</v>
      </c>
      <c r="CN101" s="3">
        <f t="shared" si="148"/>
        <v>0</v>
      </c>
      <c r="CO101" s="3">
        <f t="shared" si="149"/>
        <v>0</v>
      </c>
      <c r="CP101" s="3">
        <f>IF(CK101=0,0,IF(CM101-CN101=0,0,MIN(CM101-CN101,$D$1-$C101-SUMIF($J$15:CO$15,"Snowball",$J101:CO101))))</f>
        <v>0</v>
      </c>
      <c r="CQ101" s="3">
        <f t="shared" si="176"/>
        <v>0</v>
      </c>
      <c r="CR101" s="104">
        <f t="shared" si="227"/>
        <v>0</v>
      </c>
      <c r="CS101" s="3">
        <f t="shared" si="228"/>
        <v>0</v>
      </c>
      <c r="CT101" s="3">
        <f t="shared" si="229"/>
        <v>0</v>
      </c>
      <c r="CU101" s="3">
        <f t="shared" si="150"/>
        <v>0</v>
      </c>
      <c r="CV101" s="3">
        <f t="shared" si="151"/>
        <v>0</v>
      </c>
      <c r="CW101" s="3">
        <f>IF(CR101=0,0,IF(CT101-CU101=0,0,MIN(CT101-CU101,$D$1-$C101-SUMIF($J$15:CV$15,"Snowball",$J101:CV101))))</f>
        <v>0</v>
      </c>
      <c r="CX101" s="3">
        <f t="shared" si="177"/>
        <v>0</v>
      </c>
      <c r="CY101" s="104">
        <f t="shared" si="230"/>
        <v>0</v>
      </c>
      <c r="CZ101" s="3">
        <f t="shared" si="231"/>
        <v>0</v>
      </c>
      <c r="DA101" s="3">
        <f t="shared" si="232"/>
        <v>0</v>
      </c>
      <c r="DB101" s="3">
        <f t="shared" si="152"/>
        <v>0</v>
      </c>
      <c r="DC101" s="3">
        <f t="shared" si="153"/>
        <v>0</v>
      </c>
      <c r="DD101" s="3">
        <f>IF(CY101=0,0,IF(DA101-DB101=0,0,MIN(DA101-DB101,$D$1-$C101-SUMIF($J$15:DC$15,"Snowball",$J101:DC101))))</f>
        <v>0</v>
      </c>
      <c r="DE101" s="3">
        <f t="shared" si="178"/>
        <v>0</v>
      </c>
      <c r="DF101" s="104">
        <f t="shared" si="233"/>
        <v>0</v>
      </c>
      <c r="DG101" s="3">
        <f t="shared" si="234"/>
        <v>0</v>
      </c>
      <c r="DH101" s="3">
        <f t="shared" si="235"/>
        <v>0</v>
      </c>
      <c r="DI101" s="3">
        <f t="shared" si="154"/>
        <v>0</v>
      </c>
      <c r="DJ101" s="3">
        <f t="shared" si="155"/>
        <v>0</v>
      </c>
      <c r="DK101" s="3">
        <f>IF(DF101=0,0,IF(DH101-DI101=0,0,MIN(DH101-DI101,$D$1-$C101-SUMIF($J$15:DJ$15,"Snowball",$J101:DJ101))))</f>
        <v>0</v>
      </c>
      <c r="DL101" s="3">
        <f t="shared" si="179"/>
        <v>0</v>
      </c>
      <c r="DM101" s="104">
        <f t="shared" si="236"/>
        <v>0</v>
      </c>
      <c r="DN101" s="3">
        <f t="shared" si="237"/>
        <v>0</v>
      </c>
      <c r="DO101" s="3">
        <f t="shared" si="238"/>
        <v>0</v>
      </c>
      <c r="DP101" s="3">
        <f t="shared" si="156"/>
        <v>0</v>
      </c>
      <c r="DQ101" s="3">
        <f t="shared" si="157"/>
        <v>0</v>
      </c>
      <c r="DR101" s="3">
        <f>IF(DM101=0,0,IF(DO101-DP101=0,0,MIN(DO101-DP101,$D$1-$C101-SUMIF($J$15:DQ$15,"Snowball",$J101:DQ101))))</f>
        <v>0</v>
      </c>
      <c r="DS101" s="3">
        <f t="shared" si="180"/>
        <v>0</v>
      </c>
      <c r="DT101" s="104">
        <f t="shared" si="239"/>
        <v>0</v>
      </c>
      <c r="DU101" s="3">
        <f t="shared" si="240"/>
        <v>0</v>
      </c>
      <c r="DV101" s="3">
        <f t="shared" si="241"/>
        <v>0</v>
      </c>
      <c r="DW101" s="3">
        <f t="shared" si="158"/>
        <v>0</v>
      </c>
      <c r="DX101" s="3">
        <f t="shared" si="159"/>
        <v>0</v>
      </c>
      <c r="DY101" s="3">
        <f>IF(DT101=0,0,IF(DV101-DW101=0,0,MIN(DV101-DW101,$D$1-$C101-SUMIF($J$15:DX$15,"Snowball",$J101:DX101))))</f>
        <v>0</v>
      </c>
      <c r="DZ101" s="3">
        <f t="shared" si="181"/>
        <v>0</v>
      </c>
      <c r="EA101" s="104">
        <f t="shared" si="242"/>
        <v>0</v>
      </c>
      <c r="EB101" s="3">
        <f t="shared" si="243"/>
        <v>0</v>
      </c>
      <c r="EC101" s="3">
        <f t="shared" si="244"/>
        <v>0</v>
      </c>
      <c r="ED101" s="3">
        <f t="shared" si="160"/>
        <v>0</v>
      </c>
      <c r="EE101" s="3">
        <f t="shared" si="161"/>
        <v>0</v>
      </c>
      <c r="EF101" s="3">
        <f>IF(EA101=0,0,IF(EC101-ED101=0,0,MIN(EC101-ED101,$D$1-$C101-SUMIF($J$15:EE$15,"Snowball",$J101:EE101))))</f>
        <v>0</v>
      </c>
      <c r="EG101" s="3">
        <f t="shared" si="182"/>
        <v>0</v>
      </c>
      <c r="EH101" s="104">
        <f t="shared" si="245"/>
        <v>0</v>
      </c>
      <c r="EI101" s="3">
        <f t="shared" si="246"/>
        <v>0</v>
      </c>
      <c r="EJ101" s="3">
        <f t="shared" si="247"/>
        <v>0</v>
      </c>
      <c r="EK101" s="3">
        <f t="shared" si="162"/>
        <v>0</v>
      </c>
      <c r="EL101" s="3">
        <f t="shared" si="163"/>
        <v>0</v>
      </c>
      <c r="EM101" s="3">
        <f>IF(EH101=0,0,IF(EJ101-EK101=0,0,MIN(EJ101-EK101,$D$1-$C101-SUMIF($J$15:EL$15,"Snowball",$J101:EL101))))</f>
        <v>0</v>
      </c>
      <c r="EN101" s="3">
        <f t="shared" si="183"/>
        <v>0</v>
      </c>
    </row>
    <row r="102" spans="1:144" x14ac:dyDescent="0.25">
      <c r="A102" s="1" t="s">
        <v>102</v>
      </c>
      <c r="B102" s="76">
        <f t="shared" si="184"/>
        <v>0</v>
      </c>
      <c r="C102" s="3">
        <f t="shared" si="185"/>
        <v>0</v>
      </c>
      <c r="D102" s="101">
        <f t="shared" si="186"/>
        <v>0</v>
      </c>
      <c r="E102" s="104">
        <f t="shared" si="187"/>
        <v>0</v>
      </c>
      <c r="F102" s="3">
        <f t="shared" si="188"/>
        <v>0</v>
      </c>
      <c r="G102" s="3">
        <f t="shared" si="189"/>
        <v>0</v>
      </c>
      <c r="H102" s="3">
        <f t="shared" si="124"/>
        <v>0</v>
      </c>
      <c r="I102" s="3">
        <f t="shared" si="125"/>
        <v>0</v>
      </c>
      <c r="J102" s="3">
        <f t="shared" si="190"/>
        <v>0</v>
      </c>
      <c r="K102" s="3">
        <f t="shared" si="164"/>
        <v>0</v>
      </c>
      <c r="L102" s="104">
        <f t="shared" si="191"/>
        <v>0</v>
      </c>
      <c r="M102" s="3">
        <f t="shared" si="192"/>
        <v>0</v>
      </c>
      <c r="N102" s="3">
        <f t="shared" si="193"/>
        <v>0</v>
      </c>
      <c r="O102" s="3">
        <f t="shared" si="126"/>
        <v>0</v>
      </c>
      <c r="P102" s="3">
        <f t="shared" si="127"/>
        <v>0</v>
      </c>
      <c r="Q102" s="3">
        <f>IF(L102=0,0,IF(N102-O102=0,0,MIN(N102-O102,$D$1-$C102-SUMIF($J$15:P$15,"Snowball",$J102:P102))))</f>
        <v>0</v>
      </c>
      <c r="R102" s="3">
        <f t="shared" si="165"/>
        <v>0</v>
      </c>
      <c r="S102" s="104">
        <f t="shared" si="194"/>
        <v>0</v>
      </c>
      <c r="T102" s="3">
        <f t="shared" si="195"/>
        <v>0</v>
      </c>
      <c r="U102" s="3">
        <f t="shared" si="196"/>
        <v>0</v>
      </c>
      <c r="V102" s="3">
        <f t="shared" si="128"/>
        <v>0</v>
      </c>
      <c r="W102" s="3">
        <f t="shared" si="129"/>
        <v>0</v>
      </c>
      <c r="X102" s="3">
        <f>IF(S102=0,0,IF(U102-V102=0,0,MIN(U102-V102,$D$1-$C102-SUMIF($J$15:W$15,"Snowball",$J102:W102))))</f>
        <v>0</v>
      </c>
      <c r="Y102" s="3">
        <f t="shared" si="166"/>
        <v>0</v>
      </c>
      <c r="Z102" s="104">
        <f t="shared" si="197"/>
        <v>0</v>
      </c>
      <c r="AA102" s="3">
        <f t="shared" si="198"/>
        <v>0</v>
      </c>
      <c r="AB102" s="3">
        <f t="shared" si="199"/>
        <v>0</v>
      </c>
      <c r="AC102" s="3">
        <f t="shared" si="130"/>
        <v>0</v>
      </c>
      <c r="AD102" s="3">
        <f t="shared" si="131"/>
        <v>0</v>
      </c>
      <c r="AE102" s="3">
        <f>IF(Z102=0,0,IF(AB102-AC102=0,0,MIN(AB102-AC102,$D$1-$C102-SUMIF($J$15:AD$15,"Snowball",$J102:AD102))))</f>
        <v>0</v>
      </c>
      <c r="AF102" s="3">
        <f t="shared" si="167"/>
        <v>0</v>
      </c>
      <c r="AG102" s="104">
        <f t="shared" si="200"/>
        <v>0</v>
      </c>
      <c r="AH102" s="3">
        <f t="shared" si="201"/>
        <v>0</v>
      </c>
      <c r="AI102" s="3">
        <f t="shared" si="202"/>
        <v>0</v>
      </c>
      <c r="AJ102" s="3">
        <f t="shared" si="132"/>
        <v>0</v>
      </c>
      <c r="AK102" s="3">
        <f t="shared" si="133"/>
        <v>0</v>
      </c>
      <c r="AL102" s="3">
        <f>IF(AG102=0,0,IF(AI102-AJ102=0,0,MIN(AI102-AJ102,$D$1-$C102-SUMIF($J$15:AK$15,"Snowball",$J102:AK102))))</f>
        <v>0</v>
      </c>
      <c r="AM102" s="3">
        <f t="shared" si="168"/>
        <v>0</v>
      </c>
      <c r="AN102" s="104">
        <f t="shared" si="203"/>
        <v>0</v>
      </c>
      <c r="AO102" s="3">
        <f t="shared" si="204"/>
        <v>0</v>
      </c>
      <c r="AP102" s="3">
        <f t="shared" si="205"/>
        <v>0</v>
      </c>
      <c r="AQ102" s="3">
        <f t="shared" si="134"/>
        <v>0</v>
      </c>
      <c r="AR102" s="3">
        <f t="shared" si="135"/>
        <v>0</v>
      </c>
      <c r="AS102" s="3">
        <f>IF(AN102=0,0,IF(AP102-AQ102=0,0,MIN(AP102-AQ102,$D$1-$C102-SUMIF($J$15:AR$15,"Snowball",$J102:AR102))))</f>
        <v>0</v>
      </c>
      <c r="AT102" s="3">
        <f t="shared" si="169"/>
        <v>0</v>
      </c>
      <c r="AU102" s="104">
        <f t="shared" si="206"/>
        <v>0</v>
      </c>
      <c r="AV102" s="3">
        <f t="shared" si="207"/>
        <v>0</v>
      </c>
      <c r="AW102" s="3">
        <f t="shared" si="208"/>
        <v>0</v>
      </c>
      <c r="AX102" s="3">
        <f t="shared" si="136"/>
        <v>0</v>
      </c>
      <c r="AY102" s="3">
        <f t="shared" si="137"/>
        <v>0</v>
      </c>
      <c r="AZ102" s="3">
        <f>IF(AU102=0,0,IF(AW102-AX102=0,0,MIN(AW102-AX102,$D$1-$C102-SUMIF($J$15:AY$15,"Snowball",$J102:AY102))))</f>
        <v>0</v>
      </c>
      <c r="BA102" s="3">
        <f t="shared" si="170"/>
        <v>0</v>
      </c>
      <c r="BB102" s="104">
        <f t="shared" si="209"/>
        <v>0</v>
      </c>
      <c r="BC102" s="3">
        <f t="shared" si="210"/>
        <v>0</v>
      </c>
      <c r="BD102" s="3">
        <f t="shared" si="211"/>
        <v>0</v>
      </c>
      <c r="BE102" s="3">
        <f t="shared" si="138"/>
        <v>0</v>
      </c>
      <c r="BF102" s="3">
        <f t="shared" si="139"/>
        <v>0</v>
      </c>
      <c r="BG102" s="3">
        <f>IF(BB102=0,0,IF(BD102-BE102=0,0,MIN(BD102-BE102,$D$1-$C102-SUMIF($J$15:BF$15,"Snowball",$J102:BF102))))</f>
        <v>0</v>
      </c>
      <c r="BH102" s="3">
        <f t="shared" si="171"/>
        <v>0</v>
      </c>
      <c r="BI102" s="104">
        <f t="shared" si="212"/>
        <v>0</v>
      </c>
      <c r="BJ102" s="3">
        <f t="shared" si="213"/>
        <v>0</v>
      </c>
      <c r="BK102" s="3">
        <f t="shared" si="214"/>
        <v>0</v>
      </c>
      <c r="BL102" s="3">
        <f t="shared" si="140"/>
        <v>0</v>
      </c>
      <c r="BM102" s="3">
        <f t="shared" si="141"/>
        <v>0</v>
      </c>
      <c r="BN102" s="3">
        <f>IF(BI102=0,0,IF(BK102-BL102=0,0,MIN(BK102-BL102,$D$1-$C102-SUMIF($J$15:BM$15,"Snowball",$J102:BM102))))</f>
        <v>0</v>
      </c>
      <c r="BO102" s="3">
        <f t="shared" si="172"/>
        <v>0</v>
      </c>
      <c r="BP102" s="104">
        <f t="shared" si="215"/>
        <v>0</v>
      </c>
      <c r="BQ102" s="3">
        <f t="shared" si="216"/>
        <v>0</v>
      </c>
      <c r="BR102" s="3">
        <f t="shared" si="217"/>
        <v>0</v>
      </c>
      <c r="BS102" s="3">
        <f t="shared" si="142"/>
        <v>0</v>
      </c>
      <c r="BT102" s="3">
        <f t="shared" si="143"/>
        <v>0</v>
      </c>
      <c r="BU102" s="3">
        <f>IF(BP102=0,0,IF(BR102-BS102=0,0,MIN(BR102-BS102,$D$1-$C102-SUMIF($J$15:BT$15,"Snowball",$J102:BT102))))</f>
        <v>0</v>
      </c>
      <c r="BV102" s="3">
        <f t="shared" si="173"/>
        <v>0</v>
      </c>
      <c r="BW102" s="104">
        <f t="shared" si="218"/>
        <v>0</v>
      </c>
      <c r="BX102" s="3">
        <f t="shared" si="219"/>
        <v>0</v>
      </c>
      <c r="BY102" s="3">
        <f t="shared" si="220"/>
        <v>0</v>
      </c>
      <c r="BZ102" s="3">
        <f t="shared" si="144"/>
        <v>0</v>
      </c>
      <c r="CA102" s="3">
        <f t="shared" si="145"/>
        <v>0</v>
      </c>
      <c r="CB102" s="3">
        <f>IF(BW102=0,0,IF(BY102-BZ102=0,0,MIN(BY102-BZ102,$D$1-$C102-SUMIF($J$15:CA$15,"Snowball",$J102:CA102))))</f>
        <v>0</v>
      </c>
      <c r="CC102" s="3">
        <f t="shared" si="174"/>
        <v>0</v>
      </c>
      <c r="CD102" s="104">
        <f t="shared" si="221"/>
        <v>0</v>
      </c>
      <c r="CE102" s="3">
        <f t="shared" si="222"/>
        <v>0</v>
      </c>
      <c r="CF102" s="3">
        <f t="shared" si="223"/>
        <v>0</v>
      </c>
      <c r="CG102" s="3">
        <f t="shared" si="146"/>
        <v>0</v>
      </c>
      <c r="CH102" s="3">
        <f t="shared" si="147"/>
        <v>0</v>
      </c>
      <c r="CI102" s="3">
        <f>IF(CD102=0,0,IF(CF102-CG102=0,0,MIN(CF102-CG102,$D$1-$C102-SUMIF($J$15:CH$15,"Snowball",$J102:CH102))))</f>
        <v>0</v>
      </c>
      <c r="CJ102" s="3">
        <f t="shared" si="175"/>
        <v>0</v>
      </c>
      <c r="CK102" s="104">
        <f t="shared" si="224"/>
        <v>0</v>
      </c>
      <c r="CL102" s="3">
        <f t="shared" si="225"/>
        <v>0</v>
      </c>
      <c r="CM102" s="3">
        <f t="shared" si="226"/>
        <v>0</v>
      </c>
      <c r="CN102" s="3">
        <f t="shared" si="148"/>
        <v>0</v>
      </c>
      <c r="CO102" s="3">
        <f t="shared" si="149"/>
        <v>0</v>
      </c>
      <c r="CP102" s="3">
        <f>IF(CK102=0,0,IF(CM102-CN102=0,0,MIN(CM102-CN102,$D$1-$C102-SUMIF($J$15:CO$15,"Snowball",$J102:CO102))))</f>
        <v>0</v>
      </c>
      <c r="CQ102" s="3">
        <f t="shared" si="176"/>
        <v>0</v>
      </c>
      <c r="CR102" s="104">
        <f t="shared" si="227"/>
        <v>0</v>
      </c>
      <c r="CS102" s="3">
        <f t="shared" si="228"/>
        <v>0</v>
      </c>
      <c r="CT102" s="3">
        <f t="shared" si="229"/>
        <v>0</v>
      </c>
      <c r="CU102" s="3">
        <f t="shared" si="150"/>
        <v>0</v>
      </c>
      <c r="CV102" s="3">
        <f t="shared" si="151"/>
        <v>0</v>
      </c>
      <c r="CW102" s="3">
        <f>IF(CR102=0,0,IF(CT102-CU102=0,0,MIN(CT102-CU102,$D$1-$C102-SUMIF($J$15:CV$15,"Snowball",$J102:CV102))))</f>
        <v>0</v>
      </c>
      <c r="CX102" s="3">
        <f t="shared" si="177"/>
        <v>0</v>
      </c>
      <c r="CY102" s="104">
        <f t="shared" si="230"/>
        <v>0</v>
      </c>
      <c r="CZ102" s="3">
        <f t="shared" si="231"/>
        <v>0</v>
      </c>
      <c r="DA102" s="3">
        <f t="shared" si="232"/>
        <v>0</v>
      </c>
      <c r="DB102" s="3">
        <f t="shared" si="152"/>
        <v>0</v>
      </c>
      <c r="DC102" s="3">
        <f t="shared" si="153"/>
        <v>0</v>
      </c>
      <c r="DD102" s="3">
        <f>IF(CY102=0,0,IF(DA102-DB102=0,0,MIN(DA102-DB102,$D$1-$C102-SUMIF($J$15:DC$15,"Snowball",$J102:DC102))))</f>
        <v>0</v>
      </c>
      <c r="DE102" s="3">
        <f t="shared" si="178"/>
        <v>0</v>
      </c>
      <c r="DF102" s="104">
        <f t="shared" si="233"/>
        <v>0</v>
      </c>
      <c r="DG102" s="3">
        <f t="shared" si="234"/>
        <v>0</v>
      </c>
      <c r="DH102" s="3">
        <f t="shared" si="235"/>
        <v>0</v>
      </c>
      <c r="DI102" s="3">
        <f t="shared" si="154"/>
        <v>0</v>
      </c>
      <c r="DJ102" s="3">
        <f t="shared" si="155"/>
        <v>0</v>
      </c>
      <c r="DK102" s="3">
        <f>IF(DF102=0,0,IF(DH102-DI102=0,0,MIN(DH102-DI102,$D$1-$C102-SUMIF($J$15:DJ$15,"Snowball",$J102:DJ102))))</f>
        <v>0</v>
      </c>
      <c r="DL102" s="3">
        <f t="shared" si="179"/>
        <v>0</v>
      </c>
      <c r="DM102" s="104">
        <f t="shared" si="236"/>
        <v>0</v>
      </c>
      <c r="DN102" s="3">
        <f t="shared" si="237"/>
        <v>0</v>
      </c>
      <c r="DO102" s="3">
        <f t="shared" si="238"/>
        <v>0</v>
      </c>
      <c r="DP102" s="3">
        <f t="shared" si="156"/>
        <v>0</v>
      </c>
      <c r="DQ102" s="3">
        <f t="shared" si="157"/>
        <v>0</v>
      </c>
      <c r="DR102" s="3">
        <f>IF(DM102=0,0,IF(DO102-DP102=0,0,MIN(DO102-DP102,$D$1-$C102-SUMIF($J$15:DQ$15,"Snowball",$J102:DQ102))))</f>
        <v>0</v>
      </c>
      <c r="DS102" s="3">
        <f t="shared" si="180"/>
        <v>0</v>
      </c>
      <c r="DT102" s="104">
        <f t="shared" si="239"/>
        <v>0</v>
      </c>
      <c r="DU102" s="3">
        <f t="shared" si="240"/>
        <v>0</v>
      </c>
      <c r="DV102" s="3">
        <f t="shared" si="241"/>
        <v>0</v>
      </c>
      <c r="DW102" s="3">
        <f t="shared" si="158"/>
        <v>0</v>
      </c>
      <c r="DX102" s="3">
        <f t="shared" si="159"/>
        <v>0</v>
      </c>
      <c r="DY102" s="3">
        <f>IF(DT102=0,0,IF(DV102-DW102=0,0,MIN(DV102-DW102,$D$1-$C102-SUMIF($J$15:DX$15,"Snowball",$J102:DX102))))</f>
        <v>0</v>
      </c>
      <c r="DZ102" s="3">
        <f t="shared" si="181"/>
        <v>0</v>
      </c>
      <c r="EA102" s="104">
        <f t="shared" si="242"/>
        <v>0</v>
      </c>
      <c r="EB102" s="3">
        <f t="shared" si="243"/>
        <v>0</v>
      </c>
      <c r="EC102" s="3">
        <f t="shared" si="244"/>
        <v>0</v>
      </c>
      <c r="ED102" s="3">
        <f t="shared" si="160"/>
        <v>0</v>
      </c>
      <c r="EE102" s="3">
        <f t="shared" si="161"/>
        <v>0</v>
      </c>
      <c r="EF102" s="3">
        <f>IF(EA102=0,0,IF(EC102-ED102=0,0,MIN(EC102-ED102,$D$1-$C102-SUMIF($J$15:EE$15,"Snowball",$J102:EE102))))</f>
        <v>0</v>
      </c>
      <c r="EG102" s="3">
        <f t="shared" si="182"/>
        <v>0</v>
      </c>
      <c r="EH102" s="104">
        <f t="shared" si="245"/>
        <v>0</v>
      </c>
      <c r="EI102" s="3">
        <f t="shared" si="246"/>
        <v>0</v>
      </c>
      <c r="EJ102" s="3">
        <f t="shared" si="247"/>
        <v>0</v>
      </c>
      <c r="EK102" s="3">
        <f t="shared" si="162"/>
        <v>0</v>
      </c>
      <c r="EL102" s="3">
        <f t="shared" si="163"/>
        <v>0</v>
      </c>
      <c r="EM102" s="3">
        <f>IF(EH102=0,0,IF(EJ102-EK102=0,0,MIN(EJ102-EK102,$D$1-$C102-SUMIF($J$15:EL$15,"Snowball",$J102:EL102))))</f>
        <v>0</v>
      </c>
      <c r="EN102" s="3">
        <f t="shared" si="183"/>
        <v>0</v>
      </c>
    </row>
    <row r="103" spans="1:144" x14ac:dyDescent="0.25">
      <c r="A103" s="1" t="s">
        <v>103</v>
      </c>
      <c r="B103" s="76">
        <f t="shared" si="184"/>
        <v>0</v>
      </c>
      <c r="C103" s="3">
        <f t="shared" si="185"/>
        <v>0</v>
      </c>
      <c r="D103" s="101">
        <f t="shared" si="186"/>
        <v>0</v>
      </c>
      <c r="E103" s="104">
        <f t="shared" si="187"/>
        <v>0</v>
      </c>
      <c r="F103" s="3">
        <f t="shared" si="188"/>
        <v>0</v>
      </c>
      <c r="G103" s="3">
        <f t="shared" si="189"/>
        <v>0</v>
      </c>
      <c r="H103" s="3">
        <f t="shared" si="124"/>
        <v>0</v>
      </c>
      <c r="I103" s="3">
        <f t="shared" si="125"/>
        <v>0</v>
      </c>
      <c r="J103" s="3">
        <f t="shared" si="190"/>
        <v>0</v>
      </c>
      <c r="K103" s="3">
        <f t="shared" si="164"/>
        <v>0</v>
      </c>
      <c r="L103" s="104">
        <f t="shared" si="191"/>
        <v>0</v>
      </c>
      <c r="M103" s="3">
        <f t="shared" si="192"/>
        <v>0</v>
      </c>
      <c r="N103" s="3">
        <f t="shared" si="193"/>
        <v>0</v>
      </c>
      <c r="O103" s="3">
        <f t="shared" si="126"/>
        <v>0</v>
      </c>
      <c r="P103" s="3">
        <f t="shared" si="127"/>
        <v>0</v>
      </c>
      <c r="Q103" s="3">
        <f>IF(L103=0,0,IF(N103-O103=0,0,MIN(N103-O103,$D$1-$C103-SUMIF($J$15:P$15,"Snowball",$J103:P103))))</f>
        <v>0</v>
      </c>
      <c r="R103" s="3">
        <f t="shared" si="165"/>
        <v>0</v>
      </c>
      <c r="S103" s="104">
        <f t="shared" si="194"/>
        <v>0</v>
      </c>
      <c r="T103" s="3">
        <f t="shared" si="195"/>
        <v>0</v>
      </c>
      <c r="U103" s="3">
        <f t="shared" si="196"/>
        <v>0</v>
      </c>
      <c r="V103" s="3">
        <f t="shared" si="128"/>
        <v>0</v>
      </c>
      <c r="W103" s="3">
        <f t="shared" si="129"/>
        <v>0</v>
      </c>
      <c r="X103" s="3">
        <f>IF(S103=0,0,IF(U103-V103=0,0,MIN(U103-V103,$D$1-$C103-SUMIF($J$15:W$15,"Snowball",$J103:W103))))</f>
        <v>0</v>
      </c>
      <c r="Y103" s="3">
        <f t="shared" si="166"/>
        <v>0</v>
      </c>
      <c r="Z103" s="104">
        <f t="shared" si="197"/>
        <v>0</v>
      </c>
      <c r="AA103" s="3">
        <f t="shared" si="198"/>
        <v>0</v>
      </c>
      <c r="AB103" s="3">
        <f t="shared" si="199"/>
        <v>0</v>
      </c>
      <c r="AC103" s="3">
        <f t="shared" si="130"/>
        <v>0</v>
      </c>
      <c r="AD103" s="3">
        <f t="shared" si="131"/>
        <v>0</v>
      </c>
      <c r="AE103" s="3">
        <f>IF(Z103=0,0,IF(AB103-AC103=0,0,MIN(AB103-AC103,$D$1-$C103-SUMIF($J$15:AD$15,"Snowball",$J103:AD103))))</f>
        <v>0</v>
      </c>
      <c r="AF103" s="3">
        <f t="shared" si="167"/>
        <v>0</v>
      </c>
      <c r="AG103" s="104">
        <f t="shared" si="200"/>
        <v>0</v>
      </c>
      <c r="AH103" s="3">
        <f t="shared" si="201"/>
        <v>0</v>
      </c>
      <c r="AI103" s="3">
        <f t="shared" si="202"/>
        <v>0</v>
      </c>
      <c r="AJ103" s="3">
        <f t="shared" si="132"/>
        <v>0</v>
      </c>
      <c r="AK103" s="3">
        <f t="shared" si="133"/>
        <v>0</v>
      </c>
      <c r="AL103" s="3">
        <f>IF(AG103=0,0,IF(AI103-AJ103=0,0,MIN(AI103-AJ103,$D$1-$C103-SUMIF($J$15:AK$15,"Snowball",$J103:AK103))))</f>
        <v>0</v>
      </c>
      <c r="AM103" s="3">
        <f t="shared" si="168"/>
        <v>0</v>
      </c>
      <c r="AN103" s="104">
        <f t="shared" si="203"/>
        <v>0</v>
      </c>
      <c r="AO103" s="3">
        <f t="shared" si="204"/>
        <v>0</v>
      </c>
      <c r="AP103" s="3">
        <f t="shared" si="205"/>
        <v>0</v>
      </c>
      <c r="AQ103" s="3">
        <f t="shared" si="134"/>
        <v>0</v>
      </c>
      <c r="AR103" s="3">
        <f t="shared" si="135"/>
        <v>0</v>
      </c>
      <c r="AS103" s="3">
        <f>IF(AN103=0,0,IF(AP103-AQ103=0,0,MIN(AP103-AQ103,$D$1-$C103-SUMIF($J$15:AR$15,"Snowball",$J103:AR103))))</f>
        <v>0</v>
      </c>
      <c r="AT103" s="3">
        <f t="shared" si="169"/>
        <v>0</v>
      </c>
      <c r="AU103" s="104">
        <f t="shared" si="206"/>
        <v>0</v>
      </c>
      <c r="AV103" s="3">
        <f t="shared" si="207"/>
        <v>0</v>
      </c>
      <c r="AW103" s="3">
        <f t="shared" si="208"/>
        <v>0</v>
      </c>
      <c r="AX103" s="3">
        <f t="shared" si="136"/>
        <v>0</v>
      </c>
      <c r="AY103" s="3">
        <f t="shared" si="137"/>
        <v>0</v>
      </c>
      <c r="AZ103" s="3">
        <f>IF(AU103=0,0,IF(AW103-AX103=0,0,MIN(AW103-AX103,$D$1-$C103-SUMIF($J$15:AY$15,"Snowball",$J103:AY103))))</f>
        <v>0</v>
      </c>
      <c r="BA103" s="3">
        <f t="shared" si="170"/>
        <v>0</v>
      </c>
      <c r="BB103" s="104">
        <f t="shared" si="209"/>
        <v>0</v>
      </c>
      <c r="BC103" s="3">
        <f t="shared" si="210"/>
        <v>0</v>
      </c>
      <c r="BD103" s="3">
        <f t="shared" si="211"/>
        <v>0</v>
      </c>
      <c r="BE103" s="3">
        <f t="shared" si="138"/>
        <v>0</v>
      </c>
      <c r="BF103" s="3">
        <f t="shared" si="139"/>
        <v>0</v>
      </c>
      <c r="BG103" s="3">
        <f>IF(BB103=0,0,IF(BD103-BE103=0,0,MIN(BD103-BE103,$D$1-$C103-SUMIF($J$15:BF$15,"Snowball",$J103:BF103))))</f>
        <v>0</v>
      </c>
      <c r="BH103" s="3">
        <f t="shared" si="171"/>
        <v>0</v>
      </c>
      <c r="BI103" s="104">
        <f t="shared" si="212"/>
        <v>0</v>
      </c>
      <c r="BJ103" s="3">
        <f t="shared" si="213"/>
        <v>0</v>
      </c>
      <c r="BK103" s="3">
        <f t="shared" si="214"/>
        <v>0</v>
      </c>
      <c r="BL103" s="3">
        <f t="shared" si="140"/>
        <v>0</v>
      </c>
      <c r="BM103" s="3">
        <f t="shared" si="141"/>
        <v>0</v>
      </c>
      <c r="BN103" s="3">
        <f>IF(BI103=0,0,IF(BK103-BL103=0,0,MIN(BK103-BL103,$D$1-$C103-SUMIF($J$15:BM$15,"Snowball",$J103:BM103))))</f>
        <v>0</v>
      </c>
      <c r="BO103" s="3">
        <f t="shared" si="172"/>
        <v>0</v>
      </c>
      <c r="BP103" s="104">
        <f t="shared" si="215"/>
        <v>0</v>
      </c>
      <c r="BQ103" s="3">
        <f t="shared" si="216"/>
        <v>0</v>
      </c>
      <c r="BR103" s="3">
        <f t="shared" si="217"/>
        <v>0</v>
      </c>
      <c r="BS103" s="3">
        <f t="shared" si="142"/>
        <v>0</v>
      </c>
      <c r="BT103" s="3">
        <f t="shared" si="143"/>
        <v>0</v>
      </c>
      <c r="BU103" s="3">
        <f>IF(BP103=0,0,IF(BR103-BS103=0,0,MIN(BR103-BS103,$D$1-$C103-SUMIF($J$15:BT$15,"Snowball",$J103:BT103))))</f>
        <v>0</v>
      </c>
      <c r="BV103" s="3">
        <f t="shared" si="173"/>
        <v>0</v>
      </c>
      <c r="BW103" s="104">
        <f t="shared" si="218"/>
        <v>0</v>
      </c>
      <c r="BX103" s="3">
        <f t="shared" si="219"/>
        <v>0</v>
      </c>
      <c r="BY103" s="3">
        <f t="shared" si="220"/>
        <v>0</v>
      </c>
      <c r="BZ103" s="3">
        <f t="shared" si="144"/>
        <v>0</v>
      </c>
      <c r="CA103" s="3">
        <f t="shared" si="145"/>
        <v>0</v>
      </c>
      <c r="CB103" s="3">
        <f>IF(BW103=0,0,IF(BY103-BZ103=0,0,MIN(BY103-BZ103,$D$1-$C103-SUMIF($J$15:CA$15,"Snowball",$J103:CA103))))</f>
        <v>0</v>
      </c>
      <c r="CC103" s="3">
        <f t="shared" si="174"/>
        <v>0</v>
      </c>
      <c r="CD103" s="104">
        <f t="shared" si="221"/>
        <v>0</v>
      </c>
      <c r="CE103" s="3">
        <f t="shared" si="222"/>
        <v>0</v>
      </c>
      <c r="CF103" s="3">
        <f t="shared" si="223"/>
        <v>0</v>
      </c>
      <c r="CG103" s="3">
        <f t="shared" si="146"/>
        <v>0</v>
      </c>
      <c r="CH103" s="3">
        <f t="shared" si="147"/>
        <v>0</v>
      </c>
      <c r="CI103" s="3">
        <f>IF(CD103=0,0,IF(CF103-CG103=0,0,MIN(CF103-CG103,$D$1-$C103-SUMIF($J$15:CH$15,"Snowball",$J103:CH103))))</f>
        <v>0</v>
      </c>
      <c r="CJ103" s="3">
        <f t="shared" si="175"/>
        <v>0</v>
      </c>
      <c r="CK103" s="104">
        <f t="shared" si="224"/>
        <v>0</v>
      </c>
      <c r="CL103" s="3">
        <f t="shared" si="225"/>
        <v>0</v>
      </c>
      <c r="CM103" s="3">
        <f t="shared" si="226"/>
        <v>0</v>
      </c>
      <c r="CN103" s="3">
        <f t="shared" si="148"/>
        <v>0</v>
      </c>
      <c r="CO103" s="3">
        <f t="shared" si="149"/>
        <v>0</v>
      </c>
      <c r="CP103" s="3">
        <f>IF(CK103=0,0,IF(CM103-CN103=0,0,MIN(CM103-CN103,$D$1-$C103-SUMIF($J$15:CO$15,"Snowball",$J103:CO103))))</f>
        <v>0</v>
      </c>
      <c r="CQ103" s="3">
        <f t="shared" si="176"/>
        <v>0</v>
      </c>
      <c r="CR103" s="104">
        <f t="shared" si="227"/>
        <v>0</v>
      </c>
      <c r="CS103" s="3">
        <f t="shared" si="228"/>
        <v>0</v>
      </c>
      <c r="CT103" s="3">
        <f t="shared" si="229"/>
        <v>0</v>
      </c>
      <c r="CU103" s="3">
        <f t="shared" si="150"/>
        <v>0</v>
      </c>
      <c r="CV103" s="3">
        <f t="shared" si="151"/>
        <v>0</v>
      </c>
      <c r="CW103" s="3">
        <f>IF(CR103=0,0,IF(CT103-CU103=0,0,MIN(CT103-CU103,$D$1-$C103-SUMIF($J$15:CV$15,"Snowball",$J103:CV103))))</f>
        <v>0</v>
      </c>
      <c r="CX103" s="3">
        <f t="shared" si="177"/>
        <v>0</v>
      </c>
      <c r="CY103" s="104">
        <f t="shared" si="230"/>
        <v>0</v>
      </c>
      <c r="CZ103" s="3">
        <f t="shared" si="231"/>
        <v>0</v>
      </c>
      <c r="DA103" s="3">
        <f t="shared" si="232"/>
        <v>0</v>
      </c>
      <c r="DB103" s="3">
        <f t="shared" si="152"/>
        <v>0</v>
      </c>
      <c r="DC103" s="3">
        <f t="shared" si="153"/>
        <v>0</v>
      </c>
      <c r="DD103" s="3">
        <f>IF(CY103=0,0,IF(DA103-DB103=0,0,MIN(DA103-DB103,$D$1-$C103-SUMIF($J$15:DC$15,"Snowball",$J103:DC103))))</f>
        <v>0</v>
      </c>
      <c r="DE103" s="3">
        <f t="shared" si="178"/>
        <v>0</v>
      </c>
      <c r="DF103" s="104">
        <f t="shared" si="233"/>
        <v>0</v>
      </c>
      <c r="DG103" s="3">
        <f t="shared" si="234"/>
        <v>0</v>
      </c>
      <c r="DH103" s="3">
        <f t="shared" si="235"/>
        <v>0</v>
      </c>
      <c r="DI103" s="3">
        <f t="shared" si="154"/>
        <v>0</v>
      </c>
      <c r="DJ103" s="3">
        <f t="shared" si="155"/>
        <v>0</v>
      </c>
      <c r="DK103" s="3">
        <f>IF(DF103=0,0,IF(DH103-DI103=0,0,MIN(DH103-DI103,$D$1-$C103-SUMIF($J$15:DJ$15,"Snowball",$J103:DJ103))))</f>
        <v>0</v>
      </c>
      <c r="DL103" s="3">
        <f t="shared" si="179"/>
        <v>0</v>
      </c>
      <c r="DM103" s="104">
        <f t="shared" si="236"/>
        <v>0</v>
      </c>
      <c r="DN103" s="3">
        <f t="shared" si="237"/>
        <v>0</v>
      </c>
      <c r="DO103" s="3">
        <f t="shared" si="238"/>
        <v>0</v>
      </c>
      <c r="DP103" s="3">
        <f t="shared" si="156"/>
        <v>0</v>
      </c>
      <c r="DQ103" s="3">
        <f t="shared" si="157"/>
        <v>0</v>
      </c>
      <c r="DR103" s="3">
        <f>IF(DM103=0,0,IF(DO103-DP103=0,0,MIN(DO103-DP103,$D$1-$C103-SUMIF($J$15:DQ$15,"Snowball",$J103:DQ103))))</f>
        <v>0</v>
      </c>
      <c r="DS103" s="3">
        <f t="shared" si="180"/>
        <v>0</v>
      </c>
      <c r="DT103" s="104">
        <f t="shared" si="239"/>
        <v>0</v>
      </c>
      <c r="DU103" s="3">
        <f t="shared" si="240"/>
        <v>0</v>
      </c>
      <c r="DV103" s="3">
        <f t="shared" si="241"/>
        <v>0</v>
      </c>
      <c r="DW103" s="3">
        <f t="shared" si="158"/>
        <v>0</v>
      </c>
      <c r="DX103" s="3">
        <f t="shared" si="159"/>
        <v>0</v>
      </c>
      <c r="DY103" s="3">
        <f>IF(DT103=0,0,IF(DV103-DW103=0,0,MIN(DV103-DW103,$D$1-$C103-SUMIF($J$15:DX$15,"Snowball",$J103:DX103))))</f>
        <v>0</v>
      </c>
      <c r="DZ103" s="3">
        <f t="shared" si="181"/>
        <v>0</v>
      </c>
      <c r="EA103" s="104">
        <f t="shared" si="242"/>
        <v>0</v>
      </c>
      <c r="EB103" s="3">
        <f t="shared" si="243"/>
        <v>0</v>
      </c>
      <c r="EC103" s="3">
        <f t="shared" si="244"/>
        <v>0</v>
      </c>
      <c r="ED103" s="3">
        <f t="shared" si="160"/>
        <v>0</v>
      </c>
      <c r="EE103" s="3">
        <f t="shared" si="161"/>
        <v>0</v>
      </c>
      <c r="EF103" s="3">
        <f>IF(EA103=0,0,IF(EC103-ED103=0,0,MIN(EC103-ED103,$D$1-$C103-SUMIF($J$15:EE$15,"Snowball",$J103:EE103))))</f>
        <v>0</v>
      </c>
      <c r="EG103" s="3">
        <f t="shared" si="182"/>
        <v>0</v>
      </c>
      <c r="EH103" s="104">
        <f t="shared" si="245"/>
        <v>0</v>
      </c>
      <c r="EI103" s="3">
        <f t="shared" si="246"/>
        <v>0</v>
      </c>
      <c r="EJ103" s="3">
        <f t="shared" si="247"/>
        <v>0</v>
      </c>
      <c r="EK103" s="3">
        <f t="shared" si="162"/>
        <v>0</v>
      </c>
      <c r="EL103" s="3">
        <f t="shared" si="163"/>
        <v>0</v>
      </c>
      <c r="EM103" s="3">
        <f>IF(EH103=0,0,IF(EJ103-EK103=0,0,MIN(EJ103-EK103,$D$1-$C103-SUMIF($J$15:EL$15,"Snowball",$J103:EL103))))</f>
        <v>0</v>
      </c>
      <c r="EN103" s="3">
        <f t="shared" si="183"/>
        <v>0</v>
      </c>
    </row>
    <row r="104" spans="1:144" x14ac:dyDescent="0.25">
      <c r="A104" s="1" t="s">
        <v>104</v>
      </c>
      <c r="B104" s="76">
        <f t="shared" si="184"/>
        <v>0</v>
      </c>
      <c r="C104" s="3">
        <f t="shared" si="185"/>
        <v>0</v>
      </c>
      <c r="D104" s="101">
        <f t="shared" si="186"/>
        <v>0</v>
      </c>
      <c r="E104" s="104">
        <f t="shared" si="187"/>
        <v>0</v>
      </c>
      <c r="F104" s="3">
        <f t="shared" si="188"/>
        <v>0</v>
      </c>
      <c r="G104" s="3">
        <f t="shared" si="189"/>
        <v>0</v>
      </c>
      <c r="H104" s="3">
        <f t="shared" si="124"/>
        <v>0</v>
      </c>
      <c r="I104" s="3">
        <f t="shared" si="125"/>
        <v>0</v>
      </c>
      <c r="J104" s="3">
        <f t="shared" si="190"/>
        <v>0</v>
      </c>
      <c r="K104" s="3">
        <f t="shared" si="164"/>
        <v>0</v>
      </c>
      <c r="L104" s="104">
        <f t="shared" si="191"/>
        <v>0</v>
      </c>
      <c r="M104" s="3">
        <f t="shared" si="192"/>
        <v>0</v>
      </c>
      <c r="N104" s="3">
        <f t="shared" si="193"/>
        <v>0</v>
      </c>
      <c r="O104" s="3">
        <f t="shared" si="126"/>
        <v>0</v>
      </c>
      <c r="P104" s="3">
        <f t="shared" si="127"/>
        <v>0</v>
      </c>
      <c r="Q104" s="3">
        <f>IF(L104=0,0,IF(N104-O104=0,0,MIN(N104-O104,$D$1-$C104-SUMIF($J$15:P$15,"Snowball",$J104:P104))))</f>
        <v>0</v>
      </c>
      <c r="R104" s="3">
        <f t="shared" si="165"/>
        <v>0</v>
      </c>
      <c r="S104" s="104">
        <f t="shared" si="194"/>
        <v>0</v>
      </c>
      <c r="T104" s="3">
        <f t="shared" si="195"/>
        <v>0</v>
      </c>
      <c r="U104" s="3">
        <f t="shared" si="196"/>
        <v>0</v>
      </c>
      <c r="V104" s="3">
        <f t="shared" si="128"/>
        <v>0</v>
      </c>
      <c r="W104" s="3">
        <f t="shared" si="129"/>
        <v>0</v>
      </c>
      <c r="X104" s="3">
        <f>IF(S104=0,0,IF(U104-V104=0,0,MIN(U104-V104,$D$1-$C104-SUMIF($J$15:W$15,"Snowball",$J104:W104))))</f>
        <v>0</v>
      </c>
      <c r="Y104" s="3">
        <f t="shared" si="166"/>
        <v>0</v>
      </c>
      <c r="Z104" s="104">
        <f t="shared" si="197"/>
        <v>0</v>
      </c>
      <c r="AA104" s="3">
        <f t="shared" si="198"/>
        <v>0</v>
      </c>
      <c r="AB104" s="3">
        <f t="shared" si="199"/>
        <v>0</v>
      </c>
      <c r="AC104" s="3">
        <f t="shared" si="130"/>
        <v>0</v>
      </c>
      <c r="AD104" s="3">
        <f t="shared" si="131"/>
        <v>0</v>
      </c>
      <c r="AE104" s="3">
        <f>IF(Z104=0,0,IF(AB104-AC104=0,0,MIN(AB104-AC104,$D$1-$C104-SUMIF($J$15:AD$15,"Snowball",$J104:AD104))))</f>
        <v>0</v>
      </c>
      <c r="AF104" s="3">
        <f t="shared" si="167"/>
        <v>0</v>
      </c>
      <c r="AG104" s="104">
        <f t="shared" si="200"/>
        <v>0</v>
      </c>
      <c r="AH104" s="3">
        <f t="shared" si="201"/>
        <v>0</v>
      </c>
      <c r="AI104" s="3">
        <f t="shared" si="202"/>
        <v>0</v>
      </c>
      <c r="AJ104" s="3">
        <f t="shared" si="132"/>
        <v>0</v>
      </c>
      <c r="AK104" s="3">
        <f t="shared" si="133"/>
        <v>0</v>
      </c>
      <c r="AL104" s="3">
        <f>IF(AG104=0,0,IF(AI104-AJ104=0,0,MIN(AI104-AJ104,$D$1-$C104-SUMIF($J$15:AK$15,"Snowball",$J104:AK104))))</f>
        <v>0</v>
      </c>
      <c r="AM104" s="3">
        <f t="shared" si="168"/>
        <v>0</v>
      </c>
      <c r="AN104" s="104">
        <f t="shared" si="203"/>
        <v>0</v>
      </c>
      <c r="AO104" s="3">
        <f t="shared" si="204"/>
        <v>0</v>
      </c>
      <c r="AP104" s="3">
        <f t="shared" si="205"/>
        <v>0</v>
      </c>
      <c r="AQ104" s="3">
        <f t="shared" si="134"/>
        <v>0</v>
      </c>
      <c r="AR104" s="3">
        <f t="shared" si="135"/>
        <v>0</v>
      </c>
      <c r="AS104" s="3">
        <f>IF(AN104=0,0,IF(AP104-AQ104=0,0,MIN(AP104-AQ104,$D$1-$C104-SUMIF($J$15:AR$15,"Snowball",$J104:AR104))))</f>
        <v>0</v>
      </c>
      <c r="AT104" s="3">
        <f t="shared" si="169"/>
        <v>0</v>
      </c>
      <c r="AU104" s="104">
        <f t="shared" si="206"/>
        <v>0</v>
      </c>
      <c r="AV104" s="3">
        <f t="shared" si="207"/>
        <v>0</v>
      </c>
      <c r="AW104" s="3">
        <f t="shared" si="208"/>
        <v>0</v>
      </c>
      <c r="AX104" s="3">
        <f t="shared" si="136"/>
        <v>0</v>
      </c>
      <c r="AY104" s="3">
        <f t="shared" si="137"/>
        <v>0</v>
      </c>
      <c r="AZ104" s="3">
        <f>IF(AU104=0,0,IF(AW104-AX104=0,0,MIN(AW104-AX104,$D$1-$C104-SUMIF($J$15:AY$15,"Snowball",$J104:AY104))))</f>
        <v>0</v>
      </c>
      <c r="BA104" s="3">
        <f t="shared" si="170"/>
        <v>0</v>
      </c>
      <c r="BB104" s="104">
        <f t="shared" si="209"/>
        <v>0</v>
      </c>
      <c r="BC104" s="3">
        <f t="shared" si="210"/>
        <v>0</v>
      </c>
      <c r="BD104" s="3">
        <f t="shared" si="211"/>
        <v>0</v>
      </c>
      <c r="BE104" s="3">
        <f t="shared" si="138"/>
        <v>0</v>
      </c>
      <c r="BF104" s="3">
        <f t="shared" si="139"/>
        <v>0</v>
      </c>
      <c r="BG104" s="3">
        <f>IF(BB104=0,0,IF(BD104-BE104=0,0,MIN(BD104-BE104,$D$1-$C104-SUMIF($J$15:BF$15,"Snowball",$J104:BF104))))</f>
        <v>0</v>
      </c>
      <c r="BH104" s="3">
        <f t="shared" si="171"/>
        <v>0</v>
      </c>
      <c r="BI104" s="104">
        <f t="shared" si="212"/>
        <v>0</v>
      </c>
      <c r="BJ104" s="3">
        <f t="shared" si="213"/>
        <v>0</v>
      </c>
      <c r="BK104" s="3">
        <f t="shared" si="214"/>
        <v>0</v>
      </c>
      <c r="BL104" s="3">
        <f t="shared" si="140"/>
        <v>0</v>
      </c>
      <c r="BM104" s="3">
        <f t="shared" si="141"/>
        <v>0</v>
      </c>
      <c r="BN104" s="3">
        <f>IF(BI104=0,0,IF(BK104-BL104=0,0,MIN(BK104-BL104,$D$1-$C104-SUMIF($J$15:BM$15,"Snowball",$J104:BM104))))</f>
        <v>0</v>
      </c>
      <c r="BO104" s="3">
        <f t="shared" si="172"/>
        <v>0</v>
      </c>
      <c r="BP104" s="104">
        <f t="shared" si="215"/>
        <v>0</v>
      </c>
      <c r="BQ104" s="3">
        <f t="shared" si="216"/>
        <v>0</v>
      </c>
      <c r="BR104" s="3">
        <f t="shared" si="217"/>
        <v>0</v>
      </c>
      <c r="BS104" s="3">
        <f t="shared" si="142"/>
        <v>0</v>
      </c>
      <c r="BT104" s="3">
        <f t="shared" si="143"/>
        <v>0</v>
      </c>
      <c r="BU104" s="3">
        <f>IF(BP104=0,0,IF(BR104-BS104=0,0,MIN(BR104-BS104,$D$1-$C104-SUMIF($J$15:BT$15,"Snowball",$J104:BT104))))</f>
        <v>0</v>
      </c>
      <c r="BV104" s="3">
        <f t="shared" si="173"/>
        <v>0</v>
      </c>
      <c r="BW104" s="104">
        <f t="shared" si="218"/>
        <v>0</v>
      </c>
      <c r="BX104" s="3">
        <f t="shared" si="219"/>
        <v>0</v>
      </c>
      <c r="BY104" s="3">
        <f t="shared" si="220"/>
        <v>0</v>
      </c>
      <c r="BZ104" s="3">
        <f t="shared" si="144"/>
        <v>0</v>
      </c>
      <c r="CA104" s="3">
        <f t="shared" si="145"/>
        <v>0</v>
      </c>
      <c r="CB104" s="3">
        <f>IF(BW104=0,0,IF(BY104-BZ104=0,0,MIN(BY104-BZ104,$D$1-$C104-SUMIF($J$15:CA$15,"Snowball",$J104:CA104))))</f>
        <v>0</v>
      </c>
      <c r="CC104" s="3">
        <f t="shared" si="174"/>
        <v>0</v>
      </c>
      <c r="CD104" s="104">
        <f t="shared" si="221"/>
        <v>0</v>
      </c>
      <c r="CE104" s="3">
        <f t="shared" si="222"/>
        <v>0</v>
      </c>
      <c r="CF104" s="3">
        <f t="shared" si="223"/>
        <v>0</v>
      </c>
      <c r="CG104" s="3">
        <f t="shared" si="146"/>
        <v>0</v>
      </c>
      <c r="CH104" s="3">
        <f t="shared" si="147"/>
        <v>0</v>
      </c>
      <c r="CI104" s="3">
        <f>IF(CD104=0,0,IF(CF104-CG104=0,0,MIN(CF104-CG104,$D$1-$C104-SUMIF($J$15:CH$15,"Snowball",$J104:CH104))))</f>
        <v>0</v>
      </c>
      <c r="CJ104" s="3">
        <f t="shared" si="175"/>
        <v>0</v>
      </c>
      <c r="CK104" s="104">
        <f t="shared" si="224"/>
        <v>0</v>
      </c>
      <c r="CL104" s="3">
        <f t="shared" si="225"/>
        <v>0</v>
      </c>
      <c r="CM104" s="3">
        <f t="shared" si="226"/>
        <v>0</v>
      </c>
      <c r="CN104" s="3">
        <f t="shared" si="148"/>
        <v>0</v>
      </c>
      <c r="CO104" s="3">
        <f t="shared" si="149"/>
        <v>0</v>
      </c>
      <c r="CP104" s="3">
        <f>IF(CK104=0,0,IF(CM104-CN104=0,0,MIN(CM104-CN104,$D$1-$C104-SUMIF($J$15:CO$15,"Snowball",$J104:CO104))))</f>
        <v>0</v>
      </c>
      <c r="CQ104" s="3">
        <f t="shared" si="176"/>
        <v>0</v>
      </c>
      <c r="CR104" s="104">
        <f t="shared" si="227"/>
        <v>0</v>
      </c>
      <c r="CS104" s="3">
        <f t="shared" si="228"/>
        <v>0</v>
      </c>
      <c r="CT104" s="3">
        <f t="shared" si="229"/>
        <v>0</v>
      </c>
      <c r="CU104" s="3">
        <f t="shared" si="150"/>
        <v>0</v>
      </c>
      <c r="CV104" s="3">
        <f t="shared" si="151"/>
        <v>0</v>
      </c>
      <c r="CW104" s="3">
        <f>IF(CR104=0,0,IF(CT104-CU104=0,0,MIN(CT104-CU104,$D$1-$C104-SUMIF($J$15:CV$15,"Snowball",$J104:CV104))))</f>
        <v>0</v>
      </c>
      <c r="CX104" s="3">
        <f t="shared" si="177"/>
        <v>0</v>
      </c>
      <c r="CY104" s="104">
        <f t="shared" si="230"/>
        <v>0</v>
      </c>
      <c r="CZ104" s="3">
        <f t="shared" si="231"/>
        <v>0</v>
      </c>
      <c r="DA104" s="3">
        <f t="shared" si="232"/>
        <v>0</v>
      </c>
      <c r="DB104" s="3">
        <f t="shared" si="152"/>
        <v>0</v>
      </c>
      <c r="DC104" s="3">
        <f t="shared" si="153"/>
        <v>0</v>
      </c>
      <c r="DD104" s="3">
        <f>IF(CY104=0,0,IF(DA104-DB104=0,0,MIN(DA104-DB104,$D$1-$C104-SUMIF($J$15:DC$15,"Snowball",$J104:DC104))))</f>
        <v>0</v>
      </c>
      <c r="DE104" s="3">
        <f t="shared" si="178"/>
        <v>0</v>
      </c>
      <c r="DF104" s="104">
        <f t="shared" si="233"/>
        <v>0</v>
      </c>
      <c r="DG104" s="3">
        <f t="shared" si="234"/>
        <v>0</v>
      </c>
      <c r="DH104" s="3">
        <f t="shared" si="235"/>
        <v>0</v>
      </c>
      <c r="DI104" s="3">
        <f t="shared" si="154"/>
        <v>0</v>
      </c>
      <c r="DJ104" s="3">
        <f t="shared" si="155"/>
        <v>0</v>
      </c>
      <c r="DK104" s="3">
        <f>IF(DF104=0,0,IF(DH104-DI104=0,0,MIN(DH104-DI104,$D$1-$C104-SUMIF($J$15:DJ$15,"Snowball",$J104:DJ104))))</f>
        <v>0</v>
      </c>
      <c r="DL104" s="3">
        <f t="shared" si="179"/>
        <v>0</v>
      </c>
      <c r="DM104" s="104">
        <f t="shared" si="236"/>
        <v>0</v>
      </c>
      <c r="DN104" s="3">
        <f t="shared" si="237"/>
        <v>0</v>
      </c>
      <c r="DO104" s="3">
        <f t="shared" si="238"/>
        <v>0</v>
      </c>
      <c r="DP104" s="3">
        <f t="shared" si="156"/>
        <v>0</v>
      </c>
      <c r="DQ104" s="3">
        <f t="shared" si="157"/>
        <v>0</v>
      </c>
      <c r="DR104" s="3">
        <f>IF(DM104=0,0,IF(DO104-DP104=0,0,MIN(DO104-DP104,$D$1-$C104-SUMIF($J$15:DQ$15,"Snowball",$J104:DQ104))))</f>
        <v>0</v>
      </c>
      <c r="DS104" s="3">
        <f t="shared" si="180"/>
        <v>0</v>
      </c>
      <c r="DT104" s="104">
        <f t="shared" si="239"/>
        <v>0</v>
      </c>
      <c r="DU104" s="3">
        <f t="shared" si="240"/>
        <v>0</v>
      </c>
      <c r="DV104" s="3">
        <f t="shared" si="241"/>
        <v>0</v>
      </c>
      <c r="DW104" s="3">
        <f t="shared" si="158"/>
        <v>0</v>
      </c>
      <c r="DX104" s="3">
        <f t="shared" si="159"/>
        <v>0</v>
      </c>
      <c r="DY104" s="3">
        <f>IF(DT104=0,0,IF(DV104-DW104=0,0,MIN(DV104-DW104,$D$1-$C104-SUMIF($J$15:DX$15,"Snowball",$J104:DX104))))</f>
        <v>0</v>
      </c>
      <c r="DZ104" s="3">
        <f t="shared" si="181"/>
        <v>0</v>
      </c>
      <c r="EA104" s="104">
        <f t="shared" si="242"/>
        <v>0</v>
      </c>
      <c r="EB104" s="3">
        <f t="shared" si="243"/>
        <v>0</v>
      </c>
      <c r="EC104" s="3">
        <f t="shared" si="244"/>
        <v>0</v>
      </c>
      <c r="ED104" s="3">
        <f t="shared" si="160"/>
        <v>0</v>
      </c>
      <c r="EE104" s="3">
        <f t="shared" si="161"/>
        <v>0</v>
      </c>
      <c r="EF104" s="3">
        <f>IF(EA104=0,0,IF(EC104-ED104=0,0,MIN(EC104-ED104,$D$1-$C104-SUMIF($J$15:EE$15,"Snowball",$J104:EE104))))</f>
        <v>0</v>
      </c>
      <c r="EG104" s="3">
        <f t="shared" si="182"/>
        <v>0</v>
      </c>
      <c r="EH104" s="104">
        <f t="shared" si="245"/>
        <v>0</v>
      </c>
      <c r="EI104" s="3">
        <f t="shared" si="246"/>
        <v>0</v>
      </c>
      <c r="EJ104" s="3">
        <f t="shared" si="247"/>
        <v>0</v>
      </c>
      <c r="EK104" s="3">
        <f t="shared" si="162"/>
        <v>0</v>
      </c>
      <c r="EL104" s="3">
        <f t="shared" si="163"/>
        <v>0</v>
      </c>
      <c r="EM104" s="3">
        <f>IF(EH104=0,0,IF(EJ104-EK104=0,0,MIN(EJ104-EK104,$D$1-$C104-SUMIF($J$15:EL$15,"Snowball",$J104:EL104))))</f>
        <v>0</v>
      </c>
      <c r="EN104" s="3">
        <f t="shared" si="183"/>
        <v>0</v>
      </c>
    </row>
    <row r="105" spans="1:144" x14ac:dyDescent="0.25">
      <c r="A105" s="1" t="s">
        <v>105</v>
      </c>
      <c r="B105" s="76">
        <f t="shared" si="184"/>
        <v>0</v>
      </c>
      <c r="C105" s="3">
        <f t="shared" si="185"/>
        <v>0</v>
      </c>
      <c r="D105" s="101">
        <f t="shared" si="186"/>
        <v>0</v>
      </c>
      <c r="E105" s="104">
        <f t="shared" si="187"/>
        <v>0</v>
      </c>
      <c r="F105" s="3">
        <f t="shared" si="188"/>
        <v>0</v>
      </c>
      <c r="G105" s="3">
        <f t="shared" si="189"/>
        <v>0</v>
      </c>
      <c r="H105" s="3">
        <f t="shared" si="124"/>
        <v>0</v>
      </c>
      <c r="I105" s="3">
        <f t="shared" si="125"/>
        <v>0</v>
      </c>
      <c r="J105" s="3">
        <f t="shared" si="190"/>
        <v>0</v>
      </c>
      <c r="K105" s="3">
        <f t="shared" si="164"/>
        <v>0</v>
      </c>
      <c r="L105" s="104">
        <f t="shared" si="191"/>
        <v>0</v>
      </c>
      <c r="M105" s="3">
        <f t="shared" si="192"/>
        <v>0</v>
      </c>
      <c r="N105" s="3">
        <f t="shared" si="193"/>
        <v>0</v>
      </c>
      <c r="O105" s="3">
        <f t="shared" si="126"/>
        <v>0</v>
      </c>
      <c r="P105" s="3">
        <f t="shared" si="127"/>
        <v>0</v>
      </c>
      <c r="Q105" s="3">
        <f>IF(L105=0,0,IF(N105-O105=0,0,MIN(N105-O105,$D$1-$C105-SUMIF($J$15:P$15,"Snowball",$J105:P105))))</f>
        <v>0</v>
      </c>
      <c r="R105" s="3">
        <f t="shared" si="165"/>
        <v>0</v>
      </c>
      <c r="S105" s="104">
        <f t="shared" si="194"/>
        <v>0</v>
      </c>
      <c r="T105" s="3">
        <f t="shared" si="195"/>
        <v>0</v>
      </c>
      <c r="U105" s="3">
        <f t="shared" si="196"/>
        <v>0</v>
      </c>
      <c r="V105" s="3">
        <f t="shared" si="128"/>
        <v>0</v>
      </c>
      <c r="W105" s="3">
        <f t="shared" si="129"/>
        <v>0</v>
      </c>
      <c r="X105" s="3">
        <f>IF(S105=0,0,IF(U105-V105=0,0,MIN(U105-V105,$D$1-$C105-SUMIF($J$15:W$15,"Snowball",$J105:W105))))</f>
        <v>0</v>
      </c>
      <c r="Y105" s="3">
        <f t="shared" si="166"/>
        <v>0</v>
      </c>
      <c r="Z105" s="104">
        <f t="shared" si="197"/>
        <v>0</v>
      </c>
      <c r="AA105" s="3">
        <f t="shared" si="198"/>
        <v>0</v>
      </c>
      <c r="AB105" s="3">
        <f t="shared" si="199"/>
        <v>0</v>
      </c>
      <c r="AC105" s="3">
        <f t="shared" si="130"/>
        <v>0</v>
      </c>
      <c r="AD105" s="3">
        <f t="shared" si="131"/>
        <v>0</v>
      </c>
      <c r="AE105" s="3">
        <f>IF(Z105=0,0,IF(AB105-AC105=0,0,MIN(AB105-AC105,$D$1-$C105-SUMIF($J$15:AD$15,"Snowball",$J105:AD105))))</f>
        <v>0</v>
      </c>
      <c r="AF105" s="3">
        <f t="shared" si="167"/>
        <v>0</v>
      </c>
      <c r="AG105" s="104">
        <f t="shared" si="200"/>
        <v>0</v>
      </c>
      <c r="AH105" s="3">
        <f t="shared" si="201"/>
        <v>0</v>
      </c>
      <c r="AI105" s="3">
        <f t="shared" si="202"/>
        <v>0</v>
      </c>
      <c r="AJ105" s="3">
        <f t="shared" si="132"/>
        <v>0</v>
      </c>
      <c r="AK105" s="3">
        <f t="shared" si="133"/>
        <v>0</v>
      </c>
      <c r="AL105" s="3">
        <f>IF(AG105=0,0,IF(AI105-AJ105=0,0,MIN(AI105-AJ105,$D$1-$C105-SUMIF($J$15:AK$15,"Snowball",$J105:AK105))))</f>
        <v>0</v>
      </c>
      <c r="AM105" s="3">
        <f t="shared" si="168"/>
        <v>0</v>
      </c>
      <c r="AN105" s="104">
        <f t="shared" si="203"/>
        <v>0</v>
      </c>
      <c r="AO105" s="3">
        <f t="shared" si="204"/>
        <v>0</v>
      </c>
      <c r="AP105" s="3">
        <f t="shared" si="205"/>
        <v>0</v>
      </c>
      <c r="AQ105" s="3">
        <f t="shared" si="134"/>
        <v>0</v>
      </c>
      <c r="AR105" s="3">
        <f t="shared" si="135"/>
        <v>0</v>
      </c>
      <c r="AS105" s="3">
        <f>IF(AN105=0,0,IF(AP105-AQ105=0,0,MIN(AP105-AQ105,$D$1-$C105-SUMIF($J$15:AR$15,"Snowball",$J105:AR105))))</f>
        <v>0</v>
      </c>
      <c r="AT105" s="3">
        <f t="shared" si="169"/>
        <v>0</v>
      </c>
      <c r="AU105" s="104">
        <f t="shared" si="206"/>
        <v>0</v>
      </c>
      <c r="AV105" s="3">
        <f t="shared" si="207"/>
        <v>0</v>
      </c>
      <c r="AW105" s="3">
        <f t="shared" si="208"/>
        <v>0</v>
      </c>
      <c r="AX105" s="3">
        <f t="shared" si="136"/>
        <v>0</v>
      </c>
      <c r="AY105" s="3">
        <f t="shared" si="137"/>
        <v>0</v>
      </c>
      <c r="AZ105" s="3">
        <f>IF(AU105=0,0,IF(AW105-AX105=0,0,MIN(AW105-AX105,$D$1-$C105-SUMIF($J$15:AY$15,"Snowball",$J105:AY105))))</f>
        <v>0</v>
      </c>
      <c r="BA105" s="3">
        <f t="shared" si="170"/>
        <v>0</v>
      </c>
      <c r="BB105" s="104">
        <f t="shared" si="209"/>
        <v>0</v>
      </c>
      <c r="BC105" s="3">
        <f t="shared" si="210"/>
        <v>0</v>
      </c>
      <c r="BD105" s="3">
        <f t="shared" si="211"/>
        <v>0</v>
      </c>
      <c r="BE105" s="3">
        <f t="shared" si="138"/>
        <v>0</v>
      </c>
      <c r="BF105" s="3">
        <f t="shared" si="139"/>
        <v>0</v>
      </c>
      <c r="BG105" s="3">
        <f>IF(BB105=0,0,IF(BD105-BE105=0,0,MIN(BD105-BE105,$D$1-$C105-SUMIF($J$15:BF$15,"Snowball",$J105:BF105))))</f>
        <v>0</v>
      </c>
      <c r="BH105" s="3">
        <f t="shared" si="171"/>
        <v>0</v>
      </c>
      <c r="BI105" s="104">
        <f t="shared" si="212"/>
        <v>0</v>
      </c>
      <c r="BJ105" s="3">
        <f t="shared" si="213"/>
        <v>0</v>
      </c>
      <c r="BK105" s="3">
        <f t="shared" si="214"/>
        <v>0</v>
      </c>
      <c r="BL105" s="3">
        <f t="shared" si="140"/>
        <v>0</v>
      </c>
      <c r="BM105" s="3">
        <f t="shared" si="141"/>
        <v>0</v>
      </c>
      <c r="BN105" s="3">
        <f>IF(BI105=0,0,IF(BK105-BL105=0,0,MIN(BK105-BL105,$D$1-$C105-SUMIF($J$15:BM$15,"Snowball",$J105:BM105))))</f>
        <v>0</v>
      </c>
      <c r="BO105" s="3">
        <f t="shared" si="172"/>
        <v>0</v>
      </c>
      <c r="BP105" s="104">
        <f t="shared" si="215"/>
        <v>0</v>
      </c>
      <c r="BQ105" s="3">
        <f t="shared" si="216"/>
        <v>0</v>
      </c>
      <c r="BR105" s="3">
        <f t="shared" si="217"/>
        <v>0</v>
      </c>
      <c r="BS105" s="3">
        <f t="shared" si="142"/>
        <v>0</v>
      </c>
      <c r="BT105" s="3">
        <f t="shared" si="143"/>
        <v>0</v>
      </c>
      <c r="BU105" s="3">
        <f>IF(BP105=0,0,IF(BR105-BS105=0,0,MIN(BR105-BS105,$D$1-$C105-SUMIF($J$15:BT$15,"Snowball",$J105:BT105))))</f>
        <v>0</v>
      </c>
      <c r="BV105" s="3">
        <f t="shared" si="173"/>
        <v>0</v>
      </c>
      <c r="BW105" s="104">
        <f t="shared" si="218"/>
        <v>0</v>
      </c>
      <c r="BX105" s="3">
        <f t="shared" si="219"/>
        <v>0</v>
      </c>
      <c r="BY105" s="3">
        <f t="shared" si="220"/>
        <v>0</v>
      </c>
      <c r="BZ105" s="3">
        <f t="shared" si="144"/>
        <v>0</v>
      </c>
      <c r="CA105" s="3">
        <f t="shared" si="145"/>
        <v>0</v>
      </c>
      <c r="CB105" s="3">
        <f>IF(BW105=0,0,IF(BY105-BZ105=0,0,MIN(BY105-BZ105,$D$1-$C105-SUMIF($J$15:CA$15,"Snowball",$J105:CA105))))</f>
        <v>0</v>
      </c>
      <c r="CC105" s="3">
        <f t="shared" si="174"/>
        <v>0</v>
      </c>
      <c r="CD105" s="104">
        <f t="shared" si="221"/>
        <v>0</v>
      </c>
      <c r="CE105" s="3">
        <f t="shared" si="222"/>
        <v>0</v>
      </c>
      <c r="CF105" s="3">
        <f t="shared" si="223"/>
        <v>0</v>
      </c>
      <c r="CG105" s="3">
        <f t="shared" si="146"/>
        <v>0</v>
      </c>
      <c r="CH105" s="3">
        <f t="shared" si="147"/>
        <v>0</v>
      </c>
      <c r="CI105" s="3">
        <f>IF(CD105=0,0,IF(CF105-CG105=0,0,MIN(CF105-CG105,$D$1-$C105-SUMIF($J$15:CH$15,"Snowball",$J105:CH105))))</f>
        <v>0</v>
      </c>
      <c r="CJ105" s="3">
        <f t="shared" si="175"/>
        <v>0</v>
      </c>
      <c r="CK105" s="104">
        <f t="shared" si="224"/>
        <v>0</v>
      </c>
      <c r="CL105" s="3">
        <f t="shared" si="225"/>
        <v>0</v>
      </c>
      <c r="CM105" s="3">
        <f t="shared" si="226"/>
        <v>0</v>
      </c>
      <c r="CN105" s="3">
        <f t="shared" si="148"/>
        <v>0</v>
      </c>
      <c r="CO105" s="3">
        <f t="shared" si="149"/>
        <v>0</v>
      </c>
      <c r="CP105" s="3">
        <f>IF(CK105=0,0,IF(CM105-CN105=0,0,MIN(CM105-CN105,$D$1-$C105-SUMIF($J$15:CO$15,"Snowball",$J105:CO105))))</f>
        <v>0</v>
      </c>
      <c r="CQ105" s="3">
        <f t="shared" si="176"/>
        <v>0</v>
      </c>
      <c r="CR105" s="104">
        <f t="shared" si="227"/>
        <v>0</v>
      </c>
      <c r="CS105" s="3">
        <f t="shared" si="228"/>
        <v>0</v>
      </c>
      <c r="CT105" s="3">
        <f t="shared" si="229"/>
        <v>0</v>
      </c>
      <c r="CU105" s="3">
        <f t="shared" si="150"/>
        <v>0</v>
      </c>
      <c r="CV105" s="3">
        <f t="shared" si="151"/>
        <v>0</v>
      </c>
      <c r="CW105" s="3">
        <f>IF(CR105=0,0,IF(CT105-CU105=0,0,MIN(CT105-CU105,$D$1-$C105-SUMIF($J$15:CV$15,"Snowball",$J105:CV105))))</f>
        <v>0</v>
      </c>
      <c r="CX105" s="3">
        <f t="shared" si="177"/>
        <v>0</v>
      </c>
      <c r="CY105" s="104">
        <f t="shared" si="230"/>
        <v>0</v>
      </c>
      <c r="CZ105" s="3">
        <f t="shared" si="231"/>
        <v>0</v>
      </c>
      <c r="DA105" s="3">
        <f t="shared" si="232"/>
        <v>0</v>
      </c>
      <c r="DB105" s="3">
        <f t="shared" si="152"/>
        <v>0</v>
      </c>
      <c r="DC105" s="3">
        <f t="shared" si="153"/>
        <v>0</v>
      </c>
      <c r="DD105" s="3">
        <f>IF(CY105=0,0,IF(DA105-DB105=0,0,MIN(DA105-DB105,$D$1-$C105-SUMIF($J$15:DC$15,"Snowball",$J105:DC105))))</f>
        <v>0</v>
      </c>
      <c r="DE105" s="3">
        <f t="shared" si="178"/>
        <v>0</v>
      </c>
      <c r="DF105" s="104">
        <f t="shared" si="233"/>
        <v>0</v>
      </c>
      <c r="DG105" s="3">
        <f t="shared" si="234"/>
        <v>0</v>
      </c>
      <c r="DH105" s="3">
        <f t="shared" si="235"/>
        <v>0</v>
      </c>
      <c r="DI105" s="3">
        <f t="shared" si="154"/>
        <v>0</v>
      </c>
      <c r="DJ105" s="3">
        <f t="shared" si="155"/>
        <v>0</v>
      </c>
      <c r="DK105" s="3">
        <f>IF(DF105=0,0,IF(DH105-DI105=0,0,MIN(DH105-DI105,$D$1-$C105-SUMIF($J$15:DJ$15,"Snowball",$J105:DJ105))))</f>
        <v>0</v>
      </c>
      <c r="DL105" s="3">
        <f t="shared" si="179"/>
        <v>0</v>
      </c>
      <c r="DM105" s="104">
        <f t="shared" si="236"/>
        <v>0</v>
      </c>
      <c r="DN105" s="3">
        <f t="shared" si="237"/>
        <v>0</v>
      </c>
      <c r="DO105" s="3">
        <f t="shared" si="238"/>
        <v>0</v>
      </c>
      <c r="DP105" s="3">
        <f t="shared" si="156"/>
        <v>0</v>
      </c>
      <c r="DQ105" s="3">
        <f t="shared" si="157"/>
        <v>0</v>
      </c>
      <c r="DR105" s="3">
        <f>IF(DM105=0,0,IF(DO105-DP105=0,0,MIN(DO105-DP105,$D$1-$C105-SUMIF($J$15:DQ$15,"Snowball",$J105:DQ105))))</f>
        <v>0</v>
      </c>
      <c r="DS105" s="3">
        <f t="shared" si="180"/>
        <v>0</v>
      </c>
      <c r="DT105" s="104">
        <f t="shared" si="239"/>
        <v>0</v>
      </c>
      <c r="DU105" s="3">
        <f t="shared" si="240"/>
        <v>0</v>
      </c>
      <c r="DV105" s="3">
        <f t="shared" si="241"/>
        <v>0</v>
      </c>
      <c r="DW105" s="3">
        <f t="shared" si="158"/>
        <v>0</v>
      </c>
      <c r="DX105" s="3">
        <f t="shared" si="159"/>
        <v>0</v>
      </c>
      <c r="DY105" s="3">
        <f>IF(DT105=0,0,IF(DV105-DW105=0,0,MIN(DV105-DW105,$D$1-$C105-SUMIF($J$15:DX$15,"Snowball",$J105:DX105))))</f>
        <v>0</v>
      </c>
      <c r="DZ105" s="3">
        <f t="shared" si="181"/>
        <v>0</v>
      </c>
      <c r="EA105" s="104">
        <f t="shared" si="242"/>
        <v>0</v>
      </c>
      <c r="EB105" s="3">
        <f t="shared" si="243"/>
        <v>0</v>
      </c>
      <c r="EC105" s="3">
        <f t="shared" si="244"/>
        <v>0</v>
      </c>
      <c r="ED105" s="3">
        <f t="shared" si="160"/>
        <v>0</v>
      </c>
      <c r="EE105" s="3">
        <f t="shared" si="161"/>
        <v>0</v>
      </c>
      <c r="EF105" s="3">
        <f>IF(EA105=0,0,IF(EC105-ED105=0,0,MIN(EC105-ED105,$D$1-$C105-SUMIF($J$15:EE$15,"Snowball",$J105:EE105))))</f>
        <v>0</v>
      </c>
      <c r="EG105" s="3">
        <f t="shared" si="182"/>
        <v>0</v>
      </c>
      <c r="EH105" s="104">
        <f t="shared" si="245"/>
        <v>0</v>
      </c>
      <c r="EI105" s="3">
        <f t="shared" si="246"/>
        <v>0</v>
      </c>
      <c r="EJ105" s="3">
        <f t="shared" si="247"/>
        <v>0</v>
      </c>
      <c r="EK105" s="3">
        <f t="shared" si="162"/>
        <v>0</v>
      </c>
      <c r="EL105" s="3">
        <f t="shared" si="163"/>
        <v>0</v>
      </c>
      <c r="EM105" s="3">
        <f>IF(EH105=0,0,IF(EJ105-EK105=0,0,MIN(EJ105-EK105,$D$1-$C105-SUMIF($J$15:EL$15,"Snowball",$J105:EL105))))</f>
        <v>0</v>
      </c>
      <c r="EN105" s="3">
        <f t="shared" si="183"/>
        <v>0</v>
      </c>
    </row>
    <row r="106" spans="1:144" x14ac:dyDescent="0.25">
      <c r="A106" s="1" t="s">
        <v>106</v>
      </c>
      <c r="B106" s="76">
        <f t="shared" si="184"/>
        <v>0</v>
      </c>
      <c r="C106" s="3">
        <f t="shared" si="185"/>
        <v>0</v>
      </c>
      <c r="D106" s="101">
        <f t="shared" si="186"/>
        <v>0</v>
      </c>
      <c r="E106" s="104">
        <f t="shared" si="187"/>
        <v>0</v>
      </c>
      <c r="F106" s="3">
        <f t="shared" si="188"/>
        <v>0</v>
      </c>
      <c r="G106" s="3">
        <f t="shared" si="189"/>
        <v>0</v>
      </c>
      <c r="H106" s="3">
        <f t="shared" si="124"/>
        <v>0</v>
      </c>
      <c r="I106" s="3">
        <f t="shared" si="125"/>
        <v>0</v>
      </c>
      <c r="J106" s="3">
        <f t="shared" si="190"/>
        <v>0</v>
      </c>
      <c r="K106" s="3">
        <f t="shared" si="164"/>
        <v>0</v>
      </c>
      <c r="L106" s="104">
        <f t="shared" si="191"/>
        <v>0</v>
      </c>
      <c r="M106" s="3">
        <f t="shared" si="192"/>
        <v>0</v>
      </c>
      <c r="N106" s="3">
        <f t="shared" si="193"/>
        <v>0</v>
      </c>
      <c r="O106" s="3">
        <f t="shared" si="126"/>
        <v>0</v>
      </c>
      <c r="P106" s="3">
        <f t="shared" si="127"/>
        <v>0</v>
      </c>
      <c r="Q106" s="3">
        <f>IF(L106=0,0,IF(N106-O106=0,0,MIN(N106-O106,$D$1-$C106-SUMIF($J$15:P$15,"Snowball",$J106:P106))))</f>
        <v>0</v>
      </c>
      <c r="R106" s="3">
        <f t="shared" si="165"/>
        <v>0</v>
      </c>
      <c r="S106" s="104">
        <f t="shared" si="194"/>
        <v>0</v>
      </c>
      <c r="T106" s="3">
        <f t="shared" si="195"/>
        <v>0</v>
      </c>
      <c r="U106" s="3">
        <f t="shared" si="196"/>
        <v>0</v>
      </c>
      <c r="V106" s="3">
        <f t="shared" si="128"/>
        <v>0</v>
      </c>
      <c r="W106" s="3">
        <f t="shared" si="129"/>
        <v>0</v>
      </c>
      <c r="X106" s="3">
        <f>IF(S106=0,0,IF(U106-V106=0,0,MIN(U106-V106,$D$1-$C106-SUMIF($J$15:W$15,"Snowball",$J106:W106))))</f>
        <v>0</v>
      </c>
      <c r="Y106" s="3">
        <f t="shared" si="166"/>
        <v>0</v>
      </c>
      <c r="Z106" s="104">
        <f t="shared" si="197"/>
        <v>0</v>
      </c>
      <c r="AA106" s="3">
        <f t="shared" si="198"/>
        <v>0</v>
      </c>
      <c r="AB106" s="3">
        <f t="shared" si="199"/>
        <v>0</v>
      </c>
      <c r="AC106" s="3">
        <f t="shared" si="130"/>
        <v>0</v>
      </c>
      <c r="AD106" s="3">
        <f t="shared" si="131"/>
        <v>0</v>
      </c>
      <c r="AE106" s="3">
        <f>IF(Z106=0,0,IF(AB106-AC106=0,0,MIN(AB106-AC106,$D$1-$C106-SUMIF($J$15:AD$15,"Snowball",$J106:AD106))))</f>
        <v>0</v>
      </c>
      <c r="AF106" s="3">
        <f t="shared" si="167"/>
        <v>0</v>
      </c>
      <c r="AG106" s="104">
        <f t="shared" si="200"/>
        <v>0</v>
      </c>
      <c r="AH106" s="3">
        <f t="shared" si="201"/>
        <v>0</v>
      </c>
      <c r="AI106" s="3">
        <f t="shared" si="202"/>
        <v>0</v>
      </c>
      <c r="AJ106" s="3">
        <f t="shared" si="132"/>
        <v>0</v>
      </c>
      <c r="AK106" s="3">
        <f t="shared" si="133"/>
        <v>0</v>
      </c>
      <c r="AL106" s="3">
        <f>IF(AG106=0,0,IF(AI106-AJ106=0,0,MIN(AI106-AJ106,$D$1-$C106-SUMIF($J$15:AK$15,"Snowball",$J106:AK106))))</f>
        <v>0</v>
      </c>
      <c r="AM106" s="3">
        <f t="shared" si="168"/>
        <v>0</v>
      </c>
      <c r="AN106" s="104">
        <f t="shared" si="203"/>
        <v>0</v>
      </c>
      <c r="AO106" s="3">
        <f t="shared" si="204"/>
        <v>0</v>
      </c>
      <c r="AP106" s="3">
        <f t="shared" si="205"/>
        <v>0</v>
      </c>
      <c r="AQ106" s="3">
        <f t="shared" si="134"/>
        <v>0</v>
      </c>
      <c r="AR106" s="3">
        <f t="shared" si="135"/>
        <v>0</v>
      </c>
      <c r="AS106" s="3">
        <f>IF(AN106=0,0,IF(AP106-AQ106=0,0,MIN(AP106-AQ106,$D$1-$C106-SUMIF($J$15:AR$15,"Snowball",$J106:AR106))))</f>
        <v>0</v>
      </c>
      <c r="AT106" s="3">
        <f t="shared" si="169"/>
        <v>0</v>
      </c>
      <c r="AU106" s="104">
        <f t="shared" si="206"/>
        <v>0</v>
      </c>
      <c r="AV106" s="3">
        <f t="shared" si="207"/>
        <v>0</v>
      </c>
      <c r="AW106" s="3">
        <f t="shared" si="208"/>
        <v>0</v>
      </c>
      <c r="AX106" s="3">
        <f t="shared" si="136"/>
        <v>0</v>
      </c>
      <c r="AY106" s="3">
        <f t="shared" si="137"/>
        <v>0</v>
      </c>
      <c r="AZ106" s="3">
        <f>IF(AU106=0,0,IF(AW106-AX106=0,0,MIN(AW106-AX106,$D$1-$C106-SUMIF($J$15:AY$15,"Snowball",$J106:AY106))))</f>
        <v>0</v>
      </c>
      <c r="BA106" s="3">
        <f t="shared" si="170"/>
        <v>0</v>
      </c>
      <c r="BB106" s="104">
        <f t="shared" si="209"/>
        <v>0</v>
      </c>
      <c r="BC106" s="3">
        <f t="shared" si="210"/>
        <v>0</v>
      </c>
      <c r="BD106" s="3">
        <f t="shared" si="211"/>
        <v>0</v>
      </c>
      <c r="BE106" s="3">
        <f t="shared" si="138"/>
        <v>0</v>
      </c>
      <c r="BF106" s="3">
        <f t="shared" si="139"/>
        <v>0</v>
      </c>
      <c r="BG106" s="3">
        <f>IF(BB106=0,0,IF(BD106-BE106=0,0,MIN(BD106-BE106,$D$1-$C106-SUMIF($J$15:BF$15,"Snowball",$J106:BF106))))</f>
        <v>0</v>
      </c>
      <c r="BH106" s="3">
        <f t="shared" si="171"/>
        <v>0</v>
      </c>
      <c r="BI106" s="104">
        <f t="shared" si="212"/>
        <v>0</v>
      </c>
      <c r="BJ106" s="3">
        <f t="shared" si="213"/>
        <v>0</v>
      </c>
      <c r="BK106" s="3">
        <f t="shared" si="214"/>
        <v>0</v>
      </c>
      <c r="BL106" s="3">
        <f t="shared" si="140"/>
        <v>0</v>
      </c>
      <c r="BM106" s="3">
        <f t="shared" si="141"/>
        <v>0</v>
      </c>
      <c r="BN106" s="3">
        <f>IF(BI106=0,0,IF(BK106-BL106=0,0,MIN(BK106-BL106,$D$1-$C106-SUMIF($J$15:BM$15,"Snowball",$J106:BM106))))</f>
        <v>0</v>
      </c>
      <c r="BO106" s="3">
        <f t="shared" si="172"/>
        <v>0</v>
      </c>
      <c r="BP106" s="104">
        <f t="shared" si="215"/>
        <v>0</v>
      </c>
      <c r="BQ106" s="3">
        <f t="shared" si="216"/>
        <v>0</v>
      </c>
      <c r="BR106" s="3">
        <f t="shared" si="217"/>
        <v>0</v>
      </c>
      <c r="BS106" s="3">
        <f t="shared" si="142"/>
        <v>0</v>
      </c>
      <c r="BT106" s="3">
        <f t="shared" si="143"/>
        <v>0</v>
      </c>
      <c r="BU106" s="3">
        <f>IF(BP106=0,0,IF(BR106-BS106=0,0,MIN(BR106-BS106,$D$1-$C106-SUMIF($J$15:BT$15,"Snowball",$J106:BT106))))</f>
        <v>0</v>
      </c>
      <c r="BV106" s="3">
        <f t="shared" si="173"/>
        <v>0</v>
      </c>
      <c r="BW106" s="104">
        <f t="shared" si="218"/>
        <v>0</v>
      </c>
      <c r="BX106" s="3">
        <f t="shared" si="219"/>
        <v>0</v>
      </c>
      <c r="BY106" s="3">
        <f t="shared" si="220"/>
        <v>0</v>
      </c>
      <c r="BZ106" s="3">
        <f t="shared" si="144"/>
        <v>0</v>
      </c>
      <c r="CA106" s="3">
        <f t="shared" si="145"/>
        <v>0</v>
      </c>
      <c r="CB106" s="3">
        <f>IF(BW106=0,0,IF(BY106-BZ106=0,0,MIN(BY106-BZ106,$D$1-$C106-SUMIF($J$15:CA$15,"Snowball",$J106:CA106))))</f>
        <v>0</v>
      </c>
      <c r="CC106" s="3">
        <f t="shared" si="174"/>
        <v>0</v>
      </c>
      <c r="CD106" s="104">
        <f t="shared" si="221"/>
        <v>0</v>
      </c>
      <c r="CE106" s="3">
        <f t="shared" si="222"/>
        <v>0</v>
      </c>
      <c r="CF106" s="3">
        <f t="shared" si="223"/>
        <v>0</v>
      </c>
      <c r="CG106" s="3">
        <f t="shared" si="146"/>
        <v>0</v>
      </c>
      <c r="CH106" s="3">
        <f t="shared" si="147"/>
        <v>0</v>
      </c>
      <c r="CI106" s="3">
        <f>IF(CD106=0,0,IF(CF106-CG106=0,0,MIN(CF106-CG106,$D$1-$C106-SUMIF($J$15:CH$15,"Snowball",$J106:CH106))))</f>
        <v>0</v>
      </c>
      <c r="CJ106" s="3">
        <f t="shared" si="175"/>
        <v>0</v>
      </c>
      <c r="CK106" s="104">
        <f t="shared" si="224"/>
        <v>0</v>
      </c>
      <c r="CL106" s="3">
        <f t="shared" si="225"/>
        <v>0</v>
      </c>
      <c r="CM106" s="3">
        <f t="shared" si="226"/>
        <v>0</v>
      </c>
      <c r="CN106" s="3">
        <f t="shared" si="148"/>
        <v>0</v>
      </c>
      <c r="CO106" s="3">
        <f t="shared" si="149"/>
        <v>0</v>
      </c>
      <c r="CP106" s="3">
        <f>IF(CK106=0,0,IF(CM106-CN106=0,0,MIN(CM106-CN106,$D$1-$C106-SUMIF($J$15:CO$15,"Snowball",$J106:CO106))))</f>
        <v>0</v>
      </c>
      <c r="CQ106" s="3">
        <f t="shared" si="176"/>
        <v>0</v>
      </c>
      <c r="CR106" s="104">
        <f t="shared" si="227"/>
        <v>0</v>
      </c>
      <c r="CS106" s="3">
        <f t="shared" si="228"/>
        <v>0</v>
      </c>
      <c r="CT106" s="3">
        <f t="shared" si="229"/>
        <v>0</v>
      </c>
      <c r="CU106" s="3">
        <f t="shared" si="150"/>
        <v>0</v>
      </c>
      <c r="CV106" s="3">
        <f t="shared" si="151"/>
        <v>0</v>
      </c>
      <c r="CW106" s="3">
        <f>IF(CR106=0,0,IF(CT106-CU106=0,0,MIN(CT106-CU106,$D$1-$C106-SUMIF($J$15:CV$15,"Snowball",$J106:CV106))))</f>
        <v>0</v>
      </c>
      <c r="CX106" s="3">
        <f t="shared" si="177"/>
        <v>0</v>
      </c>
      <c r="CY106" s="104">
        <f t="shared" si="230"/>
        <v>0</v>
      </c>
      <c r="CZ106" s="3">
        <f t="shared" si="231"/>
        <v>0</v>
      </c>
      <c r="DA106" s="3">
        <f t="shared" si="232"/>
        <v>0</v>
      </c>
      <c r="DB106" s="3">
        <f t="shared" si="152"/>
        <v>0</v>
      </c>
      <c r="DC106" s="3">
        <f t="shared" si="153"/>
        <v>0</v>
      </c>
      <c r="DD106" s="3">
        <f>IF(CY106=0,0,IF(DA106-DB106=0,0,MIN(DA106-DB106,$D$1-$C106-SUMIF($J$15:DC$15,"Snowball",$J106:DC106))))</f>
        <v>0</v>
      </c>
      <c r="DE106" s="3">
        <f t="shared" si="178"/>
        <v>0</v>
      </c>
      <c r="DF106" s="104">
        <f t="shared" si="233"/>
        <v>0</v>
      </c>
      <c r="DG106" s="3">
        <f t="shared" si="234"/>
        <v>0</v>
      </c>
      <c r="DH106" s="3">
        <f t="shared" si="235"/>
        <v>0</v>
      </c>
      <c r="DI106" s="3">
        <f t="shared" si="154"/>
        <v>0</v>
      </c>
      <c r="DJ106" s="3">
        <f t="shared" si="155"/>
        <v>0</v>
      </c>
      <c r="DK106" s="3">
        <f>IF(DF106=0,0,IF(DH106-DI106=0,0,MIN(DH106-DI106,$D$1-$C106-SUMIF($J$15:DJ$15,"Snowball",$J106:DJ106))))</f>
        <v>0</v>
      </c>
      <c r="DL106" s="3">
        <f t="shared" si="179"/>
        <v>0</v>
      </c>
      <c r="DM106" s="104">
        <f t="shared" si="236"/>
        <v>0</v>
      </c>
      <c r="DN106" s="3">
        <f t="shared" si="237"/>
        <v>0</v>
      </c>
      <c r="DO106" s="3">
        <f t="shared" si="238"/>
        <v>0</v>
      </c>
      <c r="DP106" s="3">
        <f t="shared" si="156"/>
        <v>0</v>
      </c>
      <c r="DQ106" s="3">
        <f t="shared" si="157"/>
        <v>0</v>
      </c>
      <c r="DR106" s="3">
        <f>IF(DM106=0,0,IF(DO106-DP106=0,0,MIN(DO106-DP106,$D$1-$C106-SUMIF($J$15:DQ$15,"Snowball",$J106:DQ106))))</f>
        <v>0</v>
      </c>
      <c r="DS106" s="3">
        <f t="shared" si="180"/>
        <v>0</v>
      </c>
      <c r="DT106" s="104">
        <f t="shared" si="239"/>
        <v>0</v>
      </c>
      <c r="DU106" s="3">
        <f t="shared" si="240"/>
        <v>0</v>
      </c>
      <c r="DV106" s="3">
        <f t="shared" si="241"/>
        <v>0</v>
      </c>
      <c r="DW106" s="3">
        <f t="shared" si="158"/>
        <v>0</v>
      </c>
      <c r="DX106" s="3">
        <f t="shared" si="159"/>
        <v>0</v>
      </c>
      <c r="DY106" s="3">
        <f>IF(DT106=0,0,IF(DV106-DW106=0,0,MIN(DV106-DW106,$D$1-$C106-SUMIF($J$15:DX$15,"Snowball",$J106:DX106))))</f>
        <v>0</v>
      </c>
      <c r="DZ106" s="3">
        <f t="shared" si="181"/>
        <v>0</v>
      </c>
      <c r="EA106" s="104">
        <f t="shared" si="242"/>
        <v>0</v>
      </c>
      <c r="EB106" s="3">
        <f t="shared" si="243"/>
        <v>0</v>
      </c>
      <c r="EC106" s="3">
        <f t="shared" si="244"/>
        <v>0</v>
      </c>
      <c r="ED106" s="3">
        <f t="shared" si="160"/>
        <v>0</v>
      </c>
      <c r="EE106" s="3">
        <f t="shared" si="161"/>
        <v>0</v>
      </c>
      <c r="EF106" s="3">
        <f>IF(EA106=0,0,IF(EC106-ED106=0,0,MIN(EC106-ED106,$D$1-$C106-SUMIF($J$15:EE$15,"Snowball",$J106:EE106))))</f>
        <v>0</v>
      </c>
      <c r="EG106" s="3">
        <f t="shared" si="182"/>
        <v>0</v>
      </c>
      <c r="EH106" s="104">
        <f t="shared" si="245"/>
        <v>0</v>
      </c>
      <c r="EI106" s="3">
        <f t="shared" si="246"/>
        <v>0</v>
      </c>
      <c r="EJ106" s="3">
        <f t="shared" si="247"/>
        <v>0</v>
      </c>
      <c r="EK106" s="3">
        <f t="shared" si="162"/>
        <v>0</v>
      </c>
      <c r="EL106" s="3">
        <f t="shared" si="163"/>
        <v>0</v>
      </c>
      <c r="EM106" s="3">
        <f>IF(EH106=0,0,IF(EJ106-EK106=0,0,MIN(EJ106-EK106,$D$1-$C106-SUMIF($J$15:EL$15,"Snowball",$J106:EL106))))</f>
        <v>0</v>
      </c>
      <c r="EN106" s="3">
        <f t="shared" si="183"/>
        <v>0</v>
      </c>
    </row>
    <row r="107" spans="1:144" x14ac:dyDescent="0.25">
      <c r="A107" s="1" t="s">
        <v>107</v>
      </c>
      <c r="B107" s="76">
        <f t="shared" si="184"/>
        <v>0</v>
      </c>
      <c r="C107" s="3">
        <f t="shared" si="185"/>
        <v>0</v>
      </c>
      <c r="D107" s="101">
        <f t="shared" si="186"/>
        <v>0</v>
      </c>
      <c r="E107" s="104">
        <f t="shared" si="187"/>
        <v>0</v>
      </c>
      <c r="F107" s="3">
        <f t="shared" si="188"/>
        <v>0</v>
      </c>
      <c r="G107" s="3">
        <f t="shared" si="189"/>
        <v>0</v>
      </c>
      <c r="H107" s="3">
        <f t="shared" si="124"/>
        <v>0</v>
      </c>
      <c r="I107" s="3">
        <f t="shared" si="125"/>
        <v>0</v>
      </c>
      <c r="J107" s="3">
        <f t="shared" si="190"/>
        <v>0</v>
      </c>
      <c r="K107" s="3">
        <f t="shared" si="164"/>
        <v>0</v>
      </c>
      <c r="L107" s="104">
        <f t="shared" si="191"/>
        <v>0</v>
      </c>
      <c r="M107" s="3">
        <f t="shared" si="192"/>
        <v>0</v>
      </c>
      <c r="N107" s="3">
        <f t="shared" si="193"/>
        <v>0</v>
      </c>
      <c r="O107" s="3">
        <f t="shared" si="126"/>
        <v>0</v>
      </c>
      <c r="P107" s="3">
        <f t="shared" si="127"/>
        <v>0</v>
      </c>
      <c r="Q107" s="3">
        <f>IF(L107=0,0,IF(N107-O107=0,0,MIN(N107-O107,$D$1-$C107-SUMIF($J$15:P$15,"Snowball",$J107:P107))))</f>
        <v>0</v>
      </c>
      <c r="R107" s="3">
        <f t="shared" si="165"/>
        <v>0</v>
      </c>
      <c r="S107" s="104">
        <f t="shared" si="194"/>
        <v>0</v>
      </c>
      <c r="T107" s="3">
        <f t="shared" si="195"/>
        <v>0</v>
      </c>
      <c r="U107" s="3">
        <f t="shared" si="196"/>
        <v>0</v>
      </c>
      <c r="V107" s="3">
        <f t="shared" si="128"/>
        <v>0</v>
      </c>
      <c r="W107" s="3">
        <f t="shared" si="129"/>
        <v>0</v>
      </c>
      <c r="X107" s="3">
        <f>IF(S107=0,0,IF(U107-V107=0,0,MIN(U107-V107,$D$1-$C107-SUMIF($J$15:W$15,"Snowball",$J107:W107))))</f>
        <v>0</v>
      </c>
      <c r="Y107" s="3">
        <f t="shared" si="166"/>
        <v>0</v>
      </c>
      <c r="Z107" s="104">
        <f t="shared" si="197"/>
        <v>0</v>
      </c>
      <c r="AA107" s="3">
        <f t="shared" si="198"/>
        <v>0</v>
      </c>
      <c r="AB107" s="3">
        <f t="shared" si="199"/>
        <v>0</v>
      </c>
      <c r="AC107" s="3">
        <f t="shared" si="130"/>
        <v>0</v>
      </c>
      <c r="AD107" s="3">
        <f t="shared" si="131"/>
        <v>0</v>
      </c>
      <c r="AE107" s="3">
        <f>IF(Z107=0,0,IF(AB107-AC107=0,0,MIN(AB107-AC107,$D$1-$C107-SUMIF($J$15:AD$15,"Snowball",$J107:AD107))))</f>
        <v>0</v>
      </c>
      <c r="AF107" s="3">
        <f t="shared" si="167"/>
        <v>0</v>
      </c>
      <c r="AG107" s="104">
        <f t="shared" si="200"/>
        <v>0</v>
      </c>
      <c r="AH107" s="3">
        <f t="shared" si="201"/>
        <v>0</v>
      </c>
      <c r="AI107" s="3">
        <f t="shared" si="202"/>
        <v>0</v>
      </c>
      <c r="AJ107" s="3">
        <f t="shared" si="132"/>
        <v>0</v>
      </c>
      <c r="AK107" s="3">
        <f t="shared" si="133"/>
        <v>0</v>
      </c>
      <c r="AL107" s="3">
        <f>IF(AG107=0,0,IF(AI107-AJ107=0,0,MIN(AI107-AJ107,$D$1-$C107-SUMIF($J$15:AK$15,"Snowball",$J107:AK107))))</f>
        <v>0</v>
      </c>
      <c r="AM107" s="3">
        <f t="shared" si="168"/>
        <v>0</v>
      </c>
      <c r="AN107" s="104">
        <f t="shared" si="203"/>
        <v>0</v>
      </c>
      <c r="AO107" s="3">
        <f t="shared" si="204"/>
        <v>0</v>
      </c>
      <c r="AP107" s="3">
        <f t="shared" si="205"/>
        <v>0</v>
      </c>
      <c r="AQ107" s="3">
        <f t="shared" si="134"/>
        <v>0</v>
      </c>
      <c r="AR107" s="3">
        <f t="shared" si="135"/>
        <v>0</v>
      </c>
      <c r="AS107" s="3">
        <f>IF(AN107=0,0,IF(AP107-AQ107=0,0,MIN(AP107-AQ107,$D$1-$C107-SUMIF($J$15:AR$15,"Snowball",$J107:AR107))))</f>
        <v>0</v>
      </c>
      <c r="AT107" s="3">
        <f t="shared" si="169"/>
        <v>0</v>
      </c>
      <c r="AU107" s="104">
        <f t="shared" si="206"/>
        <v>0</v>
      </c>
      <c r="AV107" s="3">
        <f t="shared" si="207"/>
        <v>0</v>
      </c>
      <c r="AW107" s="3">
        <f t="shared" si="208"/>
        <v>0</v>
      </c>
      <c r="AX107" s="3">
        <f t="shared" si="136"/>
        <v>0</v>
      </c>
      <c r="AY107" s="3">
        <f t="shared" si="137"/>
        <v>0</v>
      </c>
      <c r="AZ107" s="3">
        <f>IF(AU107=0,0,IF(AW107-AX107=0,0,MIN(AW107-AX107,$D$1-$C107-SUMIF($J$15:AY$15,"Snowball",$J107:AY107))))</f>
        <v>0</v>
      </c>
      <c r="BA107" s="3">
        <f t="shared" si="170"/>
        <v>0</v>
      </c>
      <c r="BB107" s="104">
        <f t="shared" si="209"/>
        <v>0</v>
      </c>
      <c r="BC107" s="3">
        <f t="shared" si="210"/>
        <v>0</v>
      </c>
      <c r="BD107" s="3">
        <f t="shared" si="211"/>
        <v>0</v>
      </c>
      <c r="BE107" s="3">
        <f t="shared" si="138"/>
        <v>0</v>
      </c>
      <c r="BF107" s="3">
        <f t="shared" si="139"/>
        <v>0</v>
      </c>
      <c r="BG107" s="3">
        <f>IF(BB107=0,0,IF(BD107-BE107=0,0,MIN(BD107-BE107,$D$1-$C107-SUMIF($J$15:BF$15,"Snowball",$J107:BF107))))</f>
        <v>0</v>
      </c>
      <c r="BH107" s="3">
        <f t="shared" si="171"/>
        <v>0</v>
      </c>
      <c r="BI107" s="104">
        <f t="shared" si="212"/>
        <v>0</v>
      </c>
      <c r="BJ107" s="3">
        <f t="shared" si="213"/>
        <v>0</v>
      </c>
      <c r="BK107" s="3">
        <f t="shared" si="214"/>
        <v>0</v>
      </c>
      <c r="BL107" s="3">
        <f t="shared" si="140"/>
        <v>0</v>
      </c>
      <c r="BM107" s="3">
        <f t="shared" si="141"/>
        <v>0</v>
      </c>
      <c r="BN107" s="3">
        <f>IF(BI107=0,0,IF(BK107-BL107=0,0,MIN(BK107-BL107,$D$1-$C107-SUMIF($J$15:BM$15,"Snowball",$J107:BM107))))</f>
        <v>0</v>
      </c>
      <c r="BO107" s="3">
        <f t="shared" si="172"/>
        <v>0</v>
      </c>
      <c r="BP107" s="104">
        <f t="shared" si="215"/>
        <v>0</v>
      </c>
      <c r="BQ107" s="3">
        <f t="shared" si="216"/>
        <v>0</v>
      </c>
      <c r="BR107" s="3">
        <f t="shared" si="217"/>
        <v>0</v>
      </c>
      <c r="BS107" s="3">
        <f t="shared" si="142"/>
        <v>0</v>
      </c>
      <c r="BT107" s="3">
        <f t="shared" si="143"/>
        <v>0</v>
      </c>
      <c r="BU107" s="3">
        <f>IF(BP107=0,0,IF(BR107-BS107=0,0,MIN(BR107-BS107,$D$1-$C107-SUMIF($J$15:BT$15,"Snowball",$J107:BT107))))</f>
        <v>0</v>
      </c>
      <c r="BV107" s="3">
        <f t="shared" si="173"/>
        <v>0</v>
      </c>
      <c r="BW107" s="104">
        <f t="shared" si="218"/>
        <v>0</v>
      </c>
      <c r="BX107" s="3">
        <f t="shared" si="219"/>
        <v>0</v>
      </c>
      <c r="BY107" s="3">
        <f t="shared" si="220"/>
        <v>0</v>
      </c>
      <c r="BZ107" s="3">
        <f t="shared" si="144"/>
        <v>0</v>
      </c>
      <c r="CA107" s="3">
        <f t="shared" si="145"/>
        <v>0</v>
      </c>
      <c r="CB107" s="3">
        <f>IF(BW107=0,0,IF(BY107-BZ107=0,0,MIN(BY107-BZ107,$D$1-$C107-SUMIF($J$15:CA$15,"Snowball",$J107:CA107))))</f>
        <v>0</v>
      </c>
      <c r="CC107" s="3">
        <f t="shared" si="174"/>
        <v>0</v>
      </c>
      <c r="CD107" s="104">
        <f t="shared" si="221"/>
        <v>0</v>
      </c>
      <c r="CE107" s="3">
        <f t="shared" si="222"/>
        <v>0</v>
      </c>
      <c r="CF107" s="3">
        <f t="shared" si="223"/>
        <v>0</v>
      </c>
      <c r="CG107" s="3">
        <f t="shared" si="146"/>
        <v>0</v>
      </c>
      <c r="CH107" s="3">
        <f t="shared" si="147"/>
        <v>0</v>
      </c>
      <c r="CI107" s="3">
        <f>IF(CD107=0,0,IF(CF107-CG107=0,0,MIN(CF107-CG107,$D$1-$C107-SUMIF($J$15:CH$15,"Snowball",$J107:CH107))))</f>
        <v>0</v>
      </c>
      <c r="CJ107" s="3">
        <f t="shared" si="175"/>
        <v>0</v>
      </c>
      <c r="CK107" s="104">
        <f t="shared" si="224"/>
        <v>0</v>
      </c>
      <c r="CL107" s="3">
        <f t="shared" si="225"/>
        <v>0</v>
      </c>
      <c r="CM107" s="3">
        <f t="shared" si="226"/>
        <v>0</v>
      </c>
      <c r="CN107" s="3">
        <f t="shared" si="148"/>
        <v>0</v>
      </c>
      <c r="CO107" s="3">
        <f t="shared" si="149"/>
        <v>0</v>
      </c>
      <c r="CP107" s="3">
        <f>IF(CK107=0,0,IF(CM107-CN107=0,0,MIN(CM107-CN107,$D$1-$C107-SUMIF($J$15:CO$15,"Snowball",$J107:CO107))))</f>
        <v>0</v>
      </c>
      <c r="CQ107" s="3">
        <f t="shared" si="176"/>
        <v>0</v>
      </c>
      <c r="CR107" s="104">
        <f t="shared" si="227"/>
        <v>0</v>
      </c>
      <c r="CS107" s="3">
        <f t="shared" si="228"/>
        <v>0</v>
      </c>
      <c r="CT107" s="3">
        <f t="shared" si="229"/>
        <v>0</v>
      </c>
      <c r="CU107" s="3">
        <f t="shared" si="150"/>
        <v>0</v>
      </c>
      <c r="CV107" s="3">
        <f t="shared" si="151"/>
        <v>0</v>
      </c>
      <c r="CW107" s="3">
        <f>IF(CR107=0,0,IF(CT107-CU107=0,0,MIN(CT107-CU107,$D$1-$C107-SUMIF($J$15:CV$15,"Snowball",$J107:CV107))))</f>
        <v>0</v>
      </c>
      <c r="CX107" s="3">
        <f t="shared" si="177"/>
        <v>0</v>
      </c>
      <c r="CY107" s="104">
        <f t="shared" si="230"/>
        <v>0</v>
      </c>
      <c r="CZ107" s="3">
        <f t="shared" si="231"/>
        <v>0</v>
      </c>
      <c r="DA107" s="3">
        <f t="shared" si="232"/>
        <v>0</v>
      </c>
      <c r="DB107" s="3">
        <f t="shared" si="152"/>
        <v>0</v>
      </c>
      <c r="DC107" s="3">
        <f t="shared" si="153"/>
        <v>0</v>
      </c>
      <c r="DD107" s="3">
        <f>IF(CY107=0,0,IF(DA107-DB107=0,0,MIN(DA107-DB107,$D$1-$C107-SUMIF($J$15:DC$15,"Snowball",$J107:DC107))))</f>
        <v>0</v>
      </c>
      <c r="DE107" s="3">
        <f t="shared" si="178"/>
        <v>0</v>
      </c>
      <c r="DF107" s="104">
        <f t="shared" si="233"/>
        <v>0</v>
      </c>
      <c r="DG107" s="3">
        <f t="shared" si="234"/>
        <v>0</v>
      </c>
      <c r="DH107" s="3">
        <f t="shared" si="235"/>
        <v>0</v>
      </c>
      <c r="DI107" s="3">
        <f t="shared" si="154"/>
        <v>0</v>
      </c>
      <c r="DJ107" s="3">
        <f t="shared" si="155"/>
        <v>0</v>
      </c>
      <c r="DK107" s="3">
        <f>IF(DF107=0,0,IF(DH107-DI107=0,0,MIN(DH107-DI107,$D$1-$C107-SUMIF($J$15:DJ$15,"Snowball",$J107:DJ107))))</f>
        <v>0</v>
      </c>
      <c r="DL107" s="3">
        <f t="shared" si="179"/>
        <v>0</v>
      </c>
      <c r="DM107" s="104">
        <f t="shared" si="236"/>
        <v>0</v>
      </c>
      <c r="DN107" s="3">
        <f t="shared" si="237"/>
        <v>0</v>
      </c>
      <c r="DO107" s="3">
        <f t="shared" si="238"/>
        <v>0</v>
      </c>
      <c r="DP107" s="3">
        <f t="shared" si="156"/>
        <v>0</v>
      </c>
      <c r="DQ107" s="3">
        <f t="shared" si="157"/>
        <v>0</v>
      </c>
      <c r="DR107" s="3">
        <f>IF(DM107=0,0,IF(DO107-DP107=0,0,MIN(DO107-DP107,$D$1-$C107-SUMIF($J$15:DQ$15,"Snowball",$J107:DQ107))))</f>
        <v>0</v>
      </c>
      <c r="DS107" s="3">
        <f t="shared" si="180"/>
        <v>0</v>
      </c>
      <c r="DT107" s="104">
        <f t="shared" si="239"/>
        <v>0</v>
      </c>
      <c r="DU107" s="3">
        <f t="shared" si="240"/>
        <v>0</v>
      </c>
      <c r="DV107" s="3">
        <f t="shared" si="241"/>
        <v>0</v>
      </c>
      <c r="DW107" s="3">
        <f t="shared" si="158"/>
        <v>0</v>
      </c>
      <c r="DX107" s="3">
        <f t="shared" si="159"/>
        <v>0</v>
      </c>
      <c r="DY107" s="3">
        <f>IF(DT107=0,0,IF(DV107-DW107=0,0,MIN(DV107-DW107,$D$1-$C107-SUMIF($J$15:DX$15,"Snowball",$J107:DX107))))</f>
        <v>0</v>
      </c>
      <c r="DZ107" s="3">
        <f t="shared" si="181"/>
        <v>0</v>
      </c>
      <c r="EA107" s="104">
        <f t="shared" si="242"/>
        <v>0</v>
      </c>
      <c r="EB107" s="3">
        <f t="shared" si="243"/>
        <v>0</v>
      </c>
      <c r="EC107" s="3">
        <f t="shared" si="244"/>
        <v>0</v>
      </c>
      <c r="ED107" s="3">
        <f t="shared" si="160"/>
        <v>0</v>
      </c>
      <c r="EE107" s="3">
        <f t="shared" si="161"/>
        <v>0</v>
      </c>
      <c r="EF107" s="3">
        <f>IF(EA107=0,0,IF(EC107-ED107=0,0,MIN(EC107-ED107,$D$1-$C107-SUMIF($J$15:EE$15,"Snowball",$J107:EE107))))</f>
        <v>0</v>
      </c>
      <c r="EG107" s="3">
        <f t="shared" si="182"/>
        <v>0</v>
      </c>
      <c r="EH107" s="104">
        <f t="shared" si="245"/>
        <v>0</v>
      </c>
      <c r="EI107" s="3">
        <f t="shared" si="246"/>
        <v>0</v>
      </c>
      <c r="EJ107" s="3">
        <f t="shared" si="247"/>
        <v>0</v>
      </c>
      <c r="EK107" s="3">
        <f t="shared" si="162"/>
        <v>0</v>
      </c>
      <c r="EL107" s="3">
        <f t="shared" si="163"/>
        <v>0</v>
      </c>
      <c r="EM107" s="3">
        <f>IF(EH107=0,0,IF(EJ107-EK107=0,0,MIN(EJ107-EK107,$D$1-$C107-SUMIF($J$15:EL$15,"Snowball",$J107:EL107))))</f>
        <v>0</v>
      </c>
      <c r="EN107" s="3">
        <f t="shared" si="183"/>
        <v>0</v>
      </c>
    </row>
    <row r="108" spans="1:144" x14ac:dyDescent="0.25">
      <c r="A108" s="1" t="s">
        <v>108</v>
      </c>
      <c r="B108" s="76">
        <f t="shared" si="184"/>
        <v>0</v>
      </c>
      <c r="C108" s="3">
        <f t="shared" si="185"/>
        <v>0</v>
      </c>
      <c r="D108" s="101">
        <f t="shared" si="186"/>
        <v>0</v>
      </c>
      <c r="E108" s="104">
        <f t="shared" si="187"/>
        <v>0</v>
      </c>
      <c r="F108" s="3">
        <f t="shared" si="188"/>
        <v>0</v>
      </c>
      <c r="G108" s="3">
        <f t="shared" si="189"/>
        <v>0</v>
      </c>
      <c r="H108" s="3">
        <f t="shared" si="124"/>
        <v>0</v>
      </c>
      <c r="I108" s="3">
        <f t="shared" si="125"/>
        <v>0</v>
      </c>
      <c r="J108" s="3">
        <f t="shared" si="190"/>
        <v>0</v>
      </c>
      <c r="K108" s="3">
        <f t="shared" si="164"/>
        <v>0</v>
      </c>
      <c r="L108" s="104">
        <f t="shared" si="191"/>
        <v>0</v>
      </c>
      <c r="M108" s="3">
        <f t="shared" si="192"/>
        <v>0</v>
      </c>
      <c r="N108" s="3">
        <f t="shared" si="193"/>
        <v>0</v>
      </c>
      <c r="O108" s="3">
        <f t="shared" si="126"/>
        <v>0</v>
      </c>
      <c r="P108" s="3">
        <f t="shared" si="127"/>
        <v>0</v>
      </c>
      <c r="Q108" s="3">
        <f>IF(L108=0,0,IF(N108-O108=0,0,MIN(N108-O108,$D$1-$C108-SUMIF($J$15:P$15,"Snowball",$J108:P108))))</f>
        <v>0</v>
      </c>
      <c r="R108" s="3">
        <f t="shared" si="165"/>
        <v>0</v>
      </c>
      <c r="S108" s="104">
        <f t="shared" si="194"/>
        <v>0</v>
      </c>
      <c r="T108" s="3">
        <f t="shared" si="195"/>
        <v>0</v>
      </c>
      <c r="U108" s="3">
        <f t="shared" si="196"/>
        <v>0</v>
      </c>
      <c r="V108" s="3">
        <f t="shared" si="128"/>
        <v>0</v>
      </c>
      <c r="W108" s="3">
        <f t="shared" si="129"/>
        <v>0</v>
      </c>
      <c r="X108" s="3">
        <f>IF(S108=0,0,IF(U108-V108=0,0,MIN(U108-V108,$D$1-$C108-SUMIF($J$15:W$15,"Snowball",$J108:W108))))</f>
        <v>0</v>
      </c>
      <c r="Y108" s="3">
        <f t="shared" si="166"/>
        <v>0</v>
      </c>
      <c r="Z108" s="104">
        <f t="shared" si="197"/>
        <v>0</v>
      </c>
      <c r="AA108" s="3">
        <f t="shared" si="198"/>
        <v>0</v>
      </c>
      <c r="AB108" s="3">
        <f t="shared" si="199"/>
        <v>0</v>
      </c>
      <c r="AC108" s="3">
        <f t="shared" si="130"/>
        <v>0</v>
      </c>
      <c r="AD108" s="3">
        <f t="shared" si="131"/>
        <v>0</v>
      </c>
      <c r="AE108" s="3">
        <f>IF(Z108=0,0,IF(AB108-AC108=0,0,MIN(AB108-AC108,$D$1-$C108-SUMIF($J$15:AD$15,"Snowball",$J108:AD108))))</f>
        <v>0</v>
      </c>
      <c r="AF108" s="3">
        <f t="shared" si="167"/>
        <v>0</v>
      </c>
      <c r="AG108" s="104">
        <f t="shared" si="200"/>
        <v>0</v>
      </c>
      <c r="AH108" s="3">
        <f t="shared" si="201"/>
        <v>0</v>
      </c>
      <c r="AI108" s="3">
        <f t="shared" si="202"/>
        <v>0</v>
      </c>
      <c r="AJ108" s="3">
        <f t="shared" si="132"/>
        <v>0</v>
      </c>
      <c r="AK108" s="3">
        <f t="shared" si="133"/>
        <v>0</v>
      </c>
      <c r="AL108" s="3">
        <f>IF(AG108=0,0,IF(AI108-AJ108=0,0,MIN(AI108-AJ108,$D$1-$C108-SUMIF($J$15:AK$15,"Snowball",$J108:AK108))))</f>
        <v>0</v>
      </c>
      <c r="AM108" s="3">
        <f t="shared" si="168"/>
        <v>0</v>
      </c>
      <c r="AN108" s="104">
        <f t="shared" si="203"/>
        <v>0</v>
      </c>
      <c r="AO108" s="3">
        <f t="shared" si="204"/>
        <v>0</v>
      </c>
      <c r="AP108" s="3">
        <f t="shared" si="205"/>
        <v>0</v>
      </c>
      <c r="AQ108" s="3">
        <f t="shared" si="134"/>
        <v>0</v>
      </c>
      <c r="AR108" s="3">
        <f t="shared" si="135"/>
        <v>0</v>
      </c>
      <c r="AS108" s="3">
        <f>IF(AN108=0,0,IF(AP108-AQ108=0,0,MIN(AP108-AQ108,$D$1-$C108-SUMIF($J$15:AR$15,"Snowball",$J108:AR108))))</f>
        <v>0</v>
      </c>
      <c r="AT108" s="3">
        <f t="shared" si="169"/>
        <v>0</v>
      </c>
      <c r="AU108" s="104">
        <f t="shared" si="206"/>
        <v>0</v>
      </c>
      <c r="AV108" s="3">
        <f t="shared" si="207"/>
        <v>0</v>
      </c>
      <c r="AW108" s="3">
        <f t="shared" si="208"/>
        <v>0</v>
      </c>
      <c r="AX108" s="3">
        <f t="shared" si="136"/>
        <v>0</v>
      </c>
      <c r="AY108" s="3">
        <f t="shared" si="137"/>
        <v>0</v>
      </c>
      <c r="AZ108" s="3">
        <f>IF(AU108=0,0,IF(AW108-AX108=0,0,MIN(AW108-AX108,$D$1-$C108-SUMIF($J$15:AY$15,"Snowball",$J108:AY108))))</f>
        <v>0</v>
      </c>
      <c r="BA108" s="3">
        <f t="shared" si="170"/>
        <v>0</v>
      </c>
      <c r="BB108" s="104">
        <f t="shared" si="209"/>
        <v>0</v>
      </c>
      <c r="BC108" s="3">
        <f t="shared" si="210"/>
        <v>0</v>
      </c>
      <c r="BD108" s="3">
        <f t="shared" si="211"/>
        <v>0</v>
      </c>
      <c r="BE108" s="3">
        <f t="shared" si="138"/>
        <v>0</v>
      </c>
      <c r="BF108" s="3">
        <f t="shared" si="139"/>
        <v>0</v>
      </c>
      <c r="BG108" s="3">
        <f>IF(BB108=0,0,IF(BD108-BE108=0,0,MIN(BD108-BE108,$D$1-$C108-SUMIF($J$15:BF$15,"Snowball",$J108:BF108))))</f>
        <v>0</v>
      </c>
      <c r="BH108" s="3">
        <f t="shared" si="171"/>
        <v>0</v>
      </c>
      <c r="BI108" s="104">
        <f t="shared" si="212"/>
        <v>0</v>
      </c>
      <c r="BJ108" s="3">
        <f t="shared" si="213"/>
        <v>0</v>
      </c>
      <c r="BK108" s="3">
        <f t="shared" si="214"/>
        <v>0</v>
      </c>
      <c r="BL108" s="3">
        <f t="shared" si="140"/>
        <v>0</v>
      </c>
      <c r="BM108" s="3">
        <f t="shared" si="141"/>
        <v>0</v>
      </c>
      <c r="BN108" s="3">
        <f>IF(BI108=0,0,IF(BK108-BL108=0,0,MIN(BK108-BL108,$D$1-$C108-SUMIF($J$15:BM$15,"Snowball",$J108:BM108))))</f>
        <v>0</v>
      </c>
      <c r="BO108" s="3">
        <f t="shared" si="172"/>
        <v>0</v>
      </c>
      <c r="BP108" s="104">
        <f t="shared" si="215"/>
        <v>0</v>
      </c>
      <c r="BQ108" s="3">
        <f t="shared" si="216"/>
        <v>0</v>
      </c>
      <c r="BR108" s="3">
        <f t="shared" si="217"/>
        <v>0</v>
      </c>
      <c r="BS108" s="3">
        <f t="shared" si="142"/>
        <v>0</v>
      </c>
      <c r="BT108" s="3">
        <f t="shared" si="143"/>
        <v>0</v>
      </c>
      <c r="BU108" s="3">
        <f>IF(BP108=0,0,IF(BR108-BS108=0,0,MIN(BR108-BS108,$D$1-$C108-SUMIF($J$15:BT$15,"Snowball",$J108:BT108))))</f>
        <v>0</v>
      </c>
      <c r="BV108" s="3">
        <f t="shared" si="173"/>
        <v>0</v>
      </c>
      <c r="BW108" s="104">
        <f t="shared" si="218"/>
        <v>0</v>
      </c>
      <c r="BX108" s="3">
        <f t="shared" si="219"/>
        <v>0</v>
      </c>
      <c r="BY108" s="3">
        <f t="shared" si="220"/>
        <v>0</v>
      </c>
      <c r="BZ108" s="3">
        <f t="shared" si="144"/>
        <v>0</v>
      </c>
      <c r="CA108" s="3">
        <f t="shared" si="145"/>
        <v>0</v>
      </c>
      <c r="CB108" s="3">
        <f>IF(BW108=0,0,IF(BY108-BZ108=0,0,MIN(BY108-BZ108,$D$1-$C108-SUMIF($J$15:CA$15,"Snowball",$J108:CA108))))</f>
        <v>0</v>
      </c>
      <c r="CC108" s="3">
        <f t="shared" si="174"/>
        <v>0</v>
      </c>
      <c r="CD108" s="104">
        <f t="shared" si="221"/>
        <v>0</v>
      </c>
      <c r="CE108" s="3">
        <f t="shared" si="222"/>
        <v>0</v>
      </c>
      <c r="CF108" s="3">
        <f t="shared" si="223"/>
        <v>0</v>
      </c>
      <c r="CG108" s="3">
        <f t="shared" si="146"/>
        <v>0</v>
      </c>
      <c r="CH108" s="3">
        <f t="shared" si="147"/>
        <v>0</v>
      </c>
      <c r="CI108" s="3">
        <f>IF(CD108=0,0,IF(CF108-CG108=0,0,MIN(CF108-CG108,$D$1-$C108-SUMIF($J$15:CH$15,"Snowball",$J108:CH108))))</f>
        <v>0</v>
      </c>
      <c r="CJ108" s="3">
        <f t="shared" si="175"/>
        <v>0</v>
      </c>
      <c r="CK108" s="104">
        <f t="shared" si="224"/>
        <v>0</v>
      </c>
      <c r="CL108" s="3">
        <f t="shared" si="225"/>
        <v>0</v>
      </c>
      <c r="CM108" s="3">
        <f t="shared" si="226"/>
        <v>0</v>
      </c>
      <c r="CN108" s="3">
        <f t="shared" si="148"/>
        <v>0</v>
      </c>
      <c r="CO108" s="3">
        <f t="shared" si="149"/>
        <v>0</v>
      </c>
      <c r="CP108" s="3">
        <f>IF(CK108=0,0,IF(CM108-CN108=0,0,MIN(CM108-CN108,$D$1-$C108-SUMIF($J$15:CO$15,"Snowball",$J108:CO108))))</f>
        <v>0</v>
      </c>
      <c r="CQ108" s="3">
        <f t="shared" si="176"/>
        <v>0</v>
      </c>
      <c r="CR108" s="104">
        <f t="shared" si="227"/>
        <v>0</v>
      </c>
      <c r="CS108" s="3">
        <f t="shared" si="228"/>
        <v>0</v>
      </c>
      <c r="CT108" s="3">
        <f t="shared" si="229"/>
        <v>0</v>
      </c>
      <c r="CU108" s="3">
        <f t="shared" si="150"/>
        <v>0</v>
      </c>
      <c r="CV108" s="3">
        <f t="shared" si="151"/>
        <v>0</v>
      </c>
      <c r="CW108" s="3">
        <f>IF(CR108=0,0,IF(CT108-CU108=0,0,MIN(CT108-CU108,$D$1-$C108-SUMIF($J$15:CV$15,"Snowball",$J108:CV108))))</f>
        <v>0</v>
      </c>
      <c r="CX108" s="3">
        <f t="shared" si="177"/>
        <v>0</v>
      </c>
      <c r="CY108" s="104">
        <f t="shared" si="230"/>
        <v>0</v>
      </c>
      <c r="CZ108" s="3">
        <f t="shared" si="231"/>
        <v>0</v>
      </c>
      <c r="DA108" s="3">
        <f t="shared" si="232"/>
        <v>0</v>
      </c>
      <c r="DB108" s="3">
        <f t="shared" si="152"/>
        <v>0</v>
      </c>
      <c r="DC108" s="3">
        <f t="shared" si="153"/>
        <v>0</v>
      </c>
      <c r="DD108" s="3">
        <f>IF(CY108=0,0,IF(DA108-DB108=0,0,MIN(DA108-DB108,$D$1-$C108-SUMIF($J$15:DC$15,"Snowball",$J108:DC108))))</f>
        <v>0</v>
      </c>
      <c r="DE108" s="3">
        <f t="shared" si="178"/>
        <v>0</v>
      </c>
      <c r="DF108" s="104">
        <f t="shared" si="233"/>
        <v>0</v>
      </c>
      <c r="DG108" s="3">
        <f t="shared" si="234"/>
        <v>0</v>
      </c>
      <c r="DH108" s="3">
        <f t="shared" si="235"/>
        <v>0</v>
      </c>
      <c r="DI108" s="3">
        <f t="shared" si="154"/>
        <v>0</v>
      </c>
      <c r="DJ108" s="3">
        <f t="shared" si="155"/>
        <v>0</v>
      </c>
      <c r="DK108" s="3">
        <f>IF(DF108=0,0,IF(DH108-DI108=0,0,MIN(DH108-DI108,$D$1-$C108-SUMIF($J$15:DJ$15,"Snowball",$J108:DJ108))))</f>
        <v>0</v>
      </c>
      <c r="DL108" s="3">
        <f t="shared" si="179"/>
        <v>0</v>
      </c>
      <c r="DM108" s="104">
        <f t="shared" si="236"/>
        <v>0</v>
      </c>
      <c r="DN108" s="3">
        <f t="shared" si="237"/>
        <v>0</v>
      </c>
      <c r="DO108" s="3">
        <f t="shared" si="238"/>
        <v>0</v>
      </c>
      <c r="DP108" s="3">
        <f t="shared" si="156"/>
        <v>0</v>
      </c>
      <c r="DQ108" s="3">
        <f t="shared" si="157"/>
        <v>0</v>
      </c>
      <c r="DR108" s="3">
        <f>IF(DM108=0,0,IF(DO108-DP108=0,0,MIN(DO108-DP108,$D$1-$C108-SUMIF($J$15:DQ$15,"Snowball",$J108:DQ108))))</f>
        <v>0</v>
      </c>
      <c r="DS108" s="3">
        <f t="shared" si="180"/>
        <v>0</v>
      </c>
      <c r="DT108" s="104">
        <f t="shared" si="239"/>
        <v>0</v>
      </c>
      <c r="DU108" s="3">
        <f t="shared" si="240"/>
        <v>0</v>
      </c>
      <c r="DV108" s="3">
        <f t="shared" si="241"/>
        <v>0</v>
      </c>
      <c r="DW108" s="3">
        <f t="shared" si="158"/>
        <v>0</v>
      </c>
      <c r="DX108" s="3">
        <f t="shared" si="159"/>
        <v>0</v>
      </c>
      <c r="DY108" s="3">
        <f>IF(DT108=0,0,IF(DV108-DW108=0,0,MIN(DV108-DW108,$D$1-$C108-SUMIF($J$15:DX$15,"Snowball",$J108:DX108))))</f>
        <v>0</v>
      </c>
      <c r="DZ108" s="3">
        <f t="shared" si="181"/>
        <v>0</v>
      </c>
      <c r="EA108" s="104">
        <f t="shared" si="242"/>
        <v>0</v>
      </c>
      <c r="EB108" s="3">
        <f t="shared" si="243"/>
        <v>0</v>
      </c>
      <c r="EC108" s="3">
        <f t="shared" si="244"/>
        <v>0</v>
      </c>
      <c r="ED108" s="3">
        <f t="shared" si="160"/>
        <v>0</v>
      </c>
      <c r="EE108" s="3">
        <f t="shared" si="161"/>
        <v>0</v>
      </c>
      <c r="EF108" s="3">
        <f>IF(EA108=0,0,IF(EC108-ED108=0,0,MIN(EC108-ED108,$D$1-$C108-SUMIF($J$15:EE$15,"Snowball",$J108:EE108))))</f>
        <v>0</v>
      </c>
      <c r="EG108" s="3">
        <f t="shared" si="182"/>
        <v>0</v>
      </c>
      <c r="EH108" s="104">
        <f t="shared" si="245"/>
        <v>0</v>
      </c>
      <c r="EI108" s="3">
        <f t="shared" si="246"/>
        <v>0</v>
      </c>
      <c r="EJ108" s="3">
        <f t="shared" si="247"/>
        <v>0</v>
      </c>
      <c r="EK108" s="3">
        <f t="shared" si="162"/>
        <v>0</v>
      </c>
      <c r="EL108" s="3">
        <f t="shared" si="163"/>
        <v>0</v>
      </c>
      <c r="EM108" s="3">
        <f>IF(EH108=0,0,IF(EJ108-EK108=0,0,MIN(EJ108-EK108,$D$1-$C108-SUMIF($J$15:EL$15,"Snowball",$J108:EL108))))</f>
        <v>0</v>
      </c>
      <c r="EN108" s="3">
        <f t="shared" si="183"/>
        <v>0</v>
      </c>
    </row>
    <row r="109" spans="1:144" x14ac:dyDescent="0.25">
      <c r="A109" s="1" t="s">
        <v>109</v>
      </c>
      <c r="B109" s="76">
        <f t="shared" si="184"/>
        <v>0</v>
      </c>
      <c r="C109" s="3">
        <f t="shared" si="185"/>
        <v>0</v>
      </c>
      <c r="D109" s="101">
        <f t="shared" si="186"/>
        <v>0</v>
      </c>
      <c r="E109" s="104">
        <f t="shared" si="187"/>
        <v>0</v>
      </c>
      <c r="F109" s="3">
        <f t="shared" si="188"/>
        <v>0</v>
      </c>
      <c r="G109" s="3">
        <f t="shared" si="189"/>
        <v>0</v>
      </c>
      <c r="H109" s="3">
        <f t="shared" si="124"/>
        <v>0</v>
      </c>
      <c r="I109" s="3">
        <f t="shared" si="125"/>
        <v>0</v>
      </c>
      <c r="J109" s="3">
        <f t="shared" si="190"/>
        <v>0</v>
      </c>
      <c r="K109" s="3">
        <f t="shared" si="164"/>
        <v>0</v>
      </c>
      <c r="L109" s="104">
        <f t="shared" si="191"/>
        <v>0</v>
      </c>
      <c r="M109" s="3">
        <f t="shared" si="192"/>
        <v>0</v>
      </c>
      <c r="N109" s="3">
        <f t="shared" si="193"/>
        <v>0</v>
      </c>
      <c r="O109" s="3">
        <f t="shared" si="126"/>
        <v>0</v>
      </c>
      <c r="P109" s="3">
        <f t="shared" si="127"/>
        <v>0</v>
      </c>
      <c r="Q109" s="3">
        <f>IF(L109=0,0,IF(N109-O109=0,0,MIN(N109-O109,$D$1-$C109-SUMIF($J$15:P$15,"Snowball",$J109:P109))))</f>
        <v>0</v>
      </c>
      <c r="R109" s="3">
        <f t="shared" si="165"/>
        <v>0</v>
      </c>
      <c r="S109" s="104">
        <f t="shared" si="194"/>
        <v>0</v>
      </c>
      <c r="T109" s="3">
        <f t="shared" si="195"/>
        <v>0</v>
      </c>
      <c r="U109" s="3">
        <f t="shared" si="196"/>
        <v>0</v>
      </c>
      <c r="V109" s="3">
        <f t="shared" si="128"/>
        <v>0</v>
      </c>
      <c r="W109" s="3">
        <f t="shared" si="129"/>
        <v>0</v>
      </c>
      <c r="X109" s="3">
        <f>IF(S109=0,0,IF(U109-V109=0,0,MIN(U109-V109,$D$1-$C109-SUMIF($J$15:W$15,"Snowball",$J109:W109))))</f>
        <v>0</v>
      </c>
      <c r="Y109" s="3">
        <f t="shared" si="166"/>
        <v>0</v>
      </c>
      <c r="Z109" s="104">
        <f t="shared" si="197"/>
        <v>0</v>
      </c>
      <c r="AA109" s="3">
        <f t="shared" si="198"/>
        <v>0</v>
      </c>
      <c r="AB109" s="3">
        <f t="shared" si="199"/>
        <v>0</v>
      </c>
      <c r="AC109" s="3">
        <f t="shared" si="130"/>
        <v>0</v>
      </c>
      <c r="AD109" s="3">
        <f t="shared" si="131"/>
        <v>0</v>
      </c>
      <c r="AE109" s="3">
        <f>IF(Z109=0,0,IF(AB109-AC109=0,0,MIN(AB109-AC109,$D$1-$C109-SUMIF($J$15:AD$15,"Snowball",$J109:AD109))))</f>
        <v>0</v>
      </c>
      <c r="AF109" s="3">
        <f t="shared" si="167"/>
        <v>0</v>
      </c>
      <c r="AG109" s="104">
        <f t="shared" si="200"/>
        <v>0</v>
      </c>
      <c r="AH109" s="3">
        <f t="shared" si="201"/>
        <v>0</v>
      </c>
      <c r="AI109" s="3">
        <f t="shared" si="202"/>
        <v>0</v>
      </c>
      <c r="AJ109" s="3">
        <f t="shared" si="132"/>
        <v>0</v>
      </c>
      <c r="AK109" s="3">
        <f t="shared" si="133"/>
        <v>0</v>
      </c>
      <c r="AL109" s="3">
        <f>IF(AG109=0,0,IF(AI109-AJ109=0,0,MIN(AI109-AJ109,$D$1-$C109-SUMIF($J$15:AK$15,"Snowball",$J109:AK109))))</f>
        <v>0</v>
      </c>
      <c r="AM109" s="3">
        <f t="shared" si="168"/>
        <v>0</v>
      </c>
      <c r="AN109" s="104">
        <f t="shared" si="203"/>
        <v>0</v>
      </c>
      <c r="AO109" s="3">
        <f t="shared" si="204"/>
        <v>0</v>
      </c>
      <c r="AP109" s="3">
        <f t="shared" si="205"/>
        <v>0</v>
      </c>
      <c r="AQ109" s="3">
        <f t="shared" si="134"/>
        <v>0</v>
      </c>
      <c r="AR109" s="3">
        <f t="shared" si="135"/>
        <v>0</v>
      </c>
      <c r="AS109" s="3">
        <f>IF(AN109=0,0,IF(AP109-AQ109=0,0,MIN(AP109-AQ109,$D$1-$C109-SUMIF($J$15:AR$15,"Snowball",$J109:AR109))))</f>
        <v>0</v>
      </c>
      <c r="AT109" s="3">
        <f t="shared" si="169"/>
        <v>0</v>
      </c>
      <c r="AU109" s="104">
        <f t="shared" si="206"/>
        <v>0</v>
      </c>
      <c r="AV109" s="3">
        <f t="shared" si="207"/>
        <v>0</v>
      </c>
      <c r="AW109" s="3">
        <f t="shared" si="208"/>
        <v>0</v>
      </c>
      <c r="AX109" s="3">
        <f t="shared" si="136"/>
        <v>0</v>
      </c>
      <c r="AY109" s="3">
        <f t="shared" si="137"/>
        <v>0</v>
      </c>
      <c r="AZ109" s="3">
        <f>IF(AU109=0,0,IF(AW109-AX109=0,0,MIN(AW109-AX109,$D$1-$C109-SUMIF($J$15:AY$15,"Snowball",$J109:AY109))))</f>
        <v>0</v>
      </c>
      <c r="BA109" s="3">
        <f t="shared" si="170"/>
        <v>0</v>
      </c>
      <c r="BB109" s="104">
        <f t="shared" si="209"/>
        <v>0</v>
      </c>
      <c r="BC109" s="3">
        <f t="shared" si="210"/>
        <v>0</v>
      </c>
      <c r="BD109" s="3">
        <f t="shared" si="211"/>
        <v>0</v>
      </c>
      <c r="BE109" s="3">
        <f t="shared" si="138"/>
        <v>0</v>
      </c>
      <c r="BF109" s="3">
        <f t="shared" si="139"/>
        <v>0</v>
      </c>
      <c r="BG109" s="3">
        <f>IF(BB109=0,0,IF(BD109-BE109=0,0,MIN(BD109-BE109,$D$1-$C109-SUMIF($J$15:BF$15,"Snowball",$J109:BF109))))</f>
        <v>0</v>
      </c>
      <c r="BH109" s="3">
        <f t="shared" si="171"/>
        <v>0</v>
      </c>
      <c r="BI109" s="104">
        <f t="shared" si="212"/>
        <v>0</v>
      </c>
      <c r="BJ109" s="3">
        <f t="shared" si="213"/>
        <v>0</v>
      </c>
      <c r="BK109" s="3">
        <f t="shared" si="214"/>
        <v>0</v>
      </c>
      <c r="BL109" s="3">
        <f t="shared" si="140"/>
        <v>0</v>
      </c>
      <c r="BM109" s="3">
        <f t="shared" si="141"/>
        <v>0</v>
      </c>
      <c r="BN109" s="3">
        <f>IF(BI109=0,0,IF(BK109-BL109=0,0,MIN(BK109-BL109,$D$1-$C109-SUMIF($J$15:BM$15,"Snowball",$J109:BM109))))</f>
        <v>0</v>
      </c>
      <c r="BO109" s="3">
        <f t="shared" si="172"/>
        <v>0</v>
      </c>
      <c r="BP109" s="104">
        <f t="shared" si="215"/>
        <v>0</v>
      </c>
      <c r="BQ109" s="3">
        <f t="shared" si="216"/>
        <v>0</v>
      </c>
      <c r="BR109" s="3">
        <f t="shared" si="217"/>
        <v>0</v>
      </c>
      <c r="BS109" s="3">
        <f t="shared" si="142"/>
        <v>0</v>
      </c>
      <c r="BT109" s="3">
        <f t="shared" si="143"/>
        <v>0</v>
      </c>
      <c r="BU109" s="3">
        <f>IF(BP109=0,0,IF(BR109-BS109=0,0,MIN(BR109-BS109,$D$1-$C109-SUMIF($J$15:BT$15,"Snowball",$J109:BT109))))</f>
        <v>0</v>
      </c>
      <c r="BV109" s="3">
        <f t="shared" si="173"/>
        <v>0</v>
      </c>
      <c r="BW109" s="104">
        <f t="shared" si="218"/>
        <v>0</v>
      </c>
      <c r="BX109" s="3">
        <f t="shared" si="219"/>
        <v>0</v>
      </c>
      <c r="BY109" s="3">
        <f t="shared" si="220"/>
        <v>0</v>
      </c>
      <c r="BZ109" s="3">
        <f t="shared" si="144"/>
        <v>0</v>
      </c>
      <c r="CA109" s="3">
        <f t="shared" si="145"/>
        <v>0</v>
      </c>
      <c r="CB109" s="3">
        <f>IF(BW109=0,0,IF(BY109-BZ109=0,0,MIN(BY109-BZ109,$D$1-$C109-SUMIF($J$15:CA$15,"Snowball",$J109:CA109))))</f>
        <v>0</v>
      </c>
      <c r="CC109" s="3">
        <f t="shared" si="174"/>
        <v>0</v>
      </c>
      <c r="CD109" s="104">
        <f t="shared" si="221"/>
        <v>0</v>
      </c>
      <c r="CE109" s="3">
        <f t="shared" si="222"/>
        <v>0</v>
      </c>
      <c r="CF109" s="3">
        <f t="shared" si="223"/>
        <v>0</v>
      </c>
      <c r="CG109" s="3">
        <f t="shared" si="146"/>
        <v>0</v>
      </c>
      <c r="CH109" s="3">
        <f t="shared" si="147"/>
        <v>0</v>
      </c>
      <c r="CI109" s="3">
        <f>IF(CD109=0,0,IF(CF109-CG109=0,0,MIN(CF109-CG109,$D$1-$C109-SUMIF($J$15:CH$15,"Snowball",$J109:CH109))))</f>
        <v>0</v>
      </c>
      <c r="CJ109" s="3">
        <f t="shared" si="175"/>
        <v>0</v>
      </c>
      <c r="CK109" s="104">
        <f t="shared" si="224"/>
        <v>0</v>
      </c>
      <c r="CL109" s="3">
        <f t="shared" si="225"/>
        <v>0</v>
      </c>
      <c r="CM109" s="3">
        <f t="shared" si="226"/>
        <v>0</v>
      </c>
      <c r="CN109" s="3">
        <f t="shared" si="148"/>
        <v>0</v>
      </c>
      <c r="CO109" s="3">
        <f t="shared" si="149"/>
        <v>0</v>
      </c>
      <c r="CP109" s="3">
        <f>IF(CK109=0,0,IF(CM109-CN109=0,0,MIN(CM109-CN109,$D$1-$C109-SUMIF($J$15:CO$15,"Snowball",$J109:CO109))))</f>
        <v>0</v>
      </c>
      <c r="CQ109" s="3">
        <f t="shared" si="176"/>
        <v>0</v>
      </c>
      <c r="CR109" s="104">
        <f t="shared" si="227"/>
        <v>0</v>
      </c>
      <c r="CS109" s="3">
        <f t="shared" si="228"/>
        <v>0</v>
      </c>
      <c r="CT109" s="3">
        <f t="shared" si="229"/>
        <v>0</v>
      </c>
      <c r="CU109" s="3">
        <f t="shared" si="150"/>
        <v>0</v>
      </c>
      <c r="CV109" s="3">
        <f t="shared" si="151"/>
        <v>0</v>
      </c>
      <c r="CW109" s="3">
        <f>IF(CR109=0,0,IF(CT109-CU109=0,0,MIN(CT109-CU109,$D$1-$C109-SUMIF($J$15:CV$15,"Snowball",$J109:CV109))))</f>
        <v>0</v>
      </c>
      <c r="CX109" s="3">
        <f t="shared" si="177"/>
        <v>0</v>
      </c>
      <c r="CY109" s="104">
        <f t="shared" si="230"/>
        <v>0</v>
      </c>
      <c r="CZ109" s="3">
        <f t="shared" si="231"/>
        <v>0</v>
      </c>
      <c r="DA109" s="3">
        <f t="shared" si="232"/>
        <v>0</v>
      </c>
      <c r="DB109" s="3">
        <f t="shared" si="152"/>
        <v>0</v>
      </c>
      <c r="DC109" s="3">
        <f t="shared" si="153"/>
        <v>0</v>
      </c>
      <c r="DD109" s="3">
        <f>IF(CY109=0,0,IF(DA109-DB109=0,0,MIN(DA109-DB109,$D$1-$C109-SUMIF($J$15:DC$15,"Snowball",$J109:DC109))))</f>
        <v>0</v>
      </c>
      <c r="DE109" s="3">
        <f t="shared" si="178"/>
        <v>0</v>
      </c>
      <c r="DF109" s="104">
        <f t="shared" si="233"/>
        <v>0</v>
      </c>
      <c r="DG109" s="3">
        <f t="shared" si="234"/>
        <v>0</v>
      </c>
      <c r="DH109" s="3">
        <f t="shared" si="235"/>
        <v>0</v>
      </c>
      <c r="DI109" s="3">
        <f t="shared" si="154"/>
        <v>0</v>
      </c>
      <c r="DJ109" s="3">
        <f t="shared" si="155"/>
        <v>0</v>
      </c>
      <c r="DK109" s="3">
        <f>IF(DF109=0,0,IF(DH109-DI109=0,0,MIN(DH109-DI109,$D$1-$C109-SUMIF($J$15:DJ$15,"Snowball",$J109:DJ109))))</f>
        <v>0</v>
      </c>
      <c r="DL109" s="3">
        <f t="shared" si="179"/>
        <v>0</v>
      </c>
      <c r="DM109" s="104">
        <f t="shared" si="236"/>
        <v>0</v>
      </c>
      <c r="DN109" s="3">
        <f t="shared" si="237"/>
        <v>0</v>
      </c>
      <c r="DO109" s="3">
        <f t="shared" si="238"/>
        <v>0</v>
      </c>
      <c r="DP109" s="3">
        <f t="shared" si="156"/>
        <v>0</v>
      </c>
      <c r="DQ109" s="3">
        <f t="shared" si="157"/>
        <v>0</v>
      </c>
      <c r="DR109" s="3">
        <f>IF(DM109=0,0,IF(DO109-DP109=0,0,MIN(DO109-DP109,$D$1-$C109-SUMIF($J$15:DQ$15,"Snowball",$J109:DQ109))))</f>
        <v>0</v>
      </c>
      <c r="DS109" s="3">
        <f t="shared" si="180"/>
        <v>0</v>
      </c>
      <c r="DT109" s="104">
        <f t="shared" si="239"/>
        <v>0</v>
      </c>
      <c r="DU109" s="3">
        <f t="shared" si="240"/>
        <v>0</v>
      </c>
      <c r="DV109" s="3">
        <f t="shared" si="241"/>
        <v>0</v>
      </c>
      <c r="DW109" s="3">
        <f t="shared" si="158"/>
        <v>0</v>
      </c>
      <c r="DX109" s="3">
        <f t="shared" si="159"/>
        <v>0</v>
      </c>
      <c r="DY109" s="3">
        <f>IF(DT109=0,0,IF(DV109-DW109=0,0,MIN(DV109-DW109,$D$1-$C109-SUMIF($J$15:DX$15,"Snowball",$J109:DX109))))</f>
        <v>0</v>
      </c>
      <c r="DZ109" s="3">
        <f t="shared" si="181"/>
        <v>0</v>
      </c>
      <c r="EA109" s="104">
        <f t="shared" si="242"/>
        <v>0</v>
      </c>
      <c r="EB109" s="3">
        <f t="shared" si="243"/>
        <v>0</v>
      </c>
      <c r="EC109" s="3">
        <f t="shared" si="244"/>
        <v>0</v>
      </c>
      <c r="ED109" s="3">
        <f t="shared" si="160"/>
        <v>0</v>
      </c>
      <c r="EE109" s="3">
        <f t="shared" si="161"/>
        <v>0</v>
      </c>
      <c r="EF109" s="3">
        <f>IF(EA109=0,0,IF(EC109-ED109=0,0,MIN(EC109-ED109,$D$1-$C109-SUMIF($J$15:EE$15,"Snowball",$J109:EE109))))</f>
        <v>0</v>
      </c>
      <c r="EG109" s="3">
        <f t="shared" si="182"/>
        <v>0</v>
      </c>
      <c r="EH109" s="104">
        <f t="shared" si="245"/>
        <v>0</v>
      </c>
      <c r="EI109" s="3">
        <f t="shared" si="246"/>
        <v>0</v>
      </c>
      <c r="EJ109" s="3">
        <f t="shared" si="247"/>
        <v>0</v>
      </c>
      <c r="EK109" s="3">
        <f t="shared" si="162"/>
        <v>0</v>
      </c>
      <c r="EL109" s="3">
        <f t="shared" si="163"/>
        <v>0</v>
      </c>
      <c r="EM109" s="3">
        <f>IF(EH109=0,0,IF(EJ109-EK109=0,0,MIN(EJ109-EK109,$D$1-$C109-SUMIF($J$15:EL$15,"Snowball",$J109:EL109))))</f>
        <v>0</v>
      </c>
      <c r="EN109" s="3">
        <f t="shared" si="183"/>
        <v>0</v>
      </c>
    </row>
    <row r="110" spans="1:144" x14ac:dyDescent="0.25">
      <c r="A110" s="1" t="s">
        <v>110</v>
      </c>
      <c r="B110" s="76">
        <f t="shared" si="184"/>
        <v>0</v>
      </c>
      <c r="C110" s="3">
        <f t="shared" si="185"/>
        <v>0</v>
      </c>
      <c r="D110" s="101">
        <f t="shared" si="186"/>
        <v>0</v>
      </c>
      <c r="E110" s="104">
        <f t="shared" si="187"/>
        <v>0</v>
      </c>
      <c r="F110" s="3">
        <f t="shared" si="188"/>
        <v>0</v>
      </c>
      <c r="G110" s="3">
        <f t="shared" si="189"/>
        <v>0</v>
      </c>
      <c r="H110" s="3">
        <f t="shared" si="124"/>
        <v>0</v>
      </c>
      <c r="I110" s="3">
        <f t="shared" si="125"/>
        <v>0</v>
      </c>
      <c r="J110" s="3">
        <f t="shared" si="190"/>
        <v>0</v>
      </c>
      <c r="K110" s="3">
        <f t="shared" si="164"/>
        <v>0</v>
      </c>
      <c r="L110" s="104">
        <f t="shared" si="191"/>
        <v>0</v>
      </c>
      <c r="M110" s="3">
        <f t="shared" si="192"/>
        <v>0</v>
      </c>
      <c r="N110" s="3">
        <f t="shared" si="193"/>
        <v>0</v>
      </c>
      <c r="O110" s="3">
        <f t="shared" si="126"/>
        <v>0</v>
      </c>
      <c r="P110" s="3">
        <f t="shared" si="127"/>
        <v>0</v>
      </c>
      <c r="Q110" s="3">
        <f>IF(L110=0,0,IF(N110-O110=0,0,MIN(N110-O110,$D$1-$C110-SUMIF($J$15:P$15,"Snowball",$J110:P110))))</f>
        <v>0</v>
      </c>
      <c r="R110" s="3">
        <f t="shared" si="165"/>
        <v>0</v>
      </c>
      <c r="S110" s="104">
        <f t="shared" si="194"/>
        <v>0</v>
      </c>
      <c r="T110" s="3">
        <f t="shared" si="195"/>
        <v>0</v>
      </c>
      <c r="U110" s="3">
        <f t="shared" si="196"/>
        <v>0</v>
      </c>
      <c r="V110" s="3">
        <f t="shared" si="128"/>
        <v>0</v>
      </c>
      <c r="W110" s="3">
        <f t="shared" si="129"/>
        <v>0</v>
      </c>
      <c r="X110" s="3">
        <f>IF(S110=0,0,IF(U110-V110=0,0,MIN(U110-V110,$D$1-$C110-SUMIF($J$15:W$15,"Snowball",$J110:W110))))</f>
        <v>0</v>
      </c>
      <c r="Y110" s="3">
        <f t="shared" si="166"/>
        <v>0</v>
      </c>
      <c r="Z110" s="104">
        <f t="shared" si="197"/>
        <v>0</v>
      </c>
      <c r="AA110" s="3">
        <f t="shared" si="198"/>
        <v>0</v>
      </c>
      <c r="AB110" s="3">
        <f t="shared" si="199"/>
        <v>0</v>
      </c>
      <c r="AC110" s="3">
        <f t="shared" si="130"/>
        <v>0</v>
      </c>
      <c r="AD110" s="3">
        <f t="shared" si="131"/>
        <v>0</v>
      </c>
      <c r="AE110" s="3">
        <f>IF(Z110=0,0,IF(AB110-AC110=0,0,MIN(AB110-AC110,$D$1-$C110-SUMIF($J$15:AD$15,"Snowball",$J110:AD110))))</f>
        <v>0</v>
      </c>
      <c r="AF110" s="3">
        <f t="shared" si="167"/>
        <v>0</v>
      </c>
      <c r="AG110" s="104">
        <f t="shared" si="200"/>
        <v>0</v>
      </c>
      <c r="AH110" s="3">
        <f t="shared" si="201"/>
        <v>0</v>
      </c>
      <c r="AI110" s="3">
        <f t="shared" si="202"/>
        <v>0</v>
      </c>
      <c r="AJ110" s="3">
        <f t="shared" si="132"/>
        <v>0</v>
      </c>
      <c r="AK110" s="3">
        <f t="shared" si="133"/>
        <v>0</v>
      </c>
      <c r="AL110" s="3">
        <f>IF(AG110=0,0,IF(AI110-AJ110=0,0,MIN(AI110-AJ110,$D$1-$C110-SUMIF($J$15:AK$15,"Snowball",$J110:AK110))))</f>
        <v>0</v>
      </c>
      <c r="AM110" s="3">
        <f t="shared" si="168"/>
        <v>0</v>
      </c>
      <c r="AN110" s="104">
        <f t="shared" si="203"/>
        <v>0</v>
      </c>
      <c r="AO110" s="3">
        <f t="shared" si="204"/>
        <v>0</v>
      </c>
      <c r="AP110" s="3">
        <f t="shared" si="205"/>
        <v>0</v>
      </c>
      <c r="AQ110" s="3">
        <f t="shared" si="134"/>
        <v>0</v>
      </c>
      <c r="AR110" s="3">
        <f t="shared" si="135"/>
        <v>0</v>
      </c>
      <c r="AS110" s="3">
        <f>IF(AN110=0,0,IF(AP110-AQ110=0,0,MIN(AP110-AQ110,$D$1-$C110-SUMIF($J$15:AR$15,"Snowball",$J110:AR110))))</f>
        <v>0</v>
      </c>
      <c r="AT110" s="3">
        <f t="shared" si="169"/>
        <v>0</v>
      </c>
      <c r="AU110" s="104">
        <f t="shared" si="206"/>
        <v>0</v>
      </c>
      <c r="AV110" s="3">
        <f t="shared" si="207"/>
        <v>0</v>
      </c>
      <c r="AW110" s="3">
        <f t="shared" si="208"/>
        <v>0</v>
      </c>
      <c r="AX110" s="3">
        <f t="shared" si="136"/>
        <v>0</v>
      </c>
      <c r="AY110" s="3">
        <f t="shared" si="137"/>
        <v>0</v>
      </c>
      <c r="AZ110" s="3">
        <f>IF(AU110=0,0,IF(AW110-AX110=0,0,MIN(AW110-AX110,$D$1-$C110-SUMIF($J$15:AY$15,"Snowball",$J110:AY110))))</f>
        <v>0</v>
      </c>
      <c r="BA110" s="3">
        <f t="shared" si="170"/>
        <v>0</v>
      </c>
      <c r="BB110" s="104">
        <f t="shared" si="209"/>
        <v>0</v>
      </c>
      <c r="BC110" s="3">
        <f t="shared" si="210"/>
        <v>0</v>
      </c>
      <c r="BD110" s="3">
        <f t="shared" si="211"/>
        <v>0</v>
      </c>
      <c r="BE110" s="3">
        <f t="shared" si="138"/>
        <v>0</v>
      </c>
      <c r="BF110" s="3">
        <f t="shared" si="139"/>
        <v>0</v>
      </c>
      <c r="BG110" s="3">
        <f>IF(BB110=0,0,IF(BD110-BE110=0,0,MIN(BD110-BE110,$D$1-$C110-SUMIF($J$15:BF$15,"Snowball",$J110:BF110))))</f>
        <v>0</v>
      </c>
      <c r="BH110" s="3">
        <f t="shared" si="171"/>
        <v>0</v>
      </c>
      <c r="BI110" s="104">
        <f t="shared" si="212"/>
        <v>0</v>
      </c>
      <c r="BJ110" s="3">
        <f t="shared" si="213"/>
        <v>0</v>
      </c>
      <c r="BK110" s="3">
        <f t="shared" si="214"/>
        <v>0</v>
      </c>
      <c r="BL110" s="3">
        <f t="shared" si="140"/>
        <v>0</v>
      </c>
      <c r="BM110" s="3">
        <f t="shared" si="141"/>
        <v>0</v>
      </c>
      <c r="BN110" s="3">
        <f>IF(BI110=0,0,IF(BK110-BL110=0,0,MIN(BK110-BL110,$D$1-$C110-SUMIF($J$15:BM$15,"Snowball",$J110:BM110))))</f>
        <v>0</v>
      </c>
      <c r="BO110" s="3">
        <f t="shared" si="172"/>
        <v>0</v>
      </c>
      <c r="BP110" s="104">
        <f t="shared" si="215"/>
        <v>0</v>
      </c>
      <c r="BQ110" s="3">
        <f t="shared" si="216"/>
        <v>0</v>
      </c>
      <c r="BR110" s="3">
        <f t="shared" si="217"/>
        <v>0</v>
      </c>
      <c r="BS110" s="3">
        <f t="shared" si="142"/>
        <v>0</v>
      </c>
      <c r="BT110" s="3">
        <f t="shared" si="143"/>
        <v>0</v>
      </c>
      <c r="BU110" s="3">
        <f>IF(BP110=0,0,IF(BR110-BS110=0,0,MIN(BR110-BS110,$D$1-$C110-SUMIF($J$15:BT$15,"Snowball",$J110:BT110))))</f>
        <v>0</v>
      </c>
      <c r="BV110" s="3">
        <f t="shared" si="173"/>
        <v>0</v>
      </c>
      <c r="BW110" s="104">
        <f t="shared" si="218"/>
        <v>0</v>
      </c>
      <c r="BX110" s="3">
        <f t="shared" si="219"/>
        <v>0</v>
      </c>
      <c r="BY110" s="3">
        <f t="shared" si="220"/>
        <v>0</v>
      </c>
      <c r="BZ110" s="3">
        <f t="shared" si="144"/>
        <v>0</v>
      </c>
      <c r="CA110" s="3">
        <f t="shared" si="145"/>
        <v>0</v>
      </c>
      <c r="CB110" s="3">
        <f>IF(BW110=0,0,IF(BY110-BZ110=0,0,MIN(BY110-BZ110,$D$1-$C110-SUMIF($J$15:CA$15,"Snowball",$J110:CA110))))</f>
        <v>0</v>
      </c>
      <c r="CC110" s="3">
        <f t="shared" si="174"/>
        <v>0</v>
      </c>
      <c r="CD110" s="104">
        <f t="shared" si="221"/>
        <v>0</v>
      </c>
      <c r="CE110" s="3">
        <f t="shared" si="222"/>
        <v>0</v>
      </c>
      <c r="CF110" s="3">
        <f t="shared" si="223"/>
        <v>0</v>
      </c>
      <c r="CG110" s="3">
        <f t="shared" si="146"/>
        <v>0</v>
      </c>
      <c r="CH110" s="3">
        <f t="shared" si="147"/>
        <v>0</v>
      </c>
      <c r="CI110" s="3">
        <f>IF(CD110=0,0,IF(CF110-CG110=0,0,MIN(CF110-CG110,$D$1-$C110-SUMIF($J$15:CH$15,"Snowball",$J110:CH110))))</f>
        <v>0</v>
      </c>
      <c r="CJ110" s="3">
        <f t="shared" si="175"/>
        <v>0</v>
      </c>
      <c r="CK110" s="104">
        <f t="shared" si="224"/>
        <v>0</v>
      </c>
      <c r="CL110" s="3">
        <f t="shared" si="225"/>
        <v>0</v>
      </c>
      <c r="CM110" s="3">
        <f t="shared" si="226"/>
        <v>0</v>
      </c>
      <c r="CN110" s="3">
        <f t="shared" si="148"/>
        <v>0</v>
      </c>
      <c r="CO110" s="3">
        <f t="shared" si="149"/>
        <v>0</v>
      </c>
      <c r="CP110" s="3">
        <f>IF(CK110=0,0,IF(CM110-CN110=0,0,MIN(CM110-CN110,$D$1-$C110-SUMIF($J$15:CO$15,"Snowball",$J110:CO110))))</f>
        <v>0</v>
      </c>
      <c r="CQ110" s="3">
        <f t="shared" si="176"/>
        <v>0</v>
      </c>
      <c r="CR110" s="104">
        <f t="shared" si="227"/>
        <v>0</v>
      </c>
      <c r="CS110" s="3">
        <f t="shared" si="228"/>
        <v>0</v>
      </c>
      <c r="CT110" s="3">
        <f t="shared" si="229"/>
        <v>0</v>
      </c>
      <c r="CU110" s="3">
        <f t="shared" si="150"/>
        <v>0</v>
      </c>
      <c r="CV110" s="3">
        <f t="shared" si="151"/>
        <v>0</v>
      </c>
      <c r="CW110" s="3">
        <f>IF(CR110=0,0,IF(CT110-CU110=0,0,MIN(CT110-CU110,$D$1-$C110-SUMIF($J$15:CV$15,"Snowball",$J110:CV110))))</f>
        <v>0</v>
      </c>
      <c r="CX110" s="3">
        <f t="shared" si="177"/>
        <v>0</v>
      </c>
      <c r="CY110" s="104">
        <f t="shared" si="230"/>
        <v>0</v>
      </c>
      <c r="CZ110" s="3">
        <f t="shared" si="231"/>
        <v>0</v>
      </c>
      <c r="DA110" s="3">
        <f t="shared" si="232"/>
        <v>0</v>
      </c>
      <c r="DB110" s="3">
        <f t="shared" si="152"/>
        <v>0</v>
      </c>
      <c r="DC110" s="3">
        <f t="shared" si="153"/>
        <v>0</v>
      </c>
      <c r="DD110" s="3">
        <f>IF(CY110=0,0,IF(DA110-DB110=0,0,MIN(DA110-DB110,$D$1-$C110-SUMIF($J$15:DC$15,"Snowball",$J110:DC110))))</f>
        <v>0</v>
      </c>
      <c r="DE110" s="3">
        <f t="shared" si="178"/>
        <v>0</v>
      </c>
      <c r="DF110" s="104">
        <f t="shared" si="233"/>
        <v>0</v>
      </c>
      <c r="DG110" s="3">
        <f t="shared" si="234"/>
        <v>0</v>
      </c>
      <c r="DH110" s="3">
        <f t="shared" si="235"/>
        <v>0</v>
      </c>
      <c r="DI110" s="3">
        <f t="shared" si="154"/>
        <v>0</v>
      </c>
      <c r="DJ110" s="3">
        <f t="shared" si="155"/>
        <v>0</v>
      </c>
      <c r="DK110" s="3">
        <f>IF(DF110=0,0,IF(DH110-DI110=0,0,MIN(DH110-DI110,$D$1-$C110-SUMIF($J$15:DJ$15,"Snowball",$J110:DJ110))))</f>
        <v>0</v>
      </c>
      <c r="DL110" s="3">
        <f t="shared" si="179"/>
        <v>0</v>
      </c>
      <c r="DM110" s="104">
        <f t="shared" si="236"/>
        <v>0</v>
      </c>
      <c r="DN110" s="3">
        <f t="shared" si="237"/>
        <v>0</v>
      </c>
      <c r="DO110" s="3">
        <f t="shared" si="238"/>
        <v>0</v>
      </c>
      <c r="DP110" s="3">
        <f t="shared" si="156"/>
        <v>0</v>
      </c>
      <c r="DQ110" s="3">
        <f t="shared" si="157"/>
        <v>0</v>
      </c>
      <c r="DR110" s="3">
        <f>IF(DM110=0,0,IF(DO110-DP110=0,0,MIN(DO110-DP110,$D$1-$C110-SUMIF($J$15:DQ$15,"Snowball",$J110:DQ110))))</f>
        <v>0</v>
      </c>
      <c r="DS110" s="3">
        <f t="shared" si="180"/>
        <v>0</v>
      </c>
      <c r="DT110" s="104">
        <f t="shared" si="239"/>
        <v>0</v>
      </c>
      <c r="DU110" s="3">
        <f t="shared" si="240"/>
        <v>0</v>
      </c>
      <c r="DV110" s="3">
        <f t="shared" si="241"/>
        <v>0</v>
      </c>
      <c r="DW110" s="3">
        <f t="shared" si="158"/>
        <v>0</v>
      </c>
      <c r="DX110" s="3">
        <f t="shared" si="159"/>
        <v>0</v>
      </c>
      <c r="DY110" s="3">
        <f>IF(DT110=0,0,IF(DV110-DW110=0,0,MIN(DV110-DW110,$D$1-$C110-SUMIF($J$15:DX$15,"Snowball",$J110:DX110))))</f>
        <v>0</v>
      </c>
      <c r="DZ110" s="3">
        <f t="shared" si="181"/>
        <v>0</v>
      </c>
      <c r="EA110" s="104">
        <f t="shared" si="242"/>
        <v>0</v>
      </c>
      <c r="EB110" s="3">
        <f t="shared" si="243"/>
        <v>0</v>
      </c>
      <c r="EC110" s="3">
        <f t="shared" si="244"/>
        <v>0</v>
      </c>
      <c r="ED110" s="3">
        <f t="shared" si="160"/>
        <v>0</v>
      </c>
      <c r="EE110" s="3">
        <f t="shared" si="161"/>
        <v>0</v>
      </c>
      <c r="EF110" s="3">
        <f>IF(EA110=0,0,IF(EC110-ED110=0,0,MIN(EC110-ED110,$D$1-$C110-SUMIF($J$15:EE$15,"Snowball",$J110:EE110))))</f>
        <v>0</v>
      </c>
      <c r="EG110" s="3">
        <f t="shared" si="182"/>
        <v>0</v>
      </c>
      <c r="EH110" s="104">
        <f t="shared" si="245"/>
        <v>0</v>
      </c>
      <c r="EI110" s="3">
        <f t="shared" si="246"/>
        <v>0</v>
      </c>
      <c r="EJ110" s="3">
        <f t="shared" si="247"/>
        <v>0</v>
      </c>
      <c r="EK110" s="3">
        <f t="shared" si="162"/>
        <v>0</v>
      </c>
      <c r="EL110" s="3">
        <f t="shared" si="163"/>
        <v>0</v>
      </c>
      <c r="EM110" s="3">
        <f>IF(EH110=0,0,IF(EJ110-EK110=0,0,MIN(EJ110-EK110,$D$1-$C110-SUMIF($J$15:EL$15,"Snowball",$J110:EL110))))</f>
        <v>0</v>
      </c>
      <c r="EN110" s="3">
        <f t="shared" si="183"/>
        <v>0</v>
      </c>
    </row>
    <row r="111" spans="1:144" x14ac:dyDescent="0.25">
      <c r="A111" s="1" t="s">
        <v>111</v>
      </c>
      <c r="B111" s="76">
        <f t="shared" si="184"/>
        <v>0</v>
      </c>
      <c r="C111" s="3">
        <f t="shared" si="185"/>
        <v>0</v>
      </c>
      <c r="D111" s="101">
        <f t="shared" si="186"/>
        <v>0</v>
      </c>
      <c r="E111" s="104">
        <f t="shared" si="187"/>
        <v>0</v>
      </c>
      <c r="F111" s="3">
        <f t="shared" si="188"/>
        <v>0</v>
      </c>
      <c r="G111" s="3">
        <f t="shared" si="189"/>
        <v>0</v>
      </c>
      <c r="H111" s="3">
        <f t="shared" si="124"/>
        <v>0</v>
      </c>
      <c r="I111" s="3">
        <f t="shared" si="125"/>
        <v>0</v>
      </c>
      <c r="J111" s="3">
        <f t="shared" si="190"/>
        <v>0</v>
      </c>
      <c r="K111" s="3">
        <f t="shared" si="164"/>
        <v>0</v>
      </c>
      <c r="L111" s="104">
        <f t="shared" si="191"/>
        <v>0</v>
      </c>
      <c r="M111" s="3">
        <f t="shared" si="192"/>
        <v>0</v>
      </c>
      <c r="N111" s="3">
        <f t="shared" si="193"/>
        <v>0</v>
      </c>
      <c r="O111" s="3">
        <f t="shared" si="126"/>
        <v>0</v>
      </c>
      <c r="P111" s="3">
        <f t="shared" si="127"/>
        <v>0</v>
      </c>
      <c r="Q111" s="3">
        <f>IF(L111=0,0,IF(N111-O111=0,0,MIN(N111-O111,$D$1-$C111-SUMIF($J$15:P$15,"Snowball",$J111:P111))))</f>
        <v>0</v>
      </c>
      <c r="R111" s="3">
        <f t="shared" si="165"/>
        <v>0</v>
      </c>
      <c r="S111" s="104">
        <f t="shared" si="194"/>
        <v>0</v>
      </c>
      <c r="T111" s="3">
        <f t="shared" si="195"/>
        <v>0</v>
      </c>
      <c r="U111" s="3">
        <f t="shared" si="196"/>
        <v>0</v>
      </c>
      <c r="V111" s="3">
        <f t="shared" si="128"/>
        <v>0</v>
      </c>
      <c r="W111" s="3">
        <f t="shared" si="129"/>
        <v>0</v>
      </c>
      <c r="X111" s="3">
        <f>IF(S111=0,0,IF(U111-V111=0,0,MIN(U111-V111,$D$1-$C111-SUMIF($J$15:W$15,"Snowball",$J111:W111))))</f>
        <v>0</v>
      </c>
      <c r="Y111" s="3">
        <f t="shared" si="166"/>
        <v>0</v>
      </c>
      <c r="Z111" s="104">
        <f t="shared" si="197"/>
        <v>0</v>
      </c>
      <c r="AA111" s="3">
        <f t="shared" si="198"/>
        <v>0</v>
      </c>
      <c r="AB111" s="3">
        <f t="shared" si="199"/>
        <v>0</v>
      </c>
      <c r="AC111" s="3">
        <f t="shared" si="130"/>
        <v>0</v>
      </c>
      <c r="AD111" s="3">
        <f t="shared" si="131"/>
        <v>0</v>
      </c>
      <c r="AE111" s="3">
        <f>IF(Z111=0,0,IF(AB111-AC111=0,0,MIN(AB111-AC111,$D$1-$C111-SUMIF($J$15:AD$15,"Snowball",$J111:AD111))))</f>
        <v>0</v>
      </c>
      <c r="AF111" s="3">
        <f t="shared" si="167"/>
        <v>0</v>
      </c>
      <c r="AG111" s="104">
        <f t="shared" si="200"/>
        <v>0</v>
      </c>
      <c r="AH111" s="3">
        <f t="shared" si="201"/>
        <v>0</v>
      </c>
      <c r="AI111" s="3">
        <f t="shared" si="202"/>
        <v>0</v>
      </c>
      <c r="AJ111" s="3">
        <f t="shared" si="132"/>
        <v>0</v>
      </c>
      <c r="AK111" s="3">
        <f t="shared" si="133"/>
        <v>0</v>
      </c>
      <c r="AL111" s="3">
        <f>IF(AG111=0,0,IF(AI111-AJ111=0,0,MIN(AI111-AJ111,$D$1-$C111-SUMIF($J$15:AK$15,"Snowball",$J111:AK111))))</f>
        <v>0</v>
      </c>
      <c r="AM111" s="3">
        <f t="shared" si="168"/>
        <v>0</v>
      </c>
      <c r="AN111" s="104">
        <f t="shared" si="203"/>
        <v>0</v>
      </c>
      <c r="AO111" s="3">
        <f t="shared" si="204"/>
        <v>0</v>
      </c>
      <c r="AP111" s="3">
        <f t="shared" si="205"/>
        <v>0</v>
      </c>
      <c r="AQ111" s="3">
        <f t="shared" si="134"/>
        <v>0</v>
      </c>
      <c r="AR111" s="3">
        <f t="shared" si="135"/>
        <v>0</v>
      </c>
      <c r="AS111" s="3">
        <f>IF(AN111=0,0,IF(AP111-AQ111=0,0,MIN(AP111-AQ111,$D$1-$C111-SUMIF($J$15:AR$15,"Snowball",$J111:AR111))))</f>
        <v>0</v>
      </c>
      <c r="AT111" s="3">
        <f t="shared" si="169"/>
        <v>0</v>
      </c>
      <c r="AU111" s="104">
        <f t="shared" si="206"/>
        <v>0</v>
      </c>
      <c r="AV111" s="3">
        <f t="shared" si="207"/>
        <v>0</v>
      </c>
      <c r="AW111" s="3">
        <f t="shared" si="208"/>
        <v>0</v>
      </c>
      <c r="AX111" s="3">
        <f t="shared" si="136"/>
        <v>0</v>
      </c>
      <c r="AY111" s="3">
        <f t="shared" si="137"/>
        <v>0</v>
      </c>
      <c r="AZ111" s="3">
        <f>IF(AU111=0,0,IF(AW111-AX111=0,0,MIN(AW111-AX111,$D$1-$C111-SUMIF($J$15:AY$15,"Snowball",$J111:AY111))))</f>
        <v>0</v>
      </c>
      <c r="BA111" s="3">
        <f t="shared" si="170"/>
        <v>0</v>
      </c>
      <c r="BB111" s="104">
        <f t="shared" si="209"/>
        <v>0</v>
      </c>
      <c r="BC111" s="3">
        <f t="shared" si="210"/>
        <v>0</v>
      </c>
      <c r="BD111" s="3">
        <f t="shared" si="211"/>
        <v>0</v>
      </c>
      <c r="BE111" s="3">
        <f t="shared" si="138"/>
        <v>0</v>
      </c>
      <c r="BF111" s="3">
        <f t="shared" si="139"/>
        <v>0</v>
      </c>
      <c r="BG111" s="3">
        <f>IF(BB111=0,0,IF(BD111-BE111=0,0,MIN(BD111-BE111,$D$1-$C111-SUMIF($J$15:BF$15,"Snowball",$J111:BF111))))</f>
        <v>0</v>
      </c>
      <c r="BH111" s="3">
        <f t="shared" si="171"/>
        <v>0</v>
      </c>
      <c r="BI111" s="104">
        <f t="shared" si="212"/>
        <v>0</v>
      </c>
      <c r="BJ111" s="3">
        <f t="shared" si="213"/>
        <v>0</v>
      </c>
      <c r="BK111" s="3">
        <f t="shared" si="214"/>
        <v>0</v>
      </c>
      <c r="BL111" s="3">
        <f t="shared" si="140"/>
        <v>0</v>
      </c>
      <c r="BM111" s="3">
        <f t="shared" si="141"/>
        <v>0</v>
      </c>
      <c r="BN111" s="3">
        <f>IF(BI111=0,0,IF(BK111-BL111=0,0,MIN(BK111-BL111,$D$1-$C111-SUMIF($J$15:BM$15,"Snowball",$J111:BM111))))</f>
        <v>0</v>
      </c>
      <c r="BO111" s="3">
        <f t="shared" si="172"/>
        <v>0</v>
      </c>
      <c r="BP111" s="104">
        <f t="shared" si="215"/>
        <v>0</v>
      </c>
      <c r="BQ111" s="3">
        <f t="shared" si="216"/>
        <v>0</v>
      </c>
      <c r="BR111" s="3">
        <f t="shared" si="217"/>
        <v>0</v>
      </c>
      <c r="BS111" s="3">
        <f t="shared" si="142"/>
        <v>0</v>
      </c>
      <c r="BT111" s="3">
        <f t="shared" si="143"/>
        <v>0</v>
      </c>
      <c r="BU111" s="3">
        <f>IF(BP111=0,0,IF(BR111-BS111=0,0,MIN(BR111-BS111,$D$1-$C111-SUMIF($J$15:BT$15,"Snowball",$J111:BT111))))</f>
        <v>0</v>
      </c>
      <c r="BV111" s="3">
        <f t="shared" si="173"/>
        <v>0</v>
      </c>
      <c r="BW111" s="104">
        <f t="shared" si="218"/>
        <v>0</v>
      </c>
      <c r="BX111" s="3">
        <f t="shared" si="219"/>
        <v>0</v>
      </c>
      <c r="BY111" s="3">
        <f t="shared" si="220"/>
        <v>0</v>
      </c>
      <c r="BZ111" s="3">
        <f t="shared" si="144"/>
        <v>0</v>
      </c>
      <c r="CA111" s="3">
        <f t="shared" si="145"/>
        <v>0</v>
      </c>
      <c r="CB111" s="3">
        <f>IF(BW111=0,0,IF(BY111-BZ111=0,0,MIN(BY111-BZ111,$D$1-$C111-SUMIF($J$15:CA$15,"Snowball",$J111:CA111))))</f>
        <v>0</v>
      </c>
      <c r="CC111" s="3">
        <f t="shared" si="174"/>
        <v>0</v>
      </c>
      <c r="CD111" s="104">
        <f t="shared" si="221"/>
        <v>0</v>
      </c>
      <c r="CE111" s="3">
        <f t="shared" si="222"/>
        <v>0</v>
      </c>
      <c r="CF111" s="3">
        <f t="shared" si="223"/>
        <v>0</v>
      </c>
      <c r="CG111" s="3">
        <f t="shared" si="146"/>
        <v>0</v>
      </c>
      <c r="CH111" s="3">
        <f t="shared" si="147"/>
        <v>0</v>
      </c>
      <c r="CI111" s="3">
        <f>IF(CD111=0,0,IF(CF111-CG111=0,0,MIN(CF111-CG111,$D$1-$C111-SUMIF($J$15:CH$15,"Snowball",$J111:CH111))))</f>
        <v>0</v>
      </c>
      <c r="CJ111" s="3">
        <f t="shared" si="175"/>
        <v>0</v>
      </c>
      <c r="CK111" s="104">
        <f t="shared" si="224"/>
        <v>0</v>
      </c>
      <c r="CL111" s="3">
        <f t="shared" si="225"/>
        <v>0</v>
      </c>
      <c r="CM111" s="3">
        <f t="shared" si="226"/>
        <v>0</v>
      </c>
      <c r="CN111" s="3">
        <f t="shared" si="148"/>
        <v>0</v>
      </c>
      <c r="CO111" s="3">
        <f t="shared" si="149"/>
        <v>0</v>
      </c>
      <c r="CP111" s="3">
        <f>IF(CK111=0,0,IF(CM111-CN111=0,0,MIN(CM111-CN111,$D$1-$C111-SUMIF($J$15:CO$15,"Snowball",$J111:CO111))))</f>
        <v>0</v>
      </c>
      <c r="CQ111" s="3">
        <f t="shared" si="176"/>
        <v>0</v>
      </c>
      <c r="CR111" s="104">
        <f t="shared" si="227"/>
        <v>0</v>
      </c>
      <c r="CS111" s="3">
        <f t="shared" si="228"/>
        <v>0</v>
      </c>
      <c r="CT111" s="3">
        <f t="shared" si="229"/>
        <v>0</v>
      </c>
      <c r="CU111" s="3">
        <f t="shared" si="150"/>
        <v>0</v>
      </c>
      <c r="CV111" s="3">
        <f t="shared" si="151"/>
        <v>0</v>
      </c>
      <c r="CW111" s="3">
        <f>IF(CR111=0,0,IF(CT111-CU111=0,0,MIN(CT111-CU111,$D$1-$C111-SUMIF($J$15:CV$15,"Snowball",$J111:CV111))))</f>
        <v>0</v>
      </c>
      <c r="CX111" s="3">
        <f t="shared" si="177"/>
        <v>0</v>
      </c>
      <c r="CY111" s="104">
        <f t="shared" si="230"/>
        <v>0</v>
      </c>
      <c r="CZ111" s="3">
        <f t="shared" si="231"/>
        <v>0</v>
      </c>
      <c r="DA111" s="3">
        <f t="shared" si="232"/>
        <v>0</v>
      </c>
      <c r="DB111" s="3">
        <f t="shared" si="152"/>
        <v>0</v>
      </c>
      <c r="DC111" s="3">
        <f t="shared" si="153"/>
        <v>0</v>
      </c>
      <c r="DD111" s="3">
        <f>IF(CY111=0,0,IF(DA111-DB111=0,0,MIN(DA111-DB111,$D$1-$C111-SUMIF($J$15:DC$15,"Snowball",$J111:DC111))))</f>
        <v>0</v>
      </c>
      <c r="DE111" s="3">
        <f t="shared" si="178"/>
        <v>0</v>
      </c>
      <c r="DF111" s="104">
        <f t="shared" si="233"/>
        <v>0</v>
      </c>
      <c r="DG111" s="3">
        <f t="shared" si="234"/>
        <v>0</v>
      </c>
      <c r="DH111" s="3">
        <f t="shared" si="235"/>
        <v>0</v>
      </c>
      <c r="DI111" s="3">
        <f t="shared" si="154"/>
        <v>0</v>
      </c>
      <c r="DJ111" s="3">
        <f t="shared" si="155"/>
        <v>0</v>
      </c>
      <c r="DK111" s="3">
        <f>IF(DF111=0,0,IF(DH111-DI111=0,0,MIN(DH111-DI111,$D$1-$C111-SUMIF($J$15:DJ$15,"Snowball",$J111:DJ111))))</f>
        <v>0</v>
      </c>
      <c r="DL111" s="3">
        <f t="shared" si="179"/>
        <v>0</v>
      </c>
      <c r="DM111" s="104">
        <f t="shared" si="236"/>
        <v>0</v>
      </c>
      <c r="DN111" s="3">
        <f t="shared" si="237"/>
        <v>0</v>
      </c>
      <c r="DO111" s="3">
        <f t="shared" si="238"/>
        <v>0</v>
      </c>
      <c r="DP111" s="3">
        <f t="shared" si="156"/>
        <v>0</v>
      </c>
      <c r="DQ111" s="3">
        <f t="shared" si="157"/>
        <v>0</v>
      </c>
      <c r="DR111" s="3">
        <f>IF(DM111=0,0,IF(DO111-DP111=0,0,MIN(DO111-DP111,$D$1-$C111-SUMIF($J$15:DQ$15,"Snowball",$J111:DQ111))))</f>
        <v>0</v>
      </c>
      <c r="DS111" s="3">
        <f t="shared" si="180"/>
        <v>0</v>
      </c>
      <c r="DT111" s="104">
        <f t="shared" si="239"/>
        <v>0</v>
      </c>
      <c r="DU111" s="3">
        <f t="shared" si="240"/>
        <v>0</v>
      </c>
      <c r="DV111" s="3">
        <f t="shared" si="241"/>
        <v>0</v>
      </c>
      <c r="DW111" s="3">
        <f t="shared" si="158"/>
        <v>0</v>
      </c>
      <c r="DX111" s="3">
        <f t="shared" si="159"/>
        <v>0</v>
      </c>
      <c r="DY111" s="3">
        <f>IF(DT111=0,0,IF(DV111-DW111=0,0,MIN(DV111-DW111,$D$1-$C111-SUMIF($J$15:DX$15,"Snowball",$J111:DX111))))</f>
        <v>0</v>
      </c>
      <c r="DZ111" s="3">
        <f t="shared" si="181"/>
        <v>0</v>
      </c>
      <c r="EA111" s="104">
        <f t="shared" si="242"/>
        <v>0</v>
      </c>
      <c r="EB111" s="3">
        <f t="shared" si="243"/>
        <v>0</v>
      </c>
      <c r="EC111" s="3">
        <f t="shared" si="244"/>
        <v>0</v>
      </c>
      <c r="ED111" s="3">
        <f t="shared" si="160"/>
        <v>0</v>
      </c>
      <c r="EE111" s="3">
        <f t="shared" si="161"/>
        <v>0</v>
      </c>
      <c r="EF111" s="3">
        <f>IF(EA111=0,0,IF(EC111-ED111=0,0,MIN(EC111-ED111,$D$1-$C111-SUMIF($J$15:EE$15,"Snowball",$J111:EE111))))</f>
        <v>0</v>
      </c>
      <c r="EG111" s="3">
        <f t="shared" si="182"/>
        <v>0</v>
      </c>
      <c r="EH111" s="104">
        <f t="shared" si="245"/>
        <v>0</v>
      </c>
      <c r="EI111" s="3">
        <f t="shared" si="246"/>
        <v>0</v>
      </c>
      <c r="EJ111" s="3">
        <f t="shared" si="247"/>
        <v>0</v>
      </c>
      <c r="EK111" s="3">
        <f t="shared" si="162"/>
        <v>0</v>
      </c>
      <c r="EL111" s="3">
        <f t="shared" si="163"/>
        <v>0</v>
      </c>
      <c r="EM111" s="3">
        <f>IF(EH111=0,0,IF(EJ111-EK111=0,0,MIN(EJ111-EK111,$D$1-$C111-SUMIF($J$15:EL$15,"Snowball",$J111:EL111))))</f>
        <v>0</v>
      </c>
      <c r="EN111" s="3">
        <f t="shared" si="183"/>
        <v>0</v>
      </c>
    </row>
    <row r="112" spans="1:144" x14ac:dyDescent="0.25">
      <c r="A112" s="1" t="s">
        <v>112</v>
      </c>
      <c r="B112" s="76">
        <f t="shared" si="184"/>
        <v>0</v>
      </c>
      <c r="C112" s="3">
        <f t="shared" si="185"/>
        <v>0</v>
      </c>
      <c r="D112" s="101">
        <f t="shared" si="186"/>
        <v>0</v>
      </c>
      <c r="E112" s="104">
        <f t="shared" si="187"/>
        <v>0</v>
      </c>
      <c r="F112" s="3">
        <f t="shared" si="188"/>
        <v>0</v>
      </c>
      <c r="G112" s="3">
        <f t="shared" si="189"/>
        <v>0</v>
      </c>
      <c r="H112" s="3">
        <f t="shared" si="124"/>
        <v>0</v>
      </c>
      <c r="I112" s="3">
        <f t="shared" si="125"/>
        <v>0</v>
      </c>
      <c r="J112" s="3">
        <f t="shared" si="190"/>
        <v>0</v>
      </c>
      <c r="K112" s="3">
        <f t="shared" si="164"/>
        <v>0</v>
      </c>
      <c r="L112" s="104">
        <f t="shared" si="191"/>
        <v>0</v>
      </c>
      <c r="M112" s="3">
        <f t="shared" si="192"/>
        <v>0</v>
      </c>
      <c r="N112" s="3">
        <f t="shared" si="193"/>
        <v>0</v>
      </c>
      <c r="O112" s="3">
        <f t="shared" si="126"/>
        <v>0</v>
      </c>
      <c r="P112" s="3">
        <f t="shared" si="127"/>
        <v>0</v>
      </c>
      <c r="Q112" s="3">
        <f>IF(L112=0,0,IF(N112-O112=0,0,MIN(N112-O112,$D$1-$C112-SUMIF($J$15:P$15,"Snowball",$J112:P112))))</f>
        <v>0</v>
      </c>
      <c r="R112" s="3">
        <f t="shared" si="165"/>
        <v>0</v>
      </c>
      <c r="S112" s="104">
        <f t="shared" si="194"/>
        <v>0</v>
      </c>
      <c r="T112" s="3">
        <f t="shared" si="195"/>
        <v>0</v>
      </c>
      <c r="U112" s="3">
        <f t="shared" si="196"/>
        <v>0</v>
      </c>
      <c r="V112" s="3">
        <f t="shared" si="128"/>
        <v>0</v>
      </c>
      <c r="W112" s="3">
        <f t="shared" si="129"/>
        <v>0</v>
      </c>
      <c r="X112" s="3">
        <f>IF(S112=0,0,IF(U112-V112=0,0,MIN(U112-V112,$D$1-$C112-SUMIF($J$15:W$15,"Snowball",$J112:W112))))</f>
        <v>0</v>
      </c>
      <c r="Y112" s="3">
        <f t="shared" si="166"/>
        <v>0</v>
      </c>
      <c r="Z112" s="104">
        <f t="shared" si="197"/>
        <v>0</v>
      </c>
      <c r="AA112" s="3">
        <f t="shared" si="198"/>
        <v>0</v>
      </c>
      <c r="AB112" s="3">
        <f t="shared" si="199"/>
        <v>0</v>
      </c>
      <c r="AC112" s="3">
        <f t="shared" si="130"/>
        <v>0</v>
      </c>
      <c r="AD112" s="3">
        <f t="shared" si="131"/>
        <v>0</v>
      </c>
      <c r="AE112" s="3">
        <f>IF(Z112=0,0,IF(AB112-AC112=0,0,MIN(AB112-AC112,$D$1-$C112-SUMIF($J$15:AD$15,"Snowball",$J112:AD112))))</f>
        <v>0</v>
      </c>
      <c r="AF112" s="3">
        <f t="shared" si="167"/>
        <v>0</v>
      </c>
      <c r="AG112" s="104">
        <f t="shared" si="200"/>
        <v>0</v>
      </c>
      <c r="AH112" s="3">
        <f t="shared" si="201"/>
        <v>0</v>
      </c>
      <c r="AI112" s="3">
        <f t="shared" si="202"/>
        <v>0</v>
      </c>
      <c r="AJ112" s="3">
        <f t="shared" si="132"/>
        <v>0</v>
      </c>
      <c r="AK112" s="3">
        <f t="shared" si="133"/>
        <v>0</v>
      </c>
      <c r="AL112" s="3">
        <f>IF(AG112=0,0,IF(AI112-AJ112=0,0,MIN(AI112-AJ112,$D$1-$C112-SUMIF($J$15:AK$15,"Snowball",$J112:AK112))))</f>
        <v>0</v>
      </c>
      <c r="AM112" s="3">
        <f t="shared" si="168"/>
        <v>0</v>
      </c>
      <c r="AN112" s="104">
        <f t="shared" si="203"/>
        <v>0</v>
      </c>
      <c r="AO112" s="3">
        <f t="shared" si="204"/>
        <v>0</v>
      </c>
      <c r="AP112" s="3">
        <f t="shared" si="205"/>
        <v>0</v>
      </c>
      <c r="AQ112" s="3">
        <f t="shared" si="134"/>
        <v>0</v>
      </c>
      <c r="AR112" s="3">
        <f t="shared" si="135"/>
        <v>0</v>
      </c>
      <c r="AS112" s="3">
        <f>IF(AN112=0,0,IF(AP112-AQ112=0,0,MIN(AP112-AQ112,$D$1-$C112-SUMIF($J$15:AR$15,"Snowball",$J112:AR112))))</f>
        <v>0</v>
      </c>
      <c r="AT112" s="3">
        <f t="shared" si="169"/>
        <v>0</v>
      </c>
      <c r="AU112" s="104">
        <f t="shared" si="206"/>
        <v>0</v>
      </c>
      <c r="AV112" s="3">
        <f t="shared" si="207"/>
        <v>0</v>
      </c>
      <c r="AW112" s="3">
        <f t="shared" si="208"/>
        <v>0</v>
      </c>
      <c r="AX112" s="3">
        <f t="shared" si="136"/>
        <v>0</v>
      </c>
      <c r="AY112" s="3">
        <f t="shared" si="137"/>
        <v>0</v>
      </c>
      <c r="AZ112" s="3">
        <f>IF(AU112=0,0,IF(AW112-AX112=0,0,MIN(AW112-AX112,$D$1-$C112-SUMIF($J$15:AY$15,"Snowball",$J112:AY112))))</f>
        <v>0</v>
      </c>
      <c r="BA112" s="3">
        <f t="shared" si="170"/>
        <v>0</v>
      </c>
      <c r="BB112" s="104">
        <f t="shared" si="209"/>
        <v>0</v>
      </c>
      <c r="BC112" s="3">
        <f t="shared" si="210"/>
        <v>0</v>
      </c>
      <c r="BD112" s="3">
        <f t="shared" si="211"/>
        <v>0</v>
      </c>
      <c r="BE112" s="3">
        <f t="shared" si="138"/>
        <v>0</v>
      </c>
      <c r="BF112" s="3">
        <f t="shared" si="139"/>
        <v>0</v>
      </c>
      <c r="BG112" s="3">
        <f>IF(BB112=0,0,IF(BD112-BE112=0,0,MIN(BD112-BE112,$D$1-$C112-SUMIF($J$15:BF$15,"Snowball",$J112:BF112))))</f>
        <v>0</v>
      </c>
      <c r="BH112" s="3">
        <f t="shared" si="171"/>
        <v>0</v>
      </c>
      <c r="BI112" s="104">
        <f t="shared" si="212"/>
        <v>0</v>
      </c>
      <c r="BJ112" s="3">
        <f t="shared" si="213"/>
        <v>0</v>
      </c>
      <c r="BK112" s="3">
        <f t="shared" si="214"/>
        <v>0</v>
      </c>
      <c r="BL112" s="3">
        <f t="shared" si="140"/>
        <v>0</v>
      </c>
      <c r="BM112" s="3">
        <f t="shared" si="141"/>
        <v>0</v>
      </c>
      <c r="BN112" s="3">
        <f>IF(BI112=0,0,IF(BK112-BL112=0,0,MIN(BK112-BL112,$D$1-$C112-SUMIF($J$15:BM$15,"Snowball",$J112:BM112))))</f>
        <v>0</v>
      </c>
      <c r="BO112" s="3">
        <f t="shared" si="172"/>
        <v>0</v>
      </c>
      <c r="BP112" s="104">
        <f t="shared" si="215"/>
        <v>0</v>
      </c>
      <c r="BQ112" s="3">
        <f t="shared" si="216"/>
        <v>0</v>
      </c>
      <c r="BR112" s="3">
        <f t="shared" si="217"/>
        <v>0</v>
      </c>
      <c r="BS112" s="3">
        <f t="shared" si="142"/>
        <v>0</v>
      </c>
      <c r="BT112" s="3">
        <f t="shared" si="143"/>
        <v>0</v>
      </c>
      <c r="BU112" s="3">
        <f>IF(BP112=0,0,IF(BR112-BS112=0,0,MIN(BR112-BS112,$D$1-$C112-SUMIF($J$15:BT$15,"Snowball",$J112:BT112))))</f>
        <v>0</v>
      </c>
      <c r="BV112" s="3">
        <f t="shared" si="173"/>
        <v>0</v>
      </c>
      <c r="BW112" s="104">
        <f t="shared" si="218"/>
        <v>0</v>
      </c>
      <c r="BX112" s="3">
        <f t="shared" si="219"/>
        <v>0</v>
      </c>
      <c r="BY112" s="3">
        <f t="shared" si="220"/>
        <v>0</v>
      </c>
      <c r="BZ112" s="3">
        <f t="shared" si="144"/>
        <v>0</v>
      </c>
      <c r="CA112" s="3">
        <f t="shared" si="145"/>
        <v>0</v>
      </c>
      <c r="CB112" s="3">
        <f>IF(BW112=0,0,IF(BY112-BZ112=0,0,MIN(BY112-BZ112,$D$1-$C112-SUMIF($J$15:CA$15,"Snowball",$J112:CA112))))</f>
        <v>0</v>
      </c>
      <c r="CC112" s="3">
        <f t="shared" si="174"/>
        <v>0</v>
      </c>
      <c r="CD112" s="104">
        <f t="shared" si="221"/>
        <v>0</v>
      </c>
      <c r="CE112" s="3">
        <f t="shared" si="222"/>
        <v>0</v>
      </c>
      <c r="CF112" s="3">
        <f t="shared" si="223"/>
        <v>0</v>
      </c>
      <c r="CG112" s="3">
        <f t="shared" si="146"/>
        <v>0</v>
      </c>
      <c r="CH112" s="3">
        <f t="shared" si="147"/>
        <v>0</v>
      </c>
      <c r="CI112" s="3">
        <f>IF(CD112=0,0,IF(CF112-CG112=0,0,MIN(CF112-CG112,$D$1-$C112-SUMIF($J$15:CH$15,"Snowball",$J112:CH112))))</f>
        <v>0</v>
      </c>
      <c r="CJ112" s="3">
        <f t="shared" si="175"/>
        <v>0</v>
      </c>
      <c r="CK112" s="104">
        <f t="shared" si="224"/>
        <v>0</v>
      </c>
      <c r="CL112" s="3">
        <f t="shared" si="225"/>
        <v>0</v>
      </c>
      <c r="CM112" s="3">
        <f t="shared" si="226"/>
        <v>0</v>
      </c>
      <c r="CN112" s="3">
        <f t="shared" si="148"/>
        <v>0</v>
      </c>
      <c r="CO112" s="3">
        <f t="shared" si="149"/>
        <v>0</v>
      </c>
      <c r="CP112" s="3">
        <f>IF(CK112=0,0,IF(CM112-CN112=0,0,MIN(CM112-CN112,$D$1-$C112-SUMIF($J$15:CO$15,"Snowball",$J112:CO112))))</f>
        <v>0</v>
      </c>
      <c r="CQ112" s="3">
        <f t="shared" si="176"/>
        <v>0</v>
      </c>
      <c r="CR112" s="104">
        <f t="shared" si="227"/>
        <v>0</v>
      </c>
      <c r="CS112" s="3">
        <f t="shared" si="228"/>
        <v>0</v>
      </c>
      <c r="CT112" s="3">
        <f t="shared" si="229"/>
        <v>0</v>
      </c>
      <c r="CU112" s="3">
        <f t="shared" si="150"/>
        <v>0</v>
      </c>
      <c r="CV112" s="3">
        <f t="shared" si="151"/>
        <v>0</v>
      </c>
      <c r="CW112" s="3">
        <f>IF(CR112=0,0,IF(CT112-CU112=0,0,MIN(CT112-CU112,$D$1-$C112-SUMIF($J$15:CV$15,"Snowball",$J112:CV112))))</f>
        <v>0</v>
      </c>
      <c r="CX112" s="3">
        <f t="shared" si="177"/>
        <v>0</v>
      </c>
      <c r="CY112" s="104">
        <f t="shared" si="230"/>
        <v>0</v>
      </c>
      <c r="CZ112" s="3">
        <f t="shared" si="231"/>
        <v>0</v>
      </c>
      <c r="DA112" s="3">
        <f t="shared" si="232"/>
        <v>0</v>
      </c>
      <c r="DB112" s="3">
        <f t="shared" si="152"/>
        <v>0</v>
      </c>
      <c r="DC112" s="3">
        <f t="shared" si="153"/>
        <v>0</v>
      </c>
      <c r="DD112" s="3">
        <f>IF(CY112=0,0,IF(DA112-DB112=0,0,MIN(DA112-DB112,$D$1-$C112-SUMIF($J$15:DC$15,"Snowball",$J112:DC112))))</f>
        <v>0</v>
      </c>
      <c r="DE112" s="3">
        <f t="shared" si="178"/>
        <v>0</v>
      </c>
      <c r="DF112" s="104">
        <f t="shared" si="233"/>
        <v>0</v>
      </c>
      <c r="DG112" s="3">
        <f t="shared" si="234"/>
        <v>0</v>
      </c>
      <c r="DH112" s="3">
        <f t="shared" si="235"/>
        <v>0</v>
      </c>
      <c r="DI112" s="3">
        <f t="shared" si="154"/>
        <v>0</v>
      </c>
      <c r="DJ112" s="3">
        <f t="shared" si="155"/>
        <v>0</v>
      </c>
      <c r="DK112" s="3">
        <f>IF(DF112=0,0,IF(DH112-DI112=0,0,MIN(DH112-DI112,$D$1-$C112-SUMIF($J$15:DJ$15,"Snowball",$J112:DJ112))))</f>
        <v>0</v>
      </c>
      <c r="DL112" s="3">
        <f t="shared" si="179"/>
        <v>0</v>
      </c>
      <c r="DM112" s="104">
        <f t="shared" si="236"/>
        <v>0</v>
      </c>
      <c r="DN112" s="3">
        <f t="shared" si="237"/>
        <v>0</v>
      </c>
      <c r="DO112" s="3">
        <f t="shared" si="238"/>
        <v>0</v>
      </c>
      <c r="DP112" s="3">
        <f t="shared" si="156"/>
        <v>0</v>
      </c>
      <c r="DQ112" s="3">
        <f t="shared" si="157"/>
        <v>0</v>
      </c>
      <c r="DR112" s="3">
        <f>IF(DM112=0,0,IF(DO112-DP112=0,0,MIN(DO112-DP112,$D$1-$C112-SUMIF($J$15:DQ$15,"Snowball",$J112:DQ112))))</f>
        <v>0</v>
      </c>
      <c r="DS112" s="3">
        <f t="shared" si="180"/>
        <v>0</v>
      </c>
      <c r="DT112" s="104">
        <f t="shared" si="239"/>
        <v>0</v>
      </c>
      <c r="DU112" s="3">
        <f t="shared" si="240"/>
        <v>0</v>
      </c>
      <c r="DV112" s="3">
        <f t="shared" si="241"/>
        <v>0</v>
      </c>
      <c r="DW112" s="3">
        <f t="shared" si="158"/>
        <v>0</v>
      </c>
      <c r="DX112" s="3">
        <f t="shared" si="159"/>
        <v>0</v>
      </c>
      <c r="DY112" s="3">
        <f>IF(DT112=0,0,IF(DV112-DW112=0,0,MIN(DV112-DW112,$D$1-$C112-SUMIF($J$15:DX$15,"Snowball",$J112:DX112))))</f>
        <v>0</v>
      </c>
      <c r="DZ112" s="3">
        <f t="shared" si="181"/>
        <v>0</v>
      </c>
      <c r="EA112" s="104">
        <f t="shared" si="242"/>
        <v>0</v>
      </c>
      <c r="EB112" s="3">
        <f t="shared" si="243"/>
        <v>0</v>
      </c>
      <c r="EC112" s="3">
        <f t="shared" si="244"/>
        <v>0</v>
      </c>
      <c r="ED112" s="3">
        <f t="shared" si="160"/>
        <v>0</v>
      </c>
      <c r="EE112" s="3">
        <f t="shared" si="161"/>
        <v>0</v>
      </c>
      <c r="EF112" s="3">
        <f>IF(EA112=0,0,IF(EC112-ED112=0,0,MIN(EC112-ED112,$D$1-$C112-SUMIF($J$15:EE$15,"Snowball",$J112:EE112))))</f>
        <v>0</v>
      </c>
      <c r="EG112" s="3">
        <f t="shared" si="182"/>
        <v>0</v>
      </c>
      <c r="EH112" s="104">
        <f t="shared" si="245"/>
        <v>0</v>
      </c>
      <c r="EI112" s="3">
        <f t="shared" si="246"/>
        <v>0</v>
      </c>
      <c r="EJ112" s="3">
        <f t="shared" si="247"/>
        <v>0</v>
      </c>
      <c r="EK112" s="3">
        <f t="shared" si="162"/>
        <v>0</v>
      </c>
      <c r="EL112" s="3">
        <f t="shared" si="163"/>
        <v>0</v>
      </c>
      <c r="EM112" s="3">
        <f>IF(EH112=0,0,IF(EJ112-EK112=0,0,MIN(EJ112-EK112,$D$1-$C112-SUMIF($J$15:EL$15,"Snowball",$J112:EL112))))</f>
        <v>0</v>
      </c>
      <c r="EN112" s="3">
        <f t="shared" si="183"/>
        <v>0</v>
      </c>
    </row>
    <row r="113" spans="1:144" x14ac:dyDescent="0.25">
      <c r="A113" s="1" t="s">
        <v>113</v>
      </c>
      <c r="B113" s="76">
        <f t="shared" si="184"/>
        <v>0</v>
      </c>
      <c r="C113" s="3">
        <f t="shared" si="185"/>
        <v>0</v>
      </c>
      <c r="D113" s="101">
        <f t="shared" si="186"/>
        <v>0</v>
      </c>
      <c r="E113" s="104">
        <f t="shared" si="187"/>
        <v>0</v>
      </c>
      <c r="F113" s="3">
        <f t="shared" si="188"/>
        <v>0</v>
      </c>
      <c r="G113" s="3">
        <f t="shared" si="189"/>
        <v>0</v>
      </c>
      <c r="H113" s="3">
        <f t="shared" si="124"/>
        <v>0</v>
      </c>
      <c r="I113" s="3">
        <f t="shared" si="125"/>
        <v>0</v>
      </c>
      <c r="J113" s="3">
        <f t="shared" si="190"/>
        <v>0</v>
      </c>
      <c r="K113" s="3">
        <f t="shared" si="164"/>
        <v>0</v>
      </c>
      <c r="L113" s="104">
        <f t="shared" si="191"/>
        <v>0</v>
      </c>
      <c r="M113" s="3">
        <f t="shared" si="192"/>
        <v>0</v>
      </c>
      <c r="N113" s="3">
        <f t="shared" si="193"/>
        <v>0</v>
      </c>
      <c r="O113" s="3">
        <f t="shared" si="126"/>
        <v>0</v>
      </c>
      <c r="P113" s="3">
        <f t="shared" si="127"/>
        <v>0</v>
      </c>
      <c r="Q113" s="3">
        <f>IF(L113=0,0,IF(N113-O113=0,0,MIN(N113-O113,$D$1-$C113-SUMIF($J$15:P$15,"Snowball",$J113:P113))))</f>
        <v>0</v>
      </c>
      <c r="R113" s="3">
        <f t="shared" si="165"/>
        <v>0</v>
      </c>
      <c r="S113" s="104">
        <f t="shared" si="194"/>
        <v>0</v>
      </c>
      <c r="T113" s="3">
        <f t="shared" si="195"/>
        <v>0</v>
      </c>
      <c r="U113" s="3">
        <f t="shared" si="196"/>
        <v>0</v>
      </c>
      <c r="V113" s="3">
        <f t="shared" si="128"/>
        <v>0</v>
      </c>
      <c r="W113" s="3">
        <f t="shared" si="129"/>
        <v>0</v>
      </c>
      <c r="X113" s="3">
        <f>IF(S113=0,0,IF(U113-V113=0,0,MIN(U113-V113,$D$1-$C113-SUMIF($J$15:W$15,"Snowball",$J113:W113))))</f>
        <v>0</v>
      </c>
      <c r="Y113" s="3">
        <f t="shared" si="166"/>
        <v>0</v>
      </c>
      <c r="Z113" s="104">
        <f t="shared" si="197"/>
        <v>0</v>
      </c>
      <c r="AA113" s="3">
        <f t="shared" si="198"/>
        <v>0</v>
      </c>
      <c r="AB113" s="3">
        <f t="shared" si="199"/>
        <v>0</v>
      </c>
      <c r="AC113" s="3">
        <f t="shared" si="130"/>
        <v>0</v>
      </c>
      <c r="AD113" s="3">
        <f t="shared" si="131"/>
        <v>0</v>
      </c>
      <c r="AE113" s="3">
        <f>IF(Z113=0,0,IF(AB113-AC113=0,0,MIN(AB113-AC113,$D$1-$C113-SUMIF($J$15:AD$15,"Snowball",$J113:AD113))))</f>
        <v>0</v>
      </c>
      <c r="AF113" s="3">
        <f t="shared" si="167"/>
        <v>0</v>
      </c>
      <c r="AG113" s="104">
        <f t="shared" si="200"/>
        <v>0</v>
      </c>
      <c r="AH113" s="3">
        <f t="shared" si="201"/>
        <v>0</v>
      </c>
      <c r="AI113" s="3">
        <f t="shared" si="202"/>
        <v>0</v>
      </c>
      <c r="AJ113" s="3">
        <f t="shared" si="132"/>
        <v>0</v>
      </c>
      <c r="AK113" s="3">
        <f t="shared" si="133"/>
        <v>0</v>
      </c>
      <c r="AL113" s="3">
        <f>IF(AG113=0,0,IF(AI113-AJ113=0,0,MIN(AI113-AJ113,$D$1-$C113-SUMIF($J$15:AK$15,"Snowball",$J113:AK113))))</f>
        <v>0</v>
      </c>
      <c r="AM113" s="3">
        <f t="shared" si="168"/>
        <v>0</v>
      </c>
      <c r="AN113" s="104">
        <f t="shared" si="203"/>
        <v>0</v>
      </c>
      <c r="AO113" s="3">
        <f t="shared" si="204"/>
        <v>0</v>
      </c>
      <c r="AP113" s="3">
        <f t="shared" si="205"/>
        <v>0</v>
      </c>
      <c r="AQ113" s="3">
        <f t="shared" si="134"/>
        <v>0</v>
      </c>
      <c r="AR113" s="3">
        <f t="shared" si="135"/>
        <v>0</v>
      </c>
      <c r="AS113" s="3">
        <f>IF(AN113=0,0,IF(AP113-AQ113=0,0,MIN(AP113-AQ113,$D$1-$C113-SUMIF($J$15:AR$15,"Snowball",$J113:AR113))))</f>
        <v>0</v>
      </c>
      <c r="AT113" s="3">
        <f t="shared" si="169"/>
        <v>0</v>
      </c>
      <c r="AU113" s="104">
        <f t="shared" si="206"/>
        <v>0</v>
      </c>
      <c r="AV113" s="3">
        <f t="shared" si="207"/>
        <v>0</v>
      </c>
      <c r="AW113" s="3">
        <f t="shared" si="208"/>
        <v>0</v>
      </c>
      <c r="AX113" s="3">
        <f t="shared" si="136"/>
        <v>0</v>
      </c>
      <c r="AY113" s="3">
        <f t="shared" si="137"/>
        <v>0</v>
      </c>
      <c r="AZ113" s="3">
        <f>IF(AU113=0,0,IF(AW113-AX113=0,0,MIN(AW113-AX113,$D$1-$C113-SUMIF($J$15:AY$15,"Snowball",$J113:AY113))))</f>
        <v>0</v>
      </c>
      <c r="BA113" s="3">
        <f t="shared" si="170"/>
        <v>0</v>
      </c>
      <c r="BB113" s="104">
        <f t="shared" si="209"/>
        <v>0</v>
      </c>
      <c r="BC113" s="3">
        <f t="shared" si="210"/>
        <v>0</v>
      </c>
      <c r="BD113" s="3">
        <f t="shared" si="211"/>
        <v>0</v>
      </c>
      <c r="BE113" s="3">
        <f t="shared" si="138"/>
        <v>0</v>
      </c>
      <c r="BF113" s="3">
        <f t="shared" si="139"/>
        <v>0</v>
      </c>
      <c r="BG113" s="3">
        <f>IF(BB113=0,0,IF(BD113-BE113=0,0,MIN(BD113-BE113,$D$1-$C113-SUMIF($J$15:BF$15,"Snowball",$J113:BF113))))</f>
        <v>0</v>
      </c>
      <c r="BH113" s="3">
        <f t="shared" si="171"/>
        <v>0</v>
      </c>
      <c r="BI113" s="104">
        <f t="shared" si="212"/>
        <v>0</v>
      </c>
      <c r="BJ113" s="3">
        <f t="shared" si="213"/>
        <v>0</v>
      </c>
      <c r="BK113" s="3">
        <f t="shared" si="214"/>
        <v>0</v>
      </c>
      <c r="BL113" s="3">
        <f t="shared" si="140"/>
        <v>0</v>
      </c>
      <c r="BM113" s="3">
        <f t="shared" si="141"/>
        <v>0</v>
      </c>
      <c r="BN113" s="3">
        <f>IF(BI113=0,0,IF(BK113-BL113=0,0,MIN(BK113-BL113,$D$1-$C113-SUMIF($J$15:BM$15,"Snowball",$J113:BM113))))</f>
        <v>0</v>
      </c>
      <c r="BO113" s="3">
        <f t="shared" si="172"/>
        <v>0</v>
      </c>
      <c r="BP113" s="104">
        <f t="shared" si="215"/>
        <v>0</v>
      </c>
      <c r="BQ113" s="3">
        <f t="shared" si="216"/>
        <v>0</v>
      </c>
      <c r="BR113" s="3">
        <f t="shared" si="217"/>
        <v>0</v>
      </c>
      <c r="BS113" s="3">
        <f t="shared" si="142"/>
        <v>0</v>
      </c>
      <c r="BT113" s="3">
        <f t="shared" si="143"/>
        <v>0</v>
      </c>
      <c r="BU113" s="3">
        <f>IF(BP113=0,0,IF(BR113-BS113=0,0,MIN(BR113-BS113,$D$1-$C113-SUMIF($J$15:BT$15,"Snowball",$J113:BT113))))</f>
        <v>0</v>
      </c>
      <c r="BV113" s="3">
        <f t="shared" si="173"/>
        <v>0</v>
      </c>
      <c r="BW113" s="104">
        <f t="shared" si="218"/>
        <v>0</v>
      </c>
      <c r="BX113" s="3">
        <f t="shared" si="219"/>
        <v>0</v>
      </c>
      <c r="BY113" s="3">
        <f t="shared" si="220"/>
        <v>0</v>
      </c>
      <c r="BZ113" s="3">
        <f t="shared" si="144"/>
        <v>0</v>
      </c>
      <c r="CA113" s="3">
        <f t="shared" si="145"/>
        <v>0</v>
      </c>
      <c r="CB113" s="3">
        <f>IF(BW113=0,0,IF(BY113-BZ113=0,0,MIN(BY113-BZ113,$D$1-$C113-SUMIF($J$15:CA$15,"Snowball",$J113:CA113))))</f>
        <v>0</v>
      </c>
      <c r="CC113" s="3">
        <f t="shared" si="174"/>
        <v>0</v>
      </c>
      <c r="CD113" s="104">
        <f t="shared" si="221"/>
        <v>0</v>
      </c>
      <c r="CE113" s="3">
        <f t="shared" si="222"/>
        <v>0</v>
      </c>
      <c r="CF113" s="3">
        <f t="shared" si="223"/>
        <v>0</v>
      </c>
      <c r="CG113" s="3">
        <f t="shared" si="146"/>
        <v>0</v>
      </c>
      <c r="CH113" s="3">
        <f t="shared" si="147"/>
        <v>0</v>
      </c>
      <c r="CI113" s="3">
        <f>IF(CD113=0,0,IF(CF113-CG113=0,0,MIN(CF113-CG113,$D$1-$C113-SUMIF($J$15:CH$15,"Snowball",$J113:CH113))))</f>
        <v>0</v>
      </c>
      <c r="CJ113" s="3">
        <f t="shared" si="175"/>
        <v>0</v>
      </c>
      <c r="CK113" s="104">
        <f t="shared" si="224"/>
        <v>0</v>
      </c>
      <c r="CL113" s="3">
        <f t="shared" si="225"/>
        <v>0</v>
      </c>
      <c r="CM113" s="3">
        <f t="shared" si="226"/>
        <v>0</v>
      </c>
      <c r="CN113" s="3">
        <f t="shared" si="148"/>
        <v>0</v>
      </c>
      <c r="CO113" s="3">
        <f t="shared" si="149"/>
        <v>0</v>
      </c>
      <c r="CP113" s="3">
        <f>IF(CK113=0,0,IF(CM113-CN113=0,0,MIN(CM113-CN113,$D$1-$C113-SUMIF($J$15:CO$15,"Snowball",$J113:CO113))))</f>
        <v>0</v>
      </c>
      <c r="CQ113" s="3">
        <f t="shared" si="176"/>
        <v>0</v>
      </c>
      <c r="CR113" s="104">
        <f t="shared" si="227"/>
        <v>0</v>
      </c>
      <c r="CS113" s="3">
        <f t="shared" si="228"/>
        <v>0</v>
      </c>
      <c r="CT113" s="3">
        <f t="shared" si="229"/>
        <v>0</v>
      </c>
      <c r="CU113" s="3">
        <f t="shared" si="150"/>
        <v>0</v>
      </c>
      <c r="CV113" s="3">
        <f t="shared" si="151"/>
        <v>0</v>
      </c>
      <c r="CW113" s="3">
        <f>IF(CR113=0,0,IF(CT113-CU113=0,0,MIN(CT113-CU113,$D$1-$C113-SUMIF($J$15:CV$15,"Snowball",$J113:CV113))))</f>
        <v>0</v>
      </c>
      <c r="CX113" s="3">
        <f t="shared" si="177"/>
        <v>0</v>
      </c>
      <c r="CY113" s="104">
        <f t="shared" si="230"/>
        <v>0</v>
      </c>
      <c r="CZ113" s="3">
        <f t="shared" si="231"/>
        <v>0</v>
      </c>
      <c r="DA113" s="3">
        <f t="shared" si="232"/>
        <v>0</v>
      </c>
      <c r="DB113" s="3">
        <f t="shared" si="152"/>
        <v>0</v>
      </c>
      <c r="DC113" s="3">
        <f t="shared" si="153"/>
        <v>0</v>
      </c>
      <c r="DD113" s="3">
        <f>IF(CY113=0,0,IF(DA113-DB113=0,0,MIN(DA113-DB113,$D$1-$C113-SUMIF($J$15:DC$15,"Snowball",$J113:DC113))))</f>
        <v>0</v>
      </c>
      <c r="DE113" s="3">
        <f t="shared" si="178"/>
        <v>0</v>
      </c>
      <c r="DF113" s="104">
        <f t="shared" si="233"/>
        <v>0</v>
      </c>
      <c r="DG113" s="3">
        <f t="shared" si="234"/>
        <v>0</v>
      </c>
      <c r="DH113" s="3">
        <f t="shared" si="235"/>
        <v>0</v>
      </c>
      <c r="DI113" s="3">
        <f t="shared" si="154"/>
        <v>0</v>
      </c>
      <c r="DJ113" s="3">
        <f t="shared" si="155"/>
        <v>0</v>
      </c>
      <c r="DK113" s="3">
        <f>IF(DF113=0,0,IF(DH113-DI113=0,0,MIN(DH113-DI113,$D$1-$C113-SUMIF($J$15:DJ$15,"Snowball",$J113:DJ113))))</f>
        <v>0</v>
      </c>
      <c r="DL113" s="3">
        <f t="shared" si="179"/>
        <v>0</v>
      </c>
      <c r="DM113" s="104">
        <f t="shared" si="236"/>
        <v>0</v>
      </c>
      <c r="DN113" s="3">
        <f t="shared" si="237"/>
        <v>0</v>
      </c>
      <c r="DO113" s="3">
        <f t="shared" si="238"/>
        <v>0</v>
      </c>
      <c r="DP113" s="3">
        <f t="shared" si="156"/>
        <v>0</v>
      </c>
      <c r="DQ113" s="3">
        <f t="shared" si="157"/>
        <v>0</v>
      </c>
      <c r="DR113" s="3">
        <f>IF(DM113=0,0,IF(DO113-DP113=0,0,MIN(DO113-DP113,$D$1-$C113-SUMIF($J$15:DQ$15,"Snowball",$J113:DQ113))))</f>
        <v>0</v>
      </c>
      <c r="DS113" s="3">
        <f t="shared" si="180"/>
        <v>0</v>
      </c>
      <c r="DT113" s="104">
        <f t="shared" si="239"/>
        <v>0</v>
      </c>
      <c r="DU113" s="3">
        <f t="shared" si="240"/>
        <v>0</v>
      </c>
      <c r="DV113" s="3">
        <f t="shared" si="241"/>
        <v>0</v>
      </c>
      <c r="DW113" s="3">
        <f t="shared" si="158"/>
        <v>0</v>
      </c>
      <c r="DX113" s="3">
        <f t="shared" si="159"/>
        <v>0</v>
      </c>
      <c r="DY113" s="3">
        <f>IF(DT113=0,0,IF(DV113-DW113=0,0,MIN(DV113-DW113,$D$1-$C113-SUMIF($J$15:DX$15,"Snowball",$J113:DX113))))</f>
        <v>0</v>
      </c>
      <c r="DZ113" s="3">
        <f t="shared" si="181"/>
        <v>0</v>
      </c>
      <c r="EA113" s="104">
        <f t="shared" si="242"/>
        <v>0</v>
      </c>
      <c r="EB113" s="3">
        <f t="shared" si="243"/>
        <v>0</v>
      </c>
      <c r="EC113" s="3">
        <f t="shared" si="244"/>
        <v>0</v>
      </c>
      <c r="ED113" s="3">
        <f t="shared" si="160"/>
        <v>0</v>
      </c>
      <c r="EE113" s="3">
        <f t="shared" si="161"/>
        <v>0</v>
      </c>
      <c r="EF113" s="3">
        <f>IF(EA113=0,0,IF(EC113-ED113=0,0,MIN(EC113-ED113,$D$1-$C113-SUMIF($J$15:EE$15,"Snowball",$J113:EE113))))</f>
        <v>0</v>
      </c>
      <c r="EG113" s="3">
        <f t="shared" si="182"/>
        <v>0</v>
      </c>
      <c r="EH113" s="104">
        <f t="shared" si="245"/>
        <v>0</v>
      </c>
      <c r="EI113" s="3">
        <f t="shared" si="246"/>
        <v>0</v>
      </c>
      <c r="EJ113" s="3">
        <f t="shared" si="247"/>
        <v>0</v>
      </c>
      <c r="EK113" s="3">
        <f t="shared" si="162"/>
        <v>0</v>
      </c>
      <c r="EL113" s="3">
        <f t="shared" si="163"/>
        <v>0</v>
      </c>
      <c r="EM113" s="3">
        <f>IF(EH113=0,0,IF(EJ113-EK113=0,0,MIN(EJ113-EK113,$D$1-$C113-SUMIF($J$15:EL$15,"Snowball",$J113:EL113))))</f>
        <v>0</v>
      </c>
      <c r="EN113" s="3">
        <f t="shared" si="183"/>
        <v>0</v>
      </c>
    </row>
    <row r="114" spans="1:144" x14ac:dyDescent="0.25">
      <c r="A114" s="1" t="s">
        <v>114</v>
      </c>
      <c r="B114" s="76">
        <f t="shared" si="184"/>
        <v>0</v>
      </c>
      <c r="C114" s="3">
        <f t="shared" si="185"/>
        <v>0</v>
      </c>
      <c r="D114" s="101">
        <f t="shared" si="186"/>
        <v>0</v>
      </c>
      <c r="E114" s="104">
        <f t="shared" si="187"/>
        <v>0</v>
      </c>
      <c r="F114" s="3">
        <f t="shared" si="188"/>
        <v>0</v>
      </c>
      <c r="G114" s="3">
        <f t="shared" si="189"/>
        <v>0</v>
      </c>
      <c r="H114" s="3">
        <f t="shared" si="124"/>
        <v>0</v>
      </c>
      <c r="I114" s="3">
        <f t="shared" si="125"/>
        <v>0</v>
      </c>
      <c r="J114" s="3">
        <f t="shared" si="190"/>
        <v>0</v>
      </c>
      <c r="K114" s="3">
        <f t="shared" si="164"/>
        <v>0</v>
      </c>
      <c r="L114" s="104">
        <f t="shared" si="191"/>
        <v>0</v>
      </c>
      <c r="M114" s="3">
        <f t="shared" si="192"/>
        <v>0</v>
      </c>
      <c r="N114" s="3">
        <f t="shared" si="193"/>
        <v>0</v>
      </c>
      <c r="O114" s="3">
        <f t="shared" si="126"/>
        <v>0</v>
      </c>
      <c r="P114" s="3">
        <f t="shared" si="127"/>
        <v>0</v>
      </c>
      <c r="Q114" s="3">
        <f>IF(L114=0,0,IF(N114-O114=0,0,MIN(N114-O114,$D$1-$C114-SUMIF($J$15:P$15,"Snowball",$J114:P114))))</f>
        <v>0</v>
      </c>
      <c r="R114" s="3">
        <f t="shared" si="165"/>
        <v>0</v>
      </c>
      <c r="S114" s="104">
        <f t="shared" si="194"/>
        <v>0</v>
      </c>
      <c r="T114" s="3">
        <f t="shared" si="195"/>
        <v>0</v>
      </c>
      <c r="U114" s="3">
        <f t="shared" si="196"/>
        <v>0</v>
      </c>
      <c r="V114" s="3">
        <f t="shared" si="128"/>
        <v>0</v>
      </c>
      <c r="W114" s="3">
        <f t="shared" si="129"/>
        <v>0</v>
      </c>
      <c r="X114" s="3">
        <f>IF(S114=0,0,IF(U114-V114=0,0,MIN(U114-V114,$D$1-$C114-SUMIF($J$15:W$15,"Snowball",$J114:W114))))</f>
        <v>0</v>
      </c>
      <c r="Y114" s="3">
        <f t="shared" si="166"/>
        <v>0</v>
      </c>
      <c r="Z114" s="104">
        <f t="shared" si="197"/>
        <v>0</v>
      </c>
      <c r="AA114" s="3">
        <f t="shared" si="198"/>
        <v>0</v>
      </c>
      <c r="AB114" s="3">
        <f t="shared" si="199"/>
        <v>0</v>
      </c>
      <c r="AC114" s="3">
        <f t="shared" si="130"/>
        <v>0</v>
      </c>
      <c r="AD114" s="3">
        <f t="shared" si="131"/>
        <v>0</v>
      </c>
      <c r="AE114" s="3">
        <f>IF(Z114=0,0,IF(AB114-AC114=0,0,MIN(AB114-AC114,$D$1-$C114-SUMIF($J$15:AD$15,"Snowball",$J114:AD114))))</f>
        <v>0</v>
      </c>
      <c r="AF114" s="3">
        <f t="shared" si="167"/>
        <v>0</v>
      </c>
      <c r="AG114" s="104">
        <f t="shared" si="200"/>
        <v>0</v>
      </c>
      <c r="AH114" s="3">
        <f t="shared" si="201"/>
        <v>0</v>
      </c>
      <c r="AI114" s="3">
        <f t="shared" si="202"/>
        <v>0</v>
      </c>
      <c r="AJ114" s="3">
        <f t="shared" si="132"/>
        <v>0</v>
      </c>
      <c r="AK114" s="3">
        <f t="shared" si="133"/>
        <v>0</v>
      </c>
      <c r="AL114" s="3">
        <f>IF(AG114=0,0,IF(AI114-AJ114=0,0,MIN(AI114-AJ114,$D$1-$C114-SUMIF($J$15:AK$15,"Snowball",$J114:AK114))))</f>
        <v>0</v>
      </c>
      <c r="AM114" s="3">
        <f t="shared" si="168"/>
        <v>0</v>
      </c>
      <c r="AN114" s="104">
        <f t="shared" si="203"/>
        <v>0</v>
      </c>
      <c r="AO114" s="3">
        <f t="shared" si="204"/>
        <v>0</v>
      </c>
      <c r="AP114" s="3">
        <f t="shared" si="205"/>
        <v>0</v>
      </c>
      <c r="AQ114" s="3">
        <f t="shared" si="134"/>
        <v>0</v>
      </c>
      <c r="AR114" s="3">
        <f t="shared" si="135"/>
        <v>0</v>
      </c>
      <c r="AS114" s="3">
        <f>IF(AN114=0,0,IF(AP114-AQ114=0,0,MIN(AP114-AQ114,$D$1-$C114-SUMIF($J$15:AR$15,"Snowball",$J114:AR114))))</f>
        <v>0</v>
      </c>
      <c r="AT114" s="3">
        <f t="shared" si="169"/>
        <v>0</v>
      </c>
      <c r="AU114" s="104">
        <f t="shared" si="206"/>
        <v>0</v>
      </c>
      <c r="AV114" s="3">
        <f t="shared" si="207"/>
        <v>0</v>
      </c>
      <c r="AW114" s="3">
        <f t="shared" si="208"/>
        <v>0</v>
      </c>
      <c r="AX114" s="3">
        <f t="shared" si="136"/>
        <v>0</v>
      </c>
      <c r="AY114" s="3">
        <f t="shared" si="137"/>
        <v>0</v>
      </c>
      <c r="AZ114" s="3">
        <f>IF(AU114=0,0,IF(AW114-AX114=0,0,MIN(AW114-AX114,$D$1-$C114-SUMIF($J$15:AY$15,"Snowball",$J114:AY114))))</f>
        <v>0</v>
      </c>
      <c r="BA114" s="3">
        <f t="shared" si="170"/>
        <v>0</v>
      </c>
      <c r="BB114" s="104">
        <f t="shared" si="209"/>
        <v>0</v>
      </c>
      <c r="BC114" s="3">
        <f t="shared" si="210"/>
        <v>0</v>
      </c>
      <c r="BD114" s="3">
        <f t="shared" si="211"/>
        <v>0</v>
      </c>
      <c r="BE114" s="3">
        <f t="shared" si="138"/>
        <v>0</v>
      </c>
      <c r="BF114" s="3">
        <f t="shared" si="139"/>
        <v>0</v>
      </c>
      <c r="BG114" s="3">
        <f>IF(BB114=0,0,IF(BD114-BE114=0,0,MIN(BD114-BE114,$D$1-$C114-SUMIF($J$15:BF$15,"Snowball",$J114:BF114))))</f>
        <v>0</v>
      </c>
      <c r="BH114" s="3">
        <f t="shared" si="171"/>
        <v>0</v>
      </c>
      <c r="BI114" s="104">
        <f t="shared" si="212"/>
        <v>0</v>
      </c>
      <c r="BJ114" s="3">
        <f t="shared" si="213"/>
        <v>0</v>
      </c>
      <c r="BK114" s="3">
        <f t="shared" si="214"/>
        <v>0</v>
      </c>
      <c r="BL114" s="3">
        <f t="shared" si="140"/>
        <v>0</v>
      </c>
      <c r="BM114" s="3">
        <f t="shared" si="141"/>
        <v>0</v>
      </c>
      <c r="BN114" s="3">
        <f>IF(BI114=0,0,IF(BK114-BL114=0,0,MIN(BK114-BL114,$D$1-$C114-SUMIF($J$15:BM$15,"Snowball",$J114:BM114))))</f>
        <v>0</v>
      </c>
      <c r="BO114" s="3">
        <f t="shared" si="172"/>
        <v>0</v>
      </c>
      <c r="BP114" s="104">
        <f t="shared" si="215"/>
        <v>0</v>
      </c>
      <c r="BQ114" s="3">
        <f t="shared" si="216"/>
        <v>0</v>
      </c>
      <c r="BR114" s="3">
        <f t="shared" si="217"/>
        <v>0</v>
      </c>
      <c r="BS114" s="3">
        <f t="shared" si="142"/>
        <v>0</v>
      </c>
      <c r="BT114" s="3">
        <f t="shared" si="143"/>
        <v>0</v>
      </c>
      <c r="BU114" s="3">
        <f>IF(BP114=0,0,IF(BR114-BS114=0,0,MIN(BR114-BS114,$D$1-$C114-SUMIF($J$15:BT$15,"Snowball",$J114:BT114))))</f>
        <v>0</v>
      </c>
      <c r="BV114" s="3">
        <f t="shared" si="173"/>
        <v>0</v>
      </c>
      <c r="BW114" s="104">
        <f t="shared" si="218"/>
        <v>0</v>
      </c>
      <c r="BX114" s="3">
        <f t="shared" si="219"/>
        <v>0</v>
      </c>
      <c r="BY114" s="3">
        <f t="shared" si="220"/>
        <v>0</v>
      </c>
      <c r="BZ114" s="3">
        <f t="shared" si="144"/>
        <v>0</v>
      </c>
      <c r="CA114" s="3">
        <f t="shared" si="145"/>
        <v>0</v>
      </c>
      <c r="CB114" s="3">
        <f>IF(BW114=0,0,IF(BY114-BZ114=0,0,MIN(BY114-BZ114,$D$1-$C114-SUMIF($J$15:CA$15,"Snowball",$J114:CA114))))</f>
        <v>0</v>
      </c>
      <c r="CC114" s="3">
        <f t="shared" si="174"/>
        <v>0</v>
      </c>
      <c r="CD114" s="104">
        <f t="shared" si="221"/>
        <v>0</v>
      </c>
      <c r="CE114" s="3">
        <f t="shared" si="222"/>
        <v>0</v>
      </c>
      <c r="CF114" s="3">
        <f t="shared" si="223"/>
        <v>0</v>
      </c>
      <c r="CG114" s="3">
        <f t="shared" si="146"/>
        <v>0</v>
      </c>
      <c r="CH114" s="3">
        <f t="shared" si="147"/>
        <v>0</v>
      </c>
      <c r="CI114" s="3">
        <f>IF(CD114=0,0,IF(CF114-CG114=0,0,MIN(CF114-CG114,$D$1-$C114-SUMIF($J$15:CH$15,"Snowball",$J114:CH114))))</f>
        <v>0</v>
      </c>
      <c r="CJ114" s="3">
        <f t="shared" si="175"/>
        <v>0</v>
      </c>
      <c r="CK114" s="104">
        <f t="shared" si="224"/>
        <v>0</v>
      </c>
      <c r="CL114" s="3">
        <f t="shared" si="225"/>
        <v>0</v>
      </c>
      <c r="CM114" s="3">
        <f t="shared" si="226"/>
        <v>0</v>
      </c>
      <c r="CN114" s="3">
        <f t="shared" si="148"/>
        <v>0</v>
      </c>
      <c r="CO114" s="3">
        <f t="shared" si="149"/>
        <v>0</v>
      </c>
      <c r="CP114" s="3">
        <f>IF(CK114=0,0,IF(CM114-CN114=0,0,MIN(CM114-CN114,$D$1-$C114-SUMIF($J$15:CO$15,"Snowball",$J114:CO114))))</f>
        <v>0</v>
      </c>
      <c r="CQ114" s="3">
        <f t="shared" si="176"/>
        <v>0</v>
      </c>
      <c r="CR114" s="104">
        <f t="shared" si="227"/>
        <v>0</v>
      </c>
      <c r="CS114" s="3">
        <f t="shared" si="228"/>
        <v>0</v>
      </c>
      <c r="CT114" s="3">
        <f t="shared" si="229"/>
        <v>0</v>
      </c>
      <c r="CU114" s="3">
        <f t="shared" si="150"/>
        <v>0</v>
      </c>
      <c r="CV114" s="3">
        <f t="shared" si="151"/>
        <v>0</v>
      </c>
      <c r="CW114" s="3">
        <f>IF(CR114=0,0,IF(CT114-CU114=0,0,MIN(CT114-CU114,$D$1-$C114-SUMIF($J$15:CV$15,"Snowball",$J114:CV114))))</f>
        <v>0</v>
      </c>
      <c r="CX114" s="3">
        <f t="shared" si="177"/>
        <v>0</v>
      </c>
      <c r="CY114" s="104">
        <f t="shared" si="230"/>
        <v>0</v>
      </c>
      <c r="CZ114" s="3">
        <f t="shared" si="231"/>
        <v>0</v>
      </c>
      <c r="DA114" s="3">
        <f t="shared" si="232"/>
        <v>0</v>
      </c>
      <c r="DB114" s="3">
        <f t="shared" si="152"/>
        <v>0</v>
      </c>
      <c r="DC114" s="3">
        <f t="shared" si="153"/>
        <v>0</v>
      </c>
      <c r="DD114" s="3">
        <f>IF(CY114=0,0,IF(DA114-DB114=0,0,MIN(DA114-DB114,$D$1-$C114-SUMIF($J$15:DC$15,"Snowball",$J114:DC114))))</f>
        <v>0</v>
      </c>
      <c r="DE114" s="3">
        <f t="shared" si="178"/>
        <v>0</v>
      </c>
      <c r="DF114" s="104">
        <f t="shared" si="233"/>
        <v>0</v>
      </c>
      <c r="DG114" s="3">
        <f t="shared" si="234"/>
        <v>0</v>
      </c>
      <c r="DH114" s="3">
        <f t="shared" si="235"/>
        <v>0</v>
      </c>
      <c r="DI114" s="3">
        <f t="shared" si="154"/>
        <v>0</v>
      </c>
      <c r="DJ114" s="3">
        <f t="shared" si="155"/>
        <v>0</v>
      </c>
      <c r="DK114" s="3">
        <f>IF(DF114=0,0,IF(DH114-DI114=0,0,MIN(DH114-DI114,$D$1-$C114-SUMIF($J$15:DJ$15,"Snowball",$J114:DJ114))))</f>
        <v>0</v>
      </c>
      <c r="DL114" s="3">
        <f t="shared" si="179"/>
        <v>0</v>
      </c>
      <c r="DM114" s="104">
        <f t="shared" si="236"/>
        <v>0</v>
      </c>
      <c r="DN114" s="3">
        <f t="shared" si="237"/>
        <v>0</v>
      </c>
      <c r="DO114" s="3">
        <f t="shared" si="238"/>
        <v>0</v>
      </c>
      <c r="DP114" s="3">
        <f t="shared" si="156"/>
        <v>0</v>
      </c>
      <c r="DQ114" s="3">
        <f t="shared" si="157"/>
        <v>0</v>
      </c>
      <c r="DR114" s="3">
        <f>IF(DM114=0,0,IF(DO114-DP114=0,0,MIN(DO114-DP114,$D$1-$C114-SUMIF($J$15:DQ$15,"Snowball",$J114:DQ114))))</f>
        <v>0</v>
      </c>
      <c r="DS114" s="3">
        <f t="shared" si="180"/>
        <v>0</v>
      </c>
      <c r="DT114" s="104">
        <f t="shared" si="239"/>
        <v>0</v>
      </c>
      <c r="DU114" s="3">
        <f t="shared" si="240"/>
        <v>0</v>
      </c>
      <c r="DV114" s="3">
        <f t="shared" si="241"/>
        <v>0</v>
      </c>
      <c r="DW114" s="3">
        <f t="shared" si="158"/>
        <v>0</v>
      </c>
      <c r="DX114" s="3">
        <f t="shared" si="159"/>
        <v>0</v>
      </c>
      <c r="DY114" s="3">
        <f>IF(DT114=0,0,IF(DV114-DW114=0,0,MIN(DV114-DW114,$D$1-$C114-SUMIF($J$15:DX$15,"Snowball",$J114:DX114))))</f>
        <v>0</v>
      </c>
      <c r="DZ114" s="3">
        <f t="shared" si="181"/>
        <v>0</v>
      </c>
      <c r="EA114" s="104">
        <f t="shared" si="242"/>
        <v>0</v>
      </c>
      <c r="EB114" s="3">
        <f t="shared" si="243"/>
        <v>0</v>
      </c>
      <c r="EC114" s="3">
        <f t="shared" si="244"/>
        <v>0</v>
      </c>
      <c r="ED114" s="3">
        <f t="shared" si="160"/>
        <v>0</v>
      </c>
      <c r="EE114" s="3">
        <f t="shared" si="161"/>
        <v>0</v>
      </c>
      <c r="EF114" s="3">
        <f>IF(EA114=0,0,IF(EC114-ED114=0,0,MIN(EC114-ED114,$D$1-$C114-SUMIF($J$15:EE$15,"Snowball",$J114:EE114))))</f>
        <v>0</v>
      </c>
      <c r="EG114" s="3">
        <f t="shared" si="182"/>
        <v>0</v>
      </c>
      <c r="EH114" s="104">
        <f t="shared" si="245"/>
        <v>0</v>
      </c>
      <c r="EI114" s="3">
        <f t="shared" si="246"/>
        <v>0</v>
      </c>
      <c r="EJ114" s="3">
        <f t="shared" si="247"/>
        <v>0</v>
      </c>
      <c r="EK114" s="3">
        <f t="shared" si="162"/>
        <v>0</v>
      </c>
      <c r="EL114" s="3">
        <f t="shared" si="163"/>
        <v>0</v>
      </c>
      <c r="EM114" s="3">
        <f>IF(EH114=0,0,IF(EJ114-EK114=0,0,MIN(EJ114-EK114,$D$1-$C114-SUMIF($J$15:EL$15,"Snowball",$J114:EL114))))</f>
        <v>0</v>
      </c>
      <c r="EN114" s="3">
        <f t="shared" si="183"/>
        <v>0</v>
      </c>
    </row>
    <row r="115" spans="1:144" x14ac:dyDescent="0.25">
      <c r="A115" s="1" t="s">
        <v>115</v>
      </c>
      <c r="B115" s="76">
        <f t="shared" si="184"/>
        <v>0</v>
      </c>
      <c r="C115" s="3">
        <f t="shared" si="185"/>
        <v>0</v>
      </c>
      <c r="D115" s="101">
        <f t="shared" si="186"/>
        <v>0</v>
      </c>
      <c r="E115" s="104">
        <f t="shared" si="187"/>
        <v>0</v>
      </c>
      <c r="F115" s="3">
        <f t="shared" si="188"/>
        <v>0</v>
      </c>
      <c r="G115" s="3">
        <f t="shared" si="189"/>
        <v>0</v>
      </c>
      <c r="H115" s="3">
        <f t="shared" si="124"/>
        <v>0</v>
      </c>
      <c r="I115" s="3">
        <f t="shared" si="125"/>
        <v>0</v>
      </c>
      <c r="J115" s="3">
        <f t="shared" si="190"/>
        <v>0</v>
      </c>
      <c r="K115" s="3">
        <f t="shared" si="164"/>
        <v>0</v>
      </c>
      <c r="L115" s="104">
        <f t="shared" si="191"/>
        <v>0</v>
      </c>
      <c r="M115" s="3">
        <f t="shared" si="192"/>
        <v>0</v>
      </c>
      <c r="N115" s="3">
        <f t="shared" si="193"/>
        <v>0</v>
      </c>
      <c r="O115" s="3">
        <f t="shared" si="126"/>
        <v>0</v>
      </c>
      <c r="P115" s="3">
        <f t="shared" si="127"/>
        <v>0</v>
      </c>
      <c r="Q115" s="3">
        <f>IF(L115=0,0,IF(N115-O115=0,0,MIN(N115-O115,$D$1-$C115-SUMIF($J$15:P$15,"Snowball",$J115:P115))))</f>
        <v>0</v>
      </c>
      <c r="R115" s="3">
        <f t="shared" si="165"/>
        <v>0</v>
      </c>
      <c r="S115" s="104">
        <f t="shared" si="194"/>
        <v>0</v>
      </c>
      <c r="T115" s="3">
        <f t="shared" si="195"/>
        <v>0</v>
      </c>
      <c r="U115" s="3">
        <f t="shared" si="196"/>
        <v>0</v>
      </c>
      <c r="V115" s="3">
        <f t="shared" si="128"/>
        <v>0</v>
      </c>
      <c r="W115" s="3">
        <f t="shared" si="129"/>
        <v>0</v>
      </c>
      <c r="X115" s="3">
        <f>IF(S115=0,0,IF(U115-V115=0,0,MIN(U115-V115,$D$1-$C115-SUMIF($J$15:W$15,"Snowball",$J115:W115))))</f>
        <v>0</v>
      </c>
      <c r="Y115" s="3">
        <f t="shared" si="166"/>
        <v>0</v>
      </c>
      <c r="Z115" s="104">
        <f t="shared" si="197"/>
        <v>0</v>
      </c>
      <c r="AA115" s="3">
        <f t="shared" si="198"/>
        <v>0</v>
      </c>
      <c r="AB115" s="3">
        <f t="shared" si="199"/>
        <v>0</v>
      </c>
      <c r="AC115" s="3">
        <f t="shared" si="130"/>
        <v>0</v>
      </c>
      <c r="AD115" s="3">
        <f t="shared" si="131"/>
        <v>0</v>
      </c>
      <c r="AE115" s="3">
        <f>IF(Z115=0,0,IF(AB115-AC115=0,0,MIN(AB115-AC115,$D$1-$C115-SUMIF($J$15:AD$15,"Snowball",$J115:AD115))))</f>
        <v>0</v>
      </c>
      <c r="AF115" s="3">
        <f t="shared" si="167"/>
        <v>0</v>
      </c>
      <c r="AG115" s="104">
        <f t="shared" si="200"/>
        <v>0</v>
      </c>
      <c r="AH115" s="3">
        <f t="shared" si="201"/>
        <v>0</v>
      </c>
      <c r="AI115" s="3">
        <f t="shared" si="202"/>
        <v>0</v>
      </c>
      <c r="AJ115" s="3">
        <f t="shared" si="132"/>
        <v>0</v>
      </c>
      <c r="AK115" s="3">
        <f t="shared" si="133"/>
        <v>0</v>
      </c>
      <c r="AL115" s="3">
        <f>IF(AG115=0,0,IF(AI115-AJ115=0,0,MIN(AI115-AJ115,$D$1-$C115-SUMIF($J$15:AK$15,"Snowball",$J115:AK115))))</f>
        <v>0</v>
      </c>
      <c r="AM115" s="3">
        <f t="shared" si="168"/>
        <v>0</v>
      </c>
      <c r="AN115" s="104">
        <f t="shared" si="203"/>
        <v>0</v>
      </c>
      <c r="AO115" s="3">
        <f t="shared" si="204"/>
        <v>0</v>
      </c>
      <c r="AP115" s="3">
        <f t="shared" si="205"/>
        <v>0</v>
      </c>
      <c r="AQ115" s="3">
        <f t="shared" si="134"/>
        <v>0</v>
      </c>
      <c r="AR115" s="3">
        <f t="shared" si="135"/>
        <v>0</v>
      </c>
      <c r="AS115" s="3">
        <f>IF(AN115=0,0,IF(AP115-AQ115=0,0,MIN(AP115-AQ115,$D$1-$C115-SUMIF($J$15:AR$15,"Snowball",$J115:AR115))))</f>
        <v>0</v>
      </c>
      <c r="AT115" s="3">
        <f t="shared" si="169"/>
        <v>0</v>
      </c>
      <c r="AU115" s="104">
        <f t="shared" si="206"/>
        <v>0</v>
      </c>
      <c r="AV115" s="3">
        <f t="shared" si="207"/>
        <v>0</v>
      </c>
      <c r="AW115" s="3">
        <f t="shared" si="208"/>
        <v>0</v>
      </c>
      <c r="AX115" s="3">
        <f t="shared" si="136"/>
        <v>0</v>
      </c>
      <c r="AY115" s="3">
        <f t="shared" si="137"/>
        <v>0</v>
      </c>
      <c r="AZ115" s="3">
        <f>IF(AU115=0,0,IF(AW115-AX115=0,0,MIN(AW115-AX115,$D$1-$C115-SUMIF($J$15:AY$15,"Snowball",$J115:AY115))))</f>
        <v>0</v>
      </c>
      <c r="BA115" s="3">
        <f t="shared" si="170"/>
        <v>0</v>
      </c>
      <c r="BB115" s="104">
        <f t="shared" si="209"/>
        <v>0</v>
      </c>
      <c r="BC115" s="3">
        <f t="shared" si="210"/>
        <v>0</v>
      </c>
      <c r="BD115" s="3">
        <f t="shared" si="211"/>
        <v>0</v>
      </c>
      <c r="BE115" s="3">
        <f t="shared" si="138"/>
        <v>0</v>
      </c>
      <c r="BF115" s="3">
        <f t="shared" si="139"/>
        <v>0</v>
      </c>
      <c r="BG115" s="3">
        <f>IF(BB115=0,0,IF(BD115-BE115=0,0,MIN(BD115-BE115,$D$1-$C115-SUMIF($J$15:BF$15,"Snowball",$J115:BF115))))</f>
        <v>0</v>
      </c>
      <c r="BH115" s="3">
        <f t="shared" si="171"/>
        <v>0</v>
      </c>
      <c r="BI115" s="104">
        <f t="shared" si="212"/>
        <v>0</v>
      </c>
      <c r="BJ115" s="3">
        <f t="shared" si="213"/>
        <v>0</v>
      </c>
      <c r="BK115" s="3">
        <f t="shared" si="214"/>
        <v>0</v>
      </c>
      <c r="BL115" s="3">
        <f t="shared" si="140"/>
        <v>0</v>
      </c>
      <c r="BM115" s="3">
        <f t="shared" si="141"/>
        <v>0</v>
      </c>
      <c r="BN115" s="3">
        <f>IF(BI115=0,0,IF(BK115-BL115=0,0,MIN(BK115-BL115,$D$1-$C115-SUMIF($J$15:BM$15,"Snowball",$J115:BM115))))</f>
        <v>0</v>
      </c>
      <c r="BO115" s="3">
        <f t="shared" si="172"/>
        <v>0</v>
      </c>
      <c r="BP115" s="104">
        <f t="shared" si="215"/>
        <v>0</v>
      </c>
      <c r="BQ115" s="3">
        <f t="shared" si="216"/>
        <v>0</v>
      </c>
      <c r="BR115" s="3">
        <f t="shared" si="217"/>
        <v>0</v>
      </c>
      <c r="BS115" s="3">
        <f t="shared" si="142"/>
        <v>0</v>
      </c>
      <c r="BT115" s="3">
        <f t="shared" si="143"/>
        <v>0</v>
      </c>
      <c r="BU115" s="3">
        <f>IF(BP115=0,0,IF(BR115-BS115=0,0,MIN(BR115-BS115,$D$1-$C115-SUMIF($J$15:BT$15,"Snowball",$J115:BT115))))</f>
        <v>0</v>
      </c>
      <c r="BV115" s="3">
        <f t="shared" si="173"/>
        <v>0</v>
      </c>
      <c r="BW115" s="104">
        <f t="shared" si="218"/>
        <v>0</v>
      </c>
      <c r="BX115" s="3">
        <f t="shared" si="219"/>
        <v>0</v>
      </c>
      <c r="BY115" s="3">
        <f t="shared" si="220"/>
        <v>0</v>
      </c>
      <c r="BZ115" s="3">
        <f t="shared" si="144"/>
        <v>0</v>
      </c>
      <c r="CA115" s="3">
        <f t="shared" si="145"/>
        <v>0</v>
      </c>
      <c r="CB115" s="3">
        <f>IF(BW115=0,0,IF(BY115-BZ115=0,0,MIN(BY115-BZ115,$D$1-$C115-SUMIF($J$15:CA$15,"Snowball",$J115:CA115))))</f>
        <v>0</v>
      </c>
      <c r="CC115" s="3">
        <f t="shared" si="174"/>
        <v>0</v>
      </c>
      <c r="CD115" s="104">
        <f t="shared" si="221"/>
        <v>0</v>
      </c>
      <c r="CE115" s="3">
        <f t="shared" si="222"/>
        <v>0</v>
      </c>
      <c r="CF115" s="3">
        <f t="shared" si="223"/>
        <v>0</v>
      </c>
      <c r="CG115" s="3">
        <f t="shared" si="146"/>
        <v>0</v>
      </c>
      <c r="CH115" s="3">
        <f t="shared" si="147"/>
        <v>0</v>
      </c>
      <c r="CI115" s="3">
        <f>IF(CD115=0,0,IF(CF115-CG115=0,0,MIN(CF115-CG115,$D$1-$C115-SUMIF($J$15:CH$15,"Snowball",$J115:CH115))))</f>
        <v>0</v>
      </c>
      <c r="CJ115" s="3">
        <f t="shared" si="175"/>
        <v>0</v>
      </c>
      <c r="CK115" s="104">
        <f t="shared" si="224"/>
        <v>0</v>
      </c>
      <c r="CL115" s="3">
        <f t="shared" si="225"/>
        <v>0</v>
      </c>
      <c r="CM115" s="3">
        <f t="shared" si="226"/>
        <v>0</v>
      </c>
      <c r="CN115" s="3">
        <f t="shared" si="148"/>
        <v>0</v>
      </c>
      <c r="CO115" s="3">
        <f t="shared" si="149"/>
        <v>0</v>
      </c>
      <c r="CP115" s="3">
        <f>IF(CK115=0,0,IF(CM115-CN115=0,0,MIN(CM115-CN115,$D$1-$C115-SUMIF($J$15:CO$15,"Snowball",$J115:CO115))))</f>
        <v>0</v>
      </c>
      <c r="CQ115" s="3">
        <f t="shared" si="176"/>
        <v>0</v>
      </c>
      <c r="CR115" s="104">
        <f t="shared" si="227"/>
        <v>0</v>
      </c>
      <c r="CS115" s="3">
        <f t="shared" si="228"/>
        <v>0</v>
      </c>
      <c r="CT115" s="3">
        <f t="shared" si="229"/>
        <v>0</v>
      </c>
      <c r="CU115" s="3">
        <f t="shared" si="150"/>
        <v>0</v>
      </c>
      <c r="CV115" s="3">
        <f t="shared" si="151"/>
        <v>0</v>
      </c>
      <c r="CW115" s="3">
        <f>IF(CR115=0,0,IF(CT115-CU115=0,0,MIN(CT115-CU115,$D$1-$C115-SUMIF($J$15:CV$15,"Snowball",$J115:CV115))))</f>
        <v>0</v>
      </c>
      <c r="CX115" s="3">
        <f t="shared" si="177"/>
        <v>0</v>
      </c>
      <c r="CY115" s="104">
        <f t="shared" si="230"/>
        <v>0</v>
      </c>
      <c r="CZ115" s="3">
        <f t="shared" si="231"/>
        <v>0</v>
      </c>
      <c r="DA115" s="3">
        <f t="shared" si="232"/>
        <v>0</v>
      </c>
      <c r="DB115" s="3">
        <f t="shared" si="152"/>
        <v>0</v>
      </c>
      <c r="DC115" s="3">
        <f t="shared" si="153"/>
        <v>0</v>
      </c>
      <c r="DD115" s="3">
        <f>IF(CY115=0,0,IF(DA115-DB115=0,0,MIN(DA115-DB115,$D$1-$C115-SUMIF($J$15:DC$15,"Snowball",$J115:DC115))))</f>
        <v>0</v>
      </c>
      <c r="DE115" s="3">
        <f t="shared" si="178"/>
        <v>0</v>
      </c>
      <c r="DF115" s="104">
        <f t="shared" si="233"/>
        <v>0</v>
      </c>
      <c r="DG115" s="3">
        <f t="shared" si="234"/>
        <v>0</v>
      </c>
      <c r="DH115" s="3">
        <f t="shared" si="235"/>
        <v>0</v>
      </c>
      <c r="DI115" s="3">
        <f t="shared" si="154"/>
        <v>0</v>
      </c>
      <c r="DJ115" s="3">
        <f t="shared" si="155"/>
        <v>0</v>
      </c>
      <c r="DK115" s="3">
        <f>IF(DF115=0,0,IF(DH115-DI115=0,0,MIN(DH115-DI115,$D$1-$C115-SUMIF($J$15:DJ$15,"Snowball",$J115:DJ115))))</f>
        <v>0</v>
      </c>
      <c r="DL115" s="3">
        <f t="shared" si="179"/>
        <v>0</v>
      </c>
      <c r="DM115" s="104">
        <f t="shared" si="236"/>
        <v>0</v>
      </c>
      <c r="DN115" s="3">
        <f t="shared" si="237"/>
        <v>0</v>
      </c>
      <c r="DO115" s="3">
        <f t="shared" si="238"/>
        <v>0</v>
      </c>
      <c r="DP115" s="3">
        <f t="shared" si="156"/>
        <v>0</v>
      </c>
      <c r="DQ115" s="3">
        <f t="shared" si="157"/>
        <v>0</v>
      </c>
      <c r="DR115" s="3">
        <f>IF(DM115=0,0,IF(DO115-DP115=0,0,MIN(DO115-DP115,$D$1-$C115-SUMIF($J$15:DQ$15,"Snowball",$J115:DQ115))))</f>
        <v>0</v>
      </c>
      <c r="DS115" s="3">
        <f t="shared" si="180"/>
        <v>0</v>
      </c>
      <c r="DT115" s="104">
        <f t="shared" si="239"/>
        <v>0</v>
      </c>
      <c r="DU115" s="3">
        <f t="shared" si="240"/>
        <v>0</v>
      </c>
      <c r="DV115" s="3">
        <f t="shared" si="241"/>
        <v>0</v>
      </c>
      <c r="DW115" s="3">
        <f t="shared" si="158"/>
        <v>0</v>
      </c>
      <c r="DX115" s="3">
        <f t="shared" si="159"/>
        <v>0</v>
      </c>
      <c r="DY115" s="3">
        <f>IF(DT115=0,0,IF(DV115-DW115=0,0,MIN(DV115-DW115,$D$1-$C115-SUMIF($J$15:DX$15,"Snowball",$J115:DX115))))</f>
        <v>0</v>
      </c>
      <c r="DZ115" s="3">
        <f t="shared" si="181"/>
        <v>0</v>
      </c>
      <c r="EA115" s="104">
        <f t="shared" si="242"/>
        <v>0</v>
      </c>
      <c r="EB115" s="3">
        <f t="shared" si="243"/>
        <v>0</v>
      </c>
      <c r="EC115" s="3">
        <f t="shared" si="244"/>
        <v>0</v>
      </c>
      <c r="ED115" s="3">
        <f t="shared" si="160"/>
        <v>0</v>
      </c>
      <c r="EE115" s="3">
        <f t="shared" si="161"/>
        <v>0</v>
      </c>
      <c r="EF115" s="3">
        <f>IF(EA115=0,0,IF(EC115-ED115=0,0,MIN(EC115-ED115,$D$1-$C115-SUMIF($J$15:EE$15,"Snowball",$J115:EE115))))</f>
        <v>0</v>
      </c>
      <c r="EG115" s="3">
        <f t="shared" si="182"/>
        <v>0</v>
      </c>
      <c r="EH115" s="104">
        <f t="shared" si="245"/>
        <v>0</v>
      </c>
      <c r="EI115" s="3">
        <f t="shared" si="246"/>
        <v>0</v>
      </c>
      <c r="EJ115" s="3">
        <f t="shared" si="247"/>
        <v>0</v>
      </c>
      <c r="EK115" s="3">
        <f t="shared" si="162"/>
        <v>0</v>
      </c>
      <c r="EL115" s="3">
        <f t="shared" si="163"/>
        <v>0</v>
      </c>
      <c r="EM115" s="3">
        <f>IF(EH115=0,0,IF(EJ115-EK115=0,0,MIN(EJ115-EK115,$D$1-$C115-SUMIF($J$15:EL$15,"Snowball",$J115:EL115))))</f>
        <v>0</v>
      </c>
      <c r="EN115" s="3">
        <f t="shared" si="183"/>
        <v>0</v>
      </c>
    </row>
    <row r="116" spans="1:144" x14ac:dyDescent="0.25">
      <c r="A116" s="1" t="s">
        <v>116</v>
      </c>
      <c r="B116" s="76">
        <f t="shared" si="184"/>
        <v>0</v>
      </c>
      <c r="C116" s="3">
        <f t="shared" si="185"/>
        <v>0</v>
      </c>
      <c r="D116" s="101">
        <f t="shared" si="186"/>
        <v>0</v>
      </c>
      <c r="E116" s="104">
        <f t="shared" si="187"/>
        <v>0</v>
      </c>
      <c r="F116" s="3">
        <f t="shared" si="188"/>
        <v>0</v>
      </c>
      <c r="G116" s="3">
        <f t="shared" si="189"/>
        <v>0</v>
      </c>
      <c r="H116" s="3">
        <f t="shared" si="124"/>
        <v>0</v>
      </c>
      <c r="I116" s="3">
        <f t="shared" si="125"/>
        <v>0</v>
      </c>
      <c r="J116" s="3">
        <f t="shared" si="190"/>
        <v>0</v>
      </c>
      <c r="K116" s="3">
        <f t="shared" si="164"/>
        <v>0</v>
      </c>
      <c r="L116" s="104">
        <f t="shared" si="191"/>
        <v>0</v>
      </c>
      <c r="M116" s="3">
        <f t="shared" si="192"/>
        <v>0</v>
      </c>
      <c r="N116" s="3">
        <f t="shared" si="193"/>
        <v>0</v>
      </c>
      <c r="O116" s="3">
        <f t="shared" si="126"/>
        <v>0</v>
      </c>
      <c r="P116" s="3">
        <f t="shared" si="127"/>
        <v>0</v>
      </c>
      <c r="Q116" s="3">
        <f>IF(L116=0,0,IF(N116-O116=0,0,MIN(N116-O116,$D$1-$C116-SUMIF($J$15:P$15,"Snowball",$J116:P116))))</f>
        <v>0</v>
      </c>
      <c r="R116" s="3">
        <f t="shared" si="165"/>
        <v>0</v>
      </c>
      <c r="S116" s="104">
        <f t="shared" si="194"/>
        <v>0</v>
      </c>
      <c r="T116" s="3">
        <f t="shared" si="195"/>
        <v>0</v>
      </c>
      <c r="U116" s="3">
        <f t="shared" si="196"/>
        <v>0</v>
      </c>
      <c r="V116" s="3">
        <f t="shared" si="128"/>
        <v>0</v>
      </c>
      <c r="W116" s="3">
        <f t="shared" si="129"/>
        <v>0</v>
      </c>
      <c r="X116" s="3">
        <f>IF(S116=0,0,IF(U116-V116=0,0,MIN(U116-V116,$D$1-$C116-SUMIF($J$15:W$15,"Snowball",$J116:W116))))</f>
        <v>0</v>
      </c>
      <c r="Y116" s="3">
        <f t="shared" si="166"/>
        <v>0</v>
      </c>
      <c r="Z116" s="104">
        <f t="shared" si="197"/>
        <v>0</v>
      </c>
      <c r="AA116" s="3">
        <f t="shared" si="198"/>
        <v>0</v>
      </c>
      <c r="AB116" s="3">
        <f t="shared" si="199"/>
        <v>0</v>
      </c>
      <c r="AC116" s="3">
        <f t="shared" si="130"/>
        <v>0</v>
      </c>
      <c r="AD116" s="3">
        <f t="shared" si="131"/>
        <v>0</v>
      </c>
      <c r="AE116" s="3">
        <f>IF(Z116=0,0,IF(AB116-AC116=0,0,MIN(AB116-AC116,$D$1-$C116-SUMIF($J$15:AD$15,"Snowball",$J116:AD116))))</f>
        <v>0</v>
      </c>
      <c r="AF116" s="3">
        <f t="shared" si="167"/>
        <v>0</v>
      </c>
      <c r="AG116" s="104">
        <f t="shared" si="200"/>
        <v>0</v>
      </c>
      <c r="AH116" s="3">
        <f t="shared" si="201"/>
        <v>0</v>
      </c>
      <c r="AI116" s="3">
        <f t="shared" si="202"/>
        <v>0</v>
      </c>
      <c r="AJ116" s="3">
        <f t="shared" si="132"/>
        <v>0</v>
      </c>
      <c r="AK116" s="3">
        <f t="shared" si="133"/>
        <v>0</v>
      </c>
      <c r="AL116" s="3">
        <f>IF(AG116=0,0,IF(AI116-AJ116=0,0,MIN(AI116-AJ116,$D$1-$C116-SUMIF($J$15:AK$15,"Snowball",$J116:AK116))))</f>
        <v>0</v>
      </c>
      <c r="AM116" s="3">
        <f t="shared" si="168"/>
        <v>0</v>
      </c>
      <c r="AN116" s="104">
        <f t="shared" si="203"/>
        <v>0</v>
      </c>
      <c r="AO116" s="3">
        <f t="shared" si="204"/>
        <v>0</v>
      </c>
      <c r="AP116" s="3">
        <f t="shared" si="205"/>
        <v>0</v>
      </c>
      <c r="AQ116" s="3">
        <f t="shared" si="134"/>
        <v>0</v>
      </c>
      <c r="AR116" s="3">
        <f t="shared" si="135"/>
        <v>0</v>
      </c>
      <c r="AS116" s="3">
        <f>IF(AN116=0,0,IF(AP116-AQ116=0,0,MIN(AP116-AQ116,$D$1-$C116-SUMIF($J$15:AR$15,"Snowball",$J116:AR116))))</f>
        <v>0</v>
      </c>
      <c r="AT116" s="3">
        <f t="shared" si="169"/>
        <v>0</v>
      </c>
      <c r="AU116" s="104">
        <f t="shared" si="206"/>
        <v>0</v>
      </c>
      <c r="AV116" s="3">
        <f t="shared" si="207"/>
        <v>0</v>
      </c>
      <c r="AW116" s="3">
        <f t="shared" si="208"/>
        <v>0</v>
      </c>
      <c r="AX116" s="3">
        <f t="shared" si="136"/>
        <v>0</v>
      </c>
      <c r="AY116" s="3">
        <f t="shared" si="137"/>
        <v>0</v>
      </c>
      <c r="AZ116" s="3">
        <f>IF(AU116=0,0,IF(AW116-AX116=0,0,MIN(AW116-AX116,$D$1-$C116-SUMIF($J$15:AY$15,"Snowball",$J116:AY116))))</f>
        <v>0</v>
      </c>
      <c r="BA116" s="3">
        <f t="shared" si="170"/>
        <v>0</v>
      </c>
      <c r="BB116" s="104">
        <f t="shared" si="209"/>
        <v>0</v>
      </c>
      <c r="BC116" s="3">
        <f t="shared" si="210"/>
        <v>0</v>
      </c>
      <c r="BD116" s="3">
        <f t="shared" si="211"/>
        <v>0</v>
      </c>
      <c r="BE116" s="3">
        <f t="shared" si="138"/>
        <v>0</v>
      </c>
      <c r="BF116" s="3">
        <f t="shared" si="139"/>
        <v>0</v>
      </c>
      <c r="BG116" s="3">
        <f>IF(BB116=0,0,IF(BD116-BE116=0,0,MIN(BD116-BE116,$D$1-$C116-SUMIF($J$15:BF$15,"Snowball",$J116:BF116))))</f>
        <v>0</v>
      </c>
      <c r="BH116" s="3">
        <f t="shared" si="171"/>
        <v>0</v>
      </c>
      <c r="BI116" s="104">
        <f t="shared" si="212"/>
        <v>0</v>
      </c>
      <c r="BJ116" s="3">
        <f t="shared" si="213"/>
        <v>0</v>
      </c>
      <c r="BK116" s="3">
        <f t="shared" si="214"/>
        <v>0</v>
      </c>
      <c r="BL116" s="3">
        <f t="shared" si="140"/>
        <v>0</v>
      </c>
      <c r="BM116" s="3">
        <f t="shared" si="141"/>
        <v>0</v>
      </c>
      <c r="BN116" s="3">
        <f>IF(BI116=0,0,IF(BK116-BL116=0,0,MIN(BK116-BL116,$D$1-$C116-SUMIF($J$15:BM$15,"Snowball",$J116:BM116))))</f>
        <v>0</v>
      </c>
      <c r="BO116" s="3">
        <f t="shared" si="172"/>
        <v>0</v>
      </c>
      <c r="BP116" s="104">
        <f t="shared" si="215"/>
        <v>0</v>
      </c>
      <c r="BQ116" s="3">
        <f t="shared" si="216"/>
        <v>0</v>
      </c>
      <c r="BR116" s="3">
        <f t="shared" si="217"/>
        <v>0</v>
      </c>
      <c r="BS116" s="3">
        <f t="shared" si="142"/>
        <v>0</v>
      </c>
      <c r="BT116" s="3">
        <f t="shared" si="143"/>
        <v>0</v>
      </c>
      <c r="BU116" s="3">
        <f>IF(BP116=0,0,IF(BR116-BS116=0,0,MIN(BR116-BS116,$D$1-$C116-SUMIF($J$15:BT$15,"Snowball",$J116:BT116))))</f>
        <v>0</v>
      </c>
      <c r="BV116" s="3">
        <f t="shared" si="173"/>
        <v>0</v>
      </c>
      <c r="BW116" s="104">
        <f t="shared" si="218"/>
        <v>0</v>
      </c>
      <c r="BX116" s="3">
        <f t="shared" si="219"/>
        <v>0</v>
      </c>
      <c r="BY116" s="3">
        <f t="shared" si="220"/>
        <v>0</v>
      </c>
      <c r="BZ116" s="3">
        <f t="shared" si="144"/>
        <v>0</v>
      </c>
      <c r="CA116" s="3">
        <f t="shared" si="145"/>
        <v>0</v>
      </c>
      <c r="CB116" s="3">
        <f>IF(BW116=0,0,IF(BY116-BZ116=0,0,MIN(BY116-BZ116,$D$1-$C116-SUMIF($J$15:CA$15,"Snowball",$J116:CA116))))</f>
        <v>0</v>
      </c>
      <c r="CC116" s="3">
        <f t="shared" si="174"/>
        <v>0</v>
      </c>
      <c r="CD116" s="104">
        <f t="shared" si="221"/>
        <v>0</v>
      </c>
      <c r="CE116" s="3">
        <f t="shared" si="222"/>
        <v>0</v>
      </c>
      <c r="CF116" s="3">
        <f t="shared" si="223"/>
        <v>0</v>
      </c>
      <c r="CG116" s="3">
        <f t="shared" si="146"/>
        <v>0</v>
      </c>
      <c r="CH116" s="3">
        <f t="shared" si="147"/>
        <v>0</v>
      </c>
      <c r="CI116" s="3">
        <f>IF(CD116=0,0,IF(CF116-CG116=0,0,MIN(CF116-CG116,$D$1-$C116-SUMIF($J$15:CH$15,"Snowball",$J116:CH116))))</f>
        <v>0</v>
      </c>
      <c r="CJ116" s="3">
        <f t="shared" si="175"/>
        <v>0</v>
      </c>
      <c r="CK116" s="104">
        <f t="shared" si="224"/>
        <v>0</v>
      </c>
      <c r="CL116" s="3">
        <f t="shared" si="225"/>
        <v>0</v>
      </c>
      <c r="CM116" s="3">
        <f t="shared" si="226"/>
        <v>0</v>
      </c>
      <c r="CN116" s="3">
        <f t="shared" si="148"/>
        <v>0</v>
      </c>
      <c r="CO116" s="3">
        <f t="shared" si="149"/>
        <v>0</v>
      </c>
      <c r="CP116" s="3">
        <f>IF(CK116=0,0,IF(CM116-CN116=0,0,MIN(CM116-CN116,$D$1-$C116-SUMIF($J$15:CO$15,"Snowball",$J116:CO116))))</f>
        <v>0</v>
      </c>
      <c r="CQ116" s="3">
        <f t="shared" si="176"/>
        <v>0</v>
      </c>
      <c r="CR116" s="104">
        <f t="shared" si="227"/>
        <v>0</v>
      </c>
      <c r="CS116" s="3">
        <f t="shared" si="228"/>
        <v>0</v>
      </c>
      <c r="CT116" s="3">
        <f t="shared" si="229"/>
        <v>0</v>
      </c>
      <c r="CU116" s="3">
        <f t="shared" si="150"/>
        <v>0</v>
      </c>
      <c r="CV116" s="3">
        <f t="shared" si="151"/>
        <v>0</v>
      </c>
      <c r="CW116" s="3">
        <f>IF(CR116=0,0,IF(CT116-CU116=0,0,MIN(CT116-CU116,$D$1-$C116-SUMIF($J$15:CV$15,"Snowball",$J116:CV116))))</f>
        <v>0</v>
      </c>
      <c r="CX116" s="3">
        <f t="shared" si="177"/>
        <v>0</v>
      </c>
      <c r="CY116" s="104">
        <f t="shared" si="230"/>
        <v>0</v>
      </c>
      <c r="CZ116" s="3">
        <f t="shared" si="231"/>
        <v>0</v>
      </c>
      <c r="DA116" s="3">
        <f t="shared" si="232"/>
        <v>0</v>
      </c>
      <c r="DB116" s="3">
        <f t="shared" si="152"/>
        <v>0</v>
      </c>
      <c r="DC116" s="3">
        <f t="shared" si="153"/>
        <v>0</v>
      </c>
      <c r="DD116" s="3">
        <f>IF(CY116=0,0,IF(DA116-DB116=0,0,MIN(DA116-DB116,$D$1-$C116-SUMIF($J$15:DC$15,"Snowball",$J116:DC116))))</f>
        <v>0</v>
      </c>
      <c r="DE116" s="3">
        <f t="shared" si="178"/>
        <v>0</v>
      </c>
      <c r="DF116" s="104">
        <f t="shared" si="233"/>
        <v>0</v>
      </c>
      <c r="DG116" s="3">
        <f t="shared" si="234"/>
        <v>0</v>
      </c>
      <c r="DH116" s="3">
        <f t="shared" si="235"/>
        <v>0</v>
      </c>
      <c r="DI116" s="3">
        <f t="shared" si="154"/>
        <v>0</v>
      </c>
      <c r="DJ116" s="3">
        <f t="shared" si="155"/>
        <v>0</v>
      </c>
      <c r="DK116" s="3">
        <f>IF(DF116=0,0,IF(DH116-DI116=0,0,MIN(DH116-DI116,$D$1-$C116-SUMIF($J$15:DJ$15,"Snowball",$J116:DJ116))))</f>
        <v>0</v>
      </c>
      <c r="DL116" s="3">
        <f t="shared" si="179"/>
        <v>0</v>
      </c>
      <c r="DM116" s="104">
        <f t="shared" si="236"/>
        <v>0</v>
      </c>
      <c r="DN116" s="3">
        <f t="shared" si="237"/>
        <v>0</v>
      </c>
      <c r="DO116" s="3">
        <f t="shared" si="238"/>
        <v>0</v>
      </c>
      <c r="DP116" s="3">
        <f t="shared" si="156"/>
        <v>0</v>
      </c>
      <c r="DQ116" s="3">
        <f t="shared" si="157"/>
        <v>0</v>
      </c>
      <c r="DR116" s="3">
        <f>IF(DM116=0,0,IF(DO116-DP116=0,0,MIN(DO116-DP116,$D$1-$C116-SUMIF($J$15:DQ$15,"Snowball",$J116:DQ116))))</f>
        <v>0</v>
      </c>
      <c r="DS116" s="3">
        <f t="shared" si="180"/>
        <v>0</v>
      </c>
      <c r="DT116" s="104">
        <f t="shared" si="239"/>
        <v>0</v>
      </c>
      <c r="DU116" s="3">
        <f t="shared" si="240"/>
        <v>0</v>
      </c>
      <c r="DV116" s="3">
        <f t="shared" si="241"/>
        <v>0</v>
      </c>
      <c r="DW116" s="3">
        <f t="shared" si="158"/>
        <v>0</v>
      </c>
      <c r="DX116" s="3">
        <f t="shared" si="159"/>
        <v>0</v>
      </c>
      <c r="DY116" s="3">
        <f>IF(DT116=0,0,IF(DV116-DW116=0,0,MIN(DV116-DW116,$D$1-$C116-SUMIF($J$15:DX$15,"Snowball",$J116:DX116))))</f>
        <v>0</v>
      </c>
      <c r="DZ116" s="3">
        <f t="shared" si="181"/>
        <v>0</v>
      </c>
      <c r="EA116" s="104">
        <f t="shared" si="242"/>
        <v>0</v>
      </c>
      <c r="EB116" s="3">
        <f t="shared" si="243"/>
        <v>0</v>
      </c>
      <c r="EC116" s="3">
        <f t="shared" si="244"/>
        <v>0</v>
      </c>
      <c r="ED116" s="3">
        <f t="shared" si="160"/>
        <v>0</v>
      </c>
      <c r="EE116" s="3">
        <f t="shared" si="161"/>
        <v>0</v>
      </c>
      <c r="EF116" s="3">
        <f>IF(EA116=0,0,IF(EC116-ED116=0,0,MIN(EC116-ED116,$D$1-$C116-SUMIF($J$15:EE$15,"Snowball",$J116:EE116))))</f>
        <v>0</v>
      </c>
      <c r="EG116" s="3">
        <f t="shared" si="182"/>
        <v>0</v>
      </c>
      <c r="EH116" s="104">
        <f t="shared" si="245"/>
        <v>0</v>
      </c>
      <c r="EI116" s="3">
        <f t="shared" si="246"/>
        <v>0</v>
      </c>
      <c r="EJ116" s="3">
        <f t="shared" si="247"/>
        <v>0</v>
      </c>
      <c r="EK116" s="3">
        <f t="shared" si="162"/>
        <v>0</v>
      </c>
      <c r="EL116" s="3">
        <f t="shared" si="163"/>
        <v>0</v>
      </c>
      <c r="EM116" s="3">
        <f>IF(EH116=0,0,IF(EJ116-EK116=0,0,MIN(EJ116-EK116,$D$1-$C116-SUMIF($J$15:EL$15,"Snowball",$J116:EL116))))</f>
        <v>0</v>
      </c>
      <c r="EN116" s="3">
        <f t="shared" si="183"/>
        <v>0</v>
      </c>
    </row>
    <row r="117" spans="1:144" x14ac:dyDescent="0.25">
      <c r="A117" s="1" t="s">
        <v>117</v>
      </c>
      <c r="B117" s="76">
        <f t="shared" si="184"/>
        <v>0</v>
      </c>
      <c r="C117" s="3">
        <f t="shared" si="185"/>
        <v>0</v>
      </c>
      <c r="D117" s="101">
        <f t="shared" si="186"/>
        <v>0</v>
      </c>
      <c r="E117" s="104">
        <f t="shared" si="187"/>
        <v>0</v>
      </c>
      <c r="F117" s="3">
        <f t="shared" si="188"/>
        <v>0</v>
      </c>
      <c r="G117" s="3">
        <f t="shared" si="189"/>
        <v>0</v>
      </c>
      <c r="H117" s="3">
        <f t="shared" si="124"/>
        <v>0</v>
      </c>
      <c r="I117" s="3">
        <f t="shared" si="125"/>
        <v>0</v>
      </c>
      <c r="J117" s="3">
        <f t="shared" si="190"/>
        <v>0</v>
      </c>
      <c r="K117" s="3">
        <f t="shared" si="164"/>
        <v>0</v>
      </c>
      <c r="L117" s="104">
        <f t="shared" si="191"/>
        <v>0</v>
      </c>
      <c r="M117" s="3">
        <f t="shared" si="192"/>
        <v>0</v>
      </c>
      <c r="N117" s="3">
        <f t="shared" si="193"/>
        <v>0</v>
      </c>
      <c r="O117" s="3">
        <f t="shared" si="126"/>
        <v>0</v>
      </c>
      <c r="P117" s="3">
        <f t="shared" si="127"/>
        <v>0</v>
      </c>
      <c r="Q117" s="3">
        <f>IF(L117=0,0,IF(N117-O117=0,0,MIN(N117-O117,$D$1-$C117-SUMIF($J$15:P$15,"Snowball",$J117:P117))))</f>
        <v>0</v>
      </c>
      <c r="R117" s="3">
        <f t="shared" si="165"/>
        <v>0</v>
      </c>
      <c r="S117" s="104">
        <f t="shared" si="194"/>
        <v>0</v>
      </c>
      <c r="T117" s="3">
        <f t="shared" si="195"/>
        <v>0</v>
      </c>
      <c r="U117" s="3">
        <f t="shared" si="196"/>
        <v>0</v>
      </c>
      <c r="V117" s="3">
        <f t="shared" si="128"/>
        <v>0</v>
      </c>
      <c r="W117" s="3">
        <f t="shared" si="129"/>
        <v>0</v>
      </c>
      <c r="X117" s="3">
        <f>IF(S117=0,0,IF(U117-V117=0,0,MIN(U117-V117,$D$1-$C117-SUMIF($J$15:W$15,"Snowball",$J117:W117))))</f>
        <v>0</v>
      </c>
      <c r="Y117" s="3">
        <f t="shared" si="166"/>
        <v>0</v>
      </c>
      <c r="Z117" s="104">
        <f t="shared" si="197"/>
        <v>0</v>
      </c>
      <c r="AA117" s="3">
        <f t="shared" si="198"/>
        <v>0</v>
      </c>
      <c r="AB117" s="3">
        <f t="shared" si="199"/>
        <v>0</v>
      </c>
      <c r="AC117" s="3">
        <f t="shared" si="130"/>
        <v>0</v>
      </c>
      <c r="AD117" s="3">
        <f t="shared" si="131"/>
        <v>0</v>
      </c>
      <c r="AE117" s="3">
        <f>IF(Z117=0,0,IF(AB117-AC117=0,0,MIN(AB117-AC117,$D$1-$C117-SUMIF($J$15:AD$15,"Snowball",$J117:AD117))))</f>
        <v>0</v>
      </c>
      <c r="AF117" s="3">
        <f t="shared" si="167"/>
        <v>0</v>
      </c>
      <c r="AG117" s="104">
        <f t="shared" si="200"/>
        <v>0</v>
      </c>
      <c r="AH117" s="3">
        <f t="shared" si="201"/>
        <v>0</v>
      </c>
      <c r="AI117" s="3">
        <f t="shared" si="202"/>
        <v>0</v>
      </c>
      <c r="AJ117" s="3">
        <f t="shared" si="132"/>
        <v>0</v>
      </c>
      <c r="AK117" s="3">
        <f t="shared" si="133"/>
        <v>0</v>
      </c>
      <c r="AL117" s="3">
        <f>IF(AG117=0,0,IF(AI117-AJ117=0,0,MIN(AI117-AJ117,$D$1-$C117-SUMIF($J$15:AK$15,"Snowball",$J117:AK117))))</f>
        <v>0</v>
      </c>
      <c r="AM117" s="3">
        <f t="shared" si="168"/>
        <v>0</v>
      </c>
      <c r="AN117" s="104">
        <f t="shared" si="203"/>
        <v>0</v>
      </c>
      <c r="AO117" s="3">
        <f t="shared" si="204"/>
        <v>0</v>
      </c>
      <c r="AP117" s="3">
        <f t="shared" si="205"/>
        <v>0</v>
      </c>
      <c r="AQ117" s="3">
        <f t="shared" si="134"/>
        <v>0</v>
      </c>
      <c r="AR117" s="3">
        <f t="shared" si="135"/>
        <v>0</v>
      </c>
      <c r="AS117" s="3">
        <f>IF(AN117=0,0,IF(AP117-AQ117=0,0,MIN(AP117-AQ117,$D$1-$C117-SUMIF($J$15:AR$15,"Snowball",$J117:AR117))))</f>
        <v>0</v>
      </c>
      <c r="AT117" s="3">
        <f t="shared" si="169"/>
        <v>0</v>
      </c>
      <c r="AU117" s="104">
        <f t="shared" si="206"/>
        <v>0</v>
      </c>
      <c r="AV117" s="3">
        <f t="shared" si="207"/>
        <v>0</v>
      </c>
      <c r="AW117" s="3">
        <f t="shared" si="208"/>
        <v>0</v>
      </c>
      <c r="AX117" s="3">
        <f t="shared" si="136"/>
        <v>0</v>
      </c>
      <c r="AY117" s="3">
        <f t="shared" si="137"/>
        <v>0</v>
      </c>
      <c r="AZ117" s="3">
        <f>IF(AU117=0,0,IF(AW117-AX117=0,0,MIN(AW117-AX117,$D$1-$C117-SUMIF($J$15:AY$15,"Snowball",$J117:AY117))))</f>
        <v>0</v>
      </c>
      <c r="BA117" s="3">
        <f t="shared" si="170"/>
        <v>0</v>
      </c>
      <c r="BB117" s="104">
        <f t="shared" si="209"/>
        <v>0</v>
      </c>
      <c r="BC117" s="3">
        <f t="shared" si="210"/>
        <v>0</v>
      </c>
      <c r="BD117" s="3">
        <f t="shared" si="211"/>
        <v>0</v>
      </c>
      <c r="BE117" s="3">
        <f t="shared" si="138"/>
        <v>0</v>
      </c>
      <c r="BF117" s="3">
        <f t="shared" si="139"/>
        <v>0</v>
      </c>
      <c r="BG117" s="3">
        <f>IF(BB117=0,0,IF(BD117-BE117=0,0,MIN(BD117-BE117,$D$1-$C117-SUMIF($J$15:BF$15,"Snowball",$J117:BF117))))</f>
        <v>0</v>
      </c>
      <c r="BH117" s="3">
        <f t="shared" si="171"/>
        <v>0</v>
      </c>
      <c r="BI117" s="104">
        <f t="shared" si="212"/>
        <v>0</v>
      </c>
      <c r="BJ117" s="3">
        <f t="shared" si="213"/>
        <v>0</v>
      </c>
      <c r="BK117" s="3">
        <f t="shared" si="214"/>
        <v>0</v>
      </c>
      <c r="BL117" s="3">
        <f t="shared" si="140"/>
        <v>0</v>
      </c>
      <c r="BM117" s="3">
        <f t="shared" si="141"/>
        <v>0</v>
      </c>
      <c r="BN117" s="3">
        <f>IF(BI117=0,0,IF(BK117-BL117=0,0,MIN(BK117-BL117,$D$1-$C117-SUMIF($J$15:BM$15,"Snowball",$J117:BM117))))</f>
        <v>0</v>
      </c>
      <c r="BO117" s="3">
        <f t="shared" si="172"/>
        <v>0</v>
      </c>
      <c r="BP117" s="104">
        <f t="shared" si="215"/>
        <v>0</v>
      </c>
      <c r="BQ117" s="3">
        <f t="shared" si="216"/>
        <v>0</v>
      </c>
      <c r="BR117" s="3">
        <f t="shared" si="217"/>
        <v>0</v>
      </c>
      <c r="BS117" s="3">
        <f t="shared" si="142"/>
        <v>0</v>
      </c>
      <c r="BT117" s="3">
        <f t="shared" si="143"/>
        <v>0</v>
      </c>
      <c r="BU117" s="3">
        <f>IF(BP117=0,0,IF(BR117-BS117=0,0,MIN(BR117-BS117,$D$1-$C117-SUMIF($J$15:BT$15,"Snowball",$J117:BT117))))</f>
        <v>0</v>
      </c>
      <c r="BV117" s="3">
        <f t="shared" si="173"/>
        <v>0</v>
      </c>
      <c r="BW117" s="104">
        <f t="shared" si="218"/>
        <v>0</v>
      </c>
      <c r="BX117" s="3">
        <f t="shared" si="219"/>
        <v>0</v>
      </c>
      <c r="BY117" s="3">
        <f t="shared" si="220"/>
        <v>0</v>
      </c>
      <c r="BZ117" s="3">
        <f t="shared" si="144"/>
        <v>0</v>
      </c>
      <c r="CA117" s="3">
        <f t="shared" si="145"/>
        <v>0</v>
      </c>
      <c r="CB117" s="3">
        <f>IF(BW117=0,0,IF(BY117-BZ117=0,0,MIN(BY117-BZ117,$D$1-$C117-SUMIF($J$15:CA$15,"Snowball",$J117:CA117))))</f>
        <v>0</v>
      </c>
      <c r="CC117" s="3">
        <f t="shared" si="174"/>
        <v>0</v>
      </c>
      <c r="CD117" s="104">
        <f t="shared" si="221"/>
        <v>0</v>
      </c>
      <c r="CE117" s="3">
        <f t="shared" si="222"/>
        <v>0</v>
      </c>
      <c r="CF117" s="3">
        <f t="shared" si="223"/>
        <v>0</v>
      </c>
      <c r="CG117" s="3">
        <f t="shared" si="146"/>
        <v>0</v>
      </c>
      <c r="CH117" s="3">
        <f t="shared" si="147"/>
        <v>0</v>
      </c>
      <c r="CI117" s="3">
        <f>IF(CD117=0,0,IF(CF117-CG117=0,0,MIN(CF117-CG117,$D$1-$C117-SUMIF($J$15:CH$15,"Snowball",$J117:CH117))))</f>
        <v>0</v>
      </c>
      <c r="CJ117" s="3">
        <f t="shared" si="175"/>
        <v>0</v>
      </c>
      <c r="CK117" s="104">
        <f t="shared" si="224"/>
        <v>0</v>
      </c>
      <c r="CL117" s="3">
        <f t="shared" si="225"/>
        <v>0</v>
      </c>
      <c r="CM117" s="3">
        <f t="shared" si="226"/>
        <v>0</v>
      </c>
      <c r="CN117" s="3">
        <f t="shared" si="148"/>
        <v>0</v>
      </c>
      <c r="CO117" s="3">
        <f t="shared" si="149"/>
        <v>0</v>
      </c>
      <c r="CP117" s="3">
        <f>IF(CK117=0,0,IF(CM117-CN117=0,0,MIN(CM117-CN117,$D$1-$C117-SUMIF($J$15:CO$15,"Snowball",$J117:CO117))))</f>
        <v>0</v>
      </c>
      <c r="CQ117" s="3">
        <f t="shared" si="176"/>
        <v>0</v>
      </c>
      <c r="CR117" s="104">
        <f t="shared" si="227"/>
        <v>0</v>
      </c>
      <c r="CS117" s="3">
        <f t="shared" si="228"/>
        <v>0</v>
      </c>
      <c r="CT117" s="3">
        <f t="shared" si="229"/>
        <v>0</v>
      </c>
      <c r="CU117" s="3">
        <f t="shared" si="150"/>
        <v>0</v>
      </c>
      <c r="CV117" s="3">
        <f t="shared" si="151"/>
        <v>0</v>
      </c>
      <c r="CW117" s="3">
        <f>IF(CR117=0,0,IF(CT117-CU117=0,0,MIN(CT117-CU117,$D$1-$C117-SUMIF($J$15:CV$15,"Snowball",$J117:CV117))))</f>
        <v>0</v>
      </c>
      <c r="CX117" s="3">
        <f t="shared" si="177"/>
        <v>0</v>
      </c>
      <c r="CY117" s="104">
        <f t="shared" si="230"/>
        <v>0</v>
      </c>
      <c r="CZ117" s="3">
        <f t="shared" si="231"/>
        <v>0</v>
      </c>
      <c r="DA117" s="3">
        <f t="shared" si="232"/>
        <v>0</v>
      </c>
      <c r="DB117" s="3">
        <f t="shared" si="152"/>
        <v>0</v>
      </c>
      <c r="DC117" s="3">
        <f t="shared" si="153"/>
        <v>0</v>
      </c>
      <c r="DD117" s="3">
        <f>IF(CY117=0,0,IF(DA117-DB117=0,0,MIN(DA117-DB117,$D$1-$C117-SUMIF($J$15:DC$15,"Snowball",$J117:DC117))))</f>
        <v>0</v>
      </c>
      <c r="DE117" s="3">
        <f t="shared" si="178"/>
        <v>0</v>
      </c>
      <c r="DF117" s="104">
        <f t="shared" si="233"/>
        <v>0</v>
      </c>
      <c r="DG117" s="3">
        <f t="shared" si="234"/>
        <v>0</v>
      </c>
      <c r="DH117" s="3">
        <f t="shared" si="235"/>
        <v>0</v>
      </c>
      <c r="DI117" s="3">
        <f t="shared" si="154"/>
        <v>0</v>
      </c>
      <c r="DJ117" s="3">
        <f t="shared" si="155"/>
        <v>0</v>
      </c>
      <c r="DK117" s="3">
        <f>IF(DF117=0,0,IF(DH117-DI117=0,0,MIN(DH117-DI117,$D$1-$C117-SUMIF($J$15:DJ$15,"Snowball",$J117:DJ117))))</f>
        <v>0</v>
      </c>
      <c r="DL117" s="3">
        <f t="shared" si="179"/>
        <v>0</v>
      </c>
      <c r="DM117" s="104">
        <f t="shared" si="236"/>
        <v>0</v>
      </c>
      <c r="DN117" s="3">
        <f t="shared" si="237"/>
        <v>0</v>
      </c>
      <c r="DO117" s="3">
        <f t="shared" si="238"/>
        <v>0</v>
      </c>
      <c r="DP117" s="3">
        <f t="shared" si="156"/>
        <v>0</v>
      </c>
      <c r="DQ117" s="3">
        <f t="shared" si="157"/>
        <v>0</v>
      </c>
      <c r="DR117" s="3">
        <f>IF(DM117=0,0,IF(DO117-DP117=0,0,MIN(DO117-DP117,$D$1-$C117-SUMIF($J$15:DQ$15,"Snowball",$J117:DQ117))))</f>
        <v>0</v>
      </c>
      <c r="DS117" s="3">
        <f t="shared" si="180"/>
        <v>0</v>
      </c>
      <c r="DT117" s="104">
        <f t="shared" si="239"/>
        <v>0</v>
      </c>
      <c r="DU117" s="3">
        <f t="shared" si="240"/>
        <v>0</v>
      </c>
      <c r="DV117" s="3">
        <f t="shared" si="241"/>
        <v>0</v>
      </c>
      <c r="DW117" s="3">
        <f t="shared" si="158"/>
        <v>0</v>
      </c>
      <c r="DX117" s="3">
        <f t="shared" si="159"/>
        <v>0</v>
      </c>
      <c r="DY117" s="3">
        <f>IF(DT117=0,0,IF(DV117-DW117=0,0,MIN(DV117-DW117,$D$1-$C117-SUMIF($J$15:DX$15,"Snowball",$J117:DX117))))</f>
        <v>0</v>
      </c>
      <c r="DZ117" s="3">
        <f t="shared" si="181"/>
        <v>0</v>
      </c>
      <c r="EA117" s="104">
        <f t="shared" si="242"/>
        <v>0</v>
      </c>
      <c r="EB117" s="3">
        <f t="shared" si="243"/>
        <v>0</v>
      </c>
      <c r="EC117" s="3">
        <f t="shared" si="244"/>
        <v>0</v>
      </c>
      <c r="ED117" s="3">
        <f t="shared" si="160"/>
        <v>0</v>
      </c>
      <c r="EE117" s="3">
        <f t="shared" si="161"/>
        <v>0</v>
      </c>
      <c r="EF117" s="3">
        <f>IF(EA117=0,0,IF(EC117-ED117=0,0,MIN(EC117-ED117,$D$1-$C117-SUMIF($J$15:EE$15,"Snowball",$J117:EE117))))</f>
        <v>0</v>
      </c>
      <c r="EG117" s="3">
        <f t="shared" si="182"/>
        <v>0</v>
      </c>
      <c r="EH117" s="104">
        <f t="shared" si="245"/>
        <v>0</v>
      </c>
      <c r="EI117" s="3">
        <f t="shared" si="246"/>
        <v>0</v>
      </c>
      <c r="EJ117" s="3">
        <f t="shared" si="247"/>
        <v>0</v>
      </c>
      <c r="EK117" s="3">
        <f t="shared" si="162"/>
        <v>0</v>
      </c>
      <c r="EL117" s="3">
        <f t="shared" si="163"/>
        <v>0</v>
      </c>
      <c r="EM117" s="3">
        <f>IF(EH117=0,0,IF(EJ117-EK117=0,0,MIN(EJ117-EK117,$D$1-$C117-SUMIF($J$15:EL$15,"Snowball",$J117:EL117))))</f>
        <v>0</v>
      </c>
      <c r="EN117" s="3">
        <f t="shared" si="183"/>
        <v>0</v>
      </c>
    </row>
    <row r="118" spans="1:144" x14ac:dyDescent="0.25">
      <c r="A118" s="1" t="s">
        <v>118</v>
      </c>
      <c r="B118" s="76">
        <f t="shared" si="184"/>
        <v>0</v>
      </c>
      <c r="C118" s="3">
        <f t="shared" si="185"/>
        <v>0</v>
      </c>
      <c r="D118" s="101">
        <f t="shared" si="186"/>
        <v>0</v>
      </c>
      <c r="E118" s="104">
        <f t="shared" si="187"/>
        <v>0</v>
      </c>
      <c r="F118" s="3">
        <f t="shared" si="188"/>
        <v>0</v>
      </c>
      <c r="G118" s="3">
        <f t="shared" si="189"/>
        <v>0</v>
      </c>
      <c r="H118" s="3">
        <f t="shared" si="124"/>
        <v>0</v>
      </c>
      <c r="I118" s="3">
        <f t="shared" si="125"/>
        <v>0</v>
      </c>
      <c r="J118" s="3">
        <f t="shared" si="190"/>
        <v>0</v>
      </c>
      <c r="K118" s="3">
        <f t="shared" si="164"/>
        <v>0</v>
      </c>
      <c r="L118" s="104">
        <f t="shared" si="191"/>
        <v>0</v>
      </c>
      <c r="M118" s="3">
        <f t="shared" si="192"/>
        <v>0</v>
      </c>
      <c r="N118" s="3">
        <f t="shared" si="193"/>
        <v>0</v>
      </c>
      <c r="O118" s="3">
        <f t="shared" si="126"/>
        <v>0</v>
      </c>
      <c r="P118" s="3">
        <f t="shared" si="127"/>
        <v>0</v>
      </c>
      <c r="Q118" s="3">
        <f>IF(L118=0,0,IF(N118-O118=0,0,MIN(N118-O118,$D$1-$C118-SUMIF($J$15:P$15,"Snowball",$J118:P118))))</f>
        <v>0</v>
      </c>
      <c r="R118" s="3">
        <f t="shared" si="165"/>
        <v>0</v>
      </c>
      <c r="S118" s="104">
        <f t="shared" si="194"/>
        <v>0</v>
      </c>
      <c r="T118" s="3">
        <f t="shared" si="195"/>
        <v>0</v>
      </c>
      <c r="U118" s="3">
        <f t="shared" si="196"/>
        <v>0</v>
      </c>
      <c r="V118" s="3">
        <f t="shared" si="128"/>
        <v>0</v>
      </c>
      <c r="W118" s="3">
        <f t="shared" si="129"/>
        <v>0</v>
      </c>
      <c r="X118" s="3">
        <f>IF(S118=0,0,IF(U118-V118=0,0,MIN(U118-V118,$D$1-$C118-SUMIF($J$15:W$15,"Snowball",$J118:W118))))</f>
        <v>0</v>
      </c>
      <c r="Y118" s="3">
        <f t="shared" si="166"/>
        <v>0</v>
      </c>
      <c r="Z118" s="104">
        <f t="shared" si="197"/>
        <v>0</v>
      </c>
      <c r="AA118" s="3">
        <f t="shared" si="198"/>
        <v>0</v>
      </c>
      <c r="AB118" s="3">
        <f t="shared" si="199"/>
        <v>0</v>
      </c>
      <c r="AC118" s="3">
        <f t="shared" si="130"/>
        <v>0</v>
      </c>
      <c r="AD118" s="3">
        <f t="shared" si="131"/>
        <v>0</v>
      </c>
      <c r="AE118" s="3">
        <f>IF(Z118=0,0,IF(AB118-AC118=0,0,MIN(AB118-AC118,$D$1-$C118-SUMIF($J$15:AD$15,"Snowball",$J118:AD118))))</f>
        <v>0</v>
      </c>
      <c r="AF118" s="3">
        <f t="shared" si="167"/>
        <v>0</v>
      </c>
      <c r="AG118" s="104">
        <f t="shared" si="200"/>
        <v>0</v>
      </c>
      <c r="AH118" s="3">
        <f t="shared" si="201"/>
        <v>0</v>
      </c>
      <c r="AI118" s="3">
        <f t="shared" si="202"/>
        <v>0</v>
      </c>
      <c r="AJ118" s="3">
        <f t="shared" si="132"/>
        <v>0</v>
      </c>
      <c r="AK118" s="3">
        <f t="shared" si="133"/>
        <v>0</v>
      </c>
      <c r="AL118" s="3">
        <f>IF(AG118=0,0,IF(AI118-AJ118=0,0,MIN(AI118-AJ118,$D$1-$C118-SUMIF($J$15:AK$15,"Snowball",$J118:AK118))))</f>
        <v>0</v>
      </c>
      <c r="AM118" s="3">
        <f t="shared" si="168"/>
        <v>0</v>
      </c>
      <c r="AN118" s="104">
        <f t="shared" si="203"/>
        <v>0</v>
      </c>
      <c r="AO118" s="3">
        <f t="shared" si="204"/>
        <v>0</v>
      </c>
      <c r="AP118" s="3">
        <f t="shared" si="205"/>
        <v>0</v>
      </c>
      <c r="AQ118" s="3">
        <f t="shared" si="134"/>
        <v>0</v>
      </c>
      <c r="AR118" s="3">
        <f t="shared" si="135"/>
        <v>0</v>
      </c>
      <c r="AS118" s="3">
        <f>IF(AN118=0,0,IF(AP118-AQ118=0,0,MIN(AP118-AQ118,$D$1-$C118-SUMIF($J$15:AR$15,"Snowball",$J118:AR118))))</f>
        <v>0</v>
      </c>
      <c r="AT118" s="3">
        <f t="shared" si="169"/>
        <v>0</v>
      </c>
      <c r="AU118" s="104">
        <f t="shared" si="206"/>
        <v>0</v>
      </c>
      <c r="AV118" s="3">
        <f t="shared" si="207"/>
        <v>0</v>
      </c>
      <c r="AW118" s="3">
        <f t="shared" si="208"/>
        <v>0</v>
      </c>
      <c r="AX118" s="3">
        <f t="shared" si="136"/>
        <v>0</v>
      </c>
      <c r="AY118" s="3">
        <f t="shared" si="137"/>
        <v>0</v>
      </c>
      <c r="AZ118" s="3">
        <f>IF(AU118=0,0,IF(AW118-AX118=0,0,MIN(AW118-AX118,$D$1-$C118-SUMIF($J$15:AY$15,"Snowball",$J118:AY118))))</f>
        <v>0</v>
      </c>
      <c r="BA118" s="3">
        <f t="shared" si="170"/>
        <v>0</v>
      </c>
      <c r="BB118" s="104">
        <f t="shared" si="209"/>
        <v>0</v>
      </c>
      <c r="BC118" s="3">
        <f t="shared" si="210"/>
        <v>0</v>
      </c>
      <c r="BD118" s="3">
        <f t="shared" si="211"/>
        <v>0</v>
      </c>
      <c r="BE118" s="3">
        <f t="shared" si="138"/>
        <v>0</v>
      </c>
      <c r="BF118" s="3">
        <f t="shared" si="139"/>
        <v>0</v>
      </c>
      <c r="BG118" s="3">
        <f>IF(BB118=0,0,IF(BD118-BE118=0,0,MIN(BD118-BE118,$D$1-$C118-SUMIF($J$15:BF$15,"Snowball",$J118:BF118))))</f>
        <v>0</v>
      </c>
      <c r="BH118" s="3">
        <f t="shared" si="171"/>
        <v>0</v>
      </c>
      <c r="BI118" s="104">
        <f t="shared" si="212"/>
        <v>0</v>
      </c>
      <c r="BJ118" s="3">
        <f t="shared" si="213"/>
        <v>0</v>
      </c>
      <c r="BK118" s="3">
        <f t="shared" si="214"/>
        <v>0</v>
      </c>
      <c r="BL118" s="3">
        <f t="shared" si="140"/>
        <v>0</v>
      </c>
      <c r="BM118" s="3">
        <f t="shared" si="141"/>
        <v>0</v>
      </c>
      <c r="BN118" s="3">
        <f>IF(BI118=0,0,IF(BK118-BL118=0,0,MIN(BK118-BL118,$D$1-$C118-SUMIF($J$15:BM$15,"Snowball",$J118:BM118))))</f>
        <v>0</v>
      </c>
      <c r="BO118" s="3">
        <f t="shared" si="172"/>
        <v>0</v>
      </c>
      <c r="BP118" s="104">
        <f t="shared" si="215"/>
        <v>0</v>
      </c>
      <c r="BQ118" s="3">
        <f t="shared" si="216"/>
        <v>0</v>
      </c>
      <c r="BR118" s="3">
        <f t="shared" si="217"/>
        <v>0</v>
      </c>
      <c r="BS118" s="3">
        <f t="shared" si="142"/>
        <v>0</v>
      </c>
      <c r="BT118" s="3">
        <f t="shared" si="143"/>
        <v>0</v>
      </c>
      <c r="BU118" s="3">
        <f>IF(BP118=0,0,IF(BR118-BS118=0,0,MIN(BR118-BS118,$D$1-$C118-SUMIF($J$15:BT$15,"Snowball",$J118:BT118))))</f>
        <v>0</v>
      </c>
      <c r="BV118" s="3">
        <f t="shared" si="173"/>
        <v>0</v>
      </c>
      <c r="BW118" s="104">
        <f t="shared" si="218"/>
        <v>0</v>
      </c>
      <c r="BX118" s="3">
        <f t="shared" si="219"/>
        <v>0</v>
      </c>
      <c r="BY118" s="3">
        <f t="shared" si="220"/>
        <v>0</v>
      </c>
      <c r="BZ118" s="3">
        <f t="shared" si="144"/>
        <v>0</v>
      </c>
      <c r="CA118" s="3">
        <f t="shared" si="145"/>
        <v>0</v>
      </c>
      <c r="CB118" s="3">
        <f>IF(BW118=0,0,IF(BY118-BZ118=0,0,MIN(BY118-BZ118,$D$1-$C118-SUMIF($J$15:CA$15,"Snowball",$J118:CA118))))</f>
        <v>0</v>
      </c>
      <c r="CC118" s="3">
        <f t="shared" si="174"/>
        <v>0</v>
      </c>
      <c r="CD118" s="104">
        <f t="shared" si="221"/>
        <v>0</v>
      </c>
      <c r="CE118" s="3">
        <f t="shared" si="222"/>
        <v>0</v>
      </c>
      <c r="CF118" s="3">
        <f t="shared" si="223"/>
        <v>0</v>
      </c>
      <c r="CG118" s="3">
        <f t="shared" si="146"/>
        <v>0</v>
      </c>
      <c r="CH118" s="3">
        <f t="shared" si="147"/>
        <v>0</v>
      </c>
      <c r="CI118" s="3">
        <f>IF(CD118=0,0,IF(CF118-CG118=0,0,MIN(CF118-CG118,$D$1-$C118-SUMIF($J$15:CH$15,"Snowball",$J118:CH118))))</f>
        <v>0</v>
      </c>
      <c r="CJ118" s="3">
        <f t="shared" si="175"/>
        <v>0</v>
      </c>
      <c r="CK118" s="104">
        <f t="shared" si="224"/>
        <v>0</v>
      </c>
      <c r="CL118" s="3">
        <f t="shared" si="225"/>
        <v>0</v>
      </c>
      <c r="CM118" s="3">
        <f t="shared" si="226"/>
        <v>0</v>
      </c>
      <c r="CN118" s="3">
        <f t="shared" si="148"/>
        <v>0</v>
      </c>
      <c r="CO118" s="3">
        <f t="shared" si="149"/>
        <v>0</v>
      </c>
      <c r="CP118" s="3">
        <f>IF(CK118=0,0,IF(CM118-CN118=0,0,MIN(CM118-CN118,$D$1-$C118-SUMIF($J$15:CO$15,"Snowball",$J118:CO118))))</f>
        <v>0</v>
      </c>
      <c r="CQ118" s="3">
        <f t="shared" si="176"/>
        <v>0</v>
      </c>
      <c r="CR118" s="104">
        <f t="shared" si="227"/>
        <v>0</v>
      </c>
      <c r="CS118" s="3">
        <f t="shared" si="228"/>
        <v>0</v>
      </c>
      <c r="CT118" s="3">
        <f t="shared" si="229"/>
        <v>0</v>
      </c>
      <c r="CU118" s="3">
        <f t="shared" si="150"/>
        <v>0</v>
      </c>
      <c r="CV118" s="3">
        <f t="shared" si="151"/>
        <v>0</v>
      </c>
      <c r="CW118" s="3">
        <f>IF(CR118=0,0,IF(CT118-CU118=0,0,MIN(CT118-CU118,$D$1-$C118-SUMIF($J$15:CV$15,"Snowball",$J118:CV118))))</f>
        <v>0</v>
      </c>
      <c r="CX118" s="3">
        <f t="shared" si="177"/>
        <v>0</v>
      </c>
      <c r="CY118" s="104">
        <f t="shared" si="230"/>
        <v>0</v>
      </c>
      <c r="CZ118" s="3">
        <f t="shared" si="231"/>
        <v>0</v>
      </c>
      <c r="DA118" s="3">
        <f t="shared" si="232"/>
        <v>0</v>
      </c>
      <c r="DB118" s="3">
        <f t="shared" si="152"/>
        <v>0</v>
      </c>
      <c r="DC118" s="3">
        <f t="shared" si="153"/>
        <v>0</v>
      </c>
      <c r="DD118" s="3">
        <f>IF(CY118=0,0,IF(DA118-DB118=0,0,MIN(DA118-DB118,$D$1-$C118-SUMIF($J$15:DC$15,"Snowball",$J118:DC118))))</f>
        <v>0</v>
      </c>
      <c r="DE118" s="3">
        <f t="shared" si="178"/>
        <v>0</v>
      </c>
      <c r="DF118" s="104">
        <f t="shared" si="233"/>
        <v>0</v>
      </c>
      <c r="DG118" s="3">
        <f t="shared" si="234"/>
        <v>0</v>
      </c>
      <c r="DH118" s="3">
        <f t="shared" si="235"/>
        <v>0</v>
      </c>
      <c r="DI118" s="3">
        <f t="shared" si="154"/>
        <v>0</v>
      </c>
      <c r="DJ118" s="3">
        <f t="shared" si="155"/>
        <v>0</v>
      </c>
      <c r="DK118" s="3">
        <f>IF(DF118=0,0,IF(DH118-DI118=0,0,MIN(DH118-DI118,$D$1-$C118-SUMIF($J$15:DJ$15,"Snowball",$J118:DJ118))))</f>
        <v>0</v>
      </c>
      <c r="DL118" s="3">
        <f t="shared" si="179"/>
        <v>0</v>
      </c>
      <c r="DM118" s="104">
        <f t="shared" si="236"/>
        <v>0</v>
      </c>
      <c r="DN118" s="3">
        <f t="shared" si="237"/>
        <v>0</v>
      </c>
      <c r="DO118" s="3">
        <f t="shared" si="238"/>
        <v>0</v>
      </c>
      <c r="DP118" s="3">
        <f t="shared" si="156"/>
        <v>0</v>
      </c>
      <c r="DQ118" s="3">
        <f t="shared" si="157"/>
        <v>0</v>
      </c>
      <c r="DR118" s="3">
        <f>IF(DM118=0,0,IF(DO118-DP118=0,0,MIN(DO118-DP118,$D$1-$C118-SUMIF($J$15:DQ$15,"Snowball",$J118:DQ118))))</f>
        <v>0</v>
      </c>
      <c r="DS118" s="3">
        <f t="shared" si="180"/>
        <v>0</v>
      </c>
      <c r="DT118" s="104">
        <f t="shared" si="239"/>
        <v>0</v>
      </c>
      <c r="DU118" s="3">
        <f t="shared" si="240"/>
        <v>0</v>
      </c>
      <c r="DV118" s="3">
        <f t="shared" si="241"/>
        <v>0</v>
      </c>
      <c r="DW118" s="3">
        <f t="shared" si="158"/>
        <v>0</v>
      </c>
      <c r="DX118" s="3">
        <f t="shared" si="159"/>
        <v>0</v>
      </c>
      <c r="DY118" s="3">
        <f>IF(DT118=0,0,IF(DV118-DW118=0,0,MIN(DV118-DW118,$D$1-$C118-SUMIF($J$15:DX$15,"Snowball",$J118:DX118))))</f>
        <v>0</v>
      </c>
      <c r="DZ118" s="3">
        <f t="shared" si="181"/>
        <v>0</v>
      </c>
      <c r="EA118" s="104">
        <f t="shared" si="242"/>
        <v>0</v>
      </c>
      <c r="EB118" s="3">
        <f t="shared" si="243"/>
        <v>0</v>
      </c>
      <c r="EC118" s="3">
        <f t="shared" si="244"/>
        <v>0</v>
      </c>
      <c r="ED118" s="3">
        <f t="shared" si="160"/>
        <v>0</v>
      </c>
      <c r="EE118" s="3">
        <f t="shared" si="161"/>
        <v>0</v>
      </c>
      <c r="EF118" s="3">
        <f>IF(EA118=0,0,IF(EC118-ED118=0,0,MIN(EC118-ED118,$D$1-$C118-SUMIF($J$15:EE$15,"Snowball",$J118:EE118))))</f>
        <v>0</v>
      </c>
      <c r="EG118" s="3">
        <f t="shared" si="182"/>
        <v>0</v>
      </c>
      <c r="EH118" s="104">
        <f t="shared" si="245"/>
        <v>0</v>
      </c>
      <c r="EI118" s="3">
        <f t="shared" si="246"/>
        <v>0</v>
      </c>
      <c r="EJ118" s="3">
        <f t="shared" si="247"/>
        <v>0</v>
      </c>
      <c r="EK118" s="3">
        <f t="shared" si="162"/>
        <v>0</v>
      </c>
      <c r="EL118" s="3">
        <f t="shared" si="163"/>
        <v>0</v>
      </c>
      <c r="EM118" s="3">
        <f>IF(EH118=0,0,IF(EJ118-EK118=0,0,MIN(EJ118-EK118,$D$1-$C118-SUMIF($J$15:EL$15,"Snowball",$J118:EL118))))</f>
        <v>0</v>
      </c>
      <c r="EN118" s="3">
        <f t="shared" si="183"/>
        <v>0</v>
      </c>
    </row>
    <row r="119" spans="1:144" x14ac:dyDescent="0.25">
      <c r="A119" s="1" t="s">
        <v>119</v>
      </c>
      <c r="B119" s="76">
        <f t="shared" si="184"/>
        <v>0</v>
      </c>
      <c r="C119" s="3">
        <f t="shared" si="185"/>
        <v>0</v>
      </c>
      <c r="D119" s="101">
        <f t="shared" si="186"/>
        <v>0</v>
      </c>
      <c r="E119" s="104">
        <f t="shared" si="187"/>
        <v>0</v>
      </c>
      <c r="F119" s="3">
        <f t="shared" si="188"/>
        <v>0</v>
      </c>
      <c r="G119" s="3">
        <f t="shared" si="189"/>
        <v>0</v>
      </c>
      <c r="H119" s="3">
        <f t="shared" si="124"/>
        <v>0</v>
      </c>
      <c r="I119" s="3">
        <f t="shared" si="125"/>
        <v>0</v>
      </c>
      <c r="J119" s="3">
        <f t="shared" si="190"/>
        <v>0</v>
      </c>
      <c r="K119" s="3">
        <f t="shared" si="164"/>
        <v>0</v>
      </c>
      <c r="L119" s="104">
        <f t="shared" si="191"/>
        <v>0</v>
      </c>
      <c r="M119" s="3">
        <f t="shared" si="192"/>
        <v>0</v>
      </c>
      <c r="N119" s="3">
        <f t="shared" si="193"/>
        <v>0</v>
      </c>
      <c r="O119" s="3">
        <f t="shared" si="126"/>
        <v>0</v>
      </c>
      <c r="P119" s="3">
        <f t="shared" si="127"/>
        <v>0</v>
      </c>
      <c r="Q119" s="3">
        <f>IF(L119=0,0,IF(N119-O119=0,0,MIN(N119-O119,$D$1-$C119-SUMIF($J$15:P$15,"Snowball",$J119:P119))))</f>
        <v>0</v>
      </c>
      <c r="R119" s="3">
        <f t="shared" si="165"/>
        <v>0</v>
      </c>
      <c r="S119" s="104">
        <f t="shared" si="194"/>
        <v>0</v>
      </c>
      <c r="T119" s="3">
        <f t="shared" si="195"/>
        <v>0</v>
      </c>
      <c r="U119" s="3">
        <f t="shared" si="196"/>
        <v>0</v>
      </c>
      <c r="V119" s="3">
        <f t="shared" si="128"/>
        <v>0</v>
      </c>
      <c r="W119" s="3">
        <f t="shared" si="129"/>
        <v>0</v>
      </c>
      <c r="X119" s="3">
        <f>IF(S119=0,0,IF(U119-V119=0,0,MIN(U119-V119,$D$1-$C119-SUMIF($J$15:W$15,"Snowball",$J119:W119))))</f>
        <v>0</v>
      </c>
      <c r="Y119" s="3">
        <f t="shared" si="166"/>
        <v>0</v>
      </c>
      <c r="Z119" s="104">
        <f t="shared" si="197"/>
        <v>0</v>
      </c>
      <c r="AA119" s="3">
        <f t="shared" si="198"/>
        <v>0</v>
      </c>
      <c r="AB119" s="3">
        <f t="shared" si="199"/>
        <v>0</v>
      </c>
      <c r="AC119" s="3">
        <f t="shared" si="130"/>
        <v>0</v>
      </c>
      <c r="AD119" s="3">
        <f t="shared" si="131"/>
        <v>0</v>
      </c>
      <c r="AE119" s="3">
        <f>IF(Z119=0,0,IF(AB119-AC119=0,0,MIN(AB119-AC119,$D$1-$C119-SUMIF($J$15:AD$15,"Snowball",$J119:AD119))))</f>
        <v>0</v>
      </c>
      <c r="AF119" s="3">
        <f t="shared" si="167"/>
        <v>0</v>
      </c>
      <c r="AG119" s="104">
        <f t="shared" si="200"/>
        <v>0</v>
      </c>
      <c r="AH119" s="3">
        <f t="shared" si="201"/>
        <v>0</v>
      </c>
      <c r="AI119" s="3">
        <f t="shared" si="202"/>
        <v>0</v>
      </c>
      <c r="AJ119" s="3">
        <f t="shared" si="132"/>
        <v>0</v>
      </c>
      <c r="AK119" s="3">
        <f t="shared" si="133"/>
        <v>0</v>
      </c>
      <c r="AL119" s="3">
        <f>IF(AG119=0,0,IF(AI119-AJ119=0,0,MIN(AI119-AJ119,$D$1-$C119-SUMIF($J$15:AK$15,"Snowball",$J119:AK119))))</f>
        <v>0</v>
      </c>
      <c r="AM119" s="3">
        <f t="shared" si="168"/>
        <v>0</v>
      </c>
      <c r="AN119" s="104">
        <f t="shared" si="203"/>
        <v>0</v>
      </c>
      <c r="AO119" s="3">
        <f t="shared" si="204"/>
        <v>0</v>
      </c>
      <c r="AP119" s="3">
        <f t="shared" si="205"/>
        <v>0</v>
      </c>
      <c r="AQ119" s="3">
        <f t="shared" si="134"/>
        <v>0</v>
      </c>
      <c r="AR119" s="3">
        <f t="shared" si="135"/>
        <v>0</v>
      </c>
      <c r="AS119" s="3">
        <f>IF(AN119=0,0,IF(AP119-AQ119=0,0,MIN(AP119-AQ119,$D$1-$C119-SUMIF($J$15:AR$15,"Snowball",$J119:AR119))))</f>
        <v>0</v>
      </c>
      <c r="AT119" s="3">
        <f t="shared" si="169"/>
        <v>0</v>
      </c>
      <c r="AU119" s="104">
        <f t="shared" si="206"/>
        <v>0</v>
      </c>
      <c r="AV119" s="3">
        <f t="shared" si="207"/>
        <v>0</v>
      </c>
      <c r="AW119" s="3">
        <f t="shared" si="208"/>
        <v>0</v>
      </c>
      <c r="AX119" s="3">
        <f t="shared" si="136"/>
        <v>0</v>
      </c>
      <c r="AY119" s="3">
        <f t="shared" si="137"/>
        <v>0</v>
      </c>
      <c r="AZ119" s="3">
        <f>IF(AU119=0,0,IF(AW119-AX119=0,0,MIN(AW119-AX119,$D$1-$C119-SUMIF($J$15:AY$15,"Snowball",$J119:AY119))))</f>
        <v>0</v>
      </c>
      <c r="BA119" s="3">
        <f t="shared" si="170"/>
        <v>0</v>
      </c>
      <c r="BB119" s="104">
        <f t="shared" si="209"/>
        <v>0</v>
      </c>
      <c r="BC119" s="3">
        <f t="shared" si="210"/>
        <v>0</v>
      </c>
      <c r="BD119" s="3">
        <f t="shared" si="211"/>
        <v>0</v>
      </c>
      <c r="BE119" s="3">
        <f t="shared" si="138"/>
        <v>0</v>
      </c>
      <c r="BF119" s="3">
        <f t="shared" si="139"/>
        <v>0</v>
      </c>
      <c r="BG119" s="3">
        <f>IF(BB119=0,0,IF(BD119-BE119=0,0,MIN(BD119-BE119,$D$1-$C119-SUMIF($J$15:BF$15,"Snowball",$J119:BF119))))</f>
        <v>0</v>
      </c>
      <c r="BH119" s="3">
        <f t="shared" si="171"/>
        <v>0</v>
      </c>
      <c r="BI119" s="104">
        <f t="shared" si="212"/>
        <v>0</v>
      </c>
      <c r="BJ119" s="3">
        <f t="shared" si="213"/>
        <v>0</v>
      </c>
      <c r="BK119" s="3">
        <f t="shared" si="214"/>
        <v>0</v>
      </c>
      <c r="BL119" s="3">
        <f t="shared" si="140"/>
        <v>0</v>
      </c>
      <c r="BM119" s="3">
        <f t="shared" si="141"/>
        <v>0</v>
      </c>
      <c r="BN119" s="3">
        <f>IF(BI119=0,0,IF(BK119-BL119=0,0,MIN(BK119-BL119,$D$1-$C119-SUMIF($J$15:BM$15,"Snowball",$J119:BM119))))</f>
        <v>0</v>
      </c>
      <c r="BO119" s="3">
        <f t="shared" si="172"/>
        <v>0</v>
      </c>
      <c r="BP119" s="104">
        <f t="shared" si="215"/>
        <v>0</v>
      </c>
      <c r="BQ119" s="3">
        <f t="shared" si="216"/>
        <v>0</v>
      </c>
      <c r="BR119" s="3">
        <f t="shared" si="217"/>
        <v>0</v>
      </c>
      <c r="BS119" s="3">
        <f t="shared" si="142"/>
        <v>0</v>
      </c>
      <c r="BT119" s="3">
        <f t="shared" si="143"/>
        <v>0</v>
      </c>
      <c r="BU119" s="3">
        <f>IF(BP119=0,0,IF(BR119-BS119=0,0,MIN(BR119-BS119,$D$1-$C119-SUMIF($J$15:BT$15,"Snowball",$J119:BT119))))</f>
        <v>0</v>
      </c>
      <c r="BV119" s="3">
        <f t="shared" si="173"/>
        <v>0</v>
      </c>
      <c r="BW119" s="104">
        <f t="shared" si="218"/>
        <v>0</v>
      </c>
      <c r="BX119" s="3">
        <f t="shared" si="219"/>
        <v>0</v>
      </c>
      <c r="BY119" s="3">
        <f t="shared" si="220"/>
        <v>0</v>
      </c>
      <c r="BZ119" s="3">
        <f t="shared" si="144"/>
        <v>0</v>
      </c>
      <c r="CA119" s="3">
        <f t="shared" si="145"/>
        <v>0</v>
      </c>
      <c r="CB119" s="3">
        <f>IF(BW119=0,0,IF(BY119-BZ119=0,0,MIN(BY119-BZ119,$D$1-$C119-SUMIF($J$15:CA$15,"Snowball",$J119:CA119))))</f>
        <v>0</v>
      </c>
      <c r="CC119" s="3">
        <f t="shared" si="174"/>
        <v>0</v>
      </c>
      <c r="CD119" s="104">
        <f t="shared" si="221"/>
        <v>0</v>
      </c>
      <c r="CE119" s="3">
        <f t="shared" si="222"/>
        <v>0</v>
      </c>
      <c r="CF119" s="3">
        <f t="shared" si="223"/>
        <v>0</v>
      </c>
      <c r="CG119" s="3">
        <f t="shared" si="146"/>
        <v>0</v>
      </c>
      <c r="CH119" s="3">
        <f t="shared" si="147"/>
        <v>0</v>
      </c>
      <c r="CI119" s="3">
        <f>IF(CD119=0,0,IF(CF119-CG119=0,0,MIN(CF119-CG119,$D$1-$C119-SUMIF($J$15:CH$15,"Snowball",$J119:CH119))))</f>
        <v>0</v>
      </c>
      <c r="CJ119" s="3">
        <f t="shared" si="175"/>
        <v>0</v>
      </c>
      <c r="CK119" s="104">
        <f t="shared" si="224"/>
        <v>0</v>
      </c>
      <c r="CL119" s="3">
        <f t="shared" si="225"/>
        <v>0</v>
      </c>
      <c r="CM119" s="3">
        <f t="shared" si="226"/>
        <v>0</v>
      </c>
      <c r="CN119" s="3">
        <f t="shared" si="148"/>
        <v>0</v>
      </c>
      <c r="CO119" s="3">
        <f t="shared" si="149"/>
        <v>0</v>
      </c>
      <c r="CP119" s="3">
        <f>IF(CK119=0,0,IF(CM119-CN119=0,0,MIN(CM119-CN119,$D$1-$C119-SUMIF($J$15:CO$15,"Snowball",$J119:CO119))))</f>
        <v>0</v>
      </c>
      <c r="CQ119" s="3">
        <f t="shared" si="176"/>
        <v>0</v>
      </c>
      <c r="CR119" s="104">
        <f t="shared" si="227"/>
        <v>0</v>
      </c>
      <c r="CS119" s="3">
        <f t="shared" si="228"/>
        <v>0</v>
      </c>
      <c r="CT119" s="3">
        <f t="shared" si="229"/>
        <v>0</v>
      </c>
      <c r="CU119" s="3">
        <f t="shared" si="150"/>
        <v>0</v>
      </c>
      <c r="CV119" s="3">
        <f t="shared" si="151"/>
        <v>0</v>
      </c>
      <c r="CW119" s="3">
        <f>IF(CR119=0,0,IF(CT119-CU119=0,0,MIN(CT119-CU119,$D$1-$C119-SUMIF($J$15:CV$15,"Snowball",$J119:CV119))))</f>
        <v>0</v>
      </c>
      <c r="CX119" s="3">
        <f t="shared" si="177"/>
        <v>0</v>
      </c>
      <c r="CY119" s="104">
        <f t="shared" si="230"/>
        <v>0</v>
      </c>
      <c r="CZ119" s="3">
        <f t="shared" si="231"/>
        <v>0</v>
      </c>
      <c r="DA119" s="3">
        <f t="shared" si="232"/>
        <v>0</v>
      </c>
      <c r="DB119" s="3">
        <f t="shared" si="152"/>
        <v>0</v>
      </c>
      <c r="DC119" s="3">
        <f t="shared" si="153"/>
        <v>0</v>
      </c>
      <c r="DD119" s="3">
        <f>IF(CY119=0,0,IF(DA119-DB119=0,0,MIN(DA119-DB119,$D$1-$C119-SUMIF($J$15:DC$15,"Snowball",$J119:DC119))))</f>
        <v>0</v>
      </c>
      <c r="DE119" s="3">
        <f t="shared" si="178"/>
        <v>0</v>
      </c>
      <c r="DF119" s="104">
        <f t="shared" si="233"/>
        <v>0</v>
      </c>
      <c r="DG119" s="3">
        <f t="shared" si="234"/>
        <v>0</v>
      </c>
      <c r="DH119" s="3">
        <f t="shared" si="235"/>
        <v>0</v>
      </c>
      <c r="DI119" s="3">
        <f t="shared" si="154"/>
        <v>0</v>
      </c>
      <c r="DJ119" s="3">
        <f t="shared" si="155"/>
        <v>0</v>
      </c>
      <c r="DK119" s="3">
        <f>IF(DF119=0,0,IF(DH119-DI119=0,0,MIN(DH119-DI119,$D$1-$C119-SUMIF($J$15:DJ$15,"Snowball",$J119:DJ119))))</f>
        <v>0</v>
      </c>
      <c r="DL119" s="3">
        <f t="shared" si="179"/>
        <v>0</v>
      </c>
      <c r="DM119" s="104">
        <f t="shared" si="236"/>
        <v>0</v>
      </c>
      <c r="DN119" s="3">
        <f t="shared" si="237"/>
        <v>0</v>
      </c>
      <c r="DO119" s="3">
        <f t="shared" si="238"/>
        <v>0</v>
      </c>
      <c r="DP119" s="3">
        <f t="shared" si="156"/>
        <v>0</v>
      </c>
      <c r="DQ119" s="3">
        <f t="shared" si="157"/>
        <v>0</v>
      </c>
      <c r="DR119" s="3">
        <f>IF(DM119=0,0,IF(DO119-DP119=0,0,MIN(DO119-DP119,$D$1-$C119-SUMIF($J$15:DQ$15,"Snowball",$J119:DQ119))))</f>
        <v>0</v>
      </c>
      <c r="DS119" s="3">
        <f t="shared" si="180"/>
        <v>0</v>
      </c>
      <c r="DT119" s="104">
        <f t="shared" si="239"/>
        <v>0</v>
      </c>
      <c r="DU119" s="3">
        <f t="shared" si="240"/>
        <v>0</v>
      </c>
      <c r="DV119" s="3">
        <f t="shared" si="241"/>
        <v>0</v>
      </c>
      <c r="DW119" s="3">
        <f t="shared" si="158"/>
        <v>0</v>
      </c>
      <c r="DX119" s="3">
        <f t="shared" si="159"/>
        <v>0</v>
      </c>
      <c r="DY119" s="3">
        <f>IF(DT119=0,0,IF(DV119-DW119=0,0,MIN(DV119-DW119,$D$1-$C119-SUMIF($J$15:DX$15,"Snowball",$J119:DX119))))</f>
        <v>0</v>
      </c>
      <c r="DZ119" s="3">
        <f t="shared" si="181"/>
        <v>0</v>
      </c>
      <c r="EA119" s="104">
        <f t="shared" si="242"/>
        <v>0</v>
      </c>
      <c r="EB119" s="3">
        <f t="shared" si="243"/>
        <v>0</v>
      </c>
      <c r="EC119" s="3">
        <f t="shared" si="244"/>
        <v>0</v>
      </c>
      <c r="ED119" s="3">
        <f t="shared" si="160"/>
        <v>0</v>
      </c>
      <c r="EE119" s="3">
        <f t="shared" si="161"/>
        <v>0</v>
      </c>
      <c r="EF119" s="3">
        <f>IF(EA119=0,0,IF(EC119-ED119=0,0,MIN(EC119-ED119,$D$1-$C119-SUMIF($J$15:EE$15,"Snowball",$J119:EE119))))</f>
        <v>0</v>
      </c>
      <c r="EG119" s="3">
        <f t="shared" si="182"/>
        <v>0</v>
      </c>
      <c r="EH119" s="104">
        <f t="shared" si="245"/>
        <v>0</v>
      </c>
      <c r="EI119" s="3">
        <f t="shared" si="246"/>
        <v>0</v>
      </c>
      <c r="EJ119" s="3">
        <f t="shared" si="247"/>
        <v>0</v>
      </c>
      <c r="EK119" s="3">
        <f t="shared" si="162"/>
        <v>0</v>
      </c>
      <c r="EL119" s="3">
        <f t="shared" si="163"/>
        <v>0</v>
      </c>
      <c r="EM119" s="3">
        <f>IF(EH119=0,0,IF(EJ119-EK119=0,0,MIN(EJ119-EK119,$D$1-$C119-SUMIF($J$15:EL$15,"Snowball",$J119:EL119))))</f>
        <v>0</v>
      </c>
      <c r="EN119" s="3">
        <f t="shared" si="183"/>
        <v>0</v>
      </c>
    </row>
    <row r="120" spans="1:144" x14ac:dyDescent="0.25">
      <c r="A120" s="1" t="s">
        <v>120</v>
      </c>
      <c r="B120" s="76">
        <f t="shared" si="184"/>
        <v>0</v>
      </c>
      <c r="C120" s="3">
        <f t="shared" si="185"/>
        <v>0</v>
      </c>
      <c r="D120" s="101">
        <f t="shared" si="186"/>
        <v>0</v>
      </c>
      <c r="E120" s="104">
        <f t="shared" si="187"/>
        <v>0</v>
      </c>
      <c r="F120" s="3">
        <f t="shared" si="188"/>
        <v>0</v>
      </c>
      <c r="G120" s="3">
        <f t="shared" si="189"/>
        <v>0</v>
      </c>
      <c r="H120" s="3">
        <f t="shared" si="124"/>
        <v>0</v>
      </c>
      <c r="I120" s="3">
        <f t="shared" si="125"/>
        <v>0</v>
      </c>
      <c r="J120" s="3">
        <f t="shared" si="190"/>
        <v>0</v>
      </c>
      <c r="K120" s="3">
        <f t="shared" si="164"/>
        <v>0</v>
      </c>
      <c r="L120" s="104">
        <f t="shared" si="191"/>
        <v>0</v>
      </c>
      <c r="M120" s="3">
        <f t="shared" si="192"/>
        <v>0</v>
      </c>
      <c r="N120" s="3">
        <f t="shared" si="193"/>
        <v>0</v>
      </c>
      <c r="O120" s="3">
        <f t="shared" si="126"/>
        <v>0</v>
      </c>
      <c r="P120" s="3">
        <f t="shared" si="127"/>
        <v>0</v>
      </c>
      <c r="Q120" s="3">
        <f>IF(L120=0,0,IF(N120-O120=0,0,MIN(N120-O120,$D$1-$C120-SUMIF($J$15:P$15,"Snowball",$J120:P120))))</f>
        <v>0</v>
      </c>
      <c r="R120" s="3">
        <f t="shared" si="165"/>
        <v>0</v>
      </c>
      <c r="S120" s="104">
        <f t="shared" si="194"/>
        <v>0</v>
      </c>
      <c r="T120" s="3">
        <f t="shared" si="195"/>
        <v>0</v>
      </c>
      <c r="U120" s="3">
        <f t="shared" si="196"/>
        <v>0</v>
      </c>
      <c r="V120" s="3">
        <f t="shared" si="128"/>
        <v>0</v>
      </c>
      <c r="W120" s="3">
        <f t="shared" si="129"/>
        <v>0</v>
      </c>
      <c r="X120" s="3">
        <f>IF(S120=0,0,IF(U120-V120=0,0,MIN(U120-V120,$D$1-$C120-SUMIF($J$15:W$15,"Snowball",$J120:W120))))</f>
        <v>0</v>
      </c>
      <c r="Y120" s="3">
        <f t="shared" si="166"/>
        <v>0</v>
      </c>
      <c r="Z120" s="104">
        <f t="shared" si="197"/>
        <v>0</v>
      </c>
      <c r="AA120" s="3">
        <f t="shared" si="198"/>
        <v>0</v>
      </c>
      <c r="AB120" s="3">
        <f t="shared" si="199"/>
        <v>0</v>
      </c>
      <c r="AC120" s="3">
        <f t="shared" si="130"/>
        <v>0</v>
      </c>
      <c r="AD120" s="3">
        <f t="shared" si="131"/>
        <v>0</v>
      </c>
      <c r="AE120" s="3">
        <f>IF(Z120=0,0,IF(AB120-AC120=0,0,MIN(AB120-AC120,$D$1-$C120-SUMIF($J$15:AD$15,"Snowball",$J120:AD120))))</f>
        <v>0</v>
      </c>
      <c r="AF120" s="3">
        <f t="shared" si="167"/>
        <v>0</v>
      </c>
      <c r="AG120" s="104">
        <f t="shared" si="200"/>
        <v>0</v>
      </c>
      <c r="AH120" s="3">
        <f t="shared" si="201"/>
        <v>0</v>
      </c>
      <c r="AI120" s="3">
        <f t="shared" si="202"/>
        <v>0</v>
      </c>
      <c r="AJ120" s="3">
        <f t="shared" si="132"/>
        <v>0</v>
      </c>
      <c r="AK120" s="3">
        <f t="shared" si="133"/>
        <v>0</v>
      </c>
      <c r="AL120" s="3">
        <f>IF(AG120=0,0,IF(AI120-AJ120=0,0,MIN(AI120-AJ120,$D$1-$C120-SUMIF($J$15:AK$15,"Snowball",$J120:AK120))))</f>
        <v>0</v>
      </c>
      <c r="AM120" s="3">
        <f t="shared" si="168"/>
        <v>0</v>
      </c>
      <c r="AN120" s="104">
        <f t="shared" si="203"/>
        <v>0</v>
      </c>
      <c r="AO120" s="3">
        <f t="shared" si="204"/>
        <v>0</v>
      </c>
      <c r="AP120" s="3">
        <f t="shared" si="205"/>
        <v>0</v>
      </c>
      <c r="AQ120" s="3">
        <f t="shared" si="134"/>
        <v>0</v>
      </c>
      <c r="AR120" s="3">
        <f t="shared" si="135"/>
        <v>0</v>
      </c>
      <c r="AS120" s="3">
        <f>IF(AN120=0,0,IF(AP120-AQ120=0,0,MIN(AP120-AQ120,$D$1-$C120-SUMIF($J$15:AR$15,"Snowball",$J120:AR120))))</f>
        <v>0</v>
      </c>
      <c r="AT120" s="3">
        <f t="shared" si="169"/>
        <v>0</v>
      </c>
      <c r="AU120" s="104">
        <f t="shared" si="206"/>
        <v>0</v>
      </c>
      <c r="AV120" s="3">
        <f t="shared" si="207"/>
        <v>0</v>
      </c>
      <c r="AW120" s="3">
        <f t="shared" si="208"/>
        <v>0</v>
      </c>
      <c r="AX120" s="3">
        <f t="shared" si="136"/>
        <v>0</v>
      </c>
      <c r="AY120" s="3">
        <f t="shared" si="137"/>
        <v>0</v>
      </c>
      <c r="AZ120" s="3">
        <f>IF(AU120=0,0,IF(AW120-AX120=0,0,MIN(AW120-AX120,$D$1-$C120-SUMIF($J$15:AY$15,"Snowball",$J120:AY120))))</f>
        <v>0</v>
      </c>
      <c r="BA120" s="3">
        <f t="shared" si="170"/>
        <v>0</v>
      </c>
      <c r="BB120" s="104">
        <f t="shared" si="209"/>
        <v>0</v>
      </c>
      <c r="BC120" s="3">
        <f t="shared" si="210"/>
        <v>0</v>
      </c>
      <c r="BD120" s="3">
        <f t="shared" si="211"/>
        <v>0</v>
      </c>
      <c r="BE120" s="3">
        <f t="shared" si="138"/>
        <v>0</v>
      </c>
      <c r="BF120" s="3">
        <f t="shared" si="139"/>
        <v>0</v>
      </c>
      <c r="BG120" s="3">
        <f>IF(BB120=0,0,IF(BD120-BE120=0,0,MIN(BD120-BE120,$D$1-$C120-SUMIF($J$15:BF$15,"Snowball",$J120:BF120))))</f>
        <v>0</v>
      </c>
      <c r="BH120" s="3">
        <f t="shared" si="171"/>
        <v>0</v>
      </c>
      <c r="BI120" s="104">
        <f t="shared" si="212"/>
        <v>0</v>
      </c>
      <c r="BJ120" s="3">
        <f t="shared" si="213"/>
        <v>0</v>
      </c>
      <c r="BK120" s="3">
        <f t="shared" si="214"/>
        <v>0</v>
      </c>
      <c r="BL120" s="3">
        <f t="shared" si="140"/>
        <v>0</v>
      </c>
      <c r="BM120" s="3">
        <f t="shared" si="141"/>
        <v>0</v>
      </c>
      <c r="BN120" s="3">
        <f>IF(BI120=0,0,IF(BK120-BL120=0,0,MIN(BK120-BL120,$D$1-$C120-SUMIF($J$15:BM$15,"Snowball",$J120:BM120))))</f>
        <v>0</v>
      </c>
      <c r="BO120" s="3">
        <f t="shared" si="172"/>
        <v>0</v>
      </c>
      <c r="BP120" s="104">
        <f t="shared" si="215"/>
        <v>0</v>
      </c>
      <c r="BQ120" s="3">
        <f t="shared" si="216"/>
        <v>0</v>
      </c>
      <c r="BR120" s="3">
        <f t="shared" si="217"/>
        <v>0</v>
      </c>
      <c r="BS120" s="3">
        <f t="shared" si="142"/>
        <v>0</v>
      </c>
      <c r="BT120" s="3">
        <f t="shared" si="143"/>
        <v>0</v>
      </c>
      <c r="BU120" s="3">
        <f>IF(BP120=0,0,IF(BR120-BS120=0,0,MIN(BR120-BS120,$D$1-$C120-SUMIF($J$15:BT$15,"Snowball",$J120:BT120))))</f>
        <v>0</v>
      </c>
      <c r="BV120" s="3">
        <f t="shared" si="173"/>
        <v>0</v>
      </c>
      <c r="BW120" s="104">
        <f t="shared" si="218"/>
        <v>0</v>
      </c>
      <c r="BX120" s="3">
        <f t="shared" si="219"/>
        <v>0</v>
      </c>
      <c r="BY120" s="3">
        <f t="shared" si="220"/>
        <v>0</v>
      </c>
      <c r="BZ120" s="3">
        <f t="shared" si="144"/>
        <v>0</v>
      </c>
      <c r="CA120" s="3">
        <f t="shared" si="145"/>
        <v>0</v>
      </c>
      <c r="CB120" s="3">
        <f>IF(BW120=0,0,IF(BY120-BZ120=0,0,MIN(BY120-BZ120,$D$1-$C120-SUMIF($J$15:CA$15,"Snowball",$J120:CA120))))</f>
        <v>0</v>
      </c>
      <c r="CC120" s="3">
        <f t="shared" si="174"/>
        <v>0</v>
      </c>
      <c r="CD120" s="104">
        <f t="shared" si="221"/>
        <v>0</v>
      </c>
      <c r="CE120" s="3">
        <f t="shared" si="222"/>
        <v>0</v>
      </c>
      <c r="CF120" s="3">
        <f t="shared" si="223"/>
        <v>0</v>
      </c>
      <c r="CG120" s="3">
        <f t="shared" si="146"/>
        <v>0</v>
      </c>
      <c r="CH120" s="3">
        <f t="shared" si="147"/>
        <v>0</v>
      </c>
      <c r="CI120" s="3">
        <f>IF(CD120=0,0,IF(CF120-CG120=0,0,MIN(CF120-CG120,$D$1-$C120-SUMIF($J$15:CH$15,"Snowball",$J120:CH120))))</f>
        <v>0</v>
      </c>
      <c r="CJ120" s="3">
        <f t="shared" si="175"/>
        <v>0</v>
      </c>
      <c r="CK120" s="104">
        <f t="shared" si="224"/>
        <v>0</v>
      </c>
      <c r="CL120" s="3">
        <f t="shared" si="225"/>
        <v>0</v>
      </c>
      <c r="CM120" s="3">
        <f t="shared" si="226"/>
        <v>0</v>
      </c>
      <c r="CN120" s="3">
        <f t="shared" si="148"/>
        <v>0</v>
      </c>
      <c r="CO120" s="3">
        <f t="shared" si="149"/>
        <v>0</v>
      </c>
      <c r="CP120" s="3">
        <f>IF(CK120=0,0,IF(CM120-CN120=0,0,MIN(CM120-CN120,$D$1-$C120-SUMIF($J$15:CO$15,"Snowball",$J120:CO120))))</f>
        <v>0</v>
      </c>
      <c r="CQ120" s="3">
        <f t="shared" si="176"/>
        <v>0</v>
      </c>
      <c r="CR120" s="104">
        <f t="shared" si="227"/>
        <v>0</v>
      </c>
      <c r="CS120" s="3">
        <f t="shared" si="228"/>
        <v>0</v>
      </c>
      <c r="CT120" s="3">
        <f t="shared" si="229"/>
        <v>0</v>
      </c>
      <c r="CU120" s="3">
        <f t="shared" si="150"/>
        <v>0</v>
      </c>
      <c r="CV120" s="3">
        <f t="shared" si="151"/>
        <v>0</v>
      </c>
      <c r="CW120" s="3">
        <f>IF(CR120=0,0,IF(CT120-CU120=0,0,MIN(CT120-CU120,$D$1-$C120-SUMIF($J$15:CV$15,"Snowball",$J120:CV120))))</f>
        <v>0</v>
      </c>
      <c r="CX120" s="3">
        <f t="shared" si="177"/>
        <v>0</v>
      </c>
      <c r="CY120" s="104">
        <f t="shared" si="230"/>
        <v>0</v>
      </c>
      <c r="CZ120" s="3">
        <f t="shared" si="231"/>
        <v>0</v>
      </c>
      <c r="DA120" s="3">
        <f t="shared" si="232"/>
        <v>0</v>
      </c>
      <c r="DB120" s="3">
        <f t="shared" si="152"/>
        <v>0</v>
      </c>
      <c r="DC120" s="3">
        <f t="shared" si="153"/>
        <v>0</v>
      </c>
      <c r="DD120" s="3">
        <f>IF(CY120=0,0,IF(DA120-DB120=0,0,MIN(DA120-DB120,$D$1-$C120-SUMIF($J$15:DC$15,"Snowball",$J120:DC120))))</f>
        <v>0</v>
      </c>
      <c r="DE120" s="3">
        <f t="shared" si="178"/>
        <v>0</v>
      </c>
      <c r="DF120" s="104">
        <f t="shared" si="233"/>
        <v>0</v>
      </c>
      <c r="DG120" s="3">
        <f t="shared" si="234"/>
        <v>0</v>
      </c>
      <c r="DH120" s="3">
        <f t="shared" si="235"/>
        <v>0</v>
      </c>
      <c r="DI120" s="3">
        <f t="shared" si="154"/>
        <v>0</v>
      </c>
      <c r="DJ120" s="3">
        <f t="shared" si="155"/>
        <v>0</v>
      </c>
      <c r="DK120" s="3">
        <f>IF(DF120=0,0,IF(DH120-DI120=0,0,MIN(DH120-DI120,$D$1-$C120-SUMIF($J$15:DJ$15,"Snowball",$J120:DJ120))))</f>
        <v>0</v>
      </c>
      <c r="DL120" s="3">
        <f t="shared" si="179"/>
        <v>0</v>
      </c>
      <c r="DM120" s="104">
        <f t="shared" si="236"/>
        <v>0</v>
      </c>
      <c r="DN120" s="3">
        <f t="shared" si="237"/>
        <v>0</v>
      </c>
      <c r="DO120" s="3">
        <f t="shared" si="238"/>
        <v>0</v>
      </c>
      <c r="DP120" s="3">
        <f t="shared" si="156"/>
        <v>0</v>
      </c>
      <c r="DQ120" s="3">
        <f t="shared" si="157"/>
        <v>0</v>
      </c>
      <c r="DR120" s="3">
        <f>IF(DM120=0,0,IF(DO120-DP120=0,0,MIN(DO120-DP120,$D$1-$C120-SUMIF($J$15:DQ$15,"Snowball",$J120:DQ120))))</f>
        <v>0</v>
      </c>
      <c r="DS120" s="3">
        <f t="shared" si="180"/>
        <v>0</v>
      </c>
      <c r="DT120" s="104">
        <f t="shared" si="239"/>
        <v>0</v>
      </c>
      <c r="DU120" s="3">
        <f t="shared" si="240"/>
        <v>0</v>
      </c>
      <c r="DV120" s="3">
        <f t="shared" si="241"/>
        <v>0</v>
      </c>
      <c r="DW120" s="3">
        <f t="shared" si="158"/>
        <v>0</v>
      </c>
      <c r="DX120" s="3">
        <f t="shared" si="159"/>
        <v>0</v>
      </c>
      <c r="DY120" s="3">
        <f>IF(DT120=0,0,IF(DV120-DW120=0,0,MIN(DV120-DW120,$D$1-$C120-SUMIF($J$15:DX$15,"Snowball",$J120:DX120))))</f>
        <v>0</v>
      </c>
      <c r="DZ120" s="3">
        <f t="shared" si="181"/>
        <v>0</v>
      </c>
      <c r="EA120" s="104">
        <f t="shared" si="242"/>
        <v>0</v>
      </c>
      <c r="EB120" s="3">
        <f t="shared" si="243"/>
        <v>0</v>
      </c>
      <c r="EC120" s="3">
        <f t="shared" si="244"/>
        <v>0</v>
      </c>
      <c r="ED120" s="3">
        <f t="shared" si="160"/>
        <v>0</v>
      </c>
      <c r="EE120" s="3">
        <f t="shared" si="161"/>
        <v>0</v>
      </c>
      <c r="EF120" s="3">
        <f>IF(EA120=0,0,IF(EC120-ED120=0,0,MIN(EC120-ED120,$D$1-$C120-SUMIF($J$15:EE$15,"Snowball",$J120:EE120))))</f>
        <v>0</v>
      </c>
      <c r="EG120" s="3">
        <f t="shared" si="182"/>
        <v>0</v>
      </c>
      <c r="EH120" s="104">
        <f t="shared" si="245"/>
        <v>0</v>
      </c>
      <c r="EI120" s="3">
        <f t="shared" si="246"/>
        <v>0</v>
      </c>
      <c r="EJ120" s="3">
        <f t="shared" si="247"/>
        <v>0</v>
      </c>
      <c r="EK120" s="3">
        <f t="shared" si="162"/>
        <v>0</v>
      </c>
      <c r="EL120" s="3">
        <f t="shared" si="163"/>
        <v>0</v>
      </c>
      <c r="EM120" s="3">
        <f>IF(EH120=0,0,IF(EJ120-EK120=0,0,MIN(EJ120-EK120,$D$1-$C120-SUMIF($J$15:EL$15,"Snowball",$J120:EL120))))</f>
        <v>0</v>
      </c>
      <c r="EN120" s="3">
        <f t="shared" si="183"/>
        <v>0</v>
      </c>
    </row>
    <row r="121" spans="1:144" x14ac:dyDescent="0.25">
      <c r="A121" s="1" t="s">
        <v>121</v>
      </c>
      <c r="B121" s="76">
        <f t="shared" si="184"/>
        <v>0</v>
      </c>
      <c r="C121" s="3">
        <f t="shared" si="185"/>
        <v>0</v>
      </c>
      <c r="D121" s="101">
        <f t="shared" si="186"/>
        <v>0</v>
      </c>
      <c r="E121" s="104">
        <f t="shared" si="187"/>
        <v>0</v>
      </c>
      <c r="F121" s="3">
        <f t="shared" si="188"/>
        <v>0</v>
      </c>
      <c r="G121" s="3">
        <f t="shared" si="189"/>
        <v>0</v>
      </c>
      <c r="H121" s="3">
        <f t="shared" si="124"/>
        <v>0</v>
      </c>
      <c r="I121" s="3">
        <f t="shared" si="125"/>
        <v>0</v>
      </c>
      <c r="J121" s="3">
        <f t="shared" si="190"/>
        <v>0</v>
      </c>
      <c r="K121" s="3">
        <f t="shared" si="164"/>
        <v>0</v>
      </c>
      <c r="L121" s="104">
        <f t="shared" si="191"/>
        <v>0</v>
      </c>
      <c r="M121" s="3">
        <f t="shared" si="192"/>
        <v>0</v>
      </c>
      <c r="N121" s="3">
        <f t="shared" si="193"/>
        <v>0</v>
      </c>
      <c r="O121" s="3">
        <f t="shared" si="126"/>
        <v>0</v>
      </c>
      <c r="P121" s="3">
        <f t="shared" si="127"/>
        <v>0</v>
      </c>
      <c r="Q121" s="3">
        <f>IF(L121=0,0,IF(N121-O121=0,0,MIN(N121-O121,$D$1-$C121-SUMIF($J$15:P$15,"Snowball",$J121:P121))))</f>
        <v>0</v>
      </c>
      <c r="R121" s="3">
        <f t="shared" si="165"/>
        <v>0</v>
      </c>
      <c r="S121" s="104">
        <f t="shared" si="194"/>
        <v>0</v>
      </c>
      <c r="T121" s="3">
        <f t="shared" si="195"/>
        <v>0</v>
      </c>
      <c r="U121" s="3">
        <f t="shared" si="196"/>
        <v>0</v>
      </c>
      <c r="V121" s="3">
        <f t="shared" si="128"/>
        <v>0</v>
      </c>
      <c r="W121" s="3">
        <f t="shared" si="129"/>
        <v>0</v>
      </c>
      <c r="X121" s="3">
        <f>IF(S121=0,0,IF(U121-V121=0,0,MIN(U121-V121,$D$1-$C121-SUMIF($J$15:W$15,"Snowball",$J121:W121))))</f>
        <v>0</v>
      </c>
      <c r="Y121" s="3">
        <f t="shared" si="166"/>
        <v>0</v>
      </c>
      <c r="Z121" s="104">
        <f t="shared" si="197"/>
        <v>0</v>
      </c>
      <c r="AA121" s="3">
        <f t="shared" si="198"/>
        <v>0</v>
      </c>
      <c r="AB121" s="3">
        <f t="shared" si="199"/>
        <v>0</v>
      </c>
      <c r="AC121" s="3">
        <f t="shared" si="130"/>
        <v>0</v>
      </c>
      <c r="AD121" s="3">
        <f t="shared" si="131"/>
        <v>0</v>
      </c>
      <c r="AE121" s="3">
        <f>IF(Z121=0,0,IF(AB121-AC121=0,0,MIN(AB121-AC121,$D$1-$C121-SUMIF($J$15:AD$15,"Snowball",$J121:AD121))))</f>
        <v>0</v>
      </c>
      <c r="AF121" s="3">
        <f t="shared" si="167"/>
        <v>0</v>
      </c>
      <c r="AG121" s="104">
        <f t="shared" si="200"/>
        <v>0</v>
      </c>
      <c r="AH121" s="3">
        <f t="shared" si="201"/>
        <v>0</v>
      </c>
      <c r="AI121" s="3">
        <f t="shared" si="202"/>
        <v>0</v>
      </c>
      <c r="AJ121" s="3">
        <f t="shared" si="132"/>
        <v>0</v>
      </c>
      <c r="AK121" s="3">
        <f t="shared" si="133"/>
        <v>0</v>
      </c>
      <c r="AL121" s="3">
        <f>IF(AG121=0,0,IF(AI121-AJ121=0,0,MIN(AI121-AJ121,$D$1-$C121-SUMIF($J$15:AK$15,"Snowball",$J121:AK121))))</f>
        <v>0</v>
      </c>
      <c r="AM121" s="3">
        <f t="shared" si="168"/>
        <v>0</v>
      </c>
      <c r="AN121" s="104">
        <f t="shared" si="203"/>
        <v>0</v>
      </c>
      <c r="AO121" s="3">
        <f t="shared" si="204"/>
        <v>0</v>
      </c>
      <c r="AP121" s="3">
        <f t="shared" si="205"/>
        <v>0</v>
      </c>
      <c r="AQ121" s="3">
        <f t="shared" si="134"/>
        <v>0</v>
      </c>
      <c r="AR121" s="3">
        <f t="shared" si="135"/>
        <v>0</v>
      </c>
      <c r="AS121" s="3">
        <f>IF(AN121=0,0,IF(AP121-AQ121=0,0,MIN(AP121-AQ121,$D$1-$C121-SUMIF($J$15:AR$15,"Snowball",$J121:AR121))))</f>
        <v>0</v>
      </c>
      <c r="AT121" s="3">
        <f t="shared" si="169"/>
        <v>0</v>
      </c>
      <c r="AU121" s="104">
        <f t="shared" si="206"/>
        <v>0</v>
      </c>
      <c r="AV121" s="3">
        <f t="shared" si="207"/>
        <v>0</v>
      </c>
      <c r="AW121" s="3">
        <f t="shared" si="208"/>
        <v>0</v>
      </c>
      <c r="AX121" s="3">
        <f t="shared" si="136"/>
        <v>0</v>
      </c>
      <c r="AY121" s="3">
        <f t="shared" si="137"/>
        <v>0</v>
      </c>
      <c r="AZ121" s="3">
        <f>IF(AU121=0,0,IF(AW121-AX121=0,0,MIN(AW121-AX121,$D$1-$C121-SUMIF($J$15:AY$15,"Snowball",$J121:AY121))))</f>
        <v>0</v>
      </c>
      <c r="BA121" s="3">
        <f t="shared" si="170"/>
        <v>0</v>
      </c>
      <c r="BB121" s="104">
        <f t="shared" si="209"/>
        <v>0</v>
      </c>
      <c r="BC121" s="3">
        <f t="shared" si="210"/>
        <v>0</v>
      </c>
      <c r="BD121" s="3">
        <f t="shared" si="211"/>
        <v>0</v>
      </c>
      <c r="BE121" s="3">
        <f t="shared" si="138"/>
        <v>0</v>
      </c>
      <c r="BF121" s="3">
        <f t="shared" si="139"/>
        <v>0</v>
      </c>
      <c r="BG121" s="3">
        <f>IF(BB121=0,0,IF(BD121-BE121=0,0,MIN(BD121-BE121,$D$1-$C121-SUMIF($J$15:BF$15,"Snowball",$J121:BF121))))</f>
        <v>0</v>
      </c>
      <c r="BH121" s="3">
        <f t="shared" si="171"/>
        <v>0</v>
      </c>
      <c r="BI121" s="104">
        <f t="shared" si="212"/>
        <v>0</v>
      </c>
      <c r="BJ121" s="3">
        <f t="shared" si="213"/>
        <v>0</v>
      </c>
      <c r="BK121" s="3">
        <f t="shared" si="214"/>
        <v>0</v>
      </c>
      <c r="BL121" s="3">
        <f t="shared" si="140"/>
        <v>0</v>
      </c>
      <c r="BM121" s="3">
        <f t="shared" si="141"/>
        <v>0</v>
      </c>
      <c r="BN121" s="3">
        <f>IF(BI121=0,0,IF(BK121-BL121=0,0,MIN(BK121-BL121,$D$1-$C121-SUMIF($J$15:BM$15,"Snowball",$J121:BM121))))</f>
        <v>0</v>
      </c>
      <c r="BO121" s="3">
        <f t="shared" si="172"/>
        <v>0</v>
      </c>
      <c r="BP121" s="104">
        <f t="shared" si="215"/>
        <v>0</v>
      </c>
      <c r="BQ121" s="3">
        <f t="shared" si="216"/>
        <v>0</v>
      </c>
      <c r="BR121" s="3">
        <f t="shared" si="217"/>
        <v>0</v>
      </c>
      <c r="BS121" s="3">
        <f t="shared" si="142"/>
        <v>0</v>
      </c>
      <c r="BT121" s="3">
        <f t="shared" si="143"/>
        <v>0</v>
      </c>
      <c r="BU121" s="3">
        <f>IF(BP121=0,0,IF(BR121-BS121=0,0,MIN(BR121-BS121,$D$1-$C121-SUMIF($J$15:BT$15,"Snowball",$J121:BT121))))</f>
        <v>0</v>
      </c>
      <c r="BV121" s="3">
        <f t="shared" si="173"/>
        <v>0</v>
      </c>
      <c r="BW121" s="104">
        <f t="shared" si="218"/>
        <v>0</v>
      </c>
      <c r="BX121" s="3">
        <f t="shared" si="219"/>
        <v>0</v>
      </c>
      <c r="BY121" s="3">
        <f t="shared" si="220"/>
        <v>0</v>
      </c>
      <c r="BZ121" s="3">
        <f t="shared" si="144"/>
        <v>0</v>
      </c>
      <c r="CA121" s="3">
        <f t="shared" si="145"/>
        <v>0</v>
      </c>
      <c r="CB121" s="3">
        <f>IF(BW121=0,0,IF(BY121-BZ121=0,0,MIN(BY121-BZ121,$D$1-$C121-SUMIF($J$15:CA$15,"Snowball",$J121:CA121))))</f>
        <v>0</v>
      </c>
      <c r="CC121" s="3">
        <f t="shared" si="174"/>
        <v>0</v>
      </c>
      <c r="CD121" s="104">
        <f t="shared" si="221"/>
        <v>0</v>
      </c>
      <c r="CE121" s="3">
        <f t="shared" si="222"/>
        <v>0</v>
      </c>
      <c r="CF121" s="3">
        <f t="shared" si="223"/>
        <v>0</v>
      </c>
      <c r="CG121" s="3">
        <f t="shared" si="146"/>
        <v>0</v>
      </c>
      <c r="CH121" s="3">
        <f t="shared" si="147"/>
        <v>0</v>
      </c>
      <c r="CI121" s="3">
        <f>IF(CD121=0,0,IF(CF121-CG121=0,0,MIN(CF121-CG121,$D$1-$C121-SUMIF($J$15:CH$15,"Snowball",$J121:CH121))))</f>
        <v>0</v>
      </c>
      <c r="CJ121" s="3">
        <f t="shared" si="175"/>
        <v>0</v>
      </c>
      <c r="CK121" s="104">
        <f t="shared" si="224"/>
        <v>0</v>
      </c>
      <c r="CL121" s="3">
        <f t="shared" si="225"/>
        <v>0</v>
      </c>
      <c r="CM121" s="3">
        <f t="shared" si="226"/>
        <v>0</v>
      </c>
      <c r="CN121" s="3">
        <f t="shared" si="148"/>
        <v>0</v>
      </c>
      <c r="CO121" s="3">
        <f t="shared" si="149"/>
        <v>0</v>
      </c>
      <c r="CP121" s="3">
        <f>IF(CK121=0,0,IF(CM121-CN121=0,0,MIN(CM121-CN121,$D$1-$C121-SUMIF($J$15:CO$15,"Snowball",$J121:CO121))))</f>
        <v>0</v>
      </c>
      <c r="CQ121" s="3">
        <f t="shared" si="176"/>
        <v>0</v>
      </c>
      <c r="CR121" s="104">
        <f t="shared" si="227"/>
        <v>0</v>
      </c>
      <c r="CS121" s="3">
        <f t="shared" si="228"/>
        <v>0</v>
      </c>
      <c r="CT121" s="3">
        <f t="shared" si="229"/>
        <v>0</v>
      </c>
      <c r="CU121" s="3">
        <f t="shared" si="150"/>
        <v>0</v>
      </c>
      <c r="CV121" s="3">
        <f t="shared" si="151"/>
        <v>0</v>
      </c>
      <c r="CW121" s="3">
        <f>IF(CR121=0,0,IF(CT121-CU121=0,0,MIN(CT121-CU121,$D$1-$C121-SUMIF($J$15:CV$15,"Snowball",$J121:CV121))))</f>
        <v>0</v>
      </c>
      <c r="CX121" s="3">
        <f t="shared" si="177"/>
        <v>0</v>
      </c>
      <c r="CY121" s="104">
        <f t="shared" si="230"/>
        <v>0</v>
      </c>
      <c r="CZ121" s="3">
        <f t="shared" si="231"/>
        <v>0</v>
      </c>
      <c r="DA121" s="3">
        <f t="shared" si="232"/>
        <v>0</v>
      </c>
      <c r="DB121" s="3">
        <f t="shared" si="152"/>
        <v>0</v>
      </c>
      <c r="DC121" s="3">
        <f t="shared" si="153"/>
        <v>0</v>
      </c>
      <c r="DD121" s="3">
        <f>IF(CY121=0,0,IF(DA121-DB121=0,0,MIN(DA121-DB121,$D$1-$C121-SUMIF($J$15:DC$15,"Snowball",$J121:DC121))))</f>
        <v>0</v>
      </c>
      <c r="DE121" s="3">
        <f t="shared" si="178"/>
        <v>0</v>
      </c>
      <c r="DF121" s="104">
        <f t="shared" si="233"/>
        <v>0</v>
      </c>
      <c r="DG121" s="3">
        <f t="shared" si="234"/>
        <v>0</v>
      </c>
      <c r="DH121" s="3">
        <f t="shared" si="235"/>
        <v>0</v>
      </c>
      <c r="DI121" s="3">
        <f t="shared" si="154"/>
        <v>0</v>
      </c>
      <c r="DJ121" s="3">
        <f t="shared" si="155"/>
        <v>0</v>
      </c>
      <c r="DK121" s="3">
        <f>IF(DF121=0,0,IF(DH121-DI121=0,0,MIN(DH121-DI121,$D$1-$C121-SUMIF($J$15:DJ$15,"Snowball",$J121:DJ121))))</f>
        <v>0</v>
      </c>
      <c r="DL121" s="3">
        <f t="shared" si="179"/>
        <v>0</v>
      </c>
      <c r="DM121" s="104">
        <f t="shared" si="236"/>
        <v>0</v>
      </c>
      <c r="DN121" s="3">
        <f t="shared" si="237"/>
        <v>0</v>
      </c>
      <c r="DO121" s="3">
        <f t="shared" si="238"/>
        <v>0</v>
      </c>
      <c r="DP121" s="3">
        <f t="shared" si="156"/>
        <v>0</v>
      </c>
      <c r="DQ121" s="3">
        <f t="shared" si="157"/>
        <v>0</v>
      </c>
      <c r="DR121" s="3">
        <f>IF(DM121=0,0,IF(DO121-DP121=0,0,MIN(DO121-DP121,$D$1-$C121-SUMIF($J$15:DQ$15,"Snowball",$J121:DQ121))))</f>
        <v>0</v>
      </c>
      <c r="DS121" s="3">
        <f t="shared" si="180"/>
        <v>0</v>
      </c>
      <c r="DT121" s="104">
        <f t="shared" si="239"/>
        <v>0</v>
      </c>
      <c r="DU121" s="3">
        <f t="shared" si="240"/>
        <v>0</v>
      </c>
      <c r="DV121" s="3">
        <f t="shared" si="241"/>
        <v>0</v>
      </c>
      <c r="DW121" s="3">
        <f t="shared" si="158"/>
        <v>0</v>
      </c>
      <c r="DX121" s="3">
        <f t="shared" si="159"/>
        <v>0</v>
      </c>
      <c r="DY121" s="3">
        <f>IF(DT121=0,0,IF(DV121-DW121=0,0,MIN(DV121-DW121,$D$1-$C121-SUMIF($J$15:DX$15,"Snowball",$J121:DX121))))</f>
        <v>0</v>
      </c>
      <c r="DZ121" s="3">
        <f t="shared" si="181"/>
        <v>0</v>
      </c>
      <c r="EA121" s="104">
        <f t="shared" si="242"/>
        <v>0</v>
      </c>
      <c r="EB121" s="3">
        <f t="shared" si="243"/>
        <v>0</v>
      </c>
      <c r="EC121" s="3">
        <f t="shared" si="244"/>
        <v>0</v>
      </c>
      <c r="ED121" s="3">
        <f t="shared" si="160"/>
        <v>0</v>
      </c>
      <c r="EE121" s="3">
        <f t="shared" si="161"/>
        <v>0</v>
      </c>
      <c r="EF121" s="3">
        <f>IF(EA121=0,0,IF(EC121-ED121=0,0,MIN(EC121-ED121,$D$1-$C121-SUMIF($J$15:EE$15,"Snowball",$J121:EE121))))</f>
        <v>0</v>
      </c>
      <c r="EG121" s="3">
        <f t="shared" si="182"/>
        <v>0</v>
      </c>
      <c r="EH121" s="104">
        <f t="shared" si="245"/>
        <v>0</v>
      </c>
      <c r="EI121" s="3">
        <f t="shared" si="246"/>
        <v>0</v>
      </c>
      <c r="EJ121" s="3">
        <f t="shared" si="247"/>
        <v>0</v>
      </c>
      <c r="EK121" s="3">
        <f t="shared" si="162"/>
        <v>0</v>
      </c>
      <c r="EL121" s="3">
        <f t="shared" si="163"/>
        <v>0</v>
      </c>
      <c r="EM121" s="3">
        <f>IF(EH121=0,0,IF(EJ121-EK121=0,0,MIN(EJ121-EK121,$D$1-$C121-SUMIF($J$15:EL$15,"Snowball",$J121:EL121))))</f>
        <v>0</v>
      </c>
      <c r="EN121" s="3">
        <f t="shared" si="183"/>
        <v>0</v>
      </c>
    </row>
    <row r="122" spans="1:144" x14ac:dyDescent="0.25">
      <c r="A122" s="1" t="s">
        <v>122</v>
      </c>
      <c r="B122" s="76">
        <f t="shared" si="184"/>
        <v>0</v>
      </c>
      <c r="C122" s="3">
        <f t="shared" si="185"/>
        <v>0</v>
      </c>
      <c r="D122" s="101">
        <f t="shared" si="186"/>
        <v>0</v>
      </c>
      <c r="E122" s="104">
        <f t="shared" si="187"/>
        <v>0</v>
      </c>
      <c r="F122" s="3">
        <f t="shared" si="188"/>
        <v>0</v>
      </c>
      <c r="G122" s="3">
        <f t="shared" si="189"/>
        <v>0</v>
      </c>
      <c r="H122" s="3">
        <f t="shared" si="124"/>
        <v>0</v>
      </c>
      <c r="I122" s="3">
        <f t="shared" si="125"/>
        <v>0</v>
      </c>
      <c r="J122" s="3">
        <f t="shared" si="190"/>
        <v>0</v>
      </c>
      <c r="K122" s="3">
        <f t="shared" si="164"/>
        <v>0</v>
      </c>
      <c r="L122" s="104">
        <f t="shared" si="191"/>
        <v>0</v>
      </c>
      <c r="M122" s="3">
        <f t="shared" si="192"/>
        <v>0</v>
      </c>
      <c r="N122" s="3">
        <f t="shared" si="193"/>
        <v>0</v>
      </c>
      <c r="O122" s="3">
        <f t="shared" si="126"/>
        <v>0</v>
      </c>
      <c r="P122" s="3">
        <f t="shared" si="127"/>
        <v>0</v>
      </c>
      <c r="Q122" s="3">
        <f>IF(L122=0,0,IF(N122-O122=0,0,MIN(N122-O122,$D$1-$C122-SUMIF($J$15:P$15,"Snowball",$J122:P122))))</f>
        <v>0</v>
      </c>
      <c r="R122" s="3">
        <f t="shared" si="165"/>
        <v>0</v>
      </c>
      <c r="S122" s="104">
        <f t="shared" si="194"/>
        <v>0</v>
      </c>
      <c r="T122" s="3">
        <f t="shared" si="195"/>
        <v>0</v>
      </c>
      <c r="U122" s="3">
        <f t="shared" si="196"/>
        <v>0</v>
      </c>
      <c r="V122" s="3">
        <f t="shared" si="128"/>
        <v>0</v>
      </c>
      <c r="W122" s="3">
        <f t="shared" si="129"/>
        <v>0</v>
      </c>
      <c r="X122" s="3">
        <f>IF(S122=0,0,IF(U122-V122=0,0,MIN(U122-V122,$D$1-$C122-SUMIF($J$15:W$15,"Snowball",$J122:W122))))</f>
        <v>0</v>
      </c>
      <c r="Y122" s="3">
        <f t="shared" si="166"/>
        <v>0</v>
      </c>
      <c r="Z122" s="104">
        <f t="shared" si="197"/>
        <v>0</v>
      </c>
      <c r="AA122" s="3">
        <f t="shared" si="198"/>
        <v>0</v>
      </c>
      <c r="AB122" s="3">
        <f t="shared" si="199"/>
        <v>0</v>
      </c>
      <c r="AC122" s="3">
        <f t="shared" si="130"/>
        <v>0</v>
      </c>
      <c r="AD122" s="3">
        <f t="shared" si="131"/>
        <v>0</v>
      </c>
      <c r="AE122" s="3">
        <f>IF(Z122=0,0,IF(AB122-AC122=0,0,MIN(AB122-AC122,$D$1-$C122-SUMIF($J$15:AD$15,"Snowball",$J122:AD122))))</f>
        <v>0</v>
      </c>
      <c r="AF122" s="3">
        <f t="shared" si="167"/>
        <v>0</v>
      </c>
      <c r="AG122" s="104">
        <f t="shared" si="200"/>
        <v>0</v>
      </c>
      <c r="AH122" s="3">
        <f t="shared" si="201"/>
        <v>0</v>
      </c>
      <c r="AI122" s="3">
        <f t="shared" si="202"/>
        <v>0</v>
      </c>
      <c r="AJ122" s="3">
        <f t="shared" si="132"/>
        <v>0</v>
      </c>
      <c r="AK122" s="3">
        <f t="shared" si="133"/>
        <v>0</v>
      </c>
      <c r="AL122" s="3">
        <f>IF(AG122=0,0,IF(AI122-AJ122=0,0,MIN(AI122-AJ122,$D$1-$C122-SUMIF($J$15:AK$15,"Snowball",$J122:AK122))))</f>
        <v>0</v>
      </c>
      <c r="AM122" s="3">
        <f t="shared" si="168"/>
        <v>0</v>
      </c>
      <c r="AN122" s="104">
        <f t="shared" si="203"/>
        <v>0</v>
      </c>
      <c r="AO122" s="3">
        <f t="shared" si="204"/>
        <v>0</v>
      </c>
      <c r="AP122" s="3">
        <f t="shared" si="205"/>
        <v>0</v>
      </c>
      <c r="AQ122" s="3">
        <f t="shared" si="134"/>
        <v>0</v>
      </c>
      <c r="AR122" s="3">
        <f t="shared" si="135"/>
        <v>0</v>
      </c>
      <c r="AS122" s="3">
        <f>IF(AN122=0,0,IF(AP122-AQ122=0,0,MIN(AP122-AQ122,$D$1-$C122-SUMIF($J$15:AR$15,"Snowball",$J122:AR122))))</f>
        <v>0</v>
      </c>
      <c r="AT122" s="3">
        <f t="shared" si="169"/>
        <v>0</v>
      </c>
      <c r="AU122" s="104">
        <f t="shared" si="206"/>
        <v>0</v>
      </c>
      <c r="AV122" s="3">
        <f t="shared" si="207"/>
        <v>0</v>
      </c>
      <c r="AW122" s="3">
        <f t="shared" si="208"/>
        <v>0</v>
      </c>
      <c r="AX122" s="3">
        <f t="shared" si="136"/>
        <v>0</v>
      </c>
      <c r="AY122" s="3">
        <f t="shared" si="137"/>
        <v>0</v>
      </c>
      <c r="AZ122" s="3">
        <f>IF(AU122=0,0,IF(AW122-AX122=0,0,MIN(AW122-AX122,$D$1-$C122-SUMIF($J$15:AY$15,"Snowball",$J122:AY122))))</f>
        <v>0</v>
      </c>
      <c r="BA122" s="3">
        <f t="shared" si="170"/>
        <v>0</v>
      </c>
      <c r="BB122" s="104">
        <f t="shared" si="209"/>
        <v>0</v>
      </c>
      <c r="BC122" s="3">
        <f t="shared" si="210"/>
        <v>0</v>
      </c>
      <c r="BD122" s="3">
        <f t="shared" si="211"/>
        <v>0</v>
      </c>
      <c r="BE122" s="3">
        <f t="shared" si="138"/>
        <v>0</v>
      </c>
      <c r="BF122" s="3">
        <f t="shared" si="139"/>
        <v>0</v>
      </c>
      <c r="BG122" s="3">
        <f>IF(BB122=0,0,IF(BD122-BE122=0,0,MIN(BD122-BE122,$D$1-$C122-SUMIF($J$15:BF$15,"Snowball",$J122:BF122))))</f>
        <v>0</v>
      </c>
      <c r="BH122" s="3">
        <f t="shared" si="171"/>
        <v>0</v>
      </c>
      <c r="BI122" s="104">
        <f t="shared" si="212"/>
        <v>0</v>
      </c>
      <c r="BJ122" s="3">
        <f t="shared" si="213"/>
        <v>0</v>
      </c>
      <c r="BK122" s="3">
        <f t="shared" si="214"/>
        <v>0</v>
      </c>
      <c r="BL122" s="3">
        <f t="shared" si="140"/>
        <v>0</v>
      </c>
      <c r="BM122" s="3">
        <f t="shared" si="141"/>
        <v>0</v>
      </c>
      <c r="BN122" s="3">
        <f>IF(BI122=0,0,IF(BK122-BL122=0,0,MIN(BK122-BL122,$D$1-$C122-SUMIF($J$15:BM$15,"Snowball",$J122:BM122))))</f>
        <v>0</v>
      </c>
      <c r="BO122" s="3">
        <f t="shared" si="172"/>
        <v>0</v>
      </c>
      <c r="BP122" s="104">
        <f t="shared" si="215"/>
        <v>0</v>
      </c>
      <c r="BQ122" s="3">
        <f t="shared" si="216"/>
        <v>0</v>
      </c>
      <c r="BR122" s="3">
        <f t="shared" si="217"/>
        <v>0</v>
      </c>
      <c r="BS122" s="3">
        <f t="shared" si="142"/>
        <v>0</v>
      </c>
      <c r="BT122" s="3">
        <f t="shared" si="143"/>
        <v>0</v>
      </c>
      <c r="BU122" s="3">
        <f>IF(BP122=0,0,IF(BR122-BS122=0,0,MIN(BR122-BS122,$D$1-$C122-SUMIF($J$15:BT$15,"Snowball",$J122:BT122))))</f>
        <v>0</v>
      </c>
      <c r="BV122" s="3">
        <f t="shared" si="173"/>
        <v>0</v>
      </c>
      <c r="BW122" s="104">
        <f t="shared" si="218"/>
        <v>0</v>
      </c>
      <c r="BX122" s="3">
        <f t="shared" si="219"/>
        <v>0</v>
      </c>
      <c r="BY122" s="3">
        <f t="shared" si="220"/>
        <v>0</v>
      </c>
      <c r="BZ122" s="3">
        <f t="shared" si="144"/>
        <v>0</v>
      </c>
      <c r="CA122" s="3">
        <f t="shared" si="145"/>
        <v>0</v>
      </c>
      <c r="CB122" s="3">
        <f>IF(BW122=0,0,IF(BY122-BZ122=0,0,MIN(BY122-BZ122,$D$1-$C122-SUMIF($J$15:CA$15,"Snowball",$J122:CA122))))</f>
        <v>0</v>
      </c>
      <c r="CC122" s="3">
        <f t="shared" si="174"/>
        <v>0</v>
      </c>
      <c r="CD122" s="104">
        <f t="shared" si="221"/>
        <v>0</v>
      </c>
      <c r="CE122" s="3">
        <f t="shared" si="222"/>
        <v>0</v>
      </c>
      <c r="CF122" s="3">
        <f t="shared" si="223"/>
        <v>0</v>
      </c>
      <c r="CG122" s="3">
        <f t="shared" si="146"/>
        <v>0</v>
      </c>
      <c r="CH122" s="3">
        <f t="shared" si="147"/>
        <v>0</v>
      </c>
      <c r="CI122" s="3">
        <f>IF(CD122=0,0,IF(CF122-CG122=0,0,MIN(CF122-CG122,$D$1-$C122-SUMIF($J$15:CH$15,"Snowball",$J122:CH122))))</f>
        <v>0</v>
      </c>
      <c r="CJ122" s="3">
        <f t="shared" si="175"/>
        <v>0</v>
      </c>
      <c r="CK122" s="104">
        <f t="shared" si="224"/>
        <v>0</v>
      </c>
      <c r="CL122" s="3">
        <f t="shared" si="225"/>
        <v>0</v>
      </c>
      <c r="CM122" s="3">
        <f t="shared" si="226"/>
        <v>0</v>
      </c>
      <c r="CN122" s="3">
        <f t="shared" si="148"/>
        <v>0</v>
      </c>
      <c r="CO122" s="3">
        <f t="shared" si="149"/>
        <v>0</v>
      </c>
      <c r="CP122" s="3">
        <f>IF(CK122=0,0,IF(CM122-CN122=0,0,MIN(CM122-CN122,$D$1-$C122-SUMIF($J$15:CO$15,"Snowball",$J122:CO122))))</f>
        <v>0</v>
      </c>
      <c r="CQ122" s="3">
        <f t="shared" si="176"/>
        <v>0</v>
      </c>
      <c r="CR122" s="104">
        <f t="shared" si="227"/>
        <v>0</v>
      </c>
      <c r="CS122" s="3">
        <f t="shared" si="228"/>
        <v>0</v>
      </c>
      <c r="CT122" s="3">
        <f t="shared" si="229"/>
        <v>0</v>
      </c>
      <c r="CU122" s="3">
        <f t="shared" si="150"/>
        <v>0</v>
      </c>
      <c r="CV122" s="3">
        <f t="shared" si="151"/>
        <v>0</v>
      </c>
      <c r="CW122" s="3">
        <f>IF(CR122=0,0,IF(CT122-CU122=0,0,MIN(CT122-CU122,$D$1-$C122-SUMIF($J$15:CV$15,"Snowball",$J122:CV122))))</f>
        <v>0</v>
      </c>
      <c r="CX122" s="3">
        <f t="shared" si="177"/>
        <v>0</v>
      </c>
      <c r="CY122" s="104">
        <f t="shared" si="230"/>
        <v>0</v>
      </c>
      <c r="CZ122" s="3">
        <f t="shared" si="231"/>
        <v>0</v>
      </c>
      <c r="DA122" s="3">
        <f t="shared" si="232"/>
        <v>0</v>
      </c>
      <c r="DB122" s="3">
        <f t="shared" si="152"/>
        <v>0</v>
      </c>
      <c r="DC122" s="3">
        <f t="shared" si="153"/>
        <v>0</v>
      </c>
      <c r="DD122" s="3">
        <f>IF(CY122=0,0,IF(DA122-DB122=0,0,MIN(DA122-DB122,$D$1-$C122-SUMIF($J$15:DC$15,"Snowball",$J122:DC122))))</f>
        <v>0</v>
      </c>
      <c r="DE122" s="3">
        <f t="shared" si="178"/>
        <v>0</v>
      </c>
      <c r="DF122" s="104">
        <f t="shared" si="233"/>
        <v>0</v>
      </c>
      <c r="DG122" s="3">
        <f t="shared" si="234"/>
        <v>0</v>
      </c>
      <c r="DH122" s="3">
        <f t="shared" si="235"/>
        <v>0</v>
      </c>
      <c r="DI122" s="3">
        <f t="shared" si="154"/>
        <v>0</v>
      </c>
      <c r="DJ122" s="3">
        <f t="shared" si="155"/>
        <v>0</v>
      </c>
      <c r="DK122" s="3">
        <f>IF(DF122=0,0,IF(DH122-DI122=0,0,MIN(DH122-DI122,$D$1-$C122-SUMIF($J$15:DJ$15,"Snowball",$J122:DJ122))))</f>
        <v>0</v>
      </c>
      <c r="DL122" s="3">
        <f t="shared" si="179"/>
        <v>0</v>
      </c>
      <c r="DM122" s="104">
        <f t="shared" si="236"/>
        <v>0</v>
      </c>
      <c r="DN122" s="3">
        <f t="shared" si="237"/>
        <v>0</v>
      </c>
      <c r="DO122" s="3">
        <f t="shared" si="238"/>
        <v>0</v>
      </c>
      <c r="DP122" s="3">
        <f t="shared" si="156"/>
        <v>0</v>
      </c>
      <c r="DQ122" s="3">
        <f t="shared" si="157"/>
        <v>0</v>
      </c>
      <c r="DR122" s="3">
        <f>IF(DM122=0,0,IF(DO122-DP122=0,0,MIN(DO122-DP122,$D$1-$C122-SUMIF($J$15:DQ$15,"Snowball",$J122:DQ122))))</f>
        <v>0</v>
      </c>
      <c r="DS122" s="3">
        <f t="shared" si="180"/>
        <v>0</v>
      </c>
      <c r="DT122" s="104">
        <f t="shared" si="239"/>
        <v>0</v>
      </c>
      <c r="DU122" s="3">
        <f t="shared" si="240"/>
        <v>0</v>
      </c>
      <c r="DV122" s="3">
        <f t="shared" si="241"/>
        <v>0</v>
      </c>
      <c r="DW122" s="3">
        <f t="shared" si="158"/>
        <v>0</v>
      </c>
      <c r="DX122" s="3">
        <f t="shared" si="159"/>
        <v>0</v>
      </c>
      <c r="DY122" s="3">
        <f>IF(DT122=0,0,IF(DV122-DW122=0,0,MIN(DV122-DW122,$D$1-$C122-SUMIF($J$15:DX$15,"Snowball",$J122:DX122))))</f>
        <v>0</v>
      </c>
      <c r="DZ122" s="3">
        <f t="shared" si="181"/>
        <v>0</v>
      </c>
      <c r="EA122" s="104">
        <f t="shared" si="242"/>
        <v>0</v>
      </c>
      <c r="EB122" s="3">
        <f t="shared" si="243"/>
        <v>0</v>
      </c>
      <c r="EC122" s="3">
        <f t="shared" si="244"/>
        <v>0</v>
      </c>
      <c r="ED122" s="3">
        <f t="shared" si="160"/>
        <v>0</v>
      </c>
      <c r="EE122" s="3">
        <f t="shared" si="161"/>
        <v>0</v>
      </c>
      <c r="EF122" s="3">
        <f>IF(EA122=0,0,IF(EC122-ED122=0,0,MIN(EC122-ED122,$D$1-$C122-SUMIF($J$15:EE$15,"Snowball",$J122:EE122))))</f>
        <v>0</v>
      </c>
      <c r="EG122" s="3">
        <f t="shared" si="182"/>
        <v>0</v>
      </c>
      <c r="EH122" s="104">
        <f t="shared" si="245"/>
        <v>0</v>
      </c>
      <c r="EI122" s="3">
        <f t="shared" si="246"/>
        <v>0</v>
      </c>
      <c r="EJ122" s="3">
        <f t="shared" si="247"/>
        <v>0</v>
      </c>
      <c r="EK122" s="3">
        <f t="shared" si="162"/>
        <v>0</v>
      </c>
      <c r="EL122" s="3">
        <f t="shared" si="163"/>
        <v>0</v>
      </c>
      <c r="EM122" s="3">
        <f>IF(EH122=0,0,IF(EJ122-EK122=0,0,MIN(EJ122-EK122,$D$1-$C122-SUMIF($J$15:EL$15,"Snowball",$J122:EL122))))</f>
        <v>0</v>
      </c>
      <c r="EN122" s="3">
        <f t="shared" si="183"/>
        <v>0</v>
      </c>
    </row>
    <row r="123" spans="1:144" x14ac:dyDescent="0.25">
      <c r="A123" s="1" t="s">
        <v>123</v>
      </c>
      <c r="B123" s="76">
        <f t="shared" si="184"/>
        <v>0</v>
      </c>
      <c r="C123" s="3">
        <f t="shared" si="185"/>
        <v>0</v>
      </c>
      <c r="D123" s="101">
        <f t="shared" si="186"/>
        <v>0</v>
      </c>
      <c r="E123" s="104">
        <f t="shared" si="187"/>
        <v>0</v>
      </c>
      <c r="F123" s="3">
        <f t="shared" si="188"/>
        <v>0</v>
      </c>
      <c r="G123" s="3">
        <f t="shared" si="189"/>
        <v>0</v>
      </c>
      <c r="H123" s="3">
        <f t="shared" si="124"/>
        <v>0</v>
      </c>
      <c r="I123" s="3">
        <f t="shared" si="125"/>
        <v>0</v>
      </c>
      <c r="J123" s="3">
        <f t="shared" si="190"/>
        <v>0</v>
      </c>
      <c r="K123" s="3">
        <f t="shared" si="164"/>
        <v>0</v>
      </c>
      <c r="L123" s="104">
        <f t="shared" si="191"/>
        <v>0</v>
      </c>
      <c r="M123" s="3">
        <f t="shared" si="192"/>
        <v>0</v>
      </c>
      <c r="N123" s="3">
        <f t="shared" si="193"/>
        <v>0</v>
      </c>
      <c r="O123" s="3">
        <f t="shared" si="126"/>
        <v>0</v>
      </c>
      <c r="P123" s="3">
        <f t="shared" si="127"/>
        <v>0</v>
      </c>
      <c r="Q123" s="3">
        <f>IF(L123=0,0,IF(N123-O123=0,0,MIN(N123-O123,$D$1-$C123-SUMIF($J$15:P$15,"Snowball",$J123:P123))))</f>
        <v>0</v>
      </c>
      <c r="R123" s="3">
        <f t="shared" si="165"/>
        <v>0</v>
      </c>
      <c r="S123" s="104">
        <f t="shared" si="194"/>
        <v>0</v>
      </c>
      <c r="T123" s="3">
        <f t="shared" si="195"/>
        <v>0</v>
      </c>
      <c r="U123" s="3">
        <f t="shared" si="196"/>
        <v>0</v>
      </c>
      <c r="V123" s="3">
        <f t="shared" si="128"/>
        <v>0</v>
      </c>
      <c r="W123" s="3">
        <f t="shared" si="129"/>
        <v>0</v>
      </c>
      <c r="X123" s="3">
        <f>IF(S123=0,0,IF(U123-V123=0,0,MIN(U123-V123,$D$1-$C123-SUMIF($J$15:W$15,"Snowball",$J123:W123))))</f>
        <v>0</v>
      </c>
      <c r="Y123" s="3">
        <f t="shared" si="166"/>
        <v>0</v>
      </c>
      <c r="Z123" s="104">
        <f t="shared" si="197"/>
        <v>0</v>
      </c>
      <c r="AA123" s="3">
        <f t="shared" si="198"/>
        <v>0</v>
      </c>
      <c r="AB123" s="3">
        <f t="shared" si="199"/>
        <v>0</v>
      </c>
      <c r="AC123" s="3">
        <f t="shared" si="130"/>
        <v>0</v>
      </c>
      <c r="AD123" s="3">
        <f t="shared" si="131"/>
        <v>0</v>
      </c>
      <c r="AE123" s="3">
        <f>IF(Z123=0,0,IF(AB123-AC123=0,0,MIN(AB123-AC123,$D$1-$C123-SUMIF($J$15:AD$15,"Snowball",$J123:AD123))))</f>
        <v>0</v>
      </c>
      <c r="AF123" s="3">
        <f t="shared" si="167"/>
        <v>0</v>
      </c>
      <c r="AG123" s="104">
        <f t="shared" si="200"/>
        <v>0</v>
      </c>
      <c r="AH123" s="3">
        <f t="shared" si="201"/>
        <v>0</v>
      </c>
      <c r="AI123" s="3">
        <f t="shared" si="202"/>
        <v>0</v>
      </c>
      <c r="AJ123" s="3">
        <f t="shared" si="132"/>
        <v>0</v>
      </c>
      <c r="AK123" s="3">
        <f t="shared" si="133"/>
        <v>0</v>
      </c>
      <c r="AL123" s="3">
        <f>IF(AG123=0,0,IF(AI123-AJ123=0,0,MIN(AI123-AJ123,$D$1-$C123-SUMIF($J$15:AK$15,"Snowball",$J123:AK123))))</f>
        <v>0</v>
      </c>
      <c r="AM123" s="3">
        <f t="shared" si="168"/>
        <v>0</v>
      </c>
      <c r="AN123" s="104">
        <f t="shared" si="203"/>
        <v>0</v>
      </c>
      <c r="AO123" s="3">
        <f t="shared" si="204"/>
        <v>0</v>
      </c>
      <c r="AP123" s="3">
        <f t="shared" si="205"/>
        <v>0</v>
      </c>
      <c r="AQ123" s="3">
        <f t="shared" si="134"/>
        <v>0</v>
      </c>
      <c r="AR123" s="3">
        <f t="shared" si="135"/>
        <v>0</v>
      </c>
      <c r="AS123" s="3">
        <f>IF(AN123=0,0,IF(AP123-AQ123=0,0,MIN(AP123-AQ123,$D$1-$C123-SUMIF($J$15:AR$15,"Snowball",$J123:AR123))))</f>
        <v>0</v>
      </c>
      <c r="AT123" s="3">
        <f t="shared" si="169"/>
        <v>0</v>
      </c>
      <c r="AU123" s="104">
        <f t="shared" si="206"/>
        <v>0</v>
      </c>
      <c r="AV123" s="3">
        <f t="shared" si="207"/>
        <v>0</v>
      </c>
      <c r="AW123" s="3">
        <f t="shared" si="208"/>
        <v>0</v>
      </c>
      <c r="AX123" s="3">
        <f t="shared" si="136"/>
        <v>0</v>
      </c>
      <c r="AY123" s="3">
        <f t="shared" si="137"/>
        <v>0</v>
      </c>
      <c r="AZ123" s="3">
        <f>IF(AU123=0,0,IF(AW123-AX123=0,0,MIN(AW123-AX123,$D$1-$C123-SUMIF($J$15:AY$15,"Snowball",$J123:AY123))))</f>
        <v>0</v>
      </c>
      <c r="BA123" s="3">
        <f t="shared" si="170"/>
        <v>0</v>
      </c>
      <c r="BB123" s="104">
        <f t="shared" si="209"/>
        <v>0</v>
      </c>
      <c r="BC123" s="3">
        <f t="shared" si="210"/>
        <v>0</v>
      </c>
      <c r="BD123" s="3">
        <f t="shared" si="211"/>
        <v>0</v>
      </c>
      <c r="BE123" s="3">
        <f t="shared" si="138"/>
        <v>0</v>
      </c>
      <c r="BF123" s="3">
        <f t="shared" si="139"/>
        <v>0</v>
      </c>
      <c r="BG123" s="3">
        <f>IF(BB123=0,0,IF(BD123-BE123=0,0,MIN(BD123-BE123,$D$1-$C123-SUMIF($J$15:BF$15,"Snowball",$J123:BF123))))</f>
        <v>0</v>
      </c>
      <c r="BH123" s="3">
        <f t="shared" si="171"/>
        <v>0</v>
      </c>
      <c r="BI123" s="104">
        <f t="shared" si="212"/>
        <v>0</v>
      </c>
      <c r="BJ123" s="3">
        <f t="shared" si="213"/>
        <v>0</v>
      </c>
      <c r="BK123" s="3">
        <f t="shared" si="214"/>
        <v>0</v>
      </c>
      <c r="BL123" s="3">
        <f t="shared" si="140"/>
        <v>0</v>
      </c>
      <c r="BM123" s="3">
        <f t="shared" si="141"/>
        <v>0</v>
      </c>
      <c r="BN123" s="3">
        <f>IF(BI123=0,0,IF(BK123-BL123=0,0,MIN(BK123-BL123,$D$1-$C123-SUMIF($J$15:BM$15,"Snowball",$J123:BM123))))</f>
        <v>0</v>
      </c>
      <c r="BO123" s="3">
        <f t="shared" si="172"/>
        <v>0</v>
      </c>
      <c r="BP123" s="104">
        <f t="shared" si="215"/>
        <v>0</v>
      </c>
      <c r="BQ123" s="3">
        <f t="shared" si="216"/>
        <v>0</v>
      </c>
      <c r="BR123" s="3">
        <f t="shared" si="217"/>
        <v>0</v>
      </c>
      <c r="BS123" s="3">
        <f t="shared" si="142"/>
        <v>0</v>
      </c>
      <c r="BT123" s="3">
        <f t="shared" si="143"/>
        <v>0</v>
      </c>
      <c r="BU123" s="3">
        <f>IF(BP123=0,0,IF(BR123-BS123=0,0,MIN(BR123-BS123,$D$1-$C123-SUMIF($J$15:BT$15,"Snowball",$J123:BT123))))</f>
        <v>0</v>
      </c>
      <c r="BV123" s="3">
        <f t="shared" si="173"/>
        <v>0</v>
      </c>
      <c r="BW123" s="104">
        <f t="shared" si="218"/>
        <v>0</v>
      </c>
      <c r="BX123" s="3">
        <f t="shared" si="219"/>
        <v>0</v>
      </c>
      <c r="BY123" s="3">
        <f t="shared" si="220"/>
        <v>0</v>
      </c>
      <c r="BZ123" s="3">
        <f t="shared" si="144"/>
        <v>0</v>
      </c>
      <c r="CA123" s="3">
        <f t="shared" si="145"/>
        <v>0</v>
      </c>
      <c r="CB123" s="3">
        <f>IF(BW123=0,0,IF(BY123-BZ123=0,0,MIN(BY123-BZ123,$D$1-$C123-SUMIF($J$15:CA$15,"Snowball",$J123:CA123))))</f>
        <v>0</v>
      </c>
      <c r="CC123" s="3">
        <f t="shared" si="174"/>
        <v>0</v>
      </c>
      <c r="CD123" s="104">
        <f t="shared" si="221"/>
        <v>0</v>
      </c>
      <c r="CE123" s="3">
        <f t="shared" si="222"/>
        <v>0</v>
      </c>
      <c r="CF123" s="3">
        <f t="shared" si="223"/>
        <v>0</v>
      </c>
      <c r="CG123" s="3">
        <f t="shared" si="146"/>
        <v>0</v>
      </c>
      <c r="CH123" s="3">
        <f t="shared" si="147"/>
        <v>0</v>
      </c>
      <c r="CI123" s="3">
        <f>IF(CD123=0,0,IF(CF123-CG123=0,0,MIN(CF123-CG123,$D$1-$C123-SUMIF($J$15:CH$15,"Snowball",$J123:CH123))))</f>
        <v>0</v>
      </c>
      <c r="CJ123" s="3">
        <f t="shared" si="175"/>
        <v>0</v>
      </c>
      <c r="CK123" s="104">
        <f t="shared" si="224"/>
        <v>0</v>
      </c>
      <c r="CL123" s="3">
        <f t="shared" si="225"/>
        <v>0</v>
      </c>
      <c r="CM123" s="3">
        <f t="shared" si="226"/>
        <v>0</v>
      </c>
      <c r="CN123" s="3">
        <f t="shared" si="148"/>
        <v>0</v>
      </c>
      <c r="CO123" s="3">
        <f t="shared" si="149"/>
        <v>0</v>
      </c>
      <c r="CP123" s="3">
        <f>IF(CK123=0,0,IF(CM123-CN123=0,0,MIN(CM123-CN123,$D$1-$C123-SUMIF($J$15:CO$15,"Snowball",$J123:CO123))))</f>
        <v>0</v>
      </c>
      <c r="CQ123" s="3">
        <f t="shared" si="176"/>
        <v>0</v>
      </c>
      <c r="CR123" s="104">
        <f t="shared" si="227"/>
        <v>0</v>
      </c>
      <c r="CS123" s="3">
        <f t="shared" si="228"/>
        <v>0</v>
      </c>
      <c r="CT123" s="3">
        <f t="shared" si="229"/>
        <v>0</v>
      </c>
      <c r="CU123" s="3">
        <f t="shared" si="150"/>
        <v>0</v>
      </c>
      <c r="CV123" s="3">
        <f t="shared" si="151"/>
        <v>0</v>
      </c>
      <c r="CW123" s="3">
        <f>IF(CR123=0,0,IF(CT123-CU123=0,0,MIN(CT123-CU123,$D$1-$C123-SUMIF($J$15:CV$15,"Snowball",$J123:CV123))))</f>
        <v>0</v>
      </c>
      <c r="CX123" s="3">
        <f t="shared" si="177"/>
        <v>0</v>
      </c>
      <c r="CY123" s="104">
        <f t="shared" si="230"/>
        <v>0</v>
      </c>
      <c r="CZ123" s="3">
        <f t="shared" si="231"/>
        <v>0</v>
      </c>
      <c r="DA123" s="3">
        <f t="shared" si="232"/>
        <v>0</v>
      </c>
      <c r="DB123" s="3">
        <f t="shared" si="152"/>
        <v>0</v>
      </c>
      <c r="DC123" s="3">
        <f t="shared" si="153"/>
        <v>0</v>
      </c>
      <c r="DD123" s="3">
        <f>IF(CY123=0,0,IF(DA123-DB123=0,0,MIN(DA123-DB123,$D$1-$C123-SUMIF($J$15:DC$15,"Snowball",$J123:DC123))))</f>
        <v>0</v>
      </c>
      <c r="DE123" s="3">
        <f t="shared" si="178"/>
        <v>0</v>
      </c>
      <c r="DF123" s="104">
        <f t="shared" si="233"/>
        <v>0</v>
      </c>
      <c r="DG123" s="3">
        <f t="shared" si="234"/>
        <v>0</v>
      </c>
      <c r="DH123" s="3">
        <f t="shared" si="235"/>
        <v>0</v>
      </c>
      <c r="DI123" s="3">
        <f t="shared" si="154"/>
        <v>0</v>
      </c>
      <c r="DJ123" s="3">
        <f t="shared" si="155"/>
        <v>0</v>
      </c>
      <c r="DK123" s="3">
        <f>IF(DF123=0,0,IF(DH123-DI123=0,0,MIN(DH123-DI123,$D$1-$C123-SUMIF($J$15:DJ$15,"Snowball",$J123:DJ123))))</f>
        <v>0</v>
      </c>
      <c r="DL123" s="3">
        <f t="shared" si="179"/>
        <v>0</v>
      </c>
      <c r="DM123" s="104">
        <f t="shared" si="236"/>
        <v>0</v>
      </c>
      <c r="DN123" s="3">
        <f t="shared" si="237"/>
        <v>0</v>
      </c>
      <c r="DO123" s="3">
        <f t="shared" si="238"/>
        <v>0</v>
      </c>
      <c r="DP123" s="3">
        <f t="shared" si="156"/>
        <v>0</v>
      </c>
      <c r="DQ123" s="3">
        <f t="shared" si="157"/>
        <v>0</v>
      </c>
      <c r="DR123" s="3">
        <f>IF(DM123=0,0,IF(DO123-DP123=0,0,MIN(DO123-DP123,$D$1-$C123-SUMIF($J$15:DQ$15,"Snowball",$J123:DQ123))))</f>
        <v>0</v>
      </c>
      <c r="DS123" s="3">
        <f t="shared" si="180"/>
        <v>0</v>
      </c>
      <c r="DT123" s="104">
        <f t="shared" si="239"/>
        <v>0</v>
      </c>
      <c r="DU123" s="3">
        <f t="shared" si="240"/>
        <v>0</v>
      </c>
      <c r="DV123" s="3">
        <f t="shared" si="241"/>
        <v>0</v>
      </c>
      <c r="DW123" s="3">
        <f t="shared" si="158"/>
        <v>0</v>
      </c>
      <c r="DX123" s="3">
        <f t="shared" si="159"/>
        <v>0</v>
      </c>
      <c r="DY123" s="3">
        <f>IF(DT123=0,0,IF(DV123-DW123=0,0,MIN(DV123-DW123,$D$1-$C123-SUMIF($J$15:DX$15,"Snowball",$J123:DX123))))</f>
        <v>0</v>
      </c>
      <c r="DZ123" s="3">
        <f t="shared" si="181"/>
        <v>0</v>
      </c>
      <c r="EA123" s="104">
        <f t="shared" si="242"/>
        <v>0</v>
      </c>
      <c r="EB123" s="3">
        <f t="shared" si="243"/>
        <v>0</v>
      </c>
      <c r="EC123" s="3">
        <f t="shared" si="244"/>
        <v>0</v>
      </c>
      <c r="ED123" s="3">
        <f t="shared" si="160"/>
        <v>0</v>
      </c>
      <c r="EE123" s="3">
        <f t="shared" si="161"/>
        <v>0</v>
      </c>
      <c r="EF123" s="3">
        <f>IF(EA123=0,0,IF(EC123-ED123=0,0,MIN(EC123-ED123,$D$1-$C123-SUMIF($J$15:EE$15,"Snowball",$J123:EE123))))</f>
        <v>0</v>
      </c>
      <c r="EG123" s="3">
        <f t="shared" si="182"/>
        <v>0</v>
      </c>
      <c r="EH123" s="104">
        <f t="shared" si="245"/>
        <v>0</v>
      </c>
      <c r="EI123" s="3">
        <f t="shared" si="246"/>
        <v>0</v>
      </c>
      <c r="EJ123" s="3">
        <f t="shared" si="247"/>
        <v>0</v>
      </c>
      <c r="EK123" s="3">
        <f t="shared" si="162"/>
        <v>0</v>
      </c>
      <c r="EL123" s="3">
        <f t="shared" si="163"/>
        <v>0</v>
      </c>
      <c r="EM123" s="3">
        <f>IF(EH123=0,0,IF(EJ123-EK123=0,0,MIN(EJ123-EK123,$D$1-$C123-SUMIF($J$15:EL$15,"Snowball",$J123:EL123))))</f>
        <v>0</v>
      </c>
      <c r="EN123" s="3">
        <f t="shared" si="183"/>
        <v>0</v>
      </c>
    </row>
    <row r="124" spans="1:144" x14ac:dyDescent="0.25">
      <c r="A124" s="1" t="s">
        <v>124</v>
      </c>
      <c r="B124" s="76">
        <f t="shared" si="184"/>
        <v>0</v>
      </c>
      <c r="C124" s="3">
        <f t="shared" si="185"/>
        <v>0</v>
      </c>
      <c r="D124" s="101">
        <f t="shared" si="186"/>
        <v>0</v>
      </c>
      <c r="E124" s="104">
        <f t="shared" si="187"/>
        <v>0</v>
      </c>
      <c r="F124" s="3">
        <f t="shared" si="188"/>
        <v>0</v>
      </c>
      <c r="G124" s="3">
        <f t="shared" si="189"/>
        <v>0</v>
      </c>
      <c r="H124" s="3">
        <f t="shared" si="124"/>
        <v>0</v>
      </c>
      <c r="I124" s="3">
        <f t="shared" si="125"/>
        <v>0</v>
      </c>
      <c r="J124" s="3">
        <f t="shared" si="190"/>
        <v>0</v>
      </c>
      <c r="K124" s="3">
        <f t="shared" si="164"/>
        <v>0</v>
      </c>
      <c r="L124" s="104">
        <f t="shared" si="191"/>
        <v>0</v>
      </c>
      <c r="M124" s="3">
        <f t="shared" si="192"/>
        <v>0</v>
      </c>
      <c r="N124" s="3">
        <f t="shared" si="193"/>
        <v>0</v>
      </c>
      <c r="O124" s="3">
        <f t="shared" si="126"/>
        <v>0</v>
      </c>
      <c r="P124" s="3">
        <f t="shared" si="127"/>
        <v>0</v>
      </c>
      <c r="Q124" s="3">
        <f>IF(L124=0,0,IF(N124-O124=0,0,MIN(N124-O124,$D$1-$C124-SUMIF($J$15:P$15,"Snowball",$J124:P124))))</f>
        <v>0</v>
      </c>
      <c r="R124" s="3">
        <f t="shared" si="165"/>
        <v>0</v>
      </c>
      <c r="S124" s="104">
        <f t="shared" si="194"/>
        <v>0</v>
      </c>
      <c r="T124" s="3">
        <f t="shared" si="195"/>
        <v>0</v>
      </c>
      <c r="U124" s="3">
        <f t="shared" si="196"/>
        <v>0</v>
      </c>
      <c r="V124" s="3">
        <f t="shared" si="128"/>
        <v>0</v>
      </c>
      <c r="W124" s="3">
        <f t="shared" si="129"/>
        <v>0</v>
      </c>
      <c r="X124" s="3">
        <f>IF(S124=0,0,IF(U124-V124=0,0,MIN(U124-V124,$D$1-$C124-SUMIF($J$15:W$15,"Snowball",$J124:W124))))</f>
        <v>0</v>
      </c>
      <c r="Y124" s="3">
        <f t="shared" si="166"/>
        <v>0</v>
      </c>
      <c r="Z124" s="104">
        <f t="shared" si="197"/>
        <v>0</v>
      </c>
      <c r="AA124" s="3">
        <f t="shared" si="198"/>
        <v>0</v>
      </c>
      <c r="AB124" s="3">
        <f t="shared" si="199"/>
        <v>0</v>
      </c>
      <c r="AC124" s="3">
        <f t="shared" si="130"/>
        <v>0</v>
      </c>
      <c r="AD124" s="3">
        <f t="shared" si="131"/>
        <v>0</v>
      </c>
      <c r="AE124" s="3">
        <f>IF(Z124=0,0,IF(AB124-AC124=0,0,MIN(AB124-AC124,$D$1-$C124-SUMIF($J$15:AD$15,"Snowball",$J124:AD124))))</f>
        <v>0</v>
      </c>
      <c r="AF124" s="3">
        <f t="shared" si="167"/>
        <v>0</v>
      </c>
      <c r="AG124" s="104">
        <f t="shared" si="200"/>
        <v>0</v>
      </c>
      <c r="AH124" s="3">
        <f t="shared" si="201"/>
        <v>0</v>
      </c>
      <c r="AI124" s="3">
        <f t="shared" si="202"/>
        <v>0</v>
      </c>
      <c r="AJ124" s="3">
        <f t="shared" si="132"/>
        <v>0</v>
      </c>
      <c r="AK124" s="3">
        <f t="shared" si="133"/>
        <v>0</v>
      </c>
      <c r="AL124" s="3">
        <f>IF(AG124=0,0,IF(AI124-AJ124=0,0,MIN(AI124-AJ124,$D$1-$C124-SUMIF($J$15:AK$15,"Snowball",$J124:AK124))))</f>
        <v>0</v>
      </c>
      <c r="AM124" s="3">
        <f t="shared" si="168"/>
        <v>0</v>
      </c>
      <c r="AN124" s="104">
        <f t="shared" si="203"/>
        <v>0</v>
      </c>
      <c r="AO124" s="3">
        <f t="shared" si="204"/>
        <v>0</v>
      </c>
      <c r="AP124" s="3">
        <f t="shared" si="205"/>
        <v>0</v>
      </c>
      <c r="AQ124" s="3">
        <f t="shared" si="134"/>
        <v>0</v>
      </c>
      <c r="AR124" s="3">
        <f t="shared" si="135"/>
        <v>0</v>
      </c>
      <c r="AS124" s="3">
        <f>IF(AN124=0,0,IF(AP124-AQ124=0,0,MIN(AP124-AQ124,$D$1-$C124-SUMIF($J$15:AR$15,"Snowball",$J124:AR124))))</f>
        <v>0</v>
      </c>
      <c r="AT124" s="3">
        <f t="shared" si="169"/>
        <v>0</v>
      </c>
      <c r="AU124" s="104">
        <f t="shared" si="206"/>
        <v>0</v>
      </c>
      <c r="AV124" s="3">
        <f t="shared" si="207"/>
        <v>0</v>
      </c>
      <c r="AW124" s="3">
        <f t="shared" si="208"/>
        <v>0</v>
      </c>
      <c r="AX124" s="3">
        <f t="shared" si="136"/>
        <v>0</v>
      </c>
      <c r="AY124" s="3">
        <f t="shared" si="137"/>
        <v>0</v>
      </c>
      <c r="AZ124" s="3">
        <f>IF(AU124=0,0,IF(AW124-AX124=0,0,MIN(AW124-AX124,$D$1-$C124-SUMIF($J$15:AY$15,"Snowball",$J124:AY124))))</f>
        <v>0</v>
      </c>
      <c r="BA124" s="3">
        <f t="shared" si="170"/>
        <v>0</v>
      </c>
      <c r="BB124" s="104">
        <f t="shared" si="209"/>
        <v>0</v>
      </c>
      <c r="BC124" s="3">
        <f t="shared" si="210"/>
        <v>0</v>
      </c>
      <c r="BD124" s="3">
        <f t="shared" si="211"/>
        <v>0</v>
      </c>
      <c r="BE124" s="3">
        <f t="shared" si="138"/>
        <v>0</v>
      </c>
      <c r="BF124" s="3">
        <f t="shared" si="139"/>
        <v>0</v>
      </c>
      <c r="BG124" s="3">
        <f>IF(BB124=0,0,IF(BD124-BE124=0,0,MIN(BD124-BE124,$D$1-$C124-SUMIF($J$15:BF$15,"Snowball",$J124:BF124))))</f>
        <v>0</v>
      </c>
      <c r="BH124" s="3">
        <f t="shared" si="171"/>
        <v>0</v>
      </c>
      <c r="BI124" s="104">
        <f t="shared" si="212"/>
        <v>0</v>
      </c>
      <c r="BJ124" s="3">
        <f t="shared" si="213"/>
        <v>0</v>
      </c>
      <c r="BK124" s="3">
        <f t="shared" si="214"/>
        <v>0</v>
      </c>
      <c r="BL124" s="3">
        <f t="shared" si="140"/>
        <v>0</v>
      </c>
      <c r="BM124" s="3">
        <f t="shared" si="141"/>
        <v>0</v>
      </c>
      <c r="BN124" s="3">
        <f>IF(BI124=0,0,IF(BK124-BL124=0,0,MIN(BK124-BL124,$D$1-$C124-SUMIF($J$15:BM$15,"Snowball",$J124:BM124))))</f>
        <v>0</v>
      </c>
      <c r="BO124" s="3">
        <f t="shared" si="172"/>
        <v>0</v>
      </c>
      <c r="BP124" s="104">
        <f t="shared" si="215"/>
        <v>0</v>
      </c>
      <c r="BQ124" s="3">
        <f t="shared" si="216"/>
        <v>0</v>
      </c>
      <c r="BR124" s="3">
        <f t="shared" si="217"/>
        <v>0</v>
      </c>
      <c r="BS124" s="3">
        <f t="shared" si="142"/>
        <v>0</v>
      </c>
      <c r="BT124" s="3">
        <f t="shared" si="143"/>
        <v>0</v>
      </c>
      <c r="BU124" s="3">
        <f>IF(BP124=0,0,IF(BR124-BS124=0,0,MIN(BR124-BS124,$D$1-$C124-SUMIF($J$15:BT$15,"Snowball",$J124:BT124))))</f>
        <v>0</v>
      </c>
      <c r="BV124" s="3">
        <f t="shared" si="173"/>
        <v>0</v>
      </c>
      <c r="BW124" s="104">
        <f t="shared" si="218"/>
        <v>0</v>
      </c>
      <c r="BX124" s="3">
        <f t="shared" si="219"/>
        <v>0</v>
      </c>
      <c r="BY124" s="3">
        <f t="shared" si="220"/>
        <v>0</v>
      </c>
      <c r="BZ124" s="3">
        <f t="shared" si="144"/>
        <v>0</v>
      </c>
      <c r="CA124" s="3">
        <f t="shared" si="145"/>
        <v>0</v>
      </c>
      <c r="CB124" s="3">
        <f>IF(BW124=0,0,IF(BY124-BZ124=0,0,MIN(BY124-BZ124,$D$1-$C124-SUMIF($J$15:CA$15,"Snowball",$J124:CA124))))</f>
        <v>0</v>
      </c>
      <c r="CC124" s="3">
        <f t="shared" si="174"/>
        <v>0</v>
      </c>
      <c r="CD124" s="104">
        <f t="shared" si="221"/>
        <v>0</v>
      </c>
      <c r="CE124" s="3">
        <f t="shared" si="222"/>
        <v>0</v>
      </c>
      <c r="CF124" s="3">
        <f t="shared" si="223"/>
        <v>0</v>
      </c>
      <c r="CG124" s="3">
        <f t="shared" si="146"/>
        <v>0</v>
      </c>
      <c r="CH124" s="3">
        <f t="shared" si="147"/>
        <v>0</v>
      </c>
      <c r="CI124" s="3">
        <f>IF(CD124=0,0,IF(CF124-CG124=0,0,MIN(CF124-CG124,$D$1-$C124-SUMIF($J$15:CH$15,"Snowball",$J124:CH124))))</f>
        <v>0</v>
      </c>
      <c r="CJ124" s="3">
        <f t="shared" si="175"/>
        <v>0</v>
      </c>
      <c r="CK124" s="104">
        <f t="shared" si="224"/>
        <v>0</v>
      </c>
      <c r="CL124" s="3">
        <f t="shared" si="225"/>
        <v>0</v>
      </c>
      <c r="CM124" s="3">
        <f t="shared" si="226"/>
        <v>0</v>
      </c>
      <c r="CN124" s="3">
        <f t="shared" si="148"/>
        <v>0</v>
      </c>
      <c r="CO124" s="3">
        <f t="shared" si="149"/>
        <v>0</v>
      </c>
      <c r="CP124" s="3">
        <f>IF(CK124=0,0,IF(CM124-CN124=0,0,MIN(CM124-CN124,$D$1-$C124-SUMIF($J$15:CO$15,"Snowball",$J124:CO124))))</f>
        <v>0</v>
      </c>
      <c r="CQ124" s="3">
        <f t="shared" si="176"/>
        <v>0</v>
      </c>
      <c r="CR124" s="104">
        <f t="shared" si="227"/>
        <v>0</v>
      </c>
      <c r="CS124" s="3">
        <f t="shared" si="228"/>
        <v>0</v>
      </c>
      <c r="CT124" s="3">
        <f t="shared" si="229"/>
        <v>0</v>
      </c>
      <c r="CU124" s="3">
        <f t="shared" si="150"/>
        <v>0</v>
      </c>
      <c r="CV124" s="3">
        <f t="shared" si="151"/>
        <v>0</v>
      </c>
      <c r="CW124" s="3">
        <f>IF(CR124=0,0,IF(CT124-CU124=0,0,MIN(CT124-CU124,$D$1-$C124-SUMIF($J$15:CV$15,"Snowball",$J124:CV124))))</f>
        <v>0</v>
      </c>
      <c r="CX124" s="3">
        <f t="shared" si="177"/>
        <v>0</v>
      </c>
      <c r="CY124" s="104">
        <f t="shared" si="230"/>
        <v>0</v>
      </c>
      <c r="CZ124" s="3">
        <f t="shared" si="231"/>
        <v>0</v>
      </c>
      <c r="DA124" s="3">
        <f t="shared" si="232"/>
        <v>0</v>
      </c>
      <c r="DB124" s="3">
        <f t="shared" si="152"/>
        <v>0</v>
      </c>
      <c r="DC124" s="3">
        <f t="shared" si="153"/>
        <v>0</v>
      </c>
      <c r="DD124" s="3">
        <f>IF(CY124=0,0,IF(DA124-DB124=0,0,MIN(DA124-DB124,$D$1-$C124-SUMIF($J$15:DC$15,"Snowball",$J124:DC124))))</f>
        <v>0</v>
      </c>
      <c r="DE124" s="3">
        <f t="shared" si="178"/>
        <v>0</v>
      </c>
      <c r="DF124" s="104">
        <f t="shared" si="233"/>
        <v>0</v>
      </c>
      <c r="DG124" s="3">
        <f t="shared" si="234"/>
        <v>0</v>
      </c>
      <c r="DH124" s="3">
        <f t="shared" si="235"/>
        <v>0</v>
      </c>
      <c r="DI124" s="3">
        <f t="shared" si="154"/>
        <v>0</v>
      </c>
      <c r="DJ124" s="3">
        <f t="shared" si="155"/>
        <v>0</v>
      </c>
      <c r="DK124" s="3">
        <f>IF(DF124=0,0,IF(DH124-DI124=0,0,MIN(DH124-DI124,$D$1-$C124-SUMIF($J$15:DJ$15,"Snowball",$J124:DJ124))))</f>
        <v>0</v>
      </c>
      <c r="DL124" s="3">
        <f t="shared" si="179"/>
        <v>0</v>
      </c>
      <c r="DM124" s="104">
        <f t="shared" si="236"/>
        <v>0</v>
      </c>
      <c r="DN124" s="3">
        <f t="shared" si="237"/>
        <v>0</v>
      </c>
      <c r="DO124" s="3">
        <f t="shared" si="238"/>
        <v>0</v>
      </c>
      <c r="DP124" s="3">
        <f t="shared" si="156"/>
        <v>0</v>
      </c>
      <c r="DQ124" s="3">
        <f t="shared" si="157"/>
        <v>0</v>
      </c>
      <c r="DR124" s="3">
        <f>IF(DM124=0,0,IF(DO124-DP124=0,0,MIN(DO124-DP124,$D$1-$C124-SUMIF($J$15:DQ$15,"Snowball",$J124:DQ124))))</f>
        <v>0</v>
      </c>
      <c r="DS124" s="3">
        <f t="shared" si="180"/>
        <v>0</v>
      </c>
      <c r="DT124" s="104">
        <f t="shared" si="239"/>
        <v>0</v>
      </c>
      <c r="DU124" s="3">
        <f t="shared" si="240"/>
        <v>0</v>
      </c>
      <c r="DV124" s="3">
        <f t="shared" si="241"/>
        <v>0</v>
      </c>
      <c r="DW124" s="3">
        <f t="shared" si="158"/>
        <v>0</v>
      </c>
      <c r="DX124" s="3">
        <f t="shared" si="159"/>
        <v>0</v>
      </c>
      <c r="DY124" s="3">
        <f>IF(DT124=0,0,IF(DV124-DW124=0,0,MIN(DV124-DW124,$D$1-$C124-SUMIF($J$15:DX$15,"Snowball",$J124:DX124))))</f>
        <v>0</v>
      </c>
      <c r="DZ124" s="3">
        <f t="shared" si="181"/>
        <v>0</v>
      </c>
      <c r="EA124" s="104">
        <f t="shared" si="242"/>
        <v>0</v>
      </c>
      <c r="EB124" s="3">
        <f t="shared" si="243"/>
        <v>0</v>
      </c>
      <c r="EC124" s="3">
        <f t="shared" si="244"/>
        <v>0</v>
      </c>
      <c r="ED124" s="3">
        <f t="shared" si="160"/>
        <v>0</v>
      </c>
      <c r="EE124" s="3">
        <f t="shared" si="161"/>
        <v>0</v>
      </c>
      <c r="EF124" s="3">
        <f>IF(EA124=0,0,IF(EC124-ED124=0,0,MIN(EC124-ED124,$D$1-$C124-SUMIF($J$15:EE$15,"Snowball",$J124:EE124))))</f>
        <v>0</v>
      </c>
      <c r="EG124" s="3">
        <f t="shared" si="182"/>
        <v>0</v>
      </c>
      <c r="EH124" s="104">
        <f t="shared" si="245"/>
        <v>0</v>
      </c>
      <c r="EI124" s="3">
        <f t="shared" si="246"/>
        <v>0</v>
      </c>
      <c r="EJ124" s="3">
        <f t="shared" si="247"/>
        <v>0</v>
      </c>
      <c r="EK124" s="3">
        <f t="shared" si="162"/>
        <v>0</v>
      </c>
      <c r="EL124" s="3">
        <f t="shared" si="163"/>
        <v>0</v>
      </c>
      <c r="EM124" s="3">
        <f>IF(EH124=0,0,IF(EJ124-EK124=0,0,MIN(EJ124-EK124,$D$1-$C124-SUMIF($J$15:EL$15,"Snowball",$J124:EL124))))</f>
        <v>0</v>
      </c>
      <c r="EN124" s="3">
        <f t="shared" si="183"/>
        <v>0</v>
      </c>
    </row>
    <row r="125" spans="1:144" x14ac:dyDescent="0.25">
      <c r="A125" s="1" t="s">
        <v>125</v>
      </c>
      <c r="B125" s="76">
        <f t="shared" si="184"/>
        <v>0</v>
      </c>
      <c r="C125" s="3">
        <f t="shared" si="185"/>
        <v>0</v>
      </c>
      <c r="D125" s="101">
        <f t="shared" si="186"/>
        <v>0</v>
      </c>
      <c r="E125" s="104">
        <f t="shared" si="187"/>
        <v>0</v>
      </c>
      <c r="F125" s="3">
        <f t="shared" si="188"/>
        <v>0</v>
      </c>
      <c r="G125" s="3">
        <f t="shared" si="189"/>
        <v>0</v>
      </c>
      <c r="H125" s="3">
        <f t="shared" si="124"/>
        <v>0</v>
      </c>
      <c r="I125" s="3">
        <f t="shared" si="125"/>
        <v>0</v>
      </c>
      <c r="J125" s="3">
        <f t="shared" si="190"/>
        <v>0</v>
      </c>
      <c r="K125" s="3">
        <f t="shared" si="164"/>
        <v>0</v>
      </c>
      <c r="L125" s="104">
        <f t="shared" si="191"/>
        <v>0</v>
      </c>
      <c r="M125" s="3">
        <f t="shared" si="192"/>
        <v>0</v>
      </c>
      <c r="N125" s="3">
        <f t="shared" si="193"/>
        <v>0</v>
      </c>
      <c r="O125" s="3">
        <f t="shared" si="126"/>
        <v>0</v>
      </c>
      <c r="P125" s="3">
        <f t="shared" si="127"/>
        <v>0</v>
      </c>
      <c r="Q125" s="3">
        <f>IF(L125=0,0,IF(N125-O125=0,0,MIN(N125-O125,$D$1-$C125-SUMIF($J$15:P$15,"Snowball",$J125:P125))))</f>
        <v>0</v>
      </c>
      <c r="R125" s="3">
        <f t="shared" si="165"/>
        <v>0</v>
      </c>
      <c r="S125" s="104">
        <f t="shared" si="194"/>
        <v>0</v>
      </c>
      <c r="T125" s="3">
        <f t="shared" si="195"/>
        <v>0</v>
      </c>
      <c r="U125" s="3">
        <f t="shared" si="196"/>
        <v>0</v>
      </c>
      <c r="V125" s="3">
        <f t="shared" si="128"/>
        <v>0</v>
      </c>
      <c r="W125" s="3">
        <f t="shared" si="129"/>
        <v>0</v>
      </c>
      <c r="X125" s="3">
        <f>IF(S125=0,0,IF(U125-V125=0,0,MIN(U125-V125,$D$1-$C125-SUMIF($J$15:W$15,"Snowball",$J125:W125))))</f>
        <v>0</v>
      </c>
      <c r="Y125" s="3">
        <f t="shared" si="166"/>
        <v>0</v>
      </c>
      <c r="Z125" s="104">
        <f t="shared" si="197"/>
        <v>0</v>
      </c>
      <c r="AA125" s="3">
        <f t="shared" si="198"/>
        <v>0</v>
      </c>
      <c r="AB125" s="3">
        <f t="shared" si="199"/>
        <v>0</v>
      </c>
      <c r="AC125" s="3">
        <f t="shared" si="130"/>
        <v>0</v>
      </c>
      <c r="AD125" s="3">
        <f t="shared" si="131"/>
        <v>0</v>
      </c>
      <c r="AE125" s="3">
        <f>IF(Z125=0,0,IF(AB125-AC125=0,0,MIN(AB125-AC125,$D$1-$C125-SUMIF($J$15:AD$15,"Snowball",$J125:AD125))))</f>
        <v>0</v>
      </c>
      <c r="AF125" s="3">
        <f t="shared" si="167"/>
        <v>0</v>
      </c>
      <c r="AG125" s="104">
        <f t="shared" si="200"/>
        <v>0</v>
      </c>
      <c r="AH125" s="3">
        <f t="shared" si="201"/>
        <v>0</v>
      </c>
      <c r="AI125" s="3">
        <f t="shared" si="202"/>
        <v>0</v>
      </c>
      <c r="AJ125" s="3">
        <f t="shared" si="132"/>
        <v>0</v>
      </c>
      <c r="AK125" s="3">
        <f t="shared" si="133"/>
        <v>0</v>
      </c>
      <c r="AL125" s="3">
        <f>IF(AG125=0,0,IF(AI125-AJ125=0,0,MIN(AI125-AJ125,$D$1-$C125-SUMIF($J$15:AK$15,"Snowball",$J125:AK125))))</f>
        <v>0</v>
      </c>
      <c r="AM125" s="3">
        <f t="shared" si="168"/>
        <v>0</v>
      </c>
      <c r="AN125" s="104">
        <f t="shared" si="203"/>
        <v>0</v>
      </c>
      <c r="AO125" s="3">
        <f t="shared" si="204"/>
        <v>0</v>
      </c>
      <c r="AP125" s="3">
        <f t="shared" si="205"/>
        <v>0</v>
      </c>
      <c r="AQ125" s="3">
        <f t="shared" si="134"/>
        <v>0</v>
      </c>
      <c r="AR125" s="3">
        <f t="shared" si="135"/>
        <v>0</v>
      </c>
      <c r="AS125" s="3">
        <f>IF(AN125=0,0,IF(AP125-AQ125=0,0,MIN(AP125-AQ125,$D$1-$C125-SUMIF($J$15:AR$15,"Snowball",$J125:AR125))))</f>
        <v>0</v>
      </c>
      <c r="AT125" s="3">
        <f t="shared" si="169"/>
        <v>0</v>
      </c>
      <c r="AU125" s="104">
        <f t="shared" si="206"/>
        <v>0</v>
      </c>
      <c r="AV125" s="3">
        <f t="shared" si="207"/>
        <v>0</v>
      </c>
      <c r="AW125" s="3">
        <f t="shared" si="208"/>
        <v>0</v>
      </c>
      <c r="AX125" s="3">
        <f t="shared" si="136"/>
        <v>0</v>
      </c>
      <c r="AY125" s="3">
        <f t="shared" si="137"/>
        <v>0</v>
      </c>
      <c r="AZ125" s="3">
        <f>IF(AU125=0,0,IF(AW125-AX125=0,0,MIN(AW125-AX125,$D$1-$C125-SUMIF($J$15:AY$15,"Snowball",$J125:AY125))))</f>
        <v>0</v>
      </c>
      <c r="BA125" s="3">
        <f t="shared" si="170"/>
        <v>0</v>
      </c>
      <c r="BB125" s="104">
        <f t="shared" si="209"/>
        <v>0</v>
      </c>
      <c r="BC125" s="3">
        <f t="shared" si="210"/>
        <v>0</v>
      </c>
      <c r="BD125" s="3">
        <f t="shared" si="211"/>
        <v>0</v>
      </c>
      <c r="BE125" s="3">
        <f t="shared" si="138"/>
        <v>0</v>
      </c>
      <c r="BF125" s="3">
        <f t="shared" si="139"/>
        <v>0</v>
      </c>
      <c r="BG125" s="3">
        <f>IF(BB125=0,0,IF(BD125-BE125=0,0,MIN(BD125-BE125,$D$1-$C125-SUMIF($J$15:BF$15,"Snowball",$J125:BF125))))</f>
        <v>0</v>
      </c>
      <c r="BH125" s="3">
        <f t="shared" si="171"/>
        <v>0</v>
      </c>
      <c r="BI125" s="104">
        <f t="shared" si="212"/>
        <v>0</v>
      </c>
      <c r="BJ125" s="3">
        <f t="shared" si="213"/>
        <v>0</v>
      </c>
      <c r="BK125" s="3">
        <f t="shared" si="214"/>
        <v>0</v>
      </c>
      <c r="BL125" s="3">
        <f t="shared" si="140"/>
        <v>0</v>
      </c>
      <c r="BM125" s="3">
        <f t="shared" si="141"/>
        <v>0</v>
      </c>
      <c r="BN125" s="3">
        <f>IF(BI125=0,0,IF(BK125-BL125=0,0,MIN(BK125-BL125,$D$1-$C125-SUMIF($J$15:BM$15,"Snowball",$J125:BM125))))</f>
        <v>0</v>
      </c>
      <c r="BO125" s="3">
        <f t="shared" si="172"/>
        <v>0</v>
      </c>
      <c r="BP125" s="104">
        <f t="shared" si="215"/>
        <v>0</v>
      </c>
      <c r="BQ125" s="3">
        <f t="shared" si="216"/>
        <v>0</v>
      </c>
      <c r="BR125" s="3">
        <f t="shared" si="217"/>
        <v>0</v>
      </c>
      <c r="BS125" s="3">
        <f t="shared" si="142"/>
        <v>0</v>
      </c>
      <c r="BT125" s="3">
        <f t="shared" si="143"/>
        <v>0</v>
      </c>
      <c r="BU125" s="3">
        <f>IF(BP125=0,0,IF(BR125-BS125=0,0,MIN(BR125-BS125,$D$1-$C125-SUMIF($J$15:BT$15,"Snowball",$J125:BT125))))</f>
        <v>0</v>
      </c>
      <c r="BV125" s="3">
        <f t="shared" si="173"/>
        <v>0</v>
      </c>
      <c r="BW125" s="104">
        <f t="shared" si="218"/>
        <v>0</v>
      </c>
      <c r="BX125" s="3">
        <f t="shared" si="219"/>
        <v>0</v>
      </c>
      <c r="BY125" s="3">
        <f t="shared" si="220"/>
        <v>0</v>
      </c>
      <c r="BZ125" s="3">
        <f t="shared" si="144"/>
        <v>0</v>
      </c>
      <c r="CA125" s="3">
        <f t="shared" si="145"/>
        <v>0</v>
      </c>
      <c r="CB125" s="3">
        <f>IF(BW125=0,0,IF(BY125-BZ125=0,0,MIN(BY125-BZ125,$D$1-$C125-SUMIF($J$15:CA$15,"Snowball",$J125:CA125))))</f>
        <v>0</v>
      </c>
      <c r="CC125" s="3">
        <f t="shared" si="174"/>
        <v>0</v>
      </c>
      <c r="CD125" s="104">
        <f t="shared" si="221"/>
        <v>0</v>
      </c>
      <c r="CE125" s="3">
        <f t="shared" si="222"/>
        <v>0</v>
      </c>
      <c r="CF125" s="3">
        <f t="shared" si="223"/>
        <v>0</v>
      </c>
      <c r="CG125" s="3">
        <f t="shared" si="146"/>
        <v>0</v>
      </c>
      <c r="CH125" s="3">
        <f t="shared" si="147"/>
        <v>0</v>
      </c>
      <c r="CI125" s="3">
        <f>IF(CD125=0,0,IF(CF125-CG125=0,0,MIN(CF125-CG125,$D$1-$C125-SUMIF($J$15:CH$15,"Snowball",$J125:CH125))))</f>
        <v>0</v>
      </c>
      <c r="CJ125" s="3">
        <f t="shared" si="175"/>
        <v>0</v>
      </c>
      <c r="CK125" s="104">
        <f t="shared" si="224"/>
        <v>0</v>
      </c>
      <c r="CL125" s="3">
        <f t="shared" si="225"/>
        <v>0</v>
      </c>
      <c r="CM125" s="3">
        <f t="shared" si="226"/>
        <v>0</v>
      </c>
      <c r="CN125" s="3">
        <f t="shared" si="148"/>
        <v>0</v>
      </c>
      <c r="CO125" s="3">
        <f t="shared" si="149"/>
        <v>0</v>
      </c>
      <c r="CP125" s="3">
        <f>IF(CK125=0,0,IF(CM125-CN125=0,0,MIN(CM125-CN125,$D$1-$C125-SUMIF($J$15:CO$15,"Snowball",$J125:CO125))))</f>
        <v>0</v>
      </c>
      <c r="CQ125" s="3">
        <f t="shared" si="176"/>
        <v>0</v>
      </c>
      <c r="CR125" s="104">
        <f t="shared" si="227"/>
        <v>0</v>
      </c>
      <c r="CS125" s="3">
        <f t="shared" si="228"/>
        <v>0</v>
      </c>
      <c r="CT125" s="3">
        <f t="shared" si="229"/>
        <v>0</v>
      </c>
      <c r="CU125" s="3">
        <f t="shared" si="150"/>
        <v>0</v>
      </c>
      <c r="CV125" s="3">
        <f t="shared" si="151"/>
        <v>0</v>
      </c>
      <c r="CW125" s="3">
        <f>IF(CR125=0,0,IF(CT125-CU125=0,0,MIN(CT125-CU125,$D$1-$C125-SUMIF($J$15:CV$15,"Snowball",$J125:CV125))))</f>
        <v>0</v>
      </c>
      <c r="CX125" s="3">
        <f t="shared" si="177"/>
        <v>0</v>
      </c>
      <c r="CY125" s="104">
        <f t="shared" si="230"/>
        <v>0</v>
      </c>
      <c r="CZ125" s="3">
        <f t="shared" si="231"/>
        <v>0</v>
      </c>
      <c r="DA125" s="3">
        <f t="shared" si="232"/>
        <v>0</v>
      </c>
      <c r="DB125" s="3">
        <f t="shared" si="152"/>
        <v>0</v>
      </c>
      <c r="DC125" s="3">
        <f t="shared" si="153"/>
        <v>0</v>
      </c>
      <c r="DD125" s="3">
        <f>IF(CY125=0,0,IF(DA125-DB125=0,0,MIN(DA125-DB125,$D$1-$C125-SUMIF($J$15:DC$15,"Snowball",$J125:DC125))))</f>
        <v>0</v>
      </c>
      <c r="DE125" s="3">
        <f t="shared" si="178"/>
        <v>0</v>
      </c>
      <c r="DF125" s="104">
        <f t="shared" si="233"/>
        <v>0</v>
      </c>
      <c r="DG125" s="3">
        <f t="shared" si="234"/>
        <v>0</v>
      </c>
      <c r="DH125" s="3">
        <f t="shared" si="235"/>
        <v>0</v>
      </c>
      <c r="DI125" s="3">
        <f t="shared" si="154"/>
        <v>0</v>
      </c>
      <c r="DJ125" s="3">
        <f t="shared" si="155"/>
        <v>0</v>
      </c>
      <c r="DK125" s="3">
        <f>IF(DF125=0,0,IF(DH125-DI125=0,0,MIN(DH125-DI125,$D$1-$C125-SUMIF($J$15:DJ$15,"Snowball",$J125:DJ125))))</f>
        <v>0</v>
      </c>
      <c r="DL125" s="3">
        <f t="shared" si="179"/>
        <v>0</v>
      </c>
      <c r="DM125" s="104">
        <f t="shared" si="236"/>
        <v>0</v>
      </c>
      <c r="DN125" s="3">
        <f t="shared" si="237"/>
        <v>0</v>
      </c>
      <c r="DO125" s="3">
        <f t="shared" si="238"/>
        <v>0</v>
      </c>
      <c r="DP125" s="3">
        <f t="shared" si="156"/>
        <v>0</v>
      </c>
      <c r="DQ125" s="3">
        <f t="shared" si="157"/>
        <v>0</v>
      </c>
      <c r="DR125" s="3">
        <f>IF(DM125=0,0,IF(DO125-DP125=0,0,MIN(DO125-DP125,$D$1-$C125-SUMIF($J$15:DQ$15,"Snowball",$J125:DQ125))))</f>
        <v>0</v>
      </c>
      <c r="DS125" s="3">
        <f t="shared" si="180"/>
        <v>0</v>
      </c>
      <c r="DT125" s="104">
        <f t="shared" si="239"/>
        <v>0</v>
      </c>
      <c r="DU125" s="3">
        <f t="shared" si="240"/>
        <v>0</v>
      </c>
      <c r="DV125" s="3">
        <f t="shared" si="241"/>
        <v>0</v>
      </c>
      <c r="DW125" s="3">
        <f t="shared" si="158"/>
        <v>0</v>
      </c>
      <c r="DX125" s="3">
        <f t="shared" si="159"/>
        <v>0</v>
      </c>
      <c r="DY125" s="3">
        <f>IF(DT125=0,0,IF(DV125-DW125=0,0,MIN(DV125-DW125,$D$1-$C125-SUMIF($J$15:DX$15,"Snowball",$J125:DX125))))</f>
        <v>0</v>
      </c>
      <c r="DZ125" s="3">
        <f t="shared" si="181"/>
        <v>0</v>
      </c>
      <c r="EA125" s="104">
        <f t="shared" si="242"/>
        <v>0</v>
      </c>
      <c r="EB125" s="3">
        <f t="shared" si="243"/>
        <v>0</v>
      </c>
      <c r="EC125" s="3">
        <f t="shared" si="244"/>
        <v>0</v>
      </c>
      <c r="ED125" s="3">
        <f t="shared" si="160"/>
        <v>0</v>
      </c>
      <c r="EE125" s="3">
        <f t="shared" si="161"/>
        <v>0</v>
      </c>
      <c r="EF125" s="3">
        <f>IF(EA125=0,0,IF(EC125-ED125=0,0,MIN(EC125-ED125,$D$1-$C125-SUMIF($J$15:EE$15,"Snowball",$J125:EE125))))</f>
        <v>0</v>
      </c>
      <c r="EG125" s="3">
        <f t="shared" si="182"/>
        <v>0</v>
      </c>
      <c r="EH125" s="104">
        <f t="shared" si="245"/>
        <v>0</v>
      </c>
      <c r="EI125" s="3">
        <f t="shared" si="246"/>
        <v>0</v>
      </c>
      <c r="EJ125" s="3">
        <f t="shared" si="247"/>
        <v>0</v>
      </c>
      <c r="EK125" s="3">
        <f t="shared" si="162"/>
        <v>0</v>
      </c>
      <c r="EL125" s="3">
        <f t="shared" si="163"/>
        <v>0</v>
      </c>
      <c r="EM125" s="3">
        <f>IF(EH125=0,0,IF(EJ125-EK125=0,0,MIN(EJ125-EK125,$D$1-$C125-SUMIF($J$15:EL$15,"Snowball",$J125:EL125))))</f>
        <v>0</v>
      </c>
      <c r="EN125" s="3">
        <f t="shared" si="183"/>
        <v>0</v>
      </c>
    </row>
    <row r="126" spans="1:144" x14ac:dyDescent="0.25">
      <c r="A126" s="1" t="s">
        <v>126</v>
      </c>
      <c r="B126" s="76">
        <f t="shared" si="184"/>
        <v>0</v>
      </c>
      <c r="C126" s="3">
        <f t="shared" si="185"/>
        <v>0</v>
      </c>
      <c r="D126" s="101">
        <f t="shared" si="186"/>
        <v>0</v>
      </c>
      <c r="E126" s="104">
        <f t="shared" si="187"/>
        <v>0</v>
      </c>
      <c r="F126" s="3">
        <f t="shared" si="188"/>
        <v>0</v>
      </c>
      <c r="G126" s="3">
        <f t="shared" si="189"/>
        <v>0</v>
      </c>
      <c r="H126" s="3">
        <f t="shared" si="124"/>
        <v>0</v>
      </c>
      <c r="I126" s="3">
        <f t="shared" si="125"/>
        <v>0</v>
      </c>
      <c r="J126" s="3">
        <f t="shared" si="190"/>
        <v>0</v>
      </c>
      <c r="K126" s="3">
        <f t="shared" si="164"/>
        <v>0</v>
      </c>
      <c r="L126" s="104">
        <f t="shared" si="191"/>
        <v>0</v>
      </c>
      <c r="M126" s="3">
        <f t="shared" si="192"/>
        <v>0</v>
      </c>
      <c r="N126" s="3">
        <f t="shared" si="193"/>
        <v>0</v>
      </c>
      <c r="O126" s="3">
        <f t="shared" si="126"/>
        <v>0</v>
      </c>
      <c r="P126" s="3">
        <f t="shared" si="127"/>
        <v>0</v>
      </c>
      <c r="Q126" s="3">
        <f>IF(L126=0,0,IF(N126-O126=0,0,MIN(N126-O126,$D$1-$C126-SUMIF($J$15:P$15,"Snowball",$J126:P126))))</f>
        <v>0</v>
      </c>
      <c r="R126" s="3">
        <f t="shared" si="165"/>
        <v>0</v>
      </c>
      <c r="S126" s="104">
        <f t="shared" si="194"/>
        <v>0</v>
      </c>
      <c r="T126" s="3">
        <f t="shared" si="195"/>
        <v>0</v>
      </c>
      <c r="U126" s="3">
        <f t="shared" si="196"/>
        <v>0</v>
      </c>
      <c r="V126" s="3">
        <f t="shared" si="128"/>
        <v>0</v>
      </c>
      <c r="W126" s="3">
        <f t="shared" si="129"/>
        <v>0</v>
      </c>
      <c r="X126" s="3">
        <f>IF(S126=0,0,IF(U126-V126=0,0,MIN(U126-V126,$D$1-$C126-SUMIF($J$15:W$15,"Snowball",$J126:W126))))</f>
        <v>0</v>
      </c>
      <c r="Y126" s="3">
        <f t="shared" si="166"/>
        <v>0</v>
      </c>
      <c r="Z126" s="104">
        <f t="shared" si="197"/>
        <v>0</v>
      </c>
      <c r="AA126" s="3">
        <f t="shared" si="198"/>
        <v>0</v>
      </c>
      <c r="AB126" s="3">
        <f t="shared" si="199"/>
        <v>0</v>
      </c>
      <c r="AC126" s="3">
        <f t="shared" si="130"/>
        <v>0</v>
      </c>
      <c r="AD126" s="3">
        <f t="shared" si="131"/>
        <v>0</v>
      </c>
      <c r="AE126" s="3">
        <f>IF(Z126=0,0,IF(AB126-AC126=0,0,MIN(AB126-AC126,$D$1-$C126-SUMIF($J$15:AD$15,"Snowball",$J126:AD126))))</f>
        <v>0</v>
      </c>
      <c r="AF126" s="3">
        <f t="shared" si="167"/>
        <v>0</v>
      </c>
      <c r="AG126" s="104">
        <f t="shared" si="200"/>
        <v>0</v>
      </c>
      <c r="AH126" s="3">
        <f t="shared" si="201"/>
        <v>0</v>
      </c>
      <c r="AI126" s="3">
        <f t="shared" si="202"/>
        <v>0</v>
      </c>
      <c r="AJ126" s="3">
        <f t="shared" si="132"/>
        <v>0</v>
      </c>
      <c r="AK126" s="3">
        <f t="shared" si="133"/>
        <v>0</v>
      </c>
      <c r="AL126" s="3">
        <f>IF(AG126=0,0,IF(AI126-AJ126=0,0,MIN(AI126-AJ126,$D$1-$C126-SUMIF($J$15:AK$15,"Snowball",$J126:AK126))))</f>
        <v>0</v>
      </c>
      <c r="AM126" s="3">
        <f t="shared" si="168"/>
        <v>0</v>
      </c>
      <c r="AN126" s="104">
        <f t="shared" si="203"/>
        <v>0</v>
      </c>
      <c r="AO126" s="3">
        <f t="shared" si="204"/>
        <v>0</v>
      </c>
      <c r="AP126" s="3">
        <f t="shared" si="205"/>
        <v>0</v>
      </c>
      <c r="AQ126" s="3">
        <f t="shared" si="134"/>
        <v>0</v>
      </c>
      <c r="AR126" s="3">
        <f t="shared" si="135"/>
        <v>0</v>
      </c>
      <c r="AS126" s="3">
        <f>IF(AN126=0,0,IF(AP126-AQ126=0,0,MIN(AP126-AQ126,$D$1-$C126-SUMIF($J$15:AR$15,"Snowball",$J126:AR126))))</f>
        <v>0</v>
      </c>
      <c r="AT126" s="3">
        <f t="shared" si="169"/>
        <v>0</v>
      </c>
      <c r="AU126" s="104">
        <f t="shared" si="206"/>
        <v>0</v>
      </c>
      <c r="AV126" s="3">
        <f t="shared" si="207"/>
        <v>0</v>
      </c>
      <c r="AW126" s="3">
        <f t="shared" si="208"/>
        <v>0</v>
      </c>
      <c r="AX126" s="3">
        <f t="shared" si="136"/>
        <v>0</v>
      </c>
      <c r="AY126" s="3">
        <f t="shared" si="137"/>
        <v>0</v>
      </c>
      <c r="AZ126" s="3">
        <f>IF(AU126=0,0,IF(AW126-AX126=0,0,MIN(AW126-AX126,$D$1-$C126-SUMIF($J$15:AY$15,"Snowball",$J126:AY126))))</f>
        <v>0</v>
      </c>
      <c r="BA126" s="3">
        <f t="shared" si="170"/>
        <v>0</v>
      </c>
      <c r="BB126" s="104">
        <f t="shared" si="209"/>
        <v>0</v>
      </c>
      <c r="BC126" s="3">
        <f t="shared" si="210"/>
        <v>0</v>
      </c>
      <c r="BD126" s="3">
        <f t="shared" si="211"/>
        <v>0</v>
      </c>
      <c r="BE126" s="3">
        <f t="shared" si="138"/>
        <v>0</v>
      </c>
      <c r="BF126" s="3">
        <f t="shared" si="139"/>
        <v>0</v>
      </c>
      <c r="BG126" s="3">
        <f>IF(BB126=0,0,IF(BD126-BE126=0,0,MIN(BD126-BE126,$D$1-$C126-SUMIF($J$15:BF$15,"Snowball",$J126:BF126))))</f>
        <v>0</v>
      </c>
      <c r="BH126" s="3">
        <f t="shared" si="171"/>
        <v>0</v>
      </c>
      <c r="BI126" s="104">
        <f t="shared" si="212"/>
        <v>0</v>
      </c>
      <c r="BJ126" s="3">
        <f t="shared" si="213"/>
        <v>0</v>
      </c>
      <c r="BK126" s="3">
        <f t="shared" si="214"/>
        <v>0</v>
      </c>
      <c r="BL126" s="3">
        <f t="shared" si="140"/>
        <v>0</v>
      </c>
      <c r="BM126" s="3">
        <f t="shared" si="141"/>
        <v>0</v>
      </c>
      <c r="BN126" s="3">
        <f>IF(BI126=0,0,IF(BK126-BL126=0,0,MIN(BK126-BL126,$D$1-$C126-SUMIF($J$15:BM$15,"Snowball",$J126:BM126))))</f>
        <v>0</v>
      </c>
      <c r="BO126" s="3">
        <f t="shared" si="172"/>
        <v>0</v>
      </c>
      <c r="BP126" s="104">
        <f t="shared" si="215"/>
        <v>0</v>
      </c>
      <c r="BQ126" s="3">
        <f t="shared" si="216"/>
        <v>0</v>
      </c>
      <c r="BR126" s="3">
        <f t="shared" si="217"/>
        <v>0</v>
      </c>
      <c r="BS126" s="3">
        <f t="shared" si="142"/>
        <v>0</v>
      </c>
      <c r="BT126" s="3">
        <f t="shared" si="143"/>
        <v>0</v>
      </c>
      <c r="BU126" s="3">
        <f>IF(BP126=0,0,IF(BR126-BS126=0,0,MIN(BR126-BS126,$D$1-$C126-SUMIF($J$15:BT$15,"Snowball",$J126:BT126))))</f>
        <v>0</v>
      </c>
      <c r="BV126" s="3">
        <f t="shared" si="173"/>
        <v>0</v>
      </c>
      <c r="BW126" s="104">
        <f t="shared" si="218"/>
        <v>0</v>
      </c>
      <c r="BX126" s="3">
        <f t="shared" si="219"/>
        <v>0</v>
      </c>
      <c r="BY126" s="3">
        <f t="shared" si="220"/>
        <v>0</v>
      </c>
      <c r="BZ126" s="3">
        <f t="shared" si="144"/>
        <v>0</v>
      </c>
      <c r="CA126" s="3">
        <f t="shared" si="145"/>
        <v>0</v>
      </c>
      <c r="CB126" s="3">
        <f>IF(BW126=0,0,IF(BY126-BZ126=0,0,MIN(BY126-BZ126,$D$1-$C126-SUMIF($J$15:CA$15,"Snowball",$J126:CA126))))</f>
        <v>0</v>
      </c>
      <c r="CC126" s="3">
        <f t="shared" si="174"/>
        <v>0</v>
      </c>
      <c r="CD126" s="104">
        <f t="shared" si="221"/>
        <v>0</v>
      </c>
      <c r="CE126" s="3">
        <f t="shared" si="222"/>
        <v>0</v>
      </c>
      <c r="CF126" s="3">
        <f t="shared" si="223"/>
        <v>0</v>
      </c>
      <c r="CG126" s="3">
        <f t="shared" si="146"/>
        <v>0</v>
      </c>
      <c r="CH126" s="3">
        <f t="shared" si="147"/>
        <v>0</v>
      </c>
      <c r="CI126" s="3">
        <f>IF(CD126=0,0,IF(CF126-CG126=0,0,MIN(CF126-CG126,$D$1-$C126-SUMIF($J$15:CH$15,"Snowball",$J126:CH126))))</f>
        <v>0</v>
      </c>
      <c r="CJ126" s="3">
        <f t="shared" si="175"/>
        <v>0</v>
      </c>
      <c r="CK126" s="104">
        <f t="shared" si="224"/>
        <v>0</v>
      </c>
      <c r="CL126" s="3">
        <f t="shared" si="225"/>
        <v>0</v>
      </c>
      <c r="CM126" s="3">
        <f t="shared" si="226"/>
        <v>0</v>
      </c>
      <c r="CN126" s="3">
        <f t="shared" si="148"/>
        <v>0</v>
      </c>
      <c r="CO126" s="3">
        <f t="shared" si="149"/>
        <v>0</v>
      </c>
      <c r="CP126" s="3">
        <f>IF(CK126=0,0,IF(CM126-CN126=0,0,MIN(CM126-CN126,$D$1-$C126-SUMIF($J$15:CO$15,"Snowball",$J126:CO126))))</f>
        <v>0</v>
      </c>
      <c r="CQ126" s="3">
        <f t="shared" si="176"/>
        <v>0</v>
      </c>
      <c r="CR126" s="104">
        <f t="shared" si="227"/>
        <v>0</v>
      </c>
      <c r="CS126" s="3">
        <f t="shared" si="228"/>
        <v>0</v>
      </c>
      <c r="CT126" s="3">
        <f t="shared" si="229"/>
        <v>0</v>
      </c>
      <c r="CU126" s="3">
        <f t="shared" si="150"/>
        <v>0</v>
      </c>
      <c r="CV126" s="3">
        <f t="shared" si="151"/>
        <v>0</v>
      </c>
      <c r="CW126" s="3">
        <f>IF(CR126=0,0,IF(CT126-CU126=0,0,MIN(CT126-CU126,$D$1-$C126-SUMIF($J$15:CV$15,"Snowball",$J126:CV126))))</f>
        <v>0</v>
      </c>
      <c r="CX126" s="3">
        <f t="shared" si="177"/>
        <v>0</v>
      </c>
      <c r="CY126" s="104">
        <f t="shared" si="230"/>
        <v>0</v>
      </c>
      <c r="CZ126" s="3">
        <f t="shared" si="231"/>
        <v>0</v>
      </c>
      <c r="DA126" s="3">
        <f t="shared" si="232"/>
        <v>0</v>
      </c>
      <c r="DB126" s="3">
        <f t="shared" si="152"/>
        <v>0</v>
      </c>
      <c r="DC126" s="3">
        <f t="shared" si="153"/>
        <v>0</v>
      </c>
      <c r="DD126" s="3">
        <f>IF(CY126=0,0,IF(DA126-DB126=0,0,MIN(DA126-DB126,$D$1-$C126-SUMIF($J$15:DC$15,"Snowball",$J126:DC126))))</f>
        <v>0</v>
      </c>
      <c r="DE126" s="3">
        <f t="shared" si="178"/>
        <v>0</v>
      </c>
      <c r="DF126" s="104">
        <f t="shared" si="233"/>
        <v>0</v>
      </c>
      <c r="DG126" s="3">
        <f t="shared" si="234"/>
        <v>0</v>
      </c>
      <c r="DH126" s="3">
        <f t="shared" si="235"/>
        <v>0</v>
      </c>
      <c r="DI126" s="3">
        <f t="shared" si="154"/>
        <v>0</v>
      </c>
      <c r="DJ126" s="3">
        <f t="shared" si="155"/>
        <v>0</v>
      </c>
      <c r="DK126" s="3">
        <f>IF(DF126=0,0,IF(DH126-DI126=0,0,MIN(DH126-DI126,$D$1-$C126-SUMIF($J$15:DJ$15,"Snowball",$J126:DJ126))))</f>
        <v>0</v>
      </c>
      <c r="DL126" s="3">
        <f t="shared" si="179"/>
        <v>0</v>
      </c>
      <c r="DM126" s="104">
        <f t="shared" si="236"/>
        <v>0</v>
      </c>
      <c r="DN126" s="3">
        <f t="shared" si="237"/>
        <v>0</v>
      </c>
      <c r="DO126" s="3">
        <f t="shared" si="238"/>
        <v>0</v>
      </c>
      <c r="DP126" s="3">
        <f t="shared" si="156"/>
        <v>0</v>
      </c>
      <c r="DQ126" s="3">
        <f t="shared" si="157"/>
        <v>0</v>
      </c>
      <c r="DR126" s="3">
        <f>IF(DM126=0,0,IF(DO126-DP126=0,0,MIN(DO126-DP126,$D$1-$C126-SUMIF($J$15:DQ$15,"Snowball",$J126:DQ126))))</f>
        <v>0</v>
      </c>
      <c r="DS126" s="3">
        <f t="shared" si="180"/>
        <v>0</v>
      </c>
      <c r="DT126" s="104">
        <f t="shared" si="239"/>
        <v>0</v>
      </c>
      <c r="DU126" s="3">
        <f t="shared" si="240"/>
        <v>0</v>
      </c>
      <c r="DV126" s="3">
        <f t="shared" si="241"/>
        <v>0</v>
      </c>
      <c r="DW126" s="3">
        <f t="shared" si="158"/>
        <v>0</v>
      </c>
      <c r="DX126" s="3">
        <f t="shared" si="159"/>
        <v>0</v>
      </c>
      <c r="DY126" s="3">
        <f>IF(DT126=0,0,IF(DV126-DW126=0,0,MIN(DV126-DW126,$D$1-$C126-SUMIF($J$15:DX$15,"Snowball",$J126:DX126))))</f>
        <v>0</v>
      </c>
      <c r="DZ126" s="3">
        <f t="shared" si="181"/>
        <v>0</v>
      </c>
      <c r="EA126" s="104">
        <f t="shared" si="242"/>
        <v>0</v>
      </c>
      <c r="EB126" s="3">
        <f t="shared" si="243"/>
        <v>0</v>
      </c>
      <c r="EC126" s="3">
        <f t="shared" si="244"/>
        <v>0</v>
      </c>
      <c r="ED126" s="3">
        <f t="shared" si="160"/>
        <v>0</v>
      </c>
      <c r="EE126" s="3">
        <f t="shared" si="161"/>
        <v>0</v>
      </c>
      <c r="EF126" s="3">
        <f>IF(EA126=0,0,IF(EC126-ED126=0,0,MIN(EC126-ED126,$D$1-$C126-SUMIF($J$15:EE$15,"Snowball",$J126:EE126))))</f>
        <v>0</v>
      </c>
      <c r="EG126" s="3">
        <f t="shared" si="182"/>
        <v>0</v>
      </c>
      <c r="EH126" s="104">
        <f t="shared" si="245"/>
        <v>0</v>
      </c>
      <c r="EI126" s="3">
        <f t="shared" si="246"/>
        <v>0</v>
      </c>
      <c r="EJ126" s="3">
        <f t="shared" si="247"/>
        <v>0</v>
      </c>
      <c r="EK126" s="3">
        <f t="shared" si="162"/>
        <v>0</v>
      </c>
      <c r="EL126" s="3">
        <f t="shared" si="163"/>
        <v>0</v>
      </c>
      <c r="EM126" s="3">
        <f>IF(EH126=0,0,IF(EJ126-EK126=0,0,MIN(EJ126-EK126,$D$1-$C126-SUMIF($J$15:EL$15,"Snowball",$J126:EL126))))</f>
        <v>0</v>
      </c>
      <c r="EN126" s="3">
        <f t="shared" si="183"/>
        <v>0</v>
      </c>
    </row>
    <row r="127" spans="1:144" x14ac:dyDescent="0.25">
      <c r="A127" s="1" t="s">
        <v>127</v>
      </c>
      <c r="B127" s="76">
        <f t="shared" si="184"/>
        <v>0</v>
      </c>
      <c r="C127" s="3">
        <f t="shared" si="185"/>
        <v>0</v>
      </c>
      <c r="D127" s="101">
        <f t="shared" si="186"/>
        <v>0</v>
      </c>
      <c r="E127" s="104">
        <f t="shared" si="187"/>
        <v>0</v>
      </c>
      <c r="F127" s="3">
        <f t="shared" si="188"/>
        <v>0</v>
      </c>
      <c r="G127" s="3">
        <f t="shared" si="189"/>
        <v>0</v>
      </c>
      <c r="H127" s="3">
        <f t="shared" si="124"/>
        <v>0</v>
      </c>
      <c r="I127" s="3">
        <f t="shared" si="125"/>
        <v>0</v>
      </c>
      <c r="J127" s="3">
        <f t="shared" si="190"/>
        <v>0</v>
      </c>
      <c r="K127" s="3">
        <f t="shared" si="164"/>
        <v>0</v>
      </c>
      <c r="L127" s="104">
        <f t="shared" si="191"/>
        <v>0</v>
      </c>
      <c r="M127" s="3">
        <f t="shared" si="192"/>
        <v>0</v>
      </c>
      <c r="N127" s="3">
        <f t="shared" si="193"/>
        <v>0</v>
      </c>
      <c r="O127" s="3">
        <f t="shared" si="126"/>
        <v>0</v>
      </c>
      <c r="P127" s="3">
        <f t="shared" si="127"/>
        <v>0</v>
      </c>
      <c r="Q127" s="3">
        <f>IF(L127=0,0,IF(N127-O127=0,0,MIN(N127-O127,$D$1-$C127-SUMIF($J$15:P$15,"Snowball",$J127:P127))))</f>
        <v>0</v>
      </c>
      <c r="R127" s="3">
        <f t="shared" si="165"/>
        <v>0</v>
      </c>
      <c r="S127" s="104">
        <f t="shared" si="194"/>
        <v>0</v>
      </c>
      <c r="T127" s="3">
        <f t="shared" si="195"/>
        <v>0</v>
      </c>
      <c r="U127" s="3">
        <f t="shared" si="196"/>
        <v>0</v>
      </c>
      <c r="V127" s="3">
        <f t="shared" si="128"/>
        <v>0</v>
      </c>
      <c r="W127" s="3">
        <f t="shared" si="129"/>
        <v>0</v>
      </c>
      <c r="X127" s="3">
        <f>IF(S127=0,0,IF(U127-V127=0,0,MIN(U127-V127,$D$1-$C127-SUMIF($J$15:W$15,"Snowball",$J127:W127))))</f>
        <v>0</v>
      </c>
      <c r="Y127" s="3">
        <f t="shared" si="166"/>
        <v>0</v>
      </c>
      <c r="Z127" s="104">
        <f t="shared" si="197"/>
        <v>0</v>
      </c>
      <c r="AA127" s="3">
        <f t="shared" si="198"/>
        <v>0</v>
      </c>
      <c r="AB127" s="3">
        <f t="shared" si="199"/>
        <v>0</v>
      </c>
      <c r="AC127" s="3">
        <f t="shared" si="130"/>
        <v>0</v>
      </c>
      <c r="AD127" s="3">
        <f t="shared" si="131"/>
        <v>0</v>
      </c>
      <c r="AE127" s="3">
        <f>IF(Z127=0,0,IF(AB127-AC127=0,0,MIN(AB127-AC127,$D$1-$C127-SUMIF($J$15:AD$15,"Snowball",$J127:AD127))))</f>
        <v>0</v>
      </c>
      <c r="AF127" s="3">
        <f t="shared" si="167"/>
        <v>0</v>
      </c>
      <c r="AG127" s="104">
        <f t="shared" si="200"/>
        <v>0</v>
      </c>
      <c r="AH127" s="3">
        <f t="shared" si="201"/>
        <v>0</v>
      </c>
      <c r="AI127" s="3">
        <f t="shared" si="202"/>
        <v>0</v>
      </c>
      <c r="AJ127" s="3">
        <f t="shared" si="132"/>
        <v>0</v>
      </c>
      <c r="AK127" s="3">
        <f t="shared" si="133"/>
        <v>0</v>
      </c>
      <c r="AL127" s="3">
        <f>IF(AG127=0,0,IF(AI127-AJ127=0,0,MIN(AI127-AJ127,$D$1-$C127-SUMIF($J$15:AK$15,"Snowball",$J127:AK127))))</f>
        <v>0</v>
      </c>
      <c r="AM127" s="3">
        <f t="shared" si="168"/>
        <v>0</v>
      </c>
      <c r="AN127" s="104">
        <f t="shared" si="203"/>
        <v>0</v>
      </c>
      <c r="AO127" s="3">
        <f t="shared" si="204"/>
        <v>0</v>
      </c>
      <c r="AP127" s="3">
        <f t="shared" si="205"/>
        <v>0</v>
      </c>
      <c r="AQ127" s="3">
        <f t="shared" si="134"/>
        <v>0</v>
      </c>
      <c r="AR127" s="3">
        <f t="shared" si="135"/>
        <v>0</v>
      </c>
      <c r="AS127" s="3">
        <f>IF(AN127=0,0,IF(AP127-AQ127=0,0,MIN(AP127-AQ127,$D$1-$C127-SUMIF($J$15:AR$15,"Snowball",$J127:AR127))))</f>
        <v>0</v>
      </c>
      <c r="AT127" s="3">
        <f t="shared" si="169"/>
        <v>0</v>
      </c>
      <c r="AU127" s="104">
        <f t="shared" si="206"/>
        <v>0</v>
      </c>
      <c r="AV127" s="3">
        <f t="shared" si="207"/>
        <v>0</v>
      </c>
      <c r="AW127" s="3">
        <f t="shared" si="208"/>
        <v>0</v>
      </c>
      <c r="AX127" s="3">
        <f t="shared" si="136"/>
        <v>0</v>
      </c>
      <c r="AY127" s="3">
        <f t="shared" si="137"/>
        <v>0</v>
      </c>
      <c r="AZ127" s="3">
        <f>IF(AU127=0,0,IF(AW127-AX127=0,0,MIN(AW127-AX127,$D$1-$C127-SUMIF($J$15:AY$15,"Snowball",$J127:AY127))))</f>
        <v>0</v>
      </c>
      <c r="BA127" s="3">
        <f t="shared" si="170"/>
        <v>0</v>
      </c>
      <c r="BB127" s="104">
        <f t="shared" si="209"/>
        <v>0</v>
      </c>
      <c r="BC127" s="3">
        <f t="shared" si="210"/>
        <v>0</v>
      </c>
      <c r="BD127" s="3">
        <f t="shared" si="211"/>
        <v>0</v>
      </c>
      <c r="BE127" s="3">
        <f t="shared" si="138"/>
        <v>0</v>
      </c>
      <c r="BF127" s="3">
        <f t="shared" si="139"/>
        <v>0</v>
      </c>
      <c r="BG127" s="3">
        <f>IF(BB127=0,0,IF(BD127-BE127=0,0,MIN(BD127-BE127,$D$1-$C127-SUMIF($J$15:BF$15,"Snowball",$J127:BF127))))</f>
        <v>0</v>
      </c>
      <c r="BH127" s="3">
        <f t="shared" si="171"/>
        <v>0</v>
      </c>
      <c r="BI127" s="104">
        <f t="shared" si="212"/>
        <v>0</v>
      </c>
      <c r="BJ127" s="3">
        <f t="shared" si="213"/>
        <v>0</v>
      </c>
      <c r="BK127" s="3">
        <f t="shared" si="214"/>
        <v>0</v>
      </c>
      <c r="BL127" s="3">
        <f t="shared" si="140"/>
        <v>0</v>
      </c>
      <c r="BM127" s="3">
        <f t="shared" si="141"/>
        <v>0</v>
      </c>
      <c r="BN127" s="3">
        <f>IF(BI127=0,0,IF(BK127-BL127=0,0,MIN(BK127-BL127,$D$1-$C127-SUMIF($J$15:BM$15,"Snowball",$J127:BM127))))</f>
        <v>0</v>
      </c>
      <c r="BO127" s="3">
        <f t="shared" si="172"/>
        <v>0</v>
      </c>
      <c r="BP127" s="104">
        <f t="shared" si="215"/>
        <v>0</v>
      </c>
      <c r="BQ127" s="3">
        <f t="shared" si="216"/>
        <v>0</v>
      </c>
      <c r="BR127" s="3">
        <f t="shared" si="217"/>
        <v>0</v>
      </c>
      <c r="BS127" s="3">
        <f t="shared" si="142"/>
        <v>0</v>
      </c>
      <c r="BT127" s="3">
        <f t="shared" si="143"/>
        <v>0</v>
      </c>
      <c r="BU127" s="3">
        <f>IF(BP127=0,0,IF(BR127-BS127=0,0,MIN(BR127-BS127,$D$1-$C127-SUMIF($J$15:BT$15,"Snowball",$J127:BT127))))</f>
        <v>0</v>
      </c>
      <c r="BV127" s="3">
        <f t="shared" si="173"/>
        <v>0</v>
      </c>
      <c r="BW127" s="104">
        <f t="shared" si="218"/>
        <v>0</v>
      </c>
      <c r="BX127" s="3">
        <f t="shared" si="219"/>
        <v>0</v>
      </c>
      <c r="BY127" s="3">
        <f t="shared" si="220"/>
        <v>0</v>
      </c>
      <c r="BZ127" s="3">
        <f t="shared" si="144"/>
        <v>0</v>
      </c>
      <c r="CA127" s="3">
        <f t="shared" si="145"/>
        <v>0</v>
      </c>
      <c r="CB127" s="3">
        <f>IF(BW127=0,0,IF(BY127-BZ127=0,0,MIN(BY127-BZ127,$D$1-$C127-SUMIF($J$15:CA$15,"Snowball",$J127:CA127))))</f>
        <v>0</v>
      </c>
      <c r="CC127" s="3">
        <f t="shared" si="174"/>
        <v>0</v>
      </c>
      <c r="CD127" s="104">
        <f t="shared" si="221"/>
        <v>0</v>
      </c>
      <c r="CE127" s="3">
        <f t="shared" si="222"/>
        <v>0</v>
      </c>
      <c r="CF127" s="3">
        <f t="shared" si="223"/>
        <v>0</v>
      </c>
      <c r="CG127" s="3">
        <f t="shared" si="146"/>
        <v>0</v>
      </c>
      <c r="CH127" s="3">
        <f t="shared" si="147"/>
        <v>0</v>
      </c>
      <c r="CI127" s="3">
        <f>IF(CD127=0,0,IF(CF127-CG127=0,0,MIN(CF127-CG127,$D$1-$C127-SUMIF($J$15:CH$15,"Snowball",$J127:CH127))))</f>
        <v>0</v>
      </c>
      <c r="CJ127" s="3">
        <f t="shared" si="175"/>
        <v>0</v>
      </c>
      <c r="CK127" s="104">
        <f t="shared" si="224"/>
        <v>0</v>
      </c>
      <c r="CL127" s="3">
        <f t="shared" si="225"/>
        <v>0</v>
      </c>
      <c r="CM127" s="3">
        <f t="shared" si="226"/>
        <v>0</v>
      </c>
      <c r="CN127" s="3">
        <f t="shared" si="148"/>
        <v>0</v>
      </c>
      <c r="CO127" s="3">
        <f t="shared" si="149"/>
        <v>0</v>
      </c>
      <c r="CP127" s="3">
        <f>IF(CK127=0,0,IF(CM127-CN127=0,0,MIN(CM127-CN127,$D$1-$C127-SUMIF($J$15:CO$15,"Snowball",$J127:CO127))))</f>
        <v>0</v>
      </c>
      <c r="CQ127" s="3">
        <f t="shared" si="176"/>
        <v>0</v>
      </c>
      <c r="CR127" s="104">
        <f t="shared" si="227"/>
        <v>0</v>
      </c>
      <c r="CS127" s="3">
        <f t="shared" si="228"/>
        <v>0</v>
      </c>
      <c r="CT127" s="3">
        <f t="shared" si="229"/>
        <v>0</v>
      </c>
      <c r="CU127" s="3">
        <f t="shared" si="150"/>
        <v>0</v>
      </c>
      <c r="CV127" s="3">
        <f t="shared" si="151"/>
        <v>0</v>
      </c>
      <c r="CW127" s="3">
        <f>IF(CR127=0,0,IF(CT127-CU127=0,0,MIN(CT127-CU127,$D$1-$C127-SUMIF($J$15:CV$15,"Snowball",$J127:CV127))))</f>
        <v>0</v>
      </c>
      <c r="CX127" s="3">
        <f t="shared" si="177"/>
        <v>0</v>
      </c>
      <c r="CY127" s="104">
        <f t="shared" si="230"/>
        <v>0</v>
      </c>
      <c r="CZ127" s="3">
        <f t="shared" si="231"/>
        <v>0</v>
      </c>
      <c r="DA127" s="3">
        <f t="shared" si="232"/>
        <v>0</v>
      </c>
      <c r="DB127" s="3">
        <f t="shared" si="152"/>
        <v>0</v>
      </c>
      <c r="DC127" s="3">
        <f t="shared" si="153"/>
        <v>0</v>
      </c>
      <c r="DD127" s="3">
        <f>IF(CY127=0,0,IF(DA127-DB127=0,0,MIN(DA127-DB127,$D$1-$C127-SUMIF($J$15:DC$15,"Snowball",$J127:DC127))))</f>
        <v>0</v>
      </c>
      <c r="DE127" s="3">
        <f t="shared" si="178"/>
        <v>0</v>
      </c>
      <c r="DF127" s="104">
        <f t="shared" si="233"/>
        <v>0</v>
      </c>
      <c r="DG127" s="3">
        <f t="shared" si="234"/>
        <v>0</v>
      </c>
      <c r="DH127" s="3">
        <f t="shared" si="235"/>
        <v>0</v>
      </c>
      <c r="DI127" s="3">
        <f t="shared" si="154"/>
        <v>0</v>
      </c>
      <c r="DJ127" s="3">
        <f t="shared" si="155"/>
        <v>0</v>
      </c>
      <c r="DK127" s="3">
        <f>IF(DF127=0,0,IF(DH127-DI127=0,0,MIN(DH127-DI127,$D$1-$C127-SUMIF($J$15:DJ$15,"Snowball",$J127:DJ127))))</f>
        <v>0</v>
      </c>
      <c r="DL127" s="3">
        <f t="shared" si="179"/>
        <v>0</v>
      </c>
      <c r="DM127" s="104">
        <f t="shared" si="236"/>
        <v>0</v>
      </c>
      <c r="DN127" s="3">
        <f t="shared" si="237"/>
        <v>0</v>
      </c>
      <c r="DO127" s="3">
        <f t="shared" si="238"/>
        <v>0</v>
      </c>
      <c r="DP127" s="3">
        <f t="shared" si="156"/>
        <v>0</v>
      </c>
      <c r="DQ127" s="3">
        <f t="shared" si="157"/>
        <v>0</v>
      </c>
      <c r="DR127" s="3">
        <f>IF(DM127=0,0,IF(DO127-DP127=0,0,MIN(DO127-DP127,$D$1-$C127-SUMIF($J$15:DQ$15,"Snowball",$J127:DQ127))))</f>
        <v>0</v>
      </c>
      <c r="DS127" s="3">
        <f t="shared" si="180"/>
        <v>0</v>
      </c>
      <c r="DT127" s="104">
        <f t="shared" si="239"/>
        <v>0</v>
      </c>
      <c r="DU127" s="3">
        <f t="shared" si="240"/>
        <v>0</v>
      </c>
      <c r="DV127" s="3">
        <f t="shared" si="241"/>
        <v>0</v>
      </c>
      <c r="DW127" s="3">
        <f t="shared" si="158"/>
        <v>0</v>
      </c>
      <c r="DX127" s="3">
        <f t="shared" si="159"/>
        <v>0</v>
      </c>
      <c r="DY127" s="3">
        <f>IF(DT127=0,0,IF(DV127-DW127=0,0,MIN(DV127-DW127,$D$1-$C127-SUMIF($J$15:DX$15,"Snowball",$J127:DX127))))</f>
        <v>0</v>
      </c>
      <c r="DZ127" s="3">
        <f t="shared" si="181"/>
        <v>0</v>
      </c>
      <c r="EA127" s="104">
        <f t="shared" si="242"/>
        <v>0</v>
      </c>
      <c r="EB127" s="3">
        <f t="shared" si="243"/>
        <v>0</v>
      </c>
      <c r="EC127" s="3">
        <f t="shared" si="244"/>
        <v>0</v>
      </c>
      <c r="ED127" s="3">
        <f t="shared" si="160"/>
        <v>0</v>
      </c>
      <c r="EE127" s="3">
        <f t="shared" si="161"/>
        <v>0</v>
      </c>
      <c r="EF127" s="3">
        <f>IF(EA127=0,0,IF(EC127-ED127=0,0,MIN(EC127-ED127,$D$1-$C127-SUMIF($J$15:EE$15,"Snowball",$J127:EE127))))</f>
        <v>0</v>
      </c>
      <c r="EG127" s="3">
        <f t="shared" si="182"/>
        <v>0</v>
      </c>
      <c r="EH127" s="104">
        <f t="shared" si="245"/>
        <v>0</v>
      </c>
      <c r="EI127" s="3">
        <f t="shared" si="246"/>
        <v>0</v>
      </c>
      <c r="EJ127" s="3">
        <f t="shared" si="247"/>
        <v>0</v>
      </c>
      <c r="EK127" s="3">
        <f t="shared" si="162"/>
        <v>0</v>
      </c>
      <c r="EL127" s="3">
        <f t="shared" si="163"/>
        <v>0</v>
      </c>
      <c r="EM127" s="3">
        <f>IF(EH127=0,0,IF(EJ127-EK127=0,0,MIN(EJ127-EK127,$D$1-$C127-SUMIF($J$15:EL$15,"Snowball",$J127:EL127))))</f>
        <v>0</v>
      </c>
      <c r="EN127" s="3">
        <f t="shared" si="183"/>
        <v>0</v>
      </c>
    </row>
    <row r="128" spans="1:144" x14ac:dyDescent="0.25">
      <c r="A128" s="1" t="s">
        <v>128</v>
      </c>
      <c r="B128" s="76">
        <f t="shared" si="184"/>
        <v>0</v>
      </c>
      <c r="C128" s="3">
        <f t="shared" si="185"/>
        <v>0</v>
      </c>
      <c r="D128" s="101">
        <f t="shared" si="186"/>
        <v>0</v>
      </c>
      <c r="E128" s="104">
        <f t="shared" si="187"/>
        <v>0</v>
      </c>
      <c r="F128" s="3">
        <f t="shared" si="188"/>
        <v>0</v>
      </c>
      <c r="G128" s="3">
        <f t="shared" si="189"/>
        <v>0</v>
      </c>
      <c r="H128" s="3">
        <f t="shared" si="124"/>
        <v>0</v>
      </c>
      <c r="I128" s="3">
        <f t="shared" si="125"/>
        <v>0</v>
      </c>
      <c r="J128" s="3">
        <f t="shared" si="190"/>
        <v>0</v>
      </c>
      <c r="K128" s="3">
        <f t="shared" si="164"/>
        <v>0</v>
      </c>
      <c r="L128" s="104">
        <f t="shared" si="191"/>
        <v>0</v>
      </c>
      <c r="M128" s="3">
        <f t="shared" si="192"/>
        <v>0</v>
      </c>
      <c r="N128" s="3">
        <f t="shared" si="193"/>
        <v>0</v>
      </c>
      <c r="O128" s="3">
        <f t="shared" si="126"/>
        <v>0</v>
      </c>
      <c r="P128" s="3">
        <f t="shared" si="127"/>
        <v>0</v>
      </c>
      <c r="Q128" s="3">
        <f>IF(L128=0,0,IF(N128-O128=0,0,MIN(N128-O128,$D$1-$C128-SUMIF($J$15:P$15,"Snowball",$J128:P128))))</f>
        <v>0</v>
      </c>
      <c r="R128" s="3">
        <f t="shared" si="165"/>
        <v>0</v>
      </c>
      <c r="S128" s="104">
        <f t="shared" si="194"/>
        <v>0</v>
      </c>
      <c r="T128" s="3">
        <f t="shared" si="195"/>
        <v>0</v>
      </c>
      <c r="U128" s="3">
        <f t="shared" si="196"/>
        <v>0</v>
      </c>
      <c r="V128" s="3">
        <f t="shared" si="128"/>
        <v>0</v>
      </c>
      <c r="W128" s="3">
        <f t="shared" si="129"/>
        <v>0</v>
      </c>
      <c r="X128" s="3">
        <f>IF(S128=0,0,IF(U128-V128=0,0,MIN(U128-V128,$D$1-$C128-SUMIF($J$15:W$15,"Snowball",$J128:W128))))</f>
        <v>0</v>
      </c>
      <c r="Y128" s="3">
        <f t="shared" si="166"/>
        <v>0</v>
      </c>
      <c r="Z128" s="104">
        <f t="shared" si="197"/>
        <v>0</v>
      </c>
      <c r="AA128" s="3">
        <f t="shared" si="198"/>
        <v>0</v>
      </c>
      <c r="AB128" s="3">
        <f t="shared" si="199"/>
        <v>0</v>
      </c>
      <c r="AC128" s="3">
        <f t="shared" si="130"/>
        <v>0</v>
      </c>
      <c r="AD128" s="3">
        <f t="shared" si="131"/>
        <v>0</v>
      </c>
      <c r="AE128" s="3">
        <f>IF(Z128=0,0,IF(AB128-AC128=0,0,MIN(AB128-AC128,$D$1-$C128-SUMIF($J$15:AD$15,"Snowball",$J128:AD128))))</f>
        <v>0</v>
      </c>
      <c r="AF128" s="3">
        <f t="shared" si="167"/>
        <v>0</v>
      </c>
      <c r="AG128" s="104">
        <f t="shared" si="200"/>
        <v>0</v>
      </c>
      <c r="AH128" s="3">
        <f t="shared" si="201"/>
        <v>0</v>
      </c>
      <c r="AI128" s="3">
        <f t="shared" si="202"/>
        <v>0</v>
      </c>
      <c r="AJ128" s="3">
        <f t="shared" si="132"/>
        <v>0</v>
      </c>
      <c r="AK128" s="3">
        <f t="shared" si="133"/>
        <v>0</v>
      </c>
      <c r="AL128" s="3">
        <f>IF(AG128=0,0,IF(AI128-AJ128=0,0,MIN(AI128-AJ128,$D$1-$C128-SUMIF($J$15:AK$15,"Snowball",$J128:AK128))))</f>
        <v>0</v>
      </c>
      <c r="AM128" s="3">
        <f t="shared" si="168"/>
        <v>0</v>
      </c>
      <c r="AN128" s="104">
        <f t="shared" si="203"/>
        <v>0</v>
      </c>
      <c r="AO128" s="3">
        <f t="shared" si="204"/>
        <v>0</v>
      </c>
      <c r="AP128" s="3">
        <f t="shared" si="205"/>
        <v>0</v>
      </c>
      <c r="AQ128" s="3">
        <f t="shared" si="134"/>
        <v>0</v>
      </c>
      <c r="AR128" s="3">
        <f t="shared" si="135"/>
        <v>0</v>
      </c>
      <c r="AS128" s="3">
        <f>IF(AN128=0,0,IF(AP128-AQ128=0,0,MIN(AP128-AQ128,$D$1-$C128-SUMIF($J$15:AR$15,"Snowball",$J128:AR128))))</f>
        <v>0</v>
      </c>
      <c r="AT128" s="3">
        <f t="shared" si="169"/>
        <v>0</v>
      </c>
      <c r="AU128" s="104">
        <f t="shared" si="206"/>
        <v>0</v>
      </c>
      <c r="AV128" s="3">
        <f t="shared" si="207"/>
        <v>0</v>
      </c>
      <c r="AW128" s="3">
        <f t="shared" si="208"/>
        <v>0</v>
      </c>
      <c r="AX128" s="3">
        <f t="shared" si="136"/>
        <v>0</v>
      </c>
      <c r="AY128" s="3">
        <f t="shared" si="137"/>
        <v>0</v>
      </c>
      <c r="AZ128" s="3">
        <f>IF(AU128=0,0,IF(AW128-AX128=0,0,MIN(AW128-AX128,$D$1-$C128-SUMIF($J$15:AY$15,"Snowball",$J128:AY128))))</f>
        <v>0</v>
      </c>
      <c r="BA128" s="3">
        <f t="shared" si="170"/>
        <v>0</v>
      </c>
      <c r="BB128" s="104">
        <f t="shared" si="209"/>
        <v>0</v>
      </c>
      <c r="BC128" s="3">
        <f t="shared" si="210"/>
        <v>0</v>
      </c>
      <c r="BD128" s="3">
        <f t="shared" si="211"/>
        <v>0</v>
      </c>
      <c r="BE128" s="3">
        <f t="shared" si="138"/>
        <v>0</v>
      </c>
      <c r="BF128" s="3">
        <f t="shared" si="139"/>
        <v>0</v>
      </c>
      <c r="BG128" s="3">
        <f>IF(BB128=0,0,IF(BD128-BE128=0,0,MIN(BD128-BE128,$D$1-$C128-SUMIF($J$15:BF$15,"Snowball",$J128:BF128))))</f>
        <v>0</v>
      </c>
      <c r="BH128" s="3">
        <f t="shared" si="171"/>
        <v>0</v>
      </c>
      <c r="BI128" s="104">
        <f t="shared" si="212"/>
        <v>0</v>
      </c>
      <c r="BJ128" s="3">
        <f t="shared" si="213"/>
        <v>0</v>
      </c>
      <c r="BK128" s="3">
        <f t="shared" si="214"/>
        <v>0</v>
      </c>
      <c r="BL128" s="3">
        <f t="shared" si="140"/>
        <v>0</v>
      </c>
      <c r="BM128" s="3">
        <f t="shared" si="141"/>
        <v>0</v>
      </c>
      <c r="BN128" s="3">
        <f>IF(BI128=0,0,IF(BK128-BL128=0,0,MIN(BK128-BL128,$D$1-$C128-SUMIF($J$15:BM$15,"Snowball",$J128:BM128))))</f>
        <v>0</v>
      </c>
      <c r="BO128" s="3">
        <f t="shared" si="172"/>
        <v>0</v>
      </c>
      <c r="BP128" s="104">
        <f t="shared" si="215"/>
        <v>0</v>
      </c>
      <c r="BQ128" s="3">
        <f t="shared" si="216"/>
        <v>0</v>
      </c>
      <c r="BR128" s="3">
        <f t="shared" si="217"/>
        <v>0</v>
      </c>
      <c r="BS128" s="3">
        <f t="shared" si="142"/>
        <v>0</v>
      </c>
      <c r="BT128" s="3">
        <f t="shared" si="143"/>
        <v>0</v>
      </c>
      <c r="BU128" s="3">
        <f>IF(BP128=0,0,IF(BR128-BS128=0,0,MIN(BR128-BS128,$D$1-$C128-SUMIF($J$15:BT$15,"Snowball",$J128:BT128))))</f>
        <v>0</v>
      </c>
      <c r="BV128" s="3">
        <f t="shared" si="173"/>
        <v>0</v>
      </c>
      <c r="BW128" s="104">
        <f t="shared" si="218"/>
        <v>0</v>
      </c>
      <c r="BX128" s="3">
        <f t="shared" si="219"/>
        <v>0</v>
      </c>
      <c r="BY128" s="3">
        <f t="shared" si="220"/>
        <v>0</v>
      </c>
      <c r="BZ128" s="3">
        <f t="shared" si="144"/>
        <v>0</v>
      </c>
      <c r="CA128" s="3">
        <f t="shared" si="145"/>
        <v>0</v>
      </c>
      <c r="CB128" s="3">
        <f>IF(BW128=0,0,IF(BY128-BZ128=0,0,MIN(BY128-BZ128,$D$1-$C128-SUMIF($J$15:CA$15,"Snowball",$J128:CA128))))</f>
        <v>0</v>
      </c>
      <c r="CC128" s="3">
        <f t="shared" si="174"/>
        <v>0</v>
      </c>
      <c r="CD128" s="104">
        <f t="shared" si="221"/>
        <v>0</v>
      </c>
      <c r="CE128" s="3">
        <f t="shared" si="222"/>
        <v>0</v>
      </c>
      <c r="CF128" s="3">
        <f t="shared" si="223"/>
        <v>0</v>
      </c>
      <c r="CG128" s="3">
        <f t="shared" si="146"/>
        <v>0</v>
      </c>
      <c r="CH128" s="3">
        <f t="shared" si="147"/>
        <v>0</v>
      </c>
      <c r="CI128" s="3">
        <f>IF(CD128=0,0,IF(CF128-CG128=0,0,MIN(CF128-CG128,$D$1-$C128-SUMIF($J$15:CH$15,"Snowball",$J128:CH128))))</f>
        <v>0</v>
      </c>
      <c r="CJ128" s="3">
        <f t="shared" si="175"/>
        <v>0</v>
      </c>
      <c r="CK128" s="104">
        <f t="shared" si="224"/>
        <v>0</v>
      </c>
      <c r="CL128" s="3">
        <f t="shared" si="225"/>
        <v>0</v>
      </c>
      <c r="CM128" s="3">
        <f t="shared" si="226"/>
        <v>0</v>
      </c>
      <c r="CN128" s="3">
        <f t="shared" si="148"/>
        <v>0</v>
      </c>
      <c r="CO128" s="3">
        <f t="shared" si="149"/>
        <v>0</v>
      </c>
      <c r="CP128" s="3">
        <f>IF(CK128=0,0,IF(CM128-CN128=0,0,MIN(CM128-CN128,$D$1-$C128-SUMIF($J$15:CO$15,"Snowball",$J128:CO128))))</f>
        <v>0</v>
      </c>
      <c r="CQ128" s="3">
        <f t="shared" si="176"/>
        <v>0</v>
      </c>
      <c r="CR128" s="104">
        <f t="shared" si="227"/>
        <v>0</v>
      </c>
      <c r="CS128" s="3">
        <f t="shared" si="228"/>
        <v>0</v>
      </c>
      <c r="CT128" s="3">
        <f t="shared" si="229"/>
        <v>0</v>
      </c>
      <c r="CU128" s="3">
        <f t="shared" si="150"/>
        <v>0</v>
      </c>
      <c r="CV128" s="3">
        <f t="shared" si="151"/>
        <v>0</v>
      </c>
      <c r="CW128" s="3">
        <f>IF(CR128=0,0,IF(CT128-CU128=0,0,MIN(CT128-CU128,$D$1-$C128-SUMIF($J$15:CV$15,"Snowball",$J128:CV128))))</f>
        <v>0</v>
      </c>
      <c r="CX128" s="3">
        <f t="shared" si="177"/>
        <v>0</v>
      </c>
      <c r="CY128" s="104">
        <f t="shared" si="230"/>
        <v>0</v>
      </c>
      <c r="CZ128" s="3">
        <f t="shared" si="231"/>
        <v>0</v>
      </c>
      <c r="DA128" s="3">
        <f t="shared" si="232"/>
        <v>0</v>
      </c>
      <c r="DB128" s="3">
        <f t="shared" si="152"/>
        <v>0</v>
      </c>
      <c r="DC128" s="3">
        <f t="shared" si="153"/>
        <v>0</v>
      </c>
      <c r="DD128" s="3">
        <f>IF(CY128=0,0,IF(DA128-DB128=0,0,MIN(DA128-DB128,$D$1-$C128-SUMIF($J$15:DC$15,"Snowball",$J128:DC128))))</f>
        <v>0</v>
      </c>
      <c r="DE128" s="3">
        <f t="shared" si="178"/>
        <v>0</v>
      </c>
      <c r="DF128" s="104">
        <f t="shared" si="233"/>
        <v>0</v>
      </c>
      <c r="DG128" s="3">
        <f t="shared" si="234"/>
        <v>0</v>
      </c>
      <c r="DH128" s="3">
        <f t="shared" si="235"/>
        <v>0</v>
      </c>
      <c r="DI128" s="3">
        <f t="shared" si="154"/>
        <v>0</v>
      </c>
      <c r="DJ128" s="3">
        <f t="shared" si="155"/>
        <v>0</v>
      </c>
      <c r="DK128" s="3">
        <f>IF(DF128=0,0,IF(DH128-DI128=0,0,MIN(DH128-DI128,$D$1-$C128-SUMIF($J$15:DJ$15,"Snowball",$J128:DJ128))))</f>
        <v>0</v>
      </c>
      <c r="DL128" s="3">
        <f t="shared" si="179"/>
        <v>0</v>
      </c>
      <c r="DM128" s="104">
        <f t="shared" si="236"/>
        <v>0</v>
      </c>
      <c r="DN128" s="3">
        <f t="shared" si="237"/>
        <v>0</v>
      </c>
      <c r="DO128" s="3">
        <f t="shared" si="238"/>
        <v>0</v>
      </c>
      <c r="DP128" s="3">
        <f t="shared" si="156"/>
        <v>0</v>
      </c>
      <c r="DQ128" s="3">
        <f t="shared" si="157"/>
        <v>0</v>
      </c>
      <c r="DR128" s="3">
        <f>IF(DM128=0,0,IF(DO128-DP128=0,0,MIN(DO128-DP128,$D$1-$C128-SUMIF($J$15:DQ$15,"Snowball",$J128:DQ128))))</f>
        <v>0</v>
      </c>
      <c r="DS128" s="3">
        <f t="shared" si="180"/>
        <v>0</v>
      </c>
      <c r="DT128" s="104">
        <f t="shared" si="239"/>
        <v>0</v>
      </c>
      <c r="DU128" s="3">
        <f t="shared" si="240"/>
        <v>0</v>
      </c>
      <c r="DV128" s="3">
        <f t="shared" si="241"/>
        <v>0</v>
      </c>
      <c r="DW128" s="3">
        <f t="shared" si="158"/>
        <v>0</v>
      </c>
      <c r="DX128" s="3">
        <f t="shared" si="159"/>
        <v>0</v>
      </c>
      <c r="DY128" s="3">
        <f>IF(DT128=0,0,IF(DV128-DW128=0,0,MIN(DV128-DW128,$D$1-$C128-SUMIF($J$15:DX$15,"Snowball",$J128:DX128))))</f>
        <v>0</v>
      </c>
      <c r="DZ128" s="3">
        <f t="shared" si="181"/>
        <v>0</v>
      </c>
      <c r="EA128" s="104">
        <f t="shared" si="242"/>
        <v>0</v>
      </c>
      <c r="EB128" s="3">
        <f t="shared" si="243"/>
        <v>0</v>
      </c>
      <c r="EC128" s="3">
        <f t="shared" si="244"/>
        <v>0</v>
      </c>
      <c r="ED128" s="3">
        <f t="shared" si="160"/>
        <v>0</v>
      </c>
      <c r="EE128" s="3">
        <f t="shared" si="161"/>
        <v>0</v>
      </c>
      <c r="EF128" s="3">
        <f>IF(EA128=0,0,IF(EC128-ED128=0,0,MIN(EC128-ED128,$D$1-$C128-SUMIF($J$15:EE$15,"Snowball",$J128:EE128))))</f>
        <v>0</v>
      </c>
      <c r="EG128" s="3">
        <f t="shared" si="182"/>
        <v>0</v>
      </c>
      <c r="EH128" s="104">
        <f t="shared" si="245"/>
        <v>0</v>
      </c>
      <c r="EI128" s="3">
        <f t="shared" si="246"/>
        <v>0</v>
      </c>
      <c r="EJ128" s="3">
        <f t="shared" si="247"/>
        <v>0</v>
      </c>
      <c r="EK128" s="3">
        <f t="shared" si="162"/>
        <v>0</v>
      </c>
      <c r="EL128" s="3">
        <f t="shared" si="163"/>
        <v>0</v>
      </c>
      <c r="EM128" s="3">
        <f>IF(EH128=0,0,IF(EJ128-EK128=0,0,MIN(EJ128-EK128,$D$1-$C128-SUMIF($J$15:EL$15,"Snowball",$J128:EL128))))</f>
        <v>0</v>
      </c>
      <c r="EN128" s="3">
        <f t="shared" si="183"/>
        <v>0</v>
      </c>
    </row>
    <row r="129" spans="1:144" x14ac:dyDescent="0.25">
      <c r="A129" s="1" t="s">
        <v>129</v>
      </c>
      <c r="B129" s="76">
        <f t="shared" si="184"/>
        <v>0</v>
      </c>
      <c r="C129" s="3">
        <f t="shared" si="185"/>
        <v>0</v>
      </c>
      <c r="D129" s="101">
        <f t="shared" si="186"/>
        <v>0</v>
      </c>
      <c r="E129" s="104">
        <f t="shared" si="187"/>
        <v>0</v>
      </c>
      <c r="F129" s="3">
        <f t="shared" si="188"/>
        <v>0</v>
      </c>
      <c r="G129" s="3">
        <f t="shared" si="189"/>
        <v>0</v>
      </c>
      <c r="H129" s="3">
        <f t="shared" si="124"/>
        <v>0</v>
      </c>
      <c r="I129" s="3">
        <f t="shared" si="125"/>
        <v>0</v>
      </c>
      <c r="J129" s="3">
        <f t="shared" si="190"/>
        <v>0</v>
      </c>
      <c r="K129" s="3">
        <f t="shared" si="164"/>
        <v>0</v>
      </c>
      <c r="L129" s="104">
        <f t="shared" si="191"/>
        <v>0</v>
      </c>
      <c r="M129" s="3">
        <f t="shared" si="192"/>
        <v>0</v>
      </c>
      <c r="N129" s="3">
        <f t="shared" si="193"/>
        <v>0</v>
      </c>
      <c r="O129" s="3">
        <f t="shared" si="126"/>
        <v>0</v>
      </c>
      <c r="P129" s="3">
        <f t="shared" si="127"/>
        <v>0</v>
      </c>
      <c r="Q129" s="3">
        <f>IF(L129=0,0,IF(N129-O129=0,0,MIN(N129-O129,$D$1-$C129-SUMIF($J$15:P$15,"Snowball",$J129:P129))))</f>
        <v>0</v>
      </c>
      <c r="R129" s="3">
        <f t="shared" si="165"/>
        <v>0</v>
      </c>
      <c r="S129" s="104">
        <f t="shared" si="194"/>
        <v>0</v>
      </c>
      <c r="T129" s="3">
        <f t="shared" si="195"/>
        <v>0</v>
      </c>
      <c r="U129" s="3">
        <f t="shared" si="196"/>
        <v>0</v>
      </c>
      <c r="V129" s="3">
        <f t="shared" si="128"/>
        <v>0</v>
      </c>
      <c r="W129" s="3">
        <f t="shared" si="129"/>
        <v>0</v>
      </c>
      <c r="X129" s="3">
        <f>IF(S129=0,0,IF(U129-V129=0,0,MIN(U129-V129,$D$1-$C129-SUMIF($J$15:W$15,"Snowball",$J129:W129))))</f>
        <v>0</v>
      </c>
      <c r="Y129" s="3">
        <f t="shared" si="166"/>
        <v>0</v>
      </c>
      <c r="Z129" s="104">
        <f t="shared" si="197"/>
        <v>0</v>
      </c>
      <c r="AA129" s="3">
        <f t="shared" si="198"/>
        <v>0</v>
      </c>
      <c r="AB129" s="3">
        <f t="shared" si="199"/>
        <v>0</v>
      </c>
      <c r="AC129" s="3">
        <f t="shared" si="130"/>
        <v>0</v>
      </c>
      <c r="AD129" s="3">
        <f t="shared" si="131"/>
        <v>0</v>
      </c>
      <c r="AE129" s="3">
        <f>IF(Z129=0,0,IF(AB129-AC129=0,0,MIN(AB129-AC129,$D$1-$C129-SUMIF($J$15:AD$15,"Snowball",$J129:AD129))))</f>
        <v>0</v>
      </c>
      <c r="AF129" s="3">
        <f t="shared" si="167"/>
        <v>0</v>
      </c>
      <c r="AG129" s="104">
        <f t="shared" si="200"/>
        <v>0</v>
      </c>
      <c r="AH129" s="3">
        <f t="shared" si="201"/>
        <v>0</v>
      </c>
      <c r="AI129" s="3">
        <f t="shared" si="202"/>
        <v>0</v>
      </c>
      <c r="AJ129" s="3">
        <f t="shared" si="132"/>
        <v>0</v>
      </c>
      <c r="AK129" s="3">
        <f t="shared" si="133"/>
        <v>0</v>
      </c>
      <c r="AL129" s="3">
        <f>IF(AG129=0,0,IF(AI129-AJ129=0,0,MIN(AI129-AJ129,$D$1-$C129-SUMIF($J$15:AK$15,"Snowball",$J129:AK129))))</f>
        <v>0</v>
      </c>
      <c r="AM129" s="3">
        <f t="shared" si="168"/>
        <v>0</v>
      </c>
      <c r="AN129" s="104">
        <f t="shared" si="203"/>
        <v>0</v>
      </c>
      <c r="AO129" s="3">
        <f t="shared" si="204"/>
        <v>0</v>
      </c>
      <c r="AP129" s="3">
        <f t="shared" si="205"/>
        <v>0</v>
      </c>
      <c r="AQ129" s="3">
        <f t="shared" si="134"/>
        <v>0</v>
      </c>
      <c r="AR129" s="3">
        <f t="shared" si="135"/>
        <v>0</v>
      </c>
      <c r="AS129" s="3">
        <f>IF(AN129=0,0,IF(AP129-AQ129=0,0,MIN(AP129-AQ129,$D$1-$C129-SUMIF($J$15:AR$15,"Snowball",$J129:AR129))))</f>
        <v>0</v>
      </c>
      <c r="AT129" s="3">
        <f t="shared" si="169"/>
        <v>0</v>
      </c>
      <c r="AU129" s="104">
        <f t="shared" si="206"/>
        <v>0</v>
      </c>
      <c r="AV129" s="3">
        <f t="shared" si="207"/>
        <v>0</v>
      </c>
      <c r="AW129" s="3">
        <f t="shared" si="208"/>
        <v>0</v>
      </c>
      <c r="AX129" s="3">
        <f t="shared" si="136"/>
        <v>0</v>
      </c>
      <c r="AY129" s="3">
        <f t="shared" si="137"/>
        <v>0</v>
      </c>
      <c r="AZ129" s="3">
        <f>IF(AU129=0,0,IF(AW129-AX129=0,0,MIN(AW129-AX129,$D$1-$C129-SUMIF($J$15:AY$15,"Snowball",$J129:AY129))))</f>
        <v>0</v>
      </c>
      <c r="BA129" s="3">
        <f t="shared" si="170"/>
        <v>0</v>
      </c>
      <c r="BB129" s="104">
        <f t="shared" si="209"/>
        <v>0</v>
      </c>
      <c r="BC129" s="3">
        <f t="shared" si="210"/>
        <v>0</v>
      </c>
      <c r="BD129" s="3">
        <f t="shared" si="211"/>
        <v>0</v>
      </c>
      <c r="BE129" s="3">
        <f t="shared" si="138"/>
        <v>0</v>
      </c>
      <c r="BF129" s="3">
        <f t="shared" si="139"/>
        <v>0</v>
      </c>
      <c r="BG129" s="3">
        <f>IF(BB129=0,0,IF(BD129-BE129=0,0,MIN(BD129-BE129,$D$1-$C129-SUMIF($J$15:BF$15,"Snowball",$J129:BF129))))</f>
        <v>0</v>
      </c>
      <c r="BH129" s="3">
        <f t="shared" si="171"/>
        <v>0</v>
      </c>
      <c r="BI129" s="104">
        <f t="shared" si="212"/>
        <v>0</v>
      </c>
      <c r="BJ129" s="3">
        <f t="shared" si="213"/>
        <v>0</v>
      </c>
      <c r="BK129" s="3">
        <f t="shared" si="214"/>
        <v>0</v>
      </c>
      <c r="BL129" s="3">
        <f t="shared" si="140"/>
        <v>0</v>
      </c>
      <c r="BM129" s="3">
        <f t="shared" si="141"/>
        <v>0</v>
      </c>
      <c r="BN129" s="3">
        <f>IF(BI129=0,0,IF(BK129-BL129=0,0,MIN(BK129-BL129,$D$1-$C129-SUMIF($J$15:BM$15,"Snowball",$J129:BM129))))</f>
        <v>0</v>
      </c>
      <c r="BO129" s="3">
        <f t="shared" si="172"/>
        <v>0</v>
      </c>
      <c r="BP129" s="104">
        <f t="shared" si="215"/>
        <v>0</v>
      </c>
      <c r="BQ129" s="3">
        <f t="shared" si="216"/>
        <v>0</v>
      </c>
      <c r="BR129" s="3">
        <f t="shared" si="217"/>
        <v>0</v>
      </c>
      <c r="BS129" s="3">
        <f t="shared" si="142"/>
        <v>0</v>
      </c>
      <c r="BT129" s="3">
        <f t="shared" si="143"/>
        <v>0</v>
      </c>
      <c r="BU129" s="3">
        <f>IF(BP129=0,0,IF(BR129-BS129=0,0,MIN(BR129-BS129,$D$1-$C129-SUMIF($J$15:BT$15,"Snowball",$J129:BT129))))</f>
        <v>0</v>
      </c>
      <c r="BV129" s="3">
        <f t="shared" si="173"/>
        <v>0</v>
      </c>
      <c r="BW129" s="104">
        <f t="shared" si="218"/>
        <v>0</v>
      </c>
      <c r="BX129" s="3">
        <f t="shared" si="219"/>
        <v>0</v>
      </c>
      <c r="BY129" s="3">
        <f t="shared" si="220"/>
        <v>0</v>
      </c>
      <c r="BZ129" s="3">
        <f t="shared" si="144"/>
        <v>0</v>
      </c>
      <c r="CA129" s="3">
        <f t="shared" si="145"/>
        <v>0</v>
      </c>
      <c r="CB129" s="3">
        <f>IF(BW129=0,0,IF(BY129-BZ129=0,0,MIN(BY129-BZ129,$D$1-$C129-SUMIF($J$15:CA$15,"Snowball",$J129:CA129))))</f>
        <v>0</v>
      </c>
      <c r="CC129" s="3">
        <f t="shared" si="174"/>
        <v>0</v>
      </c>
      <c r="CD129" s="104">
        <f t="shared" si="221"/>
        <v>0</v>
      </c>
      <c r="CE129" s="3">
        <f t="shared" si="222"/>
        <v>0</v>
      </c>
      <c r="CF129" s="3">
        <f t="shared" si="223"/>
        <v>0</v>
      </c>
      <c r="CG129" s="3">
        <f t="shared" si="146"/>
        <v>0</v>
      </c>
      <c r="CH129" s="3">
        <f t="shared" si="147"/>
        <v>0</v>
      </c>
      <c r="CI129" s="3">
        <f>IF(CD129=0,0,IF(CF129-CG129=0,0,MIN(CF129-CG129,$D$1-$C129-SUMIF($J$15:CH$15,"Snowball",$J129:CH129))))</f>
        <v>0</v>
      </c>
      <c r="CJ129" s="3">
        <f t="shared" si="175"/>
        <v>0</v>
      </c>
      <c r="CK129" s="104">
        <f t="shared" si="224"/>
        <v>0</v>
      </c>
      <c r="CL129" s="3">
        <f t="shared" si="225"/>
        <v>0</v>
      </c>
      <c r="CM129" s="3">
        <f t="shared" si="226"/>
        <v>0</v>
      </c>
      <c r="CN129" s="3">
        <f t="shared" si="148"/>
        <v>0</v>
      </c>
      <c r="CO129" s="3">
        <f t="shared" si="149"/>
        <v>0</v>
      </c>
      <c r="CP129" s="3">
        <f>IF(CK129=0,0,IF(CM129-CN129=0,0,MIN(CM129-CN129,$D$1-$C129-SUMIF($J$15:CO$15,"Snowball",$J129:CO129))))</f>
        <v>0</v>
      </c>
      <c r="CQ129" s="3">
        <f t="shared" si="176"/>
        <v>0</v>
      </c>
      <c r="CR129" s="104">
        <f t="shared" si="227"/>
        <v>0</v>
      </c>
      <c r="CS129" s="3">
        <f t="shared" si="228"/>
        <v>0</v>
      </c>
      <c r="CT129" s="3">
        <f t="shared" si="229"/>
        <v>0</v>
      </c>
      <c r="CU129" s="3">
        <f t="shared" si="150"/>
        <v>0</v>
      </c>
      <c r="CV129" s="3">
        <f t="shared" si="151"/>
        <v>0</v>
      </c>
      <c r="CW129" s="3">
        <f>IF(CR129=0,0,IF(CT129-CU129=0,0,MIN(CT129-CU129,$D$1-$C129-SUMIF($J$15:CV$15,"Snowball",$J129:CV129))))</f>
        <v>0</v>
      </c>
      <c r="CX129" s="3">
        <f t="shared" si="177"/>
        <v>0</v>
      </c>
      <c r="CY129" s="104">
        <f t="shared" si="230"/>
        <v>0</v>
      </c>
      <c r="CZ129" s="3">
        <f t="shared" si="231"/>
        <v>0</v>
      </c>
      <c r="DA129" s="3">
        <f t="shared" si="232"/>
        <v>0</v>
      </c>
      <c r="DB129" s="3">
        <f t="shared" si="152"/>
        <v>0</v>
      </c>
      <c r="DC129" s="3">
        <f t="shared" si="153"/>
        <v>0</v>
      </c>
      <c r="DD129" s="3">
        <f>IF(CY129=0,0,IF(DA129-DB129=0,0,MIN(DA129-DB129,$D$1-$C129-SUMIF($J$15:DC$15,"Snowball",$J129:DC129))))</f>
        <v>0</v>
      </c>
      <c r="DE129" s="3">
        <f t="shared" si="178"/>
        <v>0</v>
      </c>
      <c r="DF129" s="104">
        <f t="shared" si="233"/>
        <v>0</v>
      </c>
      <c r="DG129" s="3">
        <f t="shared" si="234"/>
        <v>0</v>
      </c>
      <c r="DH129" s="3">
        <f t="shared" si="235"/>
        <v>0</v>
      </c>
      <c r="DI129" s="3">
        <f t="shared" si="154"/>
        <v>0</v>
      </c>
      <c r="DJ129" s="3">
        <f t="shared" si="155"/>
        <v>0</v>
      </c>
      <c r="DK129" s="3">
        <f>IF(DF129=0,0,IF(DH129-DI129=0,0,MIN(DH129-DI129,$D$1-$C129-SUMIF($J$15:DJ$15,"Snowball",$J129:DJ129))))</f>
        <v>0</v>
      </c>
      <c r="DL129" s="3">
        <f t="shared" si="179"/>
        <v>0</v>
      </c>
      <c r="DM129" s="104">
        <f t="shared" si="236"/>
        <v>0</v>
      </c>
      <c r="DN129" s="3">
        <f t="shared" si="237"/>
        <v>0</v>
      </c>
      <c r="DO129" s="3">
        <f t="shared" si="238"/>
        <v>0</v>
      </c>
      <c r="DP129" s="3">
        <f t="shared" si="156"/>
        <v>0</v>
      </c>
      <c r="DQ129" s="3">
        <f t="shared" si="157"/>
        <v>0</v>
      </c>
      <c r="DR129" s="3">
        <f>IF(DM129=0,0,IF(DO129-DP129=0,0,MIN(DO129-DP129,$D$1-$C129-SUMIF($J$15:DQ$15,"Snowball",$J129:DQ129))))</f>
        <v>0</v>
      </c>
      <c r="DS129" s="3">
        <f t="shared" si="180"/>
        <v>0</v>
      </c>
      <c r="DT129" s="104">
        <f t="shared" si="239"/>
        <v>0</v>
      </c>
      <c r="DU129" s="3">
        <f t="shared" si="240"/>
        <v>0</v>
      </c>
      <c r="DV129" s="3">
        <f t="shared" si="241"/>
        <v>0</v>
      </c>
      <c r="DW129" s="3">
        <f t="shared" si="158"/>
        <v>0</v>
      </c>
      <c r="DX129" s="3">
        <f t="shared" si="159"/>
        <v>0</v>
      </c>
      <c r="DY129" s="3">
        <f>IF(DT129=0,0,IF(DV129-DW129=0,0,MIN(DV129-DW129,$D$1-$C129-SUMIF($J$15:DX$15,"Snowball",$J129:DX129))))</f>
        <v>0</v>
      </c>
      <c r="DZ129" s="3">
        <f t="shared" si="181"/>
        <v>0</v>
      </c>
      <c r="EA129" s="104">
        <f t="shared" si="242"/>
        <v>0</v>
      </c>
      <c r="EB129" s="3">
        <f t="shared" si="243"/>
        <v>0</v>
      </c>
      <c r="EC129" s="3">
        <f t="shared" si="244"/>
        <v>0</v>
      </c>
      <c r="ED129" s="3">
        <f t="shared" si="160"/>
        <v>0</v>
      </c>
      <c r="EE129" s="3">
        <f t="shared" si="161"/>
        <v>0</v>
      </c>
      <c r="EF129" s="3">
        <f>IF(EA129=0,0,IF(EC129-ED129=0,0,MIN(EC129-ED129,$D$1-$C129-SUMIF($J$15:EE$15,"Snowball",$J129:EE129))))</f>
        <v>0</v>
      </c>
      <c r="EG129" s="3">
        <f t="shared" si="182"/>
        <v>0</v>
      </c>
      <c r="EH129" s="104">
        <f t="shared" si="245"/>
        <v>0</v>
      </c>
      <c r="EI129" s="3">
        <f t="shared" si="246"/>
        <v>0</v>
      </c>
      <c r="EJ129" s="3">
        <f t="shared" si="247"/>
        <v>0</v>
      </c>
      <c r="EK129" s="3">
        <f t="shared" si="162"/>
        <v>0</v>
      </c>
      <c r="EL129" s="3">
        <f t="shared" si="163"/>
        <v>0</v>
      </c>
      <c r="EM129" s="3">
        <f>IF(EH129=0,0,IF(EJ129-EK129=0,0,MIN(EJ129-EK129,$D$1-$C129-SUMIF($J$15:EL$15,"Snowball",$J129:EL129))))</f>
        <v>0</v>
      </c>
      <c r="EN129" s="3">
        <f t="shared" si="183"/>
        <v>0</v>
      </c>
    </row>
    <row r="130" spans="1:144" x14ac:dyDescent="0.25">
      <c r="A130" s="1" t="s">
        <v>130</v>
      </c>
      <c r="B130" s="76">
        <f t="shared" si="184"/>
        <v>0</v>
      </c>
      <c r="C130" s="3">
        <f t="shared" si="185"/>
        <v>0</v>
      </c>
      <c r="D130" s="101">
        <f t="shared" si="186"/>
        <v>0</v>
      </c>
      <c r="E130" s="104">
        <f t="shared" si="187"/>
        <v>0</v>
      </c>
      <c r="F130" s="3">
        <f t="shared" si="188"/>
        <v>0</v>
      </c>
      <c r="G130" s="3">
        <f t="shared" si="189"/>
        <v>0</v>
      </c>
      <c r="H130" s="3">
        <f t="shared" si="124"/>
        <v>0</v>
      </c>
      <c r="I130" s="3">
        <f t="shared" si="125"/>
        <v>0</v>
      </c>
      <c r="J130" s="3">
        <f t="shared" si="190"/>
        <v>0</v>
      </c>
      <c r="K130" s="3">
        <f t="shared" si="164"/>
        <v>0</v>
      </c>
      <c r="L130" s="104">
        <f t="shared" si="191"/>
        <v>0</v>
      </c>
      <c r="M130" s="3">
        <f t="shared" si="192"/>
        <v>0</v>
      </c>
      <c r="N130" s="3">
        <f t="shared" si="193"/>
        <v>0</v>
      </c>
      <c r="O130" s="3">
        <f t="shared" si="126"/>
        <v>0</v>
      </c>
      <c r="P130" s="3">
        <f t="shared" si="127"/>
        <v>0</v>
      </c>
      <c r="Q130" s="3">
        <f>IF(L130=0,0,IF(N130-O130=0,0,MIN(N130-O130,$D$1-$C130-SUMIF($J$15:P$15,"Snowball",$J130:P130))))</f>
        <v>0</v>
      </c>
      <c r="R130" s="3">
        <f t="shared" si="165"/>
        <v>0</v>
      </c>
      <c r="S130" s="104">
        <f t="shared" si="194"/>
        <v>0</v>
      </c>
      <c r="T130" s="3">
        <f t="shared" si="195"/>
        <v>0</v>
      </c>
      <c r="U130" s="3">
        <f t="shared" si="196"/>
        <v>0</v>
      </c>
      <c r="V130" s="3">
        <f t="shared" si="128"/>
        <v>0</v>
      </c>
      <c r="W130" s="3">
        <f t="shared" si="129"/>
        <v>0</v>
      </c>
      <c r="X130" s="3">
        <f>IF(S130=0,0,IF(U130-V130=0,0,MIN(U130-V130,$D$1-$C130-SUMIF($J$15:W$15,"Snowball",$J130:W130))))</f>
        <v>0</v>
      </c>
      <c r="Y130" s="3">
        <f t="shared" si="166"/>
        <v>0</v>
      </c>
      <c r="Z130" s="104">
        <f t="shared" si="197"/>
        <v>0</v>
      </c>
      <c r="AA130" s="3">
        <f t="shared" si="198"/>
        <v>0</v>
      </c>
      <c r="AB130" s="3">
        <f t="shared" si="199"/>
        <v>0</v>
      </c>
      <c r="AC130" s="3">
        <f t="shared" si="130"/>
        <v>0</v>
      </c>
      <c r="AD130" s="3">
        <f t="shared" si="131"/>
        <v>0</v>
      </c>
      <c r="AE130" s="3">
        <f>IF(Z130=0,0,IF(AB130-AC130=0,0,MIN(AB130-AC130,$D$1-$C130-SUMIF($J$15:AD$15,"Snowball",$J130:AD130))))</f>
        <v>0</v>
      </c>
      <c r="AF130" s="3">
        <f t="shared" si="167"/>
        <v>0</v>
      </c>
      <c r="AG130" s="104">
        <f t="shared" si="200"/>
        <v>0</v>
      </c>
      <c r="AH130" s="3">
        <f t="shared" si="201"/>
        <v>0</v>
      </c>
      <c r="AI130" s="3">
        <f t="shared" si="202"/>
        <v>0</v>
      </c>
      <c r="AJ130" s="3">
        <f t="shared" si="132"/>
        <v>0</v>
      </c>
      <c r="AK130" s="3">
        <f t="shared" si="133"/>
        <v>0</v>
      </c>
      <c r="AL130" s="3">
        <f>IF(AG130=0,0,IF(AI130-AJ130=0,0,MIN(AI130-AJ130,$D$1-$C130-SUMIF($J$15:AK$15,"Snowball",$J130:AK130))))</f>
        <v>0</v>
      </c>
      <c r="AM130" s="3">
        <f t="shared" si="168"/>
        <v>0</v>
      </c>
      <c r="AN130" s="104">
        <f t="shared" si="203"/>
        <v>0</v>
      </c>
      <c r="AO130" s="3">
        <f t="shared" si="204"/>
        <v>0</v>
      </c>
      <c r="AP130" s="3">
        <f t="shared" si="205"/>
        <v>0</v>
      </c>
      <c r="AQ130" s="3">
        <f t="shared" si="134"/>
        <v>0</v>
      </c>
      <c r="AR130" s="3">
        <f t="shared" si="135"/>
        <v>0</v>
      </c>
      <c r="AS130" s="3">
        <f>IF(AN130=0,0,IF(AP130-AQ130=0,0,MIN(AP130-AQ130,$D$1-$C130-SUMIF($J$15:AR$15,"Snowball",$J130:AR130))))</f>
        <v>0</v>
      </c>
      <c r="AT130" s="3">
        <f t="shared" si="169"/>
        <v>0</v>
      </c>
      <c r="AU130" s="104">
        <f t="shared" si="206"/>
        <v>0</v>
      </c>
      <c r="AV130" s="3">
        <f t="shared" si="207"/>
        <v>0</v>
      </c>
      <c r="AW130" s="3">
        <f t="shared" si="208"/>
        <v>0</v>
      </c>
      <c r="AX130" s="3">
        <f t="shared" si="136"/>
        <v>0</v>
      </c>
      <c r="AY130" s="3">
        <f t="shared" si="137"/>
        <v>0</v>
      </c>
      <c r="AZ130" s="3">
        <f>IF(AU130=0,0,IF(AW130-AX130=0,0,MIN(AW130-AX130,$D$1-$C130-SUMIF($J$15:AY$15,"Snowball",$J130:AY130))))</f>
        <v>0</v>
      </c>
      <c r="BA130" s="3">
        <f t="shared" si="170"/>
        <v>0</v>
      </c>
      <c r="BB130" s="104">
        <f t="shared" si="209"/>
        <v>0</v>
      </c>
      <c r="BC130" s="3">
        <f t="shared" si="210"/>
        <v>0</v>
      </c>
      <c r="BD130" s="3">
        <f t="shared" si="211"/>
        <v>0</v>
      </c>
      <c r="BE130" s="3">
        <f t="shared" si="138"/>
        <v>0</v>
      </c>
      <c r="BF130" s="3">
        <f t="shared" si="139"/>
        <v>0</v>
      </c>
      <c r="BG130" s="3">
        <f>IF(BB130=0,0,IF(BD130-BE130=0,0,MIN(BD130-BE130,$D$1-$C130-SUMIF($J$15:BF$15,"Snowball",$J130:BF130))))</f>
        <v>0</v>
      </c>
      <c r="BH130" s="3">
        <f t="shared" si="171"/>
        <v>0</v>
      </c>
      <c r="BI130" s="104">
        <f t="shared" si="212"/>
        <v>0</v>
      </c>
      <c r="BJ130" s="3">
        <f t="shared" si="213"/>
        <v>0</v>
      </c>
      <c r="BK130" s="3">
        <f t="shared" si="214"/>
        <v>0</v>
      </c>
      <c r="BL130" s="3">
        <f t="shared" si="140"/>
        <v>0</v>
      </c>
      <c r="BM130" s="3">
        <f t="shared" si="141"/>
        <v>0</v>
      </c>
      <c r="BN130" s="3">
        <f>IF(BI130=0,0,IF(BK130-BL130=0,0,MIN(BK130-BL130,$D$1-$C130-SUMIF($J$15:BM$15,"Snowball",$J130:BM130))))</f>
        <v>0</v>
      </c>
      <c r="BO130" s="3">
        <f t="shared" si="172"/>
        <v>0</v>
      </c>
      <c r="BP130" s="104">
        <f t="shared" si="215"/>
        <v>0</v>
      </c>
      <c r="BQ130" s="3">
        <f t="shared" si="216"/>
        <v>0</v>
      </c>
      <c r="BR130" s="3">
        <f t="shared" si="217"/>
        <v>0</v>
      </c>
      <c r="BS130" s="3">
        <f t="shared" si="142"/>
        <v>0</v>
      </c>
      <c r="BT130" s="3">
        <f t="shared" si="143"/>
        <v>0</v>
      </c>
      <c r="BU130" s="3">
        <f>IF(BP130=0,0,IF(BR130-BS130=0,0,MIN(BR130-BS130,$D$1-$C130-SUMIF($J$15:BT$15,"Snowball",$J130:BT130))))</f>
        <v>0</v>
      </c>
      <c r="BV130" s="3">
        <f t="shared" si="173"/>
        <v>0</v>
      </c>
      <c r="BW130" s="104">
        <f t="shared" si="218"/>
        <v>0</v>
      </c>
      <c r="BX130" s="3">
        <f t="shared" si="219"/>
        <v>0</v>
      </c>
      <c r="BY130" s="3">
        <f t="shared" si="220"/>
        <v>0</v>
      </c>
      <c r="BZ130" s="3">
        <f t="shared" si="144"/>
        <v>0</v>
      </c>
      <c r="CA130" s="3">
        <f t="shared" si="145"/>
        <v>0</v>
      </c>
      <c r="CB130" s="3">
        <f>IF(BW130=0,0,IF(BY130-BZ130=0,0,MIN(BY130-BZ130,$D$1-$C130-SUMIF($J$15:CA$15,"Snowball",$J130:CA130))))</f>
        <v>0</v>
      </c>
      <c r="CC130" s="3">
        <f t="shared" si="174"/>
        <v>0</v>
      </c>
      <c r="CD130" s="104">
        <f t="shared" si="221"/>
        <v>0</v>
      </c>
      <c r="CE130" s="3">
        <f t="shared" si="222"/>
        <v>0</v>
      </c>
      <c r="CF130" s="3">
        <f t="shared" si="223"/>
        <v>0</v>
      </c>
      <c r="CG130" s="3">
        <f t="shared" si="146"/>
        <v>0</v>
      </c>
      <c r="CH130" s="3">
        <f t="shared" si="147"/>
        <v>0</v>
      </c>
      <c r="CI130" s="3">
        <f>IF(CD130=0,0,IF(CF130-CG130=0,0,MIN(CF130-CG130,$D$1-$C130-SUMIF($J$15:CH$15,"Snowball",$J130:CH130))))</f>
        <v>0</v>
      </c>
      <c r="CJ130" s="3">
        <f t="shared" si="175"/>
        <v>0</v>
      </c>
      <c r="CK130" s="104">
        <f t="shared" si="224"/>
        <v>0</v>
      </c>
      <c r="CL130" s="3">
        <f t="shared" si="225"/>
        <v>0</v>
      </c>
      <c r="CM130" s="3">
        <f t="shared" si="226"/>
        <v>0</v>
      </c>
      <c r="CN130" s="3">
        <f t="shared" si="148"/>
        <v>0</v>
      </c>
      <c r="CO130" s="3">
        <f t="shared" si="149"/>
        <v>0</v>
      </c>
      <c r="CP130" s="3">
        <f>IF(CK130=0,0,IF(CM130-CN130=0,0,MIN(CM130-CN130,$D$1-$C130-SUMIF($J$15:CO$15,"Snowball",$J130:CO130))))</f>
        <v>0</v>
      </c>
      <c r="CQ130" s="3">
        <f t="shared" si="176"/>
        <v>0</v>
      </c>
      <c r="CR130" s="104">
        <f t="shared" si="227"/>
        <v>0</v>
      </c>
      <c r="CS130" s="3">
        <f t="shared" si="228"/>
        <v>0</v>
      </c>
      <c r="CT130" s="3">
        <f t="shared" si="229"/>
        <v>0</v>
      </c>
      <c r="CU130" s="3">
        <f t="shared" si="150"/>
        <v>0</v>
      </c>
      <c r="CV130" s="3">
        <f t="shared" si="151"/>
        <v>0</v>
      </c>
      <c r="CW130" s="3">
        <f>IF(CR130=0,0,IF(CT130-CU130=0,0,MIN(CT130-CU130,$D$1-$C130-SUMIF($J$15:CV$15,"Snowball",$J130:CV130))))</f>
        <v>0</v>
      </c>
      <c r="CX130" s="3">
        <f t="shared" si="177"/>
        <v>0</v>
      </c>
      <c r="CY130" s="104">
        <f t="shared" si="230"/>
        <v>0</v>
      </c>
      <c r="CZ130" s="3">
        <f t="shared" si="231"/>
        <v>0</v>
      </c>
      <c r="DA130" s="3">
        <f t="shared" si="232"/>
        <v>0</v>
      </c>
      <c r="DB130" s="3">
        <f t="shared" si="152"/>
        <v>0</v>
      </c>
      <c r="DC130" s="3">
        <f t="shared" si="153"/>
        <v>0</v>
      </c>
      <c r="DD130" s="3">
        <f>IF(CY130=0,0,IF(DA130-DB130=0,0,MIN(DA130-DB130,$D$1-$C130-SUMIF($J$15:DC$15,"Snowball",$J130:DC130))))</f>
        <v>0</v>
      </c>
      <c r="DE130" s="3">
        <f t="shared" si="178"/>
        <v>0</v>
      </c>
      <c r="DF130" s="104">
        <f t="shared" si="233"/>
        <v>0</v>
      </c>
      <c r="DG130" s="3">
        <f t="shared" si="234"/>
        <v>0</v>
      </c>
      <c r="DH130" s="3">
        <f t="shared" si="235"/>
        <v>0</v>
      </c>
      <c r="DI130" s="3">
        <f t="shared" si="154"/>
        <v>0</v>
      </c>
      <c r="DJ130" s="3">
        <f t="shared" si="155"/>
        <v>0</v>
      </c>
      <c r="DK130" s="3">
        <f>IF(DF130=0,0,IF(DH130-DI130=0,0,MIN(DH130-DI130,$D$1-$C130-SUMIF($J$15:DJ$15,"Snowball",$J130:DJ130))))</f>
        <v>0</v>
      </c>
      <c r="DL130" s="3">
        <f t="shared" si="179"/>
        <v>0</v>
      </c>
      <c r="DM130" s="104">
        <f t="shared" si="236"/>
        <v>0</v>
      </c>
      <c r="DN130" s="3">
        <f t="shared" si="237"/>
        <v>0</v>
      </c>
      <c r="DO130" s="3">
        <f t="shared" si="238"/>
        <v>0</v>
      </c>
      <c r="DP130" s="3">
        <f t="shared" si="156"/>
        <v>0</v>
      </c>
      <c r="DQ130" s="3">
        <f t="shared" si="157"/>
        <v>0</v>
      </c>
      <c r="DR130" s="3">
        <f>IF(DM130=0,0,IF(DO130-DP130=0,0,MIN(DO130-DP130,$D$1-$C130-SUMIF($J$15:DQ$15,"Snowball",$J130:DQ130))))</f>
        <v>0</v>
      </c>
      <c r="DS130" s="3">
        <f t="shared" si="180"/>
        <v>0</v>
      </c>
      <c r="DT130" s="104">
        <f t="shared" si="239"/>
        <v>0</v>
      </c>
      <c r="DU130" s="3">
        <f t="shared" si="240"/>
        <v>0</v>
      </c>
      <c r="DV130" s="3">
        <f t="shared" si="241"/>
        <v>0</v>
      </c>
      <c r="DW130" s="3">
        <f t="shared" si="158"/>
        <v>0</v>
      </c>
      <c r="DX130" s="3">
        <f t="shared" si="159"/>
        <v>0</v>
      </c>
      <c r="DY130" s="3">
        <f>IF(DT130=0,0,IF(DV130-DW130=0,0,MIN(DV130-DW130,$D$1-$C130-SUMIF($J$15:DX$15,"Snowball",$J130:DX130))))</f>
        <v>0</v>
      </c>
      <c r="DZ130" s="3">
        <f t="shared" si="181"/>
        <v>0</v>
      </c>
      <c r="EA130" s="104">
        <f t="shared" si="242"/>
        <v>0</v>
      </c>
      <c r="EB130" s="3">
        <f t="shared" si="243"/>
        <v>0</v>
      </c>
      <c r="EC130" s="3">
        <f t="shared" si="244"/>
        <v>0</v>
      </c>
      <c r="ED130" s="3">
        <f t="shared" si="160"/>
        <v>0</v>
      </c>
      <c r="EE130" s="3">
        <f t="shared" si="161"/>
        <v>0</v>
      </c>
      <c r="EF130" s="3">
        <f>IF(EA130=0,0,IF(EC130-ED130=0,0,MIN(EC130-ED130,$D$1-$C130-SUMIF($J$15:EE$15,"Snowball",$J130:EE130))))</f>
        <v>0</v>
      </c>
      <c r="EG130" s="3">
        <f t="shared" si="182"/>
        <v>0</v>
      </c>
      <c r="EH130" s="104">
        <f t="shared" si="245"/>
        <v>0</v>
      </c>
      <c r="EI130" s="3">
        <f t="shared" si="246"/>
        <v>0</v>
      </c>
      <c r="EJ130" s="3">
        <f t="shared" si="247"/>
        <v>0</v>
      </c>
      <c r="EK130" s="3">
        <f t="shared" si="162"/>
        <v>0</v>
      </c>
      <c r="EL130" s="3">
        <f t="shared" si="163"/>
        <v>0</v>
      </c>
      <c r="EM130" s="3">
        <f>IF(EH130=0,0,IF(EJ130-EK130=0,0,MIN(EJ130-EK130,$D$1-$C130-SUMIF($J$15:EL$15,"Snowball",$J130:EL130))))</f>
        <v>0</v>
      </c>
      <c r="EN130" s="3">
        <f t="shared" si="183"/>
        <v>0</v>
      </c>
    </row>
    <row r="131" spans="1:144" x14ac:dyDescent="0.25">
      <c r="A131" s="1" t="s">
        <v>131</v>
      </c>
      <c r="B131" s="76">
        <f t="shared" si="184"/>
        <v>0</v>
      </c>
      <c r="C131" s="3">
        <f t="shared" si="185"/>
        <v>0</v>
      </c>
      <c r="D131" s="101">
        <f t="shared" si="186"/>
        <v>0</v>
      </c>
      <c r="E131" s="104">
        <f t="shared" si="187"/>
        <v>0</v>
      </c>
      <c r="F131" s="3">
        <f t="shared" si="188"/>
        <v>0</v>
      </c>
      <c r="G131" s="3">
        <f t="shared" si="189"/>
        <v>0</v>
      </c>
      <c r="H131" s="3">
        <f t="shared" si="124"/>
        <v>0</v>
      </c>
      <c r="I131" s="3">
        <f t="shared" si="125"/>
        <v>0</v>
      </c>
      <c r="J131" s="3">
        <f t="shared" si="190"/>
        <v>0</v>
      </c>
      <c r="K131" s="3">
        <f t="shared" si="164"/>
        <v>0</v>
      </c>
      <c r="L131" s="104">
        <f t="shared" si="191"/>
        <v>0</v>
      </c>
      <c r="M131" s="3">
        <f t="shared" si="192"/>
        <v>0</v>
      </c>
      <c r="N131" s="3">
        <f t="shared" si="193"/>
        <v>0</v>
      </c>
      <c r="O131" s="3">
        <f t="shared" si="126"/>
        <v>0</v>
      </c>
      <c r="P131" s="3">
        <f t="shared" si="127"/>
        <v>0</v>
      </c>
      <c r="Q131" s="3">
        <f>IF(L131=0,0,IF(N131-O131=0,0,MIN(N131-O131,$D$1-$C131-SUMIF($J$15:P$15,"Snowball",$J131:P131))))</f>
        <v>0</v>
      </c>
      <c r="R131" s="3">
        <f t="shared" si="165"/>
        <v>0</v>
      </c>
      <c r="S131" s="104">
        <f t="shared" si="194"/>
        <v>0</v>
      </c>
      <c r="T131" s="3">
        <f t="shared" si="195"/>
        <v>0</v>
      </c>
      <c r="U131" s="3">
        <f t="shared" si="196"/>
        <v>0</v>
      </c>
      <c r="V131" s="3">
        <f t="shared" si="128"/>
        <v>0</v>
      </c>
      <c r="W131" s="3">
        <f t="shared" si="129"/>
        <v>0</v>
      </c>
      <c r="X131" s="3">
        <f>IF(S131=0,0,IF(U131-V131=0,0,MIN(U131-V131,$D$1-$C131-SUMIF($J$15:W$15,"Snowball",$J131:W131))))</f>
        <v>0</v>
      </c>
      <c r="Y131" s="3">
        <f t="shared" si="166"/>
        <v>0</v>
      </c>
      <c r="Z131" s="104">
        <f t="shared" si="197"/>
        <v>0</v>
      </c>
      <c r="AA131" s="3">
        <f t="shared" si="198"/>
        <v>0</v>
      </c>
      <c r="AB131" s="3">
        <f t="shared" si="199"/>
        <v>0</v>
      </c>
      <c r="AC131" s="3">
        <f t="shared" si="130"/>
        <v>0</v>
      </c>
      <c r="AD131" s="3">
        <f t="shared" si="131"/>
        <v>0</v>
      </c>
      <c r="AE131" s="3">
        <f>IF(Z131=0,0,IF(AB131-AC131=0,0,MIN(AB131-AC131,$D$1-$C131-SUMIF($J$15:AD$15,"Snowball",$J131:AD131))))</f>
        <v>0</v>
      </c>
      <c r="AF131" s="3">
        <f t="shared" si="167"/>
        <v>0</v>
      </c>
      <c r="AG131" s="104">
        <f t="shared" si="200"/>
        <v>0</v>
      </c>
      <c r="AH131" s="3">
        <f t="shared" si="201"/>
        <v>0</v>
      </c>
      <c r="AI131" s="3">
        <f t="shared" si="202"/>
        <v>0</v>
      </c>
      <c r="AJ131" s="3">
        <f t="shared" si="132"/>
        <v>0</v>
      </c>
      <c r="AK131" s="3">
        <f t="shared" si="133"/>
        <v>0</v>
      </c>
      <c r="AL131" s="3">
        <f>IF(AG131=0,0,IF(AI131-AJ131=0,0,MIN(AI131-AJ131,$D$1-$C131-SUMIF($J$15:AK$15,"Snowball",$J131:AK131))))</f>
        <v>0</v>
      </c>
      <c r="AM131" s="3">
        <f t="shared" si="168"/>
        <v>0</v>
      </c>
      <c r="AN131" s="104">
        <f t="shared" si="203"/>
        <v>0</v>
      </c>
      <c r="AO131" s="3">
        <f t="shared" si="204"/>
        <v>0</v>
      </c>
      <c r="AP131" s="3">
        <f t="shared" si="205"/>
        <v>0</v>
      </c>
      <c r="AQ131" s="3">
        <f t="shared" si="134"/>
        <v>0</v>
      </c>
      <c r="AR131" s="3">
        <f t="shared" si="135"/>
        <v>0</v>
      </c>
      <c r="AS131" s="3">
        <f>IF(AN131=0,0,IF(AP131-AQ131=0,0,MIN(AP131-AQ131,$D$1-$C131-SUMIF($J$15:AR$15,"Snowball",$J131:AR131))))</f>
        <v>0</v>
      </c>
      <c r="AT131" s="3">
        <f t="shared" si="169"/>
        <v>0</v>
      </c>
      <c r="AU131" s="104">
        <f t="shared" si="206"/>
        <v>0</v>
      </c>
      <c r="AV131" s="3">
        <f t="shared" si="207"/>
        <v>0</v>
      </c>
      <c r="AW131" s="3">
        <f t="shared" si="208"/>
        <v>0</v>
      </c>
      <c r="AX131" s="3">
        <f t="shared" si="136"/>
        <v>0</v>
      </c>
      <c r="AY131" s="3">
        <f t="shared" si="137"/>
        <v>0</v>
      </c>
      <c r="AZ131" s="3">
        <f>IF(AU131=0,0,IF(AW131-AX131=0,0,MIN(AW131-AX131,$D$1-$C131-SUMIF($J$15:AY$15,"Snowball",$J131:AY131))))</f>
        <v>0</v>
      </c>
      <c r="BA131" s="3">
        <f t="shared" si="170"/>
        <v>0</v>
      </c>
      <c r="BB131" s="104">
        <f t="shared" si="209"/>
        <v>0</v>
      </c>
      <c r="BC131" s="3">
        <f t="shared" si="210"/>
        <v>0</v>
      </c>
      <c r="BD131" s="3">
        <f t="shared" si="211"/>
        <v>0</v>
      </c>
      <c r="BE131" s="3">
        <f t="shared" si="138"/>
        <v>0</v>
      </c>
      <c r="BF131" s="3">
        <f t="shared" si="139"/>
        <v>0</v>
      </c>
      <c r="BG131" s="3">
        <f>IF(BB131=0,0,IF(BD131-BE131=0,0,MIN(BD131-BE131,$D$1-$C131-SUMIF($J$15:BF$15,"Snowball",$J131:BF131))))</f>
        <v>0</v>
      </c>
      <c r="BH131" s="3">
        <f t="shared" si="171"/>
        <v>0</v>
      </c>
      <c r="BI131" s="104">
        <f t="shared" si="212"/>
        <v>0</v>
      </c>
      <c r="BJ131" s="3">
        <f t="shared" si="213"/>
        <v>0</v>
      </c>
      <c r="BK131" s="3">
        <f t="shared" si="214"/>
        <v>0</v>
      </c>
      <c r="BL131" s="3">
        <f t="shared" si="140"/>
        <v>0</v>
      </c>
      <c r="BM131" s="3">
        <f t="shared" si="141"/>
        <v>0</v>
      </c>
      <c r="BN131" s="3">
        <f>IF(BI131=0,0,IF(BK131-BL131=0,0,MIN(BK131-BL131,$D$1-$C131-SUMIF($J$15:BM$15,"Snowball",$J131:BM131))))</f>
        <v>0</v>
      </c>
      <c r="BO131" s="3">
        <f t="shared" si="172"/>
        <v>0</v>
      </c>
      <c r="BP131" s="104">
        <f t="shared" si="215"/>
        <v>0</v>
      </c>
      <c r="BQ131" s="3">
        <f t="shared" si="216"/>
        <v>0</v>
      </c>
      <c r="BR131" s="3">
        <f t="shared" si="217"/>
        <v>0</v>
      </c>
      <c r="BS131" s="3">
        <f t="shared" si="142"/>
        <v>0</v>
      </c>
      <c r="BT131" s="3">
        <f t="shared" si="143"/>
        <v>0</v>
      </c>
      <c r="BU131" s="3">
        <f>IF(BP131=0,0,IF(BR131-BS131=0,0,MIN(BR131-BS131,$D$1-$C131-SUMIF($J$15:BT$15,"Snowball",$J131:BT131))))</f>
        <v>0</v>
      </c>
      <c r="BV131" s="3">
        <f t="shared" si="173"/>
        <v>0</v>
      </c>
      <c r="BW131" s="104">
        <f t="shared" si="218"/>
        <v>0</v>
      </c>
      <c r="BX131" s="3">
        <f t="shared" si="219"/>
        <v>0</v>
      </c>
      <c r="BY131" s="3">
        <f t="shared" si="220"/>
        <v>0</v>
      </c>
      <c r="BZ131" s="3">
        <f t="shared" si="144"/>
        <v>0</v>
      </c>
      <c r="CA131" s="3">
        <f t="shared" si="145"/>
        <v>0</v>
      </c>
      <c r="CB131" s="3">
        <f>IF(BW131=0,0,IF(BY131-BZ131=0,0,MIN(BY131-BZ131,$D$1-$C131-SUMIF($J$15:CA$15,"Snowball",$J131:CA131))))</f>
        <v>0</v>
      </c>
      <c r="CC131" s="3">
        <f t="shared" si="174"/>
        <v>0</v>
      </c>
      <c r="CD131" s="104">
        <f t="shared" si="221"/>
        <v>0</v>
      </c>
      <c r="CE131" s="3">
        <f t="shared" si="222"/>
        <v>0</v>
      </c>
      <c r="CF131" s="3">
        <f t="shared" si="223"/>
        <v>0</v>
      </c>
      <c r="CG131" s="3">
        <f t="shared" si="146"/>
        <v>0</v>
      </c>
      <c r="CH131" s="3">
        <f t="shared" si="147"/>
        <v>0</v>
      </c>
      <c r="CI131" s="3">
        <f>IF(CD131=0,0,IF(CF131-CG131=0,0,MIN(CF131-CG131,$D$1-$C131-SUMIF($J$15:CH$15,"Snowball",$J131:CH131))))</f>
        <v>0</v>
      </c>
      <c r="CJ131" s="3">
        <f t="shared" si="175"/>
        <v>0</v>
      </c>
      <c r="CK131" s="104">
        <f t="shared" si="224"/>
        <v>0</v>
      </c>
      <c r="CL131" s="3">
        <f t="shared" si="225"/>
        <v>0</v>
      </c>
      <c r="CM131" s="3">
        <f t="shared" si="226"/>
        <v>0</v>
      </c>
      <c r="CN131" s="3">
        <f t="shared" si="148"/>
        <v>0</v>
      </c>
      <c r="CO131" s="3">
        <f t="shared" si="149"/>
        <v>0</v>
      </c>
      <c r="CP131" s="3">
        <f>IF(CK131=0,0,IF(CM131-CN131=0,0,MIN(CM131-CN131,$D$1-$C131-SUMIF($J$15:CO$15,"Snowball",$J131:CO131))))</f>
        <v>0</v>
      </c>
      <c r="CQ131" s="3">
        <f t="shared" si="176"/>
        <v>0</v>
      </c>
      <c r="CR131" s="104">
        <f t="shared" si="227"/>
        <v>0</v>
      </c>
      <c r="CS131" s="3">
        <f t="shared" si="228"/>
        <v>0</v>
      </c>
      <c r="CT131" s="3">
        <f t="shared" si="229"/>
        <v>0</v>
      </c>
      <c r="CU131" s="3">
        <f t="shared" si="150"/>
        <v>0</v>
      </c>
      <c r="CV131" s="3">
        <f t="shared" si="151"/>
        <v>0</v>
      </c>
      <c r="CW131" s="3">
        <f>IF(CR131=0,0,IF(CT131-CU131=0,0,MIN(CT131-CU131,$D$1-$C131-SUMIF($J$15:CV$15,"Snowball",$J131:CV131))))</f>
        <v>0</v>
      </c>
      <c r="CX131" s="3">
        <f t="shared" si="177"/>
        <v>0</v>
      </c>
      <c r="CY131" s="104">
        <f t="shared" si="230"/>
        <v>0</v>
      </c>
      <c r="CZ131" s="3">
        <f t="shared" si="231"/>
        <v>0</v>
      </c>
      <c r="DA131" s="3">
        <f t="shared" si="232"/>
        <v>0</v>
      </c>
      <c r="DB131" s="3">
        <f t="shared" si="152"/>
        <v>0</v>
      </c>
      <c r="DC131" s="3">
        <f t="shared" si="153"/>
        <v>0</v>
      </c>
      <c r="DD131" s="3">
        <f>IF(CY131=0,0,IF(DA131-DB131=0,0,MIN(DA131-DB131,$D$1-$C131-SUMIF($J$15:DC$15,"Snowball",$J131:DC131))))</f>
        <v>0</v>
      </c>
      <c r="DE131" s="3">
        <f t="shared" si="178"/>
        <v>0</v>
      </c>
      <c r="DF131" s="104">
        <f t="shared" si="233"/>
        <v>0</v>
      </c>
      <c r="DG131" s="3">
        <f t="shared" si="234"/>
        <v>0</v>
      </c>
      <c r="DH131" s="3">
        <f t="shared" si="235"/>
        <v>0</v>
      </c>
      <c r="DI131" s="3">
        <f t="shared" si="154"/>
        <v>0</v>
      </c>
      <c r="DJ131" s="3">
        <f t="shared" si="155"/>
        <v>0</v>
      </c>
      <c r="DK131" s="3">
        <f>IF(DF131=0,0,IF(DH131-DI131=0,0,MIN(DH131-DI131,$D$1-$C131-SUMIF($J$15:DJ$15,"Snowball",$J131:DJ131))))</f>
        <v>0</v>
      </c>
      <c r="DL131" s="3">
        <f t="shared" si="179"/>
        <v>0</v>
      </c>
      <c r="DM131" s="104">
        <f t="shared" si="236"/>
        <v>0</v>
      </c>
      <c r="DN131" s="3">
        <f t="shared" si="237"/>
        <v>0</v>
      </c>
      <c r="DO131" s="3">
        <f t="shared" si="238"/>
        <v>0</v>
      </c>
      <c r="DP131" s="3">
        <f t="shared" si="156"/>
        <v>0</v>
      </c>
      <c r="DQ131" s="3">
        <f t="shared" si="157"/>
        <v>0</v>
      </c>
      <c r="DR131" s="3">
        <f>IF(DM131=0,0,IF(DO131-DP131=0,0,MIN(DO131-DP131,$D$1-$C131-SUMIF($J$15:DQ$15,"Snowball",$J131:DQ131))))</f>
        <v>0</v>
      </c>
      <c r="DS131" s="3">
        <f t="shared" si="180"/>
        <v>0</v>
      </c>
      <c r="DT131" s="104">
        <f t="shared" si="239"/>
        <v>0</v>
      </c>
      <c r="DU131" s="3">
        <f t="shared" si="240"/>
        <v>0</v>
      </c>
      <c r="DV131" s="3">
        <f t="shared" si="241"/>
        <v>0</v>
      </c>
      <c r="DW131" s="3">
        <f t="shared" si="158"/>
        <v>0</v>
      </c>
      <c r="DX131" s="3">
        <f t="shared" si="159"/>
        <v>0</v>
      </c>
      <c r="DY131" s="3">
        <f>IF(DT131=0,0,IF(DV131-DW131=0,0,MIN(DV131-DW131,$D$1-$C131-SUMIF($J$15:DX$15,"Snowball",$J131:DX131))))</f>
        <v>0</v>
      </c>
      <c r="DZ131" s="3">
        <f t="shared" si="181"/>
        <v>0</v>
      </c>
      <c r="EA131" s="104">
        <f t="shared" si="242"/>
        <v>0</v>
      </c>
      <c r="EB131" s="3">
        <f t="shared" si="243"/>
        <v>0</v>
      </c>
      <c r="EC131" s="3">
        <f t="shared" si="244"/>
        <v>0</v>
      </c>
      <c r="ED131" s="3">
        <f t="shared" si="160"/>
        <v>0</v>
      </c>
      <c r="EE131" s="3">
        <f t="shared" si="161"/>
        <v>0</v>
      </c>
      <c r="EF131" s="3">
        <f>IF(EA131=0,0,IF(EC131-ED131=0,0,MIN(EC131-ED131,$D$1-$C131-SUMIF($J$15:EE$15,"Snowball",$J131:EE131))))</f>
        <v>0</v>
      </c>
      <c r="EG131" s="3">
        <f t="shared" si="182"/>
        <v>0</v>
      </c>
      <c r="EH131" s="104">
        <f t="shared" si="245"/>
        <v>0</v>
      </c>
      <c r="EI131" s="3">
        <f t="shared" si="246"/>
        <v>0</v>
      </c>
      <c r="EJ131" s="3">
        <f t="shared" si="247"/>
        <v>0</v>
      </c>
      <c r="EK131" s="3">
        <f t="shared" si="162"/>
        <v>0</v>
      </c>
      <c r="EL131" s="3">
        <f t="shared" si="163"/>
        <v>0</v>
      </c>
      <c r="EM131" s="3">
        <f>IF(EH131=0,0,IF(EJ131-EK131=0,0,MIN(EJ131-EK131,$D$1-$C131-SUMIF($J$15:EL$15,"Snowball",$J131:EL131))))</f>
        <v>0</v>
      </c>
      <c r="EN131" s="3">
        <f t="shared" si="183"/>
        <v>0</v>
      </c>
    </row>
    <row r="132" spans="1:144" x14ac:dyDescent="0.25">
      <c r="A132" s="1" t="s">
        <v>132</v>
      </c>
      <c r="B132" s="76">
        <f t="shared" si="184"/>
        <v>0</v>
      </c>
      <c r="C132" s="3">
        <f t="shared" si="185"/>
        <v>0</v>
      </c>
      <c r="D132" s="101">
        <f t="shared" si="186"/>
        <v>0</v>
      </c>
      <c r="E132" s="104">
        <f t="shared" si="187"/>
        <v>0</v>
      </c>
      <c r="F132" s="3">
        <f t="shared" si="188"/>
        <v>0</v>
      </c>
      <c r="G132" s="3">
        <f t="shared" si="189"/>
        <v>0</v>
      </c>
      <c r="H132" s="3">
        <f t="shared" si="124"/>
        <v>0</v>
      </c>
      <c r="I132" s="3">
        <f t="shared" si="125"/>
        <v>0</v>
      </c>
      <c r="J132" s="3">
        <f t="shared" si="190"/>
        <v>0</v>
      </c>
      <c r="K132" s="3">
        <f t="shared" si="164"/>
        <v>0</v>
      </c>
      <c r="L132" s="104">
        <f t="shared" si="191"/>
        <v>0</v>
      </c>
      <c r="M132" s="3">
        <f t="shared" si="192"/>
        <v>0</v>
      </c>
      <c r="N132" s="3">
        <f t="shared" si="193"/>
        <v>0</v>
      </c>
      <c r="O132" s="3">
        <f t="shared" si="126"/>
        <v>0</v>
      </c>
      <c r="P132" s="3">
        <f t="shared" si="127"/>
        <v>0</v>
      </c>
      <c r="Q132" s="3">
        <f>IF(L132=0,0,IF(N132-O132=0,0,MIN(N132-O132,$D$1-$C132-SUMIF($J$15:P$15,"Snowball",$J132:P132))))</f>
        <v>0</v>
      </c>
      <c r="R132" s="3">
        <f t="shared" si="165"/>
        <v>0</v>
      </c>
      <c r="S132" s="104">
        <f t="shared" si="194"/>
        <v>0</v>
      </c>
      <c r="T132" s="3">
        <f t="shared" si="195"/>
        <v>0</v>
      </c>
      <c r="U132" s="3">
        <f t="shared" si="196"/>
        <v>0</v>
      </c>
      <c r="V132" s="3">
        <f t="shared" si="128"/>
        <v>0</v>
      </c>
      <c r="W132" s="3">
        <f t="shared" si="129"/>
        <v>0</v>
      </c>
      <c r="X132" s="3">
        <f>IF(S132=0,0,IF(U132-V132=0,0,MIN(U132-V132,$D$1-$C132-SUMIF($J$15:W$15,"Snowball",$J132:W132))))</f>
        <v>0</v>
      </c>
      <c r="Y132" s="3">
        <f t="shared" si="166"/>
        <v>0</v>
      </c>
      <c r="Z132" s="104">
        <f t="shared" si="197"/>
        <v>0</v>
      </c>
      <c r="AA132" s="3">
        <f t="shared" si="198"/>
        <v>0</v>
      </c>
      <c r="AB132" s="3">
        <f t="shared" si="199"/>
        <v>0</v>
      </c>
      <c r="AC132" s="3">
        <f t="shared" si="130"/>
        <v>0</v>
      </c>
      <c r="AD132" s="3">
        <f t="shared" si="131"/>
        <v>0</v>
      </c>
      <c r="AE132" s="3">
        <f>IF(Z132=0,0,IF(AB132-AC132=0,0,MIN(AB132-AC132,$D$1-$C132-SUMIF($J$15:AD$15,"Snowball",$J132:AD132))))</f>
        <v>0</v>
      </c>
      <c r="AF132" s="3">
        <f t="shared" si="167"/>
        <v>0</v>
      </c>
      <c r="AG132" s="104">
        <f t="shared" si="200"/>
        <v>0</v>
      </c>
      <c r="AH132" s="3">
        <f t="shared" si="201"/>
        <v>0</v>
      </c>
      <c r="AI132" s="3">
        <f t="shared" si="202"/>
        <v>0</v>
      </c>
      <c r="AJ132" s="3">
        <f t="shared" si="132"/>
        <v>0</v>
      </c>
      <c r="AK132" s="3">
        <f t="shared" si="133"/>
        <v>0</v>
      </c>
      <c r="AL132" s="3">
        <f>IF(AG132=0,0,IF(AI132-AJ132=0,0,MIN(AI132-AJ132,$D$1-$C132-SUMIF($J$15:AK$15,"Snowball",$J132:AK132))))</f>
        <v>0</v>
      </c>
      <c r="AM132" s="3">
        <f t="shared" si="168"/>
        <v>0</v>
      </c>
      <c r="AN132" s="104">
        <f t="shared" si="203"/>
        <v>0</v>
      </c>
      <c r="AO132" s="3">
        <f t="shared" si="204"/>
        <v>0</v>
      </c>
      <c r="AP132" s="3">
        <f t="shared" si="205"/>
        <v>0</v>
      </c>
      <c r="AQ132" s="3">
        <f t="shared" si="134"/>
        <v>0</v>
      </c>
      <c r="AR132" s="3">
        <f t="shared" si="135"/>
        <v>0</v>
      </c>
      <c r="AS132" s="3">
        <f>IF(AN132=0,0,IF(AP132-AQ132=0,0,MIN(AP132-AQ132,$D$1-$C132-SUMIF($J$15:AR$15,"Snowball",$J132:AR132))))</f>
        <v>0</v>
      </c>
      <c r="AT132" s="3">
        <f t="shared" si="169"/>
        <v>0</v>
      </c>
      <c r="AU132" s="104">
        <f t="shared" si="206"/>
        <v>0</v>
      </c>
      <c r="AV132" s="3">
        <f t="shared" si="207"/>
        <v>0</v>
      </c>
      <c r="AW132" s="3">
        <f t="shared" si="208"/>
        <v>0</v>
      </c>
      <c r="AX132" s="3">
        <f t="shared" si="136"/>
        <v>0</v>
      </c>
      <c r="AY132" s="3">
        <f t="shared" si="137"/>
        <v>0</v>
      </c>
      <c r="AZ132" s="3">
        <f>IF(AU132=0,0,IF(AW132-AX132=0,0,MIN(AW132-AX132,$D$1-$C132-SUMIF($J$15:AY$15,"Snowball",$J132:AY132))))</f>
        <v>0</v>
      </c>
      <c r="BA132" s="3">
        <f t="shared" si="170"/>
        <v>0</v>
      </c>
      <c r="BB132" s="104">
        <f t="shared" si="209"/>
        <v>0</v>
      </c>
      <c r="BC132" s="3">
        <f t="shared" si="210"/>
        <v>0</v>
      </c>
      <c r="BD132" s="3">
        <f t="shared" si="211"/>
        <v>0</v>
      </c>
      <c r="BE132" s="3">
        <f t="shared" si="138"/>
        <v>0</v>
      </c>
      <c r="BF132" s="3">
        <f t="shared" si="139"/>
        <v>0</v>
      </c>
      <c r="BG132" s="3">
        <f>IF(BB132=0,0,IF(BD132-BE132=0,0,MIN(BD132-BE132,$D$1-$C132-SUMIF($J$15:BF$15,"Snowball",$J132:BF132))))</f>
        <v>0</v>
      </c>
      <c r="BH132" s="3">
        <f t="shared" si="171"/>
        <v>0</v>
      </c>
      <c r="BI132" s="104">
        <f t="shared" si="212"/>
        <v>0</v>
      </c>
      <c r="BJ132" s="3">
        <f t="shared" si="213"/>
        <v>0</v>
      </c>
      <c r="BK132" s="3">
        <f t="shared" si="214"/>
        <v>0</v>
      </c>
      <c r="BL132" s="3">
        <f t="shared" si="140"/>
        <v>0</v>
      </c>
      <c r="BM132" s="3">
        <f t="shared" si="141"/>
        <v>0</v>
      </c>
      <c r="BN132" s="3">
        <f>IF(BI132=0,0,IF(BK132-BL132=0,0,MIN(BK132-BL132,$D$1-$C132-SUMIF($J$15:BM$15,"Snowball",$J132:BM132))))</f>
        <v>0</v>
      </c>
      <c r="BO132" s="3">
        <f t="shared" si="172"/>
        <v>0</v>
      </c>
      <c r="BP132" s="104">
        <f t="shared" si="215"/>
        <v>0</v>
      </c>
      <c r="BQ132" s="3">
        <f t="shared" si="216"/>
        <v>0</v>
      </c>
      <c r="BR132" s="3">
        <f t="shared" si="217"/>
        <v>0</v>
      </c>
      <c r="BS132" s="3">
        <f t="shared" si="142"/>
        <v>0</v>
      </c>
      <c r="BT132" s="3">
        <f t="shared" si="143"/>
        <v>0</v>
      </c>
      <c r="BU132" s="3">
        <f>IF(BP132=0,0,IF(BR132-BS132=0,0,MIN(BR132-BS132,$D$1-$C132-SUMIF($J$15:BT$15,"Snowball",$J132:BT132))))</f>
        <v>0</v>
      </c>
      <c r="BV132" s="3">
        <f t="shared" si="173"/>
        <v>0</v>
      </c>
      <c r="BW132" s="104">
        <f t="shared" si="218"/>
        <v>0</v>
      </c>
      <c r="BX132" s="3">
        <f t="shared" si="219"/>
        <v>0</v>
      </c>
      <c r="BY132" s="3">
        <f t="shared" si="220"/>
        <v>0</v>
      </c>
      <c r="BZ132" s="3">
        <f t="shared" si="144"/>
        <v>0</v>
      </c>
      <c r="CA132" s="3">
        <f t="shared" si="145"/>
        <v>0</v>
      </c>
      <c r="CB132" s="3">
        <f>IF(BW132=0,0,IF(BY132-BZ132=0,0,MIN(BY132-BZ132,$D$1-$C132-SUMIF($J$15:CA$15,"Snowball",$J132:CA132))))</f>
        <v>0</v>
      </c>
      <c r="CC132" s="3">
        <f t="shared" si="174"/>
        <v>0</v>
      </c>
      <c r="CD132" s="104">
        <f t="shared" si="221"/>
        <v>0</v>
      </c>
      <c r="CE132" s="3">
        <f t="shared" si="222"/>
        <v>0</v>
      </c>
      <c r="CF132" s="3">
        <f t="shared" si="223"/>
        <v>0</v>
      </c>
      <c r="CG132" s="3">
        <f t="shared" si="146"/>
        <v>0</v>
      </c>
      <c r="CH132" s="3">
        <f t="shared" si="147"/>
        <v>0</v>
      </c>
      <c r="CI132" s="3">
        <f>IF(CD132=0,0,IF(CF132-CG132=0,0,MIN(CF132-CG132,$D$1-$C132-SUMIF($J$15:CH$15,"Snowball",$J132:CH132))))</f>
        <v>0</v>
      </c>
      <c r="CJ132" s="3">
        <f t="shared" si="175"/>
        <v>0</v>
      </c>
      <c r="CK132" s="104">
        <f t="shared" si="224"/>
        <v>0</v>
      </c>
      <c r="CL132" s="3">
        <f t="shared" si="225"/>
        <v>0</v>
      </c>
      <c r="CM132" s="3">
        <f t="shared" si="226"/>
        <v>0</v>
      </c>
      <c r="CN132" s="3">
        <f t="shared" si="148"/>
        <v>0</v>
      </c>
      <c r="CO132" s="3">
        <f t="shared" si="149"/>
        <v>0</v>
      </c>
      <c r="CP132" s="3">
        <f>IF(CK132=0,0,IF(CM132-CN132=0,0,MIN(CM132-CN132,$D$1-$C132-SUMIF($J$15:CO$15,"Snowball",$J132:CO132))))</f>
        <v>0</v>
      </c>
      <c r="CQ132" s="3">
        <f t="shared" si="176"/>
        <v>0</v>
      </c>
      <c r="CR132" s="104">
        <f t="shared" si="227"/>
        <v>0</v>
      </c>
      <c r="CS132" s="3">
        <f t="shared" si="228"/>
        <v>0</v>
      </c>
      <c r="CT132" s="3">
        <f t="shared" si="229"/>
        <v>0</v>
      </c>
      <c r="CU132" s="3">
        <f t="shared" si="150"/>
        <v>0</v>
      </c>
      <c r="CV132" s="3">
        <f t="shared" si="151"/>
        <v>0</v>
      </c>
      <c r="CW132" s="3">
        <f>IF(CR132=0,0,IF(CT132-CU132=0,0,MIN(CT132-CU132,$D$1-$C132-SUMIF($J$15:CV$15,"Snowball",$J132:CV132))))</f>
        <v>0</v>
      </c>
      <c r="CX132" s="3">
        <f t="shared" si="177"/>
        <v>0</v>
      </c>
      <c r="CY132" s="104">
        <f t="shared" si="230"/>
        <v>0</v>
      </c>
      <c r="CZ132" s="3">
        <f t="shared" si="231"/>
        <v>0</v>
      </c>
      <c r="DA132" s="3">
        <f t="shared" si="232"/>
        <v>0</v>
      </c>
      <c r="DB132" s="3">
        <f t="shared" si="152"/>
        <v>0</v>
      </c>
      <c r="DC132" s="3">
        <f t="shared" si="153"/>
        <v>0</v>
      </c>
      <c r="DD132" s="3">
        <f>IF(CY132=0,0,IF(DA132-DB132=0,0,MIN(DA132-DB132,$D$1-$C132-SUMIF($J$15:DC$15,"Snowball",$J132:DC132))))</f>
        <v>0</v>
      </c>
      <c r="DE132" s="3">
        <f t="shared" si="178"/>
        <v>0</v>
      </c>
      <c r="DF132" s="104">
        <f t="shared" si="233"/>
        <v>0</v>
      </c>
      <c r="DG132" s="3">
        <f t="shared" si="234"/>
        <v>0</v>
      </c>
      <c r="DH132" s="3">
        <f t="shared" si="235"/>
        <v>0</v>
      </c>
      <c r="DI132" s="3">
        <f t="shared" si="154"/>
        <v>0</v>
      </c>
      <c r="DJ132" s="3">
        <f t="shared" si="155"/>
        <v>0</v>
      </c>
      <c r="DK132" s="3">
        <f>IF(DF132=0,0,IF(DH132-DI132=0,0,MIN(DH132-DI132,$D$1-$C132-SUMIF($J$15:DJ$15,"Snowball",$J132:DJ132))))</f>
        <v>0</v>
      </c>
      <c r="DL132" s="3">
        <f t="shared" si="179"/>
        <v>0</v>
      </c>
      <c r="DM132" s="104">
        <f t="shared" si="236"/>
        <v>0</v>
      </c>
      <c r="DN132" s="3">
        <f t="shared" si="237"/>
        <v>0</v>
      </c>
      <c r="DO132" s="3">
        <f t="shared" si="238"/>
        <v>0</v>
      </c>
      <c r="DP132" s="3">
        <f t="shared" si="156"/>
        <v>0</v>
      </c>
      <c r="DQ132" s="3">
        <f t="shared" si="157"/>
        <v>0</v>
      </c>
      <c r="DR132" s="3">
        <f>IF(DM132=0,0,IF(DO132-DP132=0,0,MIN(DO132-DP132,$D$1-$C132-SUMIF($J$15:DQ$15,"Snowball",$J132:DQ132))))</f>
        <v>0</v>
      </c>
      <c r="DS132" s="3">
        <f t="shared" si="180"/>
        <v>0</v>
      </c>
      <c r="DT132" s="104">
        <f t="shared" si="239"/>
        <v>0</v>
      </c>
      <c r="DU132" s="3">
        <f t="shared" si="240"/>
        <v>0</v>
      </c>
      <c r="DV132" s="3">
        <f t="shared" si="241"/>
        <v>0</v>
      </c>
      <c r="DW132" s="3">
        <f t="shared" si="158"/>
        <v>0</v>
      </c>
      <c r="DX132" s="3">
        <f t="shared" si="159"/>
        <v>0</v>
      </c>
      <c r="DY132" s="3">
        <f>IF(DT132=0,0,IF(DV132-DW132=0,0,MIN(DV132-DW132,$D$1-$C132-SUMIF($J$15:DX$15,"Snowball",$J132:DX132))))</f>
        <v>0</v>
      </c>
      <c r="DZ132" s="3">
        <f t="shared" si="181"/>
        <v>0</v>
      </c>
      <c r="EA132" s="104">
        <f t="shared" si="242"/>
        <v>0</v>
      </c>
      <c r="EB132" s="3">
        <f t="shared" si="243"/>
        <v>0</v>
      </c>
      <c r="EC132" s="3">
        <f t="shared" si="244"/>
        <v>0</v>
      </c>
      <c r="ED132" s="3">
        <f t="shared" si="160"/>
        <v>0</v>
      </c>
      <c r="EE132" s="3">
        <f t="shared" si="161"/>
        <v>0</v>
      </c>
      <c r="EF132" s="3">
        <f>IF(EA132=0,0,IF(EC132-ED132=0,0,MIN(EC132-ED132,$D$1-$C132-SUMIF($J$15:EE$15,"Snowball",$J132:EE132))))</f>
        <v>0</v>
      </c>
      <c r="EG132" s="3">
        <f t="shared" si="182"/>
        <v>0</v>
      </c>
      <c r="EH132" s="104">
        <f t="shared" si="245"/>
        <v>0</v>
      </c>
      <c r="EI132" s="3">
        <f t="shared" si="246"/>
        <v>0</v>
      </c>
      <c r="EJ132" s="3">
        <f t="shared" si="247"/>
        <v>0</v>
      </c>
      <c r="EK132" s="3">
        <f t="shared" si="162"/>
        <v>0</v>
      </c>
      <c r="EL132" s="3">
        <f t="shared" si="163"/>
        <v>0</v>
      </c>
      <c r="EM132" s="3">
        <f>IF(EH132=0,0,IF(EJ132-EK132=0,0,MIN(EJ132-EK132,$D$1-$C132-SUMIF($J$15:EL$15,"Snowball",$J132:EL132))))</f>
        <v>0</v>
      </c>
      <c r="EN132" s="3">
        <f t="shared" si="183"/>
        <v>0</v>
      </c>
    </row>
    <row r="133" spans="1:144" x14ac:dyDescent="0.25">
      <c r="A133" s="1" t="s">
        <v>133</v>
      </c>
      <c r="B133" s="76">
        <f t="shared" si="184"/>
        <v>0</v>
      </c>
      <c r="C133" s="3">
        <f t="shared" si="185"/>
        <v>0</v>
      </c>
      <c r="D133" s="101">
        <f t="shared" si="186"/>
        <v>0</v>
      </c>
      <c r="E133" s="104">
        <f t="shared" si="187"/>
        <v>0</v>
      </c>
      <c r="F133" s="3">
        <f t="shared" si="188"/>
        <v>0</v>
      </c>
      <c r="G133" s="3">
        <f t="shared" si="189"/>
        <v>0</v>
      </c>
      <c r="H133" s="3">
        <f t="shared" si="124"/>
        <v>0</v>
      </c>
      <c r="I133" s="3">
        <f t="shared" si="125"/>
        <v>0</v>
      </c>
      <c r="J133" s="3">
        <f t="shared" si="190"/>
        <v>0</v>
      </c>
      <c r="K133" s="3">
        <f t="shared" si="164"/>
        <v>0</v>
      </c>
      <c r="L133" s="104">
        <f t="shared" si="191"/>
        <v>0</v>
      </c>
      <c r="M133" s="3">
        <f t="shared" si="192"/>
        <v>0</v>
      </c>
      <c r="N133" s="3">
        <f t="shared" si="193"/>
        <v>0</v>
      </c>
      <c r="O133" s="3">
        <f t="shared" si="126"/>
        <v>0</v>
      </c>
      <c r="P133" s="3">
        <f t="shared" si="127"/>
        <v>0</v>
      </c>
      <c r="Q133" s="3">
        <f>IF(L133=0,0,IF(N133-O133=0,0,MIN(N133-O133,$D$1-$C133-SUMIF($J$15:P$15,"Snowball",$J133:P133))))</f>
        <v>0</v>
      </c>
      <c r="R133" s="3">
        <f t="shared" si="165"/>
        <v>0</v>
      </c>
      <c r="S133" s="104">
        <f t="shared" si="194"/>
        <v>0</v>
      </c>
      <c r="T133" s="3">
        <f t="shared" si="195"/>
        <v>0</v>
      </c>
      <c r="U133" s="3">
        <f t="shared" si="196"/>
        <v>0</v>
      </c>
      <c r="V133" s="3">
        <f t="shared" si="128"/>
        <v>0</v>
      </c>
      <c r="W133" s="3">
        <f t="shared" si="129"/>
        <v>0</v>
      </c>
      <c r="X133" s="3">
        <f>IF(S133=0,0,IF(U133-V133=0,0,MIN(U133-V133,$D$1-$C133-SUMIF($J$15:W$15,"Snowball",$J133:W133))))</f>
        <v>0</v>
      </c>
      <c r="Y133" s="3">
        <f t="shared" si="166"/>
        <v>0</v>
      </c>
      <c r="Z133" s="104">
        <f t="shared" si="197"/>
        <v>0</v>
      </c>
      <c r="AA133" s="3">
        <f t="shared" si="198"/>
        <v>0</v>
      </c>
      <c r="AB133" s="3">
        <f t="shared" si="199"/>
        <v>0</v>
      </c>
      <c r="AC133" s="3">
        <f t="shared" si="130"/>
        <v>0</v>
      </c>
      <c r="AD133" s="3">
        <f t="shared" si="131"/>
        <v>0</v>
      </c>
      <c r="AE133" s="3">
        <f>IF(Z133=0,0,IF(AB133-AC133=0,0,MIN(AB133-AC133,$D$1-$C133-SUMIF($J$15:AD$15,"Snowball",$J133:AD133))))</f>
        <v>0</v>
      </c>
      <c r="AF133" s="3">
        <f t="shared" si="167"/>
        <v>0</v>
      </c>
      <c r="AG133" s="104">
        <f t="shared" si="200"/>
        <v>0</v>
      </c>
      <c r="AH133" s="3">
        <f t="shared" si="201"/>
        <v>0</v>
      </c>
      <c r="AI133" s="3">
        <f t="shared" si="202"/>
        <v>0</v>
      </c>
      <c r="AJ133" s="3">
        <f t="shared" si="132"/>
        <v>0</v>
      </c>
      <c r="AK133" s="3">
        <f t="shared" si="133"/>
        <v>0</v>
      </c>
      <c r="AL133" s="3">
        <f>IF(AG133=0,0,IF(AI133-AJ133=0,0,MIN(AI133-AJ133,$D$1-$C133-SUMIF($J$15:AK$15,"Snowball",$J133:AK133))))</f>
        <v>0</v>
      </c>
      <c r="AM133" s="3">
        <f t="shared" si="168"/>
        <v>0</v>
      </c>
      <c r="AN133" s="104">
        <f t="shared" si="203"/>
        <v>0</v>
      </c>
      <c r="AO133" s="3">
        <f t="shared" si="204"/>
        <v>0</v>
      </c>
      <c r="AP133" s="3">
        <f t="shared" si="205"/>
        <v>0</v>
      </c>
      <c r="AQ133" s="3">
        <f t="shared" si="134"/>
        <v>0</v>
      </c>
      <c r="AR133" s="3">
        <f t="shared" si="135"/>
        <v>0</v>
      </c>
      <c r="AS133" s="3">
        <f>IF(AN133=0,0,IF(AP133-AQ133=0,0,MIN(AP133-AQ133,$D$1-$C133-SUMIF($J$15:AR$15,"Snowball",$J133:AR133))))</f>
        <v>0</v>
      </c>
      <c r="AT133" s="3">
        <f t="shared" si="169"/>
        <v>0</v>
      </c>
      <c r="AU133" s="104">
        <f t="shared" si="206"/>
        <v>0</v>
      </c>
      <c r="AV133" s="3">
        <f t="shared" si="207"/>
        <v>0</v>
      </c>
      <c r="AW133" s="3">
        <f t="shared" si="208"/>
        <v>0</v>
      </c>
      <c r="AX133" s="3">
        <f t="shared" si="136"/>
        <v>0</v>
      </c>
      <c r="AY133" s="3">
        <f t="shared" si="137"/>
        <v>0</v>
      </c>
      <c r="AZ133" s="3">
        <f>IF(AU133=0,0,IF(AW133-AX133=0,0,MIN(AW133-AX133,$D$1-$C133-SUMIF($J$15:AY$15,"Snowball",$J133:AY133))))</f>
        <v>0</v>
      </c>
      <c r="BA133" s="3">
        <f t="shared" si="170"/>
        <v>0</v>
      </c>
      <c r="BB133" s="104">
        <f t="shared" si="209"/>
        <v>0</v>
      </c>
      <c r="BC133" s="3">
        <f t="shared" si="210"/>
        <v>0</v>
      </c>
      <c r="BD133" s="3">
        <f t="shared" si="211"/>
        <v>0</v>
      </c>
      <c r="BE133" s="3">
        <f t="shared" si="138"/>
        <v>0</v>
      </c>
      <c r="BF133" s="3">
        <f t="shared" si="139"/>
        <v>0</v>
      </c>
      <c r="BG133" s="3">
        <f>IF(BB133=0,0,IF(BD133-BE133=0,0,MIN(BD133-BE133,$D$1-$C133-SUMIF($J$15:BF$15,"Snowball",$J133:BF133))))</f>
        <v>0</v>
      </c>
      <c r="BH133" s="3">
        <f t="shared" si="171"/>
        <v>0</v>
      </c>
      <c r="BI133" s="104">
        <f t="shared" si="212"/>
        <v>0</v>
      </c>
      <c r="BJ133" s="3">
        <f t="shared" si="213"/>
        <v>0</v>
      </c>
      <c r="BK133" s="3">
        <f t="shared" si="214"/>
        <v>0</v>
      </c>
      <c r="BL133" s="3">
        <f t="shared" si="140"/>
        <v>0</v>
      </c>
      <c r="BM133" s="3">
        <f t="shared" si="141"/>
        <v>0</v>
      </c>
      <c r="BN133" s="3">
        <f>IF(BI133=0,0,IF(BK133-BL133=0,0,MIN(BK133-BL133,$D$1-$C133-SUMIF($J$15:BM$15,"Snowball",$J133:BM133))))</f>
        <v>0</v>
      </c>
      <c r="BO133" s="3">
        <f t="shared" si="172"/>
        <v>0</v>
      </c>
      <c r="BP133" s="104">
        <f t="shared" si="215"/>
        <v>0</v>
      </c>
      <c r="BQ133" s="3">
        <f t="shared" si="216"/>
        <v>0</v>
      </c>
      <c r="BR133" s="3">
        <f t="shared" si="217"/>
        <v>0</v>
      </c>
      <c r="BS133" s="3">
        <f t="shared" si="142"/>
        <v>0</v>
      </c>
      <c r="BT133" s="3">
        <f t="shared" si="143"/>
        <v>0</v>
      </c>
      <c r="BU133" s="3">
        <f>IF(BP133=0,0,IF(BR133-BS133=0,0,MIN(BR133-BS133,$D$1-$C133-SUMIF($J$15:BT$15,"Snowball",$J133:BT133))))</f>
        <v>0</v>
      </c>
      <c r="BV133" s="3">
        <f t="shared" si="173"/>
        <v>0</v>
      </c>
      <c r="BW133" s="104">
        <f t="shared" si="218"/>
        <v>0</v>
      </c>
      <c r="BX133" s="3">
        <f t="shared" si="219"/>
        <v>0</v>
      </c>
      <c r="BY133" s="3">
        <f t="shared" si="220"/>
        <v>0</v>
      </c>
      <c r="BZ133" s="3">
        <f t="shared" si="144"/>
        <v>0</v>
      </c>
      <c r="CA133" s="3">
        <f t="shared" si="145"/>
        <v>0</v>
      </c>
      <c r="CB133" s="3">
        <f>IF(BW133=0,0,IF(BY133-BZ133=0,0,MIN(BY133-BZ133,$D$1-$C133-SUMIF($J$15:CA$15,"Snowball",$J133:CA133))))</f>
        <v>0</v>
      </c>
      <c r="CC133" s="3">
        <f t="shared" si="174"/>
        <v>0</v>
      </c>
      <c r="CD133" s="104">
        <f t="shared" si="221"/>
        <v>0</v>
      </c>
      <c r="CE133" s="3">
        <f t="shared" si="222"/>
        <v>0</v>
      </c>
      <c r="CF133" s="3">
        <f t="shared" si="223"/>
        <v>0</v>
      </c>
      <c r="CG133" s="3">
        <f t="shared" si="146"/>
        <v>0</v>
      </c>
      <c r="CH133" s="3">
        <f t="shared" si="147"/>
        <v>0</v>
      </c>
      <c r="CI133" s="3">
        <f>IF(CD133=0,0,IF(CF133-CG133=0,0,MIN(CF133-CG133,$D$1-$C133-SUMIF($J$15:CH$15,"Snowball",$J133:CH133))))</f>
        <v>0</v>
      </c>
      <c r="CJ133" s="3">
        <f t="shared" si="175"/>
        <v>0</v>
      </c>
      <c r="CK133" s="104">
        <f t="shared" si="224"/>
        <v>0</v>
      </c>
      <c r="CL133" s="3">
        <f t="shared" si="225"/>
        <v>0</v>
      </c>
      <c r="CM133" s="3">
        <f t="shared" si="226"/>
        <v>0</v>
      </c>
      <c r="CN133" s="3">
        <f t="shared" si="148"/>
        <v>0</v>
      </c>
      <c r="CO133" s="3">
        <f t="shared" si="149"/>
        <v>0</v>
      </c>
      <c r="CP133" s="3">
        <f>IF(CK133=0,0,IF(CM133-CN133=0,0,MIN(CM133-CN133,$D$1-$C133-SUMIF($J$15:CO$15,"Snowball",$J133:CO133))))</f>
        <v>0</v>
      </c>
      <c r="CQ133" s="3">
        <f t="shared" si="176"/>
        <v>0</v>
      </c>
      <c r="CR133" s="104">
        <f t="shared" si="227"/>
        <v>0</v>
      </c>
      <c r="CS133" s="3">
        <f t="shared" si="228"/>
        <v>0</v>
      </c>
      <c r="CT133" s="3">
        <f t="shared" si="229"/>
        <v>0</v>
      </c>
      <c r="CU133" s="3">
        <f t="shared" si="150"/>
        <v>0</v>
      </c>
      <c r="CV133" s="3">
        <f t="shared" si="151"/>
        <v>0</v>
      </c>
      <c r="CW133" s="3">
        <f>IF(CR133=0,0,IF(CT133-CU133=0,0,MIN(CT133-CU133,$D$1-$C133-SUMIF($J$15:CV$15,"Snowball",$J133:CV133))))</f>
        <v>0</v>
      </c>
      <c r="CX133" s="3">
        <f t="shared" si="177"/>
        <v>0</v>
      </c>
      <c r="CY133" s="104">
        <f t="shared" si="230"/>
        <v>0</v>
      </c>
      <c r="CZ133" s="3">
        <f t="shared" si="231"/>
        <v>0</v>
      </c>
      <c r="DA133" s="3">
        <f t="shared" si="232"/>
        <v>0</v>
      </c>
      <c r="DB133" s="3">
        <f t="shared" si="152"/>
        <v>0</v>
      </c>
      <c r="DC133" s="3">
        <f t="shared" si="153"/>
        <v>0</v>
      </c>
      <c r="DD133" s="3">
        <f>IF(CY133=0,0,IF(DA133-DB133=0,0,MIN(DA133-DB133,$D$1-$C133-SUMIF($J$15:DC$15,"Snowball",$J133:DC133))))</f>
        <v>0</v>
      </c>
      <c r="DE133" s="3">
        <f t="shared" si="178"/>
        <v>0</v>
      </c>
      <c r="DF133" s="104">
        <f t="shared" si="233"/>
        <v>0</v>
      </c>
      <c r="DG133" s="3">
        <f t="shared" si="234"/>
        <v>0</v>
      </c>
      <c r="DH133" s="3">
        <f t="shared" si="235"/>
        <v>0</v>
      </c>
      <c r="DI133" s="3">
        <f t="shared" si="154"/>
        <v>0</v>
      </c>
      <c r="DJ133" s="3">
        <f t="shared" si="155"/>
        <v>0</v>
      </c>
      <c r="DK133" s="3">
        <f>IF(DF133=0,0,IF(DH133-DI133=0,0,MIN(DH133-DI133,$D$1-$C133-SUMIF($J$15:DJ$15,"Snowball",$J133:DJ133))))</f>
        <v>0</v>
      </c>
      <c r="DL133" s="3">
        <f t="shared" si="179"/>
        <v>0</v>
      </c>
      <c r="DM133" s="104">
        <f t="shared" si="236"/>
        <v>0</v>
      </c>
      <c r="DN133" s="3">
        <f t="shared" si="237"/>
        <v>0</v>
      </c>
      <c r="DO133" s="3">
        <f t="shared" si="238"/>
        <v>0</v>
      </c>
      <c r="DP133" s="3">
        <f t="shared" si="156"/>
        <v>0</v>
      </c>
      <c r="DQ133" s="3">
        <f t="shared" si="157"/>
        <v>0</v>
      </c>
      <c r="DR133" s="3">
        <f>IF(DM133=0,0,IF(DO133-DP133=0,0,MIN(DO133-DP133,$D$1-$C133-SUMIF($J$15:DQ$15,"Snowball",$J133:DQ133))))</f>
        <v>0</v>
      </c>
      <c r="DS133" s="3">
        <f t="shared" si="180"/>
        <v>0</v>
      </c>
      <c r="DT133" s="104">
        <f t="shared" si="239"/>
        <v>0</v>
      </c>
      <c r="DU133" s="3">
        <f t="shared" si="240"/>
        <v>0</v>
      </c>
      <c r="DV133" s="3">
        <f t="shared" si="241"/>
        <v>0</v>
      </c>
      <c r="DW133" s="3">
        <f t="shared" si="158"/>
        <v>0</v>
      </c>
      <c r="DX133" s="3">
        <f t="shared" si="159"/>
        <v>0</v>
      </c>
      <c r="DY133" s="3">
        <f>IF(DT133=0,0,IF(DV133-DW133=0,0,MIN(DV133-DW133,$D$1-$C133-SUMIF($J$15:DX$15,"Snowball",$J133:DX133))))</f>
        <v>0</v>
      </c>
      <c r="DZ133" s="3">
        <f t="shared" si="181"/>
        <v>0</v>
      </c>
      <c r="EA133" s="104">
        <f t="shared" si="242"/>
        <v>0</v>
      </c>
      <c r="EB133" s="3">
        <f t="shared" si="243"/>
        <v>0</v>
      </c>
      <c r="EC133" s="3">
        <f t="shared" si="244"/>
        <v>0</v>
      </c>
      <c r="ED133" s="3">
        <f t="shared" si="160"/>
        <v>0</v>
      </c>
      <c r="EE133" s="3">
        <f t="shared" si="161"/>
        <v>0</v>
      </c>
      <c r="EF133" s="3">
        <f>IF(EA133=0,0,IF(EC133-ED133=0,0,MIN(EC133-ED133,$D$1-$C133-SUMIF($J$15:EE$15,"Snowball",$J133:EE133))))</f>
        <v>0</v>
      </c>
      <c r="EG133" s="3">
        <f t="shared" si="182"/>
        <v>0</v>
      </c>
      <c r="EH133" s="104">
        <f t="shared" si="245"/>
        <v>0</v>
      </c>
      <c r="EI133" s="3">
        <f t="shared" si="246"/>
        <v>0</v>
      </c>
      <c r="EJ133" s="3">
        <f t="shared" si="247"/>
        <v>0</v>
      </c>
      <c r="EK133" s="3">
        <f t="shared" si="162"/>
        <v>0</v>
      </c>
      <c r="EL133" s="3">
        <f t="shared" si="163"/>
        <v>0</v>
      </c>
      <c r="EM133" s="3">
        <f>IF(EH133=0,0,IF(EJ133-EK133=0,0,MIN(EJ133-EK133,$D$1-$C133-SUMIF($J$15:EL$15,"Snowball",$J133:EL133))))</f>
        <v>0</v>
      </c>
      <c r="EN133" s="3">
        <f t="shared" si="183"/>
        <v>0</v>
      </c>
    </row>
    <row r="134" spans="1:144" x14ac:dyDescent="0.25">
      <c r="A134" s="1" t="s">
        <v>134</v>
      </c>
      <c r="B134" s="76">
        <f t="shared" si="184"/>
        <v>0</v>
      </c>
      <c r="C134" s="3">
        <f t="shared" si="185"/>
        <v>0</v>
      </c>
      <c r="D134" s="101">
        <f t="shared" si="186"/>
        <v>0</v>
      </c>
      <c r="E134" s="104">
        <f t="shared" si="187"/>
        <v>0</v>
      </c>
      <c r="F134" s="3">
        <f t="shared" si="188"/>
        <v>0</v>
      </c>
      <c r="G134" s="3">
        <f t="shared" si="189"/>
        <v>0</v>
      </c>
      <c r="H134" s="3">
        <f t="shared" si="124"/>
        <v>0</v>
      </c>
      <c r="I134" s="3">
        <f t="shared" si="125"/>
        <v>0</v>
      </c>
      <c r="J134" s="3">
        <f t="shared" si="190"/>
        <v>0</v>
      </c>
      <c r="K134" s="3">
        <f t="shared" si="164"/>
        <v>0</v>
      </c>
      <c r="L134" s="104">
        <f t="shared" si="191"/>
        <v>0</v>
      </c>
      <c r="M134" s="3">
        <f t="shared" si="192"/>
        <v>0</v>
      </c>
      <c r="N134" s="3">
        <f t="shared" si="193"/>
        <v>0</v>
      </c>
      <c r="O134" s="3">
        <f t="shared" si="126"/>
        <v>0</v>
      </c>
      <c r="P134" s="3">
        <f t="shared" si="127"/>
        <v>0</v>
      </c>
      <c r="Q134" s="3">
        <f>IF(L134=0,0,IF(N134-O134=0,0,MIN(N134-O134,$D$1-$C134-SUMIF($J$15:P$15,"Snowball",$J134:P134))))</f>
        <v>0</v>
      </c>
      <c r="R134" s="3">
        <f t="shared" si="165"/>
        <v>0</v>
      </c>
      <c r="S134" s="104">
        <f t="shared" si="194"/>
        <v>0</v>
      </c>
      <c r="T134" s="3">
        <f t="shared" si="195"/>
        <v>0</v>
      </c>
      <c r="U134" s="3">
        <f t="shared" si="196"/>
        <v>0</v>
      </c>
      <c r="V134" s="3">
        <f t="shared" si="128"/>
        <v>0</v>
      </c>
      <c r="W134" s="3">
        <f t="shared" si="129"/>
        <v>0</v>
      </c>
      <c r="X134" s="3">
        <f>IF(S134=0,0,IF(U134-V134=0,0,MIN(U134-V134,$D$1-$C134-SUMIF($J$15:W$15,"Snowball",$J134:W134))))</f>
        <v>0</v>
      </c>
      <c r="Y134" s="3">
        <f t="shared" si="166"/>
        <v>0</v>
      </c>
      <c r="Z134" s="104">
        <f t="shared" si="197"/>
        <v>0</v>
      </c>
      <c r="AA134" s="3">
        <f t="shared" si="198"/>
        <v>0</v>
      </c>
      <c r="AB134" s="3">
        <f t="shared" si="199"/>
        <v>0</v>
      </c>
      <c r="AC134" s="3">
        <f t="shared" si="130"/>
        <v>0</v>
      </c>
      <c r="AD134" s="3">
        <f t="shared" si="131"/>
        <v>0</v>
      </c>
      <c r="AE134" s="3">
        <f>IF(Z134=0,0,IF(AB134-AC134=0,0,MIN(AB134-AC134,$D$1-$C134-SUMIF($J$15:AD$15,"Snowball",$J134:AD134))))</f>
        <v>0</v>
      </c>
      <c r="AF134" s="3">
        <f t="shared" si="167"/>
        <v>0</v>
      </c>
      <c r="AG134" s="104">
        <f t="shared" si="200"/>
        <v>0</v>
      </c>
      <c r="AH134" s="3">
        <f t="shared" si="201"/>
        <v>0</v>
      </c>
      <c r="AI134" s="3">
        <f t="shared" si="202"/>
        <v>0</v>
      </c>
      <c r="AJ134" s="3">
        <f t="shared" si="132"/>
        <v>0</v>
      </c>
      <c r="AK134" s="3">
        <f t="shared" si="133"/>
        <v>0</v>
      </c>
      <c r="AL134" s="3">
        <f>IF(AG134=0,0,IF(AI134-AJ134=0,0,MIN(AI134-AJ134,$D$1-$C134-SUMIF($J$15:AK$15,"Snowball",$J134:AK134))))</f>
        <v>0</v>
      </c>
      <c r="AM134" s="3">
        <f t="shared" si="168"/>
        <v>0</v>
      </c>
      <c r="AN134" s="104">
        <f t="shared" si="203"/>
        <v>0</v>
      </c>
      <c r="AO134" s="3">
        <f t="shared" si="204"/>
        <v>0</v>
      </c>
      <c r="AP134" s="3">
        <f t="shared" si="205"/>
        <v>0</v>
      </c>
      <c r="AQ134" s="3">
        <f t="shared" si="134"/>
        <v>0</v>
      </c>
      <c r="AR134" s="3">
        <f t="shared" si="135"/>
        <v>0</v>
      </c>
      <c r="AS134" s="3">
        <f>IF(AN134=0,0,IF(AP134-AQ134=0,0,MIN(AP134-AQ134,$D$1-$C134-SUMIF($J$15:AR$15,"Snowball",$J134:AR134))))</f>
        <v>0</v>
      </c>
      <c r="AT134" s="3">
        <f t="shared" si="169"/>
        <v>0</v>
      </c>
      <c r="AU134" s="104">
        <f t="shared" si="206"/>
        <v>0</v>
      </c>
      <c r="AV134" s="3">
        <f t="shared" si="207"/>
        <v>0</v>
      </c>
      <c r="AW134" s="3">
        <f t="shared" si="208"/>
        <v>0</v>
      </c>
      <c r="AX134" s="3">
        <f t="shared" si="136"/>
        <v>0</v>
      </c>
      <c r="AY134" s="3">
        <f t="shared" si="137"/>
        <v>0</v>
      </c>
      <c r="AZ134" s="3">
        <f>IF(AU134=0,0,IF(AW134-AX134=0,0,MIN(AW134-AX134,$D$1-$C134-SUMIF($J$15:AY$15,"Snowball",$J134:AY134))))</f>
        <v>0</v>
      </c>
      <c r="BA134" s="3">
        <f t="shared" si="170"/>
        <v>0</v>
      </c>
      <c r="BB134" s="104">
        <f t="shared" si="209"/>
        <v>0</v>
      </c>
      <c r="BC134" s="3">
        <f t="shared" si="210"/>
        <v>0</v>
      </c>
      <c r="BD134" s="3">
        <f t="shared" si="211"/>
        <v>0</v>
      </c>
      <c r="BE134" s="3">
        <f t="shared" si="138"/>
        <v>0</v>
      </c>
      <c r="BF134" s="3">
        <f t="shared" si="139"/>
        <v>0</v>
      </c>
      <c r="BG134" s="3">
        <f>IF(BB134=0,0,IF(BD134-BE134=0,0,MIN(BD134-BE134,$D$1-$C134-SUMIF($J$15:BF$15,"Snowball",$J134:BF134))))</f>
        <v>0</v>
      </c>
      <c r="BH134" s="3">
        <f t="shared" si="171"/>
        <v>0</v>
      </c>
      <c r="BI134" s="104">
        <f t="shared" si="212"/>
        <v>0</v>
      </c>
      <c r="BJ134" s="3">
        <f t="shared" si="213"/>
        <v>0</v>
      </c>
      <c r="BK134" s="3">
        <f t="shared" si="214"/>
        <v>0</v>
      </c>
      <c r="BL134" s="3">
        <f t="shared" si="140"/>
        <v>0</v>
      </c>
      <c r="BM134" s="3">
        <f t="shared" si="141"/>
        <v>0</v>
      </c>
      <c r="BN134" s="3">
        <f>IF(BI134=0,0,IF(BK134-BL134=0,0,MIN(BK134-BL134,$D$1-$C134-SUMIF($J$15:BM$15,"Snowball",$J134:BM134))))</f>
        <v>0</v>
      </c>
      <c r="BO134" s="3">
        <f t="shared" si="172"/>
        <v>0</v>
      </c>
      <c r="BP134" s="104">
        <f t="shared" si="215"/>
        <v>0</v>
      </c>
      <c r="BQ134" s="3">
        <f t="shared" si="216"/>
        <v>0</v>
      </c>
      <c r="BR134" s="3">
        <f t="shared" si="217"/>
        <v>0</v>
      </c>
      <c r="BS134" s="3">
        <f t="shared" si="142"/>
        <v>0</v>
      </c>
      <c r="BT134" s="3">
        <f t="shared" si="143"/>
        <v>0</v>
      </c>
      <c r="BU134" s="3">
        <f>IF(BP134=0,0,IF(BR134-BS134=0,0,MIN(BR134-BS134,$D$1-$C134-SUMIF($J$15:BT$15,"Snowball",$J134:BT134))))</f>
        <v>0</v>
      </c>
      <c r="BV134" s="3">
        <f t="shared" si="173"/>
        <v>0</v>
      </c>
      <c r="BW134" s="104">
        <f t="shared" si="218"/>
        <v>0</v>
      </c>
      <c r="BX134" s="3">
        <f t="shared" si="219"/>
        <v>0</v>
      </c>
      <c r="BY134" s="3">
        <f t="shared" si="220"/>
        <v>0</v>
      </c>
      <c r="BZ134" s="3">
        <f t="shared" si="144"/>
        <v>0</v>
      </c>
      <c r="CA134" s="3">
        <f t="shared" si="145"/>
        <v>0</v>
      </c>
      <c r="CB134" s="3">
        <f>IF(BW134=0,0,IF(BY134-BZ134=0,0,MIN(BY134-BZ134,$D$1-$C134-SUMIF($J$15:CA$15,"Snowball",$J134:CA134))))</f>
        <v>0</v>
      </c>
      <c r="CC134" s="3">
        <f t="shared" si="174"/>
        <v>0</v>
      </c>
      <c r="CD134" s="104">
        <f t="shared" si="221"/>
        <v>0</v>
      </c>
      <c r="CE134" s="3">
        <f t="shared" si="222"/>
        <v>0</v>
      </c>
      <c r="CF134" s="3">
        <f t="shared" si="223"/>
        <v>0</v>
      </c>
      <c r="CG134" s="3">
        <f t="shared" si="146"/>
        <v>0</v>
      </c>
      <c r="CH134" s="3">
        <f t="shared" si="147"/>
        <v>0</v>
      </c>
      <c r="CI134" s="3">
        <f>IF(CD134=0,0,IF(CF134-CG134=0,0,MIN(CF134-CG134,$D$1-$C134-SUMIF($J$15:CH$15,"Snowball",$J134:CH134))))</f>
        <v>0</v>
      </c>
      <c r="CJ134" s="3">
        <f t="shared" si="175"/>
        <v>0</v>
      </c>
      <c r="CK134" s="104">
        <f t="shared" si="224"/>
        <v>0</v>
      </c>
      <c r="CL134" s="3">
        <f t="shared" si="225"/>
        <v>0</v>
      </c>
      <c r="CM134" s="3">
        <f t="shared" si="226"/>
        <v>0</v>
      </c>
      <c r="CN134" s="3">
        <f t="shared" si="148"/>
        <v>0</v>
      </c>
      <c r="CO134" s="3">
        <f t="shared" si="149"/>
        <v>0</v>
      </c>
      <c r="CP134" s="3">
        <f>IF(CK134=0,0,IF(CM134-CN134=0,0,MIN(CM134-CN134,$D$1-$C134-SUMIF($J$15:CO$15,"Snowball",$J134:CO134))))</f>
        <v>0</v>
      </c>
      <c r="CQ134" s="3">
        <f t="shared" si="176"/>
        <v>0</v>
      </c>
      <c r="CR134" s="104">
        <f t="shared" si="227"/>
        <v>0</v>
      </c>
      <c r="CS134" s="3">
        <f t="shared" si="228"/>
        <v>0</v>
      </c>
      <c r="CT134" s="3">
        <f t="shared" si="229"/>
        <v>0</v>
      </c>
      <c r="CU134" s="3">
        <f t="shared" si="150"/>
        <v>0</v>
      </c>
      <c r="CV134" s="3">
        <f t="shared" si="151"/>
        <v>0</v>
      </c>
      <c r="CW134" s="3">
        <f>IF(CR134=0,0,IF(CT134-CU134=0,0,MIN(CT134-CU134,$D$1-$C134-SUMIF($J$15:CV$15,"Snowball",$J134:CV134))))</f>
        <v>0</v>
      </c>
      <c r="CX134" s="3">
        <f t="shared" si="177"/>
        <v>0</v>
      </c>
      <c r="CY134" s="104">
        <f t="shared" si="230"/>
        <v>0</v>
      </c>
      <c r="CZ134" s="3">
        <f t="shared" si="231"/>
        <v>0</v>
      </c>
      <c r="DA134" s="3">
        <f t="shared" si="232"/>
        <v>0</v>
      </c>
      <c r="DB134" s="3">
        <f t="shared" si="152"/>
        <v>0</v>
      </c>
      <c r="DC134" s="3">
        <f t="shared" si="153"/>
        <v>0</v>
      </c>
      <c r="DD134" s="3">
        <f>IF(CY134=0,0,IF(DA134-DB134=0,0,MIN(DA134-DB134,$D$1-$C134-SUMIF($J$15:DC$15,"Snowball",$J134:DC134))))</f>
        <v>0</v>
      </c>
      <c r="DE134" s="3">
        <f t="shared" si="178"/>
        <v>0</v>
      </c>
      <c r="DF134" s="104">
        <f t="shared" si="233"/>
        <v>0</v>
      </c>
      <c r="DG134" s="3">
        <f t="shared" si="234"/>
        <v>0</v>
      </c>
      <c r="DH134" s="3">
        <f t="shared" si="235"/>
        <v>0</v>
      </c>
      <c r="DI134" s="3">
        <f t="shared" si="154"/>
        <v>0</v>
      </c>
      <c r="DJ134" s="3">
        <f t="shared" si="155"/>
        <v>0</v>
      </c>
      <c r="DK134" s="3">
        <f>IF(DF134=0,0,IF(DH134-DI134=0,0,MIN(DH134-DI134,$D$1-$C134-SUMIF($J$15:DJ$15,"Snowball",$J134:DJ134))))</f>
        <v>0</v>
      </c>
      <c r="DL134" s="3">
        <f t="shared" si="179"/>
        <v>0</v>
      </c>
      <c r="DM134" s="104">
        <f t="shared" si="236"/>
        <v>0</v>
      </c>
      <c r="DN134" s="3">
        <f t="shared" si="237"/>
        <v>0</v>
      </c>
      <c r="DO134" s="3">
        <f t="shared" si="238"/>
        <v>0</v>
      </c>
      <c r="DP134" s="3">
        <f t="shared" si="156"/>
        <v>0</v>
      </c>
      <c r="DQ134" s="3">
        <f t="shared" si="157"/>
        <v>0</v>
      </c>
      <c r="DR134" s="3">
        <f>IF(DM134=0,0,IF(DO134-DP134=0,0,MIN(DO134-DP134,$D$1-$C134-SUMIF($J$15:DQ$15,"Snowball",$J134:DQ134))))</f>
        <v>0</v>
      </c>
      <c r="DS134" s="3">
        <f t="shared" si="180"/>
        <v>0</v>
      </c>
      <c r="DT134" s="104">
        <f t="shared" si="239"/>
        <v>0</v>
      </c>
      <c r="DU134" s="3">
        <f t="shared" si="240"/>
        <v>0</v>
      </c>
      <c r="DV134" s="3">
        <f t="shared" si="241"/>
        <v>0</v>
      </c>
      <c r="DW134" s="3">
        <f t="shared" si="158"/>
        <v>0</v>
      </c>
      <c r="DX134" s="3">
        <f t="shared" si="159"/>
        <v>0</v>
      </c>
      <c r="DY134" s="3">
        <f>IF(DT134=0,0,IF(DV134-DW134=0,0,MIN(DV134-DW134,$D$1-$C134-SUMIF($J$15:DX$15,"Snowball",$J134:DX134))))</f>
        <v>0</v>
      </c>
      <c r="DZ134" s="3">
        <f t="shared" si="181"/>
        <v>0</v>
      </c>
      <c r="EA134" s="104">
        <f t="shared" si="242"/>
        <v>0</v>
      </c>
      <c r="EB134" s="3">
        <f t="shared" si="243"/>
        <v>0</v>
      </c>
      <c r="EC134" s="3">
        <f t="shared" si="244"/>
        <v>0</v>
      </c>
      <c r="ED134" s="3">
        <f t="shared" si="160"/>
        <v>0</v>
      </c>
      <c r="EE134" s="3">
        <f t="shared" si="161"/>
        <v>0</v>
      </c>
      <c r="EF134" s="3">
        <f>IF(EA134=0,0,IF(EC134-ED134=0,0,MIN(EC134-ED134,$D$1-$C134-SUMIF($J$15:EE$15,"Snowball",$J134:EE134))))</f>
        <v>0</v>
      </c>
      <c r="EG134" s="3">
        <f t="shared" si="182"/>
        <v>0</v>
      </c>
      <c r="EH134" s="104">
        <f t="shared" si="245"/>
        <v>0</v>
      </c>
      <c r="EI134" s="3">
        <f t="shared" si="246"/>
        <v>0</v>
      </c>
      <c r="EJ134" s="3">
        <f t="shared" si="247"/>
        <v>0</v>
      </c>
      <c r="EK134" s="3">
        <f t="shared" si="162"/>
        <v>0</v>
      </c>
      <c r="EL134" s="3">
        <f t="shared" si="163"/>
        <v>0</v>
      </c>
      <c r="EM134" s="3">
        <f>IF(EH134=0,0,IF(EJ134-EK134=0,0,MIN(EJ134-EK134,$D$1-$C134-SUMIF($J$15:EL$15,"Snowball",$J134:EL134))))</f>
        <v>0</v>
      </c>
      <c r="EN134" s="3">
        <f t="shared" si="183"/>
        <v>0</v>
      </c>
    </row>
    <row r="135" spans="1:144" x14ac:dyDescent="0.25">
      <c r="A135" s="1" t="s">
        <v>135</v>
      </c>
      <c r="B135" s="76">
        <f t="shared" si="184"/>
        <v>0</v>
      </c>
      <c r="C135" s="3">
        <f t="shared" si="185"/>
        <v>0</v>
      </c>
      <c r="D135" s="101">
        <f t="shared" si="186"/>
        <v>0</v>
      </c>
      <c r="E135" s="104">
        <f t="shared" si="187"/>
        <v>0</v>
      </c>
      <c r="F135" s="3">
        <f t="shared" si="188"/>
        <v>0</v>
      </c>
      <c r="G135" s="3">
        <f t="shared" si="189"/>
        <v>0</v>
      </c>
      <c r="H135" s="3">
        <f t="shared" si="124"/>
        <v>0</v>
      </c>
      <c r="I135" s="3">
        <f t="shared" si="125"/>
        <v>0</v>
      </c>
      <c r="J135" s="3">
        <f t="shared" si="190"/>
        <v>0</v>
      </c>
      <c r="K135" s="3">
        <f t="shared" si="164"/>
        <v>0</v>
      </c>
      <c r="L135" s="104">
        <f t="shared" si="191"/>
        <v>0</v>
      </c>
      <c r="M135" s="3">
        <f t="shared" si="192"/>
        <v>0</v>
      </c>
      <c r="N135" s="3">
        <f t="shared" si="193"/>
        <v>0</v>
      </c>
      <c r="O135" s="3">
        <f t="shared" si="126"/>
        <v>0</v>
      </c>
      <c r="P135" s="3">
        <f t="shared" si="127"/>
        <v>0</v>
      </c>
      <c r="Q135" s="3">
        <f>IF(L135=0,0,IF(N135-O135=0,0,MIN(N135-O135,$D$1-$C135-SUMIF($J$15:P$15,"Snowball",$J135:P135))))</f>
        <v>0</v>
      </c>
      <c r="R135" s="3">
        <f t="shared" si="165"/>
        <v>0</v>
      </c>
      <c r="S135" s="104">
        <f t="shared" si="194"/>
        <v>0</v>
      </c>
      <c r="T135" s="3">
        <f t="shared" si="195"/>
        <v>0</v>
      </c>
      <c r="U135" s="3">
        <f t="shared" si="196"/>
        <v>0</v>
      </c>
      <c r="V135" s="3">
        <f t="shared" si="128"/>
        <v>0</v>
      </c>
      <c r="W135" s="3">
        <f t="shared" si="129"/>
        <v>0</v>
      </c>
      <c r="X135" s="3">
        <f>IF(S135=0,0,IF(U135-V135=0,0,MIN(U135-V135,$D$1-$C135-SUMIF($J$15:W$15,"Snowball",$J135:W135))))</f>
        <v>0</v>
      </c>
      <c r="Y135" s="3">
        <f t="shared" si="166"/>
        <v>0</v>
      </c>
      <c r="Z135" s="104">
        <f t="shared" si="197"/>
        <v>0</v>
      </c>
      <c r="AA135" s="3">
        <f t="shared" si="198"/>
        <v>0</v>
      </c>
      <c r="AB135" s="3">
        <f t="shared" si="199"/>
        <v>0</v>
      </c>
      <c r="AC135" s="3">
        <f t="shared" si="130"/>
        <v>0</v>
      </c>
      <c r="AD135" s="3">
        <f t="shared" si="131"/>
        <v>0</v>
      </c>
      <c r="AE135" s="3">
        <f>IF(Z135=0,0,IF(AB135-AC135=0,0,MIN(AB135-AC135,$D$1-$C135-SUMIF($J$15:AD$15,"Snowball",$J135:AD135))))</f>
        <v>0</v>
      </c>
      <c r="AF135" s="3">
        <f t="shared" si="167"/>
        <v>0</v>
      </c>
      <c r="AG135" s="104">
        <f t="shared" si="200"/>
        <v>0</v>
      </c>
      <c r="AH135" s="3">
        <f t="shared" si="201"/>
        <v>0</v>
      </c>
      <c r="AI135" s="3">
        <f t="shared" si="202"/>
        <v>0</v>
      </c>
      <c r="AJ135" s="3">
        <f t="shared" si="132"/>
        <v>0</v>
      </c>
      <c r="AK135" s="3">
        <f t="shared" si="133"/>
        <v>0</v>
      </c>
      <c r="AL135" s="3">
        <f>IF(AG135=0,0,IF(AI135-AJ135=0,0,MIN(AI135-AJ135,$D$1-$C135-SUMIF($J$15:AK$15,"Snowball",$J135:AK135))))</f>
        <v>0</v>
      </c>
      <c r="AM135" s="3">
        <f t="shared" si="168"/>
        <v>0</v>
      </c>
      <c r="AN135" s="104">
        <f t="shared" si="203"/>
        <v>0</v>
      </c>
      <c r="AO135" s="3">
        <f t="shared" si="204"/>
        <v>0</v>
      </c>
      <c r="AP135" s="3">
        <f t="shared" si="205"/>
        <v>0</v>
      </c>
      <c r="AQ135" s="3">
        <f t="shared" si="134"/>
        <v>0</v>
      </c>
      <c r="AR135" s="3">
        <f t="shared" si="135"/>
        <v>0</v>
      </c>
      <c r="AS135" s="3">
        <f>IF(AN135=0,0,IF(AP135-AQ135=0,0,MIN(AP135-AQ135,$D$1-$C135-SUMIF($J$15:AR$15,"Snowball",$J135:AR135))))</f>
        <v>0</v>
      </c>
      <c r="AT135" s="3">
        <f t="shared" si="169"/>
        <v>0</v>
      </c>
      <c r="AU135" s="104">
        <f t="shared" si="206"/>
        <v>0</v>
      </c>
      <c r="AV135" s="3">
        <f t="shared" si="207"/>
        <v>0</v>
      </c>
      <c r="AW135" s="3">
        <f t="shared" si="208"/>
        <v>0</v>
      </c>
      <c r="AX135" s="3">
        <f t="shared" si="136"/>
        <v>0</v>
      </c>
      <c r="AY135" s="3">
        <f t="shared" si="137"/>
        <v>0</v>
      </c>
      <c r="AZ135" s="3">
        <f>IF(AU135=0,0,IF(AW135-AX135=0,0,MIN(AW135-AX135,$D$1-$C135-SUMIF($J$15:AY$15,"Snowball",$J135:AY135))))</f>
        <v>0</v>
      </c>
      <c r="BA135" s="3">
        <f t="shared" si="170"/>
        <v>0</v>
      </c>
      <c r="BB135" s="104">
        <f t="shared" si="209"/>
        <v>0</v>
      </c>
      <c r="BC135" s="3">
        <f t="shared" si="210"/>
        <v>0</v>
      </c>
      <c r="BD135" s="3">
        <f t="shared" si="211"/>
        <v>0</v>
      </c>
      <c r="BE135" s="3">
        <f t="shared" si="138"/>
        <v>0</v>
      </c>
      <c r="BF135" s="3">
        <f t="shared" si="139"/>
        <v>0</v>
      </c>
      <c r="BG135" s="3">
        <f>IF(BB135=0,0,IF(BD135-BE135=0,0,MIN(BD135-BE135,$D$1-$C135-SUMIF($J$15:BF$15,"Snowball",$J135:BF135))))</f>
        <v>0</v>
      </c>
      <c r="BH135" s="3">
        <f t="shared" si="171"/>
        <v>0</v>
      </c>
      <c r="BI135" s="104">
        <f t="shared" si="212"/>
        <v>0</v>
      </c>
      <c r="BJ135" s="3">
        <f t="shared" si="213"/>
        <v>0</v>
      </c>
      <c r="BK135" s="3">
        <f t="shared" si="214"/>
        <v>0</v>
      </c>
      <c r="BL135" s="3">
        <f t="shared" si="140"/>
        <v>0</v>
      </c>
      <c r="BM135" s="3">
        <f t="shared" si="141"/>
        <v>0</v>
      </c>
      <c r="BN135" s="3">
        <f>IF(BI135=0,0,IF(BK135-BL135=0,0,MIN(BK135-BL135,$D$1-$C135-SUMIF($J$15:BM$15,"Snowball",$J135:BM135))))</f>
        <v>0</v>
      </c>
      <c r="BO135" s="3">
        <f t="shared" si="172"/>
        <v>0</v>
      </c>
      <c r="BP135" s="104">
        <f t="shared" si="215"/>
        <v>0</v>
      </c>
      <c r="BQ135" s="3">
        <f t="shared" si="216"/>
        <v>0</v>
      </c>
      <c r="BR135" s="3">
        <f t="shared" si="217"/>
        <v>0</v>
      </c>
      <c r="BS135" s="3">
        <f t="shared" si="142"/>
        <v>0</v>
      </c>
      <c r="BT135" s="3">
        <f t="shared" si="143"/>
        <v>0</v>
      </c>
      <c r="BU135" s="3">
        <f>IF(BP135=0,0,IF(BR135-BS135=0,0,MIN(BR135-BS135,$D$1-$C135-SUMIF($J$15:BT$15,"Snowball",$J135:BT135))))</f>
        <v>0</v>
      </c>
      <c r="BV135" s="3">
        <f t="shared" si="173"/>
        <v>0</v>
      </c>
      <c r="BW135" s="104">
        <f t="shared" si="218"/>
        <v>0</v>
      </c>
      <c r="BX135" s="3">
        <f t="shared" si="219"/>
        <v>0</v>
      </c>
      <c r="BY135" s="3">
        <f t="shared" si="220"/>
        <v>0</v>
      </c>
      <c r="BZ135" s="3">
        <f t="shared" si="144"/>
        <v>0</v>
      </c>
      <c r="CA135" s="3">
        <f t="shared" si="145"/>
        <v>0</v>
      </c>
      <c r="CB135" s="3">
        <f>IF(BW135=0,0,IF(BY135-BZ135=0,0,MIN(BY135-BZ135,$D$1-$C135-SUMIF($J$15:CA$15,"Snowball",$J135:CA135))))</f>
        <v>0</v>
      </c>
      <c r="CC135" s="3">
        <f t="shared" si="174"/>
        <v>0</v>
      </c>
      <c r="CD135" s="104">
        <f t="shared" si="221"/>
        <v>0</v>
      </c>
      <c r="CE135" s="3">
        <f t="shared" si="222"/>
        <v>0</v>
      </c>
      <c r="CF135" s="3">
        <f t="shared" si="223"/>
        <v>0</v>
      </c>
      <c r="CG135" s="3">
        <f t="shared" si="146"/>
        <v>0</v>
      </c>
      <c r="CH135" s="3">
        <f t="shared" si="147"/>
        <v>0</v>
      </c>
      <c r="CI135" s="3">
        <f>IF(CD135=0,0,IF(CF135-CG135=0,0,MIN(CF135-CG135,$D$1-$C135-SUMIF($J$15:CH$15,"Snowball",$J135:CH135))))</f>
        <v>0</v>
      </c>
      <c r="CJ135" s="3">
        <f t="shared" si="175"/>
        <v>0</v>
      </c>
      <c r="CK135" s="104">
        <f t="shared" si="224"/>
        <v>0</v>
      </c>
      <c r="CL135" s="3">
        <f t="shared" si="225"/>
        <v>0</v>
      </c>
      <c r="CM135" s="3">
        <f t="shared" si="226"/>
        <v>0</v>
      </c>
      <c r="CN135" s="3">
        <f t="shared" si="148"/>
        <v>0</v>
      </c>
      <c r="CO135" s="3">
        <f t="shared" si="149"/>
        <v>0</v>
      </c>
      <c r="CP135" s="3">
        <f>IF(CK135=0,0,IF(CM135-CN135=0,0,MIN(CM135-CN135,$D$1-$C135-SUMIF($J$15:CO$15,"Snowball",$J135:CO135))))</f>
        <v>0</v>
      </c>
      <c r="CQ135" s="3">
        <f t="shared" si="176"/>
        <v>0</v>
      </c>
      <c r="CR135" s="104">
        <f t="shared" si="227"/>
        <v>0</v>
      </c>
      <c r="CS135" s="3">
        <f t="shared" si="228"/>
        <v>0</v>
      </c>
      <c r="CT135" s="3">
        <f t="shared" si="229"/>
        <v>0</v>
      </c>
      <c r="CU135" s="3">
        <f t="shared" si="150"/>
        <v>0</v>
      </c>
      <c r="CV135" s="3">
        <f t="shared" si="151"/>
        <v>0</v>
      </c>
      <c r="CW135" s="3">
        <f>IF(CR135=0,0,IF(CT135-CU135=0,0,MIN(CT135-CU135,$D$1-$C135-SUMIF($J$15:CV$15,"Snowball",$J135:CV135))))</f>
        <v>0</v>
      </c>
      <c r="CX135" s="3">
        <f t="shared" si="177"/>
        <v>0</v>
      </c>
      <c r="CY135" s="104">
        <f t="shared" si="230"/>
        <v>0</v>
      </c>
      <c r="CZ135" s="3">
        <f t="shared" si="231"/>
        <v>0</v>
      </c>
      <c r="DA135" s="3">
        <f t="shared" si="232"/>
        <v>0</v>
      </c>
      <c r="DB135" s="3">
        <f t="shared" si="152"/>
        <v>0</v>
      </c>
      <c r="DC135" s="3">
        <f t="shared" si="153"/>
        <v>0</v>
      </c>
      <c r="DD135" s="3">
        <f>IF(CY135=0,0,IF(DA135-DB135=0,0,MIN(DA135-DB135,$D$1-$C135-SUMIF($J$15:DC$15,"Snowball",$J135:DC135))))</f>
        <v>0</v>
      </c>
      <c r="DE135" s="3">
        <f t="shared" si="178"/>
        <v>0</v>
      </c>
      <c r="DF135" s="104">
        <f t="shared" si="233"/>
        <v>0</v>
      </c>
      <c r="DG135" s="3">
        <f t="shared" si="234"/>
        <v>0</v>
      </c>
      <c r="DH135" s="3">
        <f t="shared" si="235"/>
        <v>0</v>
      </c>
      <c r="DI135" s="3">
        <f t="shared" si="154"/>
        <v>0</v>
      </c>
      <c r="DJ135" s="3">
        <f t="shared" si="155"/>
        <v>0</v>
      </c>
      <c r="DK135" s="3">
        <f>IF(DF135=0,0,IF(DH135-DI135=0,0,MIN(DH135-DI135,$D$1-$C135-SUMIF($J$15:DJ$15,"Snowball",$J135:DJ135))))</f>
        <v>0</v>
      </c>
      <c r="DL135" s="3">
        <f t="shared" si="179"/>
        <v>0</v>
      </c>
      <c r="DM135" s="104">
        <f t="shared" si="236"/>
        <v>0</v>
      </c>
      <c r="DN135" s="3">
        <f t="shared" si="237"/>
        <v>0</v>
      </c>
      <c r="DO135" s="3">
        <f t="shared" si="238"/>
        <v>0</v>
      </c>
      <c r="DP135" s="3">
        <f t="shared" si="156"/>
        <v>0</v>
      </c>
      <c r="DQ135" s="3">
        <f t="shared" si="157"/>
        <v>0</v>
      </c>
      <c r="DR135" s="3">
        <f>IF(DM135=0,0,IF(DO135-DP135=0,0,MIN(DO135-DP135,$D$1-$C135-SUMIF($J$15:DQ$15,"Snowball",$J135:DQ135))))</f>
        <v>0</v>
      </c>
      <c r="DS135" s="3">
        <f t="shared" si="180"/>
        <v>0</v>
      </c>
      <c r="DT135" s="104">
        <f t="shared" si="239"/>
        <v>0</v>
      </c>
      <c r="DU135" s="3">
        <f t="shared" si="240"/>
        <v>0</v>
      </c>
      <c r="DV135" s="3">
        <f t="shared" si="241"/>
        <v>0</v>
      </c>
      <c r="DW135" s="3">
        <f t="shared" si="158"/>
        <v>0</v>
      </c>
      <c r="DX135" s="3">
        <f t="shared" si="159"/>
        <v>0</v>
      </c>
      <c r="DY135" s="3">
        <f>IF(DT135=0,0,IF(DV135-DW135=0,0,MIN(DV135-DW135,$D$1-$C135-SUMIF($J$15:DX$15,"Snowball",$J135:DX135))))</f>
        <v>0</v>
      </c>
      <c r="DZ135" s="3">
        <f t="shared" si="181"/>
        <v>0</v>
      </c>
      <c r="EA135" s="104">
        <f t="shared" si="242"/>
        <v>0</v>
      </c>
      <c r="EB135" s="3">
        <f t="shared" si="243"/>
        <v>0</v>
      </c>
      <c r="EC135" s="3">
        <f t="shared" si="244"/>
        <v>0</v>
      </c>
      <c r="ED135" s="3">
        <f t="shared" si="160"/>
        <v>0</v>
      </c>
      <c r="EE135" s="3">
        <f t="shared" si="161"/>
        <v>0</v>
      </c>
      <c r="EF135" s="3">
        <f>IF(EA135=0,0,IF(EC135-ED135=0,0,MIN(EC135-ED135,$D$1-$C135-SUMIF($J$15:EE$15,"Snowball",$J135:EE135))))</f>
        <v>0</v>
      </c>
      <c r="EG135" s="3">
        <f t="shared" si="182"/>
        <v>0</v>
      </c>
      <c r="EH135" s="104">
        <f t="shared" si="245"/>
        <v>0</v>
      </c>
      <c r="EI135" s="3">
        <f t="shared" si="246"/>
        <v>0</v>
      </c>
      <c r="EJ135" s="3">
        <f t="shared" si="247"/>
        <v>0</v>
      </c>
      <c r="EK135" s="3">
        <f t="shared" si="162"/>
        <v>0</v>
      </c>
      <c r="EL135" s="3">
        <f t="shared" si="163"/>
        <v>0</v>
      </c>
      <c r="EM135" s="3">
        <f>IF(EH135=0,0,IF(EJ135-EK135=0,0,MIN(EJ135-EK135,$D$1-$C135-SUMIF($J$15:EL$15,"Snowball",$J135:EL135))))</f>
        <v>0</v>
      </c>
      <c r="EN135" s="3">
        <f t="shared" si="183"/>
        <v>0</v>
      </c>
    </row>
    <row r="136" spans="1:144" x14ac:dyDescent="0.25">
      <c r="A136" s="1" t="s">
        <v>136</v>
      </c>
      <c r="B136" s="76">
        <f t="shared" si="184"/>
        <v>0</v>
      </c>
      <c r="C136" s="3">
        <f t="shared" si="185"/>
        <v>0</v>
      </c>
      <c r="D136" s="101">
        <f t="shared" si="186"/>
        <v>0</v>
      </c>
      <c r="E136" s="104">
        <f t="shared" si="187"/>
        <v>0</v>
      </c>
      <c r="F136" s="3">
        <f t="shared" si="188"/>
        <v>0</v>
      </c>
      <c r="G136" s="3">
        <f t="shared" si="189"/>
        <v>0</v>
      </c>
      <c r="H136" s="3">
        <f t="shared" si="124"/>
        <v>0</v>
      </c>
      <c r="I136" s="3">
        <f t="shared" si="125"/>
        <v>0</v>
      </c>
      <c r="J136" s="3">
        <f t="shared" si="190"/>
        <v>0</v>
      </c>
      <c r="K136" s="3">
        <f t="shared" si="164"/>
        <v>0</v>
      </c>
      <c r="L136" s="104">
        <f t="shared" si="191"/>
        <v>0</v>
      </c>
      <c r="M136" s="3">
        <f t="shared" si="192"/>
        <v>0</v>
      </c>
      <c r="N136" s="3">
        <f t="shared" si="193"/>
        <v>0</v>
      </c>
      <c r="O136" s="3">
        <f t="shared" si="126"/>
        <v>0</v>
      </c>
      <c r="P136" s="3">
        <f t="shared" si="127"/>
        <v>0</v>
      </c>
      <c r="Q136" s="3">
        <f>IF(L136=0,0,IF(N136-O136=0,0,MIN(N136-O136,$D$1-$C136-SUMIF($J$15:P$15,"Snowball",$J136:P136))))</f>
        <v>0</v>
      </c>
      <c r="R136" s="3">
        <f t="shared" si="165"/>
        <v>0</v>
      </c>
      <c r="S136" s="104">
        <f t="shared" si="194"/>
        <v>0</v>
      </c>
      <c r="T136" s="3">
        <f t="shared" si="195"/>
        <v>0</v>
      </c>
      <c r="U136" s="3">
        <f t="shared" si="196"/>
        <v>0</v>
      </c>
      <c r="V136" s="3">
        <f t="shared" si="128"/>
        <v>0</v>
      </c>
      <c r="W136" s="3">
        <f t="shared" si="129"/>
        <v>0</v>
      </c>
      <c r="X136" s="3">
        <f>IF(S136=0,0,IF(U136-V136=0,0,MIN(U136-V136,$D$1-$C136-SUMIF($J$15:W$15,"Snowball",$J136:W136))))</f>
        <v>0</v>
      </c>
      <c r="Y136" s="3">
        <f t="shared" si="166"/>
        <v>0</v>
      </c>
      <c r="Z136" s="104">
        <f t="shared" si="197"/>
        <v>0</v>
      </c>
      <c r="AA136" s="3">
        <f t="shared" si="198"/>
        <v>0</v>
      </c>
      <c r="AB136" s="3">
        <f t="shared" si="199"/>
        <v>0</v>
      </c>
      <c r="AC136" s="3">
        <f t="shared" si="130"/>
        <v>0</v>
      </c>
      <c r="AD136" s="3">
        <f t="shared" si="131"/>
        <v>0</v>
      </c>
      <c r="AE136" s="3">
        <f>IF(Z136=0,0,IF(AB136-AC136=0,0,MIN(AB136-AC136,$D$1-$C136-SUMIF($J$15:AD$15,"Snowball",$J136:AD136))))</f>
        <v>0</v>
      </c>
      <c r="AF136" s="3">
        <f t="shared" si="167"/>
        <v>0</v>
      </c>
      <c r="AG136" s="104">
        <f t="shared" si="200"/>
        <v>0</v>
      </c>
      <c r="AH136" s="3">
        <f t="shared" si="201"/>
        <v>0</v>
      </c>
      <c r="AI136" s="3">
        <f t="shared" si="202"/>
        <v>0</v>
      </c>
      <c r="AJ136" s="3">
        <f t="shared" si="132"/>
        <v>0</v>
      </c>
      <c r="AK136" s="3">
        <f t="shared" si="133"/>
        <v>0</v>
      </c>
      <c r="AL136" s="3">
        <f>IF(AG136=0,0,IF(AI136-AJ136=0,0,MIN(AI136-AJ136,$D$1-$C136-SUMIF($J$15:AK$15,"Snowball",$J136:AK136))))</f>
        <v>0</v>
      </c>
      <c r="AM136" s="3">
        <f t="shared" si="168"/>
        <v>0</v>
      </c>
      <c r="AN136" s="104">
        <f t="shared" si="203"/>
        <v>0</v>
      </c>
      <c r="AO136" s="3">
        <f t="shared" si="204"/>
        <v>0</v>
      </c>
      <c r="AP136" s="3">
        <f t="shared" si="205"/>
        <v>0</v>
      </c>
      <c r="AQ136" s="3">
        <f t="shared" si="134"/>
        <v>0</v>
      </c>
      <c r="AR136" s="3">
        <f t="shared" si="135"/>
        <v>0</v>
      </c>
      <c r="AS136" s="3">
        <f>IF(AN136=0,0,IF(AP136-AQ136=0,0,MIN(AP136-AQ136,$D$1-$C136-SUMIF($J$15:AR$15,"Snowball",$J136:AR136))))</f>
        <v>0</v>
      </c>
      <c r="AT136" s="3">
        <f t="shared" si="169"/>
        <v>0</v>
      </c>
      <c r="AU136" s="104">
        <f t="shared" si="206"/>
        <v>0</v>
      </c>
      <c r="AV136" s="3">
        <f t="shared" si="207"/>
        <v>0</v>
      </c>
      <c r="AW136" s="3">
        <f t="shared" si="208"/>
        <v>0</v>
      </c>
      <c r="AX136" s="3">
        <f t="shared" si="136"/>
        <v>0</v>
      </c>
      <c r="AY136" s="3">
        <f t="shared" si="137"/>
        <v>0</v>
      </c>
      <c r="AZ136" s="3">
        <f>IF(AU136=0,0,IF(AW136-AX136=0,0,MIN(AW136-AX136,$D$1-$C136-SUMIF($J$15:AY$15,"Snowball",$J136:AY136))))</f>
        <v>0</v>
      </c>
      <c r="BA136" s="3">
        <f t="shared" si="170"/>
        <v>0</v>
      </c>
      <c r="BB136" s="104">
        <f t="shared" si="209"/>
        <v>0</v>
      </c>
      <c r="BC136" s="3">
        <f t="shared" si="210"/>
        <v>0</v>
      </c>
      <c r="BD136" s="3">
        <f t="shared" si="211"/>
        <v>0</v>
      </c>
      <c r="BE136" s="3">
        <f t="shared" si="138"/>
        <v>0</v>
      </c>
      <c r="BF136" s="3">
        <f t="shared" si="139"/>
        <v>0</v>
      </c>
      <c r="BG136" s="3">
        <f>IF(BB136=0,0,IF(BD136-BE136=0,0,MIN(BD136-BE136,$D$1-$C136-SUMIF($J$15:BF$15,"Snowball",$J136:BF136))))</f>
        <v>0</v>
      </c>
      <c r="BH136" s="3">
        <f t="shared" si="171"/>
        <v>0</v>
      </c>
      <c r="BI136" s="104">
        <f t="shared" si="212"/>
        <v>0</v>
      </c>
      <c r="BJ136" s="3">
        <f t="shared" si="213"/>
        <v>0</v>
      </c>
      <c r="BK136" s="3">
        <f t="shared" si="214"/>
        <v>0</v>
      </c>
      <c r="BL136" s="3">
        <f t="shared" si="140"/>
        <v>0</v>
      </c>
      <c r="BM136" s="3">
        <f t="shared" si="141"/>
        <v>0</v>
      </c>
      <c r="BN136" s="3">
        <f>IF(BI136=0,0,IF(BK136-BL136=0,0,MIN(BK136-BL136,$D$1-$C136-SUMIF($J$15:BM$15,"Snowball",$J136:BM136))))</f>
        <v>0</v>
      </c>
      <c r="BO136" s="3">
        <f t="shared" si="172"/>
        <v>0</v>
      </c>
      <c r="BP136" s="104">
        <f t="shared" si="215"/>
        <v>0</v>
      </c>
      <c r="BQ136" s="3">
        <f t="shared" si="216"/>
        <v>0</v>
      </c>
      <c r="BR136" s="3">
        <f t="shared" si="217"/>
        <v>0</v>
      </c>
      <c r="BS136" s="3">
        <f t="shared" si="142"/>
        <v>0</v>
      </c>
      <c r="BT136" s="3">
        <f t="shared" si="143"/>
        <v>0</v>
      </c>
      <c r="BU136" s="3">
        <f>IF(BP136=0,0,IF(BR136-BS136=0,0,MIN(BR136-BS136,$D$1-$C136-SUMIF($J$15:BT$15,"Snowball",$J136:BT136))))</f>
        <v>0</v>
      </c>
      <c r="BV136" s="3">
        <f t="shared" si="173"/>
        <v>0</v>
      </c>
      <c r="BW136" s="104">
        <f t="shared" si="218"/>
        <v>0</v>
      </c>
      <c r="BX136" s="3">
        <f t="shared" si="219"/>
        <v>0</v>
      </c>
      <c r="BY136" s="3">
        <f t="shared" si="220"/>
        <v>0</v>
      </c>
      <c r="BZ136" s="3">
        <f t="shared" si="144"/>
        <v>0</v>
      </c>
      <c r="CA136" s="3">
        <f t="shared" si="145"/>
        <v>0</v>
      </c>
      <c r="CB136" s="3">
        <f>IF(BW136=0,0,IF(BY136-BZ136=0,0,MIN(BY136-BZ136,$D$1-$C136-SUMIF($J$15:CA$15,"Snowball",$J136:CA136))))</f>
        <v>0</v>
      </c>
      <c r="CC136" s="3">
        <f t="shared" si="174"/>
        <v>0</v>
      </c>
      <c r="CD136" s="104">
        <f t="shared" si="221"/>
        <v>0</v>
      </c>
      <c r="CE136" s="3">
        <f t="shared" si="222"/>
        <v>0</v>
      </c>
      <c r="CF136" s="3">
        <f t="shared" si="223"/>
        <v>0</v>
      </c>
      <c r="CG136" s="3">
        <f t="shared" si="146"/>
        <v>0</v>
      </c>
      <c r="CH136" s="3">
        <f t="shared" si="147"/>
        <v>0</v>
      </c>
      <c r="CI136" s="3">
        <f>IF(CD136=0,0,IF(CF136-CG136=0,0,MIN(CF136-CG136,$D$1-$C136-SUMIF($J$15:CH$15,"Snowball",$J136:CH136))))</f>
        <v>0</v>
      </c>
      <c r="CJ136" s="3">
        <f t="shared" si="175"/>
        <v>0</v>
      </c>
      <c r="CK136" s="104">
        <f t="shared" si="224"/>
        <v>0</v>
      </c>
      <c r="CL136" s="3">
        <f t="shared" si="225"/>
        <v>0</v>
      </c>
      <c r="CM136" s="3">
        <f t="shared" si="226"/>
        <v>0</v>
      </c>
      <c r="CN136" s="3">
        <f t="shared" si="148"/>
        <v>0</v>
      </c>
      <c r="CO136" s="3">
        <f t="shared" si="149"/>
        <v>0</v>
      </c>
      <c r="CP136" s="3">
        <f>IF(CK136=0,0,IF(CM136-CN136=0,0,MIN(CM136-CN136,$D$1-$C136-SUMIF($J$15:CO$15,"Snowball",$J136:CO136))))</f>
        <v>0</v>
      </c>
      <c r="CQ136" s="3">
        <f t="shared" si="176"/>
        <v>0</v>
      </c>
      <c r="CR136" s="104">
        <f t="shared" si="227"/>
        <v>0</v>
      </c>
      <c r="CS136" s="3">
        <f t="shared" si="228"/>
        <v>0</v>
      </c>
      <c r="CT136" s="3">
        <f t="shared" si="229"/>
        <v>0</v>
      </c>
      <c r="CU136" s="3">
        <f t="shared" si="150"/>
        <v>0</v>
      </c>
      <c r="CV136" s="3">
        <f t="shared" si="151"/>
        <v>0</v>
      </c>
      <c r="CW136" s="3">
        <f>IF(CR136=0,0,IF(CT136-CU136=0,0,MIN(CT136-CU136,$D$1-$C136-SUMIF($J$15:CV$15,"Snowball",$J136:CV136))))</f>
        <v>0</v>
      </c>
      <c r="CX136" s="3">
        <f t="shared" si="177"/>
        <v>0</v>
      </c>
      <c r="CY136" s="104">
        <f t="shared" si="230"/>
        <v>0</v>
      </c>
      <c r="CZ136" s="3">
        <f t="shared" si="231"/>
        <v>0</v>
      </c>
      <c r="DA136" s="3">
        <f t="shared" si="232"/>
        <v>0</v>
      </c>
      <c r="DB136" s="3">
        <f t="shared" si="152"/>
        <v>0</v>
      </c>
      <c r="DC136" s="3">
        <f t="shared" si="153"/>
        <v>0</v>
      </c>
      <c r="DD136" s="3">
        <f>IF(CY136=0,0,IF(DA136-DB136=0,0,MIN(DA136-DB136,$D$1-$C136-SUMIF($J$15:DC$15,"Snowball",$J136:DC136))))</f>
        <v>0</v>
      </c>
      <c r="DE136" s="3">
        <f t="shared" si="178"/>
        <v>0</v>
      </c>
      <c r="DF136" s="104">
        <f t="shared" si="233"/>
        <v>0</v>
      </c>
      <c r="DG136" s="3">
        <f t="shared" si="234"/>
        <v>0</v>
      </c>
      <c r="DH136" s="3">
        <f t="shared" si="235"/>
        <v>0</v>
      </c>
      <c r="DI136" s="3">
        <f t="shared" si="154"/>
        <v>0</v>
      </c>
      <c r="DJ136" s="3">
        <f t="shared" si="155"/>
        <v>0</v>
      </c>
      <c r="DK136" s="3">
        <f>IF(DF136=0,0,IF(DH136-DI136=0,0,MIN(DH136-DI136,$D$1-$C136-SUMIF($J$15:DJ$15,"Snowball",$J136:DJ136))))</f>
        <v>0</v>
      </c>
      <c r="DL136" s="3">
        <f t="shared" si="179"/>
        <v>0</v>
      </c>
      <c r="DM136" s="104">
        <f t="shared" si="236"/>
        <v>0</v>
      </c>
      <c r="DN136" s="3">
        <f t="shared" si="237"/>
        <v>0</v>
      </c>
      <c r="DO136" s="3">
        <f t="shared" si="238"/>
        <v>0</v>
      </c>
      <c r="DP136" s="3">
        <f t="shared" si="156"/>
        <v>0</v>
      </c>
      <c r="DQ136" s="3">
        <f t="shared" si="157"/>
        <v>0</v>
      </c>
      <c r="DR136" s="3">
        <f>IF(DM136=0,0,IF(DO136-DP136=0,0,MIN(DO136-DP136,$D$1-$C136-SUMIF($J$15:DQ$15,"Snowball",$J136:DQ136))))</f>
        <v>0</v>
      </c>
      <c r="DS136" s="3">
        <f t="shared" si="180"/>
        <v>0</v>
      </c>
      <c r="DT136" s="104">
        <f t="shared" si="239"/>
        <v>0</v>
      </c>
      <c r="DU136" s="3">
        <f t="shared" si="240"/>
        <v>0</v>
      </c>
      <c r="DV136" s="3">
        <f t="shared" si="241"/>
        <v>0</v>
      </c>
      <c r="DW136" s="3">
        <f t="shared" si="158"/>
        <v>0</v>
      </c>
      <c r="DX136" s="3">
        <f t="shared" si="159"/>
        <v>0</v>
      </c>
      <c r="DY136" s="3">
        <f>IF(DT136=0,0,IF(DV136-DW136=0,0,MIN(DV136-DW136,$D$1-$C136-SUMIF($J$15:DX$15,"Snowball",$J136:DX136))))</f>
        <v>0</v>
      </c>
      <c r="DZ136" s="3">
        <f t="shared" si="181"/>
        <v>0</v>
      </c>
      <c r="EA136" s="104">
        <f t="shared" si="242"/>
        <v>0</v>
      </c>
      <c r="EB136" s="3">
        <f t="shared" si="243"/>
        <v>0</v>
      </c>
      <c r="EC136" s="3">
        <f t="shared" si="244"/>
        <v>0</v>
      </c>
      <c r="ED136" s="3">
        <f t="shared" si="160"/>
        <v>0</v>
      </c>
      <c r="EE136" s="3">
        <f t="shared" si="161"/>
        <v>0</v>
      </c>
      <c r="EF136" s="3">
        <f>IF(EA136=0,0,IF(EC136-ED136=0,0,MIN(EC136-ED136,$D$1-$C136-SUMIF($J$15:EE$15,"Snowball",$J136:EE136))))</f>
        <v>0</v>
      </c>
      <c r="EG136" s="3">
        <f t="shared" si="182"/>
        <v>0</v>
      </c>
      <c r="EH136" s="104">
        <f t="shared" si="245"/>
        <v>0</v>
      </c>
      <c r="EI136" s="3">
        <f t="shared" si="246"/>
        <v>0</v>
      </c>
      <c r="EJ136" s="3">
        <f t="shared" si="247"/>
        <v>0</v>
      </c>
      <c r="EK136" s="3">
        <f t="shared" si="162"/>
        <v>0</v>
      </c>
      <c r="EL136" s="3">
        <f t="shared" si="163"/>
        <v>0</v>
      </c>
      <c r="EM136" s="3">
        <f>IF(EH136=0,0,IF(EJ136-EK136=0,0,MIN(EJ136-EK136,$D$1-$C136-SUMIF($J$15:EL$15,"Snowball",$J136:EL136))))</f>
        <v>0</v>
      </c>
      <c r="EN136" s="3">
        <f t="shared" si="183"/>
        <v>0</v>
      </c>
    </row>
    <row r="137" spans="1:144" x14ac:dyDescent="0.25">
      <c r="A137" s="1" t="s">
        <v>137</v>
      </c>
      <c r="B137" s="76">
        <f t="shared" si="184"/>
        <v>0</v>
      </c>
      <c r="C137" s="3">
        <f t="shared" si="185"/>
        <v>0</v>
      </c>
      <c r="D137" s="101">
        <f t="shared" si="186"/>
        <v>0</v>
      </c>
      <c r="E137" s="104">
        <f t="shared" si="187"/>
        <v>0</v>
      </c>
      <c r="F137" s="3">
        <f t="shared" si="188"/>
        <v>0</v>
      </c>
      <c r="G137" s="3">
        <f t="shared" si="189"/>
        <v>0</v>
      </c>
      <c r="H137" s="3">
        <f t="shared" si="124"/>
        <v>0</v>
      </c>
      <c r="I137" s="3">
        <f t="shared" si="125"/>
        <v>0</v>
      </c>
      <c r="J137" s="3">
        <f t="shared" si="190"/>
        <v>0</v>
      </c>
      <c r="K137" s="3">
        <f t="shared" si="164"/>
        <v>0</v>
      </c>
      <c r="L137" s="104">
        <f t="shared" si="191"/>
        <v>0</v>
      </c>
      <c r="M137" s="3">
        <f t="shared" si="192"/>
        <v>0</v>
      </c>
      <c r="N137" s="3">
        <f t="shared" si="193"/>
        <v>0</v>
      </c>
      <c r="O137" s="3">
        <f t="shared" si="126"/>
        <v>0</v>
      </c>
      <c r="P137" s="3">
        <f t="shared" si="127"/>
        <v>0</v>
      </c>
      <c r="Q137" s="3">
        <f>IF(L137=0,0,IF(N137-O137=0,0,MIN(N137-O137,$D$1-$C137-SUMIF($J$15:P$15,"Snowball",$J137:P137))))</f>
        <v>0</v>
      </c>
      <c r="R137" s="3">
        <f t="shared" si="165"/>
        <v>0</v>
      </c>
      <c r="S137" s="104">
        <f t="shared" si="194"/>
        <v>0</v>
      </c>
      <c r="T137" s="3">
        <f t="shared" si="195"/>
        <v>0</v>
      </c>
      <c r="U137" s="3">
        <f t="shared" si="196"/>
        <v>0</v>
      </c>
      <c r="V137" s="3">
        <f t="shared" si="128"/>
        <v>0</v>
      </c>
      <c r="W137" s="3">
        <f t="shared" si="129"/>
        <v>0</v>
      </c>
      <c r="X137" s="3">
        <f>IF(S137=0,0,IF(U137-V137=0,0,MIN(U137-V137,$D$1-$C137-SUMIF($J$15:W$15,"Snowball",$J137:W137))))</f>
        <v>0</v>
      </c>
      <c r="Y137" s="3">
        <f t="shared" si="166"/>
        <v>0</v>
      </c>
      <c r="Z137" s="104">
        <f t="shared" si="197"/>
        <v>0</v>
      </c>
      <c r="AA137" s="3">
        <f t="shared" si="198"/>
        <v>0</v>
      </c>
      <c r="AB137" s="3">
        <f t="shared" si="199"/>
        <v>0</v>
      </c>
      <c r="AC137" s="3">
        <f t="shared" si="130"/>
        <v>0</v>
      </c>
      <c r="AD137" s="3">
        <f t="shared" si="131"/>
        <v>0</v>
      </c>
      <c r="AE137" s="3">
        <f>IF(Z137=0,0,IF(AB137-AC137=0,0,MIN(AB137-AC137,$D$1-$C137-SUMIF($J$15:AD$15,"Snowball",$J137:AD137))))</f>
        <v>0</v>
      </c>
      <c r="AF137" s="3">
        <f t="shared" si="167"/>
        <v>0</v>
      </c>
      <c r="AG137" s="104">
        <f t="shared" si="200"/>
        <v>0</v>
      </c>
      <c r="AH137" s="3">
        <f t="shared" si="201"/>
        <v>0</v>
      </c>
      <c r="AI137" s="3">
        <f t="shared" si="202"/>
        <v>0</v>
      </c>
      <c r="AJ137" s="3">
        <f t="shared" si="132"/>
        <v>0</v>
      </c>
      <c r="AK137" s="3">
        <f t="shared" si="133"/>
        <v>0</v>
      </c>
      <c r="AL137" s="3">
        <f>IF(AG137=0,0,IF(AI137-AJ137=0,0,MIN(AI137-AJ137,$D$1-$C137-SUMIF($J$15:AK$15,"Snowball",$J137:AK137))))</f>
        <v>0</v>
      </c>
      <c r="AM137" s="3">
        <f t="shared" si="168"/>
        <v>0</v>
      </c>
      <c r="AN137" s="104">
        <f t="shared" si="203"/>
        <v>0</v>
      </c>
      <c r="AO137" s="3">
        <f t="shared" si="204"/>
        <v>0</v>
      </c>
      <c r="AP137" s="3">
        <f t="shared" si="205"/>
        <v>0</v>
      </c>
      <c r="AQ137" s="3">
        <f t="shared" si="134"/>
        <v>0</v>
      </c>
      <c r="AR137" s="3">
        <f t="shared" si="135"/>
        <v>0</v>
      </c>
      <c r="AS137" s="3">
        <f>IF(AN137=0,0,IF(AP137-AQ137=0,0,MIN(AP137-AQ137,$D$1-$C137-SUMIF($J$15:AR$15,"Snowball",$J137:AR137))))</f>
        <v>0</v>
      </c>
      <c r="AT137" s="3">
        <f t="shared" si="169"/>
        <v>0</v>
      </c>
      <c r="AU137" s="104">
        <f t="shared" si="206"/>
        <v>0</v>
      </c>
      <c r="AV137" s="3">
        <f t="shared" si="207"/>
        <v>0</v>
      </c>
      <c r="AW137" s="3">
        <f t="shared" si="208"/>
        <v>0</v>
      </c>
      <c r="AX137" s="3">
        <f t="shared" si="136"/>
        <v>0</v>
      </c>
      <c r="AY137" s="3">
        <f t="shared" si="137"/>
        <v>0</v>
      </c>
      <c r="AZ137" s="3">
        <f>IF(AU137=0,0,IF(AW137-AX137=0,0,MIN(AW137-AX137,$D$1-$C137-SUMIF($J$15:AY$15,"Snowball",$J137:AY137))))</f>
        <v>0</v>
      </c>
      <c r="BA137" s="3">
        <f t="shared" si="170"/>
        <v>0</v>
      </c>
      <c r="BB137" s="104">
        <f t="shared" si="209"/>
        <v>0</v>
      </c>
      <c r="BC137" s="3">
        <f t="shared" si="210"/>
        <v>0</v>
      </c>
      <c r="BD137" s="3">
        <f t="shared" si="211"/>
        <v>0</v>
      </c>
      <c r="BE137" s="3">
        <f t="shared" si="138"/>
        <v>0</v>
      </c>
      <c r="BF137" s="3">
        <f t="shared" si="139"/>
        <v>0</v>
      </c>
      <c r="BG137" s="3">
        <f>IF(BB137=0,0,IF(BD137-BE137=0,0,MIN(BD137-BE137,$D$1-$C137-SUMIF($J$15:BF$15,"Snowball",$J137:BF137))))</f>
        <v>0</v>
      </c>
      <c r="BH137" s="3">
        <f t="shared" si="171"/>
        <v>0</v>
      </c>
      <c r="BI137" s="104">
        <f t="shared" si="212"/>
        <v>0</v>
      </c>
      <c r="BJ137" s="3">
        <f t="shared" si="213"/>
        <v>0</v>
      </c>
      <c r="BK137" s="3">
        <f t="shared" si="214"/>
        <v>0</v>
      </c>
      <c r="BL137" s="3">
        <f t="shared" si="140"/>
        <v>0</v>
      </c>
      <c r="BM137" s="3">
        <f t="shared" si="141"/>
        <v>0</v>
      </c>
      <c r="BN137" s="3">
        <f>IF(BI137=0,0,IF(BK137-BL137=0,0,MIN(BK137-BL137,$D$1-$C137-SUMIF($J$15:BM$15,"Snowball",$J137:BM137))))</f>
        <v>0</v>
      </c>
      <c r="BO137" s="3">
        <f t="shared" si="172"/>
        <v>0</v>
      </c>
      <c r="BP137" s="104">
        <f t="shared" si="215"/>
        <v>0</v>
      </c>
      <c r="BQ137" s="3">
        <f t="shared" si="216"/>
        <v>0</v>
      </c>
      <c r="BR137" s="3">
        <f t="shared" si="217"/>
        <v>0</v>
      </c>
      <c r="BS137" s="3">
        <f t="shared" si="142"/>
        <v>0</v>
      </c>
      <c r="BT137" s="3">
        <f t="shared" si="143"/>
        <v>0</v>
      </c>
      <c r="BU137" s="3">
        <f>IF(BP137=0,0,IF(BR137-BS137=0,0,MIN(BR137-BS137,$D$1-$C137-SUMIF($J$15:BT$15,"Snowball",$J137:BT137))))</f>
        <v>0</v>
      </c>
      <c r="BV137" s="3">
        <f t="shared" si="173"/>
        <v>0</v>
      </c>
      <c r="BW137" s="104">
        <f t="shared" si="218"/>
        <v>0</v>
      </c>
      <c r="BX137" s="3">
        <f t="shared" si="219"/>
        <v>0</v>
      </c>
      <c r="BY137" s="3">
        <f t="shared" si="220"/>
        <v>0</v>
      </c>
      <c r="BZ137" s="3">
        <f t="shared" si="144"/>
        <v>0</v>
      </c>
      <c r="CA137" s="3">
        <f t="shared" si="145"/>
        <v>0</v>
      </c>
      <c r="CB137" s="3">
        <f>IF(BW137=0,0,IF(BY137-BZ137=0,0,MIN(BY137-BZ137,$D$1-$C137-SUMIF($J$15:CA$15,"Snowball",$J137:CA137))))</f>
        <v>0</v>
      </c>
      <c r="CC137" s="3">
        <f t="shared" si="174"/>
        <v>0</v>
      </c>
      <c r="CD137" s="104">
        <f t="shared" si="221"/>
        <v>0</v>
      </c>
      <c r="CE137" s="3">
        <f t="shared" si="222"/>
        <v>0</v>
      </c>
      <c r="CF137" s="3">
        <f t="shared" si="223"/>
        <v>0</v>
      </c>
      <c r="CG137" s="3">
        <f t="shared" si="146"/>
        <v>0</v>
      </c>
      <c r="CH137" s="3">
        <f t="shared" si="147"/>
        <v>0</v>
      </c>
      <c r="CI137" s="3">
        <f>IF(CD137=0,0,IF(CF137-CG137=0,0,MIN(CF137-CG137,$D$1-$C137-SUMIF($J$15:CH$15,"Snowball",$J137:CH137))))</f>
        <v>0</v>
      </c>
      <c r="CJ137" s="3">
        <f t="shared" si="175"/>
        <v>0</v>
      </c>
      <c r="CK137" s="104">
        <f t="shared" si="224"/>
        <v>0</v>
      </c>
      <c r="CL137" s="3">
        <f t="shared" si="225"/>
        <v>0</v>
      </c>
      <c r="CM137" s="3">
        <f t="shared" si="226"/>
        <v>0</v>
      </c>
      <c r="CN137" s="3">
        <f t="shared" si="148"/>
        <v>0</v>
      </c>
      <c r="CO137" s="3">
        <f t="shared" si="149"/>
        <v>0</v>
      </c>
      <c r="CP137" s="3">
        <f>IF(CK137=0,0,IF(CM137-CN137=0,0,MIN(CM137-CN137,$D$1-$C137-SUMIF($J$15:CO$15,"Snowball",$J137:CO137))))</f>
        <v>0</v>
      </c>
      <c r="CQ137" s="3">
        <f t="shared" si="176"/>
        <v>0</v>
      </c>
      <c r="CR137" s="104">
        <f t="shared" si="227"/>
        <v>0</v>
      </c>
      <c r="CS137" s="3">
        <f t="shared" si="228"/>
        <v>0</v>
      </c>
      <c r="CT137" s="3">
        <f t="shared" si="229"/>
        <v>0</v>
      </c>
      <c r="CU137" s="3">
        <f t="shared" si="150"/>
        <v>0</v>
      </c>
      <c r="CV137" s="3">
        <f t="shared" si="151"/>
        <v>0</v>
      </c>
      <c r="CW137" s="3">
        <f>IF(CR137=0,0,IF(CT137-CU137=0,0,MIN(CT137-CU137,$D$1-$C137-SUMIF($J$15:CV$15,"Snowball",$J137:CV137))))</f>
        <v>0</v>
      </c>
      <c r="CX137" s="3">
        <f t="shared" si="177"/>
        <v>0</v>
      </c>
      <c r="CY137" s="104">
        <f t="shared" si="230"/>
        <v>0</v>
      </c>
      <c r="CZ137" s="3">
        <f t="shared" si="231"/>
        <v>0</v>
      </c>
      <c r="DA137" s="3">
        <f t="shared" si="232"/>
        <v>0</v>
      </c>
      <c r="DB137" s="3">
        <f t="shared" si="152"/>
        <v>0</v>
      </c>
      <c r="DC137" s="3">
        <f t="shared" si="153"/>
        <v>0</v>
      </c>
      <c r="DD137" s="3">
        <f>IF(CY137=0,0,IF(DA137-DB137=0,0,MIN(DA137-DB137,$D$1-$C137-SUMIF($J$15:DC$15,"Snowball",$J137:DC137))))</f>
        <v>0</v>
      </c>
      <c r="DE137" s="3">
        <f t="shared" si="178"/>
        <v>0</v>
      </c>
      <c r="DF137" s="104">
        <f t="shared" si="233"/>
        <v>0</v>
      </c>
      <c r="DG137" s="3">
        <f t="shared" si="234"/>
        <v>0</v>
      </c>
      <c r="DH137" s="3">
        <f t="shared" si="235"/>
        <v>0</v>
      </c>
      <c r="DI137" s="3">
        <f t="shared" si="154"/>
        <v>0</v>
      </c>
      <c r="DJ137" s="3">
        <f t="shared" si="155"/>
        <v>0</v>
      </c>
      <c r="DK137" s="3">
        <f>IF(DF137=0,0,IF(DH137-DI137=0,0,MIN(DH137-DI137,$D$1-$C137-SUMIF($J$15:DJ$15,"Snowball",$J137:DJ137))))</f>
        <v>0</v>
      </c>
      <c r="DL137" s="3">
        <f t="shared" si="179"/>
        <v>0</v>
      </c>
      <c r="DM137" s="104">
        <f t="shared" si="236"/>
        <v>0</v>
      </c>
      <c r="DN137" s="3">
        <f t="shared" si="237"/>
        <v>0</v>
      </c>
      <c r="DO137" s="3">
        <f t="shared" si="238"/>
        <v>0</v>
      </c>
      <c r="DP137" s="3">
        <f t="shared" si="156"/>
        <v>0</v>
      </c>
      <c r="DQ137" s="3">
        <f t="shared" si="157"/>
        <v>0</v>
      </c>
      <c r="DR137" s="3">
        <f>IF(DM137=0,0,IF(DO137-DP137=0,0,MIN(DO137-DP137,$D$1-$C137-SUMIF($J$15:DQ$15,"Snowball",$J137:DQ137))))</f>
        <v>0</v>
      </c>
      <c r="DS137" s="3">
        <f t="shared" si="180"/>
        <v>0</v>
      </c>
      <c r="DT137" s="104">
        <f t="shared" si="239"/>
        <v>0</v>
      </c>
      <c r="DU137" s="3">
        <f t="shared" si="240"/>
        <v>0</v>
      </c>
      <c r="DV137" s="3">
        <f t="shared" si="241"/>
        <v>0</v>
      </c>
      <c r="DW137" s="3">
        <f t="shared" si="158"/>
        <v>0</v>
      </c>
      <c r="DX137" s="3">
        <f t="shared" si="159"/>
        <v>0</v>
      </c>
      <c r="DY137" s="3">
        <f>IF(DT137=0,0,IF(DV137-DW137=0,0,MIN(DV137-DW137,$D$1-$C137-SUMIF($J$15:DX$15,"Snowball",$J137:DX137))))</f>
        <v>0</v>
      </c>
      <c r="DZ137" s="3">
        <f t="shared" si="181"/>
        <v>0</v>
      </c>
      <c r="EA137" s="104">
        <f t="shared" si="242"/>
        <v>0</v>
      </c>
      <c r="EB137" s="3">
        <f t="shared" si="243"/>
        <v>0</v>
      </c>
      <c r="EC137" s="3">
        <f t="shared" si="244"/>
        <v>0</v>
      </c>
      <c r="ED137" s="3">
        <f t="shared" si="160"/>
        <v>0</v>
      </c>
      <c r="EE137" s="3">
        <f t="shared" si="161"/>
        <v>0</v>
      </c>
      <c r="EF137" s="3">
        <f>IF(EA137=0,0,IF(EC137-ED137=0,0,MIN(EC137-ED137,$D$1-$C137-SUMIF($J$15:EE$15,"Snowball",$J137:EE137))))</f>
        <v>0</v>
      </c>
      <c r="EG137" s="3">
        <f t="shared" si="182"/>
        <v>0</v>
      </c>
      <c r="EH137" s="104">
        <f t="shared" si="245"/>
        <v>0</v>
      </c>
      <c r="EI137" s="3">
        <f t="shared" si="246"/>
        <v>0</v>
      </c>
      <c r="EJ137" s="3">
        <f t="shared" si="247"/>
        <v>0</v>
      </c>
      <c r="EK137" s="3">
        <f t="shared" si="162"/>
        <v>0</v>
      </c>
      <c r="EL137" s="3">
        <f t="shared" si="163"/>
        <v>0</v>
      </c>
      <c r="EM137" s="3">
        <f>IF(EH137=0,0,IF(EJ137-EK137=0,0,MIN(EJ137-EK137,$D$1-$C137-SUMIF($J$15:EL$15,"Snowball",$J137:EL137))))</f>
        <v>0</v>
      </c>
      <c r="EN137" s="3">
        <f t="shared" si="183"/>
        <v>0</v>
      </c>
    </row>
    <row r="138" spans="1:144" x14ac:dyDescent="0.25">
      <c r="A138" s="1" t="s">
        <v>138</v>
      </c>
      <c r="B138" s="76">
        <f t="shared" si="184"/>
        <v>0</v>
      </c>
      <c r="C138" s="3">
        <f t="shared" si="185"/>
        <v>0</v>
      </c>
      <c r="D138" s="101">
        <f t="shared" si="186"/>
        <v>0</v>
      </c>
      <c r="E138" s="104">
        <f t="shared" si="187"/>
        <v>0</v>
      </c>
      <c r="F138" s="3">
        <f t="shared" si="188"/>
        <v>0</v>
      </c>
      <c r="G138" s="3">
        <f t="shared" si="189"/>
        <v>0</v>
      </c>
      <c r="H138" s="3">
        <f t="shared" si="124"/>
        <v>0</v>
      </c>
      <c r="I138" s="3">
        <f t="shared" si="125"/>
        <v>0</v>
      </c>
      <c r="J138" s="3">
        <f t="shared" si="190"/>
        <v>0</v>
      </c>
      <c r="K138" s="3">
        <f t="shared" si="164"/>
        <v>0</v>
      </c>
      <c r="L138" s="104">
        <f t="shared" si="191"/>
        <v>0</v>
      </c>
      <c r="M138" s="3">
        <f t="shared" si="192"/>
        <v>0</v>
      </c>
      <c r="N138" s="3">
        <f t="shared" si="193"/>
        <v>0</v>
      </c>
      <c r="O138" s="3">
        <f t="shared" si="126"/>
        <v>0</v>
      </c>
      <c r="P138" s="3">
        <f t="shared" si="127"/>
        <v>0</v>
      </c>
      <c r="Q138" s="3">
        <f>IF(L138=0,0,IF(N138-O138=0,0,MIN(N138-O138,$D$1-$C138-SUMIF($J$15:P$15,"Snowball",$J138:P138))))</f>
        <v>0</v>
      </c>
      <c r="R138" s="3">
        <f t="shared" si="165"/>
        <v>0</v>
      </c>
      <c r="S138" s="104">
        <f t="shared" si="194"/>
        <v>0</v>
      </c>
      <c r="T138" s="3">
        <f t="shared" si="195"/>
        <v>0</v>
      </c>
      <c r="U138" s="3">
        <f t="shared" si="196"/>
        <v>0</v>
      </c>
      <c r="V138" s="3">
        <f t="shared" si="128"/>
        <v>0</v>
      </c>
      <c r="W138" s="3">
        <f t="shared" si="129"/>
        <v>0</v>
      </c>
      <c r="X138" s="3">
        <f>IF(S138=0,0,IF(U138-V138=0,0,MIN(U138-V138,$D$1-$C138-SUMIF($J$15:W$15,"Snowball",$J138:W138))))</f>
        <v>0</v>
      </c>
      <c r="Y138" s="3">
        <f t="shared" si="166"/>
        <v>0</v>
      </c>
      <c r="Z138" s="104">
        <f t="shared" si="197"/>
        <v>0</v>
      </c>
      <c r="AA138" s="3">
        <f t="shared" si="198"/>
        <v>0</v>
      </c>
      <c r="AB138" s="3">
        <f t="shared" si="199"/>
        <v>0</v>
      </c>
      <c r="AC138" s="3">
        <f t="shared" si="130"/>
        <v>0</v>
      </c>
      <c r="AD138" s="3">
        <f t="shared" si="131"/>
        <v>0</v>
      </c>
      <c r="AE138" s="3">
        <f>IF(Z138=0,0,IF(AB138-AC138=0,0,MIN(AB138-AC138,$D$1-$C138-SUMIF($J$15:AD$15,"Snowball",$J138:AD138))))</f>
        <v>0</v>
      </c>
      <c r="AF138" s="3">
        <f t="shared" si="167"/>
        <v>0</v>
      </c>
      <c r="AG138" s="104">
        <f t="shared" si="200"/>
        <v>0</v>
      </c>
      <c r="AH138" s="3">
        <f t="shared" si="201"/>
        <v>0</v>
      </c>
      <c r="AI138" s="3">
        <f t="shared" si="202"/>
        <v>0</v>
      </c>
      <c r="AJ138" s="3">
        <f t="shared" si="132"/>
        <v>0</v>
      </c>
      <c r="AK138" s="3">
        <f t="shared" si="133"/>
        <v>0</v>
      </c>
      <c r="AL138" s="3">
        <f>IF(AG138=0,0,IF(AI138-AJ138=0,0,MIN(AI138-AJ138,$D$1-$C138-SUMIF($J$15:AK$15,"Snowball",$J138:AK138))))</f>
        <v>0</v>
      </c>
      <c r="AM138" s="3">
        <f t="shared" si="168"/>
        <v>0</v>
      </c>
      <c r="AN138" s="104">
        <f t="shared" si="203"/>
        <v>0</v>
      </c>
      <c r="AO138" s="3">
        <f t="shared" si="204"/>
        <v>0</v>
      </c>
      <c r="AP138" s="3">
        <f t="shared" si="205"/>
        <v>0</v>
      </c>
      <c r="AQ138" s="3">
        <f t="shared" si="134"/>
        <v>0</v>
      </c>
      <c r="AR138" s="3">
        <f t="shared" si="135"/>
        <v>0</v>
      </c>
      <c r="AS138" s="3">
        <f>IF(AN138=0,0,IF(AP138-AQ138=0,0,MIN(AP138-AQ138,$D$1-$C138-SUMIF($J$15:AR$15,"Snowball",$J138:AR138))))</f>
        <v>0</v>
      </c>
      <c r="AT138" s="3">
        <f t="shared" si="169"/>
        <v>0</v>
      </c>
      <c r="AU138" s="104">
        <f t="shared" si="206"/>
        <v>0</v>
      </c>
      <c r="AV138" s="3">
        <f t="shared" si="207"/>
        <v>0</v>
      </c>
      <c r="AW138" s="3">
        <f t="shared" si="208"/>
        <v>0</v>
      </c>
      <c r="AX138" s="3">
        <f t="shared" si="136"/>
        <v>0</v>
      </c>
      <c r="AY138" s="3">
        <f t="shared" si="137"/>
        <v>0</v>
      </c>
      <c r="AZ138" s="3">
        <f>IF(AU138=0,0,IF(AW138-AX138=0,0,MIN(AW138-AX138,$D$1-$C138-SUMIF($J$15:AY$15,"Snowball",$J138:AY138))))</f>
        <v>0</v>
      </c>
      <c r="BA138" s="3">
        <f t="shared" si="170"/>
        <v>0</v>
      </c>
      <c r="BB138" s="104">
        <f t="shared" si="209"/>
        <v>0</v>
      </c>
      <c r="BC138" s="3">
        <f t="shared" si="210"/>
        <v>0</v>
      </c>
      <c r="BD138" s="3">
        <f t="shared" si="211"/>
        <v>0</v>
      </c>
      <c r="BE138" s="3">
        <f t="shared" si="138"/>
        <v>0</v>
      </c>
      <c r="BF138" s="3">
        <f t="shared" si="139"/>
        <v>0</v>
      </c>
      <c r="BG138" s="3">
        <f>IF(BB138=0,0,IF(BD138-BE138=0,0,MIN(BD138-BE138,$D$1-$C138-SUMIF($J$15:BF$15,"Snowball",$J138:BF138))))</f>
        <v>0</v>
      </c>
      <c r="BH138" s="3">
        <f t="shared" si="171"/>
        <v>0</v>
      </c>
      <c r="BI138" s="104">
        <f t="shared" si="212"/>
        <v>0</v>
      </c>
      <c r="BJ138" s="3">
        <f t="shared" si="213"/>
        <v>0</v>
      </c>
      <c r="BK138" s="3">
        <f t="shared" si="214"/>
        <v>0</v>
      </c>
      <c r="BL138" s="3">
        <f t="shared" si="140"/>
        <v>0</v>
      </c>
      <c r="BM138" s="3">
        <f t="shared" si="141"/>
        <v>0</v>
      </c>
      <c r="BN138" s="3">
        <f>IF(BI138=0,0,IF(BK138-BL138=0,0,MIN(BK138-BL138,$D$1-$C138-SUMIF($J$15:BM$15,"Snowball",$J138:BM138))))</f>
        <v>0</v>
      </c>
      <c r="BO138" s="3">
        <f t="shared" si="172"/>
        <v>0</v>
      </c>
      <c r="BP138" s="104">
        <f t="shared" si="215"/>
        <v>0</v>
      </c>
      <c r="BQ138" s="3">
        <f t="shared" si="216"/>
        <v>0</v>
      </c>
      <c r="BR138" s="3">
        <f t="shared" si="217"/>
        <v>0</v>
      </c>
      <c r="BS138" s="3">
        <f t="shared" si="142"/>
        <v>0</v>
      </c>
      <c r="BT138" s="3">
        <f t="shared" si="143"/>
        <v>0</v>
      </c>
      <c r="BU138" s="3">
        <f>IF(BP138=0,0,IF(BR138-BS138=0,0,MIN(BR138-BS138,$D$1-$C138-SUMIF($J$15:BT$15,"Snowball",$J138:BT138))))</f>
        <v>0</v>
      </c>
      <c r="BV138" s="3">
        <f t="shared" si="173"/>
        <v>0</v>
      </c>
      <c r="BW138" s="104">
        <f t="shared" si="218"/>
        <v>0</v>
      </c>
      <c r="BX138" s="3">
        <f t="shared" si="219"/>
        <v>0</v>
      </c>
      <c r="BY138" s="3">
        <f t="shared" si="220"/>
        <v>0</v>
      </c>
      <c r="BZ138" s="3">
        <f t="shared" si="144"/>
        <v>0</v>
      </c>
      <c r="CA138" s="3">
        <f t="shared" si="145"/>
        <v>0</v>
      </c>
      <c r="CB138" s="3">
        <f>IF(BW138=0,0,IF(BY138-BZ138=0,0,MIN(BY138-BZ138,$D$1-$C138-SUMIF($J$15:CA$15,"Snowball",$J138:CA138))))</f>
        <v>0</v>
      </c>
      <c r="CC138" s="3">
        <f t="shared" si="174"/>
        <v>0</v>
      </c>
      <c r="CD138" s="104">
        <f t="shared" si="221"/>
        <v>0</v>
      </c>
      <c r="CE138" s="3">
        <f t="shared" si="222"/>
        <v>0</v>
      </c>
      <c r="CF138" s="3">
        <f t="shared" si="223"/>
        <v>0</v>
      </c>
      <c r="CG138" s="3">
        <f t="shared" si="146"/>
        <v>0</v>
      </c>
      <c r="CH138" s="3">
        <f t="shared" si="147"/>
        <v>0</v>
      </c>
      <c r="CI138" s="3">
        <f>IF(CD138=0,0,IF(CF138-CG138=0,0,MIN(CF138-CG138,$D$1-$C138-SUMIF($J$15:CH$15,"Snowball",$J138:CH138))))</f>
        <v>0</v>
      </c>
      <c r="CJ138" s="3">
        <f t="shared" si="175"/>
        <v>0</v>
      </c>
      <c r="CK138" s="104">
        <f t="shared" si="224"/>
        <v>0</v>
      </c>
      <c r="CL138" s="3">
        <f t="shared" si="225"/>
        <v>0</v>
      </c>
      <c r="CM138" s="3">
        <f t="shared" si="226"/>
        <v>0</v>
      </c>
      <c r="CN138" s="3">
        <f t="shared" si="148"/>
        <v>0</v>
      </c>
      <c r="CO138" s="3">
        <f t="shared" si="149"/>
        <v>0</v>
      </c>
      <c r="CP138" s="3">
        <f>IF(CK138=0,0,IF(CM138-CN138=0,0,MIN(CM138-CN138,$D$1-$C138-SUMIF($J$15:CO$15,"Snowball",$J138:CO138))))</f>
        <v>0</v>
      </c>
      <c r="CQ138" s="3">
        <f t="shared" si="176"/>
        <v>0</v>
      </c>
      <c r="CR138" s="104">
        <f t="shared" si="227"/>
        <v>0</v>
      </c>
      <c r="CS138" s="3">
        <f t="shared" si="228"/>
        <v>0</v>
      </c>
      <c r="CT138" s="3">
        <f t="shared" si="229"/>
        <v>0</v>
      </c>
      <c r="CU138" s="3">
        <f t="shared" si="150"/>
        <v>0</v>
      </c>
      <c r="CV138" s="3">
        <f t="shared" si="151"/>
        <v>0</v>
      </c>
      <c r="CW138" s="3">
        <f>IF(CR138=0,0,IF(CT138-CU138=0,0,MIN(CT138-CU138,$D$1-$C138-SUMIF($J$15:CV$15,"Snowball",$J138:CV138))))</f>
        <v>0</v>
      </c>
      <c r="CX138" s="3">
        <f t="shared" si="177"/>
        <v>0</v>
      </c>
      <c r="CY138" s="104">
        <f t="shared" si="230"/>
        <v>0</v>
      </c>
      <c r="CZ138" s="3">
        <f t="shared" si="231"/>
        <v>0</v>
      </c>
      <c r="DA138" s="3">
        <f t="shared" si="232"/>
        <v>0</v>
      </c>
      <c r="DB138" s="3">
        <f t="shared" si="152"/>
        <v>0</v>
      </c>
      <c r="DC138" s="3">
        <f t="shared" si="153"/>
        <v>0</v>
      </c>
      <c r="DD138" s="3">
        <f>IF(CY138=0,0,IF(DA138-DB138=0,0,MIN(DA138-DB138,$D$1-$C138-SUMIF($J$15:DC$15,"Snowball",$J138:DC138))))</f>
        <v>0</v>
      </c>
      <c r="DE138" s="3">
        <f t="shared" si="178"/>
        <v>0</v>
      </c>
      <c r="DF138" s="104">
        <f t="shared" si="233"/>
        <v>0</v>
      </c>
      <c r="DG138" s="3">
        <f t="shared" si="234"/>
        <v>0</v>
      </c>
      <c r="DH138" s="3">
        <f t="shared" si="235"/>
        <v>0</v>
      </c>
      <c r="DI138" s="3">
        <f t="shared" si="154"/>
        <v>0</v>
      </c>
      <c r="DJ138" s="3">
        <f t="shared" si="155"/>
        <v>0</v>
      </c>
      <c r="DK138" s="3">
        <f>IF(DF138=0,0,IF(DH138-DI138=0,0,MIN(DH138-DI138,$D$1-$C138-SUMIF($J$15:DJ$15,"Snowball",$J138:DJ138))))</f>
        <v>0</v>
      </c>
      <c r="DL138" s="3">
        <f t="shared" si="179"/>
        <v>0</v>
      </c>
      <c r="DM138" s="104">
        <f t="shared" si="236"/>
        <v>0</v>
      </c>
      <c r="DN138" s="3">
        <f t="shared" si="237"/>
        <v>0</v>
      </c>
      <c r="DO138" s="3">
        <f t="shared" si="238"/>
        <v>0</v>
      </c>
      <c r="DP138" s="3">
        <f t="shared" si="156"/>
        <v>0</v>
      </c>
      <c r="DQ138" s="3">
        <f t="shared" si="157"/>
        <v>0</v>
      </c>
      <c r="DR138" s="3">
        <f>IF(DM138=0,0,IF(DO138-DP138=0,0,MIN(DO138-DP138,$D$1-$C138-SUMIF($J$15:DQ$15,"Snowball",$J138:DQ138))))</f>
        <v>0</v>
      </c>
      <c r="DS138" s="3">
        <f t="shared" si="180"/>
        <v>0</v>
      </c>
      <c r="DT138" s="104">
        <f t="shared" si="239"/>
        <v>0</v>
      </c>
      <c r="DU138" s="3">
        <f t="shared" si="240"/>
        <v>0</v>
      </c>
      <c r="DV138" s="3">
        <f t="shared" si="241"/>
        <v>0</v>
      </c>
      <c r="DW138" s="3">
        <f t="shared" si="158"/>
        <v>0</v>
      </c>
      <c r="DX138" s="3">
        <f t="shared" si="159"/>
        <v>0</v>
      </c>
      <c r="DY138" s="3">
        <f>IF(DT138=0,0,IF(DV138-DW138=0,0,MIN(DV138-DW138,$D$1-$C138-SUMIF($J$15:DX$15,"Snowball",$J138:DX138))))</f>
        <v>0</v>
      </c>
      <c r="DZ138" s="3">
        <f t="shared" si="181"/>
        <v>0</v>
      </c>
      <c r="EA138" s="104">
        <f t="shared" si="242"/>
        <v>0</v>
      </c>
      <c r="EB138" s="3">
        <f t="shared" si="243"/>
        <v>0</v>
      </c>
      <c r="EC138" s="3">
        <f t="shared" si="244"/>
        <v>0</v>
      </c>
      <c r="ED138" s="3">
        <f t="shared" si="160"/>
        <v>0</v>
      </c>
      <c r="EE138" s="3">
        <f t="shared" si="161"/>
        <v>0</v>
      </c>
      <c r="EF138" s="3">
        <f>IF(EA138=0,0,IF(EC138-ED138=0,0,MIN(EC138-ED138,$D$1-$C138-SUMIF($J$15:EE$15,"Snowball",$J138:EE138))))</f>
        <v>0</v>
      </c>
      <c r="EG138" s="3">
        <f t="shared" si="182"/>
        <v>0</v>
      </c>
      <c r="EH138" s="104">
        <f t="shared" si="245"/>
        <v>0</v>
      </c>
      <c r="EI138" s="3">
        <f t="shared" si="246"/>
        <v>0</v>
      </c>
      <c r="EJ138" s="3">
        <f t="shared" si="247"/>
        <v>0</v>
      </c>
      <c r="EK138" s="3">
        <f t="shared" si="162"/>
        <v>0</v>
      </c>
      <c r="EL138" s="3">
        <f t="shared" si="163"/>
        <v>0</v>
      </c>
      <c r="EM138" s="3">
        <f>IF(EH138=0,0,IF(EJ138-EK138=0,0,MIN(EJ138-EK138,$D$1-$C138-SUMIF($J$15:EL$15,"Snowball",$J138:EL138))))</f>
        <v>0</v>
      </c>
      <c r="EN138" s="3">
        <f t="shared" si="183"/>
        <v>0</v>
      </c>
    </row>
    <row r="139" spans="1:144" x14ac:dyDescent="0.25">
      <c r="A139" s="1" t="s">
        <v>139</v>
      </c>
      <c r="B139" s="76">
        <f t="shared" si="184"/>
        <v>0</v>
      </c>
      <c r="C139" s="3">
        <f t="shared" si="185"/>
        <v>0</v>
      </c>
      <c r="D139" s="101">
        <f t="shared" si="186"/>
        <v>0</v>
      </c>
      <c r="E139" s="104">
        <f t="shared" si="187"/>
        <v>0</v>
      </c>
      <c r="F139" s="3">
        <f t="shared" si="188"/>
        <v>0</v>
      </c>
      <c r="G139" s="3">
        <f t="shared" si="189"/>
        <v>0</v>
      </c>
      <c r="H139" s="3">
        <f t="shared" si="124"/>
        <v>0</v>
      </c>
      <c r="I139" s="3">
        <f t="shared" si="125"/>
        <v>0</v>
      </c>
      <c r="J139" s="3">
        <f t="shared" si="190"/>
        <v>0</v>
      </c>
      <c r="K139" s="3">
        <f t="shared" si="164"/>
        <v>0</v>
      </c>
      <c r="L139" s="104">
        <f t="shared" si="191"/>
        <v>0</v>
      </c>
      <c r="M139" s="3">
        <f t="shared" si="192"/>
        <v>0</v>
      </c>
      <c r="N139" s="3">
        <f t="shared" si="193"/>
        <v>0</v>
      </c>
      <c r="O139" s="3">
        <f t="shared" si="126"/>
        <v>0</v>
      </c>
      <c r="P139" s="3">
        <f t="shared" si="127"/>
        <v>0</v>
      </c>
      <c r="Q139" s="3">
        <f>IF(L139=0,0,IF(N139-O139=0,0,MIN(N139-O139,$D$1-$C139-SUMIF($J$15:P$15,"Snowball",$J139:P139))))</f>
        <v>0</v>
      </c>
      <c r="R139" s="3">
        <f t="shared" si="165"/>
        <v>0</v>
      </c>
      <c r="S139" s="104">
        <f t="shared" si="194"/>
        <v>0</v>
      </c>
      <c r="T139" s="3">
        <f t="shared" si="195"/>
        <v>0</v>
      </c>
      <c r="U139" s="3">
        <f t="shared" si="196"/>
        <v>0</v>
      </c>
      <c r="V139" s="3">
        <f t="shared" si="128"/>
        <v>0</v>
      </c>
      <c r="W139" s="3">
        <f t="shared" si="129"/>
        <v>0</v>
      </c>
      <c r="X139" s="3">
        <f>IF(S139=0,0,IF(U139-V139=0,0,MIN(U139-V139,$D$1-$C139-SUMIF($J$15:W$15,"Snowball",$J139:W139))))</f>
        <v>0</v>
      </c>
      <c r="Y139" s="3">
        <f t="shared" si="166"/>
        <v>0</v>
      </c>
      <c r="Z139" s="104">
        <f t="shared" si="197"/>
        <v>0</v>
      </c>
      <c r="AA139" s="3">
        <f t="shared" si="198"/>
        <v>0</v>
      </c>
      <c r="AB139" s="3">
        <f t="shared" si="199"/>
        <v>0</v>
      </c>
      <c r="AC139" s="3">
        <f t="shared" si="130"/>
        <v>0</v>
      </c>
      <c r="AD139" s="3">
        <f t="shared" si="131"/>
        <v>0</v>
      </c>
      <c r="AE139" s="3">
        <f>IF(Z139=0,0,IF(AB139-AC139=0,0,MIN(AB139-AC139,$D$1-$C139-SUMIF($J$15:AD$15,"Snowball",$J139:AD139))))</f>
        <v>0</v>
      </c>
      <c r="AF139" s="3">
        <f t="shared" si="167"/>
        <v>0</v>
      </c>
      <c r="AG139" s="104">
        <f t="shared" si="200"/>
        <v>0</v>
      </c>
      <c r="AH139" s="3">
        <f t="shared" si="201"/>
        <v>0</v>
      </c>
      <c r="AI139" s="3">
        <f t="shared" si="202"/>
        <v>0</v>
      </c>
      <c r="AJ139" s="3">
        <f t="shared" si="132"/>
        <v>0</v>
      </c>
      <c r="AK139" s="3">
        <f t="shared" si="133"/>
        <v>0</v>
      </c>
      <c r="AL139" s="3">
        <f>IF(AG139=0,0,IF(AI139-AJ139=0,0,MIN(AI139-AJ139,$D$1-$C139-SUMIF($J$15:AK$15,"Snowball",$J139:AK139))))</f>
        <v>0</v>
      </c>
      <c r="AM139" s="3">
        <f t="shared" si="168"/>
        <v>0</v>
      </c>
      <c r="AN139" s="104">
        <f t="shared" si="203"/>
        <v>0</v>
      </c>
      <c r="AO139" s="3">
        <f t="shared" si="204"/>
        <v>0</v>
      </c>
      <c r="AP139" s="3">
        <f t="shared" si="205"/>
        <v>0</v>
      </c>
      <c r="AQ139" s="3">
        <f t="shared" si="134"/>
        <v>0</v>
      </c>
      <c r="AR139" s="3">
        <f t="shared" si="135"/>
        <v>0</v>
      </c>
      <c r="AS139" s="3">
        <f>IF(AN139=0,0,IF(AP139-AQ139=0,0,MIN(AP139-AQ139,$D$1-$C139-SUMIF($J$15:AR$15,"Snowball",$J139:AR139))))</f>
        <v>0</v>
      </c>
      <c r="AT139" s="3">
        <f t="shared" si="169"/>
        <v>0</v>
      </c>
      <c r="AU139" s="104">
        <f t="shared" si="206"/>
        <v>0</v>
      </c>
      <c r="AV139" s="3">
        <f t="shared" si="207"/>
        <v>0</v>
      </c>
      <c r="AW139" s="3">
        <f t="shared" si="208"/>
        <v>0</v>
      </c>
      <c r="AX139" s="3">
        <f t="shared" si="136"/>
        <v>0</v>
      </c>
      <c r="AY139" s="3">
        <f t="shared" si="137"/>
        <v>0</v>
      </c>
      <c r="AZ139" s="3">
        <f>IF(AU139=0,0,IF(AW139-AX139=0,0,MIN(AW139-AX139,$D$1-$C139-SUMIF($J$15:AY$15,"Snowball",$J139:AY139))))</f>
        <v>0</v>
      </c>
      <c r="BA139" s="3">
        <f t="shared" si="170"/>
        <v>0</v>
      </c>
      <c r="BB139" s="104">
        <f t="shared" si="209"/>
        <v>0</v>
      </c>
      <c r="BC139" s="3">
        <f t="shared" si="210"/>
        <v>0</v>
      </c>
      <c r="BD139" s="3">
        <f t="shared" si="211"/>
        <v>0</v>
      </c>
      <c r="BE139" s="3">
        <f t="shared" si="138"/>
        <v>0</v>
      </c>
      <c r="BF139" s="3">
        <f t="shared" si="139"/>
        <v>0</v>
      </c>
      <c r="BG139" s="3">
        <f>IF(BB139=0,0,IF(BD139-BE139=0,0,MIN(BD139-BE139,$D$1-$C139-SUMIF($J$15:BF$15,"Snowball",$J139:BF139))))</f>
        <v>0</v>
      </c>
      <c r="BH139" s="3">
        <f t="shared" si="171"/>
        <v>0</v>
      </c>
      <c r="BI139" s="104">
        <f t="shared" si="212"/>
        <v>0</v>
      </c>
      <c r="BJ139" s="3">
        <f t="shared" si="213"/>
        <v>0</v>
      </c>
      <c r="BK139" s="3">
        <f t="shared" si="214"/>
        <v>0</v>
      </c>
      <c r="BL139" s="3">
        <f t="shared" si="140"/>
        <v>0</v>
      </c>
      <c r="BM139" s="3">
        <f t="shared" si="141"/>
        <v>0</v>
      </c>
      <c r="BN139" s="3">
        <f>IF(BI139=0,0,IF(BK139-BL139=0,0,MIN(BK139-BL139,$D$1-$C139-SUMIF($J$15:BM$15,"Snowball",$J139:BM139))))</f>
        <v>0</v>
      </c>
      <c r="BO139" s="3">
        <f t="shared" si="172"/>
        <v>0</v>
      </c>
      <c r="BP139" s="104">
        <f t="shared" si="215"/>
        <v>0</v>
      </c>
      <c r="BQ139" s="3">
        <f t="shared" si="216"/>
        <v>0</v>
      </c>
      <c r="BR139" s="3">
        <f t="shared" si="217"/>
        <v>0</v>
      </c>
      <c r="BS139" s="3">
        <f t="shared" si="142"/>
        <v>0</v>
      </c>
      <c r="BT139" s="3">
        <f t="shared" si="143"/>
        <v>0</v>
      </c>
      <c r="BU139" s="3">
        <f>IF(BP139=0,0,IF(BR139-BS139=0,0,MIN(BR139-BS139,$D$1-$C139-SUMIF($J$15:BT$15,"Snowball",$J139:BT139))))</f>
        <v>0</v>
      </c>
      <c r="BV139" s="3">
        <f t="shared" si="173"/>
        <v>0</v>
      </c>
      <c r="BW139" s="104">
        <f t="shared" si="218"/>
        <v>0</v>
      </c>
      <c r="BX139" s="3">
        <f t="shared" si="219"/>
        <v>0</v>
      </c>
      <c r="BY139" s="3">
        <f t="shared" si="220"/>
        <v>0</v>
      </c>
      <c r="BZ139" s="3">
        <f t="shared" si="144"/>
        <v>0</v>
      </c>
      <c r="CA139" s="3">
        <f t="shared" si="145"/>
        <v>0</v>
      </c>
      <c r="CB139" s="3">
        <f>IF(BW139=0,0,IF(BY139-BZ139=0,0,MIN(BY139-BZ139,$D$1-$C139-SUMIF($J$15:CA$15,"Snowball",$J139:CA139))))</f>
        <v>0</v>
      </c>
      <c r="CC139" s="3">
        <f t="shared" si="174"/>
        <v>0</v>
      </c>
      <c r="CD139" s="104">
        <f t="shared" si="221"/>
        <v>0</v>
      </c>
      <c r="CE139" s="3">
        <f t="shared" si="222"/>
        <v>0</v>
      </c>
      <c r="CF139" s="3">
        <f t="shared" si="223"/>
        <v>0</v>
      </c>
      <c r="CG139" s="3">
        <f t="shared" si="146"/>
        <v>0</v>
      </c>
      <c r="CH139" s="3">
        <f t="shared" si="147"/>
        <v>0</v>
      </c>
      <c r="CI139" s="3">
        <f>IF(CD139=0,0,IF(CF139-CG139=0,0,MIN(CF139-CG139,$D$1-$C139-SUMIF($J$15:CH$15,"Snowball",$J139:CH139))))</f>
        <v>0</v>
      </c>
      <c r="CJ139" s="3">
        <f t="shared" si="175"/>
        <v>0</v>
      </c>
      <c r="CK139" s="104">
        <f t="shared" si="224"/>
        <v>0</v>
      </c>
      <c r="CL139" s="3">
        <f t="shared" si="225"/>
        <v>0</v>
      </c>
      <c r="CM139" s="3">
        <f t="shared" si="226"/>
        <v>0</v>
      </c>
      <c r="CN139" s="3">
        <f t="shared" si="148"/>
        <v>0</v>
      </c>
      <c r="CO139" s="3">
        <f t="shared" si="149"/>
        <v>0</v>
      </c>
      <c r="CP139" s="3">
        <f>IF(CK139=0,0,IF(CM139-CN139=0,0,MIN(CM139-CN139,$D$1-$C139-SUMIF($J$15:CO$15,"Snowball",$J139:CO139))))</f>
        <v>0</v>
      </c>
      <c r="CQ139" s="3">
        <f t="shared" si="176"/>
        <v>0</v>
      </c>
      <c r="CR139" s="104">
        <f t="shared" si="227"/>
        <v>0</v>
      </c>
      <c r="CS139" s="3">
        <f t="shared" si="228"/>
        <v>0</v>
      </c>
      <c r="CT139" s="3">
        <f t="shared" si="229"/>
        <v>0</v>
      </c>
      <c r="CU139" s="3">
        <f t="shared" si="150"/>
        <v>0</v>
      </c>
      <c r="CV139" s="3">
        <f t="shared" si="151"/>
        <v>0</v>
      </c>
      <c r="CW139" s="3">
        <f>IF(CR139=0,0,IF(CT139-CU139=0,0,MIN(CT139-CU139,$D$1-$C139-SUMIF($J$15:CV$15,"Snowball",$J139:CV139))))</f>
        <v>0</v>
      </c>
      <c r="CX139" s="3">
        <f t="shared" si="177"/>
        <v>0</v>
      </c>
      <c r="CY139" s="104">
        <f t="shared" si="230"/>
        <v>0</v>
      </c>
      <c r="CZ139" s="3">
        <f t="shared" si="231"/>
        <v>0</v>
      </c>
      <c r="DA139" s="3">
        <f t="shared" si="232"/>
        <v>0</v>
      </c>
      <c r="DB139" s="3">
        <f t="shared" si="152"/>
        <v>0</v>
      </c>
      <c r="DC139" s="3">
        <f t="shared" si="153"/>
        <v>0</v>
      </c>
      <c r="DD139" s="3">
        <f>IF(CY139=0,0,IF(DA139-DB139=0,0,MIN(DA139-DB139,$D$1-$C139-SUMIF($J$15:DC$15,"Snowball",$J139:DC139))))</f>
        <v>0</v>
      </c>
      <c r="DE139" s="3">
        <f t="shared" si="178"/>
        <v>0</v>
      </c>
      <c r="DF139" s="104">
        <f t="shared" si="233"/>
        <v>0</v>
      </c>
      <c r="DG139" s="3">
        <f t="shared" si="234"/>
        <v>0</v>
      </c>
      <c r="DH139" s="3">
        <f t="shared" si="235"/>
        <v>0</v>
      </c>
      <c r="DI139" s="3">
        <f t="shared" si="154"/>
        <v>0</v>
      </c>
      <c r="DJ139" s="3">
        <f t="shared" si="155"/>
        <v>0</v>
      </c>
      <c r="DK139" s="3">
        <f>IF(DF139=0,0,IF(DH139-DI139=0,0,MIN(DH139-DI139,$D$1-$C139-SUMIF($J$15:DJ$15,"Snowball",$J139:DJ139))))</f>
        <v>0</v>
      </c>
      <c r="DL139" s="3">
        <f t="shared" si="179"/>
        <v>0</v>
      </c>
      <c r="DM139" s="104">
        <f t="shared" si="236"/>
        <v>0</v>
      </c>
      <c r="DN139" s="3">
        <f t="shared" si="237"/>
        <v>0</v>
      </c>
      <c r="DO139" s="3">
        <f t="shared" si="238"/>
        <v>0</v>
      </c>
      <c r="DP139" s="3">
        <f t="shared" si="156"/>
        <v>0</v>
      </c>
      <c r="DQ139" s="3">
        <f t="shared" si="157"/>
        <v>0</v>
      </c>
      <c r="DR139" s="3">
        <f>IF(DM139=0,0,IF(DO139-DP139=0,0,MIN(DO139-DP139,$D$1-$C139-SUMIF($J$15:DQ$15,"Snowball",$J139:DQ139))))</f>
        <v>0</v>
      </c>
      <c r="DS139" s="3">
        <f t="shared" si="180"/>
        <v>0</v>
      </c>
      <c r="DT139" s="104">
        <f t="shared" si="239"/>
        <v>0</v>
      </c>
      <c r="DU139" s="3">
        <f t="shared" si="240"/>
        <v>0</v>
      </c>
      <c r="DV139" s="3">
        <f t="shared" si="241"/>
        <v>0</v>
      </c>
      <c r="DW139" s="3">
        <f t="shared" si="158"/>
        <v>0</v>
      </c>
      <c r="DX139" s="3">
        <f t="shared" si="159"/>
        <v>0</v>
      </c>
      <c r="DY139" s="3">
        <f>IF(DT139=0,0,IF(DV139-DW139=0,0,MIN(DV139-DW139,$D$1-$C139-SUMIF($J$15:DX$15,"Snowball",$J139:DX139))))</f>
        <v>0</v>
      </c>
      <c r="DZ139" s="3">
        <f t="shared" si="181"/>
        <v>0</v>
      </c>
      <c r="EA139" s="104">
        <f t="shared" si="242"/>
        <v>0</v>
      </c>
      <c r="EB139" s="3">
        <f t="shared" si="243"/>
        <v>0</v>
      </c>
      <c r="EC139" s="3">
        <f t="shared" si="244"/>
        <v>0</v>
      </c>
      <c r="ED139" s="3">
        <f t="shared" si="160"/>
        <v>0</v>
      </c>
      <c r="EE139" s="3">
        <f t="shared" si="161"/>
        <v>0</v>
      </c>
      <c r="EF139" s="3">
        <f>IF(EA139=0,0,IF(EC139-ED139=0,0,MIN(EC139-ED139,$D$1-$C139-SUMIF($J$15:EE$15,"Snowball",$J139:EE139))))</f>
        <v>0</v>
      </c>
      <c r="EG139" s="3">
        <f t="shared" si="182"/>
        <v>0</v>
      </c>
      <c r="EH139" s="104">
        <f t="shared" si="245"/>
        <v>0</v>
      </c>
      <c r="EI139" s="3">
        <f t="shared" si="246"/>
        <v>0</v>
      </c>
      <c r="EJ139" s="3">
        <f t="shared" si="247"/>
        <v>0</v>
      </c>
      <c r="EK139" s="3">
        <f t="shared" si="162"/>
        <v>0</v>
      </c>
      <c r="EL139" s="3">
        <f t="shared" si="163"/>
        <v>0</v>
      </c>
      <c r="EM139" s="3">
        <f>IF(EH139=0,0,IF(EJ139-EK139=0,0,MIN(EJ139-EK139,$D$1-$C139-SUMIF($J$15:EL$15,"Snowball",$J139:EL139))))</f>
        <v>0</v>
      </c>
      <c r="EN139" s="3">
        <f t="shared" si="183"/>
        <v>0</v>
      </c>
    </row>
    <row r="140" spans="1:144" x14ac:dyDescent="0.25">
      <c r="A140" s="1" t="s">
        <v>140</v>
      </c>
      <c r="B140" s="76">
        <f t="shared" si="184"/>
        <v>0</v>
      </c>
      <c r="C140" s="3">
        <f t="shared" si="185"/>
        <v>0</v>
      </c>
      <c r="D140" s="101">
        <f t="shared" si="186"/>
        <v>0</v>
      </c>
      <c r="E140" s="104">
        <f t="shared" si="187"/>
        <v>0</v>
      </c>
      <c r="F140" s="3">
        <f t="shared" si="188"/>
        <v>0</v>
      </c>
      <c r="G140" s="3">
        <f t="shared" si="189"/>
        <v>0</v>
      </c>
      <c r="H140" s="3">
        <f t="shared" si="124"/>
        <v>0</v>
      </c>
      <c r="I140" s="3">
        <f t="shared" si="125"/>
        <v>0</v>
      </c>
      <c r="J140" s="3">
        <f t="shared" si="190"/>
        <v>0</v>
      </c>
      <c r="K140" s="3">
        <f t="shared" si="164"/>
        <v>0</v>
      </c>
      <c r="L140" s="104">
        <f t="shared" si="191"/>
        <v>0</v>
      </c>
      <c r="M140" s="3">
        <f t="shared" si="192"/>
        <v>0</v>
      </c>
      <c r="N140" s="3">
        <f t="shared" si="193"/>
        <v>0</v>
      </c>
      <c r="O140" s="3">
        <f t="shared" si="126"/>
        <v>0</v>
      </c>
      <c r="P140" s="3">
        <f t="shared" si="127"/>
        <v>0</v>
      </c>
      <c r="Q140" s="3">
        <f>IF(L140=0,0,IF(N140-O140=0,0,MIN(N140-O140,$D$1-$C140-SUMIF($J$15:P$15,"Snowball",$J140:P140))))</f>
        <v>0</v>
      </c>
      <c r="R140" s="3">
        <f t="shared" si="165"/>
        <v>0</v>
      </c>
      <c r="S140" s="104">
        <f t="shared" si="194"/>
        <v>0</v>
      </c>
      <c r="T140" s="3">
        <f t="shared" si="195"/>
        <v>0</v>
      </c>
      <c r="U140" s="3">
        <f t="shared" si="196"/>
        <v>0</v>
      </c>
      <c r="V140" s="3">
        <f t="shared" si="128"/>
        <v>0</v>
      </c>
      <c r="W140" s="3">
        <f t="shared" si="129"/>
        <v>0</v>
      </c>
      <c r="X140" s="3">
        <f>IF(S140=0,0,IF(U140-V140=0,0,MIN(U140-V140,$D$1-$C140-SUMIF($J$15:W$15,"Snowball",$J140:W140))))</f>
        <v>0</v>
      </c>
      <c r="Y140" s="3">
        <f t="shared" si="166"/>
        <v>0</v>
      </c>
      <c r="Z140" s="104">
        <f t="shared" si="197"/>
        <v>0</v>
      </c>
      <c r="AA140" s="3">
        <f t="shared" si="198"/>
        <v>0</v>
      </c>
      <c r="AB140" s="3">
        <f t="shared" si="199"/>
        <v>0</v>
      </c>
      <c r="AC140" s="3">
        <f t="shared" si="130"/>
        <v>0</v>
      </c>
      <c r="AD140" s="3">
        <f t="shared" si="131"/>
        <v>0</v>
      </c>
      <c r="AE140" s="3">
        <f>IF(Z140=0,0,IF(AB140-AC140=0,0,MIN(AB140-AC140,$D$1-$C140-SUMIF($J$15:AD$15,"Snowball",$J140:AD140))))</f>
        <v>0</v>
      </c>
      <c r="AF140" s="3">
        <f t="shared" si="167"/>
        <v>0</v>
      </c>
      <c r="AG140" s="104">
        <f t="shared" si="200"/>
        <v>0</v>
      </c>
      <c r="AH140" s="3">
        <f t="shared" si="201"/>
        <v>0</v>
      </c>
      <c r="AI140" s="3">
        <f t="shared" si="202"/>
        <v>0</v>
      </c>
      <c r="AJ140" s="3">
        <f t="shared" si="132"/>
        <v>0</v>
      </c>
      <c r="AK140" s="3">
        <f t="shared" si="133"/>
        <v>0</v>
      </c>
      <c r="AL140" s="3">
        <f>IF(AG140=0,0,IF(AI140-AJ140=0,0,MIN(AI140-AJ140,$D$1-$C140-SUMIF($J$15:AK$15,"Snowball",$J140:AK140))))</f>
        <v>0</v>
      </c>
      <c r="AM140" s="3">
        <f t="shared" si="168"/>
        <v>0</v>
      </c>
      <c r="AN140" s="104">
        <f t="shared" si="203"/>
        <v>0</v>
      </c>
      <c r="AO140" s="3">
        <f t="shared" si="204"/>
        <v>0</v>
      </c>
      <c r="AP140" s="3">
        <f t="shared" si="205"/>
        <v>0</v>
      </c>
      <c r="AQ140" s="3">
        <f t="shared" si="134"/>
        <v>0</v>
      </c>
      <c r="AR140" s="3">
        <f t="shared" si="135"/>
        <v>0</v>
      </c>
      <c r="AS140" s="3">
        <f>IF(AN140=0,0,IF(AP140-AQ140=0,0,MIN(AP140-AQ140,$D$1-$C140-SUMIF($J$15:AR$15,"Snowball",$J140:AR140))))</f>
        <v>0</v>
      </c>
      <c r="AT140" s="3">
        <f t="shared" si="169"/>
        <v>0</v>
      </c>
      <c r="AU140" s="104">
        <f t="shared" si="206"/>
        <v>0</v>
      </c>
      <c r="AV140" s="3">
        <f t="shared" si="207"/>
        <v>0</v>
      </c>
      <c r="AW140" s="3">
        <f t="shared" si="208"/>
        <v>0</v>
      </c>
      <c r="AX140" s="3">
        <f t="shared" si="136"/>
        <v>0</v>
      </c>
      <c r="AY140" s="3">
        <f t="shared" si="137"/>
        <v>0</v>
      </c>
      <c r="AZ140" s="3">
        <f>IF(AU140=0,0,IF(AW140-AX140=0,0,MIN(AW140-AX140,$D$1-$C140-SUMIF($J$15:AY$15,"Snowball",$J140:AY140))))</f>
        <v>0</v>
      </c>
      <c r="BA140" s="3">
        <f t="shared" si="170"/>
        <v>0</v>
      </c>
      <c r="BB140" s="104">
        <f t="shared" si="209"/>
        <v>0</v>
      </c>
      <c r="BC140" s="3">
        <f t="shared" si="210"/>
        <v>0</v>
      </c>
      <c r="BD140" s="3">
        <f t="shared" si="211"/>
        <v>0</v>
      </c>
      <c r="BE140" s="3">
        <f t="shared" si="138"/>
        <v>0</v>
      </c>
      <c r="BF140" s="3">
        <f t="shared" si="139"/>
        <v>0</v>
      </c>
      <c r="BG140" s="3">
        <f>IF(BB140=0,0,IF(BD140-BE140=0,0,MIN(BD140-BE140,$D$1-$C140-SUMIF($J$15:BF$15,"Snowball",$J140:BF140))))</f>
        <v>0</v>
      </c>
      <c r="BH140" s="3">
        <f t="shared" si="171"/>
        <v>0</v>
      </c>
      <c r="BI140" s="104">
        <f t="shared" si="212"/>
        <v>0</v>
      </c>
      <c r="BJ140" s="3">
        <f t="shared" si="213"/>
        <v>0</v>
      </c>
      <c r="BK140" s="3">
        <f t="shared" si="214"/>
        <v>0</v>
      </c>
      <c r="BL140" s="3">
        <f t="shared" si="140"/>
        <v>0</v>
      </c>
      <c r="BM140" s="3">
        <f t="shared" si="141"/>
        <v>0</v>
      </c>
      <c r="BN140" s="3">
        <f>IF(BI140=0,0,IF(BK140-BL140=0,0,MIN(BK140-BL140,$D$1-$C140-SUMIF($J$15:BM$15,"Snowball",$J140:BM140))))</f>
        <v>0</v>
      </c>
      <c r="BO140" s="3">
        <f t="shared" si="172"/>
        <v>0</v>
      </c>
      <c r="BP140" s="104">
        <f t="shared" si="215"/>
        <v>0</v>
      </c>
      <c r="BQ140" s="3">
        <f t="shared" si="216"/>
        <v>0</v>
      </c>
      <c r="BR140" s="3">
        <f t="shared" si="217"/>
        <v>0</v>
      </c>
      <c r="BS140" s="3">
        <f t="shared" si="142"/>
        <v>0</v>
      </c>
      <c r="BT140" s="3">
        <f t="shared" si="143"/>
        <v>0</v>
      </c>
      <c r="BU140" s="3">
        <f>IF(BP140=0,0,IF(BR140-BS140=0,0,MIN(BR140-BS140,$D$1-$C140-SUMIF($J$15:BT$15,"Snowball",$J140:BT140))))</f>
        <v>0</v>
      </c>
      <c r="BV140" s="3">
        <f t="shared" si="173"/>
        <v>0</v>
      </c>
      <c r="BW140" s="104">
        <f t="shared" si="218"/>
        <v>0</v>
      </c>
      <c r="BX140" s="3">
        <f t="shared" si="219"/>
        <v>0</v>
      </c>
      <c r="BY140" s="3">
        <f t="shared" si="220"/>
        <v>0</v>
      </c>
      <c r="BZ140" s="3">
        <f t="shared" si="144"/>
        <v>0</v>
      </c>
      <c r="CA140" s="3">
        <f t="shared" si="145"/>
        <v>0</v>
      </c>
      <c r="CB140" s="3">
        <f>IF(BW140=0,0,IF(BY140-BZ140=0,0,MIN(BY140-BZ140,$D$1-$C140-SUMIF($J$15:CA$15,"Snowball",$J140:CA140))))</f>
        <v>0</v>
      </c>
      <c r="CC140" s="3">
        <f t="shared" si="174"/>
        <v>0</v>
      </c>
      <c r="CD140" s="104">
        <f t="shared" si="221"/>
        <v>0</v>
      </c>
      <c r="CE140" s="3">
        <f t="shared" si="222"/>
        <v>0</v>
      </c>
      <c r="CF140" s="3">
        <f t="shared" si="223"/>
        <v>0</v>
      </c>
      <c r="CG140" s="3">
        <f t="shared" si="146"/>
        <v>0</v>
      </c>
      <c r="CH140" s="3">
        <f t="shared" si="147"/>
        <v>0</v>
      </c>
      <c r="CI140" s="3">
        <f>IF(CD140=0,0,IF(CF140-CG140=0,0,MIN(CF140-CG140,$D$1-$C140-SUMIF($J$15:CH$15,"Snowball",$J140:CH140))))</f>
        <v>0</v>
      </c>
      <c r="CJ140" s="3">
        <f t="shared" si="175"/>
        <v>0</v>
      </c>
      <c r="CK140" s="104">
        <f t="shared" si="224"/>
        <v>0</v>
      </c>
      <c r="CL140" s="3">
        <f t="shared" si="225"/>
        <v>0</v>
      </c>
      <c r="CM140" s="3">
        <f t="shared" si="226"/>
        <v>0</v>
      </c>
      <c r="CN140" s="3">
        <f t="shared" si="148"/>
        <v>0</v>
      </c>
      <c r="CO140" s="3">
        <f t="shared" si="149"/>
        <v>0</v>
      </c>
      <c r="CP140" s="3">
        <f>IF(CK140=0,0,IF(CM140-CN140=0,0,MIN(CM140-CN140,$D$1-$C140-SUMIF($J$15:CO$15,"Snowball",$J140:CO140))))</f>
        <v>0</v>
      </c>
      <c r="CQ140" s="3">
        <f t="shared" si="176"/>
        <v>0</v>
      </c>
      <c r="CR140" s="104">
        <f t="shared" si="227"/>
        <v>0</v>
      </c>
      <c r="CS140" s="3">
        <f t="shared" si="228"/>
        <v>0</v>
      </c>
      <c r="CT140" s="3">
        <f t="shared" si="229"/>
        <v>0</v>
      </c>
      <c r="CU140" s="3">
        <f t="shared" si="150"/>
        <v>0</v>
      </c>
      <c r="CV140" s="3">
        <f t="shared" si="151"/>
        <v>0</v>
      </c>
      <c r="CW140" s="3">
        <f>IF(CR140=0,0,IF(CT140-CU140=0,0,MIN(CT140-CU140,$D$1-$C140-SUMIF($J$15:CV$15,"Snowball",$J140:CV140))))</f>
        <v>0</v>
      </c>
      <c r="CX140" s="3">
        <f t="shared" si="177"/>
        <v>0</v>
      </c>
      <c r="CY140" s="104">
        <f t="shared" si="230"/>
        <v>0</v>
      </c>
      <c r="CZ140" s="3">
        <f t="shared" si="231"/>
        <v>0</v>
      </c>
      <c r="DA140" s="3">
        <f t="shared" si="232"/>
        <v>0</v>
      </c>
      <c r="DB140" s="3">
        <f t="shared" si="152"/>
        <v>0</v>
      </c>
      <c r="DC140" s="3">
        <f t="shared" si="153"/>
        <v>0</v>
      </c>
      <c r="DD140" s="3">
        <f>IF(CY140=0,0,IF(DA140-DB140=0,0,MIN(DA140-DB140,$D$1-$C140-SUMIF($J$15:DC$15,"Snowball",$J140:DC140))))</f>
        <v>0</v>
      </c>
      <c r="DE140" s="3">
        <f t="shared" si="178"/>
        <v>0</v>
      </c>
      <c r="DF140" s="104">
        <f t="shared" si="233"/>
        <v>0</v>
      </c>
      <c r="DG140" s="3">
        <f t="shared" si="234"/>
        <v>0</v>
      </c>
      <c r="DH140" s="3">
        <f t="shared" si="235"/>
        <v>0</v>
      </c>
      <c r="DI140" s="3">
        <f t="shared" si="154"/>
        <v>0</v>
      </c>
      <c r="DJ140" s="3">
        <f t="shared" si="155"/>
        <v>0</v>
      </c>
      <c r="DK140" s="3">
        <f>IF(DF140=0,0,IF(DH140-DI140=0,0,MIN(DH140-DI140,$D$1-$C140-SUMIF($J$15:DJ$15,"Snowball",$J140:DJ140))))</f>
        <v>0</v>
      </c>
      <c r="DL140" s="3">
        <f t="shared" si="179"/>
        <v>0</v>
      </c>
      <c r="DM140" s="104">
        <f t="shared" si="236"/>
        <v>0</v>
      </c>
      <c r="DN140" s="3">
        <f t="shared" si="237"/>
        <v>0</v>
      </c>
      <c r="DO140" s="3">
        <f t="shared" si="238"/>
        <v>0</v>
      </c>
      <c r="DP140" s="3">
        <f t="shared" si="156"/>
        <v>0</v>
      </c>
      <c r="DQ140" s="3">
        <f t="shared" si="157"/>
        <v>0</v>
      </c>
      <c r="DR140" s="3">
        <f>IF(DM140=0,0,IF(DO140-DP140=0,0,MIN(DO140-DP140,$D$1-$C140-SUMIF($J$15:DQ$15,"Snowball",$J140:DQ140))))</f>
        <v>0</v>
      </c>
      <c r="DS140" s="3">
        <f t="shared" si="180"/>
        <v>0</v>
      </c>
      <c r="DT140" s="104">
        <f t="shared" si="239"/>
        <v>0</v>
      </c>
      <c r="DU140" s="3">
        <f t="shared" si="240"/>
        <v>0</v>
      </c>
      <c r="DV140" s="3">
        <f t="shared" si="241"/>
        <v>0</v>
      </c>
      <c r="DW140" s="3">
        <f t="shared" si="158"/>
        <v>0</v>
      </c>
      <c r="DX140" s="3">
        <f t="shared" si="159"/>
        <v>0</v>
      </c>
      <c r="DY140" s="3">
        <f>IF(DT140=0,0,IF(DV140-DW140=0,0,MIN(DV140-DW140,$D$1-$C140-SUMIF($J$15:DX$15,"Snowball",$J140:DX140))))</f>
        <v>0</v>
      </c>
      <c r="DZ140" s="3">
        <f t="shared" si="181"/>
        <v>0</v>
      </c>
      <c r="EA140" s="104">
        <f t="shared" si="242"/>
        <v>0</v>
      </c>
      <c r="EB140" s="3">
        <f t="shared" si="243"/>
        <v>0</v>
      </c>
      <c r="EC140" s="3">
        <f t="shared" si="244"/>
        <v>0</v>
      </c>
      <c r="ED140" s="3">
        <f t="shared" si="160"/>
        <v>0</v>
      </c>
      <c r="EE140" s="3">
        <f t="shared" si="161"/>
        <v>0</v>
      </c>
      <c r="EF140" s="3">
        <f>IF(EA140=0,0,IF(EC140-ED140=0,0,MIN(EC140-ED140,$D$1-$C140-SUMIF($J$15:EE$15,"Snowball",$J140:EE140))))</f>
        <v>0</v>
      </c>
      <c r="EG140" s="3">
        <f t="shared" si="182"/>
        <v>0</v>
      </c>
      <c r="EH140" s="104">
        <f t="shared" si="245"/>
        <v>0</v>
      </c>
      <c r="EI140" s="3">
        <f t="shared" si="246"/>
        <v>0</v>
      </c>
      <c r="EJ140" s="3">
        <f t="shared" si="247"/>
        <v>0</v>
      </c>
      <c r="EK140" s="3">
        <f t="shared" si="162"/>
        <v>0</v>
      </c>
      <c r="EL140" s="3">
        <f t="shared" si="163"/>
        <v>0</v>
      </c>
      <c r="EM140" s="3">
        <f>IF(EH140=0,0,IF(EJ140-EK140=0,0,MIN(EJ140-EK140,$D$1-$C140-SUMIF($J$15:EL$15,"Snowball",$J140:EL140))))</f>
        <v>0</v>
      </c>
      <c r="EN140" s="3">
        <f t="shared" si="183"/>
        <v>0</v>
      </c>
    </row>
    <row r="141" spans="1:144" x14ac:dyDescent="0.25">
      <c r="A141" s="1" t="s">
        <v>141</v>
      </c>
      <c r="B141" s="76">
        <f t="shared" si="184"/>
        <v>0</v>
      </c>
      <c r="C141" s="3">
        <f t="shared" si="185"/>
        <v>0</v>
      </c>
      <c r="D141" s="101">
        <f t="shared" si="186"/>
        <v>0</v>
      </c>
      <c r="E141" s="104">
        <f t="shared" si="187"/>
        <v>0</v>
      </c>
      <c r="F141" s="3">
        <f t="shared" si="188"/>
        <v>0</v>
      </c>
      <c r="G141" s="3">
        <f t="shared" si="189"/>
        <v>0</v>
      </c>
      <c r="H141" s="3">
        <f t="shared" si="124"/>
        <v>0</v>
      </c>
      <c r="I141" s="3">
        <f t="shared" si="125"/>
        <v>0</v>
      </c>
      <c r="J141" s="3">
        <f t="shared" si="190"/>
        <v>0</v>
      </c>
      <c r="K141" s="3">
        <f t="shared" si="164"/>
        <v>0</v>
      </c>
      <c r="L141" s="104">
        <f t="shared" si="191"/>
        <v>0</v>
      </c>
      <c r="M141" s="3">
        <f t="shared" si="192"/>
        <v>0</v>
      </c>
      <c r="N141" s="3">
        <f t="shared" si="193"/>
        <v>0</v>
      </c>
      <c r="O141" s="3">
        <f t="shared" si="126"/>
        <v>0</v>
      </c>
      <c r="P141" s="3">
        <f t="shared" si="127"/>
        <v>0</v>
      </c>
      <c r="Q141" s="3">
        <f>IF(L141=0,0,IF(N141-O141=0,0,MIN(N141-O141,$D$1-$C141-SUMIF($J$15:P$15,"Snowball",$J141:P141))))</f>
        <v>0</v>
      </c>
      <c r="R141" s="3">
        <f t="shared" si="165"/>
        <v>0</v>
      </c>
      <c r="S141" s="104">
        <f t="shared" si="194"/>
        <v>0</v>
      </c>
      <c r="T141" s="3">
        <f t="shared" si="195"/>
        <v>0</v>
      </c>
      <c r="U141" s="3">
        <f t="shared" si="196"/>
        <v>0</v>
      </c>
      <c r="V141" s="3">
        <f t="shared" si="128"/>
        <v>0</v>
      </c>
      <c r="W141" s="3">
        <f t="shared" si="129"/>
        <v>0</v>
      </c>
      <c r="X141" s="3">
        <f>IF(S141=0,0,IF(U141-V141=0,0,MIN(U141-V141,$D$1-$C141-SUMIF($J$15:W$15,"Snowball",$J141:W141))))</f>
        <v>0</v>
      </c>
      <c r="Y141" s="3">
        <f t="shared" si="166"/>
        <v>0</v>
      </c>
      <c r="Z141" s="104">
        <f t="shared" si="197"/>
        <v>0</v>
      </c>
      <c r="AA141" s="3">
        <f t="shared" si="198"/>
        <v>0</v>
      </c>
      <c r="AB141" s="3">
        <f t="shared" si="199"/>
        <v>0</v>
      </c>
      <c r="AC141" s="3">
        <f t="shared" si="130"/>
        <v>0</v>
      </c>
      <c r="AD141" s="3">
        <f t="shared" si="131"/>
        <v>0</v>
      </c>
      <c r="AE141" s="3">
        <f>IF(Z141=0,0,IF(AB141-AC141=0,0,MIN(AB141-AC141,$D$1-$C141-SUMIF($J$15:AD$15,"Snowball",$J141:AD141))))</f>
        <v>0</v>
      </c>
      <c r="AF141" s="3">
        <f t="shared" si="167"/>
        <v>0</v>
      </c>
      <c r="AG141" s="104">
        <f t="shared" si="200"/>
        <v>0</v>
      </c>
      <c r="AH141" s="3">
        <f t="shared" si="201"/>
        <v>0</v>
      </c>
      <c r="AI141" s="3">
        <f t="shared" si="202"/>
        <v>0</v>
      </c>
      <c r="AJ141" s="3">
        <f t="shared" si="132"/>
        <v>0</v>
      </c>
      <c r="AK141" s="3">
        <f t="shared" si="133"/>
        <v>0</v>
      </c>
      <c r="AL141" s="3">
        <f>IF(AG141=0,0,IF(AI141-AJ141=0,0,MIN(AI141-AJ141,$D$1-$C141-SUMIF($J$15:AK$15,"Snowball",$J141:AK141))))</f>
        <v>0</v>
      </c>
      <c r="AM141" s="3">
        <f t="shared" si="168"/>
        <v>0</v>
      </c>
      <c r="AN141" s="104">
        <f t="shared" si="203"/>
        <v>0</v>
      </c>
      <c r="AO141" s="3">
        <f t="shared" si="204"/>
        <v>0</v>
      </c>
      <c r="AP141" s="3">
        <f t="shared" si="205"/>
        <v>0</v>
      </c>
      <c r="AQ141" s="3">
        <f t="shared" si="134"/>
        <v>0</v>
      </c>
      <c r="AR141" s="3">
        <f t="shared" si="135"/>
        <v>0</v>
      </c>
      <c r="AS141" s="3">
        <f>IF(AN141=0,0,IF(AP141-AQ141=0,0,MIN(AP141-AQ141,$D$1-$C141-SUMIF($J$15:AR$15,"Snowball",$J141:AR141))))</f>
        <v>0</v>
      </c>
      <c r="AT141" s="3">
        <f t="shared" si="169"/>
        <v>0</v>
      </c>
      <c r="AU141" s="104">
        <f t="shared" si="206"/>
        <v>0</v>
      </c>
      <c r="AV141" s="3">
        <f t="shared" si="207"/>
        <v>0</v>
      </c>
      <c r="AW141" s="3">
        <f t="shared" si="208"/>
        <v>0</v>
      </c>
      <c r="AX141" s="3">
        <f t="shared" si="136"/>
        <v>0</v>
      </c>
      <c r="AY141" s="3">
        <f t="shared" si="137"/>
        <v>0</v>
      </c>
      <c r="AZ141" s="3">
        <f>IF(AU141=0,0,IF(AW141-AX141=0,0,MIN(AW141-AX141,$D$1-$C141-SUMIF($J$15:AY$15,"Snowball",$J141:AY141))))</f>
        <v>0</v>
      </c>
      <c r="BA141" s="3">
        <f t="shared" si="170"/>
        <v>0</v>
      </c>
      <c r="BB141" s="104">
        <f t="shared" si="209"/>
        <v>0</v>
      </c>
      <c r="BC141" s="3">
        <f t="shared" si="210"/>
        <v>0</v>
      </c>
      <c r="BD141" s="3">
        <f t="shared" si="211"/>
        <v>0</v>
      </c>
      <c r="BE141" s="3">
        <f t="shared" si="138"/>
        <v>0</v>
      </c>
      <c r="BF141" s="3">
        <f t="shared" si="139"/>
        <v>0</v>
      </c>
      <c r="BG141" s="3">
        <f>IF(BB141=0,0,IF(BD141-BE141=0,0,MIN(BD141-BE141,$D$1-$C141-SUMIF($J$15:BF$15,"Snowball",$J141:BF141))))</f>
        <v>0</v>
      </c>
      <c r="BH141" s="3">
        <f t="shared" si="171"/>
        <v>0</v>
      </c>
      <c r="BI141" s="104">
        <f t="shared" si="212"/>
        <v>0</v>
      </c>
      <c r="BJ141" s="3">
        <f t="shared" si="213"/>
        <v>0</v>
      </c>
      <c r="BK141" s="3">
        <f t="shared" si="214"/>
        <v>0</v>
      </c>
      <c r="BL141" s="3">
        <f t="shared" si="140"/>
        <v>0</v>
      </c>
      <c r="BM141" s="3">
        <f t="shared" si="141"/>
        <v>0</v>
      </c>
      <c r="BN141" s="3">
        <f>IF(BI141=0,0,IF(BK141-BL141=0,0,MIN(BK141-BL141,$D$1-$C141-SUMIF($J$15:BM$15,"Snowball",$J141:BM141))))</f>
        <v>0</v>
      </c>
      <c r="BO141" s="3">
        <f t="shared" si="172"/>
        <v>0</v>
      </c>
      <c r="BP141" s="104">
        <f t="shared" si="215"/>
        <v>0</v>
      </c>
      <c r="BQ141" s="3">
        <f t="shared" si="216"/>
        <v>0</v>
      </c>
      <c r="BR141" s="3">
        <f t="shared" si="217"/>
        <v>0</v>
      </c>
      <c r="BS141" s="3">
        <f t="shared" si="142"/>
        <v>0</v>
      </c>
      <c r="BT141" s="3">
        <f t="shared" si="143"/>
        <v>0</v>
      </c>
      <c r="BU141" s="3">
        <f>IF(BP141=0,0,IF(BR141-BS141=0,0,MIN(BR141-BS141,$D$1-$C141-SUMIF($J$15:BT$15,"Snowball",$J141:BT141))))</f>
        <v>0</v>
      </c>
      <c r="BV141" s="3">
        <f t="shared" si="173"/>
        <v>0</v>
      </c>
      <c r="BW141" s="104">
        <f t="shared" si="218"/>
        <v>0</v>
      </c>
      <c r="BX141" s="3">
        <f t="shared" si="219"/>
        <v>0</v>
      </c>
      <c r="BY141" s="3">
        <f t="shared" si="220"/>
        <v>0</v>
      </c>
      <c r="BZ141" s="3">
        <f t="shared" si="144"/>
        <v>0</v>
      </c>
      <c r="CA141" s="3">
        <f t="shared" si="145"/>
        <v>0</v>
      </c>
      <c r="CB141" s="3">
        <f>IF(BW141=0,0,IF(BY141-BZ141=0,0,MIN(BY141-BZ141,$D$1-$C141-SUMIF($J$15:CA$15,"Snowball",$J141:CA141))))</f>
        <v>0</v>
      </c>
      <c r="CC141" s="3">
        <f t="shared" si="174"/>
        <v>0</v>
      </c>
      <c r="CD141" s="104">
        <f t="shared" si="221"/>
        <v>0</v>
      </c>
      <c r="CE141" s="3">
        <f t="shared" si="222"/>
        <v>0</v>
      </c>
      <c r="CF141" s="3">
        <f t="shared" si="223"/>
        <v>0</v>
      </c>
      <c r="CG141" s="3">
        <f t="shared" si="146"/>
        <v>0</v>
      </c>
      <c r="CH141" s="3">
        <f t="shared" si="147"/>
        <v>0</v>
      </c>
      <c r="CI141" s="3">
        <f>IF(CD141=0,0,IF(CF141-CG141=0,0,MIN(CF141-CG141,$D$1-$C141-SUMIF($J$15:CH$15,"Snowball",$J141:CH141))))</f>
        <v>0</v>
      </c>
      <c r="CJ141" s="3">
        <f t="shared" si="175"/>
        <v>0</v>
      </c>
      <c r="CK141" s="104">
        <f t="shared" si="224"/>
        <v>0</v>
      </c>
      <c r="CL141" s="3">
        <f t="shared" si="225"/>
        <v>0</v>
      </c>
      <c r="CM141" s="3">
        <f t="shared" si="226"/>
        <v>0</v>
      </c>
      <c r="CN141" s="3">
        <f t="shared" si="148"/>
        <v>0</v>
      </c>
      <c r="CO141" s="3">
        <f t="shared" si="149"/>
        <v>0</v>
      </c>
      <c r="CP141" s="3">
        <f>IF(CK141=0,0,IF(CM141-CN141=0,0,MIN(CM141-CN141,$D$1-$C141-SUMIF($J$15:CO$15,"Snowball",$J141:CO141))))</f>
        <v>0</v>
      </c>
      <c r="CQ141" s="3">
        <f t="shared" si="176"/>
        <v>0</v>
      </c>
      <c r="CR141" s="104">
        <f t="shared" si="227"/>
        <v>0</v>
      </c>
      <c r="CS141" s="3">
        <f t="shared" si="228"/>
        <v>0</v>
      </c>
      <c r="CT141" s="3">
        <f t="shared" si="229"/>
        <v>0</v>
      </c>
      <c r="CU141" s="3">
        <f t="shared" si="150"/>
        <v>0</v>
      </c>
      <c r="CV141" s="3">
        <f t="shared" si="151"/>
        <v>0</v>
      </c>
      <c r="CW141" s="3">
        <f>IF(CR141=0,0,IF(CT141-CU141=0,0,MIN(CT141-CU141,$D$1-$C141-SUMIF($J$15:CV$15,"Snowball",$J141:CV141))))</f>
        <v>0</v>
      </c>
      <c r="CX141" s="3">
        <f t="shared" si="177"/>
        <v>0</v>
      </c>
      <c r="CY141" s="104">
        <f t="shared" si="230"/>
        <v>0</v>
      </c>
      <c r="CZ141" s="3">
        <f t="shared" si="231"/>
        <v>0</v>
      </c>
      <c r="DA141" s="3">
        <f t="shared" si="232"/>
        <v>0</v>
      </c>
      <c r="DB141" s="3">
        <f t="shared" si="152"/>
        <v>0</v>
      </c>
      <c r="DC141" s="3">
        <f t="shared" si="153"/>
        <v>0</v>
      </c>
      <c r="DD141" s="3">
        <f>IF(CY141=0,0,IF(DA141-DB141=0,0,MIN(DA141-DB141,$D$1-$C141-SUMIF($J$15:DC$15,"Snowball",$J141:DC141))))</f>
        <v>0</v>
      </c>
      <c r="DE141" s="3">
        <f t="shared" si="178"/>
        <v>0</v>
      </c>
      <c r="DF141" s="104">
        <f t="shared" si="233"/>
        <v>0</v>
      </c>
      <c r="DG141" s="3">
        <f t="shared" si="234"/>
        <v>0</v>
      </c>
      <c r="DH141" s="3">
        <f t="shared" si="235"/>
        <v>0</v>
      </c>
      <c r="DI141" s="3">
        <f t="shared" si="154"/>
        <v>0</v>
      </c>
      <c r="DJ141" s="3">
        <f t="shared" si="155"/>
        <v>0</v>
      </c>
      <c r="DK141" s="3">
        <f>IF(DF141=0,0,IF(DH141-DI141=0,0,MIN(DH141-DI141,$D$1-$C141-SUMIF($J$15:DJ$15,"Snowball",$J141:DJ141))))</f>
        <v>0</v>
      </c>
      <c r="DL141" s="3">
        <f t="shared" si="179"/>
        <v>0</v>
      </c>
      <c r="DM141" s="104">
        <f t="shared" si="236"/>
        <v>0</v>
      </c>
      <c r="DN141" s="3">
        <f t="shared" si="237"/>
        <v>0</v>
      </c>
      <c r="DO141" s="3">
        <f t="shared" si="238"/>
        <v>0</v>
      </c>
      <c r="DP141" s="3">
        <f t="shared" si="156"/>
        <v>0</v>
      </c>
      <c r="DQ141" s="3">
        <f t="shared" si="157"/>
        <v>0</v>
      </c>
      <c r="DR141" s="3">
        <f>IF(DM141=0,0,IF(DO141-DP141=0,0,MIN(DO141-DP141,$D$1-$C141-SUMIF($J$15:DQ$15,"Snowball",$J141:DQ141))))</f>
        <v>0</v>
      </c>
      <c r="DS141" s="3">
        <f t="shared" si="180"/>
        <v>0</v>
      </c>
      <c r="DT141" s="104">
        <f t="shared" si="239"/>
        <v>0</v>
      </c>
      <c r="DU141" s="3">
        <f t="shared" si="240"/>
        <v>0</v>
      </c>
      <c r="DV141" s="3">
        <f t="shared" si="241"/>
        <v>0</v>
      </c>
      <c r="DW141" s="3">
        <f t="shared" si="158"/>
        <v>0</v>
      </c>
      <c r="DX141" s="3">
        <f t="shared" si="159"/>
        <v>0</v>
      </c>
      <c r="DY141" s="3">
        <f>IF(DT141=0,0,IF(DV141-DW141=0,0,MIN(DV141-DW141,$D$1-$C141-SUMIF($J$15:DX$15,"Snowball",$J141:DX141))))</f>
        <v>0</v>
      </c>
      <c r="DZ141" s="3">
        <f t="shared" si="181"/>
        <v>0</v>
      </c>
      <c r="EA141" s="104">
        <f t="shared" si="242"/>
        <v>0</v>
      </c>
      <c r="EB141" s="3">
        <f t="shared" si="243"/>
        <v>0</v>
      </c>
      <c r="EC141" s="3">
        <f t="shared" si="244"/>
        <v>0</v>
      </c>
      <c r="ED141" s="3">
        <f t="shared" si="160"/>
        <v>0</v>
      </c>
      <c r="EE141" s="3">
        <f t="shared" si="161"/>
        <v>0</v>
      </c>
      <c r="EF141" s="3">
        <f>IF(EA141=0,0,IF(EC141-ED141=0,0,MIN(EC141-ED141,$D$1-$C141-SUMIF($J$15:EE$15,"Snowball",$J141:EE141))))</f>
        <v>0</v>
      </c>
      <c r="EG141" s="3">
        <f t="shared" si="182"/>
        <v>0</v>
      </c>
      <c r="EH141" s="104">
        <f t="shared" si="245"/>
        <v>0</v>
      </c>
      <c r="EI141" s="3">
        <f t="shared" si="246"/>
        <v>0</v>
      </c>
      <c r="EJ141" s="3">
        <f t="shared" si="247"/>
        <v>0</v>
      </c>
      <c r="EK141" s="3">
        <f t="shared" si="162"/>
        <v>0</v>
      </c>
      <c r="EL141" s="3">
        <f t="shared" si="163"/>
        <v>0</v>
      </c>
      <c r="EM141" s="3">
        <f>IF(EH141=0,0,IF(EJ141-EK141=0,0,MIN(EJ141-EK141,$D$1-$C141-SUMIF($J$15:EL$15,"Snowball",$J141:EL141))))</f>
        <v>0</v>
      </c>
      <c r="EN141" s="3">
        <f t="shared" si="183"/>
        <v>0</v>
      </c>
    </row>
    <row r="142" spans="1:144" x14ac:dyDescent="0.25">
      <c r="A142" s="1" t="s">
        <v>142</v>
      </c>
      <c r="B142" s="76">
        <f t="shared" si="184"/>
        <v>0</v>
      </c>
      <c r="C142" s="3">
        <f t="shared" si="185"/>
        <v>0</v>
      </c>
      <c r="D142" s="101">
        <f t="shared" si="186"/>
        <v>0</v>
      </c>
      <c r="E142" s="104">
        <f t="shared" si="187"/>
        <v>0</v>
      </c>
      <c r="F142" s="3">
        <f t="shared" si="188"/>
        <v>0</v>
      </c>
      <c r="G142" s="3">
        <f t="shared" si="189"/>
        <v>0</v>
      </c>
      <c r="H142" s="3">
        <f t="shared" si="124"/>
        <v>0</v>
      </c>
      <c r="I142" s="3">
        <f t="shared" si="125"/>
        <v>0</v>
      </c>
      <c r="J142" s="3">
        <f t="shared" si="190"/>
        <v>0</v>
      </c>
      <c r="K142" s="3">
        <f t="shared" si="164"/>
        <v>0</v>
      </c>
      <c r="L142" s="104">
        <f t="shared" si="191"/>
        <v>0</v>
      </c>
      <c r="M142" s="3">
        <f t="shared" si="192"/>
        <v>0</v>
      </c>
      <c r="N142" s="3">
        <f t="shared" si="193"/>
        <v>0</v>
      </c>
      <c r="O142" s="3">
        <f t="shared" si="126"/>
        <v>0</v>
      </c>
      <c r="P142" s="3">
        <f t="shared" si="127"/>
        <v>0</v>
      </c>
      <c r="Q142" s="3">
        <f>IF(L142=0,0,IF(N142-O142=0,0,MIN(N142-O142,$D$1-$C142-SUMIF($J$15:P$15,"Snowball",$J142:P142))))</f>
        <v>0</v>
      </c>
      <c r="R142" s="3">
        <f t="shared" si="165"/>
        <v>0</v>
      </c>
      <c r="S142" s="104">
        <f t="shared" si="194"/>
        <v>0</v>
      </c>
      <c r="T142" s="3">
        <f t="shared" si="195"/>
        <v>0</v>
      </c>
      <c r="U142" s="3">
        <f t="shared" si="196"/>
        <v>0</v>
      </c>
      <c r="V142" s="3">
        <f t="shared" si="128"/>
        <v>0</v>
      </c>
      <c r="W142" s="3">
        <f t="shared" si="129"/>
        <v>0</v>
      </c>
      <c r="X142" s="3">
        <f>IF(S142=0,0,IF(U142-V142=0,0,MIN(U142-V142,$D$1-$C142-SUMIF($J$15:W$15,"Snowball",$J142:W142))))</f>
        <v>0</v>
      </c>
      <c r="Y142" s="3">
        <f t="shared" si="166"/>
        <v>0</v>
      </c>
      <c r="Z142" s="104">
        <f t="shared" si="197"/>
        <v>0</v>
      </c>
      <c r="AA142" s="3">
        <f t="shared" si="198"/>
        <v>0</v>
      </c>
      <c r="AB142" s="3">
        <f t="shared" si="199"/>
        <v>0</v>
      </c>
      <c r="AC142" s="3">
        <f t="shared" si="130"/>
        <v>0</v>
      </c>
      <c r="AD142" s="3">
        <f t="shared" si="131"/>
        <v>0</v>
      </c>
      <c r="AE142" s="3">
        <f>IF(Z142=0,0,IF(AB142-AC142=0,0,MIN(AB142-AC142,$D$1-$C142-SUMIF($J$15:AD$15,"Snowball",$J142:AD142))))</f>
        <v>0</v>
      </c>
      <c r="AF142" s="3">
        <f t="shared" si="167"/>
        <v>0</v>
      </c>
      <c r="AG142" s="104">
        <f t="shared" si="200"/>
        <v>0</v>
      </c>
      <c r="AH142" s="3">
        <f t="shared" si="201"/>
        <v>0</v>
      </c>
      <c r="AI142" s="3">
        <f t="shared" si="202"/>
        <v>0</v>
      </c>
      <c r="AJ142" s="3">
        <f t="shared" si="132"/>
        <v>0</v>
      </c>
      <c r="AK142" s="3">
        <f t="shared" si="133"/>
        <v>0</v>
      </c>
      <c r="AL142" s="3">
        <f>IF(AG142=0,0,IF(AI142-AJ142=0,0,MIN(AI142-AJ142,$D$1-$C142-SUMIF($J$15:AK$15,"Snowball",$J142:AK142))))</f>
        <v>0</v>
      </c>
      <c r="AM142" s="3">
        <f t="shared" si="168"/>
        <v>0</v>
      </c>
      <c r="AN142" s="104">
        <f t="shared" si="203"/>
        <v>0</v>
      </c>
      <c r="AO142" s="3">
        <f t="shared" si="204"/>
        <v>0</v>
      </c>
      <c r="AP142" s="3">
        <f t="shared" si="205"/>
        <v>0</v>
      </c>
      <c r="AQ142" s="3">
        <f t="shared" si="134"/>
        <v>0</v>
      </c>
      <c r="AR142" s="3">
        <f t="shared" si="135"/>
        <v>0</v>
      </c>
      <c r="AS142" s="3">
        <f>IF(AN142=0,0,IF(AP142-AQ142=0,0,MIN(AP142-AQ142,$D$1-$C142-SUMIF($J$15:AR$15,"Snowball",$J142:AR142))))</f>
        <v>0</v>
      </c>
      <c r="AT142" s="3">
        <f t="shared" si="169"/>
        <v>0</v>
      </c>
      <c r="AU142" s="104">
        <f t="shared" si="206"/>
        <v>0</v>
      </c>
      <c r="AV142" s="3">
        <f t="shared" si="207"/>
        <v>0</v>
      </c>
      <c r="AW142" s="3">
        <f t="shared" si="208"/>
        <v>0</v>
      </c>
      <c r="AX142" s="3">
        <f t="shared" si="136"/>
        <v>0</v>
      </c>
      <c r="AY142" s="3">
        <f t="shared" si="137"/>
        <v>0</v>
      </c>
      <c r="AZ142" s="3">
        <f>IF(AU142=0,0,IF(AW142-AX142=0,0,MIN(AW142-AX142,$D$1-$C142-SUMIF($J$15:AY$15,"Snowball",$J142:AY142))))</f>
        <v>0</v>
      </c>
      <c r="BA142" s="3">
        <f t="shared" si="170"/>
        <v>0</v>
      </c>
      <c r="BB142" s="104">
        <f t="shared" si="209"/>
        <v>0</v>
      </c>
      <c r="BC142" s="3">
        <f t="shared" si="210"/>
        <v>0</v>
      </c>
      <c r="BD142" s="3">
        <f t="shared" si="211"/>
        <v>0</v>
      </c>
      <c r="BE142" s="3">
        <f t="shared" si="138"/>
        <v>0</v>
      </c>
      <c r="BF142" s="3">
        <f t="shared" si="139"/>
        <v>0</v>
      </c>
      <c r="BG142" s="3">
        <f>IF(BB142=0,0,IF(BD142-BE142=0,0,MIN(BD142-BE142,$D$1-$C142-SUMIF($J$15:BF$15,"Snowball",$J142:BF142))))</f>
        <v>0</v>
      </c>
      <c r="BH142" s="3">
        <f t="shared" si="171"/>
        <v>0</v>
      </c>
      <c r="BI142" s="104">
        <f t="shared" si="212"/>
        <v>0</v>
      </c>
      <c r="BJ142" s="3">
        <f t="shared" si="213"/>
        <v>0</v>
      </c>
      <c r="BK142" s="3">
        <f t="shared" si="214"/>
        <v>0</v>
      </c>
      <c r="BL142" s="3">
        <f t="shared" si="140"/>
        <v>0</v>
      </c>
      <c r="BM142" s="3">
        <f t="shared" si="141"/>
        <v>0</v>
      </c>
      <c r="BN142" s="3">
        <f>IF(BI142=0,0,IF(BK142-BL142=0,0,MIN(BK142-BL142,$D$1-$C142-SUMIF($J$15:BM$15,"Snowball",$J142:BM142))))</f>
        <v>0</v>
      </c>
      <c r="BO142" s="3">
        <f t="shared" si="172"/>
        <v>0</v>
      </c>
      <c r="BP142" s="104">
        <f t="shared" si="215"/>
        <v>0</v>
      </c>
      <c r="BQ142" s="3">
        <f t="shared" si="216"/>
        <v>0</v>
      </c>
      <c r="BR142" s="3">
        <f t="shared" si="217"/>
        <v>0</v>
      </c>
      <c r="BS142" s="3">
        <f t="shared" si="142"/>
        <v>0</v>
      </c>
      <c r="BT142" s="3">
        <f t="shared" si="143"/>
        <v>0</v>
      </c>
      <c r="BU142" s="3">
        <f>IF(BP142=0,0,IF(BR142-BS142=0,0,MIN(BR142-BS142,$D$1-$C142-SUMIF($J$15:BT$15,"Snowball",$J142:BT142))))</f>
        <v>0</v>
      </c>
      <c r="BV142" s="3">
        <f t="shared" si="173"/>
        <v>0</v>
      </c>
      <c r="BW142" s="104">
        <f t="shared" si="218"/>
        <v>0</v>
      </c>
      <c r="BX142" s="3">
        <f t="shared" si="219"/>
        <v>0</v>
      </c>
      <c r="BY142" s="3">
        <f t="shared" si="220"/>
        <v>0</v>
      </c>
      <c r="BZ142" s="3">
        <f t="shared" si="144"/>
        <v>0</v>
      </c>
      <c r="CA142" s="3">
        <f t="shared" si="145"/>
        <v>0</v>
      </c>
      <c r="CB142" s="3">
        <f>IF(BW142=0,0,IF(BY142-BZ142=0,0,MIN(BY142-BZ142,$D$1-$C142-SUMIF($J$15:CA$15,"Snowball",$J142:CA142))))</f>
        <v>0</v>
      </c>
      <c r="CC142" s="3">
        <f t="shared" si="174"/>
        <v>0</v>
      </c>
      <c r="CD142" s="104">
        <f t="shared" si="221"/>
        <v>0</v>
      </c>
      <c r="CE142" s="3">
        <f t="shared" si="222"/>
        <v>0</v>
      </c>
      <c r="CF142" s="3">
        <f t="shared" si="223"/>
        <v>0</v>
      </c>
      <c r="CG142" s="3">
        <f t="shared" si="146"/>
        <v>0</v>
      </c>
      <c r="CH142" s="3">
        <f t="shared" si="147"/>
        <v>0</v>
      </c>
      <c r="CI142" s="3">
        <f>IF(CD142=0,0,IF(CF142-CG142=0,0,MIN(CF142-CG142,$D$1-$C142-SUMIF($J$15:CH$15,"Snowball",$J142:CH142))))</f>
        <v>0</v>
      </c>
      <c r="CJ142" s="3">
        <f t="shared" si="175"/>
        <v>0</v>
      </c>
      <c r="CK142" s="104">
        <f t="shared" si="224"/>
        <v>0</v>
      </c>
      <c r="CL142" s="3">
        <f t="shared" si="225"/>
        <v>0</v>
      </c>
      <c r="CM142" s="3">
        <f t="shared" si="226"/>
        <v>0</v>
      </c>
      <c r="CN142" s="3">
        <f t="shared" si="148"/>
        <v>0</v>
      </c>
      <c r="CO142" s="3">
        <f t="shared" si="149"/>
        <v>0</v>
      </c>
      <c r="CP142" s="3">
        <f>IF(CK142=0,0,IF(CM142-CN142=0,0,MIN(CM142-CN142,$D$1-$C142-SUMIF($J$15:CO$15,"Snowball",$J142:CO142))))</f>
        <v>0</v>
      </c>
      <c r="CQ142" s="3">
        <f t="shared" si="176"/>
        <v>0</v>
      </c>
      <c r="CR142" s="104">
        <f t="shared" si="227"/>
        <v>0</v>
      </c>
      <c r="CS142" s="3">
        <f t="shared" si="228"/>
        <v>0</v>
      </c>
      <c r="CT142" s="3">
        <f t="shared" si="229"/>
        <v>0</v>
      </c>
      <c r="CU142" s="3">
        <f t="shared" si="150"/>
        <v>0</v>
      </c>
      <c r="CV142" s="3">
        <f t="shared" si="151"/>
        <v>0</v>
      </c>
      <c r="CW142" s="3">
        <f>IF(CR142=0,0,IF(CT142-CU142=0,0,MIN(CT142-CU142,$D$1-$C142-SUMIF($J$15:CV$15,"Snowball",$J142:CV142))))</f>
        <v>0</v>
      </c>
      <c r="CX142" s="3">
        <f t="shared" si="177"/>
        <v>0</v>
      </c>
      <c r="CY142" s="104">
        <f t="shared" si="230"/>
        <v>0</v>
      </c>
      <c r="CZ142" s="3">
        <f t="shared" si="231"/>
        <v>0</v>
      </c>
      <c r="DA142" s="3">
        <f t="shared" si="232"/>
        <v>0</v>
      </c>
      <c r="DB142" s="3">
        <f t="shared" si="152"/>
        <v>0</v>
      </c>
      <c r="DC142" s="3">
        <f t="shared" si="153"/>
        <v>0</v>
      </c>
      <c r="DD142" s="3">
        <f>IF(CY142=0,0,IF(DA142-DB142=0,0,MIN(DA142-DB142,$D$1-$C142-SUMIF($J$15:DC$15,"Snowball",$J142:DC142))))</f>
        <v>0</v>
      </c>
      <c r="DE142" s="3">
        <f t="shared" si="178"/>
        <v>0</v>
      </c>
      <c r="DF142" s="104">
        <f t="shared" si="233"/>
        <v>0</v>
      </c>
      <c r="DG142" s="3">
        <f t="shared" si="234"/>
        <v>0</v>
      </c>
      <c r="DH142" s="3">
        <f t="shared" si="235"/>
        <v>0</v>
      </c>
      <c r="DI142" s="3">
        <f t="shared" si="154"/>
        <v>0</v>
      </c>
      <c r="DJ142" s="3">
        <f t="shared" si="155"/>
        <v>0</v>
      </c>
      <c r="DK142" s="3">
        <f>IF(DF142=0,0,IF(DH142-DI142=0,0,MIN(DH142-DI142,$D$1-$C142-SUMIF($J$15:DJ$15,"Snowball",$J142:DJ142))))</f>
        <v>0</v>
      </c>
      <c r="DL142" s="3">
        <f t="shared" si="179"/>
        <v>0</v>
      </c>
      <c r="DM142" s="104">
        <f t="shared" si="236"/>
        <v>0</v>
      </c>
      <c r="DN142" s="3">
        <f t="shared" si="237"/>
        <v>0</v>
      </c>
      <c r="DO142" s="3">
        <f t="shared" si="238"/>
        <v>0</v>
      </c>
      <c r="DP142" s="3">
        <f t="shared" si="156"/>
        <v>0</v>
      </c>
      <c r="DQ142" s="3">
        <f t="shared" si="157"/>
        <v>0</v>
      </c>
      <c r="DR142" s="3">
        <f>IF(DM142=0,0,IF(DO142-DP142=0,0,MIN(DO142-DP142,$D$1-$C142-SUMIF($J$15:DQ$15,"Snowball",$J142:DQ142))))</f>
        <v>0</v>
      </c>
      <c r="DS142" s="3">
        <f t="shared" si="180"/>
        <v>0</v>
      </c>
      <c r="DT142" s="104">
        <f t="shared" si="239"/>
        <v>0</v>
      </c>
      <c r="DU142" s="3">
        <f t="shared" si="240"/>
        <v>0</v>
      </c>
      <c r="DV142" s="3">
        <f t="shared" si="241"/>
        <v>0</v>
      </c>
      <c r="DW142" s="3">
        <f t="shared" si="158"/>
        <v>0</v>
      </c>
      <c r="DX142" s="3">
        <f t="shared" si="159"/>
        <v>0</v>
      </c>
      <c r="DY142" s="3">
        <f>IF(DT142=0,0,IF(DV142-DW142=0,0,MIN(DV142-DW142,$D$1-$C142-SUMIF($J$15:DX$15,"Snowball",$J142:DX142))))</f>
        <v>0</v>
      </c>
      <c r="DZ142" s="3">
        <f t="shared" si="181"/>
        <v>0</v>
      </c>
      <c r="EA142" s="104">
        <f t="shared" si="242"/>
        <v>0</v>
      </c>
      <c r="EB142" s="3">
        <f t="shared" si="243"/>
        <v>0</v>
      </c>
      <c r="EC142" s="3">
        <f t="shared" si="244"/>
        <v>0</v>
      </c>
      <c r="ED142" s="3">
        <f t="shared" si="160"/>
        <v>0</v>
      </c>
      <c r="EE142" s="3">
        <f t="shared" si="161"/>
        <v>0</v>
      </c>
      <c r="EF142" s="3">
        <f>IF(EA142=0,0,IF(EC142-ED142=0,0,MIN(EC142-ED142,$D$1-$C142-SUMIF($J$15:EE$15,"Snowball",$J142:EE142))))</f>
        <v>0</v>
      </c>
      <c r="EG142" s="3">
        <f t="shared" si="182"/>
        <v>0</v>
      </c>
      <c r="EH142" s="104">
        <f t="shared" si="245"/>
        <v>0</v>
      </c>
      <c r="EI142" s="3">
        <f t="shared" si="246"/>
        <v>0</v>
      </c>
      <c r="EJ142" s="3">
        <f t="shared" si="247"/>
        <v>0</v>
      </c>
      <c r="EK142" s="3">
        <f t="shared" si="162"/>
        <v>0</v>
      </c>
      <c r="EL142" s="3">
        <f t="shared" si="163"/>
        <v>0</v>
      </c>
      <c r="EM142" s="3">
        <f>IF(EH142=0,0,IF(EJ142-EK142=0,0,MIN(EJ142-EK142,$D$1-$C142-SUMIF($J$15:EL$15,"Snowball",$J142:EL142))))</f>
        <v>0</v>
      </c>
      <c r="EN142" s="3">
        <f t="shared" si="183"/>
        <v>0</v>
      </c>
    </row>
    <row r="143" spans="1:144" x14ac:dyDescent="0.25">
      <c r="A143" s="1" t="s">
        <v>143</v>
      </c>
      <c r="B143" s="76">
        <f t="shared" si="184"/>
        <v>0</v>
      </c>
      <c r="C143" s="3">
        <f t="shared" si="185"/>
        <v>0</v>
      </c>
      <c r="D143" s="101">
        <f t="shared" si="186"/>
        <v>0</v>
      </c>
      <c r="E143" s="104">
        <f t="shared" si="187"/>
        <v>0</v>
      </c>
      <c r="F143" s="3">
        <f t="shared" si="188"/>
        <v>0</v>
      </c>
      <c r="G143" s="3">
        <f t="shared" si="189"/>
        <v>0</v>
      </c>
      <c r="H143" s="3">
        <f t="shared" si="124"/>
        <v>0</v>
      </c>
      <c r="I143" s="3">
        <f t="shared" si="125"/>
        <v>0</v>
      </c>
      <c r="J143" s="3">
        <f t="shared" si="190"/>
        <v>0</v>
      </c>
      <c r="K143" s="3">
        <f t="shared" si="164"/>
        <v>0</v>
      </c>
      <c r="L143" s="104">
        <f t="shared" si="191"/>
        <v>0</v>
      </c>
      <c r="M143" s="3">
        <f t="shared" si="192"/>
        <v>0</v>
      </c>
      <c r="N143" s="3">
        <f t="shared" si="193"/>
        <v>0</v>
      </c>
      <c r="O143" s="3">
        <f t="shared" si="126"/>
        <v>0</v>
      </c>
      <c r="P143" s="3">
        <f t="shared" si="127"/>
        <v>0</v>
      </c>
      <c r="Q143" s="3">
        <f>IF(L143=0,0,IF(N143-O143=0,0,MIN(N143-O143,$D$1-$C143-SUMIF($J$15:P$15,"Snowball",$J143:P143))))</f>
        <v>0</v>
      </c>
      <c r="R143" s="3">
        <f t="shared" si="165"/>
        <v>0</v>
      </c>
      <c r="S143" s="104">
        <f t="shared" si="194"/>
        <v>0</v>
      </c>
      <c r="T143" s="3">
        <f t="shared" si="195"/>
        <v>0</v>
      </c>
      <c r="U143" s="3">
        <f t="shared" si="196"/>
        <v>0</v>
      </c>
      <c r="V143" s="3">
        <f t="shared" si="128"/>
        <v>0</v>
      </c>
      <c r="W143" s="3">
        <f t="shared" si="129"/>
        <v>0</v>
      </c>
      <c r="X143" s="3">
        <f>IF(S143=0,0,IF(U143-V143=0,0,MIN(U143-V143,$D$1-$C143-SUMIF($J$15:W$15,"Snowball",$J143:W143))))</f>
        <v>0</v>
      </c>
      <c r="Y143" s="3">
        <f t="shared" si="166"/>
        <v>0</v>
      </c>
      <c r="Z143" s="104">
        <f t="shared" si="197"/>
        <v>0</v>
      </c>
      <c r="AA143" s="3">
        <f t="shared" si="198"/>
        <v>0</v>
      </c>
      <c r="AB143" s="3">
        <f t="shared" si="199"/>
        <v>0</v>
      </c>
      <c r="AC143" s="3">
        <f t="shared" si="130"/>
        <v>0</v>
      </c>
      <c r="AD143" s="3">
        <f t="shared" si="131"/>
        <v>0</v>
      </c>
      <c r="AE143" s="3">
        <f>IF(Z143=0,0,IF(AB143-AC143=0,0,MIN(AB143-AC143,$D$1-$C143-SUMIF($J$15:AD$15,"Snowball",$J143:AD143))))</f>
        <v>0</v>
      </c>
      <c r="AF143" s="3">
        <f t="shared" si="167"/>
        <v>0</v>
      </c>
      <c r="AG143" s="104">
        <f t="shared" si="200"/>
        <v>0</v>
      </c>
      <c r="AH143" s="3">
        <f t="shared" si="201"/>
        <v>0</v>
      </c>
      <c r="AI143" s="3">
        <f t="shared" si="202"/>
        <v>0</v>
      </c>
      <c r="AJ143" s="3">
        <f t="shared" si="132"/>
        <v>0</v>
      </c>
      <c r="AK143" s="3">
        <f t="shared" si="133"/>
        <v>0</v>
      </c>
      <c r="AL143" s="3">
        <f>IF(AG143=0,0,IF(AI143-AJ143=0,0,MIN(AI143-AJ143,$D$1-$C143-SUMIF($J$15:AK$15,"Snowball",$J143:AK143))))</f>
        <v>0</v>
      </c>
      <c r="AM143" s="3">
        <f t="shared" si="168"/>
        <v>0</v>
      </c>
      <c r="AN143" s="104">
        <f t="shared" si="203"/>
        <v>0</v>
      </c>
      <c r="AO143" s="3">
        <f t="shared" si="204"/>
        <v>0</v>
      </c>
      <c r="AP143" s="3">
        <f t="shared" si="205"/>
        <v>0</v>
      </c>
      <c r="AQ143" s="3">
        <f t="shared" si="134"/>
        <v>0</v>
      </c>
      <c r="AR143" s="3">
        <f t="shared" si="135"/>
        <v>0</v>
      </c>
      <c r="AS143" s="3">
        <f>IF(AN143=0,0,IF(AP143-AQ143=0,0,MIN(AP143-AQ143,$D$1-$C143-SUMIF($J$15:AR$15,"Snowball",$J143:AR143))))</f>
        <v>0</v>
      </c>
      <c r="AT143" s="3">
        <f t="shared" si="169"/>
        <v>0</v>
      </c>
      <c r="AU143" s="104">
        <f t="shared" si="206"/>
        <v>0</v>
      </c>
      <c r="AV143" s="3">
        <f t="shared" si="207"/>
        <v>0</v>
      </c>
      <c r="AW143" s="3">
        <f t="shared" si="208"/>
        <v>0</v>
      </c>
      <c r="AX143" s="3">
        <f t="shared" si="136"/>
        <v>0</v>
      </c>
      <c r="AY143" s="3">
        <f t="shared" si="137"/>
        <v>0</v>
      </c>
      <c r="AZ143" s="3">
        <f>IF(AU143=0,0,IF(AW143-AX143=0,0,MIN(AW143-AX143,$D$1-$C143-SUMIF($J$15:AY$15,"Snowball",$J143:AY143))))</f>
        <v>0</v>
      </c>
      <c r="BA143" s="3">
        <f t="shared" si="170"/>
        <v>0</v>
      </c>
      <c r="BB143" s="104">
        <f t="shared" si="209"/>
        <v>0</v>
      </c>
      <c r="BC143" s="3">
        <f t="shared" si="210"/>
        <v>0</v>
      </c>
      <c r="BD143" s="3">
        <f t="shared" si="211"/>
        <v>0</v>
      </c>
      <c r="BE143" s="3">
        <f t="shared" si="138"/>
        <v>0</v>
      </c>
      <c r="BF143" s="3">
        <f t="shared" si="139"/>
        <v>0</v>
      </c>
      <c r="BG143" s="3">
        <f>IF(BB143=0,0,IF(BD143-BE143=0,0,MIN(BD143-BE143,$D$1-$C143-SUMIF($J$15:BF$15,"Snowball",$J143:BF143))))</f>
        <v>0</v>
      </c>
      <c r="BH143" s="3">
        <f t="shared" si="171"/>
        <v>0</v>
      </c>
      <c r="BI143" s="104">
        <f t="shared" si="212"/>
        <v>0</v>
      </c>
      <c r="BJ143" s="3">
        <f t="shared" si="213"/>
        <v>0</v>
      </c>
      <c r="BK143" s="3">
        <f t="shared" si="214"/>
        <v>0</v>
      </c>
      <c r="BL143" s="3">
        <f t="shared" si="140"/>
        <v>0</v>
      </c>
      <c r="BM143" s="3">
        <f t="shared" si="141"/>
        <v>0</v>
      </c>
      <c r="BN143" s="3">
        <f>IF(BI143=0,0,IF(BK143-BL143=0,0,MIN(BK143-BL143,$D$1-$C143-SUMIF($J$15:BM$15,"Snowball",$J143:BM143))))</f>
        <v>0</v>
      </c>
      <c r="BO143" s="3">
        <f t="shared" si="172"/>
        <v>0</v>
      </c>
      <c r="BP143" s="104">
        <f t="shared" si="215"/>
        <v>0</v>
      </c>
      <c r="BQ143" s="3">
        <f t="shared" si="216"/>
        <v>0</v>
      </c>
      <c r="BR143" s="3">
        <f t="shared" si="217"/>
        <v>0</v>
      </c>
      <c r="BS143" s="3">
        <f t="shared" si="142"/>
        <v>0</v>
      </c>
      <c r="BT143" s="3">
        <f t="shared" si="143"/>
        <v>0</v>
      </c>
      <c r="BU143" s="3">
        <f>IF(BP143=0,0,IF(BR143-BS143=0,0,MIN(BR143-BS143,$D$1-$C143-SUMIF($J$15:BT$15,"Snowball",$J143:BT143))))</f>
        <v>0</v>
      </c>
      <c r="BV143" s="3">
        <f t="shared" si="173"/>
        <v>0</v>
      </c>
      <c r="BW143" s="104">
        <f t="shared" si="218"/>
        <v>0</v>
      </c>
      <c r="BX143" s="3">
        <f t="shared" si="219"/>
        <v>0</v>
      </c>
      <c r="BY143" s="3">
        <f t="shared" si="220"/>
        <v>0</v>
      </c>
      <c r="BZ143" s="3">
        <f t="shared" si="144"/>
        <v>0</v>
      </c>
      <c r="CA143" s="3">
        <f t="shared" si="145"/>
        <v>0</v>
      </c>
      <c r="CB143" s="3">
        <f>IF(BW143=0,0,IF(BY143-BZ143=0,0,MIN(BY143-BZ143,$D$1-$C143-SUMIF($J$15:CA$15,"Snowball",$J143:CA143))))</f>
        <v>0</v>
      </c>
      <c r="CC143" s="3">
        <f t="shared" si="174"/>
        <v>0</v>
      </c>
      <c r="CD143" s="104">
        <f t="shared" si="221"/>
        <v>0</v>
      </c>
      <c r="CE143" s="3">
        <f t="shared" si="222"/>
        <v>0</v>
      </c>
      <c r="CF143" s="3">
        <f t="shared" si="223"/>
        <v>0</v>
      </c>
      <c r="CG143" s="3">
        <f t="shared" si="146"/>
        <v>0</v>
      </c>
      <c r="CH143" s="3">
        <f t="shared" si="147"/>
        <v>0</v>
      </c>
      <c r="CI143" s="3">
        <f>IF(CD143=0,0,IF(CF143-CG143=0,0,MIN(CF143-CG143,$D$1-$C143-SUMIF($J$15:CH$15,"Snowball",$J143:CH143))))</f>
        <v>0</v>
      </c>
      <c r="CJ143" s="3">
        <f t="shared" si="175"/>
        <v>0</v>
      </c>
      <c r="CK143" s="104">
        <f t="shared" si="224"/>
        <v>0</v>
      </c>
      <c r="CL143" s="3">
        <f t="shared" si="225"/>
        <v>0</v>
      </c>
      <c r="CM143" s="3">
        <f t="shared" si="226"/>
        <v>0</v>
      </c>
      <c r="CN143" s="3">
        <f t="shared" si="148"/>
        <v>0</v>
      </c>
      <c r="CO143" s="3">
        <f t="shared" si="149"/>
        <v>0</v>
      </c>
      <c r="CP143" s="3">
        <f>IF(CK143=0,0,IF(CM143-CN143=0,0,MIN(CM143-CN143,$D$1-$C143-SUMIF($J$15:CO$15,"Snowball",$J143:CO143))))</f>
        <v>0</v>
      </c>
      <c r="CQ143" s="3">
        <f t="shared" si="176"/>
        <v>0</v>
      </c>
      <c r="CR143" s="104">
        <f t="shared" si="227"/>
        <v>0</v>
      </c>
      <c r="CS143" s="3">
        <f t="shared" si="228"/>
        <v>0</v>
      </c>
      <c r="CT143" s="3">
        <f t="shared" si="229"/>
        <v>0</v>
      </c>
      <c r="CU143" s="3">
        <f t="shared" si="150"/>
        <v>0</v>
      </c>
      <c r="CV143" s="3">
        <f t="shared" si="151"/>
        <v>0</v>
      </c>
      <c r="CW143" s="3">
        <f>IF(CR143=0,0,IF(CT143-CU143=0,0,MIN(CT143-CU143,$D$1-$C143-SUMIF($J$15:CV$15,"Snowball",$J143:CV143))))</f>
        <v>0</v>
      </c>
      <c r="CX143" s="3">
        <f t="shared" si="177"/>
        <v>0</v>
      </c>
      <c r="CY143" s="104">
        <f t="shared" si="230"/>
        <v>0</v>
      </c>
      <c r="CZ143" s="3">
        <f t="shared" si="231"/>
        <v>0</v>
      </c>
      <c r="DA143" s="3">
        <f t="shared" si="232"/>
        <v>0</v>
      </c>
      <c r="DB143" s="3">
        <f t="shared" si="152"/>
        <v>0</v>
      </c>
      <c r="DC143" s="3">
        <f t="shared" si="153"/>
        <v>0</v>
      </c>
      <c r="DD143" s="3">
        <f>IF(CY143=0,0,IF(DA143-DB143=0,0,MIN(DA143-DB143,$D$1-$C143-SUMIF($J$15:DC$15,"Snowball",$J143:DC143))))</f>
        <v>0</v>
      </c>
      <c r="DE143" s="3">
        <f t="shared" si="178"/>
        <v>0</v>
      </c>
      <c r="DF143" s="104">
        <f t="shared" si="233"/>
        <v>0</v>
      </c>
      <c r="DG143" s="3">
        <f t="shared" si="234"/>
        <v>0</v>
      </c>
      <c r="DH143" s="3">
        <f t="shared" si="235"/>
        <v>0</v>
      </c>
      <c r="DI143" s="3">
        <f t="shared" si="154"/>
        <v>0</v>
      </c>
      <c r="DJ143" s="3">
        <f t="shared" si="155"/>
        <v>0</v>
      </c>
      <c r="DK143" s="3">
        <f>IF(DF143=0,0,IF(DH143-DI143=0,0,MIN(DH143-DI143,$D$1-$C143-SUMIF($J$15:DJ$15,"Snowball",$J143:DJ143))))</f>
        <v>0</v>
      </c>
      <c r="DL143" s="3">
        <f t="shared" si="179"/>
        <v>0</v>
      </c>
      <c r="DM143" s="104">
        <f t="shared" si="236"/>
        <v>0</v>
      </c>
      <c r="DN143" s="3">
        <f t="shared" si="237"/>
        <v>0</v>
      </c>
      <c r="DO143" s="3">
        <f t="shared" si="238"/>
        <v>0</v>
      </c>
      <c r="DP143" s="3">
        <f t="shared" si="156"/>
        <v>0</v>
      </c>
      <c r="DQ143" s="3">
        <f t="shared" si="157"/>
        <v>0</v>
      </c>
      <c r="DR143" s="3">
        <f>IF(DM143=0,0,IF(DO143-DP143=0,0,MIN(DO143-DP143,$D$1-$C143-SUMIF($J$15:DQ$15,"Snowball",$J143:DQ143))))</f>
        <v>0</v>
      </c>
      <c r="DS143" s="3">
        <f t="shared" si="180"/>
        <v>0</v>
      </c>
      <c r="DT143" s="104">
        <f t="shared" si="239"/>
        <v>0</v>
      </c>
      <c r="DU143" s="3">
        <f t="shared" si="240"/>
        <v>0</v>
      </c>
      <c r="DV143" s="3">
        <f t="shared" si="241"/>
        <v>0</v>
      </c>
      <c r="DW143" s="3">
        <f t="shared" si="158"/>
        <v>0</v>
      </c>
      <c r="DX143" s="3">
        <f t="shared" si="159"/>
        <v>0</v>
      </c>
      <c r="DY143" s="3">
        <f>IF(DT143=0,0,IF(DV143-DW143=0,0,MIN(DV143-DW143,$D$1-$C143-SUMIF($J$15:DX$15,"Snowball",$J143:DX143))))</f>
        <v>0</v>
      </c>
      <c r="DZ143" s="3">
        <f t="shared" si="181"/>
        <v>0</v>
      </c>
      <c r="EA143" s="104">
        <f t="shared" si="242"/>
        <v>0</v>
      </c>
      <c r="EB143" s="3">
        <f t="shared" si="243"/>
        <v>0</v>
      </c>
      <c r="EC143" s="3">
        <f t="shared" si="244"/>
        <v>0</v>
      </c>
      <c r="ED143" s="3">
        <f t="shared" si="160"/>
        <v>0</v>
      </c>
      <c r="EE143" s="3">
        <f t="shared" si="161"/>
        <v>0</v>
      </c>
      <c r="EF143" s="3">
        <f>IF(EA143=0,0,IF(EC143-ED143=0,0,MIN(EC143-ED143,$D$1-$C143-SUMIF($J$15:EE$15,"Snowball",$J143:EE143))))</f>
        <v>0</v>
      </c>
      <c r="EG143" s="3">
        <f t="shared" si="182"/>
        <v>0</v>
      </c>
      <c r="EH143" s="104">
        <f t="shared" si="245"/>
        <v>0</v>
      </c>
      <c r="EI143" s="3">
        <f t="shared" si="246"/>
        <v>0</v>
      </c>
      <c r="EJ143" s="3">
        <f t="shared" si="247"/>
        <v>0</v>
      </c>
      <c r="EK143" s="3">
        <f t="shared" si="162"/>
        <v>0</v>
      </c>
      <c r="EL143" s="3">
        <f t="shared" si="163"/>
        <v>0</v>
      </c>
      <c r="EM143" s="3">
        <f>IF(EH143=0,0,IF(EJ143-EK143=0,0,MIN(EJ143-EK143,$D$1-$C143-SUMIF($J$15:EL$15,"Snowball",$J143:EL143))))</f>
        <v>0</v>
      </c>
      <c r="EN143" s="3">
        <f t="shared" si="183"/>
        <v>0</v>
      </c>
    </row>
    <row r="144" spans="1:144" x14ac:dyDescent="0.25">
      <c r="A144" s="1" t="s">
        <v>144</v>
      </c>
      <c r="B144" s="76">
        <f t="shared" si="184"/>
        <v>0</v>
      </c>
      <c r="C144" s="3">
        <f t="shared" si="185"/>
        <v>0</v>
      </c>
      <c r="D144" s="101">
        <f t="shared" si="186"/>
        <v>0</v>
      </c>
      <c r="E144" s="104">
        <f t="shared" si="187"/>
        <v>0</v>
      </c>
      <c r="F144" s="3">
        <f t="shared" si="188"/>
        <v>0</v>
      </c>
      <c r="G144" s="3">
        <f t="shared" si="189"/>
        <v>0</v>
      </c>
      <c r="H144" s="3">
        <f t="shared" ref="H144:H207" si="248">IFERROR(MIN(G$8,G144),0)</f>
        <v>0</v>
      </c>
      <c r="I144" s="3">
        <f t="shared" ref="I144:I207" si="249">IF(G144-H144=0,0,G144-MIN(G144,H144+J144))</f>
        <v>0</v>
      </c>
      <c r="J144" s="3">
        <f t="shared" si="190"/>
        <v>0</v>
      </c>
      <c r="K144" s="3">
        <f t="shared" si="164"/>
        <v>0</v>
      </c>
      <c r="L144" s="104">
        <f t="shared" si="191"/>
        <v>0</v>
      </c>
      <c r="M144" s="3">
        <f t="shared" si="192"/>
        <v>0</v>
      </c>
      <c r="N144" s="3">
        <f t="shared" si="193"/>
        <v>0</v>
      </c>
      <c r="O144" s="3">
        <f t="shared" ref="O144:O207" si="250">IFERROR(MIN(N$8,N144),0)</f>
        <v>0</v>
      </c>
      <c r="P144" s="3">
        <f t="shared" ref="P144:P207" si="251">IF(N144-O144=0,0,N144-MIN(N144,O144+Q144))</f>
        <v>0</v>
      </c>
      <c r="Q144" s="3">
        <f>IF(L144=0,0,IF(N144-O144=0,0,MIN(N144-O144,$D$1-$C144-SUMIF($J$15:P$15,"Snowball",$J144:P144))))</f>
        <v>0</v>
      </c>
      <c r="R144" s="3">
        <f t="shared" si="165"/>
        <v>0</v>
      </c>
      <c r="S144" s="104">
        <f t="shared" si="194"/>
        <v>0</v>
      </c>
      <c r="T144" s="3">
        <f t="shared" si="195"/>
        <v>0</v>
      </c>
      <c r="U144" s="3">
        <f t="shared" si="196"/>
        <v>0</v>
      </c>
      <c r="V144" s="3">
        <f t="shared" ref="V144:V207" si="252">IFERROR(MIN(U$8,U144),0)</f>
        <v>0</v>
      </c>
      <c r="W144" s="3">
        <f t="shared" ref="W144:W207" si="253">IF(U144-V144=0,0,U144-MIN(U144,V144+X144))</f>
        <v>0</v>
      </c>
      <c r="X144" s="3">
        <f>IF(S144=0,0,IF(U144-V144=0,0,MIN(U144-V144,$D$1-$C144-SUMIF($J$15:W$15,"Snowball",$J144:W144))))</f>
        <v>0</v>
      </c>
      <c r="Y144" s="3">
        <f t="shared" si="166"/>
        <v>0</v>
      </c>
      <c r="Z144" s="104">
        <f t="shared" si="197"/>
        <v>0</v>
      </c>
      <c r="AA144" s="3">
        <f t="shared" si="198"/>
        <v>0</v>
      </c>
      <c r="AB144" s="3">
        <f t="shared" si="199"/>
        <v>0</v>
      </c>
      <c r="AC144" s="3">
        <f t="shared" ref="AC144:AC207" si="254">IFERROR(MIN(AB$8,AB144),0)</f>
        <v>0</v>
      </c>
      <c r="AD144" s="3">
        <f t="shared" ref="AD144:AD207" si="255">IF(AB144-AC144=0,0,AB144-MIN(AB144,AC144+AE144))</f>
        <v>0</v>
      </c>
      <c r="AE144" s="3">
        <f>IF(Z144=0,0,IF(AB144-AC144=0,0,MIN(AB144-AC144,$D$1-$C144-SUMIF($J$15:AD$15,"Snowball",$J144:AD144))))</f>
        <v>0</v>
      </c>
      <c r="AF144" s="3">
        <f t="shared" si="167"/>
        <v>0</v>
      </c>
      <c r="AG144" s="104">
        <f t="shared" si="200"/>
        <v>0</v>
      </c>
      <c r="AH144" s="3">
        <f t="shared" si="201"/>
        <v>0</v>
      </c>
      <c r="AI144" s="3">
        <f t="shared" si="202"/>
        <v>0</v>
      </c>
      <c r="AJ144" s="3">
        <f t="shared" ref="AJ144:AJ207" si="256">IFERROR(MIN(AI$8,AI144),0)</f>
        <v>0</v>
      </c>
      <c r="AK144" s="3">
        <f t="shared" ref="AK144:AK207" si="257">IF(AI144-AJ144=0,0,AI144-MIN(AI144,AJ144+AL144))</f>
        <v>0</v>
      </c>
      <c r="AL144" s="3">
        <f>IF(AG144=0,0,IF(AI144-AJ144=0,0,MIN(AI144-AJ144,$D$1-$C144-SUMIF($J$15:AK$15,"Snowball",$J144:AK144))))</f>
        <v>0</v>
      </c>
      <c r="AM144" s="3">
        <f t="shared" si="168"/>
        <v>0</v>
      </c>
      <c r="AN144" s="104">
        <f t="shared" si="203"/>
        <v>0</v>
      </c>
      <c r="AO144" s="3">
        <f t="shared" si="204"/>
        <v>0</v>
      </c>
      <c r="AP144" s="3">
        <f t="shared" si="205"/>
        <v>0</v>
      </c>
      <c r="AQ144" s="3">
        <f t="shared" ref="AQ144:AQ207" si="258">IFERROR(MIN(AP$8,AP144),0)</f>
        <v>0</v>
      </c>
      <c r="AR144" s="3">
        <f t="shared" ref="AR144:AR207" si="259">IF(AP144-AQ144=0,0,AP144-MIN(AP144,AQ144+AS144))</f>
        <v>0</v>
      </c>
      <c r="AS144" s="3">
        <f>IF(AN144=0,0,IF(AP144-AQ144=0,0,MIN(AP144-AQ144,$D$1-$C144-SUMIF($J$15:AR$15,"Snowball",$J144:AR144))))</f>
        <v>0</v>
      </c>
      <c r="AT144" s="3">
        <f t="shared" si="169"/>
        <v>0</v>
      </c>
      <c r="AU144" s="104">
        <f t="shared" si="206"/>
        <v>0</v>
      </c>
      <c r="AV144" s="3">
        <f t="shared" si="207"/>
        <v>0</v>
      </c>
      <c r="AW144" s="3">
        <f t="shared" si="208"/>
        <v>0</v>
      </c>
      <c r="AX144" s="3">
        <f t="shared" ref="AX144:AX207" si="260">IFERROR(MIN(AW$8,AW144),0)</f>
        <v>0</v>
      </c>
      <c r="AY144" s="3">
        <f t="shared" ref="AY144:AY207" si="261">IF(AW144-AX144=0,0,AW144-MIN(AW144,AX144+AZ144))</f>
        <v>0</v>
      </c>
      <c r="AZ144" s="3">
        <f>IF(AU144=0,0,IF(AW144-AX144=0,0,MIN(AW144-AX144,$D$1-$C144-SUMIF($J$15:AY$15,"Snowball",$J144:AY144))))</f>
        <v>0</v>
      </c>
      <c r="BA144" s="3">
        <f t="shared" si="170"/>
        <v>0</v>
      </c>
      <c r="BB144" s="104">
        <f t="shared" si="209"/>
        <v>0</v>
      </c>
      <c r="BC144" s="3">
        <f t="shared" si="210"/>
        <v>0</v>
      </c>
      <c r="BD144" s="3">
        <f t="shared" si="211"/>
        <v>0</v>
      </c>
      <c r="BE144" s="3">
        <f t="shared" ref="BE144:BE207" si="262">IFERROR(MIN(BD$8,BD144),0)</f>
        <v>0</v>
      </c>
      <c r="BF144" s="3">
        <f t="shared" ref="BF144:BF207" si="263">IF(BD144-BE144=0,0,BD144-MIN(BD144,BE144+BG144))</f>
        <v>0</v>
      </c>
      <c r="BG144" s="3">
        <f>IF(BB144=0,0,IF(BD144-BE144=0,0,MIN(BD144-BE144,$D$1-$C144-SUMIF($J$15:BF$15,"Snowball",$J144:BF144))))</f>
        <v>0</v>
      </c>
      <c r="BH144" s="3">
        <f t="shared" si="171"/>
        <v>0</v>
      </c>
      <c r="BI144" s="104">
        <f t="shared" si="212"/>
        <v>0</v>
      </c>
      <c r="BJ144" s="3">
        <f t="shared" si="213"/>
        <v>0</v>
      </c>
      <c r="BK144" s="3">
        <f t="shared" si="214"/>
        <v>0</v>
      </c>
      <c r="BL144" s="3">
        <f t="shared" ref="BL144:BL207" si="264">IFERROR(MIN(BK$8,BK144),0)</f>
        <v>0</v>
      </c>
      <c r="BM144" s="3">
        <f t="shared" ref="BM144:BM207" si="265">IF(BK144-BL144=0,0,BK144-MIN(BK144,BL144+BN144))</f>
        <v>0</v>
      </c>
      <c r="BN144" s="3">
        <f>IF(BI144=0,0,IF(BK144-BL144=0,0,MIN(BK144-BL144,$D$1-$C144-SUMIF($J$15:BM$15,"Snowball",$J144:BM144))))</f>
        <v>0</v>
      </c>
      <c r="BO144" s="3">
        <f t="shared" si="172"/>
        <v>0</v>
      </c>
      <c r="BP144" s="104">
        <f t="shared" si="215"/>
        <v>0</v>
      </c>
      <c r="BQ144" s="3">
        <f t="shared" si="216"/>
        <v>0</v>
      </c>
      <c r="BR144" s="3">
        <f t="shared" si="217"/>
        <v>0</v>
      </c>
      <c r="BS144" s="3">
        <f t="shared" ref="BS144:BS207" si="266">IFERROR(MIN(BR$8,BR144),0)</f>
        <v>0</v>
      </c>
      <c r="BT144" s="3">
        <f t="shared" ref="BT144:BT207" si="267">IF(BR144-BS144=0,0,BR144-MIN(BR144,BS144+BU144))</f>
        <v>0</v>
      </c>
      <c r="BU144" s="3">
        <f>IF(BP144=0,0,IF(BR144-BS144=0,0,MIN(BR144-BS144,$D$1-$C144-SUMIF($J$15:BT$15,"Snowball",$J144:BT144))))</f>
        <v>0</v>
      </c>
      <c r="BV144" s="3">
        <f t="shared" si="173"/>
        <v>0</v>
      </c>
      <c r="BW144" s="104">
        <f t="shared" si="218"/>
        <v>0</v>
      </c>
      <c r="BX144" s="3">
        <f t="shared" si="219"/>
        <v>0</v>
      </c>
      <c r="BY144" s="3">
        <f t="shared" si="220"/>
        <v>0</v>
      </c>
      <c r="BZ144" s="3">
        <f t="shared" ref="BZ144:BZ207" si="268">IFERROR(MIN(BY$8,BY144),0)</f>
        <v>0</v>
      </c>
      <c r="CA144" s="3">
        <f t="shared" ref="CA144:CA207" si="269">IF(BY144-BZ144=0,0,BY144-MIN(BY144,BZ144+CB144))</f>
        <v>0</v>
      </c>
      <c r="CB144" s="3">
        <f>IF(BW144=0,0,IF(BY144-BZ144=0,0,MIN(BY144-BZ144,$D$1-$C144-SUMIF($J$15:CA$15,"Snowball",$J144:CA144))))</f>
        <v>0</v>
      </c>
      <c r="CC144" s="3">
        <f t="shared" si="174"/>
        <v>0</v>
      </c>
      <c r="CD144" s="104">
        <f t="shared" si="221"/>
        <v>0</v>
      </c>
      <c r="CE144" s="3">
        <f t="shared" si="222"/>
        <v>0</v>
      </c>
      <c r="CF144" s="3">
        <f t="shared" si="223"/>
        <v>0</v>
      </c>
      <c r="CG144" s="3">
        <f t="shared" ref="CG144:CG207" si="270">IFERROR(MIN(CF$8,CF144),0)</f>
        <v>0</v>
      </c>
      <c r="CH144" s="3">
        <f t="shared" ref="CH144:CH207" si="271">IF(CF144-CG144=0,0,CF144-MIN(CF144,CG144+CI144))</f>
        <v>0</v>
      </c>
      <c r="CI144" s="3">
        <f>IF(CD144=0,0,IF(CF144-CG144=0,0,MIN(CF144-CG144,$D$1-$C144-SUMIF($J$15:CH$15,"Snowball",$J144:CH144))))</f>
        <v>0</v>
      </c>
      <c r="CJ144" s="3">
        <f t="shared" si="175"/>
        <v>0</v>
      </c>
      <c r="CK144" s="104">
        <f t="shared" si="224"/>
        <v>0</v>
      </c>
      <c r="CL144" s="3">
        <f t="shared" si="225"/>
        <v>0</v>
      </c>
      <c r="CM144" s="3">
        <f t="shared" si="226"/>
        <v>0</v>
      </c>
      <c r="CN144" s="3">
        <f t="shared" ref="CN144:CN207" si="272">IFERROR(MIN(CM$8,CM144),0)</f>
        <v>0</v>
      </c>
      <c r="CO144" s="3">
        <f t="shared" ref="CO144:CO207" si="273">IF(CM144-CN144=0,0,CM144-MIN(CM144,CN144+CP144))</f>
        <v>0</v>
      </c>
      <c r="CP144" s="3">
        <f>IF(CK144=0,0,IF(CM144-CN144=0,0,MIN(CM144-CN144,$D$1-$C144-SUMIF($J$15:CO$15,"Snowball",$J144:CO144))))</f>
        <v>0</v>
      </c>
      <c r="CQ144" s="3">
        <f t="shared" si="176"/>
        <v>0</v>
      </c>
      <c r="CR144" s="104">
        <f t="shared" si="227"/>
        <v>0</v>
      </c>
      <c r="CS144" s="3">
        <f t="shared" si="228"/>
        <v>0</v>
      </c>
      <c r="CT144" s="3">
        <f t="shared" si="229"/>
        <v>0</v>
      </c>
      <c r="CU144" s="3">
        <f t="shared" ref="CU144:CU207" si="274">IFERROR(MIN(CT$8,CT144),0)</f>
        <v>0</v>
      </c>
      <c r="CV144" s="3">
        <f t="shared" ref="CV144:CV207" si="275">IF(CT144-CU144=0,0,CT144-MIN(CT144,CU144+CW144))</f>
        <v>0</v>
      </c>
      <c r="CW144" s="3">
        <f>IF(CR144=0,0,IF(CT144-CU144=0,0,MIN(CT144-CU144,$D$1-$C144-SUMIF($J$15:CV$15,"Snowball",$J144:CV144))))</f>
        <v>0</v>
      </c>
      <c r="CX144" s="3">
        <f t="shared" si="177"/>
        <v>0</v>
      </c>
      <c r="CY144" s="104">
        <f t="shared" si="230"/>
        <v>0</v>
      </c>
      <c r="CZ144" s="3">
        <f t="shared" si="231"/>
        <v>0</v>
      </c>
      <c r="DA144" s="3">
        <f t="shared" si="232"/>
        <v>0</v>
      </c>
      <c r="DB144" s="3">
        <f t="shared" ref="DB144:DB207" si="276">IFERROR(MIN(DA$8,DA144),0)</f>
        <v>0</v>
      </c>
      <c r="DC144" s="3">
        <f t="shared" ref="DC144:DC207" si="277">IF(DA144-DB144=0,0,DA144-MIN(DA144,DB144+DD144))</f>
        <v>0</v>
      </c>
      <c r="DD144" s="3">
        <f>IF(CY144=0,0,IF(DA144-DB144=0,0,MIN(DA144-DB144,$D$1-$C144-SUMIF($J$15:DC$15,"Snowball",$J144:DC144))))</f>
        <v>0</v>
      </c>
      <c r="DE144" s="3">
        <f t="shared" si="178"/>
        <v>0</v>
      </c>
      <c r="DF144" s="104">
        <f t="shared" si="233"/>
        <v>0</v>
      </c>
      <c r="DG144" s="3">
        <f t="shared" si="234"/>
        <v>0</v>
      </c>
      <c r="DH144" s="3">
        <f t="shared" si="235"/>
        <v>0</v>
      </c>
      <c r="DI144" s="3">
        <f t="shared" ref="DI144:DI207" si="278">IFERROR(MIN(DH$8,DH144),0)</f>
        <v>0</v>
      </c>
      <c r="DJ144" s="3">
        <f t="shared" ref="DJ144:DJ207" si="279">IF(DH144-DI144=0,0,DH144-MIN(DH144,DI144+DK144))</f>
        <v>0</v>
      </c>
      <c r="DK144" s="3">
        <f>IF(DF144=0,0,IF(DH144-DI144=0,0,MIN(DH144-DI144,$D$1-$C144-SUMIF($J$15:DJ$15,"Snowball",$J144:DJ144))))</f>
        <v>0</v>
      </c>
      <c r="DL144" s="3">
        <f t="shared" si="179"/>
        <v>0</v>
      </c>
      <c r="DM144" s="104">
        <f t="shared" si="236"/>
        <v>0</v>
      </c>
      <c r="DN144" s="3">
        <f t="shared" si="237"/>
        <v>0</v>
      </c>
      <c r="DO144" s="3">
        <f t="shared" si="238"/>
        <v>0</v>
      </c>
      <c r="DP144" s="3">
        <f t="shared" ref="DP144:DP207" si="280">IFERROR(MIN(DO$8,DO144),0)</f>
        <v>0</v>
      </c>
      <c r="DQ144" s="3">
        <f t="shared" ref="DQ144:DQ207" si="281">IF(DO144-DP144=0,0,DO144-MIN(DO144,DP144+DR144))</f>
        <v>0</v>
      </c>
      <c r="DR144" s="3">
        <f>IF(DM144=0,0,IF(DO144-DP144=0,0,MIN(DO144-DP144,$D$1-$C144-SUMIF($J$15:DQ$15,"Snowball",$J144:DQ144))))</f>
        <v>0</v>
      </c>
      <c r="DS144" s="3">
        <f t="shared" si="180"/>
        <v>0</v>
      </c>
      <c r="DT144" s="104">
        <f t="shared" si="239"/>
        <v>0</v>
      </c>
      <c r="DU144" s="3">
        <f t="shared" si="240"/>
        <v>0</v>
      </c>
      <c r="DV144" s="3">
        <f t="shared" si="241"/>
        <v>0</v>
      </c>
      <c r="DW144" s="3">
        <f t="shared" ref="DW144:DW207" si="282">IFERROR(MIN(DV$8,DV144),0)</f>
        <v>0</v>
      </c>
      <c r="DX144" s="3">
        <f t="shared" ref="DX144:DX207" si="283">IF(DV144-DW144=0,0,DV144-MIN(DV144,DW144+DY144))</f>
        <v>0</v>
      </c>
      <c r="DY144" s="3">
        <f>IF(DT144=0,0,IF(DV144-DW144=0,0,MIN(DV144-DW144,$D$1-$C144-SUMIF($J$15:DX$15,"Snowball",$J144:DX144))))</f>
        <v>0</v>
      </c>
      <c r="DZ144" s="3">
        <f t="shared" si="181"/>
        <v>0</v>
      </c>
      <c r="EA144" s="104">
        <f t="shared" si="242"/>
        <v>0</v>
      </c>
      <c r="EB144" s="3">
        <f t="shared" si="243"/>
        <v>0</v>
      </c>
      <c r="EC144" s="3">
        <f t="shared" si="244"/>
        <v>0</v>
      </c>
      <c r="ED144" s="3">
        <f t="shared" ref="ED144:ED207" si="284">IFERROR(MIN(EC$8,EC144),0)</f>
        <v>0</v>
      </c>
      <c r="EE144" s="3">
        <f t="shared" ref="EE144:EE207" si="285">IF(EC144-ED144=0,0,EC144-MIN(EC144,ED144+EF144))</f>
        <v>0</v>
      </c>
      <c r="EF144" s="3">
        <f>IF(EA144=0,0,IF(EC144-ED144=0,0,MIN(EC144-ED144,$D$1-$C144-SUMIF($J$15:EE$15,"Snowball",$J144:EE144))))</f>
        <v>0</v>
      </c>
      <c r="EG144" s="3">
        <f t="shared" si="182"/>
        <v>0</v>
      </c>
      <c r="EH144" s="104">
        <f t="shared" si="245"/>
        <v>0</v>
      </c>
      <c r="EI144" s="3">
        <f t="shared" si="246"/>
        <v>0</v>
      </c>
      <c r="EJ144" s="3">
        <f t="shared" si="247"/>
        <v>0</v>
      </c>
      <c r="EK144" s="3">
        <f t="shared" ref="EK144:EK207" si="286">IFERROR(MIN(EJ$8,EJ144),0)</f>
        <v>0</v>
      </c>
      <c r="EL144" s="3">
        <f t="shared" ref="EL144:EL207" si="287">IF(EJ144-EK144=0,0,EJ144-MIN(EJ144,EK144+EM144))</f>
        <v>0</v>
      </c>
      <c r="EM144" s="3">
        <f>IF(EH144=0,0,IF(EJ144-EK144=0,0,MIN(EJ144-EK144,$D$1-$C144-SUMIF($J$15:EL$15,"Snowball",$J144:EL144))))</f>
        <v>0</v>
      </c>
      <c r="EN144" s="3">
        <f t="shared" si="183"/>
        <v>0</v>
      </c>
    </row>
    <row r="145" spans="1:144" x14ac:dyDescent="0.25">
      <c r="A145" s="1" t="s">
        <v>145</v>
      </c>
      <c r="B145" s="76">
        <f t="shared" si="184"/>
        <v>0</v>
      </c>
      <c r="C145" s="3">
        <f t="shared" si="185"/>
        <v>0</v>
      </c>
      <c r="D145" s="101">
        <f t="shared" si="186"/>
        <v>0</v>
      </c>
      <c r="E145" s="104">
        <f t="shared" si="187"/>
        <v>0</v>
      </c>
      <c r="F145" s="3">
        <f t="shared" si="188"/>
        <v>0</v>
      </c>
      <c r="G145" s="3">
        <f t="shared" si="189"/>
        <v>0</v>
      </c>
      <c r="H145" s="3">
        <f t="shared" si="248"/>
        <v>0</v>
      </c>
      <c r="I145" s="3">
        <f t="shared" si="249"/>
        <v>0</v>
      </c>
      <c r="J145" s="3">
        <f t="shared" si="190"/>
        <v>0</v>
      </c>
      <c r="K145" s="3">
        <f t="shared" ref="K145:K208" si="288">IFERROR(SUM(J145+H145),0)</f>
        <v>0</v>
      </c>
      <c r="L145" s="104">
        <f t="shared" si="191"/>
        <v>0</v>
      </c>
      <c r="M145" s="3">
        <f t="shared" si="192"/>
        <v>0</v>
      </c>
      <c r="N145" s="3">
        <f t="shared" si="193"/>
        <v>0</v>
      </c>
      <c r="O145" s="3">
        <f t="shared" si="250"/>
        <v>0</v>
      </c>
      <c r="P145" s="3">
        <f t="shared" si="251"/>
        <v>0</v>
      </c>
      <c r="Q145" s="3">
        <f>IF(L145=0,0,IF(N145-O145=0,0,MIN(N145-O145,$D$1-$C145-SUMIF($J$15:P$15,"Snowball",$J145:P145))))</f>
        <v>0</v>
      </c>
      <c r="R145" s="3">
        <f t="shared" ref="R145:R208" si="289">IFERROR(SUM(Q145+O145),0)</f>
        <v>0</v>
      </c>
      <c r="S145" s="104">
        <f t="shared" si="194"/>
        <v>0</v>
      </c>
      <c r="T145" s="3">
        <f t="shared" si="195"/>
        <v>0</v>
      </c>
      <c r="U145" s="3">
        <f t="shared" si="196"/>
        <v>0</v>
      </c>
      <c r="V145" s="3">
        <f t="shared" si="252"/>
        <v>0</v>
      </c>
      <c r="W145" s="3">
        <f t="shared" si="253"/>
        <v>0</v>
      </c>
      <c r="X145" s="3">
        <f>IF(S145=0,0,IF(U145-V145=0,0,MIN(U145-V145,$D$1-$C145-SUMIF($J$15:W$15,"Snowball",$J145:W145))))</f>
        <v>0</v>
      </c>
      <c r="Y145" s="3">
        <f t="shared" ref="Y145:Y208" si="290">IFERROR(SUM(X145+V145),0)</f>
        <v>0</v>
      </c>
      <c r="Z145" s="104">
        <f t="shared" si="197"/>
        <v>0</v>
      </c>
      <c r="AA145" s="3">
        <f t="shared" si="198"/>
        <v>0</v>
      </c>
      <c r="AB145" s="3">
        <f t="shared" si="199"/>
        <v>0</v>
      </c>
      <c r="AC145" s="3">
        <f t="shared" si="254"/>
        <v>0</v>
      </c>
      <c r="AD145" s="3">
        <f t="shared" si="255"/>
        <v>0</v>
      </c>
      <c r="AE145" s="3">
        <f>IF(Z145=0,0,IF(AB145-AC145=0,0,MIN(AB145-AC145,$D$1-$C145-SUMIF($J$15:AD$15,"Snowball",$J145:AD145))))</f>
        <v>0</v>
      </c>
      <c r="AF145" s="3">
        <f t="shared" ref="AF145:AF208" si="291">IFERROR(SUM(AE145+AC145),0)</f>
        <v>0</v>
      </c>
      <c r="AG145" s="104">
        <f t="shared" si="200"/>
        <v>0</v>
      </c>
      <c r="AH145" s="3">
        <f t="shared" si="201"/>
        <v>0</v>
      </c>
      <c r="AI145" s="3">
        <f t="shared" si="202"/>
        <v>0</v>
      </c>
      <c r="AJ145" s="3">
        <f t="shared" si="256"/>
        <v>0</v>
      </c>
      <c r="AK145" s="3">
        <f t="shared" si="257"/>
        <v>0</v>
      </c>
      <c r="AL145" s="3">
        <f>IF(AG145=0,0,IF(AI145-AJ145=0,0,MIN(AI145-AJ145,$D$1-$C145-SUMIF($J$15:AK$15,"Snowball",$J145:AK145))))</f>
        <v>0</v>
      </c>
      <c r="AM145" s="3">
        <f t="shared" ref="AM145:AM208" si="292">IFERROR(SUM(AL145+AJ145),0)</f>
        <v>0</v>
      </c>
      <c r="AN145" s="104">
        <f t="shared" si="203"/>
        <v>0</v>
      </c>
      <c r="AO145" s="3">
        <f t="shared" si="204"/>
        <v>0</v>
      </c>
      <c r="AP145" s="3">
        <f t="shared" si="205"/>
        <v>0</v>
      </c>
      <c r="AQ145" s="3">
        <f t="shared" si="258"/>
        <v>0</v>
      </c>
      <c r="AR145" s="3">
        <f t="shared" si="259"/>
        <v>0</v>
      </c>
      <c r="AS145" s="3">
        <f>IF(AN145=0,0,IF(AP145-AQ145=0,0,MIN(AP145-AQ145,$D$1-$C145-SUMIF($J$15:AR$15,"Snowball",$J145:AR145))))</f>
        <v>0</v>
      </c>
      <c r="AT145" s="3">
        <f t="shared" ref="AT145:AT208" si="293">IFERROR(SUM(AS145+AQ145),0)</f>
        <v>0</v>
      </c>
      <c r="AU145" s="104">
        <f t="shared" si="206"/>
        <v>0</v>
      </c>
      <c r="AV145" s="3">
        <f t="shared" si="207"/>
        <v>0</v>
      </c>
      <c r="AW145" s="3">
        <f t="shared" si="208"/>
        <v>0</v>
      </c>
      <c r="AX145" s="3">
        <f t="shared" si="260"/>
        <v>0</v>
      </c>
      <c r="AY145" s="3">
        <f t="shared" si="261"/>
        <v>0</v>
      </c>
      <c r="AZ145" s="3">
        <f>IF(AU145=0,0,IF(AW145-AX145=0,0,MIN(AW145-AX145,$D$1-$C145-SUMIF($J$15:AY$15,"Snowball",$J145:AY145))))</f>
        <v>0</v>
      </c>
      <c r="BA145" s="3">
        <f t="shared" ref="BA145:BA208" si="294">IFERROR(SUM(AZ145+AX145),0)</f>
        <v>0</v>
      </c>
      <c r="BB145" s="104">
        <f t="shared" si="209"/>
        <v>0</v>
      </c>
      <c r="BC145" s="3">
        <f t="shared" si="210"/>
        <v>0</v>
      </c>
      <c r="BD145" s="3">
        <f t="shared" si="211"/>
        <v>0</v>
      </c>
      <c r="BE145" s="3">
        <f t="shared" si="262"/>
        <v>0</v>
      </c>
      <c r="BF145" s="3">
        <f t="shared" si="263"/>
        <v>0</v>
      </c>
      <c r="BG145" s="3">
        <f>IF(BB145=0,0,IF(BD145-BE145=0,0,MIN(BD145-BE145,$D$1-$C145-SUMIF($J$15:BF$15,"Snowball",$J145:BF145))))</f>
        <v>0</v>
      </c>
      <c r="BH145" s="3">
        <f t="shared" ref="BH145:BH208" si="295">IFERROR(SUM(BG145+BE145),0)</f>
        <v>0</v>
      </c>
      <c r="BI145" s="104">
        <f t="shared" si="212"/>
        <v>0</v>
      </c>
      <c r="BJ145" s="3">
        <f t="shared" si="213"/>
        <v>0</v>
      </c>
      <c r="BK145" s="3">
        <f t="shared" si="214"/>
        <v>0</v>
      </c>
      <c r="BL145" s="3">
        <f t="shared" si="264"/>
        <v>0</v>
      </c>
      <c r="BM145" s="3">
        <f t="shared" si="265"/>
        <v>0</v>
      </c>
      <c r="BN145" s="3">
        <f>IF(BI145=0,0,IF(BK145-BL145=0,0,MIN(BK145-BL145,$D$1-$C145-SUMIF($J$15:BM$15,"Snowball",$J145:BM145))))</f>
        <v>0</v>
      </c>
      <c r="BO145" s="3">
        <f t="shared" ref="BO145:BO208" si="296">IFERROR(SUM(BN145+BL145),0)</f>
        <v>0</v>
      </c>
      <c r="BP145" s="104">
        <f t="shared" si="215"/>
        <v>0</v>
      </c>
      <c r="BQ145" s="3">
        <f t="shared" si="216"/>
        <v>0</v>
      </c>
      <c r="BR145" s="3">
        <f t="shared" si="217"/>
        <v>0</v>
      </c>
      <c r="BS145" s="3">
        <f t="shared" si="266"/>
        <v>0</v>
      </c>
      <c r="BT145" s="3">
        <f t="shared" si="267"/>
        <v>0</v>
      </c>
      <c r="BU145" s="3">
        <f>IF(BP145=0,0,IF(BR145-BS145=0,0,MIN(BR145-BS145,$D$1-$C145-SUMIF($J$15:BT$15,"Snowball",$J145:BT145))))</f>
        <v>0</v>
      </c>
      <c r="BV145" s="3">
        <f t="shared" ref="BV145:BV208" si="297">IFERROR(SUM(BU145+BS145),0)</f>
        <v>0</v>
      </c>
      <c r="BW145" s="104">
        <f t="shared" si="218"/>
        <v>0</v>
      </c>
      <c r="BX145" s="3">
        <f t="shared" si="219"/>
        <v>0</v>
      </c>
      <c r="BY145" s="3">
        <f t="shared" si="220"/>
        <v>0</v>
      </c>
      <c r="BZ145" s="3">
        <f t="shared" si="268"/>
        <v>0</v>
      </c>
      <c r="CA145" s="3">
        <f t="shared" si="269"/>
        <v>0</v>
      </c>
      <c r="CB145" s="3">
        <f>IF(BW145=0,0,IF(BY145-BZ145=0,0,MIN(BY145-BZ145,$D$1-$C145-SUMIF($J$15:CA$15,"Snowball",$J145:CA145))))</f>
        <v>0</v>
      </c>
      <c r="CC145" s="3">
        <f t="shared" ref="CC145:CC208" si="298">IFERROR(SUM(CB145+BZ145),0)</f>
        <v>0</v>
      </c>
      <c r="CD145" s="104">
        <f t="shared" si="221"/>
        <v>0</v>
      </c>
      <c r="CE145" s="3">
        <f t="shared" si="222"/>
        <v>0</v>
      </c>
      <c r="CF145" s="3">
        <f t="shared" si="223"/>
        <v>0</v>
      </c>
      <c r="CG145" s="3">
        <f t="shared" si="270"/>
        <v>0</v>
      </c>
      <c r="CH145" s="3">
        <f t="shared" si="271"/>
        <v>0</v>
      </c>
      <c r="CI145" s="3">
        <f>IF(CD145=0,0,IF(CF145-CG145=0,0,MIN(CF145-CG145,$D$1-$C145-SUMIF($J$15:CH$15,"Snowball",$J145:CH145))))</f>
        <v>0</v>
      </c>
      <c r="CJ145" s="3">
        <f t="shared" ref="CJ145:CJ208" si="299">IFERROR(SUM(CI145+CG145),0)</f>
        <v>0</v>
      </c>
      <c r="CK145" s="104">
        <f t="shared" si="224"/>
        <v>0</v>
      </c>
      <c r="CL145" s="3">
        <f t="shared" si="225"/>
        <v>0</v>
      </c>
      <c r="CM145" s="3">
        <f t="shared" si="226"/>
        <v>0</v>
      </c>
      <c r="CN145" s="3">
        <f t="shared" si="272"/>
        <v>0</v>
      </c>
      <c r="CO145" s="3">
        <f t="shared" si="273"/>
        <v>0</v>
      </c>
      <c r="CP145" s="3">
        <f>IF(CK145=0,0,IF(CM145-CN145=0,0,MIN(CM145-CN145,$D$1-$C145-SUMIF($J$15:CO$15,"Snowball",$J145:CO145))))</f>
        <v>0</v>
      </c>
      <c r="CQ145" s="3">
        <f t="shared" ref="CQ145:CQ208" si="300">IFERROR(SUM(CP145+CN145),0)</f>
        <v>0</v>
      </c>
      <c r="CR145" s="104">
        <f t="shared" si="227"/>
        <v>0</v>
      </c>
      <c r="CS145" s="3">
        <f t="shared" si="228"/>
        <v>0</v>
      </c>
      <c r="CT145" s="3">
        <f t="shared" si="229"/>
        <v>0</v>
      </c>
      <c r="CU145" s="3">
        <f t="shared" si="274"/>
        <v>0</v>
      </c>
      <c r="CV145" s="3">
        <f t="shared" si="275"/>
        <v>0</v>
      </c>
      <c r="CW145" s="3">
        <f>IF(CR145=0,0,IF(CT145-CU145=0,0,MIN(CT145-CU145,$D$1-$C145-SUMIF($J$15:CV$15,"Snowball",$J145:CV145))))</f>
        <v>0</v>
      </c>
      <c r="CX145" s="3">
        <f t="shared" ref="CX145:CX208" si="301">IFERROR(SUM(CW145+CU145),0)</f>
        <v>0</v>
      </c>
      <c r="CY145" s="104">
        <f t="shared" si="230"/>
        <v>0</v>
      </c>
      <c r="CZ145" s="3">
        <f t="shared" si="231"/>
        <v>0</v>
      </c>
      <c r="DA145" s="3">
        <f t="shared" si="232"/>
        <v>0</v>
      </c>
      <c r="DB145" s="3">
        <f t="shared" si="276"/>
        <v>0</v>
      </c>
      <c r="DC145" s="3">
        <f t="shared" si="277"/>
        <v>0</v>
      </c>
      <c r="DD145" s="3">
        <f>IF(CY145=0,0,IF(DA145-DB145=0,0,MIN(DA145-DB145,$D$1-$C145-SUMIF($J$15:DC$15,"Snowball",$J145:DC145))))</f>
        <v>0</v>
      </c>
      <c r="DE145" s="3">
        <f t="shared" ref="DE145:DE208" si="302">IFERROR(SUM(DD145+DB145),0)</f>
        <v>0</v>
      </c>
      <c r="DF145" s="104">
        <f t="shared" si="233"/>
        <v>0</v>
      </c>
      <c r="DG145" s="3">
        <f t="shared" si="234"/>
        <v>0</v>
      </c>
      <c r="DH145" s="3">
        <f t="shared" si="235"/>
        <v>0</v>
      </c>
      <c r="DI145" s="3">
        <f t="shared" si="278"/>
        <v>0</v>
      </c>
      <c r="DJ145" s="3">
        <f t="shared" si="279"/>
        <v>0</v>
      </c>
      <c r="DK145" s="3">
        <f>IF(DF145=0,0,IF(DH145-DI145=0,0,MIN(DH145-DI145,$D$1-$C145-SUMIF($J$15:DJ$15,"Snowball",$J145:DJ145))))</f>
        <v>0</v>
      </c>
      <c r="DL145" s="3">
        <f t="shared" ref="DL145:DL208" si="303">IFERROR(SUM(DK145+DI145),0)</f>
        <v>0</v>
      </c>
      <c r="DM145" s="104">
        <f t="shared" si="236"/>
        <v>0</v>
      </c>
      <c r="DN145" s="3">
        <f t="shared" si="237"/>
        <v>0</v>
      </c>
      <c r="DO145" s="3">
        <f t="shared" si="238"/>
        <v>0</v>
      </c>
      <c r="DP145" s="3">
        <f t="shared" si="280"/>
        <v>0</v>
      </c>
      <c r="DQ145" s="3">
        <f t="shared" si="281"/>
        <v>0</v>
      </c>
      <c r="DR145" s="3">
        <f>IF(DM145=0,0,IF(DO145-DP145=0,0,MIN(DO145-DP145,$D$1-$C145-SUMIF($J$15:DQ$15,"Snowball",$J145:DQ145))))</f>
        <v>0</v>
      </c>
      <c r="DS145" s="3">
        <f t="shared" ref="DS145:DS208" si="304">IFERROR(SUM(DR145+DP145),0)</f>
        <v>0</v>
      </c>
      <c r="DT145" s="104">
        <f t="shared" si="239"/>
        <v>0</v>
      </c>
      <c r="DU145" s="3">
        <f t="shared" si="240"/>
        <v>0</v>
      </c>
      <c r="DV145" s="3">
        <f t="shared" si="241"/>
        <v>0</v>
      </c>
      <c r="DW145" s="3">
        <f t="shared" si="282"/>
        <v>0</v>
      </c>
      <c r="DX145" s="3">
        <f t="shared" si="283"/>
        <v>0</v>
      </c>
      <c r="DY145" s="3">
        <f>IF(DT145=0,0,IF(DV145-DW145=0,0,MIN(DV145-DW145,$D$1-$C145-SUMIF($J$15:DX$15,"Snowball",$J145:DX145))))</f>
        <v>0</v>
      </c>
      <c r="DZ145" s="3">
        <f t="shared" ref="DZ145:DZ208" si="305">IFERROR(SUM(DY145+DW145),0)</f>
        <v>0</v>
      </c>
      <c r="EA145" s="104">
        <f t="shared" si="242"/>
        <v>0</v>
      </c>
      <c r="EB145" s="3">
        <f t="shared" si="243"/>
        <v>0</v>
      </c>
      <c r="EC145" s="3">
        <f t="shared" si="244"/>
        <v>0</v>
      </c>
      <c r="ED145" s="3">
        <f t="shared" si="284"/>
        <v>0</v>
      </c>
      <c r="EE145" s="3">
        <f t="shared" si="285"/>
        <v>0</v>
      </c>
      <c r="EF145" s="3">
        <f>IF(EA145=0,0,IF(EC145-ED145=0,0,MIN(EC145-ED145,$D$1-$C145-SUMIF($J$15:EE$15,"Snowball",$J145:EE145))))</f>
        <v>0</v>
      </c>
      <c r="EG145" s="3">
        <f t="shared" ref="EG145:EG208" si="306">IFERROR(SUM(EF145+ED145),0)</f>
        <v>0</v>
      </c>
      <c r="EH145" s="104">
        <f t="shared" si="245"/>
        <v>0</v>
      </c>
      <c r="EI145" s="3">
        <f t="shared" si="246"/>
        <v>0</v>
      </c>
      <c r="EJ145" s="3">
        <f t="shared" si="247"/>
        <v>0</v>
      </c>
      <c r="EK145" s="3">
        <f t="shared" si="286"/>
        <v>0</v>
      </c>
      <c r="EL145" s="3">
        <f t="shared" si="287"/>
        <v>0</v>
      </c>
      <c r="EM145" s="3">
        <f>IF(EH145=0,0,IF(EJ145-EK145=0,0,MIN(EJ145-EK145,$D$1-$C145-SUMIF($J$15:EL$15,"Snowball",$J145:EL145))))</f>
        <v>0</v>
      </c>
      <c r="EN145" s="3">
        <f t="shared" ref="EN145:EN208" si="307">IFERROR(SUM(EM145+EK145),0)</f>
        <v>0</v>
      </c>
    </row>
    <row r="146" spans="1:144" x14ac:dyDescent="0.25">
      <c r="A146" s="1" t="s">
        <v>146</v>
      </c>
      <c r="B146" s="76">
        <f t="shared" ref="B146:B209" si="308">IF(B145=0,0,SUMIF($H$15:$EN$15,"New Balance",$H146:$EN146))</f>
        <v>0</v>
      </c>
      <c r="C146" s="3">
        <f t="shared" ref="C146:C209" si="309">IF(C145=0,0,SUMIF($H$15:$EN$15,"Payment",$H146:$EN146))</f>
        <v>0</v>
      </c>
      <c r="D146" s="101">
        <f t="shared" ref="D146:D209" si="310">IF(D145=0,0,SUMIF($K$15:$EN$15,"Total Pmt",$K146:$EN146))</f>
        <v>0</v>
      </c>
      <c r="E146" s="104">
        <f t="shared" ref="E146:E209" si="311">I145</f>
        <v>0</v>
      </c>
      <c r="F146" s="3">
        <f t="shared" ref="F146:F209" si="312">IF(E146=0,0,ROUND(G$7*E146/12,2))</f>
        <v>0</v>
      </c>
      <c r="G146" s="3">
        <f t="shared" ref="G146:G209" si="313">F146+E146</f>
        <v>0</v>
      </c>
      <c r="H146" s="3">
        <f t="shared" si="248"/>
        <v>0</v>
      </c>
      <c r="I146" s="3">
        <f t="shared" si="249"/>
        <v>0</v>
      </c>
      <c r="J146" s="3">
        <f t="shared" ref="J146:J209" si="314">IF(E146=0,0,IF(G146-H146=0,0,MIN(G146-H146,$D$1-$C146)))</f>
        <v>0</v>
      </c>
      <c r="K146" s="3">
        <f t="shared" si="288"/>
        <v>0</v>
      </c>
      <c r="L146" s="104">
        <f t="shared" ref="L146:L209" si="315">P145</f>
        <v>0</v>
      </c>
      <c r="M146" s="3">
        <f t="shared" ref="M146:M209" si="316">IF(L146=0,0,ROUND(N$7*L146/12,2))</f>
        <v>0</v>
      </c>
      <c r="N146" s="3">
        <f t="shared" ref="N146:N209" si="317">M146+L146</f>
        <v>0</v>
      </c>
      <c r="O146" s="3">
        <f t="shared" si="250"/>
        <v>0</v>
      </c>
      <c r="P146" s="3">
        <f t="shared" si="251"/>
        <v>0</v>
      </c>
      <c r="Q146" s="3">
        <f>IF(L146=0,0,IF(N146-O146=0,0,MIN(N146-O146,$D$1-$C146-SUMIF($J$15:P$15,"Snowball",$J146:P146))))</f>
        <v>0</v>
      </c>
      <c r="R146" s="3">
        <f t="shared" si="289"/>
        <v>0</v>
      </c>
      <c r="S146" s="104">
        <f t="shared" ref="S146:S209" si="318">W145</f>
        <v>0</v>
      </c>
      <c r="T146" s="3">
        <f t="shared" ref="T146:T209" si="319">IF(S146=0,0,ROUND(U$7*S146/12,2))</f>
        <v>0</v>
      </c>
      <c r="U146" s="3">
        <f t="shared" ref="U146:U209" si="320">T146+S146</f>
        <v>0</v>
      </c>
      <c r="V146" s="3">
        <f t="shared" si="252"/>
        <v>0</v>
      </c>
      <c r="W146" s="3">
        <f t="shared" si="253"/>
        <v>0</v>
      </c>
      <c r="X146" s="3">
        <f>IF(S146=0,0,IF(U146-V146=0,0,MIN(U146-V146,$D$1-$C146-SUMIF($J$15:W$15,"Snowball",$J146:W146))))</f>
        <v>0</v>
      </c>
      <c r="Y146" s="3">
        <f t="shared" si="290"/>
        <v>0</v>
      </c>
      <c r="Z146" s="104">
        <f t="shared" ref="Z146:Z209" si="321">AD145</f>
        <v>0</v>
      </c>
      <c r="AA146" s="3">
        <f t="shared" ref="AA146:AA209" si="322">IF(Z146=0,0,ROUND(AB$7*Z146/12,2))</f>
        <v>0</v>
      </c>
      <c r="AB146" s="3">
        <f t="shared" ref="AB146:AB209" si="323">AA146+Z146</f>
        <v>0</v>
      </c>
      <c r="AC146" s="3">
        <f t="shared" si="254"/>
        <v>0</v>
      </c>
      <c r="AD146" s="3">
        <f t="shared" si="255"/>
        <v>0</v>
      </c>
      <c r="AE146" s="3">
        <f>IF(Z146=0,0,IF(AB146-AC146=0,0,MIN(AB146-AC146,$D$1-$C146-SUMIF($J$15:AD$15,"Snowball",$J146:AD146))))</f>
        <v>0</v>
      </c>
      <c r="AF146" s="3">
        <f t="shared" si="291"/>
        <v>0</v>
      </c>
      <c r="AG146" s="104">
        <f t="shared" ref="AG146:AG209" si="324">AK145</f>
        <v>0</v>
      </c>
      <c r="AH146" s="3">
        <f t="shared" ref="AH146:AH209" si="325">IF(AG146=0,0,ROUND(AI$7*AG146/12,2))</f>
        <v>0</v>
      </c>
      <c r="AI146" s="3">
        <f t="shared" ref="AI146:AI209" si="326">AH146+AG146</f>
        <v>0</v>
      </c>
      <c r="AJ146" s="3">
        <f t="shared" si="256"/>
        <v>0</v>
      </c>
      <c r="AK146" s="3">
        <f t="shared" si="257"/>
        <v>0</v>
      </c>
      <c r="AL146" s="3">
        <f>IF(AG146=0,0,IF(AI146-AJ146=0,0,MIN(AI146-AJ146,$D$1-$C146-SUMIF($J$15:AK$15,"Snowball",$J146:AK146))))</f>
        <v>0</v>
      </c>
      <c r="AM146" s="3">
        <f t="shared" si="292"/>
        <v>0</v>
      </c>
      <c r="AN146" s="104">
        <f t="shared" ref="AN146:AN209" si="327">AR145</f>
        <v>0</v>
      </c>
      <c r="AO146" s="3">
        <f t="shared" ref="AO146:AO209" si="328">IF(AN146=0,0,ROUND(AP$7*AN146/12,2))</f>
        <v>0</v>
      </c>
      <c r="AP146" s="3">
        <f t="shared" ref="AP146:AP209" si="329">AO146+AN146</f>
        <v>0</v>
      </c>
      <c r="AQ146" s="3">
        <f t="shared" si="258"/>
        <v>0</v>
      </c>
      <c r="AR146" s="3">
        <f t="shared" si="259"/>
        <v>0</v>
      </c>
      <c r="AS146" s="3">
        <f>IF(AN146=0,0,IF(AP146-AQ146=0,0,MIN(AP146-AQ146,$D$1-$C146-SUMIF($J$15:AR$15,"Snowball",$J146:AR146))))</f>
        <v>0</v>
      </c>
      <c r="AT146" s="3">
        <f t="shared" si="293"/>
        <v>0</v>
      </c>
      <c r="AU146" s="104">
        <f t="shared" ref="AU146:AU209" si="330">AY145</f>
        <v>0</v>
      </c>
      <c r="AV146" s="3">
        <f t="shared" ref="AV146:AV209" si="331">IF(AU146=0,0,ROUND(AW$7*AU146/12,2))</f>
        <v>0</v>
      </c>
      <c r="AW146" s="3">
        <f t="shared" ref="AW146:AW209" si="332">AV146+AU146</f>
        <v>0</v>
      </c>
      <c r="AX146" s="3">
        <f t="shared" si="260"/>
        <v>0</v>
      </c>
      <c r="AY146" s="3">
        <f t="shared" si="261"/>
        <v>0</v>
      </c>
      <c r="AZ146" s="3">
        <f>IF(AU146=0,0,IF(AW146-AX146=0,0,MIN(AW146-AX146,$D$1-$C146-SUMIF($J$15:AY$15,"Snowball",$J146:AY146))))</f>
        <v>0</v>
      </c>
      <c r="BA146" s="3">
        <f t="shared" si="294"/>
        <v>0</v>
      </c>
      <c r="BB146" s="104">
        <f t="shared" ref="BB146:BB209" si="333">BF145</f>
        <v>0</v>
      </c>
      <c r="BC146" s="3">
        <f t="shared" ref="BC146:BC209" si="334">IF(BB146=0,0,ROUND(BD$7*BB146/12,2))</f>
        <v>0</v>
      </c>
      <c r="BD146" s="3">
        <f t="shared" ref="BD146:BD209" si="335">BC146+BB146</f>
        <v>0</v>
      </c>
      <c r="BE146" s="3">
        <f t="shared" si="262"/>
        <v>0</v>
      </c>
      <c r="BF146" s="3">
        <f t="shared" si="263"/>
        <v>0</v>
      </c>
      <c r="BG146" s="3">
        <f>IF(BB146=0,0,IF(BD146-BE146=0,0,MIN(BD146-BE146,$D$1-$C146-SUMIF($J$15:BF$15,"Snowball",$J146:BF146))))</f>
        <v>0</v>
      </c>
      <c r="BH146" s="3">
        <f t="shared" si="295"/>
        <v>0</v>
      </c>
      <c r="BI146" s="104">
        <f t="shared" ref="BI146:BI209" si="336">BM145</f>
        <v>0</v>
      </c>
      <c r="BJ146" s="3">
        <f t="shared" ref="BJ146:BJ209" si="337">IF(BI146=0,0,ROUND(BK$7*BI146/12,2))</f>
        <v>0</v>
      </c>
      <c r="BK146" s="3">
        <f t="shared" ref="BK146:BK209" si="338">BJ146+BI146</f>
        <v>0</v>
      </c>
      <c r="BL146" s="3">
        <f t="shared" si="264"/>
        <v>0</v>
      </c>
      <c r="BM146" s="3">
        <f t="shared" si="265"/>
        <v>0</v>
      </c>
      <c r="BN146" s="3">
        <f>IF(BI146=0,0,IF(BK146-BL146=0,0,MIN(BK146-BL146,$D$1-$C146-SUMIF($J$15:BM$15,"Snowball",$J146:BM146))))</f>
        <v>0</v>
      </c>
      <c r="BO146" s="3">
        <f t="shared" si="296"/>
        <v>0</v>
      </c>
      <c r="BP146" s="104">
        <f t="shared" ref="BP146:BP209" si="339">BT145</f>
        <v>0</v>
      </c>
      <c r="BQ146" s="3">
        <f t="shared" ref="BQ146:BQ209" si="340">IF(BP146=0,0,ROUND(BR$7*BP146/12,2))</f>
        <v>0</v>
      </c>
      <c r="BR146" s="3">
        <f t="shared" ref="BR146:BR209" si="341">BQ146+BP146</f>
        <v>0</v>
      </c>
      <c r="BS146" s="3">
        <f t="shared" si="266"/>
        <v>0</v>
      </c>
      <c r="BT146" s="3">
        <f t="shared" si="267"/>
        <v>0</v>
      </c>
      <c r="BU146" s="3">
        <f>IF(BP146=0,0,IF(BR146-BS146=0,0,MIN(BR146-BS146,$D$1-$C146-SUMIF($J$15:BT$15,"Snowball",$J146:BT146))))</f>
        <v>0</v>
      </c>
      <c r="BV146" s="3">
        <f t="shared" si="297"/>
        <v>0</v>
      </c>
      <c r="BW146" s="104">
        <f t="shared" ref="BW146:BW209" si="342">CA145</f>
        <v>0</v>
      </c>
      <c r="BX146" s="3">
        <f t="shared" ref="BX146:BX209" si="343">IF(BW146=0,0,ROUND(BY$7*BW146/12,2))</f>
        <v>0</v>
      </c>
      <c r="BY146" s="3">
        <f t="shared" ref="BY146:BY209" si="344">BX146+BW146</f>
        <v>0</v>
      </c>
      <c r="BZ146" s="3">
        <f t="shared" si="268"/>
        <v>0</v>
      </c>
      <c r="CA146" s="3">
        <f t="shared" si="269"/>
        <v>0</v>
      </c>
      <c r="CB146" s="3">
        <f>IF(BW146=0,0,IF(BY146-BZ146=0,0,MIN(BY146-BZ146,$D$1-$C146-SUMIF($J$15:CA$15,"Snowball",$J146:CA146))))</f>
        <v>0</v>
      </c>
      <c r="CC146" s="3">
        <f t="shared" si="298"/>
        <v>0</v>
      </c>
      <c r="CD146" s="104">
        <f t="shared" ref="CD146:CD209" si="345">CH145</f>
        <v>0</v>
      </c>
      <c r="CE146" s="3">
        <f t="shared" ref="CE146:CE209" si="346">IF(CD146=0,0,ROUND(CF$7*CD146/12,2))</f>
        <v>0</v>
      </c>
      <c r="CF146" s="3">
        <f t="shared" ref="CF146:CF209" si="347">CE146+CD146</f>
        <v>0</v>
      </c>
      <c r="CG146" s="3">
        <f t="shared" si="270"/>
        <v>0</v>
      </c>
      <c r="CH146" s="3">
        <f t="shared" si="271"/>
        <v>0</v>
      </c>
      <c r="CI146" s="3">
        <f>IF(CD146=0,0,IF(CF146-CG146=0,0,MIN(CF146-CG146,$D$1-$C146-SUMIF($J$15:CH$15,"Snowball",$J146:CH146))))</f>
        <v>0</v>
      </c>
      <c r="CJ146" s="3">
        <f t="shared" si="299"/>
        <v>0</v>
      </c>
      <c r="CK146" s="104">
        <f t="shared" ref="CK146:CK209" si="348">CO145</f>
        <v>0</v>
      </c>
      <c r="CL146" s="3">
        <f t="shared" ref="CL146:CL209" si="349">IF(CK146=0,0,ROUND(CM$7*CK146/12,2))</f>
        <v>0</v>
      </c>
      <c r="CM146" s="3">
        <f t="shared" ref="CM146:CM209" si="350">CL146+CK146</f>
        <v>0</v>
      </c>
      <c r="CN146" s="3">
        <f t="shared" si="272"/>
        <v>0</v>
      </c>
      <c r="CO146" s="3">
        <f t="shared" si="273"/>
        <v>0</v>
      </c>
      <c r="CP146" s="3">
        <f>IF(CK146=0,0,IF(CM146-CN146=0,0,MIN(CM146-CN146,$D$1-$C146-SUMIF($J$15:CO$15,"Snowball",$J146:CO146))))</f>
        <v>0</v>
      </c>
      <c r="CQ146" s="3">
        <f t="shared" si="300"/>
        <v>0</v>
      </c>
      <c r="CR146" s="104">
        <f t="shared" ref="CR146:CR209" si="351">CV145</f>
        <v>0</v>
      </c>
      <c r="CS146" s="3">
        <f t="shared" ref="CS146:CS209" si="352">IF(CR146=0,0,ROUND(CT$7*CR146/12,2))</f>
        <v>0</v>
      </c>
      <c r="CT146" s="3">
        <f t="shared" ref="CT146:CT209" si="353">CS146+CR146</f>
        <v>0</v>
      </c>
      <c r="CU146" s="3">
        <f t="shared" si="274"/>
        <v>0</v>
      </c>
      <c r="CV146" s="3">
        <f t="shared" si="275"/>
        <v>0</v>
      </c>
      <c r="CW146" s="3">
        <f>IF(CR146=0,0,IF(CT146-CU146=0,0,MIN(CT146-CU146,$D$1-$C146-SUMIF($J$15:CV$15,"Snowball",$J146:CV146))))</f>
        <v>0</v>
      </c>
      <c r="CX146" s="3">
        <f t="shared" si="301"/>
        <v>0</v>
      </c>
      <c r="CY146" s="104">
        <f t="shared" ref="CY146:CY209" si="354">DC145</f>
        <v>0</v>
      </c>
      <c r="CZ146" s="3">
        <f t="shared" ref="CZ146:CZ209" si="355">IF(CY146=0,0,ROUND(DA$7*CY146/12,2))</f>
        <v>0</v>
      </c>
      <c r="DA146" s="3">
        <f t="shared" ref="DA146:DA209" si="356">CZ146+CY146</f>
        <v>0</v>
      </c>
      <c r="DB146" s="3">
        <f t="shared" si="276"/>
        <v>0</v>
      </c>
      <c r="DC146" s="3">
        <f t="shared" si="277"/>
        <v>0</v>
      </c>
      <c r="DD146" s="3">
        <f>IF(CY146=0,0,IF(DA146-DB146=0,0,MIN(DA146-DB146,$D$1-$C146-SUMIF($J$15:DC$15,"Snowball",$J146:DC146))))</f>
        <v>0</v>
      </c>
      <c r="DE146" s="3">
        <f t="shared" si="302"/>
        <v>0</v>
      </c>
      <c r="DF146" s="104">
        <f t="shared" ref="DF146:DF209" si="357">DJ145</f>
        <v>0</v>
      </c>
      <c r="DG146" s="3">
        <f t="shared" ref="DG146:DG209" si="358">IF(DF146=0,0,ROUND(DH$7*DF146/12,2))</f>
        <v>0</v>
      </c>
      <c r="DH146" s="3">
        <f t="shared" ref="DH146:DH209" si="359">DG146+DF146</f>
        <v>0</v>
      </c>
      <c r="DI146" s="3">
        <f t="shared" si="278"/>
        <v>0</v>
      </c>
      <c r="DJ146" s="3">
        <f t="shared" si="279"/>
        <v>0</v>
      </c>
      <c r="DK146" s="3">
        <f>IF(DF146=0,0,IF(DH146-DI146=0,0,MIN(DH146-DI146,$D$1-$C146-SUMIF($J$15:DJ$15,"Snowball",$J146:DJ146))))</f>
        <v>0</v>
      </c>
      <c r="DL146" s="3">
        <f t="shared" si="303"/>
        <v>0</v>
      </c>
      <c r="DM146" s="104">
        <f t="shared" ref="DM146:DM209" si="360">DQ145</f>
        <v>0</v>
      </c>
      <c r="DN146" s="3">
        <f t="shared" ref="DN146:DN209" si="361">IF(DM146=0,0,ROUND(DO$7*DM146/12,2))</f>
        <v>0</v>
      </c>
      <c r="DO146" s="3">
        <f t="shared" ref="DO146:DO209" si="362">DN146+DM146</f>
        <v>0</v>
      </c>
      <c r="DP146" s="3">
        <f t="shared" si="280"/>
        <v>0</v>
      </c>
      <c r="DQ146" s="3">
        <f t="shared" si="281"/>
        <v>0</v>
      </c>
      <c r="DR146" s="3">
        <f>IF(DM146=0,0,IF(DO146-DP146=0,0,MIN(DO146-DP146,$D$1-$C146-SUMIF($J$15:DQ$15,"Snowball",$J146:DQ146))))</f>
        <v>0</v>
      </c>
      <c r="DS146" s="3">
        <f t="shared" si="304"/>
        <v>0</v>
      </c>
      <c r="DT146" s="104">
        <f t="shared" ref="DT146:DT209" si="363">DX145</f>
        <v>0</v>
      </c>
      <c r="DU146" s="3">
        <f t="shared" ref="DU146:DU209" si="364">IF(DT146=0,0,ROUND(DV$7*DT146/12,2))</f>
        <v>0</v>
      </c>
      <c r="DV146" s="3">
        <f t="shared" ref="DV146:DV209" si="365">DU146+DT146</f>
        <v>0</v>
      </c>
      <c r="DW146" s="3">
        <f t="shared" si="282"/>
        <v>0</v>
      </c>
      <c r="DX146" s="3">
        <f t="shared" si="283"/>
        <v>0</v>
      </c>
      <c r="DY146" s="3">
        <f>IF(DT146=0,0,IF(DV146-DW146=0,0,MIN(DV146-DW146,$D$1-$C146-SUMIF($J$15:DX$15,"Snowball",$J146:DX146))))</f>
        <v>0</v>
      </c>
      <c r="DZ146" s="3">
        <f t="shared" si="305"/>
        <v>0</v>
      </c>
      <c r="EA146" s="104">
        <f t="shared" ref="EA146:EA209" si="366">EE145</f>
        <v>0</v>
      </c>
      <c r="EB146" s="3">
        <f t="shared" ref="EB146:EB209" si="367">IF(EA146=0,0,ROUND(EC$7*EA146/12,2))</f>
        <v>0</v>
      </c>
      <c r="EC146" s="3">
        <f t="shared" ref="EC146:EC209" si="368">EB146+EA146</f>
        <v>0</v>
      </c>
      <c r="ED146" s="3">
        <f t="shared" si="284"/>
        <v>0</v>
      </c>
      <c r="EE146" s="3">
        <f t="shared" si="285"/>
        <v>0</v>
      </c>
      <c r="EF146" s="3">
        <f>IF(EA146=0,0,IF(EC146-ED146=0,0,MIN(EC146-ED146,$D$1-$C146-SUMIF($J$15:EE$15,"Snowball",$J146:EE146))))</f>
        <v>0</v>
      </c>
      <c r="EG146" s="3">
        <f t="shared" si="306"/>
        <v>0</v>
      </c>
      <c r="EH146" s="104">
        <f t="shared" ref="EH146:EH209" si="369">EL145</f>
        <v>0</v>
      </c>
      <c r="EI146" s="3">
        <f t="shared" ref="EI146:EI209" si="370">IF(EH146=0,0,ROUND(EJ$7*EH146/12,2))</f>
        <v>0</v>
      </c>
      <c r="EJ146" s="3">
        <f t="shared" ref="EJ146:EJ209" si="371">EI146+EH146</f>
        <v>0</v>
      </c>
      <c r="EK146" s="3">
        <f t="shared" si="286"/>
        <v>0</v>
      </c>
      <c r="EL146" s="3">
        <f t="shared" si="287"/>
        <v>0</v>
      </c>
      <c r="EM146" s="3">
        <f>IF(EH146=0,0,IF(EJ146-EK146=0,0,MIN(EJ146-EK146,$D$1-$C146-SUMIF($J$15:EL$15,"Snowball",$J146:EL146))))</f>
        <v>0</v>
      </c>
      <c r="EN146" s="3">
        <f t="shared" si="307"/>
        <v>0</v>
      </c>
    </row>
    <row r="147" spans="1:144" x14ac:dyDescent="0.25">
      <c r="A147" s="1" t="s">
        <v>147</v>
      </c>
      <c r="B147" s="76">
        <f t="shared" si="308"/>
        <v>0</v>
      </c>
      <c r="C147" s="3">
        <f t="shared" si="309"/>
        <v>0</v>
      </c>
      <c r="D147" s="101">
        <f t="shared" si="310"/>
        <v>0</v>
      </c>
      <c r="E147" s="104">
        <f t="shared" si="311"/>
        <v>0</v>
      </c>
      <c r="F147" s="3">
        <f t="shared" si="312"/>
        <v>0</v>
      </c>
      <c r="G147" s="3">
        <f t="shared" si="313"/>
        <v>0</v>
      </c>
      <c r="H147" s="3">
        <f t="shared" si="248"/>
        <v>0</v>
      </c>
      <c r="I147" s="3">
        <f t="shared" si="249"/>
        <v>0</v>
      </c>
      <c r="J147" s="3">
        <f t="shared" si="314"/>
        <v>0</v>
      </c>
      <c r="K147" s="3">
        <f t="shared" si="288"/>
        <v>0</v>
      </c>
      <c r="L147" s="104">
        <f t="shared" si="315"/>
        <v>0</v>
      </c>
      <c r="M147" s="3">
        <f t="shared" si="316"/>
        <v>0</v>
      </c>
      <c r="N147" s="3">
        <f t="shared" si="317"/>
        <v>0</v>
      </c>
      <c r="O147" s="3">
        <f t="shared" si="250"/>
        <v>0</v>
      </c>
      <c r="P147" s="3">
        <f t="shared" si="251"/>
        <v>0</v>
      </c>
      <c r="Q147" s="3">
        <f>IF(L147=0,0,IF(N147-O147=0,0,MIN(N147-O147,$D$1-$C147-SUMIF($J$15:P$15,"Snowball",$J147:P147))))</f>
        <v>0</v>
      </c>
      <c r="R147" s="3">
        <f t="shared" si="289"/>
        <v>0</v>
      </c>
      <c r="S147" s="104">
        <f t="shared" si="318"/>
        <v>0</v>
      </c>
      <c r="T147" s="3">
        <f t="shared" si="319"/>
        <v>0</v>
      </c>
      <c r="U147" s="3">
        <f t="shared" si="320"/>
        <v>0</v>
      </c>
      <c r="V147" s="3">
        <f t="shared" si="252"/>
        <v>0</v>
      </c>
      <c r="W147" s="3">
        <f t="shared" si="253"/>
        <v>0</v>
      </c>
      <c r="X147" s="3">
        <f>IF(S147=0,0,IF(U147-V147=0,0,MIN(U147-V147,$D$1-$C147-SUMIF($J$15:W$15,"Snowball",$J147:W147))))</f>
        <v>0</v>
      </c>
      <c r="Y147" s="3">
        <f t="shared" si="290"/>
        <v>0</v>
      </c>
      <c r="Z147" s="104">
        <f t="shared" si="321"/>
        <v>0</v>
      </c>
      <c r="AA147" s="3">
        <f t="shared" si="322"/>
        <v>0</v>
      </c>
      <c r="AB147" s="3">
        <f t="shared" si="323"/>
        <v>0</v>
      </c>
      <c r="AC147" s="3">
        <f t="shared" si="254"/>
        <v>0</v>
      </c>
      <c r="AD147" s="3">
        <f t="shared" si="255"/>
        <v>0</v>
      </c>
      <c r="AE147" s="3">
        <f>IF(Z147=0,0,IF(AB147-AC147=0,0,MIN(AB147-AC147,$D$1-$C147-SUMIF($J$15:AD$15,"Snowball",$J147:AD147))))</f>
        <v>0</v>
      </c>
      <c r="AF147" s="3">
        <f t="shared" si="291"/>
        <v>0</v>
      </c>
      <c r="AG147" s="104">
        <f t="shared" si="324"/>
        <v>0</v>
      </c>
      <c r="AH147" s="3">
        <f t="shared" si="325"/>
        <v>0</v>
      </c>
      <c r="AI147" s="3">
        <f t="shared" si="326"/>
        <v>0</v>
      </c>
      <c r="AJ147" s="3">
        <f t="shared" si="256"/>
        <v>0</v>
      </c>
      <c r="AK147" s="3">
        <f t="shared" si="257"/>
        <v>0</v>
      </c>
      <c r="AL147" s="3">
        <f>IF(AG147=0,0,IF(AI147-AJ147=0,0,MIN(AI147-AJ147,$D$1-$C147-SUMIF($J$15:AK$15,"Snowball",$J147:AK147))))</f>
        <v>0</v>
      </c>
      <c r="AM147" s="3">
        <f t="shared" si="292"/>
        <v>0</v>
      </c>
      <c r="AN147" s="104">
        <f t="shared" si="327"/>
        <v>0</v>
      </c>
      <c r="AO147" s="3">
        <f t="shared" si="328"/>
        <v>0</v>
      </c>
      <c r="AP147" s="3">
        <f t="shared" si="329"/>
        <v>0</v>
      </c>
      <c r="AQ147" s="3">
        <f t="shared" si="258"/>
        <v>0</v>
      </c>
      <c r="AR147" s="3">
        <f t="shared" si="259"/>
        <v>0</v>
      </c>
      <c r="AS147" s="3">
        <f>IF(AN147=0,0,IF(AP147-AQ147=0,0,MIN(AP147-AQ147,$D$1-$C147-SUMIF($J$15:AR$15,"Snowball",$J147:AR147))))</f>
        <v>0</v>
      </c>
      <c r="AT147" s="3">
        <f t="shared" si="293"/>
        <v>0</v>
      </c>
      <c r="AU147" s="104">
        <f t="shared" si="330"/>
        <v>0</v>
      </c>
      <c r="AV147" s="3">
        <f t="shared" si="331"/>
        <v>0</v>
      </c>
      <c r="AW147" s="3">
        <f t="shared" si="332"/>
        <v>0</v>
      </c>
      <c r="AX147" s="3">
        <f t="shared" si="260"/>
        <v>0</v>
      </c>
      <c r="AY147" s="3">
        <f t="shared" si="261"/>
        <v>0</v>
      </c>
      <c r="AZ147" s="3">
        <f>IF(AU147=0,0,IF(AW147-AX147=0,0,MIN(AW147-AX147,$D$1-$C147-SUMIF($J$15:AY$15,"Snowball",$J147:AY147))))</f>
        <v>0</v>
      </c>
      <c r="BA147" s="3">
        <f t="shared" si="294"/>
        <v>0</v>
      </c>
      <c r="BB147" s="104">
        <f t="shared" si="333"/>
        <v>0</v>
      </c>
      <c r="BC147" s="3">
        <f t="shared" si="334"/>
        <v>0</v>
      </c>
      <c r="BD147" s="3">
        <f t="shared" si="335"/>
        <v>0</v>
      </c>
      <c r="BE147" s="3">
        <f t="shared" si="262"/>
        <v>0</v>
      </c>
      <c r="BF147" s="3">
        <f t="shared" si="263"/>
        <v>0</v>
      </c>
      <c r="BG147" s="3">
        <f>IF(BB147=0,0,IF(BD147-BE147=0,0,MIN(BD147-BE147,$D$1-$C147-SUMIF($J$15:BF$15,"Snowball",$J147:BF147))))</f>
        <v>0</v>
      </c>
      <c r="BH147" s="3">
        <f t="shared" si="295"/>
        <v>0</v>
      </c>
      <c r="BI147" s="104">
        <f t="shared" si="336"/>
        <v>0</v>
      </c>
      <c r="BJ147" s="3">
        <f t="shared" si="337"/>
        <v>0</v>
      </c>
      <c r="BK147" s="3">
        <f t="shared" si="338"/>
        <v>0</v>
      </c>
      <c r="BL147" s="3">
        <f t="shared" si="264"/>
        <v>0</v>
      </c>
      <c r="BM147" s="3">
        <f t="shared" si="265"/>
        <v>0</v>
      </c>
      <c r="BN147" s="3">
        <f>IF(BI147=0,0,IF(BK147-BL147=0,0,MIN(BK147-BL147,$D$1-$C147-SUMIF($J$15:BM$15,"Snowball",$J147:BM147))))</f>
        <v>0</v>
      </c>
      <c r="BO147" s="3">
        <f t="shared" si="296"/>
        <v>0</v>
      </c>
      <c r="BP147" s="104">
        <f t="shared" si="339"/>
        <v>0</v>
      </c>
      <c r="BQ147" s="3">
        <f t="shared" si="340"/>
        <v>0</v>
      </c>
      <c r="BR147" s="3">
        <f t="shared" si="341"/>
        <v>0</v>
      </c>
      <c r="BS147" s="3">
        <f t="shared" si="266"/>
        <v>0</v>
      </c>
      <c r="BT147" s="3">
        <f t="shared" si="267"/>
        <v>0</v>
      </c>
      <c r="BU147" s="3">
        <f>IF(BP147=0,0,IF(BR147-BS147=0,0,MIN(BR147-BS147,$D$1-$C147-SUMIF($J$15:BT$15,"Snowball",$J147:BT147))))</f>
        <v>0</v>
      </c>
      <c r="BV147" s="3">
        <f t="shared" si="297"/>
        <v>0</v>
      </c>
      <c r="BW147" s="104">
        <f t="shared" si="342"/>
        <v>0</v>
      </c>
      <c r="BX147" s="3">
        <f t="shared" si="343"/>
        <v>0</v>
      </c>
      <c r="BY147" s="3">
        <f t="shared" si="344"/>
        <v>0</v>
      </c>
      <c r="BZ147" s="3">
        <f t="shared" si="268"/>
        <v>0</v>
      </c>
      <c r="CA147" s="3">
        <f t="shared" si="269"/>
        <v>0</v>
      </c>
      <c r="CB147" s="3">
        <f>IF(BW147=0,0,IF(BY147-BZ147=0,0,MIN(BY147-BZ147,$D$1-$C147-SUMIF($J$15:CA$15,"Snowball",$J147:CA147))))</f>
        <v>0</v>
      </c>
      <c r="CC147" s="3">
        <f t="shared" si="298"/>
        <v>0</v>
      </c>
      <c r="CD147" s="104">
        <f t="shared" si="345"/>
        <v>0</v>
      </c>
      <c r="CE147" s="3">
        <f t="shared" si="346"/>
        <v>0</v>
      </c>
      <c r="CF147" s="3">
        <f t="shared" si="347"/>
        <v>0</v>
      </c>
      <c r="CG147" s="3">
        <f t="shared" si="270"/>
        <v>0</v>
      </c>
      <c r="CH147" s="3">
        <f t="shared" si="271"/>
        <v>0</v>
      </c>
      <c r="CI147" s="3">
        <f>IF(CD147=0,0,IF(CF147-CG147=0,0,MIN(CF147-CG147,$D$1-$C147-SUMIF($J$15:CH$15,"Snowball",$J147:CH147))))</f>
        <v>0</v>
      </c>
      <c r="CJ147" s="3">
        <f t="shared" si="299"/>
        <v>0</v>
      </c>
      <c r="CK147" s="104">
        <f t="shared" si="348"/>
        <v>0</v>
      </c>
      <c r="CL147" s="3">
        <f t="shared" si="349"/>
        <v>0</v>
      </c>
      <c r="CM147" s="3">
        <f t="shared" si="350"/>
        <v>0</v>
      </c>
      <c r="CN147" s="3">
        <f t="shared" si="272"/>
        <v>0</v>
      </c>
      <c r="CO147" s="3">
        <f t="shared" si="273"/>
        <v>0</v>
      </c>
      <c r="CP147" s="3">
        <f>IF(CK147=0,0,IF(CM147-CN147=0,0,MIN(CM147-CN147,$D$1-$C147-SUMIF($J$15:CO$15,"Snowball",$J147:CO147))))</f>
        <v>0</v>
      </c>
      <c r="CQ147" s="3">
        <f t="shared" si="300"/>
        <v>0</v>
      </c>
      <c r="CR147" s="104">
        <f t="shared" si="351"/>
        <v>0</v>
      </c>
      <c r="CS147" s="3">
        <f t="shared" si="352"/>
        <v>0</v>
      </c>
      <c r="CT147" s="3">
        <f t="shared" si="353"/>
        <v>0</v>
      </c>
      <c r="CU147" s="3">
        <f t="shared" si="274"/>
        <v>0</v>
      </c>
      <c r="CV147" s="3">
        <f t="shared" si="275"/>
        <v>0</v>
      </c>
      <c r="CW147" s="3">
        <f>IF(CR147=0,0,IF(CT147-CU147=0,0,MIN(CT147-CU147,$D$1-$C147-SUMIF($J$15:CV$15,"Snowball",$J147:CV147))))</f>
        <v>0</v>
      </c>
      <c r="CX147" s="3">
        <f t="shared" si="301"/>
        <v>0</v>
      </c>
      <c r="CY147" s="104">
        <f t="shared" si="354"/>
        <v>0</v>
      </c>
      <c r="CZ147" s="3">
        <f t="shared" si="355"/>
        <v>0</v>
      </c>
      <c r="DA147" s="3">
        <f t="shared" si="356"/>
        <v>0</v>
      </c>
      <c r="DB147" s="3">
        <f t="shared" si="276"/>
        <v>0</v>
      </c>
      <c r="DC147" s="3">
        <f t="shared" si="277"/>
        <v>0</v>
      </c>
      <c r="DD147" s="3">
        <f>IF(CY147=0,0,IF(DA147-DB147=0,0,MIN(DA147-DB147,$D$1-$C147-SUMIF($J$15:DC$15,"Snowball",$J147:DC147))))</f>
        <v>0</v>
      </c>
      <c r="DE147" s="3">
        <f t="shared" si="302"/>
        <v>0</v>
      </c>
      <c r="DF147" s="104">
        <f t="shared" si="357"/>
        <v>0</v>
      </c>
      <c r="DG147" s="3">
        <f t="shared" si="358"/>
        <v>0</v>
      </c>
      <c r="DH147" s="3">
        <f t="shared" si="359"/>
        <v>0</v>
      </c>
      <c r="DI147" s="3">
        <f t="shared" si="278"/>
        <v>0</v>
      </c>
      <c r="DJ147" s="3">
        <f t="shared" si="279"/>
        <v>0</v>
      </c>
      <c r="DK147" s="3">
        <f>IF(DF147=0,0,IF(DH147-DI147=0,0,MIN(DH147-DI147,$D$1-$C147-SUMIF($J$15:DJ$15,"Snowball",$J147:DJ147))))</f>
        <v>0</v>
      </c>
      <c r="DL147" s="3">
        <f t="shared" si="303"/>
        <v>0</v>
      </c>
      <c r="DM147" s="104">
        <f t="shared" si="360"/>
        <v>0</v>
      </c>
      <c r="DN147" s="3">
        <f t="shared" si="361"/>
        <v>0</v>
      </c>
      <c r="DO147" s="3">
        <f t="shared" si="362"/>
        <v>0</v>
      </c>
      <c r="DP147" s="3">
        <f t="shared" si="280"/>
        <v>0</v>
      </c>
      <c r="DQ147" s="3">
        <f t="shared" si="281"/>
        <v>0</v>
      </c>
      <c r="DR147" s="3">
        <f>IF(DM147=0,0,IF(DO147-DP147=0,0,MIN(DO147-DP147,$D$1-$C147-SUMIF($J$15:DQ$15,"Snowball",$J147:DQ147))))</f>
        <v>0</v>
      </c>
      <c r="DS147" s="3">
        <f t="shared" si="304"/>
        <v>0</v>
      </c>
      <c r="DT147" s="104">
        <f t="shared" si="363"/>
        <v>0</v>
      </c>
      <c r="DU147" s="3">
        <f t="shared" si="364"/>
        <v>0</v>
      </c>
      <c r="DV147" s="3">
        <f t="shared" si="365"/>
        <v>0</v>
      </c>
      <c r="DW147" s="3">
        <f t="shared" si="282"/>
        <v>0</v>
      </c>
      <c r="DX147" s="3">
        <f t="shared" si="283"/>
        <v>0</v>
      </c>
      <c r="DY147" s="3">
        <f>IF(DT147=0,0,IF(DV147-DW147=0,0,MIN(DV147-DW147,$D$1-$C147-SUMIF($J$15:DX$15,"Snowball",$J147:DX147))))</f>
        <v>0</v>
      </c>
      <c r="DZ147" s="3">
        <f t="shared" si="305"/>
        <v>0</v>
      </c>
      <c r="EA147" s="104">
        <f t="shared" si="366"/>
        <v>0</v>
      </c>
      <c r="EB147" s="3">
        <f t="shared" si="367"/>
        <v>0</v>
      </c>
      <c r="EC147" s="3">
        <f t="shared" si="368"/>
        <v>0</v>
      </c>
      <c r="ED147" s="3">
        <f t="shared" si="284"/>
        <v>0</v>
      </c>
      <c r="EE147" s="3">
        <f t="shared" si="285"/>
        <v>0</v>
      </c>
      <c r="EF147" s="3">
        <f>IF(EA147=0,0,IF(EC147-ED147=0,0,MIN(EC147-ED147,$D$1-$C147-SUMIF($J$15:EE$15,"Snowball",$J147:EE147))))</f>
        <v>0</v>
      </c>
      <c r="EG147" s="3">
        <f t="shared" si="306"/>
        <v>0</v>
      </c>
      <c r="EH147" s="104">
        <f t="shared" si="369"/>
        <v>0</v>
      </c>
      <c r="EI147" s="3">
        <f t="shared" si="370"/>
        <v>0</v>
      </c>
      <c r="EJ147" s="3">
        <f t="shared" si="371"/>
        <v>0</v>
      </c>
      <c r="EK147" s="3">
        <f t="shared" si="286"/>
        <v>0</v>
      </c>
      <c r="EL147" s="3">
        <f t="shared" si="287"/>
        <v>0</v>
      </c>
      <c r="EM147" s="3">
        <f>IF(EH147=0,0,IF(EJ147-EK147=0,0,MIN(EJ147-EK147,$D$1-$C147-SUMIF($J$15:EL$15,"Snowball",$J147:EL147))))</f>
        <v>0</v>
      </c>
      <c r="EN147" s="3">
        <f t="shared" si="307"/>
        <v>0</v>
      </c>
    </row>
    <row r="148" spans="1:144" x14ac:dyDescent="0.25">
      <c r="A148" s="1" t="s">
        <v>148</v>
      </c>
      <c r="B148" s="76">
        <f t="shared" si="308"/>
        <v>0</v>
      </c>
      <c r="C148" s="3">
        <f t="shared" si="309"/>
        <v>0</v>
      </c>
      <c r="D148" s="101">
        <f t="shared" si="310"/>
        <v>0</v>
      </c>
      <c r="E148" s="104">
        <f t="shared" si="311"/>
        <v>0</v>
      </c>
      <c r="F148" s="3">
        <f t="shared" si="312"/>
        <v>0</v>
      </c>
      <c r="G148" s="3">
        <f t="shared" si="313"/>
        <v>0</v>
      </c>
      <c r="H148" s="3">
        <f t="shared" si="248"/>
        <v>0</v>
      </c>
      <c r="I148" s="3">
        <f t="shared" si="249"/>
        <v>0</v>
      </c>
      <c r="J148" s="3">
        <f t="shared" si="314"/>
        <v>0</v>
      </c>
      <c r="K148" s="3">
        <f t="shared" si="288"/>
        <v>0</v>
      </c>
      <c r="L148" s="104">
        <f t="shared" si="315"/>
        <v>0</v>
      </c>
      <c r="M148" s="3">
        <f t="shared" si="316"/>
        <v>0</v>
      </c>
      <c r="N148" s="3">
        <f t="shared" si="317"/>
        <v>0</v>
      </c>
      <c r="O148" s="3">
        <f t="shared" si="250"/>
        <v>0</v>
      </c>
      <c r="P148" s="3">
        <f t="shared" si="251"/>
        <v>0</v>
      </c>
      <c r="Q148" s="3">
        <f>IF(L148=0,0,IF(N148-O148=0,0,MIN(N148-O148,$D$1-$C148-SUMIF($J$15:P$15,"Snowball",$J148:P148))))</f>
        <v>0</v>
      </c>
      <c r="R148" s="3">
        <f t="shared" si="289"/>
        <v>0</v>
      </c>
      <c r="S148" s="104">
        <f t="shared" si="318"/>
        <v>0</v>
      </c>
      <c r="T148" s="3">
        <f t="shared" si="319"/>
        <v>0</v>
      </c>
      <c r="U148" s="3">
        <f t="shared" si="320"/>
        <v>0</v>
      </c>
      <c r="V148" s="3">
        <f t="shared" si="252"/>
        <v>0</v>
      </c>
      <c r="W148" s="3">
        <f t="shared" si="253"/>
        <v>0</v>
      </c>
      <c r="X148" s="3">
        <f>IF(S148=0,0,IF(U148-V148=0,0,MIN(U148-V148,$D$1-$C148-SUMIF($J$15:W$15,"Snowball",$J148:W148))))</f>
        <v>0</v>
      </c>
      <c r="Y148" s="3">
        <f t="shared" si="290"/>
        <v>0</v>
      </c>
      <c r="Z148" s="104">
        <f t="shared" si="321"/>
        <v>0</v>
      </c>
      <c r="AA148" s="3">
        <f t="shared" si="322"/>
        <v>0</v>
      </c>
      <c r="AB148" s="3">
        <f t="shared" si="323"/>
        <v>0</v>
      </c>
      <c r="AC148" s="3">
        <f t="shared" si="254"/>
        <v>0</v>
      </c>
      <c r="AD148" s="3">
        <f t="shared" si="255"/>
        <v>0</v>
      </c>
      <c r="AE148" s="3">
        <f>IF(Z148=0,0,IF(AB148-AC148=0,0,MIN(AB148-AC148,$D$1-$C148-SUMIF($J$15:AD$15,"Snowball",$J148:AD148))))</f>
        <v>0</v>
      </c>
      <c r="AF148" s="3">
        <f t="shared" si="291"/>
        <v>0</v>
      </c>
      <c r="AG148" s="104">
        <f t="shared" si="324"/>
        <v>0</v>
      </c>
      <c r="AH148" s="3">
        <f t="shared" si="325"/>
        <v>0</v>
      </c>
      <c r="AI148" s="3">
        <f t="shared" si="326"/>
        <v>0</v>
      </c>
      <c r="AJ148" s="3">
        <f t="shared" si="256"/>
        <v>0</v>
      </c>
      <c r="AK148" s="3">
        <f t="shared" si="257"/>
        <v>0</v>
      </c>
      <c r="AL148" s="3">
        <f>IF(AG148=0,0,IF(AI148-AJ148=0,0,MIN(AI148-AJ148,$D$1-$C148-SUMIF($J$15:AK$15,"Snowball",$J148:AK148))))</f>
        <v>0</v>
      </c>
      <c r="AM148" s="3">
        <f t="shared" si="292"/>
        <v>0</v>
      </c>
      <c r="AN148" s="104">
        <f t="shared" si="327"/>
        <v>0</v>
      </c>
      <c r="AO148" s="3">
        <f t="shared" si="328"/>
        <v>0</v>
      </c>
      <c r="AP148" s="3">
        <f t="shared" si="329"/>
        <v>0</v>
      </c>
      <c r="AQ148" s="3">
        <f t="shared" si="258"/>
        <v>0</v>
      </c>
      <c r="AR148" s="3">
        <f t="shared" si="259"/>
        <v>0</v>
      </c>
      <c r="AS148" s="3">
        <f>IF(AN148=0,0,IF(AP148-AQ148=0,0,MIN(AP148-AQ148,$D$1-$C148-SUMIF($J$15:AR$15,"Snowball",$J148:AR148))))</f>
        <v>0</v>
      </c>
      <c r="AT148" s="3">
        <f t="shared" si="293"/>
        <v>0</v>
      </c>
      <c r="AU148" s="104">
        <f t="shared" si="330"/>
        <v>0</v>
      </c>
      <c r="AV148" s="3">
        <f t="shared" si="331"/>
        <v>0</v>
      </c>
      <c r="AW148" s="3">
        <f t="shared" si="332"/>
        <v>0</v>
      </c>
      <c r="AX148" s="3">
        <f t="shared" si="260"/>
        <v>0</v>
      </c>
      <c r="AY148" s="3">
        <f t="shared" si="261"/>
        <v>0</v>
      </c>
      <c r="AZ148" s="3">
        <f>IF(AU148=0,0,IF(AW148-AX148=0,0,MIN(AW148-AX148,$D$1-$C148-SUMIF($J$15:AY$15,"Snowball",$J148:AY148))))</f>
        <v>0</v>
      </c>
      <c r="BA148" s="3">
        <f t="shared" si="294"/>
        <v>0</v>
      </c>
      <c r="BB148" s="104">
        <f t="shared" si="333"/>
        <v>0</v>
      </c>
      <c r="BC148" s="3">
        <f t="shared" si="334"/>
        <v>0</v>
      </c>
      <c r="BD148" s="3">
        <f t="shared" si="335"/>
        <v>0</v>
      </c>
      <c r="BE148" s="3">
        <f t="shared" si="262"/>
        <v>0</v>
      </c>
      <c r="BF148" s="3">
        <f t="shared" si="263"/>
        <v>0</v>
      </c>
      <c r="BG148" s="3">
        <f>IF(BB148=0,0,IF(BD148-BE148=0,0,MIN(BD148-BE148,$D$1-$C148-SUMIF($J$15:BF$15,"Snowball",$J148:BF148))))</f>
        <v>0</v>
      </c>
      <c r="BH148" s="3">
        <f t="shared" si="295"/>
        <v>0</v>
      </c>
      <c r="BI148" s="104">
        <f t="shared" si="336"/>
        <v>0</v>
      </c>
      <c r="BJ148" s="3">
        <f t="shared" si="337"/>
        <v>0</v>
      </c>
      <c r="BK148" s="3">
        <f t="shared" si="338"/>
        <v>0</v>
      </c>
      <c r="BL148" s="3">
        <f t="shared" si="264"/>
        <v>0</v>
      </c>
      <c r="BM148" s="3">
        <f t="shared" si="265"/>
        <v>0</v>
      </c>
      <c r="BN148" s="3">
        <f>IF(BI148=0,0,IF(BK148-BL148=0,0,MIN(BK148-BL148,$D$1-$C148-SUMIF($J$15:BM$15,"Snowball",$J148:BM148))))</f>
        <v>0</v>
      </c>
      <c r="BO148" s="3">
        <f t="shared" si="296"/>
        <v>0</v>
      </c>
      <c r="BP148" s="104">
        <f t="shared" si="339"/>
        <v>0</v>
      </c>
      <c r="BQ148" s="3">
        <f t="shared" si="340"/>
        <v>0</v>
      </c>
      <c r="BR148" s="3">
        <f t="shared" si="341"/>
        <v>0</v>
      </c>
      <c r="BS148" s="3">
        <f t="shared" si="266"/>
        <v>0</v>
      </c>
      <c r="BT148" s="3">
        <f t="shared" si="267"/>
        <v>0</v>
      </c>
      <c r="BU148" s="3">
        <f>IF(BP148=0,0,IF(BR148-BS148=0,0,MIN(BR148-BS148,$D$1-$C148-SUMIF($J$15:BT$15,"Snowball",$J148:BT148))))</f>
        <v>0</v>
      </c>
      <c r="BV148" s="3">
        <f t="shared" si="297"/>
        <v>0</v>
      </c>
      <c r="BW148" s="104">
        <f t="shared" si="342"/>
        <v>0</v>
      </c>
      <c r="BX148" s="3">
        <f t="shared" si="343"/>
        <v>0</v>
      </c>
      <c r="BY148" s="3">
        <f t="shared" si="344"/>
        <v>0</v>
      </c>
      <c r="BZ148" s="3">
        <f t="shared" si="268"/>
        <v>0</v>
      </c>
      <c r="CA148" s="3">
        <f t="shared" si="269"/>
        <v>0</v>
      </c>
      <c r="CB148" s="3">
        <f>IF(BW148=0,0,IF(BY148-BZ148=0,0,MIN(BY148-BZ148,$D$1-$C148-SUMIF($J$15:CA$15,"Snowball",$J148:CA148))))</f>
        <v>0</v>
      </c>
      <c r="CC148" s="3">
        <f t="shared" si="298"/>
        <v>0</v>
      </c>
      <c r="CD148" s="104">
        <f t="shared" si="345"/>
        <v>0</v>
      </c>
      <c r="CE148" s="3">
        <f t="shared" si="346"/>
        <v>0</v>
      </c>
      <c r="CF148" s="3">
        <f t="shared" si="347"/>
        <v>0</v>
      </c>
      <c r="CG148" s="3">
        <f t="shared" si="270"/>
        <v>0</v>
      </c>
      <c r="CH148" s="3">
        <f t="shared" si="271"/>
        <v>0</v>
      </c>
      <c r="CI148" s="3">
        <f>IF(CD148=0,0,IF(CF148-CG148=0,0,MIN(CF148-CG148,$D$1-$C148-SUMIF($J$15:CH$15,"Snowball",$J148:CH148))))</f>
        <v>0</v>
      </c>
      <c r="CJ148" s="3">
        <f t="shared" si="299"/>
        <v>0</v>
      </c>
      <c r="CK148" s="104">
        <f t="shared" si="348"/>
        <v>0</v>
      </c>
      <c r="CL148" s="3">
        <f t="shared" si="349"/>
        <v>0</v>
      </c>
      <c r="CM148" s="3">
        <f t="shared" si="350"/>
        <v>0</v>
      </c>
      <c r="CN148" s="3">
        <f t="shared" si="272"/>
        <v>0</v>
      </c>
      <c r="CO148" s="3">
        <f t="shared" si="273"/>
        <v>0</v>
      </c>
      <c r="CP148" s="3">
        <f>IF(CK148=0,0,IF(CM148-CN148=0,0,MIN(CM148-CN148,$D$1-$C148-SUMIF($J$15:CO$15,"Snowball",$J148:CO148))))</f>
        <v>0</v>
      </c>
      <c r="CQ148" s="3">
        <f t="shared" si="300"/>
        <v>0</v>
      </c>
      <c r="CR148" s="104">
        <f t="shared" si="351"/>
        <v>0</v>
      </c>
      <c r="CS148" s="3">
        <f t="shared" si="352"/>
        <v>0</v>
      </c>
      <c r="CT148" s="3">
        <f t="shared" si="353"/>
        <v>0</v>
      </c>
      <c r="CU148" s="3">
        <f t="shared" si="274"/>
        <v>0</v>
      </c>
      <c r="CV148" s="3">
        <f t="shared" si="275"/>
        <v>0</v>
      </c>
      <c r="CW148" s="3">
        <f>IF(CR148=0,0,IF(CT148-CU148=0,0,MIN(CT148-CU148,$D$1-$C148-SUMIF($J$15:CV$15,"Snowball",$J148:CV148))))</f>
        <v>0</v>
      </c>
      <c r="CX148" s="3">
        <f t="shared" si="301"/>
        <v>0</v>
      </c>
      <c r="CY148" s="104">
        <f t="shared" si="354"/>
        <v>0</v>
      </c>
      <c r="CZ148" s="3">
        <f t="shared" si="355"/>
        <v>0</v>
      </c>
      <c r="DA148" s="3">
        <f t="shared" si="356"/>
        <v>0</v>
      </c>
      <c r="DB148" s="3">
        <f t="shared" si="276"/>
        <v>0</v>
      </c>
      <c r="DC148" s="3">
        <f t="shared" si="277"/>
        <v>0</v>
      </c>
      <c r="DD148" s="3">
        <f>IF(CY148=0,0,IF(DA148-DB148=0,0,MIN(DA148-DB148,$D$1-$C148-SUMIF($J$15:DC$15,"Snowball",$J148:DC148))))</f>
        <v>0</v>
      </c>
      <c r="DE148" s="3">
        <f t="shared" si="302"/>
        <v>0</v>
      </c>
      <c r="DF148" s="104">
        <f t="shared" si="357"/>
        <v>0</v>
      </c>
      <c r="DG148" s="3">
        <f t="shared" si="358"/>
        <v>0</v>
      </c>
      <c r="DH148" s="3">
        <f t="shared" si="359"/>
        <v>0</v>
      </c>
      <c r="DI148" s="3">
        <f t="shared" si="278"/>
        <v>0</v>
      </c>
      <c r="DJ148" s="3">
        <f t="shared" si="279"/>
        <v>0</v>
      </c>
      <c r="DK148" s="3">
        <f>IF(DF148=0,0,IF(DH148-DI148=0,0,MIN(DH148-DI148,$D$1-$C148-SUMIF($J$15:DJ$15,"Snowball",$J148:DJ148))))</f>
        <v>0</v>
      </c>
      <c r="DL148" s="3">
        <f t="shared" si="303"/>
        <v>0</v>
      </c>
      <c r="DM148" s="104">
        <f t="shared" si="360"/>
        <v>0</v>
      </c>
      <c r="DN148" s="3">
        <f t="shared" si="361"/>
        <v>0</v>
      </c>
      <c r="DO148" s="3">
        <f t="shared" si="362"/>
        <v>0</v>
      </c>
      <c r="DP148" s="3">
        <f t="shared" si="280"/>
        <v>0</v>
      </c>
      <c r="DQ148" s="3">
        <f t="shared" si="281"/>
        <v>0</v>
      </c>
      <c r="DR148" s="3">
        <f>IF(DM148=0,0,IF(DO148-DP148=0,0,MIN(DO148-DP148,$D$1-$C148-SUMIF($J$15:DQ$15,"Snowball",$J148:DQ148))))</f>
        <v>0</v>
      </c>
      <c r="DS148" s="3">
        <f t="shared" si="304"/>
        <v>0</v>
      </c>
      <c r="DT148" s="104">
        <f t="shared" si="363"/>
        <v>0</v>
      </c>
      <c r="DU148" s="3">
        <f t="shared" si="364"/>
        <v>0</v>
      </c>
      <c r="DV148" s="3">
        <f t="shared" si="365"/>
        <v>0</v>
      </c>
      <c r="DW148" s="3">
        <f t="shared" si="282"/>
        <v>0</v>
      </c>
      <c r="DX148" s="3">
        <f t="shared" si="283"/>
        <v>0</v>
      </c>
      <c r="DY148" s="3">
        <f>IF(DT148=0,0,IF(DV148-DW148=0,0,MIN(DV148-DW148,$D$1-$C148-SUMIF($J$15:DX$15,"Snowball",$J148:DX148))))</f>
        <v>0</v>
      </c>
      <c r="DZ148" s="3">
        <f t="shared" si="305"/>
        <v>0</v>
      </c>
      <c r="EA148" s="104">
        <f t="shared" si="366"/>
        <v>0</v>
      </c>
      <c r="EB148" s="3">
        <f t="shared" si="367"/>
        <v>0</v>
      </c>
      <c r="EC148" s="3">
        <f t="shared" si="368"/>
        <v>0</v>
      </c>
      <c r="ED148" s="3">
        <f t="shared" si="284"/>
        <v>0</v>
      </c>
      <c r="EE148" s="3">
        <f t="shared" si="285"/>
        <v>0</v>
      </c>
      <c r="EF148" s="3">
        <f>IF(EA148=0,0,IF(EC148-ED148=0,0,MIN(EC148-ED148,$D$1-$C148-SUMIF($J$15:EE$15,"Snowball",$J148:EE148))))</f>
        <v>0</v>
      </c>
      <c r="EG148" s="3">
        <f t="shared" si="306"/>
        <v>0</v>
      </c>
      <c r="EH148" s="104">
        <f t="shared" si="369"/>
        <v>0</v>
      </c>
      <c r="EI148" s="3">
        <f t="shared" si="370"/>
        <v>0</v>
      </c>
      <c r="EJ148" s="3">
        <f t="shared" si="371"/>
        <v>0</v>
      </c>
      <c r="EK148" s="3">
        <f t="shared" si="286"/>
        <v>0</v>
      </c>
      <c r="EL148" s="3">
        <f t="shared" si="287"/>
        <v>0</v>
      </c>
      <c r="EM148" s="3">
        <f>IF(EH148=0,0,IF(EJ148-EK148=0,0,MIN(EJ148-EK148,$D$1-$C148-SUMIF($J$15:EL$15,"Snowball",$J148:EL148))))</f>
        <v>0</v>
      </c>
      <c r="EN148" s="3">
        <f t="shared" si="307"/>
        <v>0</v>
      </c>
    </row>
    <row r="149" spans="1:144" x14ac:dyDescent="0.25">
      <c r="A149" s="1" t="s">
        <v>149</v>
      </c>
      <c r="B149" s="76">
        <f t="shared" si="308"/>
        <v>0</v>
      </c>
      <c r="C149" s="3">
        <f t="shared" si="309"/>
        <v>0</v>
      </c>
      <c r="D149" s="101">
        <f t="shared" si="310"/>
        <v>0</v>
      </c>
      <c r="E149" s="104">
        <f t="shared" si="311"/>
        <v>0</v>
      </c>
      <c r="F149" s="3">
        <f t="shared" si="312"/>
        <v>0</v>
      </c>
      <c r="G149" s="3">
        <f t="shared" si="313"/>
        <v>0</v>
      </c>
      <c r="H149" s="3">
        <f t="shared" si="248"/>
        <v>0</v>
      </c>
      <c r="I149" s="3">
        <f t="shared" si="249"/>
        <v>0</v>
      </c>
      <c r="J149" s="3">
        <f t="shared" si="314"/>
        <v>0</v>
      </c>
      <c r="K149" s="3">
        <f t="shared" si="288"/>
        <v>0</v>
      </c>
      <c r="L149" s="104">
        <f t="shared" si="315"/>
        <v>0</v>
      </c>
      <c r="M149" s="3">
        <f t="shared" si="316"/>
        <v>0</v>
      </c>
      <c r="N149" s="3">
        <f t="shared" si="317"/>
        <v>0</v>
      </c>
      <c r="O149" s="3">
        <f t="shared" si="250"/>
        <v>0</v>
      </c>
      <c r="P149" s="3">
        <f t="shared" si="251"/>
        <v>0</v>
      </c>
      <c r="Q149" s="3">
        <f>IF(L149=0,0,IF(N149-O149=0,0,MIN(N149-O149,$D$1-$C149-SUMIF($J$15:P$15,"Snowball",$J149:P149))))</f>
        <v>0</v>
      </c>
      <c r="R149" s="3">
        <f t="shared" si="289"/>
        <v>0</v>
      </c>
      <c r="S149" s="104">
        <f t="shared" si="318"/>
        <v>0</v>
      </c>
      <c r="T149" s="3">
        <f t="shared" si="319"/>
        <v>0</v>
      </c>
      <c r="U149" s="3">
        <f t="shared" si="320"/>
        <v>0</v>
      </c>
      <c r="V149" s="3">
        <f t="shared" si="252"/>
        <v>0</v>
      </c>
      <c r="W149" s="3">
        <f t="shared" si="253"/>
        <v>0</v>
      </c>
      <c r="X149" s="3">
        <f>IF(S149=0,0,IF(U149-V149=0,0,MIN(U149-V149,$D$1-$C149-SUMIF($J$15:W$15,"Snowball",$J149:W149))))</f>
        <v>0</v>
      </c>
      <c r="Y149" s="3">
        <f t="shared" si="290"/>
        <v>0</v>
      </c>
      <c r="Z149" s="104">
        <f t="shared" si="321"/>
        <v>0</v>
      </c>
      <c r="AA149" s="3">
        <f t="shared" si="322"/>
        <v>0</v>
      </c>
      <c r="AB149" s="3">
        <f t="shared" si="323"/>
        <v>0</v>
      </c>
      <c r="AC149" s="3">
        <f t="shared" si="254"/>
        <v>0</v>
      </c>
      <c r="AD149" s="3">
        <f t="shared" si="255"/>
        <v>0</v>
      </c>
      <c r="AE149" s="3">
        <f>IF(Z149=0,0,IF(AB149-AC149=0,0,MIN(AB149-AC149,$D$1-$C149-SUMIF($J$15:AD$15,"Snowball",$J149:AD149))))</f>
        <v>0</v>
      </c>
      <c r="AF149" s="3">
        <f t="shared" si="291"/>
        <v>0</v>
      </c>
      <c r="AG149" s="104">
        <f t="shared" si="324"/>
        <v>0</v>
      </c>
      <c r="AH149" s="3">
        <f t="shared" si="325"/>
        <v>0</v>
      </c>
      <c r="AI149" s="3">
        <f t="shared" si="326"/>
        <v>0</v>
      </c>
      <c r="AJ149" s="3">
        <f t="shared" si="256"/>
        <v>0</v>
      </c>
      <c r="AK149" s="3">
        <f t="shared" si="257"/>
        <v>0</v>
      </c>
      <c r="AL149" s="3">
        <f>IF(AG149=0,0,IF(AI149-AJ149=0,0,MIN(AI149-AJ149,$D$1-$C149-SUMIF($J$15:AK$15,"Snowball",$J149:AK149))))</f>
        <v>0</v>
      </c>
      <c r="AM149" s="3">
        <f t="shared" si="292"/>
        <v>0</v>
      </c>
      <c r="AN149" s="104">
        <f t="shared" si="327"/>
        <v>0</v>
      </c>
      <c r="AO149" s="3">
        <f t="shared" si="328"/>
        <v>0</v>
      </c>
      <c r="AP149" s="3">
        <f t="shared" si="329"/>
        <v>0</v>
      </c>
      <c r="AQ149" s="3">
        <f t="shared" si="258"/>
        <v>0</v>
      </c>
      <c r="AR149" s="3">
        <f t="shared" si="259"/>
        <v>0</v>
      </c>
      <c r="AS149" s="3">
        <f>IF(AN149=0,0,IF(AP149-AQ149=0,0,MIN(AP149-AQ149,$D$1-$C149-SUMIF($J$15:AR$15,"Snowball",$J149:AR149))))</f>
        <v>0</v>
      </c>
      <c r="AT149" s="3">
        <f t="shared" si="293"/>
        <v>0</v>
      </c>
      <c r="AU149" s="104">
        <f t="shared" si="330"/>
        <v>0</v>
      </c>
      <c r="AV149" s="3">
        <f t="shared" si="331"/>
        <v>0</v>
      </c>
      <c r="AW149" s="3">
        <f t="shared" si="332"/>
        <v>0</v>
      </c>
      <c r="AX149" s="3">
        <f t="shared" si="260"/>
        <v>0</v>
      </c>
      <c r="AY149" s="3">
        <f t="shared" si="261"/>
        <v>0</v>
      </c>
      <c r="AZ149" s="3">
        <f>IF(AU149=0,0,IF(AW149-AX149=0,0,MIN(AW149-AX149,$D$1-$C149-SUMIF($J$15:AY$15,"Snowball",$J149:AY149))))</f>
        <v>0</v>
      </c>
      <c r="BA149" s="3">
        <f t="shared" si="294"/>
        <v>0</v>
      </c>
      <c r="BB149" s="104">
        <f t="shared" si="333"/>
        <v>0</v>
      </c>
      <c r="BC149" s="3">
        <f t="shared" si="334"/>
        <v>0</v>
      </c>
      <c r="BD149" s="3">
        <f t="shared" si="335"/>
        <v>0</v>
      </c>
      <c r="BE149" s="3">
        <f t="shared" si="262"/>
        <v>0</v>
      </c>
      <c r="BF149" s="3">
        <f t="shared" si="263"/>
        <v>0</v>
      </c>
      <c r="BG149" s="3">
        <f>IF(BB149=0,0,IF(BD149-BE149=0,0,MIN(BD149-BE149,$D$1-$C149-SUMIF($J$15:BF$15,"Snowball",$J149:BF149))))</f>
        <v>0</v>
      </c>
      <c r="BH149" s="3">
        <f t="shared" si="295"/>
        <v>0</v>
      </c>
      <c r="BI149" s="104">
        <f t="shared" si="336"/>
        <v>0</v>
      </c>
      <c r="BJ149" s="3">
        <f t="shared" si="337"/>
        <v>0</v>
      </c>
      <c r="BK149" s="3">
        <f t="shared" si="338"/>
        <v>0</v>
      </c>
      <c r="BL149" s="3">
        <f t="shared" si="264"/>
        <v>0</v>
      </c>
      <c r="BM149" s="3">
        <f t="shared" si="265"/>
        <v>0</v>
      </c>
      <c r="BN149" s="3">
        <f>IF(BI149=0,0,IF(BK149-BL149=0,0,MIN(BK149-BL149,$D$1-$C149-SUMIF($J$15:BM$15,"Snowball",$J149:BM149))))</f>
        <v>0</v>
      </c>
      <c r="BO149" s="3">
        <f t="shared" si="296"/>
        <v>0</v>
      </c>
      <c r="BP149" s="104">
        <f t="shared" si="339"/>
        <v>0</v>
      </c>
      <c r="BQ149" s="3">
        <f t="shared" si="340"/>
        <v>0</v>
      </c>
      <c r="BR149" s="3">
        <f t="shared" si="341"/>
        <v>0</v>
      </c>
      <c r="BS149" s="3">
        <f t="shared" si="266"/>
        <v>0</v>
      </c>
      <c r="BT149" s="3">
        <f t="shared" si="267"/>
        <v>0</v>
      </c>
      <c r="BU149" s="3">
        <f>IF(BP149=0,0,IF(BR149-BS149=0,0,MIN(BR149-BS149,$D$1-$C149-SUMIF($J$15:BT$15,"Snowball",$J149:BT149))))</f>
        <v>0</v>
      </c>
      <c r="BV149" s="3">
        <f t="shared" si="297"/>
        <v>0</v>
      </c>
      <c r="BW149" s="104">
        <f t="shared" si="342"/>
        <v>0</v>
      </c>
      <c r="BX149" s="3">
        <f t="shared" si="343"/>
        <v>0</v>
      </c>
      <c r="BY149" s="3">
        <f t="shared" si="344"/>
        <v>0</v>
      </c>
      <c r="BZ149" s="3">
        <f t="shared" si="268"/>
        <v>0</v>
      </c>
      <c r="CA149" s="3">
        <f t="shared" si="269"/>
        <v>0</v>
      </c>
      <c r="CB149" s="3">
        <f>IF(BW149=0,0,IF(BY149-BZ149=0,0,MIN(BY149-BZ149,$D$1-$C149-SUMIF($J$15:CA$15,"Snowball",$J149:CA149))))</f>
        <v>0</v>
      </c>
      <c r="CC149" s="3">
        <f t="shared" si="298"/>
        <v>0</v>
      </c>
      <c r="CD149" s="104">
        <f t="shared" si="345"/>
        <v>0</v>
      </c>
      <c r="CE149" s="3">
        <f t="shared" si="346"/>
        <v>0</v>
      </c>
      <c r="CF149" s="3">
        <f t="shared" si="347"/>
        <v>0</v>
      </c>
      <c r="CG149" s="3">
        <f t="shared" si="270"/>
        <v>0</v>
      </c>
      <c r="CH149" s="3">
        <f t="shared" si="271"/>
        <v>0</v>
      </c>
      <c r="CI149" s="3">
        <f>IF(CD149=0,0,IF(CF149-CG149=0,0,MIN(CF149-CG149,$D$1-$C149-SUMIF($J$15:CH$15,"Snowball",$J149:CH149))))</f>
        <v>0</v>
      </c>
      <c r="CJ149" s="3">
        <f t="shared" si="299"/>
        <v>0</v>
      </c>
      <c r="CK149" s="104">
        <f t="shared" si="348"/>
        <v>0</v>
      </c>
      <c r="CL149" s="3">
        <f t="shared" si="349"/>
        <v>0</v>
      </c>
      <c r="CM149" s="3">
        <f t="shared" si="350"/>
        <v>0</v>
      </c>
      <c r="CN149" s="3">
        <f t="shared" si="272"/>
        <v>0</v>
      </c>
      <c r="CO149" s="3">
        <f t="shared" si="273"/>
        <v>0</v>
      </c>
      <c r="CP149" s="3">
        <f>IF(CK149=0,0,IF(CM149-CN149=0,0,MIN(CM149-CN149,$D$1-$C149-SUMIF($J$15:CO$15,"Snowball",$J149:CO149))))</f>
        <v>0</v>
      </c>
      <c r="CQ149" s="3">
        <f t="shared" si="300"/>
        <v>0</v>
      </c>
      <c r="CR149" s="104">
        <f t="shared" si="351"/>
        <v>0</v>
      </c>
      <c r="CS149" s="3">
        <f t="shared" si="352"/>
        <v>0</v>
      </c>
      <c r="CT149" s="3">
        <f t="shared" si="353"/>
        <v>0</v>
      </c>
      <c r="CU149" s="3">
        <f t="shared" si="274"/>
        <v>0</v>
      </c>
      <c r="CV149" s="3">
        <f t="shared" si="275"/>
        <v>0</v>
      </c>
      <c r="CW149" s="3">
        <f>IF(CR149=0,0,IF(CT149-CU149=0,0,MIN(CT149-CU149,$D$1-$C149-SUMIF($J$15:CV$15,"Snowball",$J149:CV149))))</f>
        <v>0</v>
      </c>
      <c r="CX149" s="3">
        <f t="shared" si="301"/>
        <v>0</v>
      </c>
      <c r="CY149" s="104">
        <f t="shared" si="354"/>
        <v>0</v>
      </c>
      <c r="CZ149" s="3">
        <f t="shared" si="355"/>
        <v>0</v>
      </c>
      <c r="DA149" s="3">
        <f t="shared" si="356"/>
        <v>0</v>
      </c>
      <c r="DB149" s="3">
        <f t="shared" si="276"/>
        <v>0</v>
      </c>
      <c r="DC149" s="3">
        <f t="shared" si="277"/>
        <v>0</v>
      </c>
      <c r="DD149" s="3">
        <f>IF(CY149=0,0,IF(DA149-DB149=0,0,MIN(DA149-DB149,$D$1-$C149-SUMIF($J$15:DC$15,"Snowball",$J149:DC149))))</f>
        <v>0</v>
      </c>
      <c r="DE149" s="3">
        <f t="shared" si="302"/>
        <v>0</v>
      </c>
      <c r="DF149" s="104">
        <f t="shared" si="357"/>
        <v>0</v>
      </c>
      <c r="DG149" s="3">
        <f t="shared" si="358"/>
        <v>0</v>
      </c>
      <c r="DH149" s="3">
        <f t="shared" si="359"/>
        <v>0</v>
      </c>
      <c r="DI149" s="3">
        <f t="shared" si="278"/>
        <v>0</v>
      </c>
      <c r="DJ149" s="3">
        <f t="shared" si="279"/>
        <v>0</v>
      </c>
      <c r="DK149" s="3">
        <f>IF(DF149=0,0,IF(DH149-DI149=0,0,MIN(DH149-DI149,$D$1-$C149-SUMIF($J$15:DJ$15,"Snowball",$J149:DJ149))))</f>
        <v>0</v>
      </c>
      <c r="DL149" s="3">
        <f t="shared" si="303"/>
        <v>0</v>
      </c>
      <c r="DM149" s="104">
        <f t="shared" si="360"/>
        <v>0</v>
      </c>
      <c r="DN149" s="3">
        <f t="shared" si="361"/>
        <v>0</v>
      </c>
      <c r="DO149" s="3">
        <f t="shared" si="362"/>
        <v>0</v>
      </c>
      <c r="DP149" s="3">
        <f t="shared" si="280"/>
        <v>0</v>
      </c>
      <c r="DQ149" s="3">
        <f t="shared" si="281"/>
        <v>0</v>
      </c>
      <c r="DR149" s="3">
        <f>IF(DM149=0,0,IF(DO149-DP149=0,0,MIN(DO149-DP149,$D$1-$C149-SUMIF($J$15:DQ$15,"Snowball",$J149:DQ149))))</f>
        <v>0</v>
      </c>
      <c r="DS149" s="3">
        <f t="shared" si="304"/>
        <v>0</v>
      </c>
      <c r="DT149" s="104">
        <f t="shared" si="363"/>
        <v>0</v>
      </c>
      <c r="DU149" s="3">
        <f t="shared" si="364"/>
        <v>0</v>
      </c>
      <c r="DV149" s="3">
        <f t="shared" si="365"/>
        <v>0</v>
      </c>
      <c r="DW149" s="3">
        <f t="shared" si="282"/>
        <v>0</v>
      </c>
      <c r="DX149" s="3">
        <f t="shared" si="283"/>
        <v>0</v>
      </c>
      <c r="DY149" s="3">
        <f>IF(DT149=0,0,IF(DV149-DW149=0,0,MIN(DV149-DW149,$D$1-$C149-SUMIF($J$15:DX$15,"Snowball",$J149:DX149))))</f>
        <v>0</v>
      </c>
      <c r="DZ149" s="3">
        <f t="shared" si="305"/>
        <v>0</v>
      </c>
      <c r="EA149" s="104">
        <f t="shared" si="366"/>
        <v>0</v>
      </c>
      <c r="EB149" s="3">
        <f t="shared" si="367"/>
        <v>0</v>
      </c>
      <c r="EC149" s="3">
        <f t="shared" si="368"/>
        <v>0</v>
      </c>
      <c r="ED149" s="3">
        <f t="shared" si="284"/>
        <v>0</v>
      </c>
      <c r="EE149" s="3">
        <f t="shared" si="285"/>
        <v>0</v>
      </c>
      <c r="EF149" s="3">
        <f>IF(EA149=0,0,IF(EC149-ED149=0,0,MIN(EC149-ED149,$D$1-$C149-SUMIF($J$15:EE$15,"Snowball",$J149:EE149))))</f>
        <v>0</v>
      </c>
      <c r="EG149" s="3">
        <f t="shared" si="306"/>
        <v>0</v>
      </c>
      <c r="EH149" s="104">
        <f t="shared" si="369"/>
        <v>0</v>
      </c>
      <c r="EI149" s="3">
        <f t="shared" si="370"/>
        <v>0</v>
      </c>
      <c r="EJ149" s="3">
        <f t="shared" si="371"/>
        <v>0</v>
      </c>
      <c r="EK149" s="3">
        <f t="shared" si="286"/>
        <v>0</v>
      </c>
      <c r="EL149" s="3">
        <f t="shared" si="287"/>
        <v>0</v>
      </c>
      <c r="EM149" s="3">
        <f>IF(EH149=0,0,IF(EJ149-EK149=0,0,MIN(EJ149-EK149,$D$1-$C149-SUMIF($J$15:EL$15,"Snowball",$J149:EL149))))</f>
        <v>0</v>
      </c>
      <c r="EN149" s="3">
        <f t="shared" si="307"/>
        <v>0</v>
      </c>
    </row>
    <row r="150" spans="1:144" x14ac:dyDescent="0.25">
      <c r="A150" s="1" t="s">
        <v>150</v>
      </c>
      <c r="B150" s="76">
        <f t="shared" si="308"/>
        <v>0</v>
      </c>
      <c r="C150" s="3">
        <f t="shared" si="309"/>
        <v>0</v>
      </c>
      <c r="D150" s="101">
        <f t="shared" si="310"/>
        <v>0</v>
      </c>
      <c r="E150" s="104">
        <f t="shared" si="311"/>
        <v>0</v>
      </c>
      <c r="F150" s="3">
        <f t="shared" si="312"/>
        <v>0</v>
      </c>
      <c r="G150" s="3">
        <f t="shared" si="313"/>
        <v>0</v>
      </c>
      <c r="H150" s="3">
        <f t="shared" si="248"/>
        <v>0</v>
      </c>
      <c r="I150" s="3">
        <f t="shared" si="249"/>
        <v>0</v>
      </c>
      <c r="J150" s="3">
        <f t="shared" si="314"/>
        <v>0</v>
      </c>
      <c r="K150" s="3">
        <f t="shared" si="288"/>
        <v>0</v>
      </c>
      <c r="L150" s="104">
        <f t="shared" si="315"/>
        <v>0</v>
      </c>
      <c r="M150" s="3">
        <f t="shared" si="316"/>
        <v>0</v>
      </c>
      <c r="N150" s="3">
        <f t="shared" si="317"/>
        <v>0</v>
      </c>
      <c r="O150" s="3">
        <f t="shared" si="250"/>
        <v>0</v>
      </c>
      <c r="P150" s="3">
        <f t="shared" si="251"/>
        <v>0</v>
      </c>
      <c r="Q150" s="3">
        <f>IF(L150=0,0,IF(N150-O150=0,0,MIN(N150-O150,$D$1-$C150-SUMIF($J$15:P$15,"Snowball",$J150:P150))))</f>
        <v>0</v>
      </c>
      <c r="R150" s="3">
        <f t="shared" si="289"/>
        <v>0</v>
      </c>
      <c r="S150" s="104">
        <f t="shared" si="318"/>
        <v>0</v>
      </c>
      <c r="T150" s="3">
        <f t="shared" si="319"/>
        <v>0</v>
      </c>
      <c r="U150" s="3">
        <f t="shared" si="320"/>
        <v>0</v>
      </c>
      <c r="V150" s="3">
        <f t="shared" si="252"/>
        <v>0</v>
      </c>
      <c r="W150" s="3">
        <f t="shared" si="253"/>
        <v>0</v>
      </c>
      <c r="X150" s="3">
        <f>IF(S150=0,0,IF(U150-V150=0,0,MIN(U150-V150,$D$1-$C150-SUMIF($J$15:W$15,"Snowball",$J150:W150))))</f>
        <v>0</v>
      </c>
      <c r="Y150" s="3">
        <f t="shared" si="290"/>
        <v>0</v>
      </c>
      <c r="Z150" s="104">
        <f t="shared" si="321"/>
        <v>0</v>
      </c>
      <c r="AA150" s="3">
        <f t="shared" si="322"/>
        <v>0</v>
      </c>
      <c r="AB150" s="3">
        <f t="shared" si="323"/>
        <v>0</v>
      </c>
      <c r="AC150" s="3">
        <f t="shared" si="254"/>
        <v>0</v>
      </c>
      <c r="AD150" s="3">
        <f t="shared" si="255"/>
        <v>0</v>
      </c>
      <c r="AE150" s="3">
        <f>IF(Z150=0,0,IF(AB150-AC150=0,0,MIN(AB150-AC150,$D$1-$C150-SUMIF($J$15:AD$15,"Snowball",$J150:AD150))))</f>
        <v>0</v>
      </c>
      <c r="AF150" s="3">
        <f t="shared" si="291"/>
        <v>0</v>
      </c>
      <c r="AG150" s="104">
        <f t="shared" si="324"/>
        <v>0</v>
      </c>
      <c r="AH150" s="3">
        <f t="shared" si="325"/>
        <v>0</v>
      </c>
      <c r="AI150" s="3">
        <f t="shared" si="326"/>
        <v>0</v>
      </c>
      <c r="AJ150" s="3">
        <f t="shared" si="256"/>
        <v>0</v>
      </c>
      <c r="AK150" s="3">
        <f t="shared" si="257"/>
        <v>0</v>
      </c>
      <c r="AL150" s="3">
        <f>IF(AG150=0,0,IF(AI150-AJ150=0,0,MIN(AI150-AJ150,$D$1-$C150-SUMIF($J$15:AK$15,"Snowball",$J150:AK150))))</f>
        <v>0</v>
      </c>
      <c r="AM150" s="3">
        <f t="shared" si="292"/>
        <v>0</v>
      </c>
      <c r="AN150" s="104">
        <f t="shared" si="327"/>
        <v>0</v>
      </c>
      <c r="AO150" s="3">
        <f t="shared" si="328"/>
        <v>0</v>
      </c>
      <c r="AP150" s="3">
        <f t="shared" si="329"/>
        <v>0</v>
      </c>
      <c r="AQ150" s="3">
        <f t="shared" si="258"/>
        <v>0</v>
      </c>
      <c r="AR150" s="3">
        <f t="shared" si="259"/>
        <v>0</v>
      </c>
      <c r="AS150" s="3">
        <f>IF(AN150=0,0,IF(AP150-AQ150=0,0,MIN(AP150-AQ150,$D$1-$C150-SUMIF($J$15:AR$15,"Snowball",$J150:AR150))))</f>
        <v>0</v>
      </c>
      <c r="AT150" s="3">
        <f t="shared" si="293"/>
        <v>0</v>
      </c>
      <c r="AU150" s="104">
        <f t="shared" si="330"/>
        <v>0</v>
      </c>
      <c r="AV150" s="3">
        <f t="shared" si="331"/>
        <v>0</v>
      </c>
      <c r="AW150" s="3">
        <f t="shared" si="332"/>
        <v>0</v>
      </c>
      <c r="AX150" s="3">
        <f t="shared" si="260"/>
        <v>0</v>
      </c>
      <c r="AY150" s="3">
        <f t="shared" si="261"/>
        <v>0</v>
      </c>
      <c r="AZ150" s="3">
        <f>IF(AU150=0,0,IF(AW150-AX150=0,0,MIN(AW150-AX150,$D$1-$C150-SUMIF($J$15:AY$15,"Snowball",$J150:AY150))))</f>
        <v>0</v>
      </c>
      <c r="BA150" s="3">
        <f t="shared" si="294"/>
        <v>0</v>
      </c>
      <c r="BB150" s="104">
        <f t="shared" si="333"/>
        <v>0</v>
      </c>
      <c r="BC150" s="3">
        <f t="shared" si="334"/>
        <v>0</v>
      </c>
      <c r="BD150" s="3">
        <f t="shared" si="335"/>
        <v>0</v>
      </c>
      <c r="BE150" s="3">
        <f t="shared" si="262"/>
        <v>0</v>
      </c>
      <c r="BF150" s="3">
        <f t="shared" si="263"/>
        <v>0</v>
      </c>
      <c r="BG150" s="3">
        <f>IF(BB150=0,0,IF(BD150-BE150=0,0,MIN(BD150-BE150,$D$1-$C150-SUMIF($J$15:BF$15,"Snowball",$J150:BF150))))</f>
        <v>0</v>
      </c>
      <c r="BH150" s="3">
        <f t="shared" si="295"/>
        <v>0</v>
      </c>
      <c r="BI150" s="104">
        <f t="shared" si="336"/>
        <v>0</v>
      </c>
      <c r="BJ150" s="3">
        <f t="shared" si="337"/>
        <v>0</v>
      </c>
      <c r="BK150" s="3">
        <f t="shared" si="338"/>
        <v>0</v>
      </c>
      <c r="BL150" s="3">
        <f t="shared" si="264"/>
        <v>0</v>
      </c>
      <c r="BM150" s="3">
        <f t="shared" si="265"/>
        <v>0</v>
      </c>
      <c r="BN150" s="3">
        <f>IF(BI150=0,0,IF(BK150-BL150=0,0,MIN(BK150-BL150,$D$1-$C150-SUMIF($J$15:BM$15,"Snowball",$J150:BM150))))</f>
        <v>0</v>
      </c>
      <c r="BO150" s="3">
        <f t="shared" si="296"/>
        <v>0</v>
      </c>
      <c r="BP150" s="104">
        <f t="shared" si="339"/>
        <v>0</v>
      </c>
      <c r="BQ150" s="3">
        <f t="shared" si="340"/>
        <v>0</v>
      </c>
      <c r="BR150" s="3">
        <f t="shared" si="341"/>
        <v>0</v>
      </c>
      <c r="BS150" s="3">
        <f t="shared" si="266"/>
        <v>0</v>
      </c>
      <c r="BT150" s="3">
        <f t="shared" si="267"/>
        <v>0</v>
      </c>
      <c r="BU150" s="3">
        <f>IF(BP150=0,0,IF(BR150-BS150=0,0,MIN(BR150-BS150,$D$1-$C150-SUMIF($J$15:BT$15,"Snowball",$J150:BT150))))</f>
        <v>0</v>
      </c>
      <c r="BV150" s="3">
        <f t="shared" si="297"/>
        <v>0</v>
      </c>
      <c r="BW150" s="104">
        <f t="shared" si="342"/>
        <v>0</v>
      </c>
      <c r="BX150" s="3">
        <f t="shared" si="343"/>
        <v>0</v>
      </c>
      <c r="BY150" s="3">
        <f t="shared" si="344"/>
        <v>0</v>
      </c>
      <c r="BZ150" s="3">
        <f t="shared" si="268"/>
        <v>0</v>
      </c>
      <c r="CA150" s="3">
        <f t="shared" si="269"/>
        <v>0</v>
      </c>
      <c r="CB150" s="3">
        <f>IF(BW150=0,0,IF(BY150-BZ150=0,0,MIN(BY150-BZ150,$D$1-$C150-SUMIF($J$15:CA$15,"Snowball",$J150:CA150))))</f>
        <v>0</v>
      </c>
      <c r="CC150" s="3">
        <f t="shared" si="298"/>
        <v>0</v>
      </c>
      <c r="CD150" s="104">
        <f t="shared" si="345"/>
        <v>0</v>
      </c>
      <c r="CE150" s="3">
        <f t="shared" si="346"/>
        <v>0</v>
      </c>
      <c r="CF150" s="3">
        <f t="shared" si="347"/>
        <v>0</v>
      </c>
      <c r="CG150" s="3">
        <f t="shared" si="270"/>
        <v>0</v>
      </c>
      <c r="CH150" s="3">
        <f t="shared" si="271"/>
        <v>0</v>
      </c>
      <c r="CI150" s="3">
        <f>IF(CD150=0,0,IF(CF150-CG150=0,0,MIN(CF150-CG150,$D$1-$C150-SUMIF($J$15:CH$15,"Snowball",$J150:CH150))))</f>
        <v>0</v>
      </c>
      <c r="CJ150" s="3">
        <f t="shared" si="299"/>
        <v>0</v>
      </c>
      <c r="CK150" s="104">
        <f t="shared" si="348"/>
        <v>0</v>
      </c>
      <c r="CL150" s="3">
        <f t="shared" si="349"/>
        <v>0</v>
      </c>
      <c r="CM150" s="3">
        <f t="shared" si="350"/>
        <v>0</v>
      </c>
      <c r="CN150" s="3">
        <f t="shared" si="272"/>
        <v>0</v>
      </c>
      <c r="CO150" s="3">
        <f t="shared" si="273"/>
        <v>0</v>
      </c>
      <c r="CP150" s="3">
        <f>IF(CK150=0,0,IF(CM150-CN150=0,0,MIN(CM150-CN150,$D$1-$C150-SUMIF($J$15:CO$15,"Snowball",$J150:CO150))))</f>
        <v>0</v>
      </c>
      <c r="CQ150" s="3">
        <f t="shared" si="300"/>
        <v>0</v>
      </c>
      <c r="CR150" s="104">
        <f t="shared" si="351"/>
        <v>0</v>
      </c>
      <c r="CS150" s="3">
        <f t="shared" si="352"/>
        <v>0</v>
      </c>
      <c r="CT150" s="3">
        <f t="shared" si="353"/>
        <v>0</v>
      </c>
      <c r="CU150" s="3">
        <f t="shared" si="274"/>
        <v>0</v>
      </c>
      <c r="CV150" s="3">
        <f t="shared" si="275"/>
        <v>0</v>
      </c>
      <c r="CW150" s="3">
        <f>IF(CR150=0,0,IF(CT150-CU150=0,0,MIN(CT150-CU150,$D$1-$C150-SUMIF($J$15:CV$15,"Snowball",$J150:CV150))))</f>
        <v>0</v>
      </c>
      <c r="CX150" s="3">
        <f t="shared" si="301"/>
        <v>0</v>
      </c>
      <c r="CY150" s="104">
        <f t="shared" si="354"/>
        <v>0</v>
      </c>
      <c r="CZ150" s="3">
        <f t="shared" si="355"/>
        <v>0</v>
      </c>
      <c r="DA150" s="3">
        <f t="shared" si="356"/>
        <v>0</v>
      </c>
      <c r="DB150" s="3">
        <f t="shared" si="276"/>
        <v>0</v>
      </c>
      <c r="DC150" s="3">
        <f t="shared" si="277"/>
        <v>0</v>
      </c>
      <c r="DD150" s="3">
        <f>IF(CY150=0,0,IF(DA150-DB150=0,0,MIN(DA150-DB150,$D$1-$C150-SUMIF($J$15:DC$15,"Snowball",$J150:DC150))))</f>
        <v>0</v>
      </c>
      <c r="DE150" s="3">
        <f t="shared" si="302"/>
        <v>0</v>
      </c>
      <c r="DF150" s="104">
        <f t="shared" si="357"/>
        <v>0</v>
      </c>
      <c r="DG150" s="3">
        <f t="shared" si="358"/>
        <v>0</v>
      </c>
      <c r="DH150" s="3">
        <f t="shared" si="359"/>
        <v>0</v>
      </c>
      <c r="DI150" s="3">
        <f t="shared" si="278"/>
        <v>0</v>
      </c>
      <c r="DJ150" s="3">
        <f t="shared" si="279"/>
        <v>0</v>
      </c>
      <c r="DK150" s="3">
        <f>IF(DF150=0,0,IF(DH150-DI150=0,0,MIN(DH150-DI150,$D$1-$C150-SUMIF($J$15:DJ$15,"Snowball",$J150:DJ150))))</f>
        <v>0</v>
      </c>
      <c r="DL150" s="3">
        <f t="shared" si="303"/>
        <v>0</v>
      </c>
      <c r="DM150" s="104">
        <f t="shared" si="360"/>
        <v>0</v>
      </c>
      <c r="DN150" s="3">
        <f t="shared" si="361"/>
        <v>0</v>
      </c>
      <c r="DO150" s="3">
        <f t="shared" si="362"/>
        <v>0</v>
      </c>
      <c r="DP150" s="3">
        <f t="shared" si="280"/>
        <v>0</v>
      </c>
      <c r="DQ150" s="3">
        <f t="shared" si="281"/>
        <v>0</v>
      </c>
      <c r="DR150" s="3">
        <f>IF(DM150=0,0,IF(DO150-DP150=0,0,MIN(DO150-DP150,$D$1-$C150-SUMIF($J$15:DQ$15,"Snowball",$J150:DQ150))))</f>
        <v>0</v>
      </c>
      <c r="DS150" s="3">
        <f t="shared" si="304"/>
        <v>0</v>
      </c>
      <c r="DT150" s="104">
        <f t="shared" si="363"/>
        <v>0</v>
      </c>
      <c r="DU150" s="3">
        <f t="shared" si="364"/>
        <v>0</v>
      </c>
      <c r="DV150" s="3">
        <f t="shared" si="365"/>
        <v>0</v>
      </c>
      <c r="DW150" s="3">
        <f t="shared" si="282"/>
        <v>0</v>
      </c>
      <c r="DX150" s="3">
        <f t="shared" si="283"/>
        <v>0</v>
      </c>
      <c r="DY150" s="3">
        <f>IF(DT150=0,0,IF(DV150-DW150=0,0,MIN(DV150-DW150,$D$1-$C150-SUMIF($J$15:DX$15,"Snowball",$J150:DX150))))</f>
        <v>0</v>
      </c>
      <c r="DZ150" s="3">
        <f t="shared" si="305"/>
        <v>0</v>
      </c>
      <c r="EA150" s="104">
        <f t="shared" si="366"/>
        <v>0</v>
      </c>
      <c r="EB150" s="3">
        <f t="shared" si="367"/>
        <v>0</v>
      </c>
      <c r="EC150" s="3">
        <f t="shared" si="368"/>
        <v>0</v>
      </c>
      <c r="ED150" s="3">
        <f t="shared" si="284"/>
        <v>0</v>
      </c>
      <c r="EE150" s="3">
        <f t="shared" si="285"/>
        <v>0</v>
      </c>
      <c r="EF150" s="3">
        <f>IF(EA150=0,0,IF(EC150-ED150=0,0,MIN(EC150-ED150,$D$1-$C150-SUMIF($J$15:EE$15,"Snowball",$J150:EE150))))</f>
        <v>0</v>
      </c>
      <c r="EG150" s="3">
        <f t="shared" si="306"/>
        <v>0</v>
      </c>
      <c r="EH150" s="104">
        <f t="shared" si="369"/>
        <v>0</v>
      </c>
      <c r="EI150" s="3">
        <f t="shared" si="370"/>
        <v>0</v>
      </c>
      <c r="EJ150" s="3">
        <f t="shared" si="371"/>
        <v>0</v>
      </c>
      <c r="EK150" s="3">
        <f t="shared" si="286"/>
        <v>0</v>
      </c>
      <c r="EL150" s="3">
        <f t="shared" si="287"/>
        <v>0</v>
      </c>
      <c r="EM150" s="3">
        <f>IF(EH150=0,0,IF(EJ150-EK150=0,0,MIN(EJ150-EK150,$D$1-$C150-SUMIF($J$15:EL$15,"Snowball",$J150:EL150))))</f>
        <v>0</v>
      </c>
      <c r="EN150" s="3">
        <f t="shared" si="307"/>
        <v>0</v>
      </c>
    </row>
    <row r="151" spans="1:144" x14ac:dyDescent="0.25">
      <c r="A151" s="1" t="s">
        <v>151</v>
      </c>
      <c r="B151" s="76">
        <f t="shared" si="308"/>
        <v>0</v>
      </c>
      <c r="C151" s="3">
        <f t="shared" si="309"/>
        <v>0</v>
      </c>
      <c r="D151" s="101">
        <f t="shared" si="310"/>
        <v>0</v>
      </c>
      <c r="E151" s="104">
        <f t="shared" si="311"/>
        <v>0</v>
      </c>
      <c r="F151" s="3">
        <f t="shared" si="312"/>
        <v>0</v>
      </c>
      <c r="G151" s="3">
        <f t="shared" si="313"/>
        <v>0</v>
      </c>
      <c r="H151" s="3">
        <f t="shared" si="248"/>
        <v>0</v>
      </c>
      <c r="I151" s="3">
        <f t="shared" si="249"/>
        <v>0</v>
      </c>
      <c r="J151" s="3">
        <f t="shared" si="314"/>
        <v>0</v>
      </c>
      <c r="K151" s="3">
        <f t="shared" si="288"/>
        <v>0</v>
      </c>
      <c r="L151" s="104">
        <f t="shared" si="315"/>
        <v>0</v>
      </c>
      <c r="M151" s="3">
        <f t="shared" si="316"/>
        <v>0</v>
      </c>
      <c r="N151" s="3">
        <f t="shared" si="317"/>
        <v>0</v>
      </c>
      <c r="O151" s="3">
        <f t="shared" si="250"/>
        <v>0</v>
      </c>
      <c r="P151" s="3">
        <f t="shared" si="251"/>
        <v>0</v>
      </c>
      <c r="Q151" s="3">
        <f>IF(L151=0,0,IF(N151-O151=0,0,MIN(N151-O151,$D$1-$C151-SUMIF($J$15:P$15,"Snowball",$J151:P151))))</f>
        <v>0</v>
      </c>
      <c r="R151" s="3">
        <f t="shared" si="289"/>
        <v>0</v>
      </c>
      <c r="S151" s="104">
        <f t="shared" si="318"/>
        <v>0</v>
      </c>
      <c r="T151" s="3">
        <f t="shared" si="319"/>
        <v>0</v>
      </c>
      <c r="U151" s="3">
        <f t="shared" si="320"/>
        <v>0</v>
      </c>
      <c r="V151" s="3">
        <f t="shared" si="252"/>
        <v>0</v>
      </c>
      <c r="W151" s="3">
        <f t="shared" si="253"/>
        <v>0</v>
      </c>
      <c r="X151" s="3">
        <f>IF(S151=0,0,IF(U151-V151=0,0,MIN(U151-V151,$D$1-$C151-SUMIF($J$15:W$15,"Snowball",$J151:W151))))</f>
        <v>0</v>
      </c>
      <c r="Y151" s="3">
        <f t="shared" si="290"/>
        <v>0</v>
      </c>
      <c r="Z151" s="104">
        <f t="shared" si="321"/>
        <v>0</v>
      </c>
      <c r="AA151" s="3">
        <f t="shared" si="322"/>
        <v>0</v>
      </c>
      <c r="AB151" s="3">
        <f t="shared" si="323"/>
        <v>0</v>
      </c>
      <c r="AC151" s="3">
        <f t="shared" si="254"/>
        <v>0</v>
      </c>
      <c r="AD151" s="3">
        <f t="shared" si="255"/>
        <v>0</v>
      </c>
      <c r="AE151" s="3">
        <f>IF(Z151=0,0,IF(AB151-AC151=0,0,MIN(AB151-AC151,$D$1-$C151-SUMIF($J$15:AD$15,"Snowball",$J151:AD151))))</f>
        <v>0</v>
      </c>
      <c r="AF151" s="3">
        <f t="shared" si="291"/>
        <v>0</v>
      </c>
      <c r="AG151" s="104">
        <f t="shared" si="324"/>
        <v>0</v>
      </c>
      <c r="AH151" s="3">
        <f t="shared" si="325"/>
        <v>0</v>
      </c>
      <c r="AI151" s="3">
        <f t="shared" si="326"/>
        <v>0</v>
      </c>
      <c r="AJ151" s="3">
        <f t="shared" si="256"/>
        <v>0</v>
      </c>
      <c r="AK151" s="3">
        <f t="shared" si="257"/>
        <v>0</v>
      </c>
      <c r="AL151" s="3">
        <f>IF(AG151=0,0,IF(AI151-AJ151=0,0,MIN(AI151-AJ151,$D$1-$C151-SUMIF($J$15:AK$15,"Snowball",$J151:AK151))))</f>
        <v>0</v>
      </c>
      <c r="AM151" s="3">
        <f t="shared" si="292"/>
        <v>0</v>
      </c>
      <c r="AN151" s="104">
        <f t="shared" si="327"/>
        <v>0</v>
      </c>
      <c r="AO151" s="3">
        <f t="shared" si="328"/>
        <v>0</v>
      </c>
      <c r="AP151" s="3">
        <f t="shared" si="329"/>
        <v>0</v>
      </c>
      <c r="AQ151" s="3">
        <f t="shared" si="258"/>
        <v>0</v>
      </c>
      <c r="AR151" s="3">
        <f t="shared" si="259"/>
        <v>0</v>
      </c>
      <c r="AS151" s="3">
        <f>IF(AN151=0,0,IF(AP151-AQ151=0,0,MIN(AP151-AQ151,$D$1-$C151-SUMIF($J$15:AR$15,"Snowball",$J151:AR151))))</f>
        <v>0</v>
      </c>
      <c r="AT151" s="3">
        <f t="shared" si="293"/>
        <v>0</v>
      </c>
      <c r="AU151" s="104">
        <f t="shared" si="330"/>
        <v>0</v>
      </c>
      <c r="AV151" s="3">
        <f t="shared" si="331"/>
        <v>0</v>
      </c>
      <c r="AW151" s="3">
        <f t="shared" si="332"/>
        <v>0</v>
      </c>
      <c r="AX151" s="3">
        <f t="shared" si="260"/>
        <v>0</v>
      </c>
      <c r="AY151" s="3">
        <f t="shared" si="261"/>
        <v>0</v>
      </c>
      <c r="AZ151" s="3">
        <f>IF(AU151=0,0,IF(AW151-AX151=0,0,MIN(AW151-AX151,$D$1-$C151-SUMIF($J$15:AY$15,"Snowball",$J151:AY151))))</f>
        <v>0</v>
      </c>
      <c r="BA151" s="3">
        <f t="shared" si="294"/>
        <v>0</v>
      </c>
      <c r="BB151" s="104">
        <f t="shared" si="333"/>
        <v>0</v>
      </c>
      <c r="BC151" s="3">
        <f t="shared" si="334"/>
        <v>0</v>
      </c>
      <c r="BD151" s="3">
        <f t="shared" si="335"/>
        <v>0</v>
      </c>
      <c r="BE151" s="3">
        <f t="shared" si="262"/>
        <v>0</v>
      </c>
      <c r="BF151" s="3">
        <f t="shared" si="263"/>
        <v>0</v>
      </c>
      <c r="BG151" s="3">
        <f>IF(BB151=0,0,IF(BD151-BE151=0,0,MIN(BD151-BE151,$D$1-$C151-SUMIF($J$15:BF$15,"Snowball",$J151:BF151))))</f>
        <v>0</v>
      </c>
      <c r="BH151" s="3">
        <f t="shared" si="295"/>
        <v>0</v>
      </c>
      <c r="BI151" s="104">
        <f t="shared" si="336"/>
        <v>0</v>
      </c>
      <c r="BJ151" s="3">
        <f t="shared" si="337"/>
        <v>0</v>
      </c>
      <c r="BK151" s="3">
        <f t="shared" si="338"/>
        <v>0</v>
      </c>
      <c r="BL151" s="3">
        <f t="shared" si="264"/>
        <v>0</v>
      </c>
      <c r="BM151" s="3">
        <f t="shared" si="265"/>
        <v>0</v>
      </c>
      <c r="BN151" s="3">
        <f>IF(BI151=0,0,IF(BK151-BL151=0,0,MIN(BK151-BL151,$D$1-$C151-SUMIF($J$15:BM$15,"Snowball",$J151:BM151))))</f>
        <v>0</v>
      </c>
      <c r="BO151" s="3">
        <f t="shared" si="296"/>
        <v>0</v>
      </c>
      <c r="BP151" s="104">
        <f t="shared" si="339"/>
        <v>0</v>
      </c>
      <c r="BQ151" s="3">
        <f t="shared" si="340"/>
        <v>0</v>
      </c>
      <c r="BR151" s="3">
        <f t="shared" si="341"/>
        <v>0</v>
      </c>
      <c r="BS151" s="3">
        <f t="shared" si="266"/>
        <v>0</v>
      </c>
      <c r="BT151" s="3">
        <f t="shared" si="267"/>
        <v>0</v>
      </c>
      <c r="BU151" s="3">
        <f>IF(BP151=0,0,IF(BR151-BS151=0,0,MIN(BR151-BS151,$D$1-$C151-SUMIF($J$15:BT$15,"Snowball",$J151:BT151))))</f>
        <v>0</v>
      </c>
      <c r="BV151" s="3">
        <f t="shared" si="297"/>
        <v>0</v>
      </c>
      <c r="BW151" s="104">
        <f t="shared" si="342"/>
        <v>0</v>
      </c>
      <c r="BX151" s="3">
        <f t="shared" si="343"/>
        <v>0</v>
      </c>
      <c r="BY151" s="3">
        <f t="shared" si="344"/>
        <v>0</v>
      </c>
      <c r="BZ151" s="3">
        <f t="shared" si="268"/>
        <v>0</v>
      </c>
      <c r="CA151" s="3">
        <f t="shared" si="269"/>
        <v>0</v>
      </c>
      <c r="CB151" s="3">
        <f>IF(BW151=0,0,IF(BY151-BZ151=0,0,MIN(BY151-BZ151,$D$1-$C151-SUMIF($J$15:CA$15,"Snowball",$J151:CA151))))</f>
        <v>0</v>
      </c>
      <c r="CC151" s="3">
        <f t="shared" si="298"/>
        <v>0</v>
      </c>
      <c r="CD151" s="104">
        <f t="shared" si="345"/>
        <v>0</v>
      </c>
      <c r="CE151" s="3">
        <f t="shared" si="346"/>
        <v>0</v>
      </c>
      <c r="CF151" s="3">
        <f t="shared" si="347"/>
        <v>0</v>
      </c>
      <c r="CG151" s="3">
        <f t="shared" si="270"/>
        <v>0</v>
      </c>
      <c r="CH151" s="3">
        <f t="shared" si="271"/>
        <v>0</v>
      </c>
      <c r="CI151" s="3">
        <f>IF(CD151=0,0,IF(CF151-CG151=0,0,MIN(CF151-CG151,$D$1-$C151-SUMIF($J$15:CH$15,"Snowball",$J151:CH151))))</f>
        <v>0</v>
      </c>
      <c r="CJ151" s="3">
        <f t="shared" si="299"/>
        <v>0</v>
      </c>
      <c r="CK151" s="104">
        <f t="shared" si="348"/>
        <v>0</v>
      </c>
      <c r="CL151" s="3">
        <f t="shared" si="349"/>
        <v>0</v>
      </c>
      <c r="CM151" s="3">
        <f t="shared" si="350"/>
        <v>0</v>
      </c>
      <c r="CN151" s="3">
        <f t="shared" si="272"/>
        <v>0</v>
      </c>
      <c r="CO151" s="3">
        <f t="shared" si="273"/>
        <v>0</v>
      </c>
      <c r="CP151" s="3">
        <f>IF(CK151=0,0,IF(CM151-CN151=0,0,MIN(CM151-CN151,$D$1-$C151-SUMIF($J$15:CO$15,"Snowball",$J151:CO151))))</f>
        <v>0</v>
      </c>
      <c r="CQ151" s="3">
        <f t="shared" si="300"/>
        <v>0</v>
      </c>
      <c r="CR151" s="104">
        <f t="shared" si="351"/>
        <v>0</v>
      </c>
      <c r="CS151" s="3">
        <f t="shared" si="352"/>
        <v>0</v>
      </c>
      <c r="CT151" s="3">
        <f t="shared" si="353"/>
        <v>0</v>
      </c>
      <c r="CU151" s="3">
        <f t="shared" si="274"/>
        <v>0</v>
      </c>
      <c r="CV151" s="3">
        <f t="shared" si="275"/>
        <v>0</v>
      </c>
      <c r="CW151" s="3">
        <f>IF(CR151=0,0,IF(CT151-CU151=0,0,MIN(CT151-CU151,$D$1-$C151-SUMIF($J$15:CV$15,"Snowball",$J151:CV151))))</f>
        <v>0</v>
      </c>
      <c r="CX151" s="3">
        <f t="shared" si="301"/>
        <v>0</v>
      </c>
      <c r="CY151" s="104">
        <f t="shared" si="354"/>
        <v>0</v>
      </c>
      <c r="CZ151" s="3">
        <f t="shared" si="355"/>
        <v>0</v>
      </c>
      <c r="DA151" s="3">
        <f t="shared" si="356"/>
        <v>0</v>
      </c>
      <c r="DB151" s="3">
        <f t="shared" si="276"/>
        <v>0</v>
      </c>
      <c r="DC151" s="3">
        <f t="shared" si="277"/>
        <v>0</v>
      </c>
      <c r="DD151" s="3">
        <f>IF(CY151=0,0,IF(DA151-DB151=0,0,MIN(DA151-DB151,$D$1-$C151-SUMIF($J$15:DC$15,"Snowball",$J151:DC151))))</f>
        <v>0</v>
      </c>
      <c r="DE151" s="3">
        <f t="shared" si="302"/>
        <v>0</v>
      </c>
      <c r="DF151" s="104">
        <f t="shared" si="357"/>
        <v>0</v>
      </c>
      <c r="DG151" s="3">
        <f t="shared" si="358"/>
        <v>0</v>
      </c>
      <c r="DH151" s="3">
        <f t="shared" si="359"/>
        <v>0</v>
      </c>
      <c r="DI151" s="3">
        <f t="shared" si="278"/>
        <v>0</v>
      </c>
      <c r="DJ151" s="3">
        <f t="shared" si="279"/>
        <v>0</v>
      </c>
      <c r="DK151" s="3">
        <f>IF(DF151=0,0,IF(DH151-DI151=0,0,MIN(DH151-DI151,$D$1-$C151-SUMIF($J$15:DJ$15,"Snowball",$J151:DJ151))))</f>
        <v>0</v>
      </c>
      <c r="DL151" s="3">
        <f t="shared" si="303"/>
        <v>0</v>
      </c>
      <c r="DM151" s="104">
        <f t="shared" si="360"/>
        <v>0</v>
      </c>
      <c r="DN151" s="3">
        <f t="shared" si="361"/>
        <v>0</v>
      </c>
      <c r="DO151" s="3">
        <f t="shared" si="362"/>
        <v>0</v>
      </c>
      <c r="DP151" s="3">
        <f t="shared" si="280"/>
        <v>0</v>
      </c>
      <c r="DQ151" s="3">
        <f t="shared" si="281"/>
        <v>0</v>
      </c>
      <c r="DR151" s="3">
        <f>IF(DM151=0,0,IF(DO151-DP151=0,0,MIN(DO151-DP151,$D$1-$C151-SUMIF($J$15:DQ$15,"Snowball",$J151:DQ151))))</f>
        <v>0</v>
      </c>
      <c r="DS151" s="3">
        <f t="shared" si="304"/>
        <v>0</v>
      </c>
      <c r="DT151" s="104">
        <f t="shared" si="363"/>
        <v>0</v>
      </c>
      <c r="DU151" s="3">
        <f t="shared" si="364"/>
        <v>0</v>
      </c>
      <c r="DV151" s="3">
        <f t="shared" si="365"/>
        <v>0</v>
      </c>
      <c r="DW151" s="3">
        <f t="shared" si="282"/>
        <v>0</v>
      </c>
      <c r="DX151" s="3">
        <f t="shared" si="283"/>
        <v>0</v>
      </c>
      <c r="DY151" s="3">
        <f>IF(DT151=0,0,IF(DV151-DW151=0,0,MIN(DV151-DW151,$D$1-$C151-SUMIF($J$15:DX$15,"Snowball",$J151:DX151))))</f>
        <v>0</v>
      </c>
      <c r="DZ151" s="3">
        <f t="shared" si="305"/>
        <v>0</v>
      </c>
      <c r="EA151" s="104">
        <f t="shared" si="366"/>
        <v>0</v>
      </c>
      <c r="EB151" s="3">
        <f t="shared" si="367"/>
        <v>0</v>
      </c>
      <c r="EC151" s="3">
        <f t="shared" si="368"/>
        <v>0</v>
      </c>
      <c r="ED151" s="3">
        <f t="shared" si="284"/>
        <v>0</v>
      </c>
      <c r="EE151" s="3">
        <f t="shared" si="285"/>
        <v>0</v>
      </c>
      <c r="EF151" s="3">
        <f>IF(EA151=0,0,IF(EC151-ED151=0,0,MIN(EC151-ED151,$D$1-$C151-SUMIF($J$15:EE$15,"Snowball",$J151:EE151))))</f>
        <v>0</v>
      </c>
      <c r="EG151" s="3">
        <f t="shared" si="306"/>
        <v>0</v>
      </c>
      <c r="EH151" s="104">
        <f t="shared" si="369"/>
        <v>0</v>
      </c>
      <c r="EI151" s="3">
        <f t="shared" si="370"/>
        <v>0</v>
      </c>
      <c r="EJ151" s="3">
        <f t="shared" si="371"/>
        <v>0</v>
      </c>
      <c r="EK151" s="3">
        <f t="shared" si="286"/>
        <v>0</v>
      </c>
      <c r="EL151" s="3">
        <f t="shared" si="287"/>
        <v>0</v>
      </c>
      <c r="EM151" s="3">
        <f>IF(EH151=0,0,IF(EJ151-EK151=0,0,MIN(EJ151-EK151,$D$1-$C151-SUMIF($J$15:EL$15,"Snowball",$J151:EL151))))</f>
        <v>0</v>
      </c>
      <c r="EN151" s="3">
        <f t="shared" si="307"/>
        <v>0</v>
      </c>
    </row>
    <row r="152" spans="1:144" x14ac:dyDescent="0.25">
      <c r="A152" s="1" t="s">
        <v>152</v>
      </c>
      <c r="B152" s="76">
        <f t="shared" si="308"/>
        <v>0</v>
      </c>
      <c r="C152" s="3">
        <f t="shared" si="309"/>
        <v>0</v>
      </c>
      <c r="D152" s="101">
        <f t="shared" si="310"/>
        <v>0</v>
      </c>
      <c r="E152" s="104">
        <f t="shared" si="311"/>
        <v>0</v>
      </c>
      <c r="F152" s="3">
        <f t="shared" si="312"/>
        <v>0</v>
      </c>
      <c r="G152" s="3">
        <f t="shared" si="313"/>
        <v>0</v>
      </c>
      <c r="H152" s="3">
        <f t="shared" si="248"/>
        <v>0</v>
      </c>
      <c r="I152" s="3">
        <f t="shared" si="249"/>
        <v>0</v>
      </c>
      <c r="J152" s="3">
        <f t="shared" si="314"/>
        <v>0</v>
      </c>
      <c r="K152" s="3">
        <f t="shared" si="288"/>
        <v>0</v>
      </c>
      <c r="L152" s="104">
        <f t="shared" si="315"/>
        <v>0</v>
      </c>
      <c r="M152" s="3">
        <f t="shared" si="316"/>
        <v>0</v>
      </c>
      <c r="N152" s="3">
        <f t="shared" si="317"/>
        <v>0</v>
      </c>
      <c r="O152" s="3">
        <f t="shared" si="250"/>
        <v>0</v>
      </c>
      <c r="P152" s="3">
        <f t="shared" si="251"/>
        <v>0</v>
      </c>
      <c r="Q152" s="3">
        <f>IF(L152=0,0,IF(N152-O152=0,0,MIN(N152-O152,$D$1-$C152-SUMIF($J$15:P$15,"Snowball",$J152:P152))))</f>
        <v>0</v>
      </c>
      <c r="R152" s="3">
        <f t="shared" si="289"/>
        <v>0</v>
      </c>
      <c r="S152" s="104">
        <f t="shared" si="318"/>
        <v>0</v>
      </c>
      <c r="T152" s="3">
        <f t="shared" si="319"/>
        <v>0</v>
      </c>
      <c r="U152" s="3">
        <f t="shared" si="320"/>
        <v>0</v>
      </c>
      <c r="V152" s="3">
        <f t="shared" si="252"/>
        <v>0</v>
      </c>
      <c r="W152" s="3">
        <f t="shared" si="253"/>
        <v>0</v>
      </c>
      <c r="X152" s="3">
        <f>IF(S152=0,0,IF(U152-V152=0,0,MIN(U152-V152,$D$1-$C152-SUMIF($J$15:W$15,"Snowball",$J152:W152))))</f>
        <v>0</v>
      </c>
      <c r="Y152" s="3">
        <f t="shared" si="290"/>
        <v>0</v>
      </c>
      <c r="Z152" s="104">
        <f t="shared" si="321"/>
        <v>0</v>
      </c>
      <c r="AA152" s="3">
        <f t="shared" si="322"/>
        <v>0</v>
      </c>
      <c r="AB152" s="3">
        <f t="shared" si="323"/>
        <v>0</v>
      </c>
      <c r="AC152" s="3">
        <f t="shared" si="254"/>
        <v>0</v>
      </c>
      <c r="AD152" s="3">
        <f t="shared" si="255"/>
        <v>0</v>
      </c>
      <c r="AE152" s="3">
        <f>IF(Z152=0,0,IF(AB152-AC152=0,0,MIN(AB152-AC152,$D$1-$C152-SUMIF($J$15:AD$15,"Snowball",$J152:AD152))))</f>
        <v>0</v>
      </c>
      <c r="AF152" s="3">
        <f t="shared" si="291"/>
        <v>0</v>
      </c>
      <c r="AG152" s="104">
        <f t="shared" si="324"/>
        <v>0</v>
      </c>
      <c r="AH152" s="3">
        <f t="shared" si="325"/>
        <v>0</v>
      </c>
      <c r="AI152" s="3">
        <f t="shared" si="326"/>
        <v>0</v>
      </c>
      <c r="AJ152" s="3">
        <f t="shared" si="256"/>
        <v>0</v>
      </c>
      <c r="AK152" s="3">
        <f t="shared" si="257"/>
        <v>0</v>
      </c>
      <c r="AL152" s="3">
        <f>IF(AG152=0,0,IF(AI152-AJ152=0,0,MIN(AI152-AJ152,$D$1-$C152-SUMIF($J$15:AK$15,"Snowball",$J152:AK152))))</f>
        <v>0</v>
      </c>
      <c r="AM152" s="3">
        <f t="shared" si="292"/>
        <v>0</v>
      </c>
      <c r="AN152" s="104">
        <f t="shared" si="327"/>
        <v>0</v>
      </c>
      <c r="AO152" s="3">
        <f t="shared" si="328"/>
        <v>0</v>
      </c>
      <c r="AP152" s="3">
        <f t="shared" si="329"/>
        <v>0</v>
      </c>
      <c r="AQ152" s="3">
        <f t="shared" si="258"/>
        <v>0</v>
      </c>
      <c r="AR152" s="3">
        <f t="shared" si="259"/>
        <v>0</v>
      </c>
      <c r="AS152" s="3">
        <f>IF(AN152=0,0,IF(AP152-AQ152=0,0,MIN(AP152-AQ152,$D$1-$C152-SUMIF($J$15:AR$15,"Snowball",$J152:AR152))))</f>
        <v>0</v>
      </c>
      <c r="AT152" s="3">
        <f t="shared" si="293"/>
        <v>0</v>
      </c>
      <c r="AU152" s="104">
        <f t="shared" si="330"/>
        <v>0</v>
      </c>
      <c r="AV152" s="3">
        <f t="shared" si="331"/>
        <v>0</v>
      </c>
      <c r="AW152" s="3">
        <f t="shared" si="332"/>
        <v>0</v>
      </c>
      <c r="AX152" s="3">
        <f t="shared" si="260"/>
        <v>0</v>
      </c>
      <c r="AY152" s="3">
        <f t="shared" si="261"/>
        <v>0</v>
      </c>
      <c r="AZ152" s="3">
        <f>IF(AU152=0,0,IF(AW152-AX152=0,0,MIN(AW152-AX152,$D$1-$C152-SUMIF($J$15:AY$15,"Snowball",$J152:AY152))))</f>
        <v>0</v>
      </c>
      <c r="BA152" s="3">
        <f t="shared" si="294"/>
        <v>0</v>
      </c>
      <c r="BB152" s="104">
        <f t="shared" si="333"/>
        <v>0</v>
      </c>
      <c r="BC152" s="3">
        <f t="shared" si="334"/>
        <v>0</v>
      </c>
      <c r="BD152" s="3">
        <f t="shared" si="335"/>
        <v>0</v>
      </c>
      <c r="BE152" s="3">
        <f t="shared" si="262"/>
        <v>0</v>
      </c>
      <c r="BF152" s="3">
        <f t="shared" si="263"/>
        <v>0</v>
      </c>
      <c r="BG152" s="3">
        <f>IF(BB152=0,0,IF(BD152-BE152=0,0,MIN(BD152-BE152,$D$1-$C152-SUMIF($J$15:BF$15,"Snowball",$J152:BF152))))</f>
        <v>0</v>
      </c>
      <c r="BH152" s="3">
        <f t="shared" si="295"/>
        <v>0</v>
      </c>
      <c r="BI152" s="104">
        <f t="shared" si="336"/>
        <v>0</v>
      </c>
      <c r="BJ152" s="3">
        <f t="shared" si="337"/>
        <v>0</v>
      </c>
      <c r="BK152" s="3">
        <f t="shared" si="338"/>
        <v>0</v>
      </c>
      <c r="BL152" s="3">
        <f t="shared" si="264"/>
        <v>0</v>
      </c>
      <c r="BM152" s="3">
        <f t="shared" si="265"/>
        <v>0</v>
      </c>
      <c r="BN152" s="3">
        <f>IF(BI152=0,0,IF(BK152-BL152=0,0,MIN(BK152-BL152,$D$1-$C152-SUMIF($J$15:BM$15,"Snowball",$J152:BM152))))</f>
        <v>0</v>
      </c>
      <c r="BO152" s="3">
        <f t="shared" si="296"/>
        <v>0</v>
      </c>
      <c r="BP152" s="104">
        <f t="shared" si="339"/>
        <v>0</v>
      </c>
      <c r="BQ152" s="3">
        <f t="shared" si="340"/>
        <v>0</v>
      </c>
      <c r="BR152" s="3">
        <f t="shared" si="341"/>
        <v>0</v>
      </c>
      <c r="BS152" s="3">
        <f t="shared" si="266"/>
        <v>0</v>
      </c>
      <c r="BT152" s="3">
        <f t="shared" si="267"/>
        <v>0</v>
      </c>
      <c r="BU152" s="3">
        <f>IF(BP152=0,0,IF(BR152-BS152=0,0,MIN(BR152-BS152,$D$1-$C152-SUMIF($J$15:BT$15,"Snowball",$J152:BT152))))</f>
        <v>0</v>
      </c>
      <c r="BV152" s="3">
        <f t="shared" si="297"/>
        <v>0</v>
      </c>
      <c r="BW152" s="104">
        <f t="shared" si="342"/>
        <v>0</v>
      </c>
      <c r="BX152" s="3">
        <f t="shared" si="343"/>
        <v>0</v>
      </c>
      <c r="BY152" s="3">
        <f t="shared" si="344"/>
        <v>0</v>
      </c>
      <c r="BZ152" s="3">
        <f t="shared" si="268"/>
        <v>0</v>
      </c>
      <c r="CA152" s="3">
        <f t="shared" si="269"/>
        <v>0</v>
      </c>
      <c r="CB152" s="3">
        <f>IF(BW152=0,0,IF(BY152-BZ152=0,0,MIN(BY152-BZ152,$D$1-$C152-SUMIF($J$15:CA$15,"Snowball",$J152:CA152))))</f>
        <v>0</v>
      </c>
      <c r="CC152" s="3">
        <f t="shared" si="298"/>
        <v>0</v>
      </c>
      <c r="CD152" s="104">
        <f t="shared" si="345"/>
        <v>0</v>
      </c>
      <c r="CE152" s="3">
        <f t="shared" si="346"/>
        <v>0</v>
      </c>
      <c r="CF152" s="3">
        <f t="shared" si="347"/>
        <v>0</v>
      </c>
      <c r="CG152" s="3">
        <f t="shared" si="270"/>
        <v>0</v>
      </c>
      <c r="CH152" s="3">
        <f t="shared" si="271"/>
        <v>0</v>
      </c>
      <c r="CI152" s="3">
        <f>IF(CD152=0,0,IF(CF152-CG152=0,0,MIN(CF152-CG152,$D$1-$C152-SUMIF($J$15:CH$15,"Snowball",$J152:CH152))))</f>
        <v>0</v>
      </c>
      <c r="CJ152" s="3">
        <f t="shared" si="299"/>
        <v>0</v>
      </c>
      <c r="CK152" s="104">
        <f t="shared" si="348"/>
        <v>0</v>
      </c>
      <c r="CL152" s="3">
        <f t="shared" si="349"/>
        <v>0</v>
      </c>
      <c r="CM152" s="3">
        <f t="shared" si="350"/>
        <v>0</v>
      </c>
      <c r="CN152" s="3">
        <f t="shared" si="272"/>
        <v>0</v>
      </c>
      <c r="CO152" s="3">
        <f t="shared" si="273"/>
        <v>0</v>
      </c>
      <c r="CP152" s="3">
        <f>IF(CK152=0,0,IF(CM152-CN152=0,0,MIN(CM152-CN152,$D$1-$C152-SUMIF($J$15:CO$15,"Snowball",$J152:CO152))))</f>
        <v>0</v>
      </c>
      <c r="CQ152" s="3">
        <f t="shared" si="300"/>
        <v>0</v>
      </c>
      <c r="CR152" s="104">
        <f t="shared" si="351"/>
        <v>0</v>
      </c>
      <c r="CS152" s="3">
        <f t="shared" si="352"/>
        <v>0</v>
      </c>
      <c r="CT152" s="3">
        <f t="shared" si="353"/>
        <v>0</v>
      </c>
      <c r="CU152" s="3">
        <f t="shared" si="274"/>
        <v>0</v>
      </c>
      <c r="CV152" s="3">
        <f t="shared" si="275"/>
        <v>0</v>
      </c>
      <c r="CW152" s="3">
        <f>IF(CR152=0,0,IF(CT152-CU152=0,0,MIN(CT152-CU152,$D$1-$C152-SUMIF($J$15:CV$15,"Snowball",$J152:CV152))))</f>
        <v>0</v>
      </c>
      <c r="CX152" s="3">
        <f t="shared" si="301"/>
        <v>0</v>
      </c>
      <c r="CY152" s="104">
        <f t="shared" si="354"/>
        <v>0</v>
      </c>
      <c r="CZ152" s="3">
        <f t="shared" si="355"/>
        <v>0</v>
      </c>
      <c r="DA152" s="3">
        <f t="shared" si="356"/>
        <v>0</v>
      </c>
      <c r="DB152" s="3">
        <f t="shared" si="276"/>
        <v>0</v>
      </c>
      <c r="DC152" s="3">
        <f t="shared" si="277"/>
        <v>0</v>
      </c>
      <c r="DD152" s="3">
        <f>IF(CY152=0,0,IF(DA152-DB152=0,0,MIN(DA152-DB152,$D$1-$C152-SUMIF($J$15:DC$15,"Snowball",$J152:DC152))))</f>
        <v>0</v>
      </c>
      <c r="DE152" s="3">
        <f t="shared" si="302"/>
        <v>0</v>
      </c>
      <c r="DF152" s="104">
        <f t="shared" si="357"/>
        <v>0</v>
      </c>
      <c r="DG152" s="3">
        <f t="shared" si="358"/>
        <v>0</v>
      </c>
      <c r="DH152" s="3">
        <f t="shared" si="359"/>
        <v>0</v>
      </c>
      <c r="DI152" s="3">
        <f t="shared" si="278"/>
        <v>0</v>
      </c>
      <c r="DJ152" s="3">
        <f t="shared" si="279"/>
        <v>0</v>
      </c>
      <c r="DK152" s="3">
        <f>IF(DF152=0,0,IF(DH152-DI152=0,0,MIN(DH152-DI152,$D$1-$C152-SUMIF($J$15:DJ$15,"Snowball",$J152:DJ152))))</f>
        <v>0</v>
      </c>
      <c r="DL152" s="3">
        <f t="shared" si="303"/>
        <v>0</v>
      </c>
      <c r="DM152" s="104">
        <f t="shared" si="360"/>
        <v>0</v>
      </c>
      <c r="DN152" s="3">
        <f t="shared" si="361"/>
        <v>0</v>
      </c>
      <c r="DO152" s="3">
        <f t="shared" si="362"/>
        <v>0</v>
      </c>
      <c r="DP152" s="3">
        <f t="shared" si="280"/>
        <v>0</v>
      </c>
      <c r="DQ152" s="3">
        <f t="shared" si="281"/>
        <v>0</v>
      </c>
      <c r="DR152" s="3">
        <f>IF(DM152=0,0,IF(DO152-DP152=0,0,MIN(DO152-DP152,$D$1-$C152-SUMIF($J$15:DQ$15,"Snowball",$J152:DQ152))))</f>
        <v>0</v>
      </c>
      <c r="DS152" s="3">
        <f t="shared" si="304"/>
        <v>0</v>
      </c>
      <c r="DT152" s="104">
        <f t="shared" si="363"/>
        <v>0</v>
      </c>
      <c r="DU152" s="3">
        <f t="shared" si="364"/>
        <v>0</v>
      </c>
      <c r="DV152" s="3">
        <f t="shared" si="365"/>
        <v>0</v>
      </c>
      <c r="DW152" s="3">
        <f t="shared" si="282"/>
        <v>0</v>
      </c>
      <c r="DX152" s="3">
        <f t="shared" si="283"/>
        <v>0</v>
      </c>
      <c r="DY152" s="3">
        <f>IF(DT152=0,0,IF(DV152-DW152=0,0,MIN(DV152-DW152,$D$1-$C152-SUMIF($J$15:DX$15,"Snowball",$J152:DX152))))</f>
        <v>0</v>
      </c>
      <c r="DZ152" s="3">
        <f t="shared" si="305"/>
        <v>0</v>
      </c>
      <c r="EA152" s="104">
        <f t="shared" si="366"/>
        <v>0</v>
      </c>
      <c r="EB152" s="3">
        <f t="shared" si="367"/>
        <v>0</v>
      </c>
      <c r="EC152" s="3">
        <f t="shared" si="368"/>
        <v>0</v>
      </c>
      <c r="ED152" s="3">
        <f t="shared" si="284"/>
        <v>0</v>
      </c>
      <c r="EE152" s="3">
        <f t="shared" si="285"/>
        <v>0</v>
      </c>
      <c r="EF152" s="3">
        <f>IF(EA152=0,0,IF(EC152-ED152=0,0,MIN(EC152-ED152,$D$1-$C152-SUMIF($J$15:EE$15,"Snowball",$J152:EE152))))</f>
        <v>0</v>
      </c>
      <c r="EG152" s="3">
        <f t="shared" si="306"/>
        <v>0</v>
      </c>
      <c r="EH152" s="104">
        <f t="shared" si="369"/>
        <v>0</v>
      </c>
      <c r="EI152" s="3">
        <f t="shared" si="370"/>
        <v>0</v>
      </c>
      <c r="EJ152" s="3">
        <f t="shared" si="371"/>
        <v>0</v>
      </c>
      <c r="EK152" s="3">
        <f t="shared" si="286"/>
        <v>0</v>
      </c>
      <c r="EL152" s="3">
        <f t="shared" si="287"/>
        <v>0</v>
      </c>
      <c r="EM152" s="3">
        <f>IF(EH152=0,0,IF(EJ152-EK152=0,0,MIN(EJ152-EK152,$D$1-$C152-SUMIF($J$15:EL$15,"Snowball",$J152:EL152))))</f>
        <v>0</v>
      </c>
      <c r="EN152" s="3">
        <f t="shared" si="307"/>
        <v>0</v>
      </c>
    </row>
    <row r="153" spans="1:144" x14ac:dyDescent="0.25">
      <c r="A153" s="1" t="s">
        <v>153</v>
      </c>
      <c r="B153" s="76">
        <f t="shared" si="308"/>
        <v>0</v>
      </c>
      <c r="C153" s="3">
        <f t="shared" si="309"/>
        <v>0</v>
      </c>
      <c r="D153" s="101">
        <f t="shared" si="310"/>
        <v>0</v>
      </c>
      <c r="E153" s="104">
        <f t="shared" si="311"/>
        <v>0</v>
      </c>
      <c r="F153" s="3">
        <f t="shared" si="312"/>
        <v>0</v>
      </c>
      <c r="G153" s="3">
        <f t="shared" si="313"/>
        <v>0</v>
      </c>
      <c r="H153" s="3">
        <f t="shared" si="248"/>
        <v>0</v>
      </c>
      <c r="I153" s="3">
        <f t="shared" si="249"/>
        <v>0</v>
      </c>
      <c r="J153" s="3">
        <f t="shared" si="314"/>
        <v>0</v>
      </c>
      <c r="K153" s="3">
        <f t="shared" si="288"/>
        <v>0</v>
      </c>
      <c r="L153" s="104">
        <f t="shared" si="315"/>
        <v>0</v>
      </c>
      <c r="M153" s="3">
        <f t="shared" si="316"/>
        <v>0</v>
      </c>
      <c r="N153" s="3">
        <f t="shared" si="317"/>
        <v>0</v>
      </c>
      <c r="O153" s="3">
        <f t="shared" si="250"/>
        <v>0</v>
      </c>
      <c r="P153" s="3">
        <f t="shared" si="251"/>
        <v>0</v>
      </c>
      <c r="Q153" s="3">
        <f>IF(L153=0,0,IF(N153-O153=0,0,MIN(N153-O153,$D$1-$C153-SUMIF($J$15:P$15,"Snowball",$J153:P153))))</f>
        <v>0</v>
      </c>
      <c r="R153" s="3">
        <f t="shared" si="289"/>
        <v>0</v>
      </c>
      <c r="S153" s="104">
        <f t="shared" si="318"/>
        <v>0</v>
      </c>
      <c r="T153" s="3">
        <f t="shared" si="319"/>
        <v>0</v>
      </c>
      <c r="U153" s="3">
        <f t="shared" si="320"/>
        <v>0</v>
      </c>
      <c r="V153" s="3">
        <f t="shared" si="252"/>
        <v>0</v>
      </c>
      <c r="W153" s="3">
        <f t="shared" si="253"/>
        <v>0</v>
      </c>
      <c r="X153" s="3">
        <f>IF(S153=0,0,IF(U153-V153=0,0,MIN(U153-V153,$D$1-$C153-SUMIF($J$15:W$15,"Snowball",$J153:W153))))</f>
        <v>0</v>
      </c>
      <c r="Y153" s="3">
        <f t="shared" si="290"/>
        <v>0</v>
      </c>
      <c r="Z153" s="104">
        <f t="shared" si="321"/>
        <v>0</v>
      </c>
      <c r="AA153" s="3">
        <f t="shared" si="322"/>
        <v>0</v>
      </c>
      <c r="AB153" s="3">
        <f t="shared" si="323"/>
        <v>0</v>
      </c>
      <c r="AC153" s="3">
        <f t="shared" si="254"/>
        <v>0</v>
      </c>
      <c r="AD153" s="3">
        <f t="shared" si="255"/>
        <v>0</v>
      </c>
      <c r="AE153" s="3">
        <f>IF(Z153=0,0,IF(AB153-AC153=0,0,MIN(AB153-AC153,$D$1-$C153-SUMIF($J$15:AD$15,"Snowball",$J153:AD153))))</f>
        <v>0</v>
      </c>
      <c r="AF153" s="3">
        <f t="shared" si="291"/>
        <v>0</v>
      </c>
      <c r="AG153" s="104">
        <f t="shared" si="324"/>
        <v>0</v>
      </c>
      <c r="AH153" s="3">
        <f t="shared" si="325"/>
        <v>0</v>
      </c>
      <c r="AI153" s="3">
        <f t="shared" si="326"/>
        <v>0</v>
      </c>
      <c r="AJ153" s="3">
        <f t="shared" si="256"/>
        <v>0</v>
      </c>
      <c r="AK153" s="3">
        <f t="shared" si="257"/>
        <v>0</v>
      </c>
      <c r="AL153" s="3">
        <f>IF(AG153=0,0,IF(AI153-AJ153=0,0,MIN(AI153-AJ153,$D$1-$C153-SUMIF($J$15:AK$15,"Snowball",$J153:AK153))))</f>
        <v>0</v>
      </c>
      <c r="AM153" s="3">
        <f t="shared" si="292"/>
        <v>0</v>
      </c>
      <c r="AN153" s="104">
        <f t="shared" si="327"/>
        <v>0</v>
      </c>
      <c r="AO153" s="3">
        <f t="shared" si="328"/>
        <v>0</v>
      </c>
      <c r="AP153" s="3">
        <f t="shared" si="329"/>
        <v>0</v>
      </c>
      <c r="AQ153" s="3">
        <f t="shared" si="258"/>
        <v>0</v>
      </c>
      <c r="AR153" s="3">
        <f t="shared" si="259"/>
        <v>0</v>
      </c>
      <c r="AS153" s="3">
        <f>IF(AN153=0,0,IF(AP153-AQ153=0,0,MIN(AP153-AQ153,$D$1-$C153-SUMIF($J$15:AR$15,"Snowball",$J153:AR153))))</f>
        <v>0</v>
      </c>
      <c r="AT153" s="3">
        <f t="shared" si="293"/>
        <v>0</v>
      </c>
      <c r="AU153" s="104">
        <f t="shared" si="330"/>
        <v>0</v>
      </c>
      <c r="AV153" s="3">
        <f t="shared" si="331"/>
        <v>0</v>
      </c>
      <c r="AW153" s="3">
        <f t="shared" si="332"/>
        <v>0</v>
      </c>
      <c r="AX153" s="3">
        <f t="shared" si="260"/>
        <v>0</v>
      </c>
      <c r="AY153" s="3">
        <f t="shared" si="261"/>
        <v>0</v>
      </c>
      <c r="AZ153" s="3">
        <f>IF(AU153=0,0,IF(AW153-AX153=0,0,MIN(AW153-AX153,$D$1-$C153-SUMIF($J$15:AY$15,"Snowball",$J153:AY153))))</f>
        <v>0</v>
      </c>
      <c r="BA153" s="3">
        <f t="shared" si="294"/>
        <v>0</v>
      </c>
      <c r="BB153" s="104">
        <f t="shared" si="333"/>
        <v>0</v>
      </c>
      <c r="BC153" s="3">
        <f t="shared" si="334"/>
        <v>0</v>
      </c>
      <c r="BD153" s="3">
        <f t="shared" si="335"/>
        <v>0</v>
      </c>
      <c r="BE153" s="3">
        <f t="shared" si="262"/>
        <v>0</v>
      </c>
      <c r="BF153" s="3">
        <f t="shared" si="263"/>
        <v>0</v>
      </c>
      <c r="BG153" s="3">
        <f>IF(BB153=0,0,IF(BD153-BE153=0,0,MIN(BD153-BE153,$D$1-$C153-SUMIF($J$15:BF$15,"Snowball",$J153:BF153))))</f>
        <v>0</v>
      </c>
      <c r="BH153" s="3">
        <f t="shared" si="295"/>
        <v>0</v>
      </c>
      <c r="BI153" s="104">
        <f t="shared" si="336"/>
        <v>0</v>
      </c>
      <c r="BJ153" s="3">
        <f t="shared" si="337"/>
        <v>0</v>
      </c>
      <c r="BK153" s="3">
        <f t="shared" si="338"/>
        <v>0</v>
      </c>
      <c r="BL153" s="3">
        <f t="shared" si="264"/>
        <v>0</v>
      </c>
      <c r="BM153" s="3">
        <f t="shared" si="265"/>
        <v>0</v>
      </c>
      <c r="BN153" s="3">
        <f>IF(BI153=0,0,IF(BK153-BL153=0,0,MIN(BK153-BL153,$D$1-$C153-SUMIF($J$15:BM$15,"Snowball",$J153:BM153))))</f>
        <v>0</v>
      </c>
      <c r="BO153" s="3">
        <f t="shared" si="296"/>
        <v>0</v>
      </c>
      <c r="BP153" s="104">
        <f t="shared" si="339"/>
        <v>0</v>
      </c>
      <c r="BQ153" s="3">
        <f t="shared" si="340"/>
        <v>0</v>
      </c>
      <c r="BR153" s="3">
        <f t="shared" si="341"/>
        <v>0</v>
      </c>
      <c r="BS153" s="3">
        <f t="shared" si="266"/>
        <v>0</v>
      </c>
      <c r="BT153" s="3">
        <f t="shared" si="267"/>
        <v>0</v>
      </c>
      <c r="BU153" s="3">
        <f>IF(BP153=0,0,IF(BR153-BS153=0,0,MIN(BR153-BS153,$D$1-$C153-SUMIF($J$15:BT$15,"Snowball",$J153:BT153))))</f>
        <v>0</v>
      </c>
      <c r="BV153" s="3">
        <f t="shared" si="297"/>
        <v>0</v>
      </c>
      <c r="BW153" s="104">
        <f t="shared" si="342"/>
        <v>0</v>
      </c>
      <c r="BX153" s="3">
        <f t="shared" si="343"/>
        <v>0</v>
      </c>
      <c r="BY153" s="3">
        <f t="shared" si="344"/>
        <v>0</v>
      </c>
      <c r="BZ153" s="3">
        <f t="shared" si="268"/>
        <v>0</v>
      </c>
      <c r="CA153" s="3">
        <f t="shared" si="269"/>
        <v>0</v>
      </c>
      <c r="CB153" s="3">
        <f>IF(BW153=0,0,IF(BY153-BZ153=0,0,MIN(BY153-BZ153,$D$1-$C153-SUMIF($J$15:CA$15,"Snowball",$J153:CA153))))</f>
        <v>0</v>
      </c>
      <c r="CC153" s="3">
        <f t="shared" si="298"/>
        <v>0</v>
      </c>
      <c r="CD153" s="104">
        <f t="shared" si="345"/>
        <v>0</v>
      </c>
      <c r="CE153" s="3">
        <f t="shared" si="346"/>
        <v>0</v>
      </c>
      <c r="CF153" s="3">
        <f t="shared" si="347"/>
        <v>0</v>
      </c>
      <c r="CG153" s="3">
        <f t="shared" si="270"/>
        <v>0</v>
      </c>
      <c r="CH153" s="3">
        <f t="shared" si="271"/>
        <v>0</v>
      </c>
      <c r="CI153" s="3">
        <f>IF(CD153=0,0,IF(CF153-CG153=0,0,MIN(CF153-CG153,$D$1-$C153-SUMIF($J$15:CH$15,"Snowball",$J153:CH153))))</f>
        <v>0</v>
      </c>
      <c r="CJ153" s="3">
        <f t="shared" si="299"/>
        <v>0</v>
      </c>
      <c r="CK153" s="104">
        <f t="shared" si="348"/>
        <v>0</v>
      </c>
      <c r="CL153" s="3">
        <f t="shared" si="349"/>
        <v>0</v>
      </c>
      <c r="CM153" s="3">
        <f t="shared" si="350"/>
        <v>0</v>
      </c>
      <c r="CN153" s="3">
        <f t="shared" si="272"/>
        <v>0</v>
      </c>
      <c r="CO153" s="3">
        <f t="shared" si="273"/>
        <v>0</v>
      </c>
      <c r="CP153" s="3">
        <f>IF(CK153=0,0,IF(CM153-CN153=0,0,MIN(CM153-CN153,$D$1-$C153-SUMIF($J$15:CO$15,"Snowball",$J153:CO153))))</f>
        <v>0</v>
      </c>
      <c r="CQ153" s="3">
        <f t="shared" si="300"/>
        <v>0</v>
      </c>
      <c r="CR153" s="104">
        <f t="shared" si="351"/>
        <v>0</v>
      </c>
      <c r="CS153" s="3">
        <f t="shared" si="352"/>
        <v>0</v>
      </c>
      <c r="CT153" s="3">
        <f t="shared" si="353"/>
        <v>0</v>
      </c>
      <c r="CU153" s="3">
        <f t="shared" si="274"/>
        <v>0</v>
      </c>
      <c r="CV153" s="3">
        <f t="shared" si="275"/>
        <v>0</v>
      </c>
      <c r="CW153" s="3">
        <f>IF(CR153=0,0,IF(CT153-CU153=0,0,MIN(CT153-CU153,$D$1-$C153-SUMIF($J$15:CV$15,"Snowball",$J153:CV153))))</f>
        <v>0</v>
      </c>
      <c r="CX153" s="3">
        <f t="shared" si="301"/>
        <v>0</v>
      </c>
      <c r="CY153" s="104">
        <f t="shared" si="354"/>
        <v>0</v>
      </c>
      <c r="CZ153" s="3">
        <f t="shared" si="355"/>
        <v>0</v>
      </c>
      <c r="DA153" s="3">
        <f t="shared" si="356"/>
        <v>0</v>
      </c>
      <c r="DB153" s="3">
        <f t="shared" si="276"/>
        <v>0</v>
      </c>
      <c r="DC153" s="3">
        <f t="shared" si="277"/>
        <v>0</v>
      </c>
      <c r="DD153" s="3">
        <f>IF(CY153=0,0,IF(DA153-DB153=0,0,MIN(DA153-DB153,$D$1-$C153-SUMIF($J$15:DC$15,"Snowball",$J153:DC153))))</f>
        <v>0</v>
      </c>
      <c r="DE153" s="3">
        <f t="shared" si="302"/>
        <v>0</v>
      </c>
      <c r="DF153" s="104">
        <f t="shared" si="357"/>
        <v>0</v>
      </c>
      <c r="DG153" s="3">
        <f t="shared" si="358"/>
        <v>0</v>
      </c>
      <c r="DH153" s="3">
        <f t="shared" si="359"/>
        <v>0</v>
      </c>
      <c r="DI153" s="3">
        <f t="shared" si="278"/>
        <v>0</v>
      </c>
      <c r="DJ153" s="3">
        <f t="shared" si="279"/>
        <v>0</v>
      </c>
      <c r="DK153" s="3">
        <f>IF(DF153=0,0,IF(DH153-DI153=0,0,MIN(DH153-DI153,$D$1-$C153-SUMIF($J$15:DJ$15,"Snowball",$J153:DJ153))))</f>
        <v>0</v>
      </c>
      <c r="DL153" s="3">
        <f t="shared" si="303"/>
        <v>0</v>
      </c>
      <c r="DM153" s="104">
        <f t="shared" si="360"/>
        <v>0</v>
      </c>
      <c r="DN153" s="3">
        <f t="shared" si="361"/>
        <v>0</v>
      </c>
      <c r="DO153" s="3">
        <f t="shared" si="362"/>
        <v>0</v>
      </c>
      <c r="DP153" s="3">
        <f t="shared" si="280"/>
        <v>0</v>
      </c>
      <c r="DQ153" s="3">
        <f t="shared" si="281"/>
        <v>0</v>
      </c>
      <c r="DR153" s="3">
        <f>IF(DM153=0,0,IF(DO153-DP153=0,0,MIN(DO153-DP153,$D$1-$C153-SUMIF($J$15:DQ$15,"Snowball",$J153:DQ153))))</f>
        <v>0</v>
      </c>
      <c r="DS153" s="3">
        <f t="shared" si="304"/>
        <v>0</v>
      </c>
      <c r="DT153" s="104">
        <f t="shared" si="363"/>
        <v>0</v>
      </c>
      <c r="DU153" s="3">
        <f t="shared" si="364"/>
        <v>0</v>
      </c>
      <c r="DV153" s="3">
        <f t="shared" si="365"/>
        <v>0</v>
      </c>
      <c r="DW153" s="3">
        <f t="shared" si="282"/>
        <v>0</v>
      </c>
      <c r="DX153" s="3">
        <f t="shared" si="283"/>
        <v>0</v>
      </c>
      <c r="DY153" s="3">
        <f>IF(DT153=0,0,IF(DV153-DW153=0,0,MIN(DV153-DW153,$D$1-$C153-SUMIF($J$15:DX$15,"Snowball",$J153:DX153))))</f>
        <v>0</v>
      </c>
      <c r="DZ153" s="3">
        <f t="shared" si="305"/>
        <v>0</v>
      </c>
      <c r="EA153" s="104">
        <f t="shared" si="366"/>
        <v>0</v>
      </c>
      <c r="EB153" s="3">
        <f t="shared" si="367"/>
        <v>0</v>
      </c>
      <c r="EC153" s="3">
        <f t="shared" si="368"/>
        <v>0</v>
      </c>
      <c r="ED153" s="3">
        <f t="shared" si="284"/>
        <v>0</v>
      </c>
      <c r="EE153" s="3">
        <f t="shared" si="285"/>
        <v>0</v>
      </c>
      <c r="EF153" s="3">
        <f>IF(EA153=0,0,IF(EC153-ED153=0,0,MIN(EC153-ED153,$D$1-$C153-SUMIF($J$15:EE$15,"Snowball",$J153:EE153))))</f>
        <v>0</v>
      </c>
      <c r="EG153" s="3">
        <f t="shared" si="306"/>
        <v>0</v>
      </c>
      <c r="EH153" s="104">
        <f t="shared" si="369"/>
        <v>0</v>
      </c>
      <c r="EI153" s="3">
        <f t="shared" si="370"/>
        <v>0</v>
      </c>
      <c r="EJ153" s="3">
        <f t="shared" si="371"/>
        <v>0</v>
      </c>
      <c r="EK153" s="3">
        <f t="shared" si="286"/>
        <v>0</v>
      </c>
      <c r="EL153" s="3">
        <f t="shared" si="287"/>
        <v>0</v>
      </c>
      <c r="EM153" s="3">
        <f>IF(EH153=0,0,IF(EJ153-EK153=0,0,MIN(EJ153-EK153,$D$1-$C153-SUMIF($J$15:EL$15,"Snowball",$J153:EL153))))</f>
        <v>0</v>
      </c>
      <c r="EN153" s="3">
        <f t="shared" si="307"/>
        <v>0</v>
      </c>
    </row>
    <row r="154" spans="1:144" x14ac:dyDescent="0.25">
      <c r="A154" s="1" t="s">
        <v>154</v>
      </c>
      <c r="B154" s="76">
        <f t="shared" si="308"/>
        <v>0</v>
      </c>
      <c r="C154" s="3">
        <f t="shared" si="309"/>
        <v>0</v>
      </c>
      <c r="D154" s="101">
        <f t="shared" si="310"/>
        <v>0</v>
      </c>
      <c r="E154" s="104">
        <f t="shared" si="311"/>
        <v>0</v>
      </c>
      <c r="F154" s="3">
        <f t="shared" si="312"/>
        <v>0</v>
      </c>
      <c r="G154" s="3">
        <f t="shared" si="313"/>
        <v>0</v>
      </c>
      <c r="H154" s="3">
        <f t="shared" si="248"/>
        <v>0</v>
      </c>
      <c r="I154" s="3">
        <f t="shared" si="249"/>
        <v>0</v>
      </c>
      <c r="J154" s="3">
        <f t="shared" si="314"/>
        <v>0</v>
      </c>
      <c r="K154" s="3">
        <f t="shared" si="288"/>
        <v>0</v>
      </c>
      <c r="L154" s="104">
        <f t="shared" si="315"/>
        <v>0</v>
      </c>
      <c r="M154" s="3">
        <f t="shared" si="316"/>
        <v>0</v>
      </c>
      <c r="N154" s="3">
        <f t="shared" si="317"/>
        <v>0</v>
      </c>
      <c r="O154" s="3">
        <f t="shared" si="250"/>
        <v>0</v>
      </c>
      <c r="P154" s="3">
        <f t="shared" si="251"/>
        <v>0</v>
      </c>
      <c r="Q154" s="3">
        <f>IF(L154=0,0,IF(N154-O154=0,0,MIN(N154-O154,$D$1-$C154-SUMIF($J$15:P$15,"Snowball",$J154:P154))))</f>
        <v>0</v>
      </c>
      <c r="R154" s="3">
        <f t="shared" si="289"/>
        <v>0</v>
      </c>
      <c r="S154" s="104">
        <f t="shared" si="318"/>
        <v>0</v>
      </c>
      <c r="T154" s="3">
        <f t="shared" si="319"/>
        <v>0</v>
      </c>
      <c r="U154" s="3">
        <f t="shared" si="320"/>
        <v>0</v>
      </c>
      <c r="V154" s="3">
        <f t="shared" si="252"/>
        <v>0</v>
      </c>
      <c r="W154" s="3">
        <f t="shared" si="253"/>
        <v>0</v>
      </c>
      <c r="X154" s="3">
        <f>IF(S154=0,0,IF(U154-V154=0,0,MIN(U154-V154,$D$1-$C154-SUMIF($J$15:W$15,"Snowball",$J154:W154))))</f>
        <v>0</v>
      </c>
      <c r="Y154" s="3">
        <f t="shared" si="290"/>
        <v>0</v>
      </c>
      <c r="Z154" s="104">
        <f t="shared" si="321"/>
        <v>0</v>
      </c>
      <c r="AA154" s="3">
        <f t="shared" si="322"/>
        <v>0</v>
      </c>
      <c r="AB154" s="3">
        <f t="shared" si="323"/>
        <v>0</v>
      </c>
      <c r="AC154" s="3">
        <f t="shared" si="254"/>
        <v>0</v>
      </c>
      <c r="AD154" s="3">
        <f t="shared" si="255"/>
        <v>0</v>
      </c>
      <c r="AE154" s="3">
        <f>IF(Z154=0,0,IF(AB154-AC154=0,0,MIN(AB154-AC154,$D$1-$C154-SUMIF($J$15:AD$15,"Snowball",$J154:AD154))))</f>
        <v>0</v>
      </c>
      <c r="AF154" s="3">
        <f t="shared" si="291"/>
        <v>0</v>
      </c>
      <c r="AG154" s="104">
        <f t="shared" si="324"/>
        <v>0</v>
      </c>
      <c r="AH154" s="3">
        <f t="shared" si="325"/>
        <v>0</v>
      </c>
      <c r="AI154" s="3">
        <f t="shared" si="326"/>
        <v>0</v>
      </c>
      <c r="AJ154" s="3">
        <f t="shared" si="256"/>
        <v>0</v>
      </c>
      <c r="AK154" s="3">
        <f t="shared" si="257"/>
        <v>0</v>
      </c>
      <c r="AL154" s="3">
        <f>IF(AG154=0,0,IF(AI154-AJ154=0,0,MIN(AI154-AJ154,$D$1-$C154-SUMIF($J$15:AK$15,"Snowball",$J154:AK154))))</f>
        <v>0</v>
      </c>
      <c r="AM154" s="3">
        <f t="shared" si="292"/>
        <v>0</v>
      </c>
      <c r="AN154" s="104">
        <f t="shared" si="327"/>
        <v>0</v>
      </c>
      <c r="AO154" s="3">
        <f t="shared" si="328"/>
        <v>0</v>
      </c>
      <c r="AP154" s="3">
        <f t="shared" si="329"/>
        <v>0</v>
      </c>
      <c r="AQ154" s="3">
        <f t="shared" si="258"/>
        <v>0</v>
      </c>
      <c r="AR154" s="3">
        <f t="shared" si="259"/>
        <v>0</v>
      </c>
      <c r="AS154" s="3">
        <f>IF(AN154=0,0,IF(AP154-AQ154=0,0,MIN(AP154-AQ154,$D$1-$C154-SUMIF($J$15:AR$15,"Snowball",$J154:AR154))))</f>
        <v>0</v>
      </c>
      <c r="AT154" s="3">
        <f t="shared" si="293"/>
        <v>0</v>
      </c>
      <c r="AU154" s="104">
        <f t="shared" si="330"/>
        <v>0</v>
      </c>
      <c r="AV154" s="3">
        <f t="shared" si="331"/>
        <v>0</v>
      </c>
      <c r="AW154" s="3">
        <f t="shared" si="332"/>
        <v>0</v>
      </c>
      <c r="AX154" s="3">
        <f t="shared" si="260"/>
        <v>0</v>
      </c>
      <c r="AY154" s="3">
        <f t="shared" si="261"/>
        <v>0</v>
      </c>
      <c r="AZ154" s="3">
        <f>IF(AU154=0,0,IF(AW154-AX154=0,0,MIN(AW154-AX154,$D$1-$C154-SUMIF($J$15:AY$15,"Snowball",$J154:AY154))))</f>
        <v>0</v>
      </c>
      <c r="BA154" s="3">
        <f t="shared" si="294"/>
        <v>0</v>
      </c>
      <c r="BB154" s="104">
        <f t="shared" si="333"/>
        <v>0</v>
      </c>
      <c r="BC154" s="3">
        <f t="shared" si="334"/>
        <v>0</v>
      </c>
      <c r="BD154" s="3">
        <f t="shared" si="335"/>
        <v>0</v>
      </c>
      <c r="BE154" s="3">
        <f t="shared" si="262"/>
        <v>0</v>
      </c>
      <c r="BF154" s="3">
        <f t="shared" si="263"/>
        <v>0</v>
      </c>
      <c r="BG154" s="3">
        <f>IF(BB154=0,0,IF(BD154-BE154=0,0,MIN(BD154-BE154,$D$1-$C154-SUMIF($J$15:BF$15,"Snowball",$J154:BF154))))</f>
        <v>0</v>
      </c>
      <c r="BH154" s="3">
        <f t="shared" si="295"/>
        <v>0</v>
      </c>
      <c r="BI154" s="104">
        <f t="shared" si="336"/>
        <v>0</v>
      </c>
      <c r="BJ154" s="3">
        <f t="shared" si="337"/>
        <v>0</v>
      </c>
      <c r="BK154" s="3">
        <f t="shared" si="338"/>
        <v>0</v>
      </c>
      <c r="BL154" s="3">
        <f t="shared" si="264"/>
        <v>0</v>
      </c>
      <c r="BM154" s="3">
        <f t="shared" si="265"/>
        <v>0</v>
      </c>
      <c r="BN154" s="3">
        <f>IF(BI154=0,0,IF(BK154-BL154=0,0,MIN(BK154-BL154,$D$1-$C154-SUMIF($J$15:BM$15,"Snowball",$J154:BM154))))</f>
        <v>0</v>
      </c>
      <c r="BO154" s="3">
        <f t="shared" si="296"/>
        <v>0</v>
      </c>
      <c r="BP154" s="104">
        <f t="shared" si="339"/>
        <v>0</v>
      </c>
      <c r="BQ154" s="3">
        <f t="shared" si="340"/>
        <v>0</v>
      </c>
      <c r="BR154" s="3">
        <f t="shared" si="341"/>
        <v>0</v>
      </c>
      <c r="BS154" s="3">
        <f t="shared" si="266"/>
        <v>0</v>
      </c>
      <c r="BT154" s="3">
        <f t="shared" si="267"/>
        <v>0</v>
      </c>
      <c r="BU154" s="3">
        <f>IF(BP154=0,0,IF(BR154-BS154=0,0,MIN(BR154-BS154,$D$1-$C154-SUMIF($J$15:BT$15,"Snowball",$J154:BT154))))</f>
        <v>0</v>
      </c>
      <c r="BV154" s="3">
        <f t="shared" si="297"/>
        <v>0</v>
      </c>
      <c r="BW154" s="104">
        <f t="shared" si="342"/>
        <v>0</v>
      </c>
      <c r="BX154" s="3">
        <f t="shared" si="343"/>
        <v>0</v>
      </c>
      <c r="BY154" s="3">
        <f t="shared" si="344"/>
        <v>0</v>
      </c>
      <c r="BZ154" s="3">
        <f t="shared" si="268"/>
        <v>0</v>
      </c>
      <c r="CA154" s="3">
        <f t="shared" si="269"/>
        <v>0</v>
      </c>
      <c r="CB154" s="3">
        <f>IF(BW154=0,0,IF(BY154-BZ154=0,0,MIN(BY154-BZ154,$D$1-$C154-SUMIF($J$15:CA$15,"Snowball",$J154:CA154))))</f>
        <v>0</v>
      </c>
      <c r="CC154" s="3">
        <f t="shared" si="298"/>
        <v>0</v>
      </c>
      <c r="CD154" s="104">
        <f t="shared" si="345"/>
        <v>0</v>
      </c>
      <c r="CE154" s="3">
        <f t="shared" si="346"/>
        <v>0</v>
      </c>
      <c r="CF154" s="3">
        <f t="shared" si="347"/>
        <v>0</v>
      </c>
      <c r="CG154" s="3">
        <f t="shared" si="270"/>
        <v>0</v>
      </c>
      <c r="CH154" s="3">
        <f t="shared" si="271"/>
        <v>0</v>
      </c>
      <c r="CI154" s="3">
        <f>IF(CD154=0,0,IF(CF154-CG154=0,0,MIN(CF154-CG154,$D$1-$C154-SUMIF($J$15:CH$15,"Snowball",$J154:CH154))))</f>
        <v>0</v>
      </c>
      <c r="CJ154" s="3">
        <f t="shared" si="299"/>
        <v>0</v>
      </c>
      <c r="CK154" s="104">
        <f t="shared" si="348"/>
        <v>0</v>
      </c>
      <c r="CL154" s="3">
        <f t="shared" si="349"/>
        <v>0</v>
      </c>
      <c r="CM154" s="3">
        <f t="shared" si="350"/>
        <v>0</v>
      </c>
      <c r="CN154" s="3">
        <f t="shared" si="272"/>
        <v>0</v>
      </c>
      <c r="CO154" s="3">
        <f t="shared" si="273"/>
        <v>0</v>
      </c>
      <c r="CP154" s="3">
        <f>IF(CK154=0,0,IF(CM154-CN154=0,0,MIN(CM154-CN154,$D$1-$C154-SUMIF($J$15:CO$15,"Snowball",$J154:CO154))))</f>
        <v>0</v>
      </c>
      <c r="CQ154" s="3">
        <f t="shared" si="300"/>
        <v>0</v>
      </c>
      <c r="CR154" s="104">
        <f t="shared" si="351"/>
        <v>0</v>
      </c>
      <c r="CS154" s="3">
        <f t="shared" si="352"/>
        <v>0</v>
      </c>
      <c r="CT154" s="3">
        <f t="shared" si="353"/>
        <v>0</v>
      </c>
      <c r="CU154" s="3">
        <f t="shared" si="274"/>
        <v>0</v>
      </c>
      <c r="CV154" s="3">
        <f t="shared" si="275"/>
        <v>0</v>
      </c>
      <c r="CW154" s="3">
        <f>IF(CR154=0,0,IF(CT154-CU154=0,0,MIN(CT154-CU154,$D$1-$C154-SUMIF($J$15:CV$15,"Snowball",$J154:CV154))))</f>
        <v>0</v>
      </c>
      <c r="CX154" s="3">
        <f t="shared" si="301"/>
        <v>0</v>
      </c>
      <c r="CY154" s="104">
        <f t="shared" si="354"/>
        <v>0</v>
      </c>
      <c r="CZ154" s="3">
        <f t="shared" si="355"/>
        <v>0</v>
      </c>
      <c r="DA154" s="3">
        <f t="shared" si="356"/>
        <v>0</v>
      </c>
      <c r="DB154" s="3">
        <f t="shared" si="276"/>
        <v>0</v>
      </c>
      <c r="DC154" s="3">
        <f t="shared" si="277"/>
        <v>0</v>
      </c>
      <c r="DD154" s="3">
        <f>IF(CY154=0,0,IF(DA154-DB154=0,0,MIN(DA154-DB154,$D$1-$C154-SUMIF($J$15:DC$15,"Snowball",$J154:DC154))))</f>
        <v>0</v>
      </c>
      <c r="DE154" s="3">
        <f t="shared" si="302"/>
        <v>0</v>
      </c>
      <c r="DF154" s="104">
        <f t="shared" si="357"/>
        <v>0</v>
      </c>
      <c r="DG154" s="3">
        <f t="shared" si="358"/>
        <v>0</v>
      </c>
      <c r="DH154" s="3">
        <f t="shared" si="359"/>
        <v>0</v>
      </c>
      <c r="DI154" s="3">
        <f t="shared" si="278"/>
        <v>0</v>
      </c>
      <c r="DJ154" s="3">
        <f t="shared" si="279"/>
        <v>0</v>
      </c>
      <c r="DK154" s="3">
        <f>IF(DF154=0,0,IF(DH154-DI154=0,0,MIN(DH154-DI154,$D$1-$C154-SUMIF($J$15:DJ$15,"Snowball",$J154:DJ154))))</f>
        <v>0</v>
      </c>
      <c r="DL154" s="3">
        <f t="shared" si="303"/>
        <v>0</v>
      </c>
      <c r="DM154" s="104">
        <f t="shared" si="360"/>
        <v>0</v>
      </c>
      <c r="DN154" s="3">
        <f t="shared" si="361"/>
        <v>0</v>
      </c>
      <c r="DO154" s="3">
        <f t="shared" si="362"/>
        <v>0</v>
      </c>
      <c r="DP154" s="3">
        <f t="shared" si="280"/>
        <v>0</v>
      </c>
      <c r="DQ154" s="3">
        <f t="shared" si="281"/>
        <v>0</v>
      </c>
      <c r="DR154" s="3">
        <f>IF(DM154=0,0,IF(DO154-DP154=0,0,MIN(DO154-DP154,$D$1-$C154-SUMIF($J$15:DQ$15,"Snowball",$J154:DQ154))))</f>
        <v>0</v>
      </c>
      <c r="DS154" s="3">
        <f t="shared" si="304"/>
        <v>0</v>
      </c>
      <c r="DT154" s="104">
        <f t="shared" si="363"/>
        <v>0</v>
      </c>
      <c r="DU154" s="3">
        <f t="shared" si="364"/>
        <v>0</v>
      </c>
      <c r="DV154" s="3">
        <f t="shared" si="365"/>
        <v>0</v>
      </c>
      <c r="DW154" s="3">
        <f t="shared" si="282"/>
        <v>0</v>
      </c>
      <c r="DX154" s="3">
        <f t="shared" si="283"/>
        <v>0</v>
      </c>
      <c r="DY154" s="3">
        <f>IF(DT154=0,0,IF(DV154-DW154=0,0,MIN(DV154-DW154,$D$1-$C154-SUMIF($J$15:DX$15,"Snowball",$J154:DX154))))</f>
        <v>0</v>
      </c>
      <c r="DZ154" s="3">
        <f t="shared" si="305"/>
        <v>0</v>
      </c>
      <c r="EA154" s="104">
        <f t="shared" si="366"/>
        <v>0</v>
      </c>
      <c r="EB154" s="3">
        <f t="shared" si="367"/>
        <v>0</v>
      </c>
      <c r="EC154" s="3">
        <f t="shared" si="368"/>
        <v>0</v>
      </c>
      <c r="ED154" s="3">
        <f t="shared" si="284"/>
        <v>0</v>
      </c>
      <c r="EE154" s="3">
        <f t="shared" si="285"/>
        <v>0</v>
      </c>
      <c r="EF154" s="3">
        <f>IF(EA154=0,0,IF(EC154-ED154=0,0,MIN(EC154-ED154,$D$1-$C154-SUMIF($J$15:EE$15,"Snowball",$J154:EE154))))</f>
        <v>0</v>
      </c>
      <c r="EG154" s="3">
        <f t="shared" si="306"/>
        <v>0</v>
      </c>
      <c r="EH154" s="104">
        <f t="shared" si="369"/>
        <v>0</v>
      </c>
      <c r="EI154" s="3">
        <f t="shared" si="370"/>
        <v>0</v>
      </c>
      <c r="EJ154" s="3">
        <f t="shared" si="371"/>
        <v>0</v>
      </c>
      <c r="EK154" s="3">
        <f t="shared" si="286"/>
        <v>0</v>
      </c>
      <c r="EL154" s="3">
        <f t="shared" si="287"/>
        <v>0</v>
      </c>
      <c r="EM154" s="3">
        <f>IF(EH154=0,0,IF(EJ154-EK154=0,0,MIN(EJ154-EK154,$D$1-$C154-SUMIF($J$15:EL$15,"Snowball",$J154:EL154))))</f>
        <v>0</v>
      </c>
      <c r="EN154" s="3">
        <f t="shared" si="307"/>
        <v>0</v>
      </c>
    </row>
    <row r="155" spans="1:144" x14ac:dyDescent="0.25">
      <c r="A155" s="1" t="s">
        <v>155</v>
      </c>
      <c r="B155" s="76">
        <f t="shared" si="308"/>
        <v>0</v>
      </c>
      <c r="C155" s="3">
        <f t="shared" si="309"/>
        <v>0</v>
      </c>
      <c r="D155" s="101">
        <f t="shared" si="310"/>
        <v>0</v>
      </c>
      <c r="E155" s="104">
        <f t="shared" si="311"/>
        <v>0</v>
      </c>
      <c r="F155" s="3">
        <f t="shared" si="312"/>
        <v>0</v>
      </c>
      <c r="G155" s="3">
        <f t="shared" si="313"/>
        <v>0</v>
      </c>
      <c r="H155" s="3">
        <f t="shared" si="248"/>
        <v>0</v>
      </c>
      <c r="I155" s="3">
        <f t="shared" si="249"/>
        <v>0</v>
      </c>
      <c r="J155" s="3">
        <f t="shared" si="314"/>
        <v>0</v>
      </c>
      <c r="K155" s="3">
        <f t="shared" si="288"/>
        <v>0</v>
      </c>
      <c r="L155" s="104">
        <f t="shared" si="315"/>
        <v>0</v>
      </c>
      <c r="M155" s="3">
        <f t="shared" si="316"/>
        <v>0</v>
      </c>
      <c r="N155" s="3">
        <f t="shared" si="317"/>
        <v>0</v>
      </c>
      <c r="O155" s="3">
        <f t="shared" si="250"/>
        <v>0</v>
      </c>
      <c r="P155" s="3">
        <f t="shared" si="251"/>
        <v>0</v>
      </c>
      <c r="Q155" s="3">
        <f>IF(L155=0,0,IF(N155-O155=0,0,MIN(N155-O155,$D$1-$C155-SUMIF($J$15:P$15,"Snowball",$J155:P155))))</f>
        <v>0</v>
      </c>
      <c r="R155" s="3">
        <f t="shared" si="289"/>
        <v>0</v>
      </c>
      <c r="S155" s="104">
        <f t="shared" si="318"/>
        <v>0</v>
      </c>
      <c r="T155" s="3">
        <f t="shared" si="319"/>
        <v>0</v>
      </c>
      <c r="U155" s="3">
        <f t="shared" si="320"/>
        <v>0</v>
      </c>
      <c r="V155" s="3">
        <f t="shared" si="252"/>
        <v>0</v>
      </c>
      <c r="W155" s="3">
        <f t="shared" si="253"/>
        <v>0</v>
      </c>
      <c r="X155" s="3">
        <f>IF(S155=0,0,IF(U155-V155=0,0,MIN(U155-V155,$D$1-$C155-SUMIF($J$15:W$15,"Snowball",$J155:W155))))</f>
        <v>0</v>
      </c>
      <c r="Y155" s="3">
        <f t="shared" si="290"/>
        <v>0</v>
      </c>
      <c r="Z155" s="104">
        <f t="shared" si="321"/>
        <v>0</v>
      </c>
      <c r="AA155" s="3">
        <f t="shared" si="322"/>
        <v>0</v>
      </c>
      <c r="AB155" s="3">
        <f t="shared" si="323"/>
        <v>0</v>
      </c>
      <c r="AC155" s="3">
        <f t="shared" si="254"/>
        <v>0</v>
      </c>
      <c r="AD155" s="3">
        <f t="shared" si="255"/>
        <v>0</v>
      </c>
      <c r="AE155" s="3">
        <f>IF(Z155=0,0,IF(AB155-AC155=0,0,MIN(AB155-AC155,$D$1-$C155-SUMIF($J$15:AD$15,"Snowball",$J155:AD155))))</f>
        <v>0</v>
      </c>
      <c r="AF155" s="3">
        <f t="shared" si="291"/>
        <v>0</v>
      </c>
      <c r="AG155" s="104">
        <f t="shared" si="324"/>
        <v>0</v>
      </c>
      <c r="AH155" s="3">
        <f t="shared" si="325"/>
        <v>0</v>
      </c>
      <c r="AI155" s="3">
        <f t="shared" si="326"/>
        <v>0</v>
      </c>
      <c r="AJ155" s="3">
        <f t="shared" si="256"/>
        <v>0</v>
      </c>
      <c r="AK155" s="3">
        <f t="shared" si="257"/>
        <v>0</v>
      </c>
      <c r="AL155" s="3">
        <f>IF(AG155=0,0,IF(AI155-AJ155=0,0,MIN(AI155-AJ155,$D$1-$C155-SUMIF($J$15:AK$15,"Snowball",$J155:AK155))))</f>
        <v>0</v>
      </c>
      <c r="AM155" s="3">
        <f t="shared" si="292"/>
        <v>0</v>
      </c>
      <c r="AN155" s="104">
        <f t="shared" si="327"/>
        <v>0</v>
      </c>
      <c r="AO155" s="3">
        <f t="shared" si="328"/>
        <v>0</v>
      </c>
      <c r="AP155" s="3">
        <f t="shared" si="329"/>
        <v>0</v>
      </c>
      <c r="AQ155" s="3">
        <f t="shared" si="258"/>
        <v>0</v>
      </c>
      <c r="AR155" s="3">
        <f t="shared" si="259"/>
        <v>0</v>
      </c>
      <c r="AS155" s="3">
        <f>IF(AN155=0,0,IF(AP155-AQ155=0,0,MIN(AP155-AQ155,$D$1-$C155-SUMIF($J$15:AR$15,"Snowball",$J155:AR155))))</f>
        <v>0</v>
      </c>
      <c r="AT155" s="3">
        <f t="shared" si="293"/>
        <v>0</v>
      </c>
      <c r="AU155" s="104">
        <f t="shared" si="330"/>
        <v>0</v>
      </c>
      <c r="AV155" s="3">
        <f t="shared" si="331"/>
        <v>0</v>
      </c>
      <c r="AW155" s="3">
        <f t="shared" si="332"/>
        <v>0</v>
      </c>
      <c r="AX155" s="3">
        <f t="shared" si="260"/>
        <v>0</v>
      </c>
      <c r="AY155" s="3">
        <f t="shared" si="261"/>
        <v>0</v>
      </c>
      <c r="AZ155" s="3">
        <f>IF(AU155=0,0,IF(AW155-AX155=0,0,MIN(AW155-AX155,$D$1-$C155-SUMIF($J$15:AY$15,"Snowball",$J155:AY155))))</f>
        <v>0</v>
      </c>
      <c r="BA155" s="3">
        <f t="shared" si="294"/>
        <v>0</v>
      </c>
      <c r="BB155" s="104">
        <f t="shared" si="333"/>
        <v>0</v>
      </c>
      <c r="BC155" s="3">
        <f t="shared" si="334"/>
        <v>0</v>
      </c>
      <c r="BD155" s="3">
        <f t="shared" si="335"/>
        <v>0</v>
      </c>
      <c r="BE155" s="3">
        <f t="shared" si="262"/>
        <v>0</v>
      </c>
      <c r="BF155" s="3">
        <f t="shared" si="263"/>
        <v>0</v>
      </c>
      <c r="BG155" s="3">
        <f>IF(BB155=0,0,IF(BD155-BE155=0,0,MIN(BD155-BE155,$D$1-$C155-SUMIF($J$15:BF$15,"Snowball",$J155:BF155))))</f>
        <v>0</v>
      </c>
      <c r="BH155" s="3">
        <f t="shared" si="295"/>
        <v>0</v>
      </c>
      <c r="BI155" s="104">
        <f t="shared" si="336"/>
        <v>0</v>
      </c>
      <c r="BJ155" s="3">
        <f t="shared" si="337"/>
        <v>0</v>
      </c>
      <c r="BK155" s="3">
        <f t="shared" si="338"/>
        <v>0</v>
      </c>
      <c r="BL155" s="3">
        <f t="shared" si="264"/>
        <v>0</v>
      </c>
      <c r="BM155" s="3">
        <f t="shared" si="265"/>
        <v>0</v>
      </c>
      <c r="BN155" s="3">
        <f>IF(BI155=0,0,IF(BK155-BL155=0,0,MIN(BK155-BL155,$D$1-$C155-SUMIF($J$15:BM$15,"Snowball",$J155:BM155))))</f>
        <v>0</v>
      </c>
      <c r="BO155" s="3">
        <f t="shared" si="296"/>
        <v>0</v>
      </c>
      <c r="BP155" s="104">
        <f t="shared" si="339"/>
        <v>0</v>
      </c>
      <c r="BQ155" s="3">
        <f t="shared" si="340"/>
        <v>0</v>
      </c>
      <c r="BR155" s="3">
        <f t="shared" si="341"/>
        <v>0</v>
      </c>
      <c r="BS155" s="3">
        <f t="shared" si="266"/>
        <v>0</v>
      </c>
      <c r="BT155" s="3">
        <f t="shared" si="267"/>
        <v>0</v>
      </c>
      <c r="BU155" s="3">
        <f>IF(BP155=0,0,IF(BR155-BS155=0,0,MIN(BR155-BS155,$D$1-$C155-SUMIF($J$15:BT$15,"Snowball",$J155:BT155))))</f>
        <v>0</v>
      </c>
      <c r="BV155" s="3">
        <f t="shared" si="297"/>
        <v>0</v>
      </c>
      <c r="BW155" s="104">
        <f t="shared" si="342"/>
        <v>0</v>
      </c>
      <c r="BX155" s="3">
        <f t="shared" si="343"/>
        <v>0</v>
      </c>
      <c r="BY155" s="3">
        <f t="shared" si="344"/>
        <v>0</v>
      </c>
      <c r="BZ155" s="3">
        <f t="shared" si="268"/>
        <v>0</v>
      </c>
      <c r="CA155" s="3">
        <f t="shared" si="269"/>
        <v>0</v>
      </c>
      <c r="CB155" s="3">
        <f>IF(BW155=0,0,IF(BY155-BZ155=0,0,MIN(BY155-BZ155,$D$1-$C155-SUMIF($J$15:CA$15,"Snowball",$J155:CA155))))</f>
        <v>0</v>
      </c>
      <c r="CC155" s="3">
        <f t="shared" si="298"/>
        <v>0</v>
      </c>
      <c r="CD155" s="104">
        <f t="shared" si="345"/>
        <v>0</v>
      </c>
      <c r="CE155" s="3">
        <f t="shared" si="346"/>
        <v>0</v>
      </c>
      <c r="CF155" s="3">
        <f t="shared" si="347"/>
        <v>0</v>
      </c>
      <c r="CG155" s="3">
        <f t="shared" si="270"/>
        <v>0</v>
      </c>
      <c r="CH155" s="3">
        <f t="shared" si="271"/>
        <v>0</v>
      </c>
      <c r="CI155" s="3">
        <f>IF(CD155=0,0,IF(CF155-CG155=0,0,MIN(CF155-CG155,$D$1-$C155-SUMIF($J$15:CH$15,"Snowball",$J155:CH155))))</f>
        <v>0</v>
      </c>
      <c r="CJ155" s="3">
        <f t="shared" si="299"/>
        <v>0</v>
      </c>
      <c r="CK155" s="104">
        <f t="shared" si="348"/>
        <v>0</v>
      </c>
      <c r="CL155" s="3">
        <f t="shared" si="349"/>
        <v>0</v>
      </c>
      <c r="CM155" s="3">
        <f t="shared" si="350"/>
        <v>0</v>
      </c>
      <c r="CN155" s="3">
        <f t="shared" si="272"/>
        <v>0</v>
      </c>
      <c r="CO155" s="3">
        <f t="shared" si="273"/>
        <v>0</v>
      </c>
      <c r="CP155" s="3">
        <f>IF(CK155=0,0,IF(CM155-CN155=0,0,MIN(CM155-CN155,$D$1-$C155-SUMIF($J$15:CO$15,"Snowball",$J155:CO155))))</f>
        <v>0</v>
      </c>
      <c r="CQ155" s="3">
        <f t="shared" si="300"/>
        <v>0</v>
      </c>
      <c r="CR155" s="104">
        <f t="shared" si="351"/>
        <v>0</v>
      </c>
      <c r="CS155" s="3">
        <f t="shared" si="352"/>
        <v>0</v>
      </c>
      <c r="CT155" s="3">
        <f t="shared" si="353"/>
        <v>0</v>
      </c>
      <c r="CU155" s="3">
        <f t="shared" si="274"/>
        <v>0</v>
      </c>
      <c r="CV155" s="3">
        <f t="shared" si="275"/>
        <v>0</v>
      </c>
      <c r="CW155" s="3">
        <f>IF(CR155=0,0,IF(CT155-CU155=0,0,MIN(CT155-CU155,$D$1-$C155-SUMIF($J$15:CV$15,"Snowball",$J155:CV155))))</f>
        <v>0</v>
      </c>
      <c r="CX155" s="3">
        <f t="shared" si="301"/>
        <v>0</v>
      </c>
      <c r="CY155" s="104">
        <f t="shared" si="354"/>
        <v>0</v>
      </c>
      <c r="CZ155" s="3">
        <f t="shared" si="355"/>
        <v>0</v>
      </c>
      <c r="DA155" s="3">
        <f t="shared" si="356"/>
        <v>0</v>
      </c>
      <c r="DB155" s="3">
        <f t="shared" si="276"/>
        <v>0</v>
      </c>
      <c r="DC155" s="3">
        <f t="shared" si="277"/>
        <v>0</v>
      </c>
      <c r="DD155" s="3">
        <f>IF(CY155=0,0,IF(DA155-DB155=0,0,MIN(DA155-DB155,$D$1-$C155-SUMIF($J$15:DC$15,"Snowball",$J155:DC155))))</f>
        <v>0</v>
      </c>
      <c r="DE155" s="3">
        <f t="shared" si="302"/>
        <v>0</v>
      </c>
      <c r="DF155" s="104">
        <f t="shared" si="357"/>
        <v>0</v>
      </c>
      <c r="DG155" s="3">
        <f t="shared" si="358"/>
        <v>0</v>
      </c>
      <c r="DH155" s="3">
        <f t="shared" si="359"/>
        <v>0</v>
      </c>
      <c r="DI155" s="3">
        <f t="shared" si="278"/>
        <v>0</v>
      </c>
      <c r="DJ155" s="3">
        <f t="shared" si="279"/>
        <v>0</v>
      </c>
      <c r="DK155" s="3">
        <f>IF(DF155=0,0,IF(DH155-DI155=0,0,MIN(DH155-DI155,$D$1-$C155-SUMIF($J$15:DJ$15,"Snowball",$J155:DJ155))))</f>
        <v>0</v>
      </c>
      <c r="DL155" s="3">
        <f t="shared" si="303"/>
        <v>0</v>
      </c>
      <c r="DM155" s="104">
        <f t="shared" si="360"/>
        <v>0</v>
      </c>
      <c r="DN155" s="3">
        <f t="shared" si="361"/>
        <v>0</v>
      </c>
      <c r="DO155" s="3">
        <f t="shared" si="362"/>
        <v>0</v>
      </c>
      <c r="DP155" s="3">
        <f t="shared" si="280"/>
        <v>0</v>
      </c>
      <c r="DQ155" s="3">
        <f t="shared" si="281"/>
        <v>0</v>
      </c>
      <c r="DR155" s="3">
        <f>IF(DM155=0,0,IF(DO155-DP155=0,0,MIN(DO155-DP155,$D$1-$C155-SUMIF($J$15:DQ$15,"Snowball",$J155:DQ155))))</f>
        <v>0</v>
      </c>
      <c r="DS155" s="3">
        <f t="shared" si="304"/>
        <v>0</v>
      </c>
      <c r="DT155" s="104">
        <f t="shared" si="363"/>
        <v>0</v>
      </c>
      <c r="DU155" s="3">
        <f t="shared" si="364"/>
        <v>0</v>
      </c>
      <c r="DV155" s="3">
        <f t="shared" si="365"/>
        <v>0</v>
      </c>
      <c r="DW155" s="3">
        <f t="shared" si="282"/>
        <v>0</v>
      </c>
      <c r="DX155" s="3">
        <f t="shared" si="283"/>
        <v>0</v>
      </c>
      <c r="DY155" s="3">
        <f>IF(DT155=0,0,IF(DV155-DW155=0,0,MIN(DV155-DW155,$D$1-$C155-SUMIF($J$15:DX$15,"Snowball",$J155:DX155))))</f>
        <v>0</v>
      </c>
      <c r="DZ155" s="3">
        <f t="shared" si="305"/>
        <v>0</v>
      </c>
      <c r="EA155" s="104">
        <f t="shared" si="366"/>
        <v>0</v>
      </c>
      <c r="EB155" s="3">
        <f t="shared" si="367"/>
        <v>0</v>
      </c>
      <c r="EC155" s="3">
        <f t="shared" si="368"/>
        <v>0</v>
      </c>
      <c r="ED155" s="3">
        <f t="shared" si="284"/>
        <v>0</v>
      </c>
      <c r="EE155" s="3">
        <f t="shared" si="285"/>
        <v>0</v>
      </c>
      <c r="EF155" s="3">
        <f>IF(EA155=0,0,IF(EC155-ED155=0,0,MIN(EC155-ED155,$D$1-$C155-SUMIF($J$15:EE$15,"Snowball",$J155:EE155))))</f>
        <v>0</v>
      </c>
      <c r="EG155" s="3">
        <f t="shared" si="306"/>
        <v>0</v>
      </c>
      <c r="EH155" s="104">
        <f t="shared" si="369"/>
        <v>0</v>
      </c>
      <c r="EI155" s="3">
        <f t="shared" si="370"/>
        <v>0</v>
      </c>
      <c r="EJ155" s="3">
        <f t="shared" si="371"/>
        <v>0</v>
      </c>
      <c r="EK155" s="3">
        <f t="shared" si="286"/>
        <v>0</v>
      </c>
      <c r="EL155" s="3">
        <f t="shared" si="287"/>
        <v>0</v>
      </c>
      <c r="EM155" s="3">
        <f>IF(EH155=0,0,IF(EJ155-EK155=0,0,MIN(EJ155-EK155,$D$1-$C155-SUMIF($J$15:EL$15,"Snowball",$J155:EL155))))</f>
        <v>0</v>
      </c>
      <c r="EN155" s="3">
        <f t="shared" si="307"/>
        <v>0</v>
      </c>
    </row>
    <row r="156" spans="1:144" x14ac:dyDescent="0.25">
      <c r="A156" s="1" t="s">
        <v>156</v>
      </c>
      <c r="B156" s="76">
        <f t="shared" si="308"/>
        <v>0</v>
      </c>
      <c r="C156" s="3">
        <f t="shared" si="309"/>
        <v>0</v>
      </c>
      <c r="D156" s="101">
        <f t="shared" si="310"/>
        <v>0</v>
      </c>
      <c r="E156" s="104">
        <f t="shared" si="311"/>
        <v>0</v>
      </c>
      <c r="F156" s="3">
        <f t="shared" si="312"/>
        <v>0</v>
      </c>
      <c r="G156" s="3">
        <f t="shared" si="313"/>
        <v>0</v>
      </c>
      <c r="H156" s="3">
        <f t="shared" si="248"/>
        <v>0</v>
      </c>
      <c r="I156" s="3">
        <f t="shared" si="249"/>
        <v>0</v>
      </c>
      <c r="J156" s="3">
        <f t="shared" si="314"/>
        <v>0</v>
      </c>
      <c r="K156" s="3">
        <f t="shared" si="288"/>
        <v>0</v>
      </c>
      <c r="L156" s="104">
        <f t="shared" si="315"/>
        <v>0</v>
      </c>
      <c r="M156" s="3">
        <f t="shared" si="316"/>
        <v>0</v>
      </c>
      <c r="N156" s="3">
        <f t="shared" si="317"/>
        <v>0</v>
      </c>
      <c r="O156" s="3">
        <f t="shared" si="250"/>
        <v>0</v>
      </c>
      <c r="P156" s="3">
        <f t="shared" si="251"/>
        <v>0</v>
      </c>
      <c r="Q156" s="3">
        <f>IF(L156=0,0,IF(N156-O156=0,0,MIN(N156-O156,$D$1-$C156-SUMIF($J$15:P$15,"Snowball",$J156:P156))))</f>
        <v>0</v>
      </c>
      <c r="R156" s="3">
        <f t="shared" si="289"/>
        <v>0</v>
      </c>
      <c r="S156" s="104">
        <f t="shared" si="318"/>
        <v>0</v>
      </c>
      <c r="T156" s="3">
        <f t="shared" si="319"/>
        <v>0</v>
      </c>
      <c r="U156" s="3">
        <f t="shared" si="320"/>
        <v>0</v>
      </c>
      <c r="V156" s="3">
        <f t="shared" si="252"/>
        <v>0</v>
      </c>
      <c r="W156" s="3">
        <f t="shared" si="253"/>
        <v>0</v>
      </c>
      <c r="X156" s="3">
        <f>IF(S156=0,0,IF(U156-V156=0,0,MIN(U156-V156,$D$1-$C156-SUMIF($J$15:W$15,"Snowball",$J156:W156))))</f>
        <v>0</v>
      </c>
      <c r="Y156" s="3">
        <f t="shared" si="290"/>
        <v>0</v>
      </c>
      <c r="Z156" s="104">
        <f t="shared" si="321"/>
        <v>0</v>
      </c>
      <c r="AA156" s="3">
        <f t="shared" si="322"/>
        <v>0</v>
      </c>
      <c r="AB156" s="3">
        <f t="shared" si="323"/>
        <v>0</v>
      </c>
      <c r="AC156" s="3">
        <f t="shared" si="254"/>
        <v>0</v>
      </c>
      <c r="AD156" s="3">
        <f t="shared" si="255"/>
        <v>0</v>
      </c>
      <c r="AE156" s="3">
        <f>IF(Z156=0,0,IF(AB156-AC156=0,0,MIN(AB156-AC156,$D$1-$C156-SUMIF($J$15:AD$15,"Snowball",$J156:AD156))))</f>
        <v>0</v>
      </c>
      <c r="AF156" s="3">
        <f t="shared" si="291"/>
        <v>0</v>
      </c>
      <c r="AG156" s="104">
        <f t="shared" si="324"/>
        <v>0</v>
      </c>
      <c r="AH156" s="3">
        <f t="shared" si="325"/>
        <v>0</v>
      </c>
      <c r="AI156" s="3">
        <f t="shared" si="326"/>
        <v>0</v>
      </c>
      <c r="AJ156" s="3">
        <f t="shared" si="256"/>
        <v>0</v>
      </c>
      <c r="AK156" s="3">
        <f t="shared" si="257"/>
        <v>0</v>
      </c>
      <c r="AL156" s="3">
        <f>IF(AG156=0,0,IF(AI156-AJ156=0,0,MIN(AI156-AJ156,$D$1-$C156-SUMIF($J$15:AK$15,"Snowball",$J156:AK156))))</f>
        <v>0</v>
      </c>
      <c r="AM156" s="3">
        <f t="shared" si="292"/>
        <v>0</v>
      </c>
      <c r="AN156" s="104">
        <f t="shared" si="327"/>
        <v>0</v>
      </c>
      <c r="AO156" s="3">
        <f t="shared" si="328"/>
        <v>0</v>
      </c>
      <c r="AP156" s="3">
        <f t="shared" si="329"/>
        <v>0</v>
      </c>
      <c r="AQ156" s="3">
        <f t="shared" si="258"/>
        <v>0</v>
      </c>
      <c r="AR156" s="3">
        <f t="shared" si="259"/>
        <v>0</v>
      </c>
      <c r="AS156" s="3">
        <f>IF(AN156=0,0,IF(AP156-AQ156=0,0,MIN(AP156-AQ156,$D$1-$C156-SUMIF($J$15:AR$15,"Snowball",$J156:AR156))))</f>
        <v>0</v>
      </c>
      <c r="AT156" s="3">
        <f t="shared" si="293"/>
        <v>0</v>
      </c>
      <c r="AU156" s="104">
        <f t="shared" si="330"/>
        <v>0</v>
      </c>
      <c r="AV156" s="3">
        <f t="shared" si="331"/>
        <v>0</v>
      </c>
      <c r="AW156" s="3">
        <f t="shared" si="332"/>
        <v>0</v>
      </c>
      <c r="AX156" s="3">
        <f t="shared" si="260"/>
        <v>0</v>
      </c>
      <c r="AY156" s="3">
        <f t="shared" si="261"/>
        <v>0</v>
      </c>
      <c r="AZ156" s="3">
        <f>IF(AU156=0,0,IF(AW156-AX156=0,0,MIN(AW156-AX156,$D$1-$C156-SUMIF($J$15:AY$15,"Snowball",$J156:AY156))))</f>
        <v>0</v>
      </c>
      <c r="BA156" s="3">
        <f t="shared" si="294"/>
        <v>0</v>
      </c>
      <c r="BB156" s="104">
        <f t="shared" si="333"/>
        <v>0</v>
      </c>
      <c r="BC156" s="3">
        <f t="shared" si="334"/>
        <v>0</v>
      </c>
      <c r="BD156" s="3">
        <f t="shared" si="335"/>
        <v>0</v>
      </c>
      <c r="BE156" s="3">
        <f t="shared" si="262"/>
        <v>0</v>
      </c>
      <c r="BF156" s="3">
        <f t="shared" si="263"/>
        <v>0</v>
      </c>
      <c r="BG156" s="3">
        <f>IF(BB156=0,0,IF(BD156-BE156=0,0,MIN(BD156-BE156,$D$1-$C156-SUMIF($J$15:BF$15,"Snowball",$J156:BF156))))</f>
        <v>0</v>
      </c>
      <c r="BH156" s="3">
        <f t="shared" si="295"/>
        <v>0</v>
      </c>
      <c r="BI156" s="104">
        <f t="shared" si="336"/>
        <v>0</v>
      </c>
      <c r="BJ156" s="3">
        <f t="shared" si="337"/>
        <v>0</v>
      </c>
      <c r="BK156" s="3">
        <f t="shared" si="338"/>
        <v>0</v>
      </c>
      <c r="BL156" s="3">
        <f t="shared" si="264"/>
        <v>0</v>
      </c>
      <c r="BM156" s="3">
        <f t="shared" si="265"/>
        <v>0</v>
      </c>
      <c r="BN156" s="3">
        <f>IF(BI156=0,0,IF(BK156-BL156=0,0,MIN(BK156-BL156,$D$1-$C156-SUMIF($J$15:BM$15,"Snowball",$J156:BM156))))</f>
        <v>0</v>
      </c>
      <c r="BO156" s="3">
        <f t="shared" si="296"/>
        <v>0</v>
      </c>
      <c r="BP156" s="104">
        <f t="shared" si="339"/>
        <v>0</v>
      </c>
      <c r="BQ156" s="3">
        <f t="shared" si="340"/>
        <v>0</v>
      </c>
      <c r="BR156" s="3">
        <f t="shared" si="341"/>
        <v>0</v>
      </c>
      <c r="BS156" s="3">
        <f t="shared" si="266"/>
        <v>0</v>
      </c>
      <c r="BT156" s="3">
        <f t="shared" si="267"/>
        <v>0</v>
      </c>
      <c r="BU156" s="3">
        <f>IF(BP156=0,0,IF(BR156-BS156=0,0,MIN(BR156-BS156,$D$1-$C156-SUMIF($J$15:BT$15,"Snowball",$J156:BT156))))</f>
        <v>0</v>
      </c>
      <c r="BV156" s="3">
        <f t="shared" si="297"/>
        <v>0</v>
      </c>
      <c r="BW156" s="104">
        <f t="shared" si="342"/>
        <v>0</v>
      </c>
      <c r="BX156" s="3">
        <f t="shared" si="343"/>
        <v>0</v>
      </c>
      <c r="BY156" s="3">
        <f t="shared" si="344"/>
        <v>0</v>
      </c>
      <c r="BZ156" s="3">
        <f t="shared" si="268"/>
        <v>0</v>
      </c>
      <c r="CA156" s="3">
        <f t="shared" si="269"/>
        <v>0</v>
      </c>
      <c r="CB156" s="3">
        <f>IF(BW156=0,0,IF(BY156-BZ156=0,0,MIN(BY156-BZ156,$D$1-$C156-SUMIF($J$15:CA$15,"Snowball",$J156:CA156))))</f>
        <v>0</v>
      </c>
      <c r="CC156" s="3">
        <f t="shared" si="298"/>
        <v>0</v>
      </c>
      <c r="CD156" s="104">
        <f t="shared" si="345"/>
        <v>0</v>
      </c>
      <c r="CE156" s="3">
        <f t="shared" si="346"/>
        <v>0</v>
      </c>
      <c r="CF156" s="3">
        <f t="shared" si="347"/>
        <v>0</v>
      </c>
      <c r="CG156" s="3">
        <f t="shared" si="270"/>
        <v>0</v>
      </c>
      <c r="CH156" s="3">
        <f t="shared" si="271"/>
        <v>0</v>
      </c>
      <c r="CI156" s="3">
        <f>IF(CD156=0,0,IF(CF156-CG156=0,0,MIN(CF156-CG156,$D$1-$C156-SUMIF($J$15:CH$15,"Snowball",$J156:CH156))))</f>
        <v>0</v>
      </c>
      <c r="CJ156" s="3">
        <f t="shared" si="299"/>
        <v>0</v>
      </c>
      <c r="CK156" s="104">
        <f t="shared" si="348"/>
        <v>0</v>
      </c>
      <c r="CL156" s="3">
        <f t="shared" si="349"/>
        <v>0</v>
      </c>
      <c r="CM156" s="3">
        <f t="shared" si="350"/>
        <v>0</v>
      </c>
      <c r="CN156" s="3">
        <f t="shared" si="272"/>
        <v>0</v>
      </c>
      <c r="CO156" s="3">
        <f t="shared" si="273"/>
        <v>0</v>
      </c>
      <c r="CP156" s="3">
        <f>IF(CK156=0,0,IF(CM156-CN156=0,0,MIN(CM156-CN156,$D$1-$C156-SUMIF($J$15:CO$15,"Snowball",$J156:CO156))))</f>
        <v>0</v>
      </c>
      <c r="CQ156" s="3">
        <f t="shared" si="300"/>
        <v>0</v>
      </c>
      <c r="CR156" s="104">
        <f t="shared" si="351"/>
        <v>0</v>
      </c>
      <c r="CS156" s="3">
        <f t="shared" si="352"/>
        <v>0</v>
      </c>
      <c r="CT156" s="3">
        <f t="shared" si="353"/>
        <v>0</v>
      </c>
      <c r="CU156" s="3">
        <f t="shared" si="274"/>
        <v>0</v>
      </c>
      <c r="CV156" s="3">
        <f t="shared" si="275"/>
        <v>0</v>
      </c>
      <c r="CW156" s="3">
        <f>IF(CR156=0,0,IF(CT156-CU156=0,0,MIN(CT156-CU156,$D$1-$C156-SUMIF($J$15:CV$15,"Snowball",$J156:CV156))))</f>
        <v>0</v>
      </c>
      <c r="CX156" s="3">
        <f t="shared" si="301"/>
        <v>0</v>
      </c>
      <c r="CY156" s="104">
        <f t="shared" si="354"/>
        <v>0</v>
      </c>
      <c r="CZ156" s="3">
        <f t="shared" si="355"/>
        <v>0</v>
      </c>
      <c r="DA156" s="3">
        <f t="shared" si="356"/>
        <v>0</v>
      </c>
      <c r="DB156" s="3">
        <f t="shared" si="276"/>
        <v>0</v>
      </c>
      <c r="DC156" s="3">
        <f t="shared" si="277"/>
        <v>0</v>
      </c>
      <c r="DD156" s="3">
        <f>IF(CY156=0,0,IF(DA156-DB156=0,0,MIN(DA156-DB156,$D$1-$C156-SUMIF($J$15:DC$15,"Snowball",$J156:DC156))))</f>
        <v>0</v>
      </c>
      <c r="DE156" s="3">
        <f t="shared" si="302"/>
        <v>0</v>
      </c>
      <c r="DF156" s="104">
        <f t="shared" si="357"/>
        <v>0</v>
      </c>
      <c r="DG156" s="3">
        <f t="shared" si="358"/>
        <v>0</v>
      </c>
      <c r="DH156" s="3">
        <f t="shared" si="359"/>
        <v>0</v>
      </c>
      <c r="DI156" s="3">
        <f t="shared" si="278"/>
        <v>0</v>
      </c>
      <c r="DJ156" s="3">
        <f t="shared" si="279"/>
        <v>0</v>
      </c>
      <c r="DK156" s="3">
        <f>IF(DF156=0,0,IF(DH156-DI156=0,0,MIN(DH156-DI156,$D$1-$C156-SUMIF($J$15:DJ$15,"Snowball",$J156:DJ156))))</f>
        <v>0</v>
      </c>
      <c r="DL156" s="3">
        <f t="shared" si="303"/>
        <v>0</v>
      </c>
      <c r="DM156" s="104">
        <f t="shared" si="360"/>
        <v>0</v>
      </c>
      <c r="DN156" s="3">
        <f t="shared" si="361"/>
        <v>0</v>
      </c>
      <c r="DO156" s="3">
        <f t="shared" si="362"/>
        <v>0</v>
      </c>
      <c r="DP156" s="3">
        <f t="shared" si="280"/>
        <v>0</v>
      </c>
      <c r="DQ156" s="3">
        <f t="shared" si="281"/>
        <v>0</v>
      </c>
      <c r="DR156" s="3">
        <f>IF(DM156=0,0,IF(DO156-DP156=0,0,MIN(DO156-DP156,$D$1-$C156-SUMIF($J$15:DQ$15,"Snowball",$J156:DQ156))))</f>
        <v>0</v>
      </c>
      <c r="DS156" s="3">
        <f t="shared" si="304"/>
        <v>0</v>
      </c>
      <c r="DT156" s="104">
        <f t="shared" si="363"/>
        <v>0</v>
      </c>
      <c r="DU156" s="3">
        <f t="shared" si="364"/>
        <v>0</v>
      </c>
      <c r="DV156" s="3">
        <f t="shared" si="365"/>
        <v>0</v>
      </c>
      <c r="DW156" s="3">
        <f t="shared" si="282"/>
        <v>0</v>
      </c>
      <c r="DX156" s="3">
        <f t="shared" si="283"/>
        <v>0</v>
      </c>
      <c r="DY156" s="3">
        <f>IF(DT156=0,0,IF(DV156-DW156=0,0,MIN(DV156-DW156,$D$1-$C156-SUMIF($J$15:DX$15,"Snowball",$J156:DX156))))</f>
        <v>0</v>
      </c>
      <c r="DZ156" s="3">
        <f t="shared" si="305"/>
        <v>0</v>
      </c>
      <c r="EA156" s="104">
        <f t="shared" si="366"/>
        <v>0</v>
      </c>
      <c r="EB156" s="3">
        <f t="shared" si="367"/>
        <v>0</v>
      </c>
      <c r="EC156" s="3">
        <f t="shared" si="368"/>
        <v>0</v>
      </c>
      <c r="ED156" s="3">
        <f t="shared" si="284"/>
        <v>0</v>
      </c>
      <c r="EE156" s="3">
        <f t="shared" si="285"/>
        <v>0</v>
      </c>
      <c r="EF156" s="3">
        <f>IF(EA156=0,0,IF(EC156-ED156=0,0,MIN(EC156-ED156,$D$1-$C156-SUMIF($J$15:EE$15,"Snowball",$J156:EE156))))</f>
        <v>0</v>
      </c>
      <c r="EG156" s="3">
        <f t="shared" si="306"/>
        <v>0</v>
      </c>
      <c r="EH156" s="104">
        <f t="shared" si="369"/>
        <v>0</v>
      </c>
      <c r="EI156" s="3">
        <f t="shared" si="370"/>
        <v>0</v>
      </c>
      <c r="EJ156" s="3">
        <f t="shared" si="371"/>
        <v>0</v>
      </c>
      <c r="EK156" s="3">
        <f t="shared" si="286"/>
        <v>0</v>
      </c>
      <c r="EL156" s="3">
        <f t="shared" si="287"/>
        <v>0</v>
      </c>
      <c r="EM156" s="3">
        <f>IF(EH156=0,0,IF(EJ156-EK156=0,0,MIN(EJ156-EK156,$D$1-$C156-SUMIF($J$15:EL$15,"Snowball",$J156:EL156))))</f>
        <v>0</v>
      </c>
      <c r="EN156" s="3">
        <f t="shared" si="307"/>
        <v>0</v>
      </c>
    </row>
    <row r="157" spans="1:144" x14ac:dyDescent="0.25">
      <c r="A157" s="1" t="s">
        <v>157</v>
      </c>
      <c r="B157" s="76">
        <f t="shared" si="308"/>
        <v>0</v>
      </c>
      <c r="C157" s="3">
        <f t="shared" si="309"/>
        <v>0</v>
      </c>
      <c r="D157" s="101">
        <f t="shared" si="310"/>
        <v>0</v>
      </c>
      <c r="E157" s="104">
        <f t="shared" si="311"/>
        <v>0</v>
      </c>
      <c r="F157" s="3">
        <f t="shared" si="312"/>
        <v>0</v>
      </c>
      <c r="G157" s="3">
        <f t="shared" si="313"/>
        <v>0</v>
      </c>
      <c r="H157" s="3">
        <f t="shared" si="248"/>
        <v>0</v>
      </c>
      <c r="I157" s="3">
        <f t="shared" si="249"/>
        <v>0</v>
      </c>
      <c r="J157" s="3">
        <f t="shared" si="314"/>
        <v>0</v>
      </c>
      <c r="K157" s="3">
        <f t="shared" si="288"/>
        <v>0</v>
      </c>
      <c r="L157" s="104">
        <f t="shared" si="315"/>
        <v>0</v>
      </c>
      <c r="M157" s="3">
        <f t="shared" si="316"/>
        <v>0</v>
      </c>
      <c r="N157" s="3">
        <f t="shared" si="317"/>
        <v>0</v>
      </c>
      <c r="O157" s="3">
        <f t="shared" si="250"/>
        <v>0</v>
      </c>
      <c r="P157" s="3">
        <f t="shared" si="251"/>
        <v>0</v>
      </c>
      <c r="Q157" s="3">
        <f>IF(L157=0,0,IF(N157-O157=0,0,MIN(N157-O157,$D$1-$C157-SUMIF($J$15:P$15,"Snowball",$J157:P157))))</f>
        <v>0</v>
      </c>
      <c r="R157" s="3">
        <f t="shared" si="289"/>
        <v>0</v>
      </c>
      <c r="S157" s="104">
        <f t="shared" si="318"/>
        <v>0</v>
      </c>
      <c r="T157" s="3">
        <f t="shared" si="319"/>
        <v>0</v>
      </c>
      <c r="U157" s="3">
        <f t="shared" si="320"/>
        <v>0</v>
      </c>
      <c r="V157" s="3">
        <f t="shared" si="252"/>
        <v>0</v>
      </c>
      <c r="W157" s="3">
        <f t="shared" si="253"/>
        <v>0</v>
      </c>
      <c r="X157" s="3">
        <f>IF(S157=0,0,IF(U157-V157=0,0,MIN(U157-V157,$D$1-$C157-SUMIF($J$15:W$15,"Snowball",$J157:W157))))</f>
        <v>0</v>
      </c>
      <c r="Y157" s="3">
        <f t="shared" si="290"/>
        <v>0</v>
      </c>
      <c r="Z157" s="104">
        <f t="shared" si="321"/>
        <v>0</v>
      </c>
      <c r="AA157" s="3">
        <f t="shared" si="322"/>
        <v>0</v>
      </c>
      <c r="AB157" s="3">
        <f t="shared" si="323"/>
        <v>0</v>
      </c>
      <c r="AC157" s="3">
        <f t="shared" si="254"/>
        <v>0</v>
      </c>
      <c r="AD157" s="3">
        <f t="shared" si="255"/>
        <v>0</v>
      </c>
      <c r="AE157" s="3">
        <f>IF(Z157=0,0,IF(AB157-AC157=0,0,MIN(AB157-AC157,$D$1-$C157-SUMIF($J$15:AD$15,"Snowball",$J157:AD157))))</f>
        <v>0</v>
      </c>
      <c r="AF157" s="3">
        <f t="shared" si="291"/>
        <v>0</v>
      </c>
      <c r="AG157" s="104">
        <f t="shared" si="324"/>
        <v>0</v>
      </c>
      <c r="AH157" s="3">
        <f t="shared" si="325"/>
        <v>0</v>
      </c>
      <c r="AI157" s="3">
        <f t="shared" si="326"/>
        <v>0</v>
      </c>
      <c r="AJ157" s="3">
        <f t="shared" si="256"/>
        <v>0</v>
      </c>
      <c r="AK157" s="3">
        <f t="shared" si="257"/>
        <v>0</v>
      </c>
      <c r="AL157" s="3">
        <f>IF(AG157=0,0,IF(AI157-AJ157=0,0,MIN(AI157-AJ157,$D$1-$C157-SUMIF($J$15:AK$15,"Snowball",$J157:AK157))))</f>
        <v>0</v>
      </c>
      <c r="AM157" s="3">
        <f t="shared" si="292"/>
        <v>0</v>
      </c>
      <c r="AN157" s="104">
        <f t="shared" si="327"/>
        <v>0</v>
      </c>
      <c r="AO157" s="3">
        <f t="shared" si="328"/>
        <v>0</v>
      </c>
      <c r="AP157" s="3">
        <f t="shared" si="329"/>
        <v>0</v>
      </c>
      <c r="AQ157" s="3">
        <f t="shared" si="258"/>
        <v>0</v>
      </c>
      <c r="AR157" s="3">
        <f t="shared" si="259"/>
        <v>0</v>
      </c>
      <c r="AS157" s="3">
        <f>IF(AN157=0,0,IF(AP157-AQ157=0,0,MIN(AP157-AQ157,$D$1-$C157-SUMIF($J$15:AR$15,"Snowball",$J157:AR157))))</f>
        <v>0</v>
      </c>
      <c r="AT157" s="3">
        <f t="shared" si="293"/>
        <v>0</v>
      </c>
      <c r="AU157" s="104">
        <f t="shared" si="330"/>
        <v>0</v>
      </c>
      <c r="AV157" s="3">
        <f t="shared" si="331"/>
        <v>0</v>
      </c>
      <c r="AW157" s="3">
        <f t="shared" si="332"/>
        <v>0</v>
      </c>
      <c r="AX157" s="3">
        <f t="shared" si="260"/>
        <v>0</v>
      </c>
      <c r="AY157" s="3">
        <f t="shared" si="261"/>
        <v>0</v>
      </c>
      <c r="AZ157" s="3">
        <f>IF(AU157=0,0,IF(AW157-AX157=0,0,MIN(AW157-AX157,$D$1-$C157-SUMIF($J$15:AY$15,"Snowball",$J157:AY157))))</f>
        <v>0</v>
      </c>
      <c r="BA157" s="3">
        <f t="shared" si="294"/>
        <v>0</v>
      </c>
      <c r="BB157" s="104">
        <f t="shared" si="333"/>
        <v>0</v>
      </c>
      <c r="BC157" s="3">
        <f t="shared" si="334"/>
        <v>0</v>
      </c>
      <c r="BD157" s="3">
        <f t="shared" si="335"/>
        <v>0</v>
      </c>
      <c r="BE157" s="3">
        <f t="shared" si="262"/>
        <v>0</v>
      </c>
      <c r="BF157" s="3">
        <f t="shared" si="263"/>
        <v>0</v>
      </c>
      <c r="BG157" s="3">
        <f>IF(BB157=0,0,IF(BD157-BE157=0,0,MIN(BD157-BE157,$D$1-$C157-SUMIF($J$15:BF$15,"Snowball",$J157:BF157))))</f>
        <v>0</v>
      </c>
      <c r="BH157" s="3">
        <f t="shared" si="295"/>
        <v>0</v>
      </c>
      <c r="BI157" s="104">
        <f t="shared" si="336"/>
        <v>0</v>
      </c>
      <c r="BJ157" s="3">
        <f t="shared" si="337"/>
        <v>0</v>
      </c>
      <c r="BK157" s="3">
        <f t="shared" si="338"/>
        <v>0</v>
      </c>
      <c r="BL157" s="3">
        <f t="shared" si="264"/>
        <v>0</v>
      </c>
      <c r="BM157" s="3">
        <f t="shared" si="265"/>
        <v>0</v>
      </c>
      <c r="BN157" s="3">
        <f>IF(BI157=0,0,IF(BK157-BL157=0,0,MIN(BK157-BL157,$D$1-$C157-SUMIF($J$15:BM$15,"Snowball",$J157:BM157))))</f>
        <v>0</v>
      </c>
      <c r="BO157" s="3">
        <f t="shared" si="296"/>
        <v>0</v>
      </c>
      <c r="BP157" s="104">
        <f t="shared" si="339"/>
        <v>0</v>
      </c>
      <c r="BQ157" s="3">
        <f t="shared" si="340"/>
        <v>0</v>
      </c>
      <c r="BR157" s="3">
        <f t="shared" si="341"/>
        <v>0</v>
      </c>
      <c r="BS157" s="3">
        <f t="shared" si="266"/>
        <v>0</v>
      </c>
      <c r="BT157" s="3">
        <f t="shared" si="267"/>
        <v>0</v>
      </c>
      <c r="BU157" s="3">
        <f>IF(BP157=0,0,IF(BR157-BS157=0,0,MIN(BR157-BS157,$D$1-$C157-SUMIF($J$15:BT$15,"Snowball",$J157:BT157))))</f>
        <v>0</v>
      </c>
      <c r="BV157" s="3">
        <f t="shared" si="297"/>
        <v>0</v>
      </c>
      <c r="BW157" s="104">
        <f t="shared" si="342"/>
        <v>0</v>
      </c>
      <c r="BX157" s="3">
        <f t="shared" si="343"/>
        <v>0</v>
      </c>
      <c r="BY157" s="3">
        <f t="shared" si="344"/>
        <v>0</v>
      </c>
      <c r="BZ157" s="3">
        <f t="shared" si="268"/>
        <v>0</v>
      </c>
      <c r="CA157" s="3">
        <f t="shared" si="269"/>
        <v>0</v>
      </c>
      <c r="CB157" s="3">
        <f>IF(BW157=0,0,IF(BY157-BZ157=0,0,MIN(BY157-BZ157,$D$1-$C157-SUMIF($J$15:CA$15,"Snowball",$J157:CA157))))</f>
        <v>0</v>
      </c>
      <c r="CC157" s="3">
        <f t="shared" si="298"/>
        <v>0</v>
      </c>
      <c r="CD157" s="104">
        <f t="shared" si="345"/>
        <v>0</v>
      </c>
      <c r="CE157" s="3">
        <f t="shared" si="346"/>
        <v>0</v>
      </c>
      <c r="CF157" s="3">
        <f t="shared" si="347"/>
        <v>0</v>
      </c>
      <c r="CG157" s="3">
        <f t="shared" si="270"/>
        <v>0</v>
      </c>
      <c r="CH157" s="3">
        <f t="shared" si="271"/>
        <v>0</v>
      </c>
      <c r="CI157" s="3">
        <f>IF(CD157=0,0,IF(CF157-CG157=0,0,MIN(CF157-CG157,$D$1-$C157-SUMIF($J$15:CH$15,"Snowball",$J157:CH157))))</f>
        <v>0</v>
      </c>
      <c r="CJ157" s="3">
        <f t="shared" si="299"/>
        <v>0</v>
      </c>
      <c r="CK157" s="104">
        <f t="shared" si="348"/>
        <v>0</v>
      </c>
      <c r="CL157" s="3">
        <f t="shared" si="349"/>
        <v>0</v>
      </c>
      <c r="CM157" s="3">
        <f t="shared" si="350"/>
        <v>0</v>
      </c>
      <c r="CN157" s="3">
        <f t="shared" si="272"/>
        <v>0</v>
      </c>
      <c r="CO157" s="3">
        <f t="shared" si="273"/>
        <v>0</v>
      </c>
      <c r="CP157" s="3">
        <f>IF(CK157=0,0,IF(CM157-CN157=0,0,MIN(CM157-CN157,$D$1-$C157-SUMIF($J$15:CO$15,"Snowball",$J157:CO157))))</f>
        <v>0</v>
      </c>
      <c r="CQ157" s="3">
        <f t="shared" si="300"/>
        <v>0</v>
      </c>
      <c r="CR157" s="104">
        <f t="shared" si="351"/>
        <v>0</v>
      </c>
      <c r="CS157" s="3">
        <f t="shared" si="352"/>
        <v>0</v>
      </c>
      <c r="CT157" s="3">
        <f t="shared" si="353"/>
        <v>0</v>
      </c>
      <c r="CU157" s="3">
        <f t="shared" si="274"/>
        <v>0</v>
      </c>
      <c r="CV157" s="3">
        <f t="shared" si="275"/>
        <v>0</v>
      </c>
      <c r="CW157" s="3">
        <f>IF(CR157=0,0,IF(CT157-CU157=0,0,MIN(CT157-CU157,$D$1-$C157-SUMIF($J$15:CV$15,"Snowball",$J157:CV157))))</f>
        <v>0</v>
      </c>
      <c r="CX157" s="3">
        <f t="shared" si="301"/>
        <v>0</v>
      </c>
      <c r="CY157" s="104">
        <f t="shared" si="354"/>
        <v>0</v>
      </c>
      <c r="CZ157" s="3">
        <f t="shared" si="355"/>
        <v>0</v>
      </c>
      <c r="DA157" s="3">
        <f t="shared" si="356"/>
        <v>0</v>
      </c>
      <c r="DB157" s="3">
        <f t="shared" si="276"/>
        <v>0</v>
      </c>
      <c r="DC157" s="3">
        <f t="shared" si="277"/>
        <v>0</v>
      </c>
      <c r="DD157" s="3">
        <f>IF(CY157=0,0,IF(DA157-DB157=0,0,MIN(DA157-DB157,$D$1-$C157-SUMIF($J$15:DC$15,"Snowball",$J157:DC157))))</f>
        <v>0</v>
      </c>
      <c r="DE157" s="3">
        <f t="shared" si="302"/>
        <v>0</v>
      </c>
      <c r="DF157" s="104">
        <f t="shared" si="357"/>
        <v>0</v>
      </c>
      <c r="DG157" s="3">
        <f t="shared" si="358"/>
        <v>0</v>
      </c>
      <c r="DH157" s="3">
        <f t="shared" si="359"/>
        <v>0</v>
      </c>
      <c r="DI157" s="3">
        <f t="shared" si="278"/>
        <v>0</v>
      </c>
      <c r="DJ157" s="3">
        <f t="shared" si="279"/>
        <v>0</v>
      </c>
      <c r="DK157" s="3">
        <f>IF(DF157=0,0,IF(DH157-DI157=0,0,MIN(DH157-DI157,$D$1-$C157-SUMIF($J$15:DJ$15,"Snowball",$J157:DJ157))))</f>
        <v>0</v>
      </c>
      <c r="DL157" s="3">
        <f t="shared" si="303"/>
        <v>0</v>
      </c>
      <c r="DM157" s="104">
        <f t="shared" si="360"/>
        <v>0</v>
      </c>
      <c r="DN157" s="3">
        <f t="shared" si="361"/>
        <v>0</v>
      </c>
      <c r="DO157" s="3">
        <f t="shared" si="362"/>
        <v>0</v>
      </c>
      <c r="DP157" s="3">
        <f t="shared" si="280"/>
        <v>0</v>
      </c>
      <c r="DQ157" s="3">
        <f t="shared" si="281"/>
        <v>0</v>
      </c>
      <c r="DR157" s="3">
        <f>IF(DM157=0,0,IF(DO157-DP157=0,0,MIN(DO157-DP157,$D$1-$C157-SUMIF($J$15:DQ$15,"Snowball",$J157:DQ157))))</f>
        <v>0</v>
      </c>
      <c r="DS157" s="3">
        <f t="shared" si="304"/>
        <v>0</v>
      </c>
      <c r="DT157" s="104">
        <f t="shared" si="363"/>
        <v>0</v>
      </c>
      <c r="DU157" s="3">
        <f t="shared" si="364"/>
        <v>0</v>
      </c>
      <c r="DV157" s="3">
        <f t="shared" si="365"/>
        <v>0</v>
      </c>
      <c r="DW157" s="3">
        <f t="shared" si="282"/>
        <v>0</v>
      </c>
      <c r="DX157" s="3">
        <f t="shared" si="283"/>
        <v>0</v>
      </c>
      <c r="DY157" s="3">
        <f>IF(DT157=0,0,IF(DV157-DW157=0,0,MIN(DV157-DW157,$D$1-$C157-SUMIF($J$15:DX$15,"Snowball",$J157:DX157))))</f>
        <v>0</v>
      </c>
      <c r="DZ157" s="3">
        <f t="shared" si="305"/>
        <v>0</v>
      </c>
      <c r="EA157" s="104">
        <f t="shared" si="366"/>
        <v>0</v>
      </c>
      <c r="EB157" s="3">
        <f t="shared" si="367"/>
        <v>0</v>
      </c>
      <c r="EC157" s="3">
        <f t="shared" si="368"/>
        <v>0</v>
      </c>
      <c r="ED157" s="3">
        <f t="shared" si="284"/>
        <v>0</v>
      </c>
      <c r="EE157" s="3">
        <f t="shared" si="285"/>
        <v>0</v>
      </c>
      <c r="EF157" s="3">
        <f>IF(EA157=0,0,IF(EC157-ED157=0,0,MIN(EC157-ED157,$D$1-$C157-SUMIF($J$15:EE$15,"Snowball",$J157:EE157))))</f>
        <v>0</v>
      </c>
      <c r="EG157" s="3">
        <f t="shared" si="306"/>
        <v>0</v>
      </c>
      <c r="EH157" s="104">
        <f t="shared" si="369"/>
        <v>0</v>
      </c>
      <c r="EI157" s="3">
        <f t="shared" si="370"/>
        <v>0</v>
      </c>
      <c r="EJ157" s="3">
        <f t="shared" si="371"/>
        <v>0</v>
      </c>
      <c r="EK157" s="3">
        <f t="shared" si="286"/>
        <v>0</v>
      </c>
      <c r="EL157" s="3">
        <f t="shared" si="287"/>
        <v>0</v>
      </c>
      <c r="EM157" s="3">
        <f>IF(EH157=0,0,IF(EJ157-EK157=0,0,MIN(EJ157-EK157,$D$1-$C157-SUMIF($J$15:EL$15,"Snowball",$J157:EL157))))</f>
        <v>0</v>
      </c>
      <c r="EN157" s="3">
        <f t="shared" si="307"/>
        <v>0</v>
      </c>
    </row>
    <row r="158" spans="1:144" x14ac:dyDescent="0.25">
      <c r="A158" s="1" t="s">
        <v>158</v>
      </c>
      <c r="B158" s="76">
        <f t="shared" si="308"/>
        <v>0</v>
      </c>
      <c r="C158" s="3">
        <f t="shared" si="309"/>
        <v>0</v>
      </c>
      <c r="D158" s="101">
        <f t="shared" si="310"/>
        <v>0</v>
      </c>
      <c r="E158" s="104">
        <f t="shared" si="311"/>
        <v>0</v>
      </c>
      <c r="F158" s="3">
        <f t="shared" si="312"/>
        <v>0</v>
      </c>
      <c r="G158" s="3">
        <f t="shared" si="313"/>
        <v>0</v>
      </c>
      <c r="H158" s="3">
        <f t="shared" si="248"/>
        <v>0</v>
      </c>
      <c r="I158" s="3">
        <f t="shared" si="249"/>
        <v>0</v>
      </c>
      <c r="J158" s="3">
        <f t="shared" si="314"/>
        <v>0</v>
      </c>
      <c r="K158" s="3">
        <f t="shared" si="288"/>
        <v>0</v>
      </c>
      <c r="L158" s="104">
        <f t="shared" si="315"/>
        <v>0</v>
      </c>
      <c r="M158" s="3">
        <f t="shared" si="316"/>
        <v>0</v>
      </c>
      <c r="N158" s="3">
        <f t="shared" si="317"/>
        <v>0</v>
      </c>
      <c r="O158" s="3">
        <f t="shared" si="250"/>
        <v>0</v>
      </c>
      <c r="P158" s="3">
        <f t="shared" si="251"/>
        <v>0</v>
      </c>
      <c r="Q158" s="3">
        <f>IF(L158=0,0,IF(N158-O158=0,0,MIN(N158-O158,$D$1-$C158-SUMIF($J$15:P$15,"Snowball",$J158:P158))))</f>
        <v>0</v>
      </c>
      <c r="R158" s="3">
        <f t="shared" si="289"/>
        <v>0</v>
      </c>
      <c r="S158" s="104">
        <f t="shared" si="318"/>
        <v>0</v>
      </c>
      <c r="T158" s="3">
        <f t="shared" si="319"/>
        <v>0</v>
      </c>
      <c r="U158" s="3">
        <f t="shared" si="320"/>
        <v>0</v>
      </c>
      <c r="V158" s="3">
        <f t="shared" si="252"/>
        <v>0</v>
      </c>
      <c r="W158" s="3">
        <f t="shared" si="253"/>
        <v>0</v>
      </c>
      <c r="X158" s="3">
        <f>IF(S158=0,0,IF(U158-V158=0,0,MIN(U158-V158,$D$1-$C158-SUMIF($J$15:W$15,"Snowball",$J158:W158))))</f>
        <v>0</v>
      </c>
      <c r="Y158" s="3">
        <f t="shared" si="290"/>
        <v>0</v>
      </c>
      <c r="Z158" s="104">
        <f t="shared" si="321"/>
        <v>0</v>
      </c>
      <c r="AA158" s="3">
        <f t="shared" si="322"/>
        <v>0</v>
      </c>
      <c r="AB158" s="3">
        <f t="shared" si="323"/>
        <v>0</v>
      </c>
      <c r="AC158" s="3">
        <f t="shared" si="254"/>
        <v>0</v>
      </c>
      <c r="AD158" s="3">
        <f t="shared" si="255"/>
        <v>0</v>
      </c>
      <c r="AE158" s="3">
        <f>IF(Z158=0,0,IF(AB158-AC158=0,0,MIN(AB158-AC158,$D$1-$C158-SUMIF($J$15:AD$15,"Snowball",$J158:AD158))))</f>
        <v>0</v>
      </c>
      <c r="AF158" s="3">
        <f t="shared" si="291"/>
        <v>0</v>
      </c>
      <c r="AG158" s="104">
        <f t="shared" si="324"/>
        <v>0</v>
      </c>
      <c r="AH158" s="3">
        <f t="shared" si="325"/>
        <v>0</v>
      </c>
      <c r="AI158" s="3">
        <f t="shared" si="326"/>
        <v>0</v>
      </c>
      <c r="AJ158" s="3">
        <f t="shared" si="256"/>
        <v>0</v>
      </c>
      <c r="AK158" s="3">
        <f t="shared" si="257"/>
        <v>0</v>
      </c>
      <c r="AL158" s="3">
        <f>IF(AG158=0,0,IF(AI158-AJ158=0,0,MIN(AI158-AJ158,$D$1-$C158-SUMIF($J$15:AK$15,"Snowball",$J158:AK158))))</f>
        <v>0</v>
      </c>
      <c r="AM158" s="3">
        <f t="shared" si="292"/>
        <v>0</v>
      </c>
      <c r="AN158" s="104">
        <f t="shared" si="327"/>
        <v>0</v>
      </c>
      <c r="AO158" s="3">
        <f t="shared" si="328"/>
        <v>0</v>
      </c>
      <c r="AP158" s="3">
        <f t="shared" si="329"/>
        <v>0</v>
      </c>
      <c r="AQ158" s="3">
        <f t="shared" si="258"/>
        <v>0</v>
      </c>
      <c r="AR158" s="3">
        <f t="shared" si="259"/>
        <v>0</v>
      </c>
      <c r="AS158" s="3">
        <f>IF(AN158=0,0,IF(AP158-AQ158=0,0,MIN(AP158-AQ158,$D$1-$C158-SUMIF($J$15:AR$15,"Snowball",$J158:AR158))))</f>
        <v>0</v>
      </c>
      <c r="AT158" s="3">
        <f t="shared" si="293"/>
        <v>0</v>
      </c>
      <c r="AU158" s="104">
        <f t="shared" si="330"/>
        <v>0</v>
      </c>
      <c r="AV158" s="3">
        <f t="shared" si="331"/>
        <v>0</v>
      </c>
      <c r="AW158" s="3">
        <f t="shared" si="332"/>
        <v>0</v>
      </c>
      <c r="AX158" s="3">
        <f t="shared" si="260"/>
        <v>0</v>
      </c>
      <c r="AY158" s="3">
        <f t="shared" si="261"/>
        <v>0</v>
      </c>
      <c r="AZ158" s="3">
        <f>IF(AU158=0,0,IF(AW158-AX158=0,0,MIN(AW158-AX158,$D$1-$C158-SUMIF($J$15:AY$15,"Snowball",$J158:AY158))))</f>
        <v>0</v>
      </c>
      <c r="BA158" s="3">
        <f t="shared" si="294"/>
        <v>0</v>
      </c>
      <c r="BB158" s="104">
        <f t="shared" si="333"/>
        <v>0</v>
      </c>
      <c r="BC158" s="3">
        <f t="shared" si="334"/>
        <v>0</v>
      </c>
      <c r="BD158" s="3">
        <f t="shared" si="335"/>
        <v>0</v>
      </c>
      <c r="BE158" s="3">
        <f t="shared" si="262"/>
        <v>0</v>
      </c>
      <c r="BF158" s="3">
        <f t="shared" si="263"/>
        <v>0</v>
      </c>
      <c r="BG158" s="3">
        <f>IF(BB158=0,0,IF(BD158-BE158=0,0,MIN(BD158-BE158,$D$1-$C158-SUMIF($J$15:BF$15,"Snowball",$J158:BF158))))</f>
        <v>0</v>
      </c>
      <c r="BH158" s="3">
        <f t="shared" si="295"/>
        <v>0</v>
      </c>
      <c r="BI158" s="104">
        <f t="shared" si="336"/>
        <v>0</v>
      </c>
      <c r="BJ158" s="3">
        <f t="shared" si="337"/>
        <v>0</v>
      </c>
      <c r="BK158" s="3">
        <f t="shared" si="338"/>
        <v>0</v>
      </c>
      <c r="BL158" s="3">
        <f t="shared" si="264"/>
        <v>0</v>
      </c>
      <c r="BM158" s="3">
        <f t="shared" si="265"/>
        <v>0</v>
      </c>
      <c r="BN158" s="3">
        <f>IF(BI158=0,0,IF(BK158-BL158=0,0,MIN(BK158-BL158,$D$1-$C158-SUMIF($J$15:BM$15,"Snowball",$J158:BM158))))</f>
        <v>0</v>
      </c>
      <c r="BO158" s="3">
        <f t="shared" si="296"/>
        <v>0</v>
      </c>
      <c r="BP158" s="104">
        <f t="shared" si="339"/>
        <v>0</v>
      </c>
      <c r="BQ158" s="3">
        <f t="shared" si="340"/>
        <v>0</v>
      </c>
      <c r="BR158" s="3">
        <f t="shared" si="341"/>
        <v>0</v>
      </c>
      <c r="BS158" s="3">
        <f t="shared" si="266"/>
        <v>0</v>
      </c>
      <c r="BT158" s="3">
        <f t="shared" si="267"/>
        <v>0</v>
      </c>
      <c r="BU158" s="3">
        <f>IF(BP158=0,0,IF(BR158-BS158=0,0,MIN(BR158-BS158,$D$1-$C158-SUMIF($J$15:BT$15,"Snowball",$J158:BT158))))</f>
        <v>0</v>
      </c>
      <c r="BV158" s="3">
        <f t="shared" si="297"/>
        <v>0</v>
      </c>
      <c r="BW158" s="104">
        <f t="shared" si="342"/>
        <v>0</v>
      </c>
      <c r="BX158" s="3">
        <f t="shared" si="343"/>
        <v>0</v>
      </c>
      <c r="BY158" s="3">
        <f t="shared" si="344"/>
        <v>0</v>
      </c>
      <c r="BZ158" s="3">
        <f t="shared" si="268"/>
        <v>0</v>
      </c>
      <c r="CA158" s="3">
        <f t="shared" si="269"/>
        <v>0</v>
      </c>
      <c r="CB158" s="3">
        <f>IF(BW158=0,0,IF(BY158-BZ158=0,0,MIN(BY158-BZ158,$D$1-$C158-SUMIF($J$15:CA$15,"Snowball",$J158:CA158))))</f>
        <v>0</v>
      </c>
      <c r="CC158" s="3">
        <f t="shared" si="298"/>
        <v>0</v>
      </c>
      <c r="CD158" s="104">
        <f t="shared" si="345"/>
        <v>0</v>
      </c>
      <c r="CE158" s="3">
        <f t="shared" si="346"/>
        <v>0</v>
      </c>
      <c r="CF158" s="3">
        <f t="shared" si="347"/>
        <v>0</v>
      </c>
      <c r="CG158" s="3">
        <f t="shared" si="270"/>
        <v>0</v>
      </c>
      <c r="CH158" s="3">
        <f t="shared" si="271"/>
        <v>0</v>
      </c>
      <c r="CI158" s="3">
        <f>IF(CD158=0,0,IF(CF158-CG158=0,0,MIN(CF158-CG158,$D$1-$C158-SUMIF($J$15:CH$15,"Snowball",$J158:CH158))))</f>
        <v>0</v>
      </c>
      <c r="CJ158" s="3">
        <f t="shared" si="299"/>
        <v>0</v>
      </c>
      <c r="CK158" s="104">
        <f t="shared" si="348"/>
        <v>0</v>
      </c>
      <c r="CL158" s="3">
        <f t="shared" si="349"/>
        <v>0</v>
      </c>
      <c r="CM158" s="3">
        <f t="shared" si="350"/>
        <v>0</v>
      </c>
      <c r="CN158" s="3">
        <f t="shared" si="272"/>
        <v>0</v>
      </c>
      <c r="CO158" s="3">
        <f t="shared" si="273"/>
        <v>0</v>
      </c>
      <c r="CP158" s="3">
        <f>IF(CK158=0,0,IF(CM158-CN158=0,0,MIN(CM158-CN158,$D$1-$C158-SUMIF($J$15:CO$15,"Snowball",$J158:CO158))))</f>
        <v>0</v>
      </c>
      <c r="CQ158" s="3">
        <f t="shared" si="300"/>
        <v>0</v>
      </c>
      <c r="CR158" s="104">
        <f t="shared" si="351"/>
        <v>0</v>
      </c>
      <c r="CS158" s="3">
        <f t="shared" si="352"/>
        <v>0</v>
      </c>
      <c r="CT158" s="3">
        <f t="shared" si="353"/>
        <v>0</v>
      </c>
      <c r="CU158" s="3">
        <f t="shared" si="274"/>
        <v>0</v>
      </c>
      <c r="CV158" s="3">
        <f t="shared" si="275"/>
        <v>0</v>
      </c>
      <c r="CW158" s="3">
        <f>IF(CR158=0,0,IF(CT158-CU158=0,0,MIN(CT158-CU158,$D$1-$C158-SUMIF($J$15:CV$15,"Snowball",$J158:CV158))))</f>
        <v>0</v>
      </c>
      <c r="CX158" s="3">
        <f t="shared" si="301"/>
        <v>0</v>
      </c>
      <c r="CY158" s="104">
        <f t="shared" si="354"/>
        <v>0</v>
      </c>
      <c r="CZ158" s="3">
        <f t="shared" si="355"/>
        <v>0</v>
      </c>
      <c r="DA158" s="3">
        <f t="shared" si="356"/>
        <v>0</v>
      </c>
      <c r="DB158" s="3">
        <f t="shared" si="276"/>
        <v>0</v>
      </c>
      <c r="DC158" s="3">
        <f t="shared" si="277"/>
        <v>0</v>
      </c>
      <c r="DD158" s="3">
        <f>IF(CY158=0,0,IF(DA158-DB158=0,0,MIN(DA158-DB158,$D$1-$C158-SUMIF($J$15:DC$15,"Snowball",$J158:DC158))))</f>
        <v>0</v>
      </c>
      <c r="DE158" s="3">
        <f t="shared" si="302"/>
        <v>0</v>
      </c>
      <c r="DF158" s="104">
        <f t="shared" si="357"/>
        <v>0</v>
      </c>
      <c r="DG158" s="3">
        <f t="shared" si="358"/>
        <v>0</v>
      </c>
      <c r="DH158" s="3">
        <f t="shared" si="359"/>
        <v>0</v>
      </c>
      <c r="DI158" s="3">
        <f t="shared" si="278"/>
        <v>0</v>
      </c>
      <c r="DJ158" s="3">
        <f t="shared" si="279"/>
        <v>0</v>
      </c>
      <c r="DK158" s="3">
        <f>IF(DF158=0,0,IF(DH158-DI158=0,0,MIN(DH158-DI158,$D$1-$C158-SUMIF($J$15:DJ$15,"Snowball",$J158:DJ158))))</f>
        <v>0</v>
      </c>
      <c r="DL158" s="3">
        <f t="shared" si="303"/>
        <v>0</v>
      </c>
      <c r="DM158" s="104">
        <f t="shared" si="360"/>
        <v>0</v>
      </c>
      <c r="DN158" s="3">
        <f t="shared" si="361"/>
        <v>0</v>
      </c>
      <c r="DO158" s="3">
        <f t="shared" si="362"/>
        <v>0</v>
      </c>
      <c r="DP158" s="3">
        <f t="shared" si="280"/>
        <v>0</v>
      </c>
      <c r="DQ158" s="3">
        <f t="shared" si="281"/>
        <v>0</v>
      </c>
      <c r="DR158" s="3">
        <f>IF(DM158=0,0,IF(DO158-DP158=0,0,MIN(DO158-DP158,$D$1-$C158-SUMIF($J$15:DQ$15,"Snowball",$J158:DQ158))))</f>
        <v>0</v>
      </c>
      <c r="DS158" s="3">
        <f t="shared" si="304"/>
        <v>0</v>
      </c>
      <c r="DT158" s="104">
        <f t="shared" si="363"/>
        <v>0</v>
      </c>
      <c r="DU158" s="3">
        <f t="shared" si="364"/>
        <v>0</v>
      </c>
      <c r="DV158" s="3">
        <f t="shared" si="365"/>
        <v>0</v>
      </c>
      <c r="DW158" s="3">
        <f t="shared" si="282"/>
        <v>0</v>
      </c>
      <c r="DX158" s="3">
        <f t="shared" si="283"/>
        <v>0</v>
      </c>
      <c r="DY158" s="3">
        <f>IF(DT158=0,0,IF(DV158-DW158=0,0,MIN(DV158-DW158,$D$1-$C158-SUMIF($J$15:DX$15,"Snowball",$J158:DX158))))</f>
        <v>0</v>
      </c>
      <c r="DZ158" s="3">
        <f t="shared" si="305"/>
        <v>0</v>
      </c>
      <c r="EA158" s="104">
        <f t="shared" si="366"/>
        <v>0</v>
      </c>
      <c r="EB158" s="3">
        <f t="shared" si="367"/>
        <v>0</v>
      </c>
      <c r="EC158" s="3">
        <f t="shared" si="368"/>
        <v>0</v>
      </c>
      <c r="ED158" s="3">
        <f t="shared" si="284"/>
        <v>0</v>
      </c>
      <c r="EE158" s="3">
        <f t="shared" si="285"/>
        <v>0</v>
      </c>
      <c r="EF158" s="3">
        <f>IF(EA158=0,0,IF(EC158-ED158=0,0,MIN(EC158-ED158,$D$1-$C158-SUMIF($J$15:EE$15,"Snowball",$J158:EE158))))</f>
        <v>0</v>
      </c>
      <c r="EG158" s="3">
        <f t="shared" si="306"/>
        <v>0</v>
      </c>
      <c r="EH158" s="104">
        <f t="shared" si="369"/>
        <v>0</v>
      </c>
      <c r="EI158" s="3">
        <f t="shared" si="370"/>
        <v>0</v>
      </c>
      <c r="EJ158" s="3">
        <f t="shared" si="371"/>
        <v>0</v>
      </c>
      <c r="EK158" s="3">
        <f t="shared" si="286"/>
        <v>0</v>
      </c>
      <c r="EL158" s="3">
        <f t="shared" si="287"/>
        <v>0</v>
      </c>
      <c r="EM158" s="3">
        <f>IF(EH158=0,0,IF(EJ158-EK158=0,0,MIN(EJ158-EK158,$D$1-$C158-SUMIF($J$15:EL$15,"Snowball",$J158:EL158))))</f>
        <v>0</v>
      </c>
      <c r="EN158" s="3">
        <f t="shared" si="307"/>
        <v>0</v>
      </c>
    </row>
    <row r="159" spans="1:144" x14ac:dyDescent="0.25">
      <c r="A159" s="1" t="s">
        <v>159</v>
      </c>
      <c r="B159" s="76">
        <f t="shared" si="308"/>
        <v>0</v>
      </c>
      <c r="C159" s="3">
        <f t="shared" si="309"/>
        <v>0</v>
      </c>
      <c r="D159" s="101">
        <f t="shared" si="310"/>
        <v>0</v>
      </c>
      <c r="E159" s="104">
        <f t="shared" si="311"/>
        <v>0</v>
      </c>
      <c r="F159" s="3">
        <f t="shared" si="312"/>
        <v>0</v>
      </c>
      <c r="G159" s="3">
        <f t="shared" si="313"/>
        <v>0</v>
      </c>
      <c r="H159" s="3">
        <f t="shared" si="248"/>
        <v>0</v>
      </c>
      <c r="I159" s="3">
        <f t="shared" si="249"/>
        <v>0</v>
      </c>
      <c r="J159" s="3">
        <f t="shared" si="314"/>
        <v>0</v>
      </c>
      <c r="K159" s="3">
        <f t="shared" si="288"/>
        <v>0</v>
      </c>
      <c r="L159" s="104">
        <f t="shared" si="315"/>
        <v>0</v>
      </c>
      <c r="M159" s="3">
        <f t="shared" si="316"/>
        <v>0</v>
      </c>
      <c r="N159" s="3">
        <f t="shared" si="317"/>
        <v>0</v>
      </c>
      <c r="O159" s="3">
        <f t="shared" si="250"/>
        <v>0</v>
      </c>
      <c r="P159" s="3">
        <f t="shared" si="251"/>
        <v>0</v>
      </c>
      <c r="Q159" s="3">
        <f>IF(L159=0,0,IF(N159-O159=0,0,MIN(N159-O159,$D$1-$C159-SUMIF($J$15:P$15,"Snowball",$J159:P159))))</f>
        <v>0</v>
      </c>
      <c r="R159" s="3">
        <f t="shared" si="289"/>
        <v>0</v>
      </c>
      <c r="S159" s="104">
        <f t="shared" si="318"/>
        <v>0</v>
      </c>
      <c r="T159" s="3">
        <f t="shared" si="319"/>
        <v>0</v>
      </c>
      <c r="U159" s="3">
        <f t="shared" si="320"/>
        <v>0</v>
      </c>
      <c r="V159" s="3">
        <f t="shared" si="252"/>
        <v>0</v>
      </c>
      <c r="W159" s="3">
        <f t="shared" si="253"/>
        <v>0</v>
      </c>
      <c r="X159" s="3">
        <f>IF(S159=0,0,IF(U159-V159=0,0,MIN(U159-V159,$D$1-$C159-SUMIF($J$15:W$15,"Snowball",$J159:W159))))</f>
        <v>0</v>
      </c>
      <c r="Y159" s="3">
        <f t="shared" si="290"/>
        <v>0</v>
      </c>
      <c r="Z159" s="104">
        <f t="shared" si="321"/>
        <v>0</v>
      </c>
      <c r="AA159" s="3">
        <f t="shared" si="322"/>
        <v>0</v>
      </c>
      <c r="AB159" s="3">
        <f t="shared" si="323"/>
        <v>0</v>
      </c>
      <c r="AC159" s="3">
        <f t="shared" si="254"/>
        <v>0</v>
      </c>
      <c r="AD159" s="3">
        <f t="shared" si="255"/>
        <v>0</v>
      </c>
      <c r="AE159" s="3">
        <f>IF(Z159=0,0,IF(AB159-AC159=0,0,MIN(AB159-AC159,$D$1-$C159-SUMIF($J$15:AD$15,"Snowball",$J159:AD159))))</f>
        <v>0</v>
      </c>
      <c r="AF159" s="3">
        <f t="shared" si="291"/>
        <v>0</v>
      </c>
      <c r="AG159" s="104">
        <f t="shared" si="324"/>
        <v>0</v>
      </c>
      <c r="AH159" s="3">
        <f t="shared" si="325"/>
        <v>0</v>
      </c>
      <c r="AI159" s="3">
        <f t="shared" si="326"/>
        <v>0</v>
      </c>
      <c r="AJ159" s="3">
        <f t="shared" si="256"/>
        <v>0</v>
      </c>
      <c r="AK159" s="3">
        <f t="shared" si="257"/>
        <v>0</v>
      </c>
      <c r="AL159" s="3">
        <f>IF(AG159=0,0,IF(AI159-AJ159=0,0,MIN(AI159-AJ159,$D$1-$C159-SUMIF($J$15:AK$15,"Snowball",$J159:AK159))))</f>
        <v>0</v>
      </c>
      <c r="AM159" s="3">
        <f t="shared" si="292"/>
        <v>0</v>
      </c>
      <c r="AN159" s="104">
        <f t="shared" si="327"/>
        <v>0</v>
      </c>
      <c r="AO159" s="3">
        <f t="shared" si="328"/>
        <v>0</v>
      </c>
      <c r="AP159" s="3">
        <f t="shared" si="329"/>
        <v>0</v>
      </c>
      <c r="AQ159" s="3">
        <f t="shared" si="258"/>
        <v>0</v>
      </c>
      <c r="AR159" s="3">
        <f t="shared" si="259"/>
        <v>0</v>
      </c>
      <c r="AS159" s="3">
        <f>IF(AN159=0,0,IF(AP159-AQ159=0,0,MIN(AP159-AQ159,$D$1-$C159-SUMIF($J$15:AR$15,"Snowball",$J159:AR159))))</f>
        <v>0</v>
      </c>
      <c r="AT159" s="3">
        <f t="shared" si="293"/>
        <v>0</v>
      </c>
      <c r="AU159" s="104">
        <f t="shared" si="330"/>
        <v>0</v>
      </c>
      <c r="AV159" s="3">
        <f t="shared" si="331"/>
        <v>0</v>
      </c>
      <c r="AW159" s="3">
        <f t="shared" si="332"/>
        <v>0</v>
      </c>
      <c r="AX159" s="3">
        <f t="shared" si="260"/>
        <v>0</v>
      </c>
      <c r="AY159" s="3">
        <f t="shared" si="261"/>
        <v>0</v>
      </c>
      <c r="AZ159" s="3">
        <f>IF(AU159=0,0,IF(AW159-AX159=0,0,MIN(AW159-AX159,$D$1-$C159-SUMIF($J$15:AY$15,"Snowball",$J159:AY159))))</f>
        <v>0</v>
      </c>
      <c r="BA159" s="3">
        <f t="shared" si="294"/>
        <v>0</v>
      </c>
      <c r="BB159" s="104">
        <f t="shared" si="333"/>
        <v>0</v>
      </c>
      <c r="BC159" s="3">
        <f t="shared" si="334"/>
        <v>0</v>
      </c>
      <c r="BD159" s="3">
        <f t="shared" si="335"/>
        <v>0</v>
      </c>
      <c r="BE159" s="3">
        <f t="shared" si="262"/>
        <v>0</v>
      </c>
      <c r="BF159" s="3">
        <f t="shared" si="263"/>
        <v>0</v>
      </c>
      <c r="BG159" s="3">
        <f>IF(BB159=0,0,IF(BD159-BE159=0,0,MIN(BD159-BE159,$D$1-$C159-SUMIF($J$15:BF$15,"Snowball",$J159:BF159))))</f>
        <v>0</v>
      </c>
      <c r="BH159" s="3">
        <f t="shared" si="295"/>
        <v>0</v>
      </c>
      <c r="BI159" s="104">
        <f t="shared" si="336"/>
        <v>0</v>
      </c>
      <c r="BJ159" s="3">
        <f t="shared" si="337"/>
        <v>0</v>
      </c>
      <c r="BK159" s="3">
        <f t="shared" si="338"/>
        <v>0</v>
      </c>
      <c r="BL159" s="3">
        <f t="shared" si="264"/>
        <v>0</v>
      </c>
      <c r="BM159" s="3">
        <f t="shared" si="265"/>
        <v>0</v>
      </c>
      <c r="BN159" s="3">
        <f>IF(BI159=0,0,IF(BK159-BL159=0,0,MIN(BK159-BL159,$D$1-$C159-SUMIF($J$15:BM$15,"Snowball",$J159:BM159))))</f>
        <v>0</v>
      </c>
      <c r="BO159" s="3">
        <f t="shared" si="296"/>
        <v>0</v>
      </c>
      <c r="BP159" s="104">
        <f t="shared" si="339"/>
        <v>0</v>
      </c>
      <c r="BQ159" s="3">
        <f t="shared" si="340"/>
        <v>0</v>
      </c>
      <c r="BR159" s="3">
        <f t="shared" si="341"/>
        <v>0</v>
      </c>
      <c r="BS159" s="3">
        <f t="shared" si="266"/>
        <v>0</v>
      </c>
      <c r="BT159" s="3">
        <f t="shared" si="267"/>
        <v>0</v>
      </c>
      <c r="BU159" s="3">
        <f>IF(BP159=0,0,IF(BR159-BS159=0,0,MIN(BR159-BS159,$D$1-$C159-SUMIF($J$15:BT$15,"Snowball",$J159:BT159))))</f>
        <v>0</v>
      </c>
      <c r="BV159" s="3">
        <f t="shared" si="297"/>
        <v>0</v>
      </c>
      <c r="BW159" s="104">
        <f t="shared" si="342"/>
        <v>0</v>
      </c>
      <c r="BX159" s="3">
        <f t="shared" si="343"/>
        <v>0</v>
      </c>
      <c r="BY159" s="3">
        <f t="shared" si="344"/>
        <v>0</v>
      </c>
      <c r="BZ159" s="3">
        <f t="shared" si="268"/>
        <v>0</v>
      </c>
      <c r="CA159" s="3">
        <f t="shared" si="269"/>
        <v>0</v>
      </c>
      <c r="CB159" s="3">
        <f>IF(BW159=0,0,IF(BY159-BZ159=0,0,MIN(BY159-BZ159,$D$1-$C159-SUMIF($J$15:CA$15,"Snowball",$J159:CA159))))</f>
        <v>0</v>
      </c>
      <c r="CC159" s="3">
        <f t="shared" si="298"/>
        <v>0</v>
      </c>
      <c r="CD159" s="104">
        <f t="shared" si="345"/>
        <v>0</v>
      </c>
      <c r="CE159" s="3">
        <f t="shared" si="346"/>
        <v>0</v>
      </c>
      <c r="CF159" s="3">
        <f t="shared" si="347"/>
        <v>0</v>
      </c>
      <c r="CG159" s="3">
        <f t="shared" si="270"/>
        <v>0</v>
      </c>
      <c r="CH159" s="3">
        <f t="shared" si="271"/>
        <v>0</v>
      </c>
      <c r="CI159" s="3">
        <f>IF(CD159=0,0,IF(CF159-CG159=0,0,MIN(CF159-CG159,$D$1-$C159-SUMIF($J$15:CH$15,"Snowball",$J159:CH159))))</f>
        <v>0</v>
      </c>
      <c r="CJ159" s="3">
        <f t="shared" si="299"/>
        <v>0</v>
      </c>
      <c r="CK159" s="104">
        <f t="shared" si="348"/>
        <v>0</v>
      </c>
      <c r="CL159" s="3">
        <f t="shared" si="349"/>
        <v>0</v>
      </c>
      <c r="CM159" s="3">
        <f t="shared" si="350"/>
        <v>0</v>
      </c>
      <c r="CN159" s="3">
        <f t="shared" si="272"/>
        <v>0</v>
      </c>
      <c r="CO159" s="3">
        <f t="shared" si="273"/>
        <v>0</v>
      </c>
      <c r="CP159" s="3">
        <f>IF(CK159=0,0,IF(CM159-CN159=0,0,MIN(CM159-CN159,$D$1-$C159-SUMIF($J$15:CO$15,"Snowball",$J159:CO159))))</f>
        <v>0</v>
      </c>
      <c r="CQ159" s="3">
        <f t="shared" si="300"/>
        <v>0</v>
      </c>
      <c r="CR159" s="104">
        <f t="shared" si="351"/>
        <v>0</v>
      </c>
      <c r="CS159" s="3">
        <f t="shared" si="352"/>
        <v>0</v>
      </c>
      <c r="CT159" s="3">
        <f t="shared" si="353"/>
        <v>0</v>
      </c>
      <c r="CU159" s="3">
        <f t="shared" si="274"/>
        <v>0</v>
      </c>
      <c r="CV159" s="3">
        <f t="shared" si="275"/>
        <v>0</v>
      </c>
      <c r="CW159" s="3">
        <f>IF(CR159=0,0,IF(CT159-CU159=0,0,MIN(CT159-CU159,$D$1-$C159-SUMIF($J$15:CV$15,"Snowball",$J159:CV159))))</f>
        <v>0</v>
      </c>
      <c r="CX159" s="3">
        <f t="shared" si="301"/>
        <v>0</v>
      </c>
      <c r="CY159" s="104">
        <f t="shared" si="354"/>
        <v>0</v>
      </c>
      <c r="CZ159" s="3">
        <f t="shared" si="355"/>
        <v>0</v>
      </c>
      <c r="DA159" s="3">
        <f t="shared" si="356"/>
        <v>0</v>
      </c>
      <c r="DB159" s="3">
        <f t="shared" si="276"/>
        <v>0</v>
      </c>
      <c r="DC159" s="3">
        <f t="shared" si="277"/>
        <v>0</v>
      </c>
      <c r="DD159" s="3">
        <f>IF(CY159=0,0,IF(DA159-DB159=0,0,MIN(DA159-DB159,$D$1-$C159-SUMIF($J$15:DC$15,"Snowball",$J159:DC159))))</f>
        <v>0</v>
      </c>
      <c r="DE159" s="3">
        <f t="shared" si="302"/>
        <v>0</v>
      </c>
      <c r="DF159" s="104">
        <f t="shared" si="357"/>
        <v>0</v>
      </c>
      <c r="DG159" s="3">
        <f t="shared" si="358"/>
        <v>0</v>
      </c>
      <c r="DH159" s="3">
        <f t="shared" si="359"/>
        <v>0</v>
      </c>
      <c r="DI159" s="3">
        <f t="shared" si="278"/>
        <v>0</v>
      </c>
      <c r="DJ159" s="3">
        <f t="shared" si="279"/>
        <v>0</v>
      </c>
      <c r="DK159" s="3">
        <f>IF(DF159=0,0,IF(DH159-DI159=0,0,MIN(DH159-DI159,$D$1-$C159-SUMIF($J$15:DJ$15,"Snowball",$J159:DJ159))))</f>
        <v>0</v>
      </c>
      <c r="DL159" s="3">
        <f t="shared" si="303"/>
        <v>0</v>
      </c>
      <c r="DM159" s="104">
        <f t="shared" si="360"/>
        <v>0</v>
      </c>
      <c r="DN159" s="3">
        <f t="shared" si="361"/>
        <v>0</v>
      </c>
      <c r="DO159" s="3">
        <f t="shared" si="362"/>
        <v>0</v>
      </c>
      <c r="DP159" s="3">
        <f t="shared" si="280"/>
        <v>0</v>
      </c>
      <c r="DQ159" s="3">
        <f t="shared" si="281"/>
        <v>0</v>
      </c>
      <c r="DR159" s="3">
        <f>IF(DM159=0,0,IF(DO159-DP159=0,0,MIN(DO159-DP159,$D$1-$C159-SUMIF($J$15:DQ$15,"Snowball",$J159:DQ159))))</f>
        <v>0</v>
      </c>
      <c r="DS159" s="3">
        <f t="shared" si="304"/>
        <v>0</v>
      </c>
      <c r="DT159" s="104">
        <f t="shared" si="363"/>
        <v>0</v>
      </c>
      <c r="DU159" s="3">
        <f t="shared" si="364"/>
        <v>0</v>
      </c>
      <c r="DV159" s="3">
        <f t="shared" si="365"/>
        <v>0</v>
      </c>
      <c r="DW159" s="3">
        <f t="shared" si="282"/>
        <v>0</v>
      </c>
      <c r="DX159" s="3">
        <f t="shared" si="283"/>
        <v>0</v>
      </c>
      <c r="DY159" s="3">
        <f>IF(DT159=0,0,IF(DV159-DW159=0,0,MIN(DV159-DW159,$D$1-$C159-SUMIF($J$15:DX$15,"Snowball",$J159:DX159))))</f>
        <v>0</v>
      </c>
      <c r="DZ159" s="3">
        <f t="shared" si="305"/>
        <v>0</v>
      </c>
      <c r="EA159" s="104">
        <f t="shared" si="366"/>
        <v>0</v>
      </c>
      <c r="EB159" s="3">
        <f t="shared" si="367"/>
        <v>0</v>
      </c>
      <c r="EC159" s="3">
        <f t="shared" si="368"/>
        <v>0</v>
      </c>
      <c r="ED159" s="3">
        <f t="shared" si="284"/>
        <v>0</v>
      </c>
      <c r="EE159" s="3">
        <f t="shared" si="285"/>
        <v>0</v>
      </c>
      <c r="EF159" s="3">
        <f>IF(EA159=0,0,IF(EC159-ED159=0,0,MIN(EC159-ED159,$D$1-$C159-SUMIF($J$15:EE$15,"Snowball",$J159:EE159))))</f>
        <v>0</v>
      </c>
      <c r="EG159" s="3">
        <f t="shared" si="306"/>
        <v>0</v>
      </c>
      <c r="EH159" s="104">
        <f t="shared" si="369"/>
        <v>0</v>
      </c>
      <c r="EI159" s="3">
        <f t="shared" si="370"/>
        <v>0</v>
      </c>
      <c r="EJ159" s="3">
        <f t="shared" si="371"/>
        <v>0</v>
      </c>
      <c r="EK159" s="3">
        <f t="shared" si="286"/>
        <v>0</v>
      </c>
      <c r="EL159" s="3">
        <f t="shared" si="287"/>
        <v>0</v>
      </c>
      <c r="EM159" s="3">
        <f>IF(EH159=0,0,IF(EJ159-EK159=0,0,MIN(EJ159-EK159,$D$1-$C159-SUMIF($J$15:EL$15,"Snowball",$J159:EL159))))</f>
        <v>0</v>
      </c>
      <c r="EN159" s="3">
        <f t="shared" si="307"/>
        <v>0</v>
      </c>
    </row>
    <row r="160" spans="1:144" x14ac:dyDescent="0.25">
      <c r="A160" s="1" t="s">
        <v>160</v>
      </c>
      <c r="B160" s="76">
        <f t="shared" si="308"/>
        <v>0</v>
      </c>
      <c r="C160" s="3">
        <f t="shared" si="309"/>
        <v>0</v>
      </c>
      <c r="D160" s="101">
        <f t="shared" si="310"/>
        <v>0</v>
      </c>
      <c r="E160" s="104">
        <f t="shared" si="311"/>
        <v>0</v>
      </c>
      <c r="F160" s="3">
        <f t="shared" si="312"/>
        <v>0</v>
      </c>
      <c r="G160" s="3">
        <f t="shared" si="313"/>
        <v>0</v>
      </c>
      <c r="H160" s="3">
        <f t="shared" si="248"/>
        <v>0</v>
      </c>
      <c r="I160" s="3">
        <f t="shared" si="249"/>
        <v>0</v>
      </c>
      <c r="J160" s="3">
        <f t="shared" si="314"/>
        <v>0</v>
      </c>
      <c r="K160" s="3">
        <f t="shared" si="288"/>
        <v>0</v>
      </c>
      <c r="L160" s="104">
        <f t="shared" si="315"/>
        <v>0</v>
      </c>
      <c r="M160" s="3">
        <f t="shared" si="316"/>
        <v>0</v>
      </c>
      <c r="N160" s="3">
        <f t="shared" si="317"/>
        <v>0</v>
      </c>
      <c r="O160" s="3">
        <f t="shared" si="250"/>
        <v>0</v>
      </c>
      <c r="P160" s="3">
        <f t="shared" si="251"/>
        <v>0</v>
      </c>
      <c r="Q160" s="3">
        <f>IF(L160=0,0,IF(N160-O160=0,0,MIN(N160-O160,$D$1-$C160-SUMIF($J$15:P$15,"Snowball",$J160:P160))))</f>
        <v>0</v>
      </c>
      <c r="R160" s="3">
        <f t="shared" si="289"/>
        <v>0</v>
      </c>
      <c r="S160" s="104">
        <f t="shared" si="318"/>
        <v>0</v>
      </c>
      <c r="T160" s="3">
        <f t="shared" si="319"/>
        <v>0</v>
      </c>
      <c r="U160" s="3">
        <f t="shared" si="320"/>
        <v>0</v>
      </c>
      <c r="V160" s="3">
        <f t="shared" si="252"/>
        <v>0</v>
      </c>
      <c r="W160" s="3">
        <f t="shared" si="253"/>
        <v>0</v>
      </c>
      <c r="X160" s="3">
        <f>IF(S160=0,0,IF(U160-V160=0,0,MIN(U160-V160,$D$1-$C160-SUMIF($J$15:W$15,"Snowball",$J160:W160))))</f>
        <v>0</v>
      </c>
      <c r="Y160" s="3">
        <f t="shared" si="290"/>
        <v>0</v>
      </c>
      <c r="Z160" s="104">
        <f t="shared" si="321"/>
        <v>0</v>
      </c>
      <c r="AA160" s="3">
        <f t="shared" si="322"/>
        <v>0</v>
      </c>
      <c r="AB160" s="3">
        <f t="shared" si="323"/>
        <v>0</v>
      </c>
      <c r="AC160" s="3">
        <f t="shared" si="254"/>
        <v>0</v>
      </c>
      <c r="AD160" s="3">
        <f t="shared" si="255"/>
        <v>0</v>
      </c>
      <c r="AE160" s="3">
        <f>IF(Z160=0,0,IF(AB160-AC160=0,0,MIN(AB160-AC160,$D$1-$C160-SUMIF($J$15:AD$15,"Snowball",$J160:AD160))))</f>
        <v>0</v>
      </c>
      <c r="AF160" s="3">
        <f t="shared" si="291"/>
        <v>0</v>
      </c>
      <c r="AG160" s="104">
        <f t="shared" si="324"/>
        <v>0</v>
      </c>
      <c r="AH160" s="3">
        <f t="shared" si="325"/>
        <v>0</v>
      </c>
      <c r="AI160" s="3">
        <f t="shared" si="326"/>
        <v>0</v>
      </c>
      <c r="AJ160" s="3">
        <f t="shared" si="256"/>
        <v>0</v>
      </c>
      <c r="AK160" s="3">
        <f t="shared" si="257"/>
        <v>0</v>
      </c>
      <c r="AL160" s="3">
        <f>IF(AG160=0,0,IF(AI160-AJ160=0,0,MIN(AI160-AJ160,$D$1-$C160-SUMIF($J$15:AK$15,"Snowball",$J160:AK160))))</f>
        <v>0</v>
      </c>
      <c r="AM160" s="3">
        <f t="shared" si="292"/>
        <v>0</v>
      </c>
      <c r="AN160" s="104">
        <f t="shared" si="327"/>
        <v>0</v>
      </c>
      <c r="AO160" s="3">
        <f t="shared" si="328"/>
        <v>0</v>
      </c>
      <c r="AP160" s="3">
        <f t="shared" si="329"/>
        <v>0</v>
      </c>
      <c r="AQ160" s="3">
        <f t="shared" si="258"/>
        <v>0</v>
      </c>
      <c r="AR160" s="3">
        <f t="shared" si="259"/>
        <v>0</v>
      </c>
      <c r="AS160" s="3">
        <f>IF(AN160=0,0,IF(AP160-AQ160=0,0,MIN(AP160-AQ160,$D$1-$C160-SUMIF($J$15:AR$15,"Snowball",$J160:AR160))))</f>
        <v>0</v>
      </c>
      <c r="AT160" s="3">
        <f t="shared" si="293"/>
        <v>0</v>
      </c>
      <c r="AU160" s="104">
        <f t="shared" si="330"/>
        <v>0</v>
      </c>
      <c r="AV160" s="3">
        <f t="shared" si="331"/>
        <v>0</v>
      </c>
      <c r="AW160" s="3">
        <f t="shared" si="332"/>
        <v>0</v>
      </c>
      <c r="AX160" s="3">
        <f t="shared" si="260"/>
        <v>0</v>
      </c>
      <c r="AY160" s="3">
        <f t="shared" si="261"/>
        <v>0</v>
      </c>
      <c r="AZ160" s="3">
        <f>IF(AU160=0,0,IF(AW160-AX160=0,0,MIN(AW160-AX160,$D$1-$C160-SUMIF($J$15:AY$15,"Snowball",$J160:AY160))))</f>
        <v>0</v>
      </c>
      <c r="BA160" s="3">
        <f t="shared" si="294"/>
        <v>0</v>
      </c>
      <c r="BB160" s="104">
        <f t="shared" si="333"/>
        <v>0</v>
      </c>
      <c r="BC160" s="3">
        <f t="shared" si="334"/>
        <v>0</v>
      </c>
      <c r="BD160" s="3">
        <f t="shared" si="335"/>
        <v>0</v>
      </c>
      <c r="BE160" s="3">
        <f t="shared" si="262"/>
        <v>0</v>
      </c>
      <c r="BF160" s="3">
        <f t="shared" si="263"/>
        <v>0</v>
      </c>
      <c r="BG160" s="3">
        <f>IF(BB160=0,0,IF(BD160-BE160=0,0,MIN(BD160-BE160,$D$1-$C160-SUMIF($J$15:BF$15,"Snowball",$J160:BF160))))</f>
        <v>0</v>
      </c>
      <c r="BH160" s="3">
        <f t="shared" si="295"/>
        <v>0</v>
      </c>
      <c r="BI160" s="104">
        <f t="shared" si="336"/>
        <v>0</v>
      </c>
      <c r="BJ160" s="3">
        <f t="shared" si="337"/>
        <v>0</v>
      </c>
      <c r="BK160" s="3">
        <f t="shared" si="338"/>
        <v>0</v>
      </c>
      <c r="BL160" s="3">
        <f t="shared" si="264"/>
        <v>0</v>
      </c>
      <c r="BM160" s="3">
        <f t="shared" si="265"/>
        <v>0</v>
      </c>
      <c r="BN160" s="3">
        <f>IF(BI160=0,0,IF(BK160-BL160=0,0,MIN(BK160-BL160,$D$1-$C160-SUMIF($J$15:BM$15,"Snowball",$J160:BM160))))</f>
        <v>0</v>
      </c>
      <c r="BO160" s="3">
        <f t="shared" si="296"/>
        <v>0</v>
      </c>
      <c r="BP160" s="104">
        <f t="shared" si="339"/>
        <v>0</v>
      </c>
      <c r="BQ160" s="3">
        <f t="shared" si="340"/>
        <v>0</v>
      </c>
      <c r="BR160" s="3">
        <f t="shared" si="341"/>
        <v>0</v>
      </c>
      <c r="BS160" s="3">
        <f t="shared" si="266"/>
        <v>0</v>
      </c>
      <c r="BT160" s="3">
        <f t="shared" si="267"/>
        <v>0</v>
      </c>
      <c r="BU160" s="3">
        <f>IF(BP160=0,0,IF(BR160-BS160=0,0,MIN(BR160-BS160,$D$1-$C160-SUMIF($J$15:BT$15,"Snowball",$J160:BT160))))</f>
        <v>0</v>
      </c>
      <c r="BV160" s="3">
        <f t="shared" si="297"/>
        <v>0</v>
      </c>
      <c r="BW160" s="104">
        <f t="shared" si="342"/>
        <v>0</v>
      </c>
      <c r="BX160" s="3">
        <f t="shared" si="343"/>
        <v>0</v>
      </c>
      <c r="BY160" s="3">
        <f t="shared" si="344"/>
        <v>0</v>
      </c>
      <c r="BZ160" s="3">
        <f t="shared" si="268"/>
        <v>0</v>
      </c>
      <c r="CA160" s="3">
        <f t="shared" si="269"/>
        <v>0</v>
      </c>
      <c r="CB160" s="3">
        <f>IF(BW160=0,0,IF(BY160-BZ160=0,0,MIN(BY160-BZ160,$D$1-$C160-SUMIF($J$15:CA$15,"Snowball",$J160:CA160))))</f>
        <v>0</v>
      </c>
      <c r="CC160" s="3">
        <f t="shared" si="298"/>
        <v>0</v>
      </c>
      <c r="CD160" s="104">
        <f t="shared" si="345"/>
        <v>0</v>
      </c>
      <c r="CE160" s="3">
        <f t="shared" si="346"/>
        <v>0</v>
      </c>
      <c r="CF160" s="3">
        <f t="shared" si="347"/>
        <v>0</v>
      </c>
      <c r="CG160" s="3">
        <f t="shared" si="270"/>
        <v>0</v>
      </c>
      <c r="CH160" s="3">
        <f t="shared" si="271"/>
        <v>0</v>
      </c>
      <c r="CI160" s="3">
        <f>IF(CD160=0,0,IF(CF160-CG160=0,0,MIN(CF160-CG160,$D$1-$C160-SUMIF($J$15:CH$15,"Snowball",$J160:CH160))))</f>
        <v>0</v>
      </c>
      <c r="CJ160" s="3">
        <f t="shared" si="299"/>
        <v>0</v>
      </c>
      <c r="CK160" s="104">
        <f t="shared" si="348"/>
        <v>0</v>
      </c>
      <c r="CL160" s="3">
        <f t="shared" si="349"/>
        <v>0</v>
      </c>
      <c r="CM160" s="3">
        <f t="shared" si="350"/>
        <v>0</v>
      </c>
      <c r="CN160" s="3">
        <f t="shared" si="272"/>
        <v>0</v>
      </c>
      <c r="CO160" s="3">
        <f t="shared" si="273"/>
        <v>0</v>
      </c>
      <c r="CP160" s="3">
        <f>IF(CK160=0,0,IF(CM160-CN160=0,0,MIN(CM160-CN160,$D$1-$C160-SUMIF($J$15:CO$15,"Snowball",$J160:CO160))))</f>
        <v>0</v>
      </c>
      <c r="CQ160" s="3">
        <f t="shared" si="300"/>
        <v>0</v>
      </c>
      <c r="CR160" s="104">
        <f t="shared" si="351"/>
        <v>0</v>
      </c>
      <c r="CS160" s="3">
        <f t="shared" si="352"/>
        <v>0</v>
      </c>
      <c r="CT160" s="3">
        <f t="shared" si="353"/>
        <v>0</v>
      </c>
      <c r="CU160" s="3">
        <f t="shared" si="274"/>
        <v>0</v>
      </c>
      <c r="CV160" s="3">
        <f t="shared" si="275"/>
        <v>0</v>
      </c>
      <c r="CW160" s="3">
        <f>IF(CR160=0,0,IF(CT160-CU160=0,0,MIN(CT160-CU160,$D$1-$C160-SUMIF($J$15:CV$15,"Snowball",$J160:CV160))))</f>
        <v>0</v>
      </c>
      <c r="CX160" s="3">
        <f t="shared" si="301"/>
        <v>0</v>
      </c>
      <c r="CY160" s="104">
        <f t="shared" si="354"/>
        <v>0</v>
      </c>
      <c r="CZ160" s="3">
        <f t="shared" si="355"/>
        <v>0</v>
      </c>
      <c r="DA160" s="3">
        <f t="shared" si="356"/>
        <v>0</v>
      </c>
      <c r="DB160" s="3">
        <f t="shared" si="276"/>
        <v>0</v>
      </c>
      <c r="DC160" s="3">
        <f t="shared" si="277"/>
        <v>0</v>
      </c>
      <c r="DD160" s="3">
        <f>IF(CY160=0,0,IF(DA160-DB160=0,0,MIN(DA160-DB160,$D$1-$C160-SUMIF($J$15:DC$15,"Snowball",$J160:DC160))))</f>
        <v>0</v>
      </c>
      <c r="DE160" s="3">
        <f t="shared" si="302"/>
        <v>0</v>
      </c>
      <c r="DF160" s="104">
        <f t="shared" si="357"/>
        <v>0</v>
      </c>
      <c r="DG160" s="3">
        <f t="shared" si="358"/>
        <v>0</v>
      </c>
      <c r="DH160" s="3">
        <f t="shared" si="359"/>
        <v>0</v>
      </c>
      <c r="DI160" s="3">
        <f t="shared" si="278"/>
        <v>0</v>
      </c>
      <c r="DJ160" s="3">
        <f t="shared" si="279"/>
        <v>0</v>
      </c>
      <c r="DK160" s="3">
        <f>IF(DF160=0,0,IF(DH160-DI160=0,0,MIN(DH160-DI160,$D$1-$C160-SUMIF($J$15:DJ$15,"Snowball",$J160:DJ160))))</f>
        <v>0</v>
      </c>
      <c r="DL160" s="3">
        <f t="shared" si="303"/>
        <v>0</v>
      </c>
      <c r="DM160" s="104">
        <f t="shared" si="360"/>
        <v>0</v>
      </c>
      <c r="DN160" s="3">
        <f t="shared" si="361"/>
        <v>0</v>
      </c>
      <c r="DO160" s="3">
        <f t="shared" si="362"/>
        <v>0</v>
      </c>
      <c r="DP160" s="3">
        <f t="shared" si="280"/>
        <v>0</v>
      </c>
      <c r="DQ160" s="3">
        <f t="shared" si="281"/>
        <v>0</v>
      </c>
      <c r="DR160" s="3">
        <f>IF(DM160=0,0,IF(DO160-DP160=0,0,MIN(DO160-DP160,$D$1-$C160-SUMIF($J$15:DQ$15,"Snowball",$J160:DQ160))))</f>
        <v>0</v>
      </c>
      <c r="DS160" s="3">
        <f t="shared" si="304"/>
        <v>0</v>
      </c>
      <c r="DT160" s="104">
        <f t="shared" si="363"/>
        <v>0</v>
      </c>
      <c r="DU160" s="3">
        <f t="shared" si="364"/>
        <v>0</v>
      </c>
      <c r="DV160" s="3">
        <f t="shared" si="365"/>
        <v>0</v>
      </c>
      <c r="DW160" s="3">
        <f t="shared" si="282"/>
        <v>0</v>
      </c>
      <c r="DX160" s="3">
        <f t="shared" si="283"/>
        <v>0</v>
      </c>
      <c r="DY160" s="3">
        <f>IF(DT160=0,0,IF(DV160-DW160=0,0,MIN(DV160-DW160,$D$1-$C160-SUMIF($J$15:DX$15,"Snowball",$J160:DX160))))</f>
        <v>0</v>
      </c>
      <c r="DZ160" s="3">
        <f t="shared" si="305"/>
        <v>0</v>
      </c>
      <c r="EA160" s="104">
        <f t="shared" si="366"/>
        <v>0</v>
      </c>
      <c r="EB160" s="3">
        <f t="shared" si="367"/>
        <v>0</v>
      </c>
      <c r="EC160" s="3">
        <f t="shared" si="368"/>
        <v>0</v>
      </c>
      <c r="ED160" s="3">
        <f t="shared" si="284"/>
        <v>0</v>
      </c>
      <c r="EE160" s="3">
        <f t="shared" si="285"/>
        <v>0</v>
      </c>
      <c r="EF160" s="3">
        <f>IF(EA160=0,0,IF(EC160-ED160=0,0,MIN(EC160-ED160,$D$1-$C160-SUMIF($J$15:EE$15,"Snowball",$J160:EE160))))</f>
        <v>0</v>
      </c>
      <c r="EG160" s="3">
        <f t="shared" si="306"/>
        <v>0</v>
      </c>
      <c r="EH160" s="104">
        <f t="shared" si="369"/>
        <v>0</v>
      </c>
      <c r="EI160" s="3">
        <f t="shared" si="370"/>
        <v>0</v>
      </c>
      <c r="EJ160" s="3">
        <f t="shared" si="371"/>
        <v>0</v>
      </c>
      <c r="EK160" s="3">
        <f t="shared" si="286"/>
        <v>0</v>
      </c>
      <c r="EL160" s="3">
        <f t="shared" si="287"/>
        <v>0</v>
      </c>
      <c r="EM160" s="3">
        <f>IF(EH160=0,0,IF(EJ160-EK160=0,0,MIN(EJ160-EK160,$D$1-$C160-SUMIF($J$15:EL$15,"Snowball",$J160:EL160))))</f>
        <v>0</v>
      </c>
      <c r="EN160" s="3">
        <f t="shared" si="307"/>
        <v>0</v>
      </c>
    </row>
    <row r="161" spans="1:144" x14ac:dyDescent="0.25">
      <c r="A161" s="1" t="s">
        <v>161</v>
      </c>
      <c r="B161" s="76">
        <f t="shared" si="308"/>
        <v>0</v>
      </c>
      <c r="C161" s="3">
        <f t="shared" si="309"/>
        <v>0</v>
      </c>
      <c r="D161" s="101">
        <f t="shared" si="310"/>
        <v>0</v>
      </c>
      <c r="E161" s="104">
        <f t="shared" si="311"/>
        <v>0</v>
      </c>
      <c r="F161" s="3">
        <f t="shared" si="312"/>
        <v>0</v>
      </c>
      <c r="G161" s="3">
        <f t="shared" si="313"/>
        <v>0</v>
      </c>
      <c r="H161" s="3">
        <f t="shared" si="248"/>
        <v>0</v>
      </c>
      <c r="I161" s="3">
        <f t="shared" si="249"/>
        <v>0</v>
      </c>
      <c r="J161" s="3">
        <f t="shared" si="314"/>
        <v>0</v>
      </c>
      <c r="K161" s="3">
        <f t="shared" si="288"/>
        <v>0</v>
      </c>
      <c r="L161" s="104">
        <f t="shared" si="315"/>
        <v>0</v>
      </c>
      <c r="M161" s="3">
        <f t="shared" si="316"/>
        <v>0</v>
      </c>
      <c r="N161" s="3">
        <f t="shared" si="317"/>
        <v>0</v>
      </c>
      <c r="O161" s="3">
        <f t="shared" si="250"/>
        <v>0</v>
      </c>
      <c r="P161" s="3">
        <f t="shared" si="251"/>
        <v>0</v>
      </c>
      <c r="Q161" s="3">
        <f>IF(L161=0,0,IF(N161-O161=0,0,MIN(N161-O161,$D$1-$C161-SUMIF($J$15:P$15,"Snowball",$J161:P161))))</f>
        <v>0</v>
      </c>
      <c r="R161" s="3">
        <f t="shared" si="289"/>
        <v>0</v>
      </c>
      <c r="S161" s="104">
        <f t="shared" si="318"/>
        <v>0</v>
      </c>
      <c r="T161" s="3">
        <f t="shared" si="319"/>
        <v>0</v>
      </c>
      <c r="U161" s="3">
        <f t="shared" si="320"/>
        <v>0</v>
      </c>
      <c r="V161" s="3">
        <f t="shared" si="252"/>
        <v>0</v>
      </c>
      <c r="W161" s="3">
        <f t="shared" si="253"/>
        <v>0</v>
      </c>
      <c r="X161" s="3">
        <f>IF(S161=0,0,IF(U161-V161=0,0,MIN(U161-V161,$D$1-$C161-SUMIF($J$15:W$15,"Snowball",$J161:W161))))</f>
        <v>0</v>
      </c>
      <c r="Y161" s="3">
        <f t="shared" si="290"/>
        <v>0</v>
      </c>
      <c r="Z161" s="104">
        <f t="shared" si="321"/>
        <v>0</v>
      </c>
      <c r="AA161" s="3">
        <f t="shared" si="322"/>
        <v>0</v>
      </c>
      <c r="AB161" s="3">
        <f t="shared" si="323"/>
        <v>0</v>
      </c>
      <c r="AC161" s="3">
        <f t="shared" si="254"/>
        <v>0</v>
      </c>
      <c r="AD161" s="3">
        <f t="shared" si="255"/>
        <v>0</v>
      </c>
      <c r="AE161" s="3">
        <f>IF(Z161=0,0,IF(AB161-AC161=0,0,MIN(AB161-AC161,$D$1-$C161-SUMIF($J$15:AD$15,"Snowball",$J161:AD161))))</f>
        <v>0</v>
      </c>
      <c r="AF161" s="3">
        <f t="shared" si="291"/>
        <v>0</v>
      </c>
      <c r="AG161" s="104">
        <f t="shared" si="324"/>
        <v>0</v>
      </c>
      <c r="AH161" s="3">
        <f t="shared" si="325"/>
        <v>0</v>
      </c>
      <c r="AI161" s="3">
        <f t="shared" si="326"/>
        <v>0</v>
      </c>
      <c r="AJ161" s="3">
        <f t="shared" si="256"/>
        <v>0</v>
      </c>
      <c r="AK161" s="3">
        <f t="shared" si="257"/>
        <v>0</v>
      </c>
      <c r="AL161" s="3">
        <f>IF(AG161=0,0,IF(AI161-AJ161=0,0,MIN(AI161-AJ161,$D$1-$C161-SUMIF($J$15:AK$15,"Snowball",$J161:AK161))))</f>
        <v>0</v>
      </c>
      <c r="AM161" s="3">
        <f t="shared" si="292"/>
        <v>0</v>
      </c>
      <c r="AN161" s="104">
        <f t="shared" si="327"/>
        <v>0</v>
      </c>
      <c r="AO161" s="3">
        <f t="shared" si="328"/>
        <v>0</v>
      </c>
      <c r="AP161" s="3">
        <f t="shared" si="329"/>
        <v>0</v>
      </c>
      <c r="AQ161" s="3">
        <f t="shared" si="258"/>
        <v>0</v>
      </c>
      <c r="AR161" s="3">
        <f t="shared" si="259"/>
        <v>0</v>
      </c>
      <c r="AS161" s="3">
        <f>IF(AN161=0,0,IF(AP161-AQ161=0,0,MIN(AP161-AQ161,$D$1-$C161-SUMIF($J$15:AR$15,"Snowball",$J161:AR161))))</f>
        <v>0</v>
      </c>
      <c r="AT161" s="3">
        <f t="shared" si="293"/>
        <v>0</v>
      </c>
      <c r="AU161" s="104">
        <f t="shared" si="330"/>
        <v>0</v>
      </c>
      <c r="AV161" s="3">
        <f t="shared" si="331"/>
        <v>0</v>
      </c>
      <c r="AW161" s="3">
        <f t="shared" si="332"/>
        <v>0</v>
      </c>
      <c r="AX161" s="3">
        <f t="shared" si="260"/>
        <v>0</v>
      </c>
      <c r="AY161" s="3">
        <f t="shared" si="261"/>
        <v>0</v>
      </c>
      <c r="AZ161" s="3">
        <f>IF(AU161=0,0,IF(AW161-AX161=0,0,MIN(AW161-AX161,$D$1-$C161-SUMIF($J$15:AY$15,"Snowball",$J161:AY161))))</f>
        <v>0</v>
      </c>
      <c r="BA161" s="3">
        <f t="shared" si="294"/>
        <v>0</v>
      </c>
      <c r="BB161" s="104">
        <f t="shared" si="333"/>
        <v>0</v>
      </c>
      <c r="BC161" s="3">
        <f t="shared" si="334"/>
        <v>0</v>
      </c>
      <c r="BD161" s="3">
        <f t="shared" si="335"/>
        <v>0</v>
      </c>
      <c r="BE161" s="3">
        <f t="shared" si="262"/>
        <v>0</v>
      </c>
      <c r="BF161" s="3">
        <f t="shared" si="263"/>
        <v>0</v>
      </c>
      <c r="BG161" s="3">
        <f>IF(BB161=0,0,IF(BD161-BE161=0,0,MIN(BD161-BE161,$D$1-$C161-SUMIF($J$15:BF$15,"Snowball",$J161:BF161))))</f>
        <v>0</v>
      </c>
      <c r="BH161" s="3">
        <f t="shared" si="295"/>
        <v>0</v>
      </c>
      <c r="BI161" s="104">
        <f t="shared" si="336"/>
        <v>0</v>
      </c>
      <c r="BJ161" s="3">
        <f t="shared" si="337"/>
        <v>0</v>
      </c>
      <c r="BK161" s="3">
        <f t="shared" si="338"/>
        <v>0</v>
      </c>
      <c r="BL161" s="3">
        <f t="shared" si="264"/>
        <v>0</v>
      </c>
      <c r="BM161" s="3">
        <f t="shared" si="265"/>
        <v>0</v>
      </c>
      <c r="BN161" s="3">
        <f>IF(BI161=0,0,IF(BK161-BL161=0,0,MIN(BK161-BL161,$D$1-$C161-SUMIF($J$15:BM$15,"Snowball",$J161:BM161))))</f>
        <v>0</v>
      </c>
      <c r="BO161" s="3">
        <f t="shared" si="296"/>
        <v>0</v>
      </c>
      <c r="BP161" s="104">
        <f t="shared" si="339"/>
        <v>0</v>
      </c>
      <c r="BQ161" s="3">
        <f t="shared" si="340"/>
        <v>0</v>
      </c>
      <c r="BR161" s="3">
        <f t="shared" si="341"/>
        <v>0</v>
      </c>
      <c r="BS161" s="3">
        <f t="shared" si="266"/>
        <v>0</v>
      </c>
      <c r="BT161" s="3">
        <f t="shared" si="267"/>
        <v>0</v>
      </c>
      <c r="BU161" s="3">
        <f>IF(BP161=0,0,IF(BR161-BS161=0,0,MIN(BR161-BS161,$D$1-$C161-SUMIF($J$15:BT$15,"Snowball",$J161:BT161))))</f>
        <v>0</v>
      </c>
      <c r="BV161" s="3">
        <f t="shared" si="297"/>
        <v>0</v>
      </c>
      <c r="BW161" s="104">
        <f t="shared" si="342"/>
        <v>0</v>
      </c>
      <c r="BX161" s="3">
        <f t="shared" si="343"/>
        <v>0</v>
      </c>
      <c r="BY161" s="3">
        <f t="shared" si="344"/>
        <v>0</v>
      </c>
      <c r="BZ161" s="3">
        <f t="shared" si="268"/>
        <v>0</v>
      </c>
      <c r="CA161" s="3">
        <f t="shared" si="269"/>
        <v>0</v>
      </c>
      <c r="CB161" s="3">
        <f>IF(BW161=0,0,IF(BY161-BZ161=0,0,MIN(BY161-BZ161,$D$1-$C161-SUMIF($J$15:CA$15,"Snowball",$J161:CA161))))</f>
        <v>0</v>
      </c>
      <c r="CC161" s="3">
        <f t="shared" si="298"/>
        <v>0</v>
      </c>
      <c r="CD161" s="104">
        <f t="shared" si="345"/>
        <v>0</v>
      </c>
      <c r="CE161" s="3">
        <f t="shared" si="346"/>
        <v>0</v>
      </c>
      <c r="CF161" s="3">
        <f t="shared" si="347"/>
        <v>0</v>
      </c>
      <c r="CG161" s="3">
        <f t="shared" si="270"/>
        <v>0</v>
      </c>
      <c r="CH161" s="3">
        <f t="shared" si="271"/>
        <v>0</v>
      </c>
      <c r="CI161" s="3">
        <f>IF(CD161=0,0,IF(CF161-CG161=0,0,MIN(CF161-CG161,$D$1-$C161-SUMIF($J$15:CH$15,"Snowball",$J161:CH161))))</f>
        <v>0</v>
      </c>
      <c r="CJ161" s="3">
        <f t="shared" si="299"/>
        <v>0</v>
      </c>
      <c r="CK161" s="104">
        <f t="shared" si="348"/>
        <v>0</v>
      </c>
      <c r="CL161" s="3">
        <f t="shared" si="349"/>
        <v>0</v>
      </c>
      <c r="CM161" s="3">
        <f t="shared" si="350"/>
        <v>0</v>
      </c>
      <c r="CN161" s="3">
        <f t="shared" si="272"/>
        <v>0</v>
      </c>
      <c r="CO161" s="3">
        <f t="shared" si="273"/>
        <v>0</v>
      </c>
      <c r="CP161" s="3">
        <f>IF(CK161=0,0,IF(CM161-CN161=0,0,MIN(CM161-CN161,$D$1-$C161-SUMIF($J$15:CO$15,"Snowball",$J161:CO161))))</f>
        <v>0</v>
      </c>
      <c r="CQ161" s="3">
        <f t="shared" si="300"/>
        <v>0</v>
      </c>
      <c r="CR161" s="104">
        <f t="shared" si="351"/>
        <v>0</v>
      </c>
      <c r="CS161" s="3">
        <f t="shared" si="352"/>
        <v>0</v>
      </c>
      <c r="CT161" s="3">
        <f t="shared" si="353"/>
        <v>0</v>
      </c>
      <c r="CU161" s="3">
        <f t="shared" si="274"/>
        <v>0</v>
      </c>
      <c r="CV161" s="3">
        <f t="shared" si="275"/>
        <v>0</v>
      </c>
      <c r="CW161" s="3">
        <f>IF(CR161=0,0,IF(CT161-CU161=0,0,MIN(CT161-CU161,$D$1-$C161-SUMIF($J$15:CV$15,"Snowball",$J161:CV161))))</f>
        <v>0</v>
      </c>
      <c r="CX161" s="3">
        <f t="shared" si="301"/>
        <v>0</v>
      </c>
      <c r="CY161" s="104">
        <f t="shared" si="354"/>
        <v>0</v>
      </c>
      <c r="CZ161" s="3">
        <f t="shared" si="355"/>
        <v>0</v>
      </c>
      <c r="DA161" s="3">
        <f t="shared" si="356"/>
        <v>0</v>
      </c>
      <c r="DB161" s="3">
        <f t="shared" si="276"/>
        <v>0</v>
      </c>
      <c r="DC161" s="3">
        <f t="shared" si="277"/>
        <v>0</v>
      </c>
      <c r="DD161" s="3">
        <f>IF(CY161=0,0,IF(DA161-DB161=0,0,MIN(DA161-DB161,$D$1-$C161-SUMIF($J$15:DC$15,"Snowball",$J161:DC161))))</f>
        <v>0</v>
      </c>
      <c r="DE161" s="3">
        <f t="shared" si="302"/>
        <v>0</v>
      </c>
      <c r="DF161" s="104">
        <f t="shared" si="357"/>
        <v>0</v>
      </c>
      <c r="DG161" s="3">
        <f t="shared" si="358"/>
        <v>0</v>
      </c>
      <c r="DH161" s="3">
        <f t="shared" si="359"/>
        <v>0</v>
      </c>
      <c r="DI161" s="3">
        <f t="shared" si="278"/>
        <v>0</v>
      </c>
      <c r="DJ161" s="3">
        <f t="shared" si="279"/>
        <v>0</v>
      </c>
      <c r="DK161" s="3">
        <f>IF(DF161=0,0,IF(DH161-DI161=0,0,MIN(DH161-DI161,$D$1-$C161-SUMIF($J$15:DJ$15,"Snowball",$J161:DJ161))))</f>
        <v>0</v>
      </c>
      <c r="DL161" s="3">
        <f t="shared" si="303"/>
        <v>0</v>
      </c>
      <c r="DM161" s="104">
        <f t="shared" si="360"/>
        <v>0</v>
      </c>
      <c r="DN161" s="3">
        <f t="shared" si="361"/>
        <v>0</v>
      </c>
      <c r="DO161" s="3">
        <f t="shared" si="362"/>
        <v>0</v>
      </c>
      <c r="DP161" s="3">
        <f t="shared" si="280"/>
        <v>0</v>
      </c>
      <c r="DQ161" s="3">
        <f t="shared" si="281"/>
        <v>0</v>
      </c>
      <c r="DR161" s="3">
        <f>IF(DM161=0,0,IF(DO161-DP161=0,0,MIN(DO161-DP161,$D$1-$C161-SUMIF($J$15:DQ$15,"Snowball",$J161:DQ161))))</f>
        <v>0</v>
      </c>
      <c r="DS161" s="3">
        <f t="shared" si="304"/>
        <v>0</v>
      </c>
      <c r="DT161" s="104">
        <f t="shared" si="363"/>
        <v>0</v>
      </c>
      <c r="DU161" s="3">
        <f t="shared" si="364"/>
        <v>0</v>
      </c>
      <c r="DV161" s="3">
        <f t="shared" si="365"/>
        <v>0</v>
      </c>
      <c r="DW161" s="3">
        <f t="shared" si="282"/>
        <v>0</v>
      </c>
      <c r="DX161" s="3">
        <f t="shared" si="283"/>
        <v>0</v>
      </c>
      <c r="DY161" s="3">
        <f>IF(DT161=0,0,IF(DV161-DW161=0,0,MIN(DV161-DW161,$D$1-$C161-SUMIF($J$15:DX$15,"Snowball",$J161:DX161))))</f>
        <v>0</v>
      </c>
      <c r="DZ161" s="3">
        <f t="shared" si="305"/>
        <v>0</v>
      </c>
      <c r="EA161" s="104">
        <f t="shared" si="366"/>
        <v>0</v>
      </c>
      <c r="EB161" s="3">
        <f t="shared" si="367"/>
        <v>0</v>
      </c>
      <c r="EC161" s="3">
        <f t="shared" si="368"/>
        <v>0</v>
      </c>
      <c r="ED161" s="3">
        <f t="shared" si="284"/>
        <v>0</v>
      </c>
      <c r="EE161" s="3">
        <f t="shared" si="285"/>
        <v>0</v>
      </c>
      <c r="EF161" s="3">
        <f>IF(EA161=0,0,IF(EC161-ED161=0,0,MIN(EC161-ED161,$D$1-$C161-SUMIF($J$15:EE$15,"Snowball",$J161:EE161))))</f>
        <v>0</v>
      </c>
      <c r="EG161" s="3">
        <f t="shared" si="306"/>
        <v>0</v>
      </c>
      <c r="EH161" s="104">
        <f t="shared" si="369"/>
        <v>0</v>
      </c>
      <c r="EI161" s="3">
        <f t="shared" si="370"/>
        <v>0</v>
      </c>
      <c r="EJ161" s="3">
        <f t="shared" si="371"/>
        <v>0</v>
      </c>
      <c r="EK161" s="3">
        <f t="shared" si="286"/>
        <v>0</v>
      </c>
      <c r="EL161" s="3">
        <f t="shared" si="287"/>
        <v>0</v>
      </c>
      <c r="EM161" s="3">
        <f>IF(EH161=0,0,IF(EJ161-EK161=0,0,MIN(EJ161-EK161,$D$1-$C161-SUMIF($J$15:EL$15,"Snowball",$J161:EL161))))</f>
        <v>0</v>
      </c>
      <c r="EN161" s="3">
        <f t="shared" si="307"/>
        <v>0</v>
      </c>
    </row>
    <row r="162" spans="1:144" x14ac:dyDescent="0.25">
      <c r="A162" s="1" t="s">
        <v>162</v>
      </c>
      <c r="B162" s="76">
        <f t="shared" si="308"/>
        <v>0</v>
      </c>
      <c r="C162" s="3">
        <f t="shared" si="309"/>
        <v>0</v>
      </c>
      <c r="D162" s="101">
        <f t="shared" si="310"/>
        <v>0</v>
      </c>
      <c r="E162" s="104">
        <f t="shared" si="311"/>
        <v>0</v>
      </c>
      <c r="F162" s="3">
        <f t="shared" si="312"/>
        <v>0</v>
      </c>
      <c r="G162" s="3">
        <f t="shared" si="313"/>
        <v>0</v>
      </c>
      <c r="H162" s="3">
        <f t="shared" si="248"/>
        <v>0</v>
      </c>
      <c r="I162" s="3">
        <f t="shared" si="249"/>
        <v>0</v>
      </c>
      <c r="J162" s="3">
        <f t="shared" si="314"/>
        <v>0</v>
      </c>
      <c r="K162" s="3">
        <f t="shared" si="288"/>
        <v>0</v>
      </c>
      <c r="L162" s="104">
        <f t="shared" si="315"/>
        <v>0</v>
      </c>
      <c r="M162" s="3">
        <f t="shared" si="316"/>
        <v>0</v>
      </c>
      <c r="N162" s="3">
        <f t="shared" si="317"/>
        <v>0</v>
      </c>
      <c r="O162" s="3">
        <f t="shared" si="250"/>
        <v>0</v>
      </c>
      <c r="P162" s="3">
        <f t="shared" si="251"/>
        <v>0</v>
      </c>
      <c r="Q162" s="3">
        <f>IF(L162=0,0,IF(N162-O162=0,0,MIN(N162-O162,$D$1-$C162-SUMIF($J$15:P$15,"Snowball",$J162:P162))))</f>
        <v>0</v>
      </c>
      <c r="R162" s="3">
        <f t="shared" si="289"/>
        <v>0</v>
      </c>
      <c r="S162" s="104">
        <f t="shared" si="318"/>
        <v>0</v>
      </c>
      <c r="T162" s="3">
        <f t="shared" si="319"/>
        <v>0</v>
      </c>
      <c r="U162" s="3">
        <f t="shared" si="320"/>
        <v>0</v>
      </c>
      <c r="V162" s="3">
        <f t="shared" si="252"/>
        <v>0</v>
      </c>
      <c r="W162" s="3">
        <f t="shared" si="253"/>
        <v>0</v>
      </c>
      <c r="X162" s="3">
        <f>IF(S162=0,0,IF(U162-V162=0,0,MIN(U162-V162,$D$1-$C162-SUMIF($J$15:W$15,"Snowball",$J162:W162))))</f>
        <v>0</v>
      </c>
      <c r="Y162" s="3">
        <f t="shared" si="290"/>
        <v>0</v>
      </c>
      <c r="Z162" s="104">
        <f t="shared" si="321"/>
        <v>0</v>
      </c>
      <c r="AA162" s="3">
        <f t="shared" si="322"/>
        <v>0</v>
      </c>
      <c r="AB162" s="3">
        <f t="shared" si="323"/>
        <v>0</v>
      </c>
      <c r="AC162" s="3">
        <f t="shared" si="254"/>
        <v>0</v>
      </c>
      <c r="AD162" s="3">
        <f t="shared" si="255"/>
        <v>0</v>
      </c>
      <c r="AE162" s="3">
        <f>IF(Z162=0,0,IF(AB162-AC162=0,0,MIN(AB162-AC162,$D$1-$C162-SUMIF($J$15:AD$15,"Snowball",$J162:AD162))))</f>
        <v>0</v>
      </c>
      <c r="AF162" s="3">
        <f t="shared" si="291"/>
        <v>0</v>
      </c>
      <c r="AG162" s="104">
        <f t="shared" si="324"/>
        <v>0</v>
      </c>
      <c r="AH162" s="3">
        <f t="shared" si="325"/>
        <v>0</v>
      </c>
      <c r="AI162" s="3">
        <f t="shared" si="326"/>
        <v>0</v>
      </c>
      <c r="AJ162" s="3">
        <f t="shared" si="256"/>
        <v>0</v>
      </c>
      <c r="AK162" s="3">
        <f t="shared" si="257"/>
        <v>0</v>
      </c>
      <c r="AL162" s="3">
        <f>IF(AG162=0,0,IF(AI162-AJ162=0,0,MIN(AI162-AJ162,$D$1-$C162-SUMIF($J$15:AK$15,"Snowball",$J162:AK162))))</f>
        <v>0</v>
      </c>
      <c r="AM162" s="3">
        <f t="shared" si="292"/>
        <v>0</v>
      </c>
      <c r="AN162" s="104">
        <f t="shared" si="327"/>
        <v>0</v>
      </c>
      <c r="AO162" s="3">
        <f t="shared" si="328"/>
        <v>0</v>
      </c>
      <c r="AP162" s="3">
        <f t="shared" si="329"/>
        <v>0</v>
      </c>
      <c r="AQ162" s="3">
        <f t="shared" si="258"/>
        <v>0</v>
      </c>
      <c r="AR162" s="3">
        <f t="shared" si="259"/>
        <v>0</v>
      </c>
      <c r="AS162" s="3">
        <f>IF(AN162=0,0,IF(AP162-AQ162=0,0,MIN(AP162-AQ162,$D$1-$C162-SUMIF($J$15:AR$15,"Snowball",$J162:AR162))))</f>
        <v>0</v>
      </c>
      <c r="AT162" s="3">
        <f t="shared" si="293"/>
        <v>0</v>
      </c>
      <c r="AU162" s="104">
        <f t="shared" si="330"/>
        <v>0</v>
      </c>
      <c r="AV162" s="3">
        <f t="shared" si="331"/>
        <v>0</v>
      </c>
      <c r="AW162" s="3">
        <f t="shared" si="332"/>
        <v>0</v>
      </c>
      <c r="AX162" s="3">
        <f t="shared" si="260"/>
        <v>0</v>
      </c>
      <c r="AY162" s="3">
        <f t="shared" si="261"/>
        <v>0</v>
      </c>
      <c r="AZ162" s="3">
        <f>IF(AU162=0,0,IF(AW162-AX162=0,0,MIN(AW162-AX162,$D$1-$C162-SUMIF($J$15:AY$15,"Snowball",$J162:AY162))))</f>
        <v>0</v>
      </c>
      <c r="BA162" s="3">
        <f t="shared" si="294"/>
        <v>0</v>
      </c>
      <c r="BB162" s="104">
        <f t="shared" si="333"/>
        <v>0</v>
      </c>
      <c r="BC162" s="3">
        <f t="shared" si="334"/>
        <v>0</v>
      </c>
      <c r="BD162" s="3">
        <f t="shared" si="335"/>
        <v>0</v>
      </c>
      <c r="BE162" s="3">
        <f t="shared" si="262"/>
        <v>0</v>
      </c>
      <c r="BF162" s="3">
        <f t="shared" si="263"/>
        <v>0</v>
      </c>
      <c r="BG162" s="3">
        <f>IF(BB162=0,0,IF(BD162-BE162=0,0,MIN(BD162-BE162,$D$1-$C162-SUMIF($J$15:BF$15,"Snowball",$J162:BF162))))</f>
        <v>0</v>
      </c>
      <c r="BH162" s="3">
        <f t="shared" si="295"/>
        <v>0</v>
      </c>
      <c r="BI162" s="104">
        <f t="shared" si="336"/>
        <v>0</v>
      </c>
      <c r="BJ162" s="3">
        <f t="shared" si="337"/>
        <v>0</v>
      </c>
      <c r="BK162" s="3">
        <f t="shared" si="338"/>
        <v>0</v>
      </c>
      <c r="BL162" s="3">
        <f t="shared" si="264"/>
        <v>0</v>
      </c>
      <c r="BM162" s="3">
        <f t="shared" si="265"/>
        <v>0</v>
      </c>
      <c r="BN162" s="3">
        <f>IF(BI162=0,0,IF(BK162-BL162=0,0,MIN(BK162-BL162,$D$1-$C162-SUMIF($J$15:BM$15,"Snowball",$J162:BM162))))</f>
        <v>0</v>
      </c>
      <c r="BO162" s="3">
        <f t="shared" si="296"/>
        <v>0</v>
      </c>
      <c r="BP162" s="104">
        <f t="shared" si="339"/>
        <v>0</v>
      </c>
      <c r="BQ162" s="3">
        <f t="shared" si="340"/>
        <v>0</v>
      </c>
      <c r="BR162" s="3">
        <f t="shared" si="341"/>
        <v>0</v>
      </c>
      <c r="BS162" s="3">
        <f t="shared" si="266"/>
        <v>0</v>
      </c>
      <c r="BT162" s="3">
        <f t="shared" si="267"/>
        <v>0</v>
      </c>
      <c r="BU162" s="3">
        <f>IF(BP162=0,0,IF(BR162-BS162=0,0,MIN(BR162-BS162,$D$1-$C162-SUMIF($J$15:BT$15,"Snowball",$J162:BT162))))</f>
        <v>0</v>
      </c>
      <c r="BV162" s="3">
        <f t="shared" si="297"/>
        <v>0</v>
      </c>
      <c r="BW162" s="104">
        <f t="shared" si="342"/>
        <v>0</v>
      </c>
      <c r="BX162" s="3">
        <f t="shared" si="343"/>
        <v>0</v>
      </c>
      <c r="BY162" s="3">
        <f t="shared" si="344"/>
        <v>0</v>
      </c>
      <c r="BZ162" s="3">
        <f t="shared" si="268"/>
        <v>0</v>
      </c>
      <c r="CA162" s="3">
        <f t="shared" si="269"/>
        <v>0</v>
      </c>
      <c r="CB162" s="3">
        <f>IF(BW162=0,0,IF(BY162-BZ162=0,0,MIN(BY162-BZ162,$D$1-$C162-SUMIF($J$15:CA$15,"Snowball",$J162:CA162))))</f>
        <v>0</v>
      </c>
      <c r="CC162" s="3">
        <f t="shared" si="298"/>
        <v>0</v>
      </c>
      <c r="CD162" s="104">
        <f t="shared" si="345"/>
        <v>0</v>
      </c>
      <c r="CE162" s="3">
        <f t="shared" si="346"/>
        <v>0</v>
      </c>
      <c r="CF162" s="3">
        <f t="shared" si="347"/>
        <v>0</v>
      </c>
      <c r="CG162" s="3">
        <f t="shared" si="270"/>
        <v>0</v>
      </c>
      <c r="CH162" s="3">
        <f t="shared" si="271"/>
        <v>0</v>
      </c>
      <c r="CI162" s="3">
        <f>IF(CD162=0,0,IF(CF162-CG162=0,0,MIN(CF162-CG162,$D$1-$C162-SUMIF($J$15:CH$15,"Snowball",$J162:CH162))))</f>
        <v>0</v>
      </c>
      <c r="CJ162" s="3">
        <f t="shared" si="299"/>
        <v>0</v>
      </c>
      <c r="CK162" s="104">
        <f t="shared" si="348"/>
        <v>0</v>
      </c>
      <c r="CL162" s="3">
        <f t="shared" si="349"/>
        <v>0</v>
      </c>
      <c r="CM162" s="3">
        <f t="shared" si="350"/>
        <v>0</v>
      </c>
      <c r="CN162" s="3">
        <f t="shared" si="272"/>
        <v>0</v>
      </c>
      <c r="CO162" s="3">
        <f t="shared" si="273"/>
        <v>0</v>
      </c>
      <c r="CP162" s="3">
        <f>IF(CK162=0,0,IF(CM162-CN162=0,0,MIN(CM162-CN162,$D$1-$C162-SUMIF($J$15:CO$15,"Snowball",$J162:CO162))))</f>
        <v>0</v>
      </c>
      <c r="CQ162" s="3">
        <f t="shared" si="300"/>
        <v>0</v>
      </c>
      <c r="CR162" s="104">
        <f t="shared" si="351"/>
        <v>0</v>
      </c>
      <c r="CS162" s="3">
        <f t="shared" si="352"/>
        <v>0</v>
      </c>
      <c r="CT162" s="3">
        <f t="shared" si="353"/>
        <v>0</v>
      </c>
      <c r="CU162" s="3">
        <f t="shared" si="274"/>
        <v>0</v>
      </c>
      <c r="CV162" s="3">
        <f t="shared" si="275"/>
        <v>0</v>
      </c>
      <c r="CW162" s="3">
        <f>IF(CR162=0,0,IF(CT162-CU162=0,0,MIN(CT162-CU162,$D$1-$C162-SUMIF($J$15:CV$15,"Snowball",$J162:CV162))))</f>
        <v>0</v>
      </c>
      <c r="CX162" s="3">
        <f t="shared" si="301"/>
        <v>0</v>
      </c>
      <c r="CY162" s="104">
        <f t="shared" si="354"/>
        <v>0</v>
      </c>
      <c r="CZ162" s="3">
        <f t="shared" si="355"/>
        <v>0</v>
      </c>
      <c r="DA162" s="3">
        <f t="shared" si="356"/>
        <v>0</v>
      </c>
      <c r="DB162" s="3">
        <f t="shared" si="276"/>
        <v>0</v>
      </c>
      <c r="DC162" s="3">
        <f t="shared" si="277"/>
        <v>0</v>
      </c>
      <c r="DD162" s="3">
        <f>IF(CY162=0,0,IF(DA162-DB162=0,0,MIN(DA162-DB162,$D$1-$C162-SUMIF($J$15:DC$15,"Snowball",$J162:DC162))))</f>
        <v>0</v>
      </c>
      <c r="DE162" s="3">
        <f t="shared" si="302"/>
        <v>0</v>
      </c>
      <c r="DF162" s="104">
        <f t="shared" si="357"/>
        <v>0</v>
      </c>
      <c r="DG162" s="3">
        <f t="shared" si="358"/>
        <v>0</v>
      </c>
      <c r="DH162" s="3">
        <f t="shared" si="359"/>
        <v>0</v>
      </c>
      <c r="DI162" s="3">
        <f t="shared" si="278"/>
        <v>0</v>
      </c>
      <c r="DJ162" s="3">
        <f t="shared" si="279"/>
        <v>0</v>
      </c>
      <c r="DK162" s="3">
        <f>IF(DF162=0,0,IF(DH162-DI162=0,0,MIN(DH162-DI162,$D$1-$C162-SUMIF($J$15:DJ$15,"Snowball",$J162:DJ162))))</f>
        <v>0</v>
      </c>
      <c r="DL162" s="3">
        <f t="shared" si="303"/>
        <v>0</v>
      </c>
      <c r="DM162" s="104">
        <f t="shared" si="360"/>
        <v>0</v>
      </c>
      <c r="DN162" s="3">
        <f t="shared" si="361"/>
        <v>0</v>
      </c>
      <c r="DO162" s="3">
        <f t="shared" si="362"/>
        <v>0</v>
      </c>
      <c r="DP162" s="3">
        <f t="shared" si="280"/>
        <v>0</v>
      </c>
      <c r="DQ162" s="3">
        <f t="shared" si="281"/>
        <v>0</v>
      </c>
      <c r="DR162" s="3">
        <f>IF(DM162=0,0,IF(DO162-DP162=0,0,MIN(DO162-DP162,$D$1-$C162-SUMIF($J$15:DQ$15,"Snowball",$J162:DQ162))))</f>
        <v>0</v>
      </c>
      <c r="DS162" s="3">
        <f t="shared" si="304"/>
        <v>0</v>
      </c>
      <c r="DT162" s="104">
        <f t="shared" si="363"/>
        <v>0</v>
      </c>
      <c r="DU162" s="3">
        <f t="shared" si="364"/>
        <v>0</v>
      </c>
      <c r="DV162" s="3">
        <f t="shared" si="365"/>
        <v>0</v>
      </c>
      <c r="DW162" s="3">
        <f t="shared" si="282"/>
        <v>0</v>
      </c>
      <c r="DX162" s="3">
        <f t="shared" si="283"/>
        <v>0</v>
      </c>
      <c r="DY162" s="3">
        <f>IF(DT162=0,0,IF(DV162-DW162=0,0,MIN(DV162-DW162,$D$1-$C162-SUMIF($J$15:DX$15,"Snowball",$J162:DX162))))</f>
        <v>0</v>
      </c>
      <c r="DZ162" s="3">
        <f t="shared" si="305"/>
        <v>0</v>
      </c>
      <c r="EA162" s="104">
        <f t="shared" si="366"/>
        <v>0</v>
      </c>
      <c r="EB162" s="3">
        <f t="shared" si="367"/>
        <v>0</v>
      </c>
      <c r="EC162" s="3">
        <f t="shared" si="368"/>
        <v>0</v>
      </c>
      <c r="ED162" s="3">
        <f t="shared" si="284"/>
        <v>0</v>
      </c>
      <c r="EE162" s="3">
        <f t="shared" si="285"/>
        <v>0</v>
      </c>
      <c r="EF162" s="3">
        <f>IF(EA162=0,0,IF(EC162-ED162=0,0,MIN(EC162-ED162,$D$1-$C162-SUMIF($J$15:EE$15,"Snowball",$J162:EE162))))</f>
        <v>0</v>
      </c>
      <c r="EG162" s="3">
        <f t="shared" si="306"/>
        <v>0</v>
      </c>
      <c r="EH162" s="104">
        <f t="shared" si="369"/>
        <v>0</v>
      </c>
      <c r="EI162" s="3">
        <f t="shared" si="370"/>
        <v>0</v>
      </c>
      <c r="EJ162" s="3">
        <f t="shared" si="371"/>
        <v>0</v>
      </c>
      <c r="EK162" s="3">
        <f t="shared" si="286"/>
        <v>0</v>
      </c>
      <c r="EL162" s="3">
        <f t="shared" si="287"/>
        <v>0</v>
      </c>
      <c r="EM162" s="3">
        <f>IF(EH162=0,0,IF(EJ162-EK162=0,0,MIN(EJ162-EK162,$D$1-$C162-SUMIF($J$15:EL$15,"Snowball",$J162:EL162))))</f>
        <v>0</v>
      </c>
      <c r="EN162" s="3">
        <f t="shared" si="307"/>
        <v>0</v>
      </c>
    </row>
    <row r="163" spans="1:144" x14ac:dyDescent="0.25">
      <c r="A163" s="1" t="s">
        <v>163</v>
      </c>
      <c r="B163" s="76">
        <f t="shared" si="308"/>
        <v>0</v>
      </c>
      <c r="C163" s="3">
        <f t="shared" si="309"/>
        <v>0</v>
      </c>
      <c r="D163" s="101">
        <f t="shared" si="310"/>
        <v>0</v>
      </c>
      <c r="E163" s="104">
        <f t="shared" si="311"/>
        <v>0</v>
      </c>
      <c r="F163" s="3">
        <f t="shared" si="312"/>
        <v>0</v>
      </c>
      <c r="G163" s="3">
        <f t="shared" si="313"/>
        <v>0</v>
      </c>
      <c r="H163" s="3">
        <f t="shared" si="248"/>
        <v>0</v>
      </c>
      <c r="I163" s="3">
        <f t="shared" si="249"/>
        <v>0</v>
      </c>
      <c r="J163" s="3">
        <f t="shared" si="314"/>
        <v>0</v>
      </c>
      <c r="K163" s="3">
        <f t="shared" si="288"/>
        <v>0</v>
      </c>
      <c r="L163" s="104">
        <f t="shared" si="315"/>
        <v>0</v>
      </c>
      <c r="M163" s="3">
        <f t="shared" si="316"/>
        <v>0</v>
      </c>
      <c r="N163" s="3">
        <f t="shared" si="317"/>
        <v>0</v>
      </c>
      <c r="O163" s="3">
        <f t="shared" si="250"/>
        <v>0</v>
      </c>
      <c r="P163" s="3">
        <f t="shared" si="251"/>
        <v>0</v>
      </c>
      <c r="Q163" s="3">
        <f>IF(L163=0,0,IF(N163-O163=0,0,MIN(N163-O163,$D$1-$C163-SUMIF($J$15:P$15,"Snowball",$J163:P163))))</f>
        <v>0</v>
      </c>
      <c r="R163" s="3">
        <f t="shared" si="289"/>
        <v>0</v>
      </c>
      <c r="S163" s="104">
        <f t="shared" si="318"/>
        <v>0</v>
      </c>
      <c r="T163" s="3">
        <f t="shared" si="319"/>
        <v>0</v>
      </c>
      <c r="U163" s="3">
        <f t="shared" si="320"/>
        <v>0</v>
      </c>
      <c r="V163" s="3">
        <f t="shared" si="252"/>
        <v>0</v>
      </c>
      <c r="W163" s="3">
        <f t="shared" si="253"/>
        <v>0</v>
      </c>
      <c r="X163" s="3">
        <f>IF(S163=0,0,IF(U163-V163=0,0,MIN(U163-V163,$D$1-$C163-SUMIF($J$15:W$15,"Snowball",$J163:W163))))</f>
        <v>0</v>
      </c>
      <c r="Y163" s="3">
        <f t="shared" si="290"/>
        <v>0</v>
      </c>
      <c r="Z163" s="104">
        <f t="shared" si="321"/>
        <v>0</v>
      </c>
      <c r="AA163" s="3">
        <f t="shared" si="322"/>
        <v>0</v>
      </c>
      <c r="AB163" s="3">
        <f t="shared" si="323"/>
        <v>0</v>
      </c>
      <c r="AC163" s="3">
        <f t="shared" si="254"/>
        <v>0</v>
      </c>
      <c r="AD163" s="3">
        <f t="shared" si="255"/>
        <v>0</v>
      </c>
      <c r="AE163" s="3">
        <f>IF(Z163=0,0,IF(AB163-AC163=0,0,MIN(AB163-AC163,$D$1-$C163-SUMIF($J$15:AD$15,"Snowball",$J163:AD163))))</f>
        <v>0</v>
      </c>
      <c r="AF163" s="3">
        <f t="shared" si="291"/>
        <v>0</v>
      </c>
      <c r="AG163" s="104">
        <f t="shared" si="324"/>
        <v>0</v>
      </c>
      <c r="AH163" s="3">
        <f t="shared" si="325"/>
        <v>0</v>
      </c>
      <c r="AI163" s="3">
        <f t="shared" si="326"/>
        <v>0</v>
      </c>
      <c r="AJ163" s="3">
        <f t="shared" si="256"/>
        <v>0</v>
      </c>
      <c r="AK163" s="3">
        <f t="shared" si="257"/>
        <v>0</v>
      </c>
      <c r="AL163" s="3">
        <f>IF(AG163=0,0,IF(AI163-AJ163=0,0,MIN(AI163-AJ163,$D$1-$C163-SUMIF($J$15:AK$15,"Snowball",$J163:AK163))))</f>
        <v>0</v>
      </c>
      <c r="AM163" s="3">
        <f t="shared" si="292"/>
        <v>0</v>
      </c>
      <c r="AN163" s="104">
        <f t="shared" si="327"/>
        <v>0</v>
      </c>
      <c r="AO163" s="3">
        <f t="shared" si="328"/>
        <v>0</v>
      </c>
      <c r="AP163" s="3">
        <f t="shared" si="329"/>
        <v>0</v>
      </c>
      <c r="AQ163" s="3">
        <f t="shared" si="258"/>
        <v>0</v>
      </c>
      <c r="AR163" s="3">
        <f t="shared" si="259"/>
        <v>0</v>
      </c>
      <c r="AS163" s="3">
        <f>IF(AN163=0,0,IF(AP163-AQ163=0,0,MIN(AP163-AQ163,$D$1-$C163-SUMIF($J$15:AR$15,"Snowball",$J163:AR163))))</f>
        <v>0</v>
      </c>
      <c r="AT163" s="3">
        <f t="shared" si="293"/>
        <v>0</v>
      </c>
      <c r="AU163" s="104">
        <f t="shared" si="330"/>
        <v>0</v>
      </c>
      <c r="AV163" s="3">
        <f t="shared" si="331"/>
        <v>0</v>
      </c>
      <c r="AW163" s="3">
        <f t="shared" si="332"/>
        <v>0</v>
      </c>
      <c r="AX163" s="3">
        <f t="shared" si="260"/>
        <v>0</v>
      </c>
      <c r="AY163" s="3">
        <f t="shared" si="261"/>
        <v>0</v>
      </c>
      <c r="AZ163" s="3">
        <f>IF(AU163=0,0,IF(AW163-AX163=0,0,MIN(AW163-AX163,$D$1-$C163-SUMIF($J$15:AY$15,"Snowball",$J163:AY163))))</f>
        <v>0</v>
      </c>
      <c r="BA163" s="3">
        <f t="shared" si="294"/>
        <v>0</v>
      </c>
      <c r="BB163" s="104">
        <f t="shared" si="333"/>
        <v>0</v>
      </c>
      <c r="BC163" s="3">
        <f t="shared" si="334"/>
        <v>0</v>
      </c>
      <c r="BD163" s="3">
        <f t="shared" si="335"/>
        <v>0</v>
      </c>
      <c r="BE163" s="3">
        <f t="shared" si="262"/>
        <v>0</v>
      </c>
      <c r="BF163" s="3">
        <f t="shared" si="263"/>
        <v>0</v>
      </c>
      <c r="BG163" s="3">
        <f>IF(BB163=0,0,IF(BD163-BE163=0,0,MIN(BD163-BE163,$D$1-$C163-SUMIF($J$15:BF$15,"Snowball",$J163:BF163))))</f>
        <v>0</v>
      </c>
      <c r="BH163" s="3">
        <f t="shared" si="295"/>
        <v>0</v>
      </c>
      <c r="BI163" s="104">
        <f t="shared" si="336"/>
        <v>0</v>
      </c>
      <c r="BJ163" s="3">
        <f t="shared" si="337"/>
        <v>0</v>
      </c>
      <c r="BK163" s="3">
        <f t="shared" si="338"/>
        <v>0</v>
      </c>
      <c r="BL163" s="3">
        <f t="shared" si="264"/>
        <v>0</v>
      </c>
      <c r="BM163" s="3">
        <f t="shared" si="265"/>
        <v>0</v>
      </c>
      <c r="BN163" s="3">
        <f>IF(BI163=0,0,IF(BK163-BL163=0,0,MIN(BK163-BL163,$D$1-$C163-SUMIF($J$15:BM$15,"Snowball",$J163:BM163))))</f>
        <v>0</v>
      </c>
      <c r="BO163" s="3">
        <f t="shared" si="296"/>
        <v>0</v>
      </c>
      <c r="BP163" s="104">
        <f t="shared" si="339"/>
        <v>0</v>
      </c>
      <c r="BQ163" s="3">
        <f t="shared" si="340"/>
        <v>0</v>
      </c>
      <c r="BR163" s="3">
        <f t="shared" si="341"/>
        <v>0</v>
      </c>
      <c r="BS163" s="3">
        <f t="shared" si="266"/>
        <v>0</v>
      </c>
      <c r="BT163" s="3">
        <f t="shared" si="267"/>
        <v>0</v>
      </c>
      <c r="BU163" s="3">
        <f>IF(BP163=0,0,IF(BR163-BS163=0,0,MIN(BR163-BS163,$D$1-$C163-SUMIF($J$15:BT$15,"Snowball",$J163:BT163))))</f>
        <v>0</v>
      </c>
      <c r="BV163" s="3">
        <f t="shared" si="297"/>
        <v>0</v>
      </c>
      <c r="BW163" s="104">
        <f t="shared" si="342"/>
        <v>0</v>
      </c>
      <c r="BX163" s="3">
        <f t="shared" si="343"/>
        <v>0</v>
      </c>
      <c r="BY163" s="3">
        <f t="shared" si="344"/>
        <v>0</v>
      </c>
      <c r="BZ163" s="3">
        <f t="shared" si="268"/>
        <v>0</v>
      </c>
      <c r="CA163" s="3">
        <f t="shared" si="269"/>
        <v>0</v>
      </c>
      <c r="CB163" s="3">
        <f>IF(BW163=0,0,IF(BY163-BZ163=0,0,MIN(BY163-BZ163,$D$1-$C163-SUMIF($J$15:CA$15,"Snowball",$J163:CA163))))</f>
        <v>0</v>
      </c>
      <c r="CC163" s="3">
        <f t="shared" si="298"/>
        <v>0</v>
      </c>
      <c r="CD163" s="104">
        <f t="shared" si="345"/>
        <v>0</v>
      </c>
      <c r="CE163" s="3">
        <f t="shared" si="346"/>
        <v>0</v>
      </c>
      <c r="CF163" s="3">
        <f t="shared" si="347"/>
        <v>0</v>
      </c>
      <c r="CG163" s="3">
        <f t="shared" si="270"/>
        <v>0</v>
      </c>
      <c r="CH163" s="3">
        <f t="shared" si="271"/>
        <v>0</v>
      </c>
      <c r="CI163" s="3">
        <f>IF(CD163=0,0,IF(CF163-CG163=0,0,MIN(CF163-CG163,$D$1-$C163-SUMIF($J$15:CH$15,"Snowball",$J163:CH163))))</f>
        <v>0</v>
      </c>
      <c r="CJ163" s="3">
        <f t="shared" si="299"/>
        <v>0</v>
      </c>
      <c r="CK163" s="104">
        <f t="shared" si="348"/>
        <v>0</v>
      </c>
      <c r="CL163" s="3">
        <f t="shared" si="349"/>
        <v>0</v>
      </c>
      <c r="CM163" s="3">
        <f t="shared" si="350"/>
        <v>0</v>
      </c>
      <c r="CN163" s="3">
        <f t="shared" si="272"/>
        <v>0</v>
      </c>
      <c r="CO163" s="3">
        <f t="shared" si="273"/>
        <v>0</v>
      </c>
      <c r="CP163" s="3">
        <f>IF(CK163=0,0,IF(CM163-CN163=0,0,MIN(CM163-CN163,$D$1-$C163-SUMIF($J$15:CO$15,"Snowball",$J163:CO163))))</f>
        <v>0</v>
      </c>
      <c r="CQ163" s="3">
        <f t="shared" si="300"/>
        <v>0</v>
      </c>
      <c r="CR163" s="104">
        <f t="shared" si="351"/>
        <v>0</v>
      </c>
      <c r="CS163" s="3">
        <f t="shared" si="352"/>
        <v>0</v>
      </c>
      <c r="CT163" s="3">
        <f t="shared" si="353"/>
        <v>0</v>
      </c>
      <c r="CU163" s="3">
        <f t="shared" si="274"/>
        <v>0</v>
      </c>
      <c r="CV163" s="3">
        <f t="shared" si="275"/>
        <v>0</v>
      </c>
      <c r="CW163" s="3">
        <f>IF(CR163=0,0,IF(CT163-CU163=0,0,MIN(CT163-CU163,$D$1-$C163-SUMIF($J$15:CV$15,"Snowball",$J163:CV163))))</f>
        <v>0</v>
      </c>
      <c r="CX163" s="3">
        <f t="shared" si="301"/>
        <v>0</v>
      </c>
      <c r="CY163" s="104">
        <f t="shared" si="354"/>
        <v>0</v>
      </c>
      <c r="CZ163" s="3">
        <f t="shared" si="355"/>
        <v>0</v>
      </c>
      <c r="DA163" s="3">
        <f t="shared" si="356"/>
        <v>0</v>
      </c>
      <c r="DB163" s="3">
        <f t="shared" si="276"/>
        <v>0</v>
      </c>
      <c r="DC163" s="3">
        <f t="shared" si="277"/>
        <v>0</v>
      </c>
      <c r="DD163" s="3">
        <f>IF(CY163=0,0,IF(DA163-DB163=0,0,MIN(DA163-DB163,$D$1-$C163-SUMIF($J$15:DC$15,"Snowball",$J163:DC163))))</f>
        <v>0</v>
      </c>
      <c r="DE163" s="3">
        <f t="shared" si="302"/>
        <v>0</v>
      </c>
      <c r="DF163" s="104">
        <f t="shared" si="357"/>
        <v>0</v>
      </c>
      <c r="DG163" s="3">
        <f t="shared" si="358"/>
        <v>0</v>
      </c>
      <c r="DH163" s="3">
        <f t="shared" si="359"/>
        <v>0</v>
      </c>
      <c r="DI163" s="3">
        <f t="shared" si="278"/>
        <v>0</v>
      </c>
      <c r="DJ163" s="3">
        <f t="shared" si="279"/>
        <v>0</v>
      </c>
      <c r="DK163" s="3">
        <f>IF(DF163=0,0,IF(DH163-DI163=0,0,MIN(DH163-DI163,$D$1-$C163-SUMIF($J$15:DJ$15,"Snowball",$J163:DJ163))))</f>
        <v>0</v>
      </c>
      <c r="DL163" s="3">
        <f t="shared" si="303"/>
        <v>0</v>
      </c>
      <c r="DM163" s="104">
        <f t="shared" si="360"/>
        <v>0</v>
      </c>
      <c r="DN163" s="3">
        <f t="shared" si="361"/>
        <v>0</v>
      </c>
      <c r="DO163" s="3">
        <f t="shared" si="362"/>
        <v>0</v>
      </c>
      <c r="DP163" s="3">
        <f t="shared" si="280"/>
        <v>0</v>
      </c>
      <c r="DQ163" s="3">
        <f t="shared" si="281"/>
        <v>0</v>
      </c>
      <c r="DR163" s="3">
        <f>IF(DM163=0,0,IF(DO163-DP163=0,0,MIN(DO163-DP163,$D$1-$C163-SUMIF($J$15:DQ$15,"Snowball",$J163:DQ163))))</f>
        <v>0</v>
      </c>
      <c r="DS163" s="3">
        <f t="shared" si="304"/>
        <v>0</v>
      </c>
      <c r="DT163" s="104">
        <f t="shared" si="363"/>
        <v>0</v>
      </c>
      <c r="DU163" s="3">
        <f t="shared" si="364"/>
        <v>0</v>
      </c>
      <c r="DV163" s="3">
        <f t="shared" si="365"/>
        <v>0</v>
      </c>
      <c r="DW163" s="3">
        <f t="shared" si="282"/>
        <v>0</v>
      </c>
      <c r="DX163" s="3">
        <f t="shared" si="283"/>
        <v>0</v>
      </c>
      <c r="DY163" s="3">
        <f>IF(DT163=0,0,IF(DV163-DW163=0,0,MIN(DV163-DW163,$D$1-$C163-SUMIF($J$15:DX$15,"Snowball",$J163:DX163))))</f>
        <v>0</v>
      </c>
      <c r="DZ163" s="3">
        <f t="shared" si="305"/>
        <v>0</v>
      </c>
      <c r="EA163" s="104">
        <f t="shared" si="366"/>
        <v>0</v>
      </c>
      <c r="EB163" s="3">
        <f t="shared" si="367"/>
        <v>0</v>
      </c>
      <c r="EC163" s="3">
        <f t="shared" si="368"/>
        <v>0</v>
      </c>
      <c r="ED163" s="3">
        <f t="shared" si="284"/>
        <v>0</v>
      </c>
      <c r="EE163" s="3">
        <f t="shared" si="285"/>
        <v>0</v>
      </c>
      <c r="EF163" s="3">
        <f>IF(EA163=0,0,IF(EC163-ED163=0,0,MIN(EC163-ED163,$D$1-$C163-SUMIF($J$15:EE$15,"Snowball",$J163:EE163))))</f>
        <v>0</v>
      </c>
      <c r="EG163" s="3">
        <f t="shared" si="306"/>
        <v>0</v>
      </c>
      <c r="EH163" s="104">
        <f t="shared" si="369"/>
        <v>0</v>
      </c>
      <c r="EI163" s="3">
        <f t="shared" si="370"/>
        <v>0</v>
      </c>
      <c r="EJ163" s="3">
        <f t="shared" si="371"/>
        <v>0</v>
      </c>
      <c r="EK163" s="3">
        <f t="shared" si="286"/>
        <v>0</v>
      </c>
      <c r="EL163" s="3">
        <f t="shared" si="287"/>
        <v>0</v>
      </c>
      <c r="EM163" s="3">
        <f>IF(EH163=0,0,IF(EJ163-EK163=0,0,MIN(EJ163-EK163,$D$1-$C163-SUMIF($J$15:EL$15,"Snowball",$J163:EL163))))</f>
        <v>0</v>
      </c>
      <c r="EN163" s="3">
        <f t="shared" si="307"/>
        <v>0</v>
      </c>
    </row>
    <row r="164" spans="1:144" x14ac:dyDescent="0.25">
      <c r="A164" s="1" t="s">
        <v>164</v>
      </c>
      <c r="B164" s="76">
        <f t="shared" si="308"/>
        <v>0</v>
      </c>
      <c r="C164" s="3">
        <f t="shared" si="309"/>
        <v>0</v>
      </c>
      <c r="D164" s="101">
        <f t="shared" si="310"/>
        <v>0</v>
      </c>
      <c r="E164" s="104">
        <f t="shared" si="311"/>
        <v>0</v>
      </c>
      <c r="F164" s="3">
        <f t="shared" si="312"/>
        <v>0</v>
      </c>
      <c r="G164" s="3">
        <f t="shared" si="313"/>
        <v>0</v>
      </c>
      <c r="H164" s="3">
        <f t="shared" si="248"/>
        <v>0</v>
      </c>
      <c r="I164" s="3">
        <f t="shared" si="249"/>
        <v>0</v>
      </c>
      <c r="J164" s="3">
        <f t="shared" si="314"/>
        <v>0</v>
      </c>
      <c r="K164" s="3">
        <f t="shared" si="288"/>
        <v>0</v>
      </c>
      <c r="L164" s="104">
        <f t="shared" si="315"/>
        <v>0</v>
      </c>
      <c r="M164" s="3">
        <f t="shared" si="316"/>
        <v>0</v>
      </c>
      <c r="N164" s="3">
        <f t="shared" si="317"/>
        <v>0</v>
      </c>
      <c r="O164" s="3">
        <f t="shared" si="250"/>
        <v>0</v>
      </c>
      <c r="P164" s="3">
        <f t="shared" si="251"/>
        <v>0</v>
      </c>
      <c r="Q164" s="3">
        <f>IF(L164=0,0,IF(N164-O164=0,0,MIN(N164-O164,$D$1-$C164-SUMIF($J$15:P$15,"Snowball",$J164:P164))))</f>
        <v>0</v>
      </c>
      <c r="R164" s="3">
        <f t="shared" si="289"/>
        <v>0</v>
      </c>
      <c r="S164" s="104">
        <f t="shared" si="318"/>
        <v>0</v>
      </c>
      <c r="T164" s="3">
        <f t="shared" si="319"/>
        <v>0</v>
      </c>
      <c r="U164" s="3">
        <f t="shared" si="320"/>
        <v>0</v>
      </c>
      <c r="V164" s="3">
        <f t="shared" si="252"/>
        <v>0</v>
      </c>
      <c r="W164" s="3">
        <f t="shared" si="253"/>
        <v>0</v>
      </c>
      <c r="X164" s="3">
        <f>IF(S164=0,0,IF(U164-V164=0,0,MIN(U164-V164,$D$1-$C164-SUMIF($J$15:W$15,"Snowball",$J164:W164))))</f>
        <v>0</v>
      </c>
      <c r="Y164" s="3">
        <f t="shared" si="290"/>
        <v>0</v>
      </c>
      <c r="Z164" s="104">
        <f t="shared" si="321"/>
        <v>0</v>
      </c>
      <c r="AA164" s="3">
        <f t="shared" si="322"/>
        <v>0</v>
      </c>
      <c r="AB164" s="3">
        <f t="shared" si="323"/>
        <v>0</v>
      </c>
      <c r="AC164" s="3">
        <f t="shared" si="254"/>
        <v>0</v>
      </c>
      <c r="AD164" s="3">
        <f t="shared" si="255"/>
        <v>0</v>
      </c>
      <c r="AE164" s="3">
        <f>IF(Z164=0,0,IF(AB164-AC164=0,0,MIN(AB164-AC164,$D$1-$C164-SUMIF($J$15:AD$15,"Snowball",$J164:AD164))))</f>
        <v>0</v>
      </c>
      <c r="AF164" s="3">
        <f t="shared" si="291"/>
        <v>0</v>
      </c>
      <c r="AG164" s="104">
        <f t="shared" si="324"/>
        <v>0</v>
      </c>
      <c r="AH164" s="3">
        <f t="shared" si="325"/>
        <v>0</v>
      </c>
      <c r="AI164" s="3">
        <f t="shared" si="326"/>
        <v>0</v>
      </c>
      <c r="AJ164" s="3">
        <f t="shared" si="256"/>
        <v>0</v>
      </c>
      <c r="AK164" s="3">
        <f t="shared" si="257"/>
        <v>0</v>
      </c>
      <c r="AL164" s="3">
        <f>IF(AG164=0,0,IF(AI164-AJ164=0,0,MIN(AI164-AJ164,$D$1-$C164-SUMIF($J$15:AK$15,"Snowball",$J164:AK164))))</f>
        <v>0</v>
      </c>
      <c r="AM164" s="3">
        <f t="shared" si="292"/>
        <v>0</v>
      </c>
      <c r="AN164" s="104">
        <f t="shared" si="327"/>
        <v>0</v>
      </c>
      <c r="AO164" s="3">
        <f t="shared" si="328"/>
        <v>0</v>
      </c>
      <c r="AP164" s="3">
        <f t="shared" si="329"/>
        <v>0</v>
      </c>
      <c r="AQ164" s="3">
        <f t="shared" si="258"/>
        <v>0</v>
      </c>
      <c r="AR164" s="3">
        <f t="shared" si="259"/>
        <v>0</v>
      </c>
      <c r="AS164" s="3">
        <f>IF(AN164=0,0,IF(AP164-AQ164=0,0,MIN(AP164-AQ164,$D$1-$C164-SUMIF($J$15:AR$15,"Snowball",$J164:AR164))))</f>
        <v>0</v>
      </c>
      <c r="AT164" s="3">
        <f t="shared" si="293"/>
        <v>0</v>
      </c>
      <c r="AU164" s="104">
        <f t="shared" si="330"/>
        <v>0</v>
      </c>
      <c r="AV164" s="3">
        <f t="shared" si="331"/>
        <v>0</v>
      </c>
      <c r="AW164" s="3">
        <f t="shared" si="332"/>
        <v>0</v>
      </c>
      <c r="AX164" s="3">
        <f t="shared" si="260"/>
        <v>0</v>
      </c>
      <c r="AY164" s="3">
        <f t="shared" si="261"/>
        <v>0</v>
      </c>
      <c r="AZ164" s="3">
        <f>IF(AU164=0,0,IF(AW164-AX164=0,0,MIN(AW164-AX164,$D$1-$C164-SUMIF($J$15:AY$15,"Snowball",$J164:AY164))))</f>
        <v>0</v>
      </c>
      <c r="BA164" s="3">
        <f t="shared" si="294"/>
        <v>0</v>
      </c>
      <c r="BB164" s="104">
        <f t="shared" si="333"/>
        <v>0</v>
      </c>
      <c r="BC164" s="3">
        <f t="shared" si="334"/>
        <v>0</v>
      </c>
      <c r="BD164" s="3">
        <f t="shared" si="335"/>
        <v>0</v>
      </c>
      <c r="BE164" s="3">
        <f t="shared" si="262"/>
        <v>0</v>
      </c>
      <c r="BF164" s="3">
        <f t="shared" si="263"/>
        <v>0</v>
      </c>
      <c r="BG164" s="3">
        <f>IF(BB164=0,0,IF(BD164-BE164=0,0,MIN(BD164-BE164,$D$1-$C164-SUMIF($J$15:BF$15,"Snowball",$J164:BF164))))</f>
        <v>0</v>
      </c>
      <c r="BH164" s="3">
        <f t="shared" si="295"/>
        <v>0</v>
      </c>
      <c r="BI164" s="104">
        <f t="shared" si="336"/>
        <v>0</v>
      </c>
      <c r="BJ164" s="3">
        <f t="shared" si="337"/>
        <v>0</v>
      </c>
      <c r="BK164" s="3">
        <f t="shared" si="338"/>
        <v>0</v>
      </c>
      <c r="BL164" s="3">
        <f t="shared" si="264"/>
        <v>0</v>
      </c>
      <c r="BM164" s="3">
        <f t="shared" si="265"/>
        <v>0</v>
      </c>
      <c r="BN164" s="3">
        <f>IF(BI164=0,0,IF(BK164-BL164=0,0,MIN(BK164-BL164,$D$1-$C164-SUMIF($J$15:BM$15,"Snowball",$J164:BM164))))</f>
        <v>0</v>
      </c>
      <c r="BO164" s="3">
        <f t="shared" si="296"/>
        <v>0</v>
      </c>
      <c r="BP164" s="104">
        <f t="shared" si="339"/>
        <v>0</v>
      </c>
      <c r="BQ164" s="3">
        <f t="shared" si="340"/>
        <v>0</v>
      </c>
      <c r="BR164" s="3">
        <f t="shared" si="341"/>
        <v>0</v>
      </c>
      <c r="BS164" s="3">
        <f t="shared" si="266"/>
        <v>0</v>
      </c>
      <c r="BT164" s="3">
        <f t="shared" si="267"/>
        <v>0</v>
      </c>
      <c r="BU164" s="3">
        <f>IF(BP164=0,0,IF(BR164-BS164=0,0,MIN(BR164-BS164,$D$1-$C164-SUMIF($J$15:BT$15,"Snowball",$J164:BT164))))</f>
        <v>0</v>
      </c>
      <c r="BV164" s="3">
        <f t="shared" si="297"/>
        <v>0</v>
      </c>
      <c r="BW164" s="104">
        <f t="shared" si="342"/>
        <v>0</v>
      </c>
      <c r="BX164" s="3">
        <f t="shared" si="343"/>
        <v>0</v>
      </c>
      <c r="BY164" s="3">
        <f t="shared" si="344"/>
        <v>0</v>
      </c>
      <c r="BZ164" s="3">
        <f t="shared" si="268"/>
        <v>0</v>
      </c>
      <c r="CA164" s="3">
        <f t="shared" si="269"/>
        <v>0</v>
      </c>
      <c r="CB164" s="3">
        <f>IF(BW164=0,0,IF(BY164-BZ164=0,0,MIN(BY164-BZ164,$D$1-$C164-SUMIF($J$15:CA$15,"Snowball",$J164:CA164))))</f>
        <v>0</v>
      </c>
      <c r="CC164" s="3">
        <f t="shared" si="298"/>
        <v>0</v>
      </c>
      <c r="CD164" s="104">
        <f t="shared" si="345"/>
        <v>0</v>
      </c>
      <c r="CE164" s="3">
        <f t="shared" si="346"/>
        <v>0</v>
      </c>
      <c r="CF164" s="3">
        <f t="shared" si="347"/>
        <v>0</v>
      </c>
      <c r="CG164" s="3">
        <f t="shared" si="270"/>
        <v>0</v>
      </c>
      <c r="CH164" s="3">
        <f t="shared" si="271"/>
        <v>0</v>
      </c>
      <c r="CI164" s="3">
        <f>IF(CD164=0,0,IF(CF164-CG164=0,0,MIN(CF164-CG164,$D$1-$C164-SUMIF($J$15:CH$15,"Snowball",$J164:CH164))))</f>
        <v>0</v>
      </c>
      <c r="CJ164" s="3">
        <f t="shared" si="299"/>
        <v>0</v>
      </c>
      <c r="CK164" s="104">
        <f t="shared" si="348"/>
        <v>0</v>
      </c>
      <c r="CL164" s="3">
        <f t="shared" si="349"/>
        <v>0</v>
      </c>
      <c r="CM164" s="3">
        <f t="shared" si="350"/>
        <v>0</v>
      </c>
      <c r="CN164" s="3">
        <f t="shared" si="272"/>
        <v>0</v>
      </c>
      <c r="CO164" s="3">
        <f t="shared" si="273"/>
        <v>0</v>
      </c>
      <c r="CP164" s="3">
        <f>IF(CK164=0,0,IF(CM164-CN164=0,0,MIN(CM164-CN164,$D$1-$C164-SUMIF($J$15:CO$15,"Snowball",$J164:CO164))))</f>
        <v>0</v>
      </c>
      <c r="CQ164" s="3">
        <f t="shared" si="300"/>
        <v>0</v>
      </c>
      <c r="CR164" s="104">
        <f t="shared" si="351"/>
        <v>0</v>
      </c>
      <c r="CS164" s="3">
        <f t="shared" si="352"/>
        <v>0</v>
      </c>
      <c r="CT164" s="3">
        <f t="shared" si="353"/>
        <v>0</v>
      </c>
      <c r="CU164" s="3">
        <f t="shared" si="274"/>
        <v>0</v>
      </c>
      <c r="CV164" s="3">
        <f t="shared" si="275"/>
        <v>0</v>
      </c>
      <c r="CW164" s="3">
        <f>IF(CR164=0,0,IF(CT164-CU164=0,0,MIN(CT164-CU164,$D$1-$C164-SUMIF($J$15:CV$15,"Snowball",$J164:CV164))))</f>
        <v>0</v>
      </c>
      <c r="CX164" s="3">
        <f t="shared" si="301"/>
        <v>0</v>
      </c>
      <c r="CY164" s="104">
        <f t="shared" si="354"/>
        <v>0</v>
      </c>
      <c r="CZ164" s="3">
        <f t="shared" si="355"/>
        <v>0</v>
      </c>
      <c r="DA164" s="3">
        <f t="shared" si="356"/>
        <v>0</v>
      </c>
      <c r="DB164" s="3">
        <f t="shared" si="276"/>
        <v>0</v>
      </c>
      <c r="DC164" s="3">
        <f t="shared" si="277"/>
        <v>0</v>
      </c>
      <c r="DD164" s="3">
        <f>IF(CY164=0,0,IF(DA164-DB164=0,0,MIN(DA164-DB164,$D$1-$C164-SUMIF($J$15:DC$15,"Snowball",$J164:DC164))))</f>
        <v>0</v>
      </c>
      <c r="DE164" s="3">
        <f t="shared" si="302"/>
        <v>0</v>
      </c>
      <c r="DF164" s="104">
        <f t="shared" si="357"/>
        <v>0</v>
      </c>
      <c r="DG164" s="3">
        <f t="shared" si="358"/>
        <v>0</v>
      </c>
      <c r="DH164" s="3">
        <f t="shared" si="359"/>
        <v>0</v>
      </c>
      <c r="DI164" s="3">
        <f t="shared" si="278"/>
        <v>0</v>
      </c>
      <c r="DJ164" s="3">
        <f t="shared" si="279"/>
        <v>0</v>
      </c>
      <c r="DK164" s="3">
        <f>IF(DF164=0,0,IF(DH164-DI164=0,0,MIN(DH164-DI164,$D$1-$C164-SUMIF($J$15:DJ$15,"Snowball",$J164:DJ164))))</f>
        <v>0</v>
      </c>
      <c r="DL164" s="3">
        <f t="shared" si="303"/>
        <v>0</v>
      </c>
      <c r="DM164" s="104">
        <f t="shared" si="360"/>
        <v>0</v>
      </c>
      <c r="DN164" s="3">
        <f t="shared" si="361"/>
        <v>0</v>
      </c>
      <c r="DO164" s="3">
        <f t="shared" si="362"/>
        <v>0</v>
      </c>
      <c r="DP164" s="3">
        <f t="shared" si="280"/>
        <v>0</v>
      </c>
      <c r="DQ164" s="3">
        <f t="shared" si="281"/>
        <v>0</v>
      </c>
      <c r="DR164" s="3">
        <f>IF(DM164=0,0,IF(DO164-DP164=0,0,MIN(DO164-DP164,$D$1-$C164-SUMIF($J$15:DQ$15,"Snowball",$J164:DQ164))))</f>
        <v>0</v>
      </c>
      <c r="DS164" s="3">
        <f t="shared" si="304"/>
        <v>0</v>
      </c>
      <c r="DT164" s="104">
        <f t="shared" si="363"/>
        <v>0</v>
      </c>
      <c r="DU164" s="3">
        <f t="shared" si="364"/>
        <v>0</v>
      </c>
      <c r="DV164" s="3">
        <f t="shared" si="365"/>
        <v>0</v>
      </c>
      <c r="DW164" s="3">
        <f t="shared" si="282"/>
        <v>0</v>
      </c>
      <c r="DX164" s="3">
        <f t="shared" si="283"/>
        <v>0</v>
      </c>
      <c r="DY164" s="3">
        <f>IF(DT164=0,0,IF(DV164-DW164=0,0,MIN(DV164-DW164,$D$1-$C164-SUMIF($J$15:DX$15,"Snowball",$J164:DX164))))</f>
        <v>0</v>
      </c>
      <c r="DZ164" s="3">
        <f t="shared" si="305"/>
        <v>0</v>
      </c>
      <c r="EA164" s="104">
        <f t="shared" si="366"/>
        <v>0</v>
      </c>
      <c r="EB164" s="3">
        <f t="shared" si="367"/>
        <v>0</v>
      </c>
      <c r="EC164" s="3">
        <f t="shared" si="368"/>
        <v>0</v>
      </c>
      <c r="ED164" s="3">
        <f t="shared" si="284"/>
        <v>0</v>
      </c>
      <c r="EE164" s="3">
        <f t="shared" si="285"/>
        <v>0</v>
      </c>
      <c r="EF164" s="3">
        <f>IF(EA164=0,0,IF(EC164-ED164=0,0,MIN(EC164-ED164,$D$1-$C164-SUMIF($J$15:EE$15,"Snowball",$J164:EE164))))</f>
        <v>0</v>
      </c>
      <c r="EG164" s="3">
        <f t="shared" si="306"/>
        <v>0</v>
      </c>
      <c r="EH164" s="104">
        <f t="shared" si="369"/>
        <v>0</v>
      </c>
      <c r="EI164" s="3">
        <f t="shared" si="370"/>
        <v>0</v>
      </c>
      <c r="EJ164" s="3">
        <f t="shared" si="371"/>
        <v>0</v>
      </c>
      <c r="EK164" s="3">
        <f t="shared" si="286"/>
        <v>0</v>
      </c>
      <c r="EL164" s="3">
        <f t="shared" si="287"/>
        <v>0</v>
      </c>
      <c r="EM164" s="3">
        <f>IF(EH164=0,0,IF(EJ164-EK164=0,0,MIN(EJ164-EK164,$D$1-$C164-SUMIF($J$15:EL$15,"Snowball",$J164:EL164))))</f>
        <v>0</v>
      </c>
      <c r="EN164" s="3">
        <f t="shared" si="307"/>
        <v>0</v>
      </c>
    </row>
    <row r="165" spans="1:144" x14ac:dyDescent="0.25">
      <c r="A165" s="1" t="s">
        <v>165</v>
      </c>
      <c r="B165" s="76">
        <f t="shared" si="308"/>
        <v>0</v>
      </c>
      <c r="C165" s="3">
        <f t="shared" si="309"/>
        <v>0</v>
      </c>
      <c r="D165" s="101">
        <f t="shared" si="310"/>
        <v>0</v>
      </c>
      <c r="E165" s="104">
        <f t="shared" si="311"/>
        <v>0</v>
      </c>
      <c r="F165" s="3">
        <f t="shared" si="312"/>
        <v>0</v>
      </c>
      <c r="G165" s="3">
        <f t="shared" si="313"/>
        <v>0</v>
      </c>
      <c r="H165" s="3">
        <f t="shared" si="248"/>
        <v>0</v>
      </c>
      <c r="I165" s="3">
        <f t="shared" si="249"/>
        <v>0</v>
      </c>
      <c r="J165" s="3">
        <f t="shared" si="314"/>
        <v>0</v>
      </c>
      <c r="K165" s="3">
        <f t="shared" si="288"/>
        <v>0</v>
      </c>
      <c r="L165" s="104">
        <f t="shared" si="315"/>
        <v>0</v>
      </c>
      <c r="M165" s="3">
        <f t="shared" si="316"/>
        <v>0</v>
      </c>
      <c r="N165" s="3">
        <f t="shared" si="317"/>
        <v>0</v>
      </c>
      <c r="O165" s="3">
        <f t="shared" si="250"/>
        <v>0</v>
      </c>
      <c r="P165" s="3">
        <f t="shared" si="251"/>
        <v>0</v>
      </c>
      <c r="Q165" s="3">
        <f>IF(L165=0,0,IF(N165-O165=0,0,MIN(N165-O165,$D$1-$C165-SUMIF($J$15:P$15,"Snowball",$J165:P165))))</f>
        <v>0</v>
      </c>
      <c r="R165" s="3">
        <f t="shared" si="289"/>
        <v>0</v>
      </c>
      <c r="S165" s="104">
        <f t="shared" si="318"/>
        <v>0</v>
      </c>
      <c r="T165" s="3">
        <f t="shared" si="319"/>
        <v>0</v>
      </c>
      <c r="U165" s="3">
        <f t="shared" si="320"/>
        <v>0</v>
      </c>
      <c r="V165" s="3">
        <f t="shared" si="252"/>
        <v>0</v>
      </c>
      <c r="W165" s="3">
        <f t="shared" si="253"/>
        <v>0</v>
      </c>
      <c r="X165" s="3">
        <f>IF(S165=0,0,IF(U165-V165=0,0,MIN(U165-V165,$D$1-$C165-SUMIF($J$15:W$15,"Snowball",$J165:W165))))</f>
        <v>0</v>
      </c>
      <c r="Y165" s="3">
        <f t="shared" si="290"/>
        <v>0</v>
      </c>
      <c r="Z165" s="104">
        <f t="shared" si="321"/>
        <v>0</v>
      </c>
      <c r="AA165" s="3">
        <f t="shared" si="322"/>
        <v>0</v>
      </c>
      <c r="AB165" s="3">
        <f t="shared" si="323"/>
        <v>0</v>
      </c>
      <c r="AC165" s="3">
        <f t="shared" si="254"/>
        <v>0</v>
      </c>
      <c r="AD165" s="3">
        <f t="shared" si="255"/>
        <v>0</v>
      </c>
      <c r="AE165" s="3">
        <f>IF(Z165=0,0,IF(AB165-AC165=0,0,MIN(AB165-AC165,$D$1-$C165-SUMIF($J$15:AD$15,"Snowball",$J165:AD165))))</f>
        <v>0</v>
      </c>
      <c r="AF165" s="3">
        <f t="shared" si="291"/>
        <v>0</v>
      </c>
      <c r="AG165" s="104">
        <f t="shared" si="324"/>
        <v>0</v>
      </c>
      <c r="AH165" s="3">
        <f t="shared" si="325"/>
        <v>0</v>
      </c>
      <c r="AI165" s="3">
        <f t="shared" si="326"/>
        <v>0</v>
      </c>
      <c r="AJ165" s="3">
        <f t="shared" si="256"/>
        <v>0</v>
      </c>
      <c r="AK165" s="3">
        <f t="shared" si="257"/>
        <v>0</v>
      </c>
      <c r="AL165" s="3">
        <f>IF(AG165=0,0,IF(AI165-AJ165=0,0,MIN(AI165-AJ165,$D$1-$C165-SUMIF($J$15:AK$15,"Snowball",$J165:AK165))))</f>
        <v>0</v>
      </c>
      <c r="AM165" s="3">
        <f t="shared" si="292"/>
        <v>0</v>
      </c>
      <c r="AN165" s="104">
        <f t="shared" si="327"/>
        <v>0</v>
      </c>
      <c r="AO165" s="3">
        <f t="shared" si="328"/>
        <v>0</v>
      </c>
      <c r="AP165" s="3">
        <f t="shared" si="329"/>
        <v>0</v>
      </c>
      <c r="AQ165" s="3">
        <f t="shared" si="258"/>
        <v>0</v>
      </c>
      <c r="AR165" s="3">
        <f t="shared" si="259"/>
        <v>0</v>
      </c>
      <c r="AS165" s="3">
        <f>IF(AN165=0,0,IF(AP165-AQ165=0,0,MIN(AP165-AQ165,$D$1-$C165-SUMIF($J$15:AR$15,"Snowball",$J165:AR165))))</f>
        <v>0</v>
      </c>
      <c r="AT165" s="3">
        <f t="shared" si="293"/>
        <v>0</v>
      </c>
      <c r="AU165" s="104">
        <f t="shared" si="330"/>
        <v>0</v>
      </c>
      <c r="AV165" s="3">
        <f t="shared" si="331"/>
        <v>0</v>
      </c>
      <c r="AW165" s="3">
        <f t="shared" si="332"/>
        <v>0</v>
      </c>
      <c r="AX165" s="3">
        <f t="shared" si="260"/>
        <v>0</v>
      </c>
      <c r="AY165" s="3">
        <f t="shared" si="261"/>
        <v>0</v>
      </c>
      <c r="AZ165" s="3">
        <f>IF(AU165=0,0,IF(AW165-AX165=0,0,MIN(AW165-AX165,$D$1-$C165-SUMIF($J$15:AY$15,"Snowball",$J165:AY165))))</f>
        <v>0</v>
      </c>
      <c r="BA165" s="3">
        <f t="shared" si="294"/>
        <v>0</v>
      </c>
      <c r="BB165" s="104">
        <f t="shared" si="333"/>
        <v>0</v>
      </c>
      <c r="BC165" s="3">
        <f t="shared" si="334"/>
        <v>0</v>
      </c>
      <c r="BD165" s="3">
        <f t="shared" si="335"/>
        <v>0</v>
      </c>
      <c r="BE165" s="3">
        <f t="shared" si="262"/>
        <v>0</v>
      </c>
      <c r="BF165" s="3">
        <f t="shared" si="263"/>
        <v>0</v>
      </c>
      <c r="BG165" s="3">
        <f>IF(BB165=0,0,IF(BD165-BE165=0,0,MIN(BD165-BE165,$D$1-$C165-SUMIF($J$15:BF$15,"Snowball",$J165:BF165))))</f>
        <v>0</v>
      </c>
      <c r="BH165" s="3">
        <f t="shared" si="295"/>
        <v>0</v>
      </c>
      <c r="BI165" s="104">
        <f t="shared" si="336"/>
        <v>0</v>
      </c>
      <c r="BJ165" s="3">
        <f t="shared" si="337"/>
        <v>0</v>
      </c>
      <c r="BK165" s="3">
        <f t="shared" si="338"/>
        <v>0</v>
      </c>
      <c r="BL165" s="3">
        <f t="shared" si="264"/>
        <v>0</v>
      </c>
      <c r="BM165" s="3">
        <f t="shared" si="265"/>
        <v>0</v>
      </c>
      <c r="BN165" s="3">
        <f>IF(BI165=0,0,IF(BK165-BL165=0,0,MIN(BK165-BL165,$D$1-$C165-SUMIF($J$15:BM$15,"Snowball",$J165:BM165))))</f>
        <v>0</v>
      </c>
      <c r="BO165" s="3">
        <f t="shared" si="296"/>
        <v>0</v>
      </c>
      <c r="BP165" s="104">
        <f t="shared" si="339"/>
        <v>0</v>
      </c>
      <c r="BQ165" s="3">
        <f t="shared" si="340"/>
        <v>0</v>
      </c>
      <c r="BR165" s="3">
        <f t="shared" si="341"/>
        <v>0</v>
      </c>
      <c r="BS165" s="3">
        <f t="shared" si="266"/>
        <v>0</v>
      </c>
      <c r="BT165" s="3">
        <f t="shared" si="267"/>
        <v>0</v>
      </c>
      <c r="BU165" s="3">
        <f>IF(BP165=0,0,IF(BR165-BS165=0,0,MIN(BR165-BS165,$D$1-$C165-SUMIF($J$15:BT$15,"Snowball",$J165:BT165))))</f>
        <v>0</v>
      </c>
      <c r="BV165" s="3">
        <f t="shared" si="297"/>
        <v>0</v>
      </c>
      <c r="BW165" s="104">
        <f t="shared" si="342"/>
        <v>0</v>
      </c>
      <c r="BX165" s="3">
        <f t="shared" si="343"/>
        <v>0</v>
      </c>
      <c r="BY165" s="3">
        <f t="shared" si="344"/>
        <v>0</v>
      </c>
      <c r="BZ165" s="3">
        <f t="shared" si="268"/>
        <v>0</v>
      </c>
      <c r="CA165" s="3">
        <f t="shared" si="269"/>
        <v>0</v>
      </c>
      <c r="CB165" s="3">
        <f>IF(BW165=0,0,IF(BY165-BZ165=0,0,MIN(BY165-BZ165,$D$1-$C165-SUMIF($J$15:CA$15,"Snowball",$J165:CA165))))</f>
        <v>0</v>
      </c>
      <c r="CC165" s="3">
        <f t="shared" si="298"/>
        <v>0</v>
      </c>
      <c r="CD165" s="104">
        <f t="shared" si="345"/>
        <v>0</v>
      </c>
      <c r="CE165" s="3">
        <f t="shared" si="346"/>
        <v>0</v>
      </c>
      <c r="CF165" s="3">
        <f t="shared" si="347"/>
        <v>0</v>
      </c>
      <c r="CG165" s="3">
        <f t="shared" si="270"/>
        <v>0</v>
      </c>
      <c r="CH165" s="3">
        <f t="shared" si="271"/>
        <v>0</v>
      </c>
      <c r="CI165" s="3">
        <f>IF(CD165=0,0,IF(CF165-CG165=0,0,MIN(CF165-CG165,$D$1-$C165-SUMIF($J$15:CH$15,"Snowball",$J165:CH165))))</f>
        <v>0</v>
      </c>
      <c r="CJ165" s="3">
        <f t="shared" si="299"/>
        <v>0</v>
      </c>
      <c r="CK165" s="104">
        <f t="shared" si="348"/>
        <v>0</v>
      </c>
      <c r="CL165" s="3">
        <f t="shared" si="349"/>
        <v>0</v>
      </c>
      <c r="CM165" s="3">
        <f t="shared" si="350"/>
        <v>0</v>
      </c>
      <c r="CN165" s="3">
        <f t="shared" si="272"/>
        <v>0</v>
      </c>
      <c r="CO165" s="3">
        <f t="shared" si="273"/>
        <v>0</v>
      </c>
      <c r="CP165" s="3">
        <f>IF(CK165=0,0,IF(CM165-CN165=0,0,MIN(CM165-CN165,$D$1-$C165-SUMIF($J$15:CO$15,"Snowball",$J165:CO165))))</f>
        <v>0</v>
      </c>
      <c r="CQ165" s="3">
        <f t="shared" si="300"/>
        <v>0</v>
      </c>
      <c r="CR165" s="104">
        <f t="shared" si="351"/>
        <v>0</v>
      </c>
      <c r="CS165" s="3">
        <f t="shared" si="352"/>
        <v>0</v>
      </c>
      <c r="CT165" s="3">
        <f t="shared" si="353"/>
        <v>0</v>
      </c>
      <c r="CU165" s="3">
        <f t="shared" si="274"/>
        <v>0</v>
      </c>
      <c r="CV165" s="3">
        <f t="shared" si="275"/>
        <v>0</v>
      </c>
      <c r="CW165" s="3">
        <f>IF(CR165=0,0,IF(CT165-CU165=0,0,MIN(CT165-CU165,$D$1-$C165-SUMIF($J$15:CV$15,"Snowball",$J165:CV165))))</f>
        <v>0</v>
      </c>
      <c r="CX165" s="3">
        <f t="shared" si="301"/>
        <v>0</v>
      </c>
      <c r="CY165" s="104">
        <f t="shared" si="354"/>
        <v>0</v>
      </c>
      <c r="CZ165" s="3">
        <f t="shared" si="355"/>
        <v>0</v>
      </c>
      <c r="DA165" s="3">
        <f t="shared" si="356"/>
        <v>0</v>
      </c>
      <c r="DB165" s="3">
        <f t="shared" si="276"/>
        <v>0</v>
      </c>
      <c r="DC165" s="3">
        <f t="shared" si="277"/>
        <v>0</v>
      </c>
      <c r="DD165" s="3">
        <f>IF(CY165=0,0,IF(DA165-DB165=0,0,MIN(DA165-DB165,$D$1-$C165-SUMIF($J$15:DC$15,"Snowball",$J165:DC165))))</f>
        <v>0</v>
      </c>
      <c r="DE165" s="3">
        <f t="shared" si="302"/>
        <v>0</v>
      </c>
      <c r="DF165" s="104">
        <f t="shared" si="357"/>
        <v>0</v>
      </c>
      <c r="DG165" s="3">
        <f t="shared" si="358"/>
        <v>0</v>
      </c>
      <c r="DH165" s="3">
        <f t="shared" si="359"/>
        <v>0</v>
      </c>
      <c r="DI165" s="3">
        <f t="shared" si="278"/>
        <v>0</v>
      </c>
      <c r="DJ165" s="3">
        <f t="shared" si="279"/>
        <v>0</v>
      </c>
      <c r="DK165" s="3">
        <f>IF(DF165=0,0,IF(DH165-DI165=0,0,MIN(DH165-DI165,$D$1-$C165-SUMIF($J$15:DJ$15,"Snowball",$J165:DJ165))))</f>
        <v>0</v>
      </c>
      <c r="DL165" s="3">
        <f t="shared" si="303"/>
        <v>0</v>
      </c>
      <c r="DM165" s="104">
        <f t="shared" si="360"/>
        <v>0</v>
      </c>
      <c r="DN165" s="3">
        <f t="shared" si="361"/>
        <v>0</v>
      </c>
      <c r="DO165" s="3">
        <f t="shared" si="362"/>
        <v>0</v>
      </c>
      <c r="DP165" s="3">
        <f t="shared" si="280"/>
        <v>0</v>
      </c>
      <c r="DQ165" s="3">
        <f t="shared" si="281"/>
        <v>0</v>
      </c>
      <c r="DR165" s="3">
        <f>IF(DM165=0,0,IF(DO165-DP165=0,0,MIN(DO165-DP165,$D$1-$C165-SUMIF($J$15:DQ$15,"Snowball",$J165:DQ165))))</f>
        <v>0</v>
      </c>
      <c r="DS165" s="3">
        <f t="shared" si="304"/>
        <v>0</v>
      </c>
      <c r="DT165" s="104">
        <f t="shared" si="363"/>
        <v>0</v>
      </c>
      <c r="DU165" s="3">
        <f t="shared" si="364"/>
        <v>0</v>
      </c>
      <c r="DV165" s="3">
        <f t="shared" si="365"/>
        <v>0</v>
      </c>
      <c r="DW165" s="3">
        <f t="shared" si="282"/>
        <v>0</v>
      </c>
      <c r="DX165" s="3">
        <f t="shared" si="283"/>
        <v>0</v>
      </c>
      <c r="DY165" s="3">
        <f>IF(DT165=0,0,IF(DV165-DW165=0,0,MIN(DV165-DW165,$D$1-$C165-SUMIF($J$15:DX$15,"Snowball",$J165:DX165))))</f>
        <v>0</v>
      </c>
      <c r="DZ165" s="3">
        <f t="shared" si="305"/>
        <v>0</v>
      </c>
      <c r="EA165" s="104">
        <f t="shared" si="366"/>
        <v>0</v>
      </c>
      <c r="EB165" s="3">
        <f t="shared" si="367"/>
        <v>0</v>
      </c>
      <c r="EC165" s="3">
        <f t="shared" si="368"/>
        <v>0</v>
      </c>
      <c r="ED165" s="3">
        <f t="shared" si="284"/>
        <v>0</v>
      </c>
      <c r="EE165" s="3">
        <f t="shared" si="285"/>
        <v>0</v>
      </c>
      <c r="EF165" s="3">
        <f>IF(EA165=0,0,IF(EC165-ED165=0,0,MIN(EC165-ED165,$D$1-$C165-SUMIF($J$15:EE$15,"Snowball",$J165:EE165))))</f>
        <v>0</v>
      </c>
      <c r="EG165" s="3">
        <f t="shared" si="306"/>
        <v>0</v>
      </c>
      <c r="EH165" s="104">
        <f t="shared" si="369"/>
        <v>0</v>
      </c>
      <c r="EI165" s="3">
        <f t="shared" si="370"/>
        <v>0</v>
      </c>
      <c r="EJ165" s="3">
        <f t="shared" si="371"/>
        <v>0</v>
      </c>
      <c r="EK165" s="3">
        <f t="shared" si="286"/>
        <v>0</v>
      </c>
      <c r="EL165" s="3">
        <f t="shared" si="287"/>
        <v>0</v>
      </c>
      <c r="EM165" s="3">
        <f>IF(EH165=0,0,IF(EJ165-EK165=0,0,MIN(EJ165-EK165,$D$1-$C165-SUMIF($J$15:EL$15,"Snowball",$J165:EL165))))</f>
        <v>0</v>
      </c>
      <c r="EN165" s="3">
        <f t="shared" si="307"/>
        <v>0</v>
      </c>
    </row>
    <row r="166" spans="1:144" x14ac:dyDescent="0.25">
      <c r="A166" s="1" t="s">
        <v>166</v>
      </c>
      <c r="B166" s="76">
        <f t="shared" si="308"/>
        <v>0</v>
      </c>
      <c r="C166" s="3">
        <f t="shared" si="309"/>
        <v>0</v>
      </c>
      <c r="D166" s="101">
        <f t="shared" si="310"/>
        <v>0</v>
      </c>
      <c r="E166" s="104">
        <f t="shared" si="311"/>
        <v>0</v>
      </c>
      <c r="F166" s="3">
        <f t="shared" si="312"/>
        <v>0</v>
      </c>
      <c r="G166" s="3">
        <f t="shared" si="313"/>
        <v>0</v>
      </c>
      <c r="H166" s="3">
        <f t="shared" si="248"/>
        <v>0</v>
      </c>
      <c r="I166" s="3">
        <f t="shared" si="249"/>
        <v>0</v>
      </c>
      <c r="J166" s="3">
        <f t="shared" si="314"/>
        <v>0</v>
      </c>
      <c r="K166" s="3">
        <f t="shared" si="288"/>
        <v>0</v>
      </c>
      <c r="L166" s="104">
        <f t="shared" si="315"/>
        <v>0</v>
      </c>
      <c r="M166" s="3">
        <f t="shared" si="316"/>
        <v>0</v>
      </c>
      <c r="N166" s="3">
        <f t="shared" si="317"/>
        <v>0</v>
      </c>
      <c r="O166" s="3">
        <f t="shared" si="250"/>
        <v>0</v>
      </c>
      <c r="P166" s="3">
        <f t="shared" si="251"/>
        <v>0</v>
      </c>
      <c r="Q166" s="3">
        <f>IF(L166=0,0,IF(N166-O166=0,0,MIN(N166-O166,$D$1-$C166-SUMIF($J$15:P$15,"Snowball",$J166:P166))))</f>
        <v>0</v>
      </c>
      <c r="R166" s="3">
        <f t="shared" si="289"/>
        <v>0</v>
      </c>
      <c r="S166" s="104">
        <f t="shared" si="318"/>
        <v>0</v>
      </c>
      <c r="T166" s="3">
        <f t="shared" si="319"/>
        <v>0</v>
      </c>
      <c r="U166" s="3">
        <f t="shared" si="320"/>
        <v>0</v>
      </c>
      <c r="V166" s="3">
        <f t="shared" si="252"/>
        <v>0</v>
      </c>
      <c r="W166" s="3">
        <f t="shared" si="253"/>
        <v>0</v>
      </c>
      <c r="X166" s="3">
        <f>IF(S166=0,0,IF(U166-V166=0,0,MIN(U166-V166,$D$1-$C166-SUMIF($J$15:W$15,"Snowball",$J166:W166))))</f>
        <v>0</v>
      </c>
      <c r="Y166" s="3">
        <f t="shared" si="290"/>
        <v>0</v>
      </c>
      <c r="Z166" s="104">
        <f t="shared" si="321"/>
        <v>0</v>
      </c>
      <c r="AA166" s="3">
        <f t="shared" si="322"/>
        <v>0</v>
      </c>
      <c r="AB166" s="3">
        <f t="shared" si="323"/>
        <v>0</v>
      </c>
      <c r="AC166" s="3">
        <f t="shared" si="254"/>
        <v>0</v>
      </c>
      <c r="AD166" s="3">
        <f t="shared" si="255"/>
        <v>0</v>
      </c>
      <c r="AE166" s="3">
        <f>IF(Z166=0,0,IF(AB166-AC166=0,0,MIN(AB166-AC166,$D$1-$C166-SUMIF($J$15:AD$15,"Snowball",$J166:AD166))))</f>
        <v>0</v>
      </c>
      <c r="AF166" s="3">
        <f t="shared" si="291"/>
        <v>0</v>
      </c>
      <c r="AG166" s="104">
        <f t="shared" si="324"/>
        <v>0</v>
      </c>
      <c r="AH166" s="3">
        <f t="shared" si="325"/>
        <v>0</v>
      </c>
      <c r="AI166" s="3">
        <f t="shared" si="326"/>
        <v>0</v>
      </c>
      <c r="AJ166" s="3">
        <f t="shared" si="256"/>
        <v>0</v>
      </c>
      <c r="AK166" s="3">
        <f t="shared" si="257"/>
        <v>0</v>
      </c>
      <c r="AL166" s="3">
        <f>IF(AG166=0,0,IF(AI166-AJ166=0,0,MIN(AI166-AJ166,$D$1-$C166-SUMIF($J$15:AK$15,"Snowball",$J166:AK166))))</f>
        <v>0</v>
      </c>
      <c r="AM166" s="3">
        <f t="shared" si="292"/>
        <v>0</v>
      </c>
      <c r="AN166" s="104">
        <f t="shared" si="327"/>
        <v>0</v>
      </c>
      <c r="AO166" s="3">
        <f t="shared" si="328"/>
        <v>0</v>
      </c>
      <c r="AP166" s="3">
        <f t="shared" si="329"/>
        <v>0</v>
      </c>
      <c r="AQ166" s="3">
        <f t="shared" si="258"/>
        <v>0</v>
      </c>
      <c r="AR166" s="3">
        <f t="shared" si="259"/>
        <v>0</v>
      </c>
      <c r="AS166" s="3">
        <f>IF(AN166=0,0,IF(AP166-AQ166=0,0,MIN(AP166-AQ166,$D$1-$C166-SUMIF($J$15:AR$15,"Snowball",$J166:AR166))))</f>
        <v>0</v>
      </c>
      <c r="AT166" s="3">
        <f t="shared" si="293"/>
        <v>0</v>
      </c>
      <c r="AU166" s="104">
        <f t="shared" si="330"/>
        <v>0</v>
      </c>
      <c r="AV166" s="3">
        <f t="shared" si="331"/>
        <v>0</v>
      </c>
      <c r="AW166" s="3">
        <f t="shared" si="332"/>
        <v>0</v>
      </c>
      <c r="AX166" s="3">
        <f t="shared" si="260"/>
        <v>0</v>
      </c>
      <c r="AY166" s="3">
        <f t="shared" si="261"/>
        <v>0</v>
      </c>
      <c r="AZ166" s="3">
        <f>IF(AU166=0,0,IF(AW166-AX166=0,0,MIN(AW166-AX166,$D$1-$C166-SUMIF($J$15:AY$15,"Snowball",$J166:AY166))))</f>
        <v>0</v>
      </c>
      <c r="BA166" s="3">
        <f t="shared" si="294"/>
        <v>0</v>
      </c>
      <c r="BB166" s="104">
        <f t="shared" si="333"/>
        <v>0</v>
      </c>
      <c r="BC166" s="3">
        <f t="shared" si="334"/>
        <v>0</v>
      </c>
      <c r="BD166" s="3">
        <f t="shared" si="335"/>
        <v>0</v>
      </c>
      <c r="BE166" s="3">
        <f t="shared" si="262"/>
        <v>0</v>
      </c>
      <c r="BF166" s="3">
        <f t="shared" si="263"/>
        <v>0</v>
      </c>
      <c r="BG166" s="3">
        <f>IF(BB166=0,0,IF(BD166-BE166=0,0,MIN(BD166-BE166,$D$1-$C166-SUMIF($J$15:BF$15,"Snowball",$J166:BF166))))</f>
        <v>0</v>
      </c>
      <c r="BH166" s="3">
        <f t="shared" si="295"/>
        <v>0</v>
      </c>
      <c r="BI166" s="104">
        <f t="shared" si="336"/>
        <v>0</v>
      </c>
      <c r="BJ166" s="3">
        <f t="shared" si="337"/>
        <v>0</v>
      </c>
      <c r="BK166" s="3">
        <f t="shared" si="338"/>
        <v>0</v>
      </c>
      <c r="BL166" s="3">
        <f t="shared" si="264"/>
        <v>0</v>
      </c>
      <c r="BM166" s="3">
        <f t="shared" si="265"/>
        <v>0</v>
      </c>
      <c r="BN166" s="3">
        <f>IF(BI166=0,0,IF(BK166-BL166=0,0,MIN(BK166-BL166,$D$1-$C166-SUMIF($J$15:BM$15,"Snowball",$J166:BM166))))</f>
        <v>0</v>
      </c>
      <c r="BO166" s="3">
        <f t="shared" si="296"/>
        <v>0</v>
      </c>
      <c r="BP166" s="104">
        <f t="shared" si="339"/>
        <v>0</v>
      </c>
      <c r="BQ166" s="3">
        <f t="shared" si="340"/>
        <v>0</v>
      </c>
      <c r="BR166" s="3">
        <f t="shared" si="341"/>
        <v>0</v>
      </c>
      <c r="BS166" s="3">
        <f t="shared" si="266"/>
        <v>0</v>
      </c>
      <c r="BT166" s="3">
        <f t="shared" si="267"/>
        <v>0</v>
      </c>
      <c r="BU166" s="3">
        <f>IF(BP166=0,0,IF(BR166-BS166=0,0,MIN(BR166-BS166,$D$1-$C166-SUMIF($J$15:BT$15,"Snowball",$J166:BT166))))</f>
        <v>0</v>
      </c>
      <c r="BV166" s="3">
        <f t="shared" si="297"/>
        <v>0</v>
      </c>
      <c r="BW166" s="104">
        <f t="shared" si="342"/>
        <v>0</v>
      </c>
      <c r="BX166" s="3">
        <f t="shared" si="343"/>
        <v>0</v>
      </c>
      <c r="BY166" s="3">
        <f t="shared" si="344"/>
        <v>0</v>
      </c>
      <c r="BZ166" s="3">
        <f t="shared" si="268"/>
        <v>0</v>
      </c>
      <c r="CA166" s="3">
        <f t="shared" si="269"/>
        <v>0</v>
      </c>
      <c r="CB166" s="3">
        <f>IF(BW166=0,0,IF(BY166-BZ166=0,0,MIN(BY166-BZ166,$D$1-$C166-SUMIF($J$15:CA$15,"Snowball",$J166:CA166))))</f>
        <v>0</v>
      </c>
      <c r="CC166" s="3">
        <f t="shared" si="298"/>
        <v>0</v>
      </c>
      <c r="CD166" s="104">
        <f t="shared" si="345"/>
        <v>0</v>
      </c>
      <c r="CE166" s="3">
        <f t="shared" si="346"/>
        <v>0</v>
      </c>
      <c r="CF166" s="3">
        <f t="shared" si="347"/>
        <v>0</v>
      </c>
      <c r="CG166" s="3">
        <f t="shared" si="270"/>
        <v>0</v>
      </c>
      <c r="CH166" s="3">
        <f t="shared" si="271"/>
        <v>0</v>
      </c>
      <c r="CI166" s="3">
        <f>IF(CD166=0,0,IF(CF166-CG166=0,0,MIN(CF166-CG166,$D$1-$C166-SUMIF($J$15:CH$15,"Snowball",$J166:CH166))))</f>
        <v>0</v>
      </c>
      <c r="CJ166" s="3">
        <f t="shared" si="299"/>
        <v>0</v>
      </c>
      <c r="CK166" s="104">
        <f t="shared" si="348"/>
        <v>0</v>
      </c>
      <c r="CL166" s="3">
        <f t="shared" si="349"/>
        <v>0</v>
      </c>
      <c r="CM166" s="3">
        <f t="shared" si="350"/>
        <v>0</v>
      </c>
      <c r="CN166" s="3">
        <f t="shared" si="272"/>
        <v>0</v>
      </c>
      <c r="CO166" s="3">
        <f t="shared" si="273"/>
        <v>0</v>
      </c>
      <c r="CP166" s="3">
        <f>IF(CK166=0,0,IF(CM166-CN166=0,0,MIN(CM166-CN166,$D$1-$C166-SUMIF($J$15:CO$15,"Snowball",$J166:CO166))))</f>
        <v>0</v>
      </c>
      <c r="CQ166" s="3">
        <f t="shared" si="300"/>
        <v>0</v>
      </c>
      <c r="CR166" s="104">
        <f t="shared" si="351"/>
        <v>0</v>
      </c>
      <c r="CS166" s="3">
        <f t="shared" si="352"/>
        <v>0</v>
      </c>
      <c r="CT166" s="3">
        <f t="shared" si="353"/>
        <v>0</v>
      </c>
      <c r="CU166" s="3">
        <f t="shared" si="274"/>
        <v>0</v>
      </c>
      <c r="CV166" s="3">
        <f t="shared" si="275"/>
        <v>0</v>
      </c>
      <c r="CW166" s="3">
        <f>IF(CR166=0,0,IF(CT166-CU166=0,0,MIN(CT166-CU166,$D$1-$C166-SUMIF($J$15:CV$15,"Snowball",$J166:CV166))))</f>
        <v>0</v>
      </c>
      <c r="CX166" s="3">
        <f t="shared" si="301"/>
        <v>0</v>
      </c>
      <c r="CY166" s="104">
        <f t="shared" si="354"/>
        <v>0</v>
      </c>
      <c r="CZ166" s="3">
        <f t="shared" si="355"/>
        <v>0</v>
      </c>
      <c r="DA166" s="3">
        <f t="shared" si="356"/>
        <v>0</v>
      </c>
      <c r="DB166" s="3">
        <f t="shared" si="276"/>
        <v>0</v>
      </c>
      <c r="DC166" s="3">
        <f t="shared" si="277"/>
        <v>0</v>
      </c>
      <c r="DD166" s="3">
        <f>IF(CY166=0,0,IF(DA166-DB166=0,0,MIN(DA166-DB166,$D$1-$C166-SUMIF($J$15:DC$15,"Snowball",$J166:DC166))))</f>
        <v>0</v>
      </c>
      <c r="DE166" s="3">
        <f t="shared" si="302"/>
        <v>0</v>
      </c>
      <c r="DF166" s="104">
        <f t="shared" si="357"/>
        <v>0</v>
      </c>
      <c r="DG166" s="3">
        <f t="shared" si="358"/>
        <v>0</v>
      </c>
      <c r="DH166" s="3">
        <f t="shared" si="359"/>
        <v>0</v>
      </c>
      <c r="DI166" s="3">
        <f t="shared" si="278"/>
        <v>0</v>
      </c>
      <c r="DJ166" s="3">
        <f t="shared" si="279"/>
        <v>0</v>
      </c>
      <c r="DK166" s="3">
        <f>IF(DF166=0,0,IF(DH166-DI166=0,0,MIN(DH166-DI166,$D$1-$C166-SUMIF($J$15:DJ$15,"Snowball",$J166:DJ166))))</f>
        <v>0</v>
      </c>
      <c r="DL166" s="3">
        <f t="shared" si="303"/>
        <v>0</v>
      </c>
      <c r="DM166" s="104">
        <f t="shared" si="360"/>
        <v>0</v>
      </c>
      <c r="DN166" s="3">
        <f t="shared" si="361"/>
        <v>0</v>
      </c>
      <c r="DO166" s="3">
        <f t="shared" si="362"/>
        <v>0</v>
      </c>
      <c r="DP166" s="3">
        <f t="shared" si="280"/>
        <v>0</v>
      </c>
      <c r="DQ166" s="3">
        <f t="shared" si="281"/>
        <v>0</v>
      </c>
      <c r="DR166" s="3">
        <f>IF(DM166=0,0,IF(DO166-DP166=0,0,MIN(DO166-DP166,$D$1-$C166-SUMIF($J$15:DQ$15,"Snowball",$J166:DQ166))))</f>
        <v>0</v>
      </c>
      <c r="DS166" s="3">
        <f t="shared" si="304"/>
        <v>0</v>
      </c>
      <c r="DT166" s="104">
        <f t="shared" si="363"/>
        <v>0</v>
      </c>
      <c r="DU166" s="3">
        <f t="shared" si="364"/>
        <v>0</v>
      </c>
      <c r="DV166" s="3">
        <f t="shared" si="365"/>
        <v>0</v>
      </c>
      <c r="DW166" s="3">
        <f t="shared" si="282"/>
        <v>0</v>
      </c>
      <c r="DX166" s="3">
        <f t="shared" si="283"/>
        <v>0</v>
      </c>
      <c r="DY166" s="3">
        <f>IF(DT166=0,0,IF(DV166-DW166=0,0,MIN(DV166-DW166,$D$1-$C166-SUMIF($J$15:DX$15,"Snowball",$J166:DX166))))</f>
        <v>0</v>
      </c>
      <c r="DZ166" s="3">
        <f t="shared" si="305"/>
        <v>0</v>
      </c>
      <c r="EA166" s="104">
        <f t="shared" si="366"/>
        <v>0</v>
      </c>
      <c r="EB166" s="3">
        <f t="shared" si="367"/>
        <v>0</v>
      </c>
      <c r="EC166" s="3">
        <f t="shared" si="368"/>
        <v>0</v>
      </c>
      <c r="ED166" s="3">
        <f t="shared" si="284"/>
        <v>0</v>
      </c>
      <c r="EE166" s="3">
        <f t="shared" si="285"/>
        <v>0</v>
      </c>
      <c r="EF166" s="3">
        <f>IF(EA166=0,0,IF(EC166-ED166=0,0,MIN(EC166-ED166,$D$1-$C166-SUMIF($J$15:EE$15,"Snowball",$J166:EE166))))</f>
        <v>0</v>
      </c>
      <c r="EG166" s="3">
        <f t="shared" si="306"/>
        <v>0</v>
      </c>
      <c r="EH166" s="104">
        <f t="shared" si="369"/>
        <v>0</v>
      </c>
      <c r="EI166" s="3">
        <f t="shared" si="370"/>
        <v>0</v>
      </c>
      <c r="EJ166" s="3">
        <f t="shared" si="371"/>
        <v>0</v>
      </c>
      <c r="EK166" s="3">
        <f t="shared" si="286"/>
        <v>0</v>
      </c>
      <c r="EL166" s="3">
        <f t="shared" si="287"/>
        <v>0</v>
      </c>
      <c r="EM166" s="3">
        <f>IF(EH166=0,0,IF(EJ166-EK166=0,0,MIN(EJ166-EK166,$D$1-$C166-SUMIF($J$15:EL$15,"Snowball",$J166:EL166))))</f>
        <v>0</v>
      </c>
      <c r="EN166" s="3">
        <f t="shared" si="307"/>
        <v>0</v>
      </c>
    </row>
    <row r="167" spans="1:144" x14ac:dyDescent="0.25">
      <c r="A167" s="1" t="s">
        <v>167</v>
      </c>
      <c r="B167" s="76">
        <f t="shared" si="308"/>
        <v>0</v>
      </c>
      <c r="C167" s="3">
        <f t="shared" si="309"/>
        <v>0</v>
      </c>
      <c r="D167" s="101">
        <f t="shared" si="310"/>
        <v>0</v>
      </c>
      <c r="E167" s="104">
        <f t="shared" si="311"/>
        <v>0</v>
      </c>
      <c r="F167" s="3">
        <f t="shared" si="312"/>
        <v>0</v>
      </c>
      <c r="G167" s="3">
        <f t="shared" si="313"/>
        <v>0</v>
      </c>
      <c r="H167" s="3">
        <f t="shared" si="248"/>
        <v>0</v>
      </c>
      <c r="I167" s="3">
        <f t="shared" si="249"/>
        <v>0</v>
      </c>
      <c r="J167" s="3">
        <f t="shared" si="314"/>
        <v>0</v>
      </c>
      <c r="K167" s="3">
        <f t="shared" si="288"/>
        <v>0</v>
      </c>
      <c r="L167" s="104">
        <f t="shared" si="315"/>
        <v>0</v>
      </c>
      <c r="M167" s="3">
        <f t="shared" si="316"/>
        <v>0</v>
      </c>
      <c r="N167" s="3">
        <f t="shared" si="317"/>
        <v>0</v>
      </c>
      <c r="O167" s="3">
        <f t="shared" si="250"/>
        <v>0</v>
      </c>
      <c r="P167" s="3">
        <f t="shared" si="251"/>
        <v>0</v>
      </c>
      <c r="Q167" s="3">
        <f>IF(L167=0,0,IF(N167-O167=0,0,MIN(N167-O167,$D$1-$C167-SUMIF($J$15:P$15,"Snowball",$J167:P167))))</f>
        <v>0</v>
      </c>
      <c r="R167" s="3">
        <f t="shared" si="289"/>
        <v>0</v>
      </c>
      <c r="S167" s="104">
        <f t="shared" si="318"/>
        <v>0</v>
      </c>
      <c r="T167" s="3">
        <f t="shared" si="319"/>
        <v>0</v>
      </c>
      <c r="U167" s="3">
        <f t="shared" si="320"/>
        <v>0</v>
      </c>
      <c r="V167" s="3">
        <f t="shared" si="252"/>
        <v>0</v>
      </c>
      <c r="W167" s="3">
        <f t="shared" si="253"/>
        <v>0</v>
      </c>
      <c r="X167" s="3">
        <f>IF(S167=0,0,IF(U167-V167=0,0,MIN(U167-V167,$D$1-$C167-SUMIF($J$15:W$15,"Snowball",$J167:W167))))</f>
        <v>0</v>
      </c>
      <c r="Y167" s="3">
        <f t="shared" si="290"/>
        <v>0</v>
      </c>
      <c r="Z167" s="104">
        <f t="shared" si="321"/>
        <v>0</v>
      </c>
      <c r="AA167" s="3">
        <f t="shared" si="322"/>
        <v>0</v>
      </c>
      <c r="AB167" s="3">
        <f t="shared" si="323"/>
        <v>0</v>
      </c>
      <c r="AC167" s="3">
        <f t="shared" si="254"/>
        <v>0</v>
      </c>
      <c r="AD167" s="3">
        <f t="shared" si="255"/>
        <v>0</v>
      </c>
      <c r="AE167" s="3">
        <f>IF(Z167=0,0,IF(AB167-AC167=0,0,MIN(AB167-AC167,$D$1-$C167-SUMIF($J$15:AD$15,"Snowball",$J167:AD167))))</f>
        <v>0</v>
      </c>
      <c r="AF167" s="3">
        <f t="shared" si="291"/>
        <v>0</v>
      </c>
      <c r="AG167" s="104">
        <f t="shared" si="324"/>
        <v>0</v>
      </c>
      <c r="AH167" s="3">
        <f t="shared" si="325"/>
        <v>0</v>
      </c>
      <c r="AI167" s="3">
        <f t="shared" si="326"/>
        <v>0</v>
      </c>
      <c r="AJ167" s="3">
        <f t="shared" si="256"/>
        <v>0</v>
      </c>
      <c r="AK167" s="3">
        <f t="shared" si="257"/>
        <v>0</v>
      </c>
      <c r="AL167" s="3">
        <f>IF(AG167=0,0,IF(AI167-AJ167=0,0,MIN(AI167-AJ167,$D$1-$C167-SUMIF($J$15:AK$15,"Snowball",$J167:AK167))))</f>
        <v>0</v>
      </c>
      <c r="AM167" s="3">
        <f t="shared" si="292"/>
        <v>0</v>
      </c>
      <c r="AN167" s="104">
        <f t="shared" si="327"/>
        <v>0</v>
      </c>
      <c r="AO167" s="3">
        <f t="shared" si="328"/>
        <v>0</v>
      </c>
      <c r="AP167" s="3">
        <f t="shared" si="329"/>
        <v>0</v>
      </c>
      <c r="AQ167" s="3">
        <f t="shared" si="258"/>
        <v>0</v>
      </c>
      <c r="AR167" s="3">
        <f t="shared" si="259"/>
        <v>0</v>
      </c>
      <c r="AS167" s="3">
        <f>IF(AN167=0,0,IF(AP167-AQ167=0,0,MIN(AP167-AQ167,$D$1-$C167-SUMIF($J$15:AR$15,"Snowball",$J167:AR167))))</f>
        <v>0</v>
      </c>
      <c r="AT167" s="3">
        <f t="shared" si="293"/>
        <v>0</v>
      </c>
      <c r="AU167" s="104">
        <f t="shared" si="330"/>
        <v>0</v>
      </c>
      <c r="AV167" s="3">
        <f t="shared" si="331"/>
        <v>0</v>
      </c>
      <c r="AW167" s="3">
        <f t="shared" si="332"/>
        <v>0</v>
      </c>
      <c r="AX167" s="3">
        <f t="shared" si="260"/>
        <v>0</v>
      </c>
      <c r="AY167" s="3">
        <f t="shared" si="261"/>
        <v>0</v>
      </c>
      <c r="AZ167" s="3">
        <f>IF(AU167=0,0,IF(AW167-AX167=0,0,MIN(AW167-AX167,$D$1-$C167-SUMIF($J$15:AY$15,"Snowball",$J167:AY167))))</f>
        <v>0</v>
      </c>
      <c r="BA167" s="3">
        <f t="shared" si="294"/>
        <v>0</v>
      </c>
      <c r="BB167" s="104">
        <f t="shared" si="333"/>
        <v>0</v>
      </c>
      <c r="BC167" s="3">
        <f t="shared" si="334"/>
        <v>0</v>
      </c>
      <c r="BD167" s="3">
        <f t="shared" si="335"/>
        <v>0</v>
      </c>
      <c r="BE167" s="3">
        <f t="shared" si="262"/>
        <v>0</v>
      </c>
      <c r="BF167" s="3">
        <f t="shared" si="263"/>
        <v>0</v>
      </c>
      <c r="BG167" s="3">
        <f>IF(BB167=0,0,IF(BD167-BE167=0,0,MIN(BD167-BE167,$D$1-$C167-SUMIF($J$15:BF$15,"Snowball",$J167:BF167))))</f>
        <v>0</v>
      </c>
      <c r="BH167" s="3">
        <f t="shared" si="295"/>
        <v>0</v>
      </c>
      <c r="BI167" s="104">
        <f t="shared" si="336"/>
        <v>0</v>
      </c>
      <c r="BJ167" s="3">
        <f t="shared" si="337"/>
        <v>0</v>
      </c>
      <c r="BK167" s="3">
        <f t="shared" si="338"/>
        <v>0</v>
      </c>
      <c r="BL167" s="3">
        <f t="shared" si="264"/>
        <v>0</v>
      </c>
      <c r="BM167" s="3">
        <f t="shared" si="265"/>
        <v>0</v>
      </c>
      <c r="BN167" s="3">
        <f>IF(BI167=0,0,IF(BK167-BL167=0,0,MIN(BK167-BL167,$D$1-$C167-SUMIF($J$15:BM$15,"Snowball",$J167:BM167))))</f>
        <v>0</v>
      </c>
      <c r="BO167" s="3">
        <f t="shared" si="296"/>
        <v>0</v>
      </c>
      <c r="BP167" s="104">
        <f t="shared" si="339"/>
        <v>0</v>
      </c>
      <c r="BQ167" s="3">
        <f t="shared" si="340"/>
        <v>0</v>
      </c>
      <c r="BR167" s="3">
        <f t="shared" si="341"/>
        <v>0</v>
      </c>
      <c r="BS167" s="3">
        <f t="shared" si="266"/>
        <v>0</v>
      </c>
      <c r="BT167" s="3">
        <f t="shared" si="267"/>
        <v>0</v>
      </c>
      <c r="BU167" s="3">
        <f>IF(BP167=0,0,IF(BR167-BS167=0,0,MIN(BR167-BS167,$D$1-$C167-SUMIF($J$15:BT$15,"Snowball",$J167:BT167))))</f>
        <v>0</v>
      </c>
      <c r="BV167" s="3">
        <f t="shared" si="297"/>
        <v>0</v>
      </c>
      <c r="BW167" s="104">
        <f t="shared" si="342"/>
        <v>0</v>
      </c>
      <c r="BX167" s="3">
        <f t="shared" si="343"/>
        <v>0</v>
      </c>
      <c r="BY167" s="3">
        <f t="shared" si="344"/>
        <v>0</v>
      </c>
      <c r="BZ167" s="3">
        <f t="shared" si="268"/>
        <v>0</v>
      </c>
      <c r="CA167" s="3">
        <f t="shared" si="269"/>
        <v>0</v>
      </c>
      <c r="CB167" s="3">
        <f>IF(BW167=0,0,IF(BY167-BZ167=0,0,MIN(BY167-BZ167,$D$1-$C167-SUMIF($J$15:CA$15,"Snowball",$J167:CA167))))</f>
        <v>0</v>
      </c>
      <c r="CC167" s="3">
        <f t="shared" si="298"/>
        <v>0</v>
      </c>
      <c r="CD167" s="104">
        <f t="shared" si="345"/>
        <v>0</v>
      </c>
      <c r="CE167" s="3">
        <f t="shared" si="346"/>
        <v>0</v>
      </c>
      <c r="CF167" s="3">
        <f t="shared" si="347"/>
        <v>0</v>
      </c>
      <c r="CG167" s="3">
        <f t="shared" si="270"/>
        <v>0</v>
      </c>
      <c r="CH167" s="3">
        <f t="shared" si="271"/>
        <v>0</v>
      </c>
      <c r="CI167" s="3">
        <f>IF(CD167=0,0,IF(CF167-CG167=0,0,MIN(CF167-CG167,$D$1-$C167-SUMIF($J$15:CH$15,"Snowball",$J167:CH167))))</f>
        <v>0</v>
      </c>
      <c r="CJ167" s="3">
        <f t="shared" si="299"/>
        <v>0</v>
      </c>
      <c r="CK167" s="104">
        <f t="shared" si="348"/>
        <v>0</v>
      </c>
      <c r="CL167" s="3">
        <f t="shared" si="349"/>
        <v>0</v>
      </c>
      <c r="CM167" s="3">
        <f t="shared" si="350"/>
        <v>0</v>
      </c>
      <c r="CN167" s="3">
        <f t="shared" si="272"/>
        <v>0</v>
      </c>
      <c r="CO167" s="3">
        <f t="shared" si="273"/>
        <v>0</v>
      </c>
      <c r="CP167" s="3">
        <f>IF(CK167=0,0,IF(CM167-CN167=0,0,MIN(CM167-CN167,$D$1-$C167-SUMIF($J$15:CO$15,"Snowball",$J167:CO167))))</f>
        <v>0</v>
      </c>
      <c r="CQ167" s="3">
        <f t="shared" si="300"/>
        <v>0</v>
      </c>
      <c r="CR167" s="104">
        <f t="shared" si="351"/>
        <v>0</v>
      </c>
      <c r="CS167" s="3">
        <f t="shared" si="352"/>
        <v>0</v>
      </c>
      <c r="CT167" s="3">
        <f t="shared" si="353"/>
        <v>0</v>
      </c>
      <c r="CU167" s="3">
        <f t="shared" si="274"/>
        <v>0</v>
      </c>
      <c r="CV167" s="3">
        <f t="shared" si="275"/>
        <v>0</v>
      </c>
      <c r="CW167" s="3">
        <f>IF(CR167=0,0,IF(CT167-CU167=0,0,MIN(CT167-CU167,$D$1-$C167-SUMIF($J$15:CV$15,"Snowball",$J167:CV167))))</f>
        <v>0</v>
      </c>
      <c r="CX167" s="3">
        <f t="shared" si="301"/>
        <v>0</v>
      </c>
      <c r="CY167" s="104">
        <f t="shared" si="354"/>
        <v>0</v>
      </c>
      <c r="CZ167" s="3">
        <f t="shared" si="355"/>
        <v>0</v>
      </c>
      <c r="DA167" s="3">
        <f t="shared" si="356"/>
        <v>0</v>
      </c>
      <c r="DB167" s="3">
        <f t="shared" si="276"/>
        <v>0</v>
      </c>
      <c r="DC167" s="3">
        <f t="shared" si="277"/>
        <v>0</v>
      </c>
      <c r="DD167" s="3">
        <f>IF(CY167=0,0,IF(DA167-DB167=0,0,MIN(DA167-DB167,$D$1-$C167-SUMIF($J$15:DC$15,"Snowball",$J167:DC167))))</f>
        <v>0</v>
      </c>
      <c r="DE167" s="3">
        <f t="shared" si="302"/>
        <v>0</v>
      </c>
      <c r="DF167" s="104">
        <f t="shared" si="357"/>
        <v>0</v>
      </c>
      <c r="DG167" s="3">
        <f t="shared" si="358"/>
        <v>0</v>
      </c>
      <c r="DH167" s="3">
        <f t="shared" si="359"/>
        <v>0</v>
      </c>
      <c r="DI167" s="3">
        <f t="shared" si="278"/>
        <v>0</v>
      </c>
      <c r="DJ167" s="3">
        <f t="shared" si="279"/>
        <v>0</v>
      </c>
      <c r="DK167" s="3">
        <f>IF(DF167=0,0,IF(DH167-DI167=0,0,MIN(DH167-DI167,$D$1-$C167-SUMIF($J$15:DJ$15,"Snowball",$J167:DJ167))))</f>
        <v>0</v>
      </c>
      <c r="DL167" s="3">
        <f t="shared" si="303"/>
        <v>0</v>
      </c>
      <c r="DM167" s="104">
        <f t="shared" si="360"/>
        <v>0</v>
      </c>
      <c r="DN167" s="3">
        <f t="shared" si="361"/>
        <v>0</v>
      </c>
      <c r="DO167" s="3">
        <f t="shared" si="362"/>
        <v>0</v>
      </c>
      <c r="DP167" s="3">
        <f t="shared" si="280"/>
        <v>0</v>
      </c>
      <c r="DQ167" s="3">
        <f t="shared" si="281"/>
        <v>0</v>
      </c>
      <c r="DR167" s="3">
        <f>IF(DM167=0,0,IF(DO167-DP167=0,0,MIN(DO167-DP167,$D$1-$C167-SUMIF($J$15:DQ$15,"Snowball",$J167:DQ167))))</f>
        <v>0</v>
      </c>
      <c r="DS167" s="3">
        <f t="shared" si="304"/>
        <v>0</v>
      </c>
      <c r="DT167" s="104">
        <f t="shared" si="363"/>
        <v>0</v>
      </c>
      <c r="DU167" s="3">
        <f t="shared" si="364"/>
        <v>0</v>
      </c>
      <c r="DV167" s="3">
        <f t="shared" si="365"/>
        <v>0</v>
      </c>
      <c r="DW167" s="3">
        <f t="shared" si="282"/>
        <v>0</v>
      </c>
      <c r="DX167" s="3">
        <f t="shared" si="283"/>
        <v>0</v>
      </c>
      <c r="DY167" s="3">
        <f>IF(DT167=0,0,IF(DV167-DW167=0,0,MIN(DV167-DW167,$D$1-$C167-SUMIF($J$15:DX$15,"Snowball",$J167:DX167))))</f>
        <v>0</v>
      </c>
      <c r="DZ167" s="3">
        <f t="shared" si="305"/>
        <v>0</v>
      </c>
      <c r="EA167" s="104">
        <f t="shared" si="366"/>
        <v>0</v>
      </c>
      <c r="EB167" s="3">
        <f t="shared" si="367"/>
        <v>0</v>
      </c>
      <c r="EC167" s="3">
        <f t="shared" si="368"/>
        <v>0</v>
      </c>
      <c r="ED167" s="3">
        <f t="shared" si="284"/>
        <v>0</v>
      </c>
      <c r="EE167" s="3">
        <f t="shared" si="285"/>
        <v>0</v>
      </c>
      <c r="EF167" s="3">
        <f>IF(EA167=0,0,IF(EC167-ED167=0,0,MIN(EC167-ED167,$D$1-$C167-SUMIF($J$15:EE$15,"Snowball",$J167:EE167))))</f>
        <v>0</v>
      </c>
      <c r="EG167" s="3">
        <f t="shared" si="306"/>
        <v>0</v>
      </c>
      <c r="EH167" s="104">
        <f t="shared" si="369"/>
        <v>0</v>
      </c>
      <c r="EI167" s="3">
        <f t="shared" si="370"/>
        <v>0</v>
      </c>
      <c r="EJ167" s="3">
        <f t="shared" si="371"/>
        <v>0</v>
      </c>
      <c r="EK167" s="3">
        <f t="shared" si="286"/>
        <v>0</v>
      </c>
      <c r="EL167" s="3">
        <f t="shared" si="287"/>
        <v>0</v>
      </c>
      <c r="EM167" s="3">
        <f>IF(EH167=0,0,IF(EJ167-EK167=0,0,MIN(EJ167-EK167,$D$1-$C167-SUMIF($J$15:EL$15,"Snowball",$J167:EL167))))</f>
        <v>0</v>
      </c>
      <c r="EN167" s="3">
        <f t="shared" si="307"/>
        <v>0</v>
      </c>
    </row>
    <row r="168" spans="1:144" x14ac:dyDescent="0.25">
      <c r="A168" s="1" t="s">
        <v>168</v>
      </c>
      <c r="B168" s="76">
        <f t="shared" si="308"/>
        <v>0</v>
      </c>
      <c r="C168" s="3">
        <f t="shared" si="309"/>
        <v>0</v>
      </c>
      <c r="D168" s="101">
        <f t="shared" si="310"/>
        <v>0</v>
      </c>
      <c r="E168" s="104">
        <f t="shared" si="311"/>
        <v>0</v>
      </c>
      <c r="F168" s="3">
        <f t="shared" si="312"/>
        <v>0</v>
      </c>
      <c r="G168" s="3">
        <f t="shared" si="313"/>
        <v>0</v>
      </c>
      <c r="H168" s="3">
        <f t="shared" si="248"/>
        <v>0</v>
      </c>
      <c r="I168" s="3">
        <f t="shared" si="249"/>
        <v>0</v>
      </c>
      <c r="J168" s="3">
        <f t="shared" si="314"/>
        <v>0</v>
      </c>
      <c r="K168" s="3">
        <f t="shared" si="288"/>
        <v>0</v>
      </c>
      <c r="L168" s="104">
        <f t="shared" si="315"/>
        <v>0</v>
      </c>
      <c r="M168" s="3">
        <f t="shared" si="316"/>
        <v>0</v>
      </c>
      <c r="N168" s="3">
        <f t="shared" si="317"/>
        <v>0</v>
      </c>
      <c r="O168" s="3">
        <f t="shared" si="250"/>
        <v>0</v>
      </c>
      <c r="P168" s="3">
        <f t="shared" si="251"/>
        <v>0</v>
      </c>
      <c r="Q168" s="3">
        <f>IF(L168=0,0,IF(N168-O168=0,0,MIN(N168-O168,$D$1-$C168-SUMIF($J$15:P$15,"Snowball",$J168:P168))))</f>
        <v>0</v>
      </c>
      <c r="R168" s="3">
        <f t="shared" si="289"/>
        <v>0</v>
      </c>
      <c r="S168" s="104">
        <f t="shared" si="318"/>
        <v>0</v>
      </c>
      <c r="T168" s="3">
        <f t="shared" si="319"/>
        <v>0</v>
      </c>
      <c r="U168" s="3">
        <f t="shared" si="320"/>
        <v>0</v>
      </c>
      <c r="V168" s="3">
        <f t="shared" si="252"/>
        <v>0</v>
      </c>
      <c r="W168" s="3">
        <f t="shared" si="253"/>
        <v>0</v>
      </c>
      <c r="X168" s="3">
        <f>IF(S168=0,0,IF(U168-V168=0,0,MIN(U168-V168,$D$1-$C168-SUMIF($J$15:W$15,"Snowball",$J168:W168))))</f>
        <v>0</v>
      </c>
      <c r="Y168" s="3">
        <f t="shared" si="290"/>
        <v>0</v>
      </c>
      <c r="Z168" s="104">
        <f t="shared" si="321"/>
        <v>0</v>
      </c>
      <c r="AA168" s="3">
        <f t="shared" si="322"/>
        <v>0</v>
      </c>
      <c r="AB168" s="3">
        <f t="shared" si="323"/>
        <v>0</v>
      </c>
      <c r="AC168" s="3">
        <f t="shared" si="254"/>
        <v>0</v>
      </c>
      <c r="AD168" s="3">
        <f t="shared" si="255"/>
        <v>0</v>
      </c>
      <c r="AE168" s="3">
        <f>IF(Z168=0,0,IF(AB168-AC168=0,0,MIN(AB168-AC168,$D$1-$C168-SUMIF($J$15:AD$15,"Snowball",$J168:AD168))))</f>
        <v>0</v>
      </c>
      <c r="AF168" s="3">
        <f t="shared" si="291"/>
        <v>0</v>
      </c>
      <c r="AG168" s="104">
        <f t="shared" si="324"/>
        <v>0</v>
      </c>
      <c r="AH168" s="3">
        <f t="shared" si="325"/>
        <v>0</v>
      </c>
      <c r="AI168" s="3">
        <f t="shared" si="326"/>
        <v>0</v>
      </c>
      <c r="AJ168" s="3">
        <f t="shared" si="256"/>
        <v>0</v>
      </c>
      <c r="AK168" s="3">
        <f t="shared" si="257"/>
        <v>0</v>
      </c>
      <c r="AL168" s="3">
        <f>IF(AG168=0,0,IF(AI168-AJ168=0,0,MIN(AI168-AJ168,$D$1-$C168-SUMIF($J$15:AK$15,"Snowball",$J168:AK168))))</f>
        <v>0</v>
      </c>
      <c r="AM168" s="3">
        <f t="shared" si="292"/>
        <v>0</v>
      </c>
      <c r="AN168" s="104">
        <f t="shared" si="327"/>
        <v>0</v>
      </c>
      <c r="AO168" s="3">
        <f t="shared" si="328"/>
        <v>0</v>
      </c>
      <c r="AP168" s="3">
        <f t="shared" si="329"/>
        <v>0</v>
      </c>
      <c r="AQ168" s="3">
        <f t="shared" si="258"/>
        <v>0</v>
      </c>
      <c r="AR168" s="3">
        <f t="shared" si="259"/>
        <v>0</v>
      </c>
      <c r="AS168" s="3">
        <f>IF(AN168=0,0,IF(AP168-AQ168=0,0,MIN(AP168-AQ168,$D$1-$C168-SUMIF($J$15:AR$15,"Snowball",$J168:AR168))))</f>
        <v>0</v>
      </c>
      <c r="AT168" s="3">
        <f t="shared" si="293"/>
        <v>0</v>
      </c>
      <c r="AU168" s="104">
        <f t="shared" si="330"/>
        <v>0</v>
      </c>
      <c r="AV168" s="3">
        <f t="shared" si="331"/>
        <v>0</v>
      </c>
      <c r="AW168" s="3">
        <f t="shared" si="332"/>
        <v>0</v>
      </c>
      <c r="AX168" s="3">
        <f t="shared" si="260"/>
        <v>0</v>
      </c>
      <c r="AY168" s="3">
        <f t="shared" si="261"/>
        <v>0</v>
      </c>
      <c r="AZ168" s="3">
        <f>IF(AU168=0,0,IF(AW168-AX168=0,0,MIN(AW168-AX168,$D$1-$C168-SUMIF($J$15:AY$15,"Snowball",$J168:AY168))))</f>
        <v>0</v>
      </c>
      <c r="BA168" s="3">
        <f t="shared" si="294"/>
        <v>0</v>
      </c>
      <c r="BB168" s="104">
        <f t="shared" si="333"/>
        <v>0</v>
      </c>
      <c r="BC168" s="3">
        <f t="shared" si="334"/>
        <v>0</v>
      </c>
      <c r="BD168" s="3">
        <f t="shared" si="335"/>
        <v>0</v>
      </c>
      <c r="BE168" s="3">
        <f t="shared" si="262"/>
        <v>0</v>
      </c>
      <c r="BF168" s="3">
        <f t="shared" si="263"/>
        <v>0</v>
      </c>
      <c r="BG168" s="3">
        <f>IF(BB168=0,0,IF(BD168-BE168=0,0,MIN(BD168-BE168,$D$1-$C168-SUMIF($J$15:BF$15,"Snowball",$J168:BF168))))</f>
        <v>0</v>
      </c>
      <c r="BH168" s="3">
        <f t="shared" si="295"/>
        <v>0</v>
      </c>
      <c r="BI168" s="104">
        <f t="shared" si="336"/>
        <v>0</v>
      </c>
      <c r="BJ168" s="3">
        <f t="shared" si="337"/>
        <v>0</v>
      </c>
      <c r="BK168" s="3">
        <f t="shared" si="338"/>
        <v>0</v>
      </c>
      <c r="BL168" s="3">
        <f t="shared" si="264"/>
        <v>0</v>
      </c>
      <c r="BM168" s="3">
        <f t="shared" si="265"/>
        <v>0</v>
      </c>
      <c r="BN168" s="3">
        <f>IF(BI168=0,0,IF(BK168-BL168=0,0,MIN(BK168-BL168,$D$1-$C168-SUMIF($J$15:BM$15,"Snowball",$J168:BM168))))</f>
        <v>0</v>
      </c>
      <c r="BO168" s="3">
        <f t="shared" si="296"/>
        <v>0</v>
      </c>
      <c r="BP168" s="104">
        <f t="shared" si="339"/>
        <v>0</v>
      </c>
      <c r="BQ168" s="3">
        <f t="shared" si="340"/>
        <v>0</v>
      </c>
      <c r="BR168" s="3">
        <f t="shared" si="341"/>
        <v>0</v>
      </c>
      <c r="BS168" s="3">
        <f t="shared" si="266"/>
        <v>0</v>
      </c>
      <c r="BT168" s="3">
        <f t="shared" si="267"/>
        <v>0</v>
      </c>
      <c r="BU168" s="3">
        <f>IF(BP168=0,0,IF(BR168-BS168=0,0,MIN(BR168-BS168,$D$1-$C168-SUMIF($J$15:BT$15,"Snowball",$J168:BT168))))</f>
        <v>0</v>
      </c>
      <c r="BV168" s="3">
        <f t="shared" si="297"/>
        <v>0</v>
      </c>
      <c r="BW168" s="104">
        <f t="shared" si="342"/>
        <v>0</v>
      </c>
      <c r="BX168" s="3">
        <f t="shared" si="343"/>
        <v>0</v>
      </c>
      <c r="BY168" s="3">
        <f t="shared" si="344"/>
        <v>0</v>
      </c>
      <c r="BZ168" s="3">
        <f t="shared" si="268"/>
        <v>0</v>
      </c>
      <c r="CA168" s="3">
        <f t="shared" si="269"/>
        <v>0</v>
      </c>
      <c r="CB168" s="3">
        <f>IF(BW168=0,0,IF(BY168-BZ168=0,0,MIN(BY168-BZ168,$D$1-$C168-SUMIF($J$15:CA$15,"Snowball",$J168:CA168))))</f>
        <v>0</v>
      </c>
      <c r="CC168" s="3">
        <f t="shared" si="298"/>
        <v>0</v>
      </c>
      <c r="CD168" s="104">
        <f t="shared" si="345"/>
        <v>0</v>
      </c>
      <c r="CE168" s="3">
        <f t="shared" si="346"/>
        <v>0</v>
      </c>
      <c r="CF168" s="3">
        <f t="shared" si="347"/>
        <v>0</v>
      </c>
      <c r="CG168" s="3">
        <f t="shared" si="270"/>
        <v>0</v>
      </c>
      <c r="CH168" s="3">
        <f t="shared" si="271"/>
        <v>0</v>
      </c>
      <c r="CI168" s="3">
        <f>IF(CD168=0,0,IF(CF168-CG168=0,0,MIN(CF168-CG168,$D$1-$C168-SUMIF($J$15:CH$15,"Snowball",$J168:CH168))))</f>
        <v>0</v>
      </c>
      <c r="CJ168" s="3">
        <f t="shared" si="299"/>
        <v>0</v>
      </c>
      <c r="CK168" s="104">
        <f t="shared" si="348"/>
        <v>0</v>
      </c>
      <c r="CL168" s="3">
        <f t="shared" si="349"/>
        <v>0</v>
      </c>
      <c r="CM168" s="3">
        <f t="shared" si="350"/>
        <v>0</v>
      </c>
      <c r="CN168" s="3">
        <f t="shared" si="272"/>
        <v>0</v>
      </c>
      <c r="CO168" s="3">
        <f t="shared" si="273"/>
        <v>0</v>
      </c>
      <c r="CP168" s="3">
        <f>IF(CK168=0,0,IF(CM168-CN168=0,0,MIN(CM168-CN168,$D$1-$C168-SUMIF($J$15:CO$15,"Snowball",$J168:CO168))))</f>
        <v>0</v>
      </c>
      <c r="CQ168" s="3">
        <f t="shared" si="300"/>
        <v>0</v>
      </c>
      <c r="CR168" s="104">
        <f t="shared" si="351"/>
        <v>0</v>
      </c>
      <c r="CS168" s="3">
        <f t="shared" si="352"/>
        <v>0</v>
      </c>
      <c r="CT168" s="3">
        <f t="shared" si="353"/>
        <v>0</v>
      </c>
      <c r="CU168" s="3">
        <f t="shared" si="274"/>
        <v>0</v>
      </c>
      <c r="CV168" s="3">
        <f t="shared" si="275"/>
        <v>0</v>
      </c>
      <c r="CW168" s="3">
        <f>IF(CR168=0,0,IF(CT168-CU168=0,0,MIN(CT168-CU168,$D$1-$C168-SUMIF($J$15:CV$15,"Snowball",$J168:CV168))))</f>
        <v>0</v>
      </c>
      <c r="CX168" s="3">
        <f t="shared" si="301"/>
        <v>0</v>
      </c>
      <c r="CY168" s="104">
        <f t="shared" si="354"/>
        <v>0</v>
      </c>
      <c r="CZ168" s="3">
        <f t="shared" si="355"/>
        <v>0</v>
      </c>
      <c r="DA168" s="3">
        <f t="shared" si="356"/>
        <v>0</v>
      </c>
      <c r="DB168" s="3">
        <f t="shared" si="276"/>
        <v>0</v>
      </c>
      <c r="DC168" s="3">
        <f t="shared" si="277"/>
        <v>0</v>
      </c>
      <c r="DD168" s="3">
        <f>IF(CY168=0,0,IF(DA168-DB168=0,0,MIN(DA168-DB168,$D$1-$C168-SUMIF($J$15:DC$15,"Snowball",$J168:DC168))))</f>
        <v>0</v>
      </c>
      <c r="DE168" s="3">
        <f t="shared" si="302"/>
        <v>0</v>
      </c>
      <c r="DF168" s="104">
        <f t="shared" si="357"/>
        <v>0</v>
      </c>
      <c r="DG168" s="3">
        <f t="shared" si="358"/>
        <v>0</v>
      </c>
      <c r="DH168" s="3">
        <f t="shared" si="359"/>
        <v>0</v>
      </c>
      <c r="DI168" s="3">
        <f t="shared" si="278"/>
        <v>0</v>
      </c>
      <c r="DJ168" s="3">
        <f t="shared" si="279"/>
        <v>0</v>
      </c>
      <c r="DK168" s="3">
        <f>IF(DF168=0,0,IF(DH168-DI168=0,0,MIN(DH168-DI168,$D$1-$C168-SUMIF($J$15:DJ$15,"Snowball",$J168:DJ168))))</f>
        <v>0</v>
      </c>
      <c r="DL168" s="3">
        <f t="shared" si="303"/>
        <v>0</v>
      </c>
      <c r="DM168" s="104">
        <f t="shared" si="360"/>
        <v>0</v>
      </c>
      <c r="DN168" s="3">
        <f t="shared" si="361"/>
        <v>0</v>
      </c>
      <c r="DO168" s="3">
        <f t="shared" si="362"/>
        <v>0</v>
      </c>
      <c r="DP168" s="3">
        <f t="shared" si="280"/>
        <v>0</v>
      </c>
      <c r="DQ168" s="3">
        <f t="shared" si="281"/>
        <v>0</v>
      </c>
      <c r="DR168" s="3">
        <f>IF(DM168=0,0,IF(DO168-DP168=0,0,MIN(DO168-DP168,$D$1-$C168-SUMIF($J$15:DQ$15,"Snowball",$J168:DQ168))))</f>
        <v>0</v>
      </c>
      <c r="DS168" s="3">
        <f t="shared" si="304"/>
        <v>0</v>
      </c>
      <c r="DT168" s="104">
        <f t="shared" si="363"/>
        <v>0</v>
      </c>
      <c r="DU168" s="3">
        <f t="shared" si="364"/>
        <v>0</v>
      </c>
      <c r="DV168" s="3">
        <f t="shared" si="365"/>
        <v>0</v>
      </c>
      <c r="DW168" s="3">
        <f t="shared" si="282"/>
        <v>0</v>
      </c>
      <c r="DX168" s="3">
        <f t="shared" si="283"/>
        <v>0</v>
      </c>
      <c r="DY168" s="3">
        <f>IF(DT168=0,0,IF(DV168-DW168=0,0,MIN(DV168-DW168,$D$1-$C168-SUMIF($J$15:DX$15,"Snowball",$J168:DX168))))</f>
        <v>0</v>
      </c>
      <c r="DZ168" s="3">
        <f t="shared" si="305"/>
        <v>0</v>
      </c>
      <c r="EA168" s="104">
        <f t="shared" si="366"/>
        <v>0</v>
      </c>
      <c r="EB168" s="3">
        <f t="shared" si="367"/>
        <v>0</v>
      </c>
      <c r="EC168" s="3">
        <f t="shared" si="368"/>
        <v>0</v>
      </c>
      <c r="ED168" s="3">
        <f t="shared" si="284"/>
        <v>0</v>
      </c>
      <c r="EE168" s="3">
        <f t="shared" si="285"/>
        <v>0</v>
      </c>
      <c r="EF168" s="3">
        <f>IF(EA168=0,0,IF(EC168-ED168=0,0,MIN(EC168-ED168,$D$1-$C168-SUMIF($J$15:EE$15,"Snowball",$J168:EE168))))</f>
        <v>0</v>
      </c>
      <c r="EG168" s="3">
        <f t="shared" si="306"/>
        <v>0</v>
      </c>
      <c r="EH168" s="104">
        <f t="shared" si="369"/>
        <v>0</v>
      </c>
      <c r="EI168" s="3">
        <f t="shared" si="370"/>
        <v>0</v>
      </c>
      <c r="EJ168" s="3">
        <f t="shared" si="371"/>
        <v>0</v>
      </c>
      <c r="EK168" s="3">
        <f t="shared" si="286"/>
        <v>0</v>
      </c>
      <c r="EL168" s="3">
        <f t="shared" si="287"/>
        <v>0</v>
      </c>
      <c r="EM168" s="3">
        <f>IF(EH168=0,0,IF(EJ168-EK168=0,0,MIN(EJ168-EK168,$D$1-$C168-SUMIF($J$15:EL$15,"Snowball",$J168:EL168))))</f>
        <v>0</v>
      </c>
      <c r="EN168" s="3">
        <f t="shared" si="307"/>
        <v>0</v>
      </c>
    </row>
    <row r="169" spans="1:144" x14ac:dyDescent="0.25">
      <c r="A169" s="1" t="s">
        <v>169</v>
      </c>
      <c r="B169" s="76">
        <f t="shared" si="308"/>
        <v>0</v>
      </c>
      <c r="C169" s="3">
        <f t="shared" si="309"/>
        <v>0</v>
      </c>
      <c r="D169" s="101">
        <f t="shared" si="310"/>
        <v>0</v>
      </c>
      <c r="E169" s="104">
        <f t="shared" si="311"/>
        <v>0</v>
      </c>
      <c r="F169" s="3">
        <f t="shared" si="312"/>
        <v>0</v>
      </c>
      <c r="G169" s="3">
        <f t="shared" si="313"/>
        <v>0</v>
      </c>
      <c r="H169" s="3">
        <f t="shared" si="248"/>
        <v>0</v>
      </c>
      <c r="I169" s="3">
        <f t="shared" si="249"/>
        <v>0</v>
      </c>
      <c r="J169" s="3">
        <f t="shared" si="314"/>
        <v>0</v>
      </c>
      <c r="K169" s="3">
        <f t="shared" si="288"/>
        <v>0</v>
      </c>
      <c r="L169" s="104">
        <f t="shared" si="315"/>
        <v>0</v>
      </c>
      <c r="M169" s="3">
        <f t="shared" si="316"/>
        <v>0</v>
      </c>
      <c r="N169" s="3">
        <f t="shared" si="317"/>
        <v>0</v>
      </c>
      <c r="O169" s="3">
        <f t="shared" si="250"/>
        <v>0</v>
      </c>
      <c r="P169" s="3">
        <f t="shared" si="251"/>
        <v>0</v>
      </c>
      <c r="Q169" s="3">
        <f>IF(L169=0,0,IF(N169-O169=0,0,MIN(N169-O169,$D$1-$C169-SUMIF($J$15:P$15,"Snowball",$J169:P169))))</f>
        <v>0</v>
      </c>
      <c r="R169" s="3">
        <f t="shared" si="289"/>
        <v>0</v>
      </c>
      <c r="S169" s="104">
        <f t="shared" si="318"/>
        <v>0</v>
      </c>
      <c r="T169" s="3">
        <f t="shared" si="319"/>
        <v>0</v>
      </c>
      <c r="U169" s="3">
        <f t="shared" si="320"/>
        <v>0</v>
      </c>
      <c r="V169" s="3">
        <f t="shared" si="252"/>
        <v>0</v>
      </c>
      <c r="W169" s="3">
        <f t="shared" si="253"/>
        <v>0</v>
      </c>
      <c r="X169" s="3">
        <f>IF(S169=0,0,IF(U169-V169=0,0,MIN(U169-V169,$D$1-$C169-SUMIF($J$15:W$15,"Snowball",$J169:W169))))</f>
        <v>0</v>
      </c>
      <c r="Y169" s="3">
        <f t="shared" si="290"/>
        <v>0</v>
      </c>
      <c r="Z169" s="104">
        <f t="shared" si="321"/>
        <v>0</v>
      </c>
      <c r="AA169" s="3">
        <f t="shared" si="322"/>
        <v>0</v>
      </c>
      <c r="AB169" s="3">
        <f t="shared" si="323"/>
        <v>0</v>
      </c>
      <c r="AC169" s="3">
        <f t="shared" si="254"/>
        <v>0</v>
      </c>
      <c r="AD169" s="3">
        <f t="shared" si="255"/>
        <v>0</v>
      </c>
      <c r="AE169" s="3">
        <f>IF(Z169=0,0,IF(AB169-AC169=0,0,MIN(AB169-AC169,$D$1-$C169-SUMIF($J$15:AD$15,"Snowball",$J169:AD169))))</f>
        <v>0</v>
      </c>
      <c r="AF169" s="3">
        <f t="shared" si="291"/>
        <v>0</v>
      </c>
      <c r="AG169" s="104">
        <f t="shared" si="324"/>
        <v>0</v>
      </c>
      <c r="AH169" s="3">
        <f t="shared" si="325"/>
        <v>0</v>
      </c>
      <c r="AI169" s="3">
        <f t="shared" si="326"/>
        <v>0</v>
      </c>
      <c r="AJ169" s="3">
        <f t="shared" si="256"/>
        <v>0</v>
      </c>
      <c r="AK169" s="3">
        <f t="shared" si="257"/>
        <v>0</v>
      </c>
      <c r="AL169" s="3">
        <f>IF(AG169=0,0,IF(AI169-AJ169=0,0,MIN(AI169-AJ169,$D$1-$C169-SUMIF($J$15:AK$15,"Snowball",$J169:AK169))))</f>
        <v>0</v>
      </c>
      <c r="AM169" s="3">
        <f t="shared" si="292"/>
        <v>0</v>
      </c>
      <c r="AN169" s="104">
        <f t="shared" si="327"/>
        <v>0</v>
      </c>
      <c r="AO169" s="3">
        <f t="shared" si="328"/>
        <v>0</v>
      </c>
      <c r="AP169" s="3">
        <f t="shared" si="329"/>
        <v>0</v>
      </c>
      <c r="AQ169" s="3">
        <f t="shared" si="258"/>
        <v>0</v>
      </c>
      <c r="AR169" s="3">
        <f t="shared" si="259"/>
        <v>0</v>
      </c>
      <c r="AS169" s="3">
        <f>IF(AN169=0,0,IF(AP169-AQ169=0,0,MIN(AP169-AQ169,$D$1-$C169-SUMIF($J$15:AR$15,"Snowball",$J169:AR169))))</f>
        <v>0</v>
      </c>
      <c r="AT169" s="3">
        <f t="shared" si="293"/>
        <v>0</v>
      </c>
      <c r="AU169" s="104">
        <f t="shared" si="330"/>
        <v>0</v>
      </c>
      <c r="AV169" s="3">
        <f t="shared" si="331"/>
        <v>0</v>
      </c>
      <c r="AW169" s="3">
        <f t="shared" si="332"/>
        <v>0</v>
      </c>
      <c r="AX169" s="3">
        <f t="shared" si="260"/>
        <v>0</v>
      </c>
      <c r="AY169" s="3">
        <f t="shared" si="261"/>
        <v>0</v>
      </c>
      <c r="AZ169" s="3">
        <f>IF(AU169=0,0,IF(AW169-AX169=0,0,MIN(AW169-AX169,$D$1-$C169-SUMIF($J$15:AY$15,"Snowball",$J169:AY169))))</f>
        <v>0</v>
      </c>
      <c r="BA169" s="3">
        <f t="shared" si="294"/>
        <v>0</v>
      </c>
      <c r="BB169" s="104">
        <f t="shared" si="333"/>
        <v>0</v>
      </c>
      <c r="BC169" s="3">
        <f t="shared" si="334"/>
        <v>0</v>
      </c>
      <c r="BD169" s="3">
        <f t="shared" si="335"/>
        <v>0</v>
      </c>
      <c r="BE169" s="3">
        <f t="shared" si="262"/>
        <v>0</v>
      </c>
      <c r="BF169" s="3">
        <f t="shared" si="263"/>
        <v>0</v>
      </c>
      <c r="BG169" s="3">
        <f>IF(BB169=0,0,IF(BD169-BE169=0,0,MIN(BD169-BE169,$D$1-$C169-SUMIF($J$15:BF$15,"Snowball",$J169:BF169))))</f>
        <v>0</v>
      </c>
      <c r="BH169" s="3">
        <f t="shared" si="295"/>
        <v>0</v>
      </c>
      <c r="BI169" s="104">
        <f t="shared" si="336"/>
        <v>0</v>
      </c>
      <c r="BJ169" s="3">
        <f t="shared" si="337"/>
        <v>0</v>
      </c>
      <c r="BK169" s="3">
        <f t="shared" si="338"/>
        <v>0</v>
      </c>
      <c r="BL169" s="3">
        <f t="shared" si="264"/>
        <v>0</v>
      </c>
      <c r="BM169" s="3">
        <f t="shared" si="265"/>
        <v>0</v>
      </c>
      <c r="BN169" s="3">
        <f>IF(BI169=0,0,IF(BK169-BL169=0,0,MIN(BK169-BL169,$D$1-$C169-SUMIF($J$15:BM$15,"Snowball",$J169:BM169))))</f>
        <v>0</v>
      </c>
      <c r="BO169" s="3">
        <f t="shared" si="296"/>
        <v>0</v>
      </c>
      <c r="BP169" s="104">
        <f t="shared" si="339"/>
        <v>0</v>
      </c>
      <c r="BQ169" s="3">
        <f t="shared" si="340"/>
        <v>0</v>
      </c>
      <c r="BR169" s="3">
        <f t="shared" si="341"/>
        <v>0</v>
      </c>
      <c r="BS169" s="3">
        <f t="shared" si="266"/>
        <v>0</v>
      </c>
      <c r="BT169" s="3">
        <f t="shared" si="267"/>
        <v>0</v>
      </c>
      <c r="BU169" s="3">
        <f>IF(BP169=0,0,IF(BR169-BS169=0,0,MIN(BR169-BS169,$D$1-$C169-SUMIF($J$15:BT$15,"Snowball",$J169:BT169))))</f>
        <v>0</v>
      </c>
      <c r="BV169" s="3">
        <f t="shared" si="297"/>
        <v>0</v>
      </c>
      <c r="BW169" s="104">
        <f t="shared" si="342"/>
        <v>0</v>
      </c>
      <c r="BX169" s="3">
        <f t="shared" si="343"/>
        <v>0</v>
      </c>
      <c r="BY169" s="3">
        <f t="shared" si="344"/>
        <v>0</v>
      </c>
      <c r="BZ169" s="3">
        <f t="shared" si="268"/>
        <v>0</v>
      </c>
      <c r="CA169" s="3">
        <f t="shared" si="269"/>
        <v>0</v>
      </c>
      <c r="CB169" s="3">
        <f>IF(BW169=0,0,IF(BY169-BZ169=0,0,MIN(BY169-BZ169,$D$1-$C169-SUMIF($J$15:CA$15,"Snowball",$J169:CA169))))</f>
        <v>0</v>
      </c>
      <c r="CC169" s="3">
        <f t="shared" si="298"/>
        <v>0</v>
      </c>
      <c r="CD169" s="104">
        <f t="shared" si="345"/>
        <v>0</v>
      </c>
      <c r="CE169" s="3">
        <f t="shared" si="346"/>
        <v>0</v>
      </c>
      <c r="CF169" s="3">
        <f t="shared" si="347"/>
        <v>0</v>
      </c>
      <c r="CG169" s="3">
        <f t="shared" si="270"/>
        <v>0</v>
      </c>
      <c r="CH169" s="3">
        <f t="shared" si="271"/>
        <v>0</v>
      </c>
      <c r="CI169" s="3">
        <f>IF(CD169=0,0,IF(CF169-CG169=0,0,MIN(CF169-CG169,$D$1-$C169-SUMIF($J$15:CH$15,"Snowball",$J169:CH169))))</f>
        <v>0</v>
      </c>
      <c r="CJ169" s="3">
        <f t="shared" si="299"/>
        <v>0</v>
      </c>
      <c r="CK169" s="104">
        <f t="shared" si="348"/>
        <v>0</v>
      </c>
      <c r="CL169" s="3">
        <f t="shared" si="349"/>
        <v>0</v>
      </c>
      <c r="CM169" s="3">
        <f t="shared" si="350"/>
        <v>0</v>
      </c>
      <c r="CN169" s="3">
        <f t="shared" si="272"/>
        <v>0</v>
      </c>
      <c r="CO169" s="3">
        <f t="shared" si="273"/>
        <v>0</v>
      </c>
      <c r="CP169" s="3">
        <f>IF(CK169=0,0,IF(CM169-CN169=0,0,MIN(CM169-CN169,$D$1-$C169-SUMIF($J$15:CO$15,"Snowball",$J169:CO169))))</f>
        <v>0</v>
      </c>
      <c r="CQ169" s="3">
        <f t="shared" si="300"/>
        <v>0</v>
      </c>
      <c r="CR169" s="104">
        <f t="shared" si="351"/>
        <v>0</v>
      </c>
      <c r="CS169" s="3">
        <f t="shared" si="352"/>
        <v>0</v>
      </c>
      <c r="CT169" s="3">
        <f t="shared" si="353"/>
        <v>0</v>
      </c>
      <c r="CU169" s="3">
        <f t="shared" si="274"/>
        <v>0</v>
      </c>
      <c r="CV169" s="3">
        <f t="shared" si="275"/>
        <v>0</v>
      </c>
      <c r="CW169" s="3">
        <f>IF(CR169=0,0,IF(CT169-CU169=0,0,MIN(CT169-CU169,$D$1-$C169-SUMIF($J$15:CV$15,"Snowball",$J169:CV169))))</f>
        <v>0</v>
      </c>
      <c r="CX169" s="3">
        <f t="shared" si="301"/>
        <v>0</v>
      </c>
      <c r="CY169" s="104">
        <f t="shared" si="354"/>
        <v>0</v>
      </c>
      <c r="CZ169" s="3">
        <f t="shared" si="355"/>
        <v>0</v>
      </c>
      <c r="DA169" s="3">
        <f t="shared" si="356"/>
        <v>0</v>
      </c>
      <c r="DB169" s="3">
        <f t="shared" si="276"/>
        <v>0</v>
      </c>
      <c r="DC169" s="3">
        <f t="shared" si="277"/>
        <v>0</v>
      </c>
      <c r="DD169" s="3">
        <f>IF(CY169=0,0,IF(DA169-DB169=0,0,MIN(DA169-DB169,$D$1-$C169-SUMIF($J$15:DC$15,"Snowball",$J169:DC169))))</f>
        <v>0</v>
      </c>
      <c r="DE169" s="3">
        <f t="shared" si="302"/>
        <v>0</v>
      </c>
      <c r="DF169" s="104">
        <f t="shared" si="357"/>
        <v>0</v>
      </c>
      <c r="DG169" s="3">
        <f t="shared" si="358"/>
        <v>0</v>
      </c>
      <c r="DH169" s="3">
        <f t="shared" si="359"/>
        <v>0</v>
      </c>
      <c r="DI169" s="3">
        <f t="shared" si="278"/>
        <v>0</v>
      </c>
      <c r="DJ169" s="3">
        <f t="shared" si="279"/>
        <v>0</v>
      </c>
      <c r="DK169" s="3">
        <f>IF(DF169=0,0,IF(DH169-DI169=0,0,MIN(DH169-DI169,$D$1-$C169-SUMIF($J$15:DJ$15,"Snowball",$J169:DJ169))))</f>
        <v>0</v>
      </c>
      <c r="DL169" s="3">
        <f t="shared" si="303"/>
        <v>0</v>
      </c>
      <c r="DM169" s="104">
        <f t="shared" si="360"/>
        <v>0</v>
      </c>
      <c r="DN169" s="3">
        <f t="shared" si="361"/>
        <v>0</v>
      </c>
      <c r="DO169" s="3">
        <f t="shared" si="362"/>
        <v>0</v>
      </c>
      <c r="DP169" s="3">
        <f t="shared" si="280"/>
        <v>0</v>
      </c>
      <c r="DQ169" s="3">
        <f t="shared" si="281"/>
        <v>0</v>
      </c>
      <c r="DR169" s="3">
        <f>IF(DM169=0,0,IF(DO169-DP169=0,0,MIN(DO169-DP169,$D$1-$C169-SUMIF($J$15:DQ$15,"Snowball",$J169:DQ169))))</f>
        <v>0</v>
      </c>
      <c r="DS169" s="3">
        <f t="shared" si="304"/>
        <v>0</v>
      </c>
      <c r="DT169" s="104">
        <f t="shared" si="363"/>
        <v>0</v>
      </c>
      <c r="DU169" s="3">
        <f t="shared" si="364"/>
        <v>0</v>
      </c>
      <c r="DV169" s="3">
        <f t="shared" si="365"/>
        <v>0</v>
      </c>
      <c r="DW169" s="3">
        <f t="shared" si="282"/>
        <v>0</v>
      </c>
      <c r="DX169" s="3">
        <f t="shared" si="283"/>
        <v>0</v>
      </c>
      <c r="DY169" s="3">
        <f>IF(DT169=0,0,IF(DV169-DW169=0,0,MIN(DV169-DW169,$D$1-$C169-SUMIF($J$15:DX$15,"Snowball",$J169:DX169))))</f>
        <v>0</v>
      </c>
      <c r="DZ169" s="3">
        <f t="shared" si="305"/>
        <v>0</v>
      </c>
      <c r="EA169" s="104">
        <f t="shared" si="366"/>
        <v>0</v>
      </c>
      <c r="EB169" s="3">
        <f t="shared" si="367"/>
        <v>0</v>
      </c>
      <c r="EC169" s="3">
        <f t="shared" si="368"/>
        <v>0</v>
      </c>
      <c r="ED169" s="3">
        <f t="shared" si="284"/>
        <v>0</v>
      </c>
      <c r="EE169" s="3">
        <f t="shared" si="285"/>
        <v>0</v>
      </c>
      <c r="EF169" s="3">
        <f>IF(EA169=0,0,IF(EC169-ED169=0,0,MIN(EC169-ED169,$D$1-$C169-SUMIF($J$15:EE$15,"Snowball",$J169:EE169))))</f>
        <v>0</v>
      </c>
      <c r="EG169" s="3">
        <f t="shared" si="306"/>
        <v>0</v>
      </c>
      <c r="EH169" s="104">
        <f t="shared" si="369"/>
        <v>0</v>
      </c>
      <c r="EI169" s="3">
        <f t="shared" si="370"/>
        <v>0</v>
      </c>
      <c r="EJ169" s="3">
        <f t="shared" si="371"/>
        <v>0</v>
      </c>
      <c r="EK169" s="3">
        <f t="shared" si="286"/>
        <v>0</v>
      </c>
      <c r="EL169" s="3">
        <f t="shared" si="287"/>
        <v>0</v>
      </c>
      <c r="EM169" s="3">
        <f>IF(EH169=0,0,IF(EJ169-EK169=0,0,MIN(EJ169-EK169,$D$1-$C169-SUMIF($J$15:EL$15,"Snowball",$J169:EL169))))</f>
        <v>0</v>
      </c>
      <c r="EN169" s="3">
        <f t="shared" si="307"/>
        <v>0</v>
      </c>
    </row>
    <row r="170" spans="1:144" x14ac:dyDescent="0.25">
      <c r="A170" s="1" t="s">
        <v>170</v>
      </c>
      <c r="B170" s="76">
        <f t="shared" si="308"/>
        <v>0</v>
      </c>
      <c r="C170" s="3">
        <f t="shared" si="309"/>
        <v>0</v>
      </c>
      <c r="D170" s="101">
        <f t="shared" si="310"/>
        <v>0</v>
      </c>
      <c r="E170" s="104">
        <f t="shared" si="311"/>
        <v>0</v>
      </c>
      <c r="F170" s="3">
        <f t="shared" si="312"/>
        <v>0</v>
      </c>
      <c r="G170" s="3">
        <f t="shared" si="313"/>
        <v>0</v>
      </c>
      <c r="H170" s="3">
        <f t="shared" si="248"/>
        <v>0</v>
      </c>
      <c r="I170" s="3">
        <f t="shared" si="249"/>
        <v>0</v>
      </c>
      <c r="J170" s="3">
        <f t="shared" si="314"/>
        <v>0</v>
      </c>
      <c r="K170" s="3">
        <f t="shared" si="288"/>
        <v>0</v>
      </c>
      <c r="L170" s="104">
        <f t="shared" si="315"/>
        <v>0</v>
      </c>
      <c r="M170" s="3">
        <f t="shared" si="316"/>
        <v>0</v>
      </c>
      <c r="N170" s="3">
        <f t="shared" si="317"/>
        <v>0</v>
      </c>
      <c r="O170" s="3">
        <f t="shared" si="250"/>
        <v>0</v>
      </c>
      <c r="P170" s="3">
        <f t="shared" si="251"/>
        <v>0</v>
      </c>
      <c r="Q170" s="3">
        <f>IF(L170=0,0,IF(N170-O170=0,0,MIN(N170-O170,$D$1-$C170-SUMIF($J$15:P$15,"Snowball",$J170:P170))))</f>
        <v>0</v>
      </c>
      <c r="R170" s="3">
        <f t="shared" si="289"/>
        <v>0</v>
      </c>
      <c r="S170" s="104">
        <f t="shared" si="318"/>
        <v>0</v>
      </c>
      <c r="T170" s="3">
        <f t="shared" si="319"/>
        <v>0</v>
      </c>
      <c r="U170" s="3">
        <f t="shared" si="320"/>
        <v>0</v>
      </c>
      <c r="V170" s="3">
        <f t="shared" si="252"/>
        <v>0</v>
      </c>
      <c r="W170" s="3">
        <f t="shared" si="253"/>
        <v>0</v>
      </c>
      <c r="X170" s="3">
        <f>IF(S170=0,0,IF(U170-V170=0,0,MIN(U170-V170,$D$1-$C170-SUMIF($J$15:W$15,"Snowball",$J170:W170))))</f>
        <v>0</v>
      </c>
      <c r="Y170" s="3">
        <f t="shared" si="290"/>
        <v>0</v>
      </c>
      <c r="Z170" s="104">
        <f t="shared" si="321"/>
        <v>0</v>
      </c>
      <c r="AA170" s="3">
        <f t="shared" si="322"/>
        <v>0</v>
      </c>
      <c r="AB170" s="3">
        <f t="shared" si="323"/>
        <v>0</v>
      </c>
      <c r="AC170" s="3">
        <f t="shared" si="254"/>
        <v>0</v>
      </c>
      <c r="AD170" s="3">
        <f t="shared" si="255"/>
        <v>0</v>
      </c>
      <c r="AE170" s="3">
        <f>IF(Z170=0,0,IF(AB170-AC170=0,0,MIN(AB170-AC170,$D$1-$C170-SUMIF($J$15:AD$15,"Snowball",$J170:AD170))))</f>
        <v>0</v>
      </c>
      <c r="AF170" s="3">
        <f t="shared" si="291"/>
        <v>0</v>
      </c>
      <c r="AG170" s="104">
        <f t="shared" si="324"/>
        <v>0</v>
      </c>
      <c r="AH170" s="3">
        <f t="shared" si="325"/>
        <v>0</v>
      </c>
      <c r="AI170" s="3">
        <f t="shared" si="326"/>
        <v>0</v>
      </c>
      <c r="AJ170" s="3">
        <f t="shared" si="256"/>
        <v>0</v>
      </c>
      <c r="AK170" s="3">
        <f t="shared" si="257"/>
        <v>0</v>
      </c>
      <c r="AL170" s="3">
        <f>IF(AG170=0,0,IF(AI170-AJ170=0,0,MIN(AI170-AJ170,$D$1-$C170-SUMIF($J$15:AK$15,"Snowball",$J170:AK170))))</f>
        <v>0</v>
      </c>
      <c r="AM170" s="3">
        <f t="shared" si="292"/>
        <v>0</v>
      </c>
      <c r="AN170" s="104">
        <f t="shared" si="327"/>
        <v>0</v>
      </c>
      <c r="AO170" s="3">
        <f t="shared" si="328"/>
        <v>0</v>
      </c>
      <c r="AP170" s="3">
        <f t="shared" si="329"/>
        <v>0</v>
      </c>
      <c r="AQ170" s="3">
        <f t="shared" si="258"/>
        <v>0</v>
      </c>
      <c r="AR170" s="3">
        <f t="shared" si="259"/>
        <v>0</v>
      </c>
      <c r="AS170" s="3">
        <f>IF(AN170=0,0,IF(AP170-AQ170=0,0,MIN(AP170-AQ170,$D$1-$C170-SUMIF($J$15:AR$15,"Snowball",$J170:AR170))))</f>
        <v>0</v>
      </c>
      <c r="AT170" s="3">
        <f t="shared" si="293"/>
        <v>0</v>
      </c>
      <c r="AU170" s="104">
        <f t="shared" si="330"/>
        <v>0</v>
      </c>
      <c r="AV170" s="3">
        <f t="shared" si="331"/>
        <v>0</v>
      </c>
      <c r="AW170" s="3">
        <f t="shared" si="332"/>
        <v>0</v>
      </c>
      <c r="AX170" s="3">
        <f t="shared" si="260"/>
        <v>0</v>
      </c>
      <c r="AY170" s="3">
        <f t="shared" si="261"/>
        <v>0</v>
      </c>
      <c r="AZ170" s="3">
        <f>IF(AU170=0,0,IF(AW170-AX170=0,0,MIN(AW170-AX170,$D$1-$C170-SUMIF($J$15:AY$15,"Snowball",$J170:AY170))))</f>
        <v>0</v>
      </c>
      <c r="BA170" s="3">
        <f t="shared" si="294"/>
        <v>0</v>
      </c>
      <c r="BB170" s="104">
        <f t="shared" si="333"/>
        <v>0</v>
      </c>
      <c r="BC170" s="3">
        <f t="shared" si="334"/>
        <v>0</v>
      </c>
      <c r="BD170" s="3">
        <f t="shared" si="335"/>
        <v>0</v>
      </c>
      <c r="BE170" s="3">
        <f t="shared" si="262"/>
        <v>0</v>
      </c>
      <c r="BF170" s="3">
        <f t="shared" si="263"/>
        <v>0</v>
      </c>
      <c r="BG170" s="3">
        <f>IF(BB170=0,0,IF(BD170-BE170=0,0,MIN(BD170-BE170,$D$1-$C170-SUMIF($J$15:BF$15,"Snowball",$J170:BF170))))</f>
        <v>0</v>
      </c>
      <c r="BH170" s="3">
        <f t="shared" si="295"/>
        <v>0</v>
      </c>
      <c r="BI170" s="104">
        <f t="shared" si="336"/>
        <v>0</v>
      </c>
      <c r="BJ170" s="3">
        <f t="shared" si="337"/>
        <v>0</v>
      </c>
      <c r="BK170" s="3">
        <f t="shared" si="338"/>
        <v>0</v>
      </c>
      <c r="BL170" s="3">
        <f t="shared" si="264"/>
        <v>0</v>
      </c>
      <c r="BM170" s="3">
        <f t="shared" si="265"/>
        <v>0</v>
      </c>
      <c r="BN170" s="3">
        <f>IF(BI170=0,0,IF(BK170-BL170=0,0,MIN(BK170-BL170,$D$1-$C170-SUMIF($J$15:BM$15,"Snowball",$J170:BM170))))</f>
        <v>0</v>
      </c>
      <c r="BO170" s="3">
        <f t="shared" si="296"/>
        <v>0</v>
      </c>
      <c r="BP170" s="104">
        <f t="shared" si="339"/>
        <v>0</v>
      </c>
      <c r="BQ170" s="3">
        <f t="shared" si="340"/>
        <v>0</v>
      </c>
      <c r="BR170" s="3">
        <f t="shared" si="341"/>
        <v>0</v>
      </c>
      <c r="BS170" s="3">
        <f t="shared" si="266"/>
        <v>0</v>
      </c>
      <c r="BT170" s="3">
        <f t="shared" si="267"/>
        <v>0</v>
      </c>
      <c r="BU170" s="3">
        <f>IF(BP170=0,0,IF(BR170-BS170=0,0,MIN(BR170-BS170,$D$1-$C170-SUMIF($J$15:BT$15,"Snowball",$J170:BT170))))</f>
        <v>0</v>
      </c>
      <c r="BV170" s="3">
        <f t="shared" si="297"/>
        <v>0</v>
      </c>
      <c r="BW170" s="104">
        <f t="shared" si="342"/>
        <v>0</v>
      </c>
      <c r="BX170" s="3">
        <f t="shared" si="343"/>
        <v>0</v>
      </c>
      <c r="BY170" s="3">
        <f t="shared" si="344"/>
        <v>0</v>
      </c>
      <c r="BZ170" s="3">
        <f t="shared" si="268"/>
        <v>0</v>
      </c>
      <c r="CA170" s="3">
        <f t="shared" si="269"/>
        <v>0</v>
      </c>
      <c r="CB170" s="3">
        <f>IF(BW170=0,0,IF(BY170-BZ170=0,0,MIN(BY170-BZ170,$D$1-$C170-SUMIF($J$15:CA$15,"Snowball",$J170:CA170))))</f>
        <v>0</v>
      </c>
      <c r="CC170" s="3">
        <f t="shared" si="298"/>
        <v>0</v>
      </c>
      <c r="CD170" s="104">
        <f t="shared" si="345"/>
        <v>0</v>
      </c>
      <c r="CE170" s="3">
        <f t="shared" si="346"/>
        <v>0</v>
      </c>
      <c r="CF170" s="3">
        <f t="shared" si="347"/>
        <v>0</v>
      </c>
      <c r="CG170" s="3">
        <f t="shared" si="270"/>
        <v>0</v>
      </c>
      <c r="CH170" s="3">
        <f t="shared" si="271"/>
        <v>0</v>
      </c>
      <c r="CI170" s="3">
        <f>IF(CD170=0,0,IF(CF170-CG170=0,0,MIN(CF170-CG170,$D$1-$C170-SUMIF($J$15:CH$15,"Snowball",$J170:CH170))))</f>
        <v>0</v>
      </c>
      <c r="CJ170" s="3">
        <f t="shared" si="299"/>
        <v>0</v>
      </c>
      <c r="CK170" s="104">
        <f t="shared" si="348"/>
        <v>0</v>
      </c>
      <c r="CL170" s="3">
        <f t="shared" si="349"/>
        <v>0</v>
      </c>
      <c r="CM170" s="3">
        <f t="shared" si="350"/>
        <v>0</v>
      </c>
      <c r="CN170" s="3">
        <f t="shared" si="272"/>
        <v>0</v>
      </c>
      <c r="CO170" s="3">
        <f t="shared" si="273"/>
        <v>0</v>
      </c>
      <c r="CP170" s="3">
        <f>IF(CK170=0,0,IF(CM170-CN170=0,0,MIN(CM170-CN170,$D$1-$C170-SUMIF($J$15:CO$15,"Snowball",$J170:CO170))))</f>
        <v>0</v>
      </c>
      <c r="CQ170" s="3">
        <f t="shared" si="300"/>
        <v>0</v>
      </c>
      <c r="CR170" s="104">
        <f t="shared" si="351"/>
        <v>0</v>
      </c>
      <c r="CS170" s="3">
        <f t="shared" si="352"/>
        <v>0</v>
      </c>
      <c r="CT170" s="3">
        <f t="shared" si="353"/>
        <v>0</v>
      </c>
      <c r="CU170" s="3">
        <f t="shared" si="274"/>
        <v>0</v>
      </c>
      <c r="CV170" s="3">
        <f t="shared" si="275"/>
        <v>0</v>
      </c>
      <c r="CW170" s="3">
        <f>IF(CR170=0,0,IF(CT170-CU170=0,0,MIN(CT170-CU170,$D$1-$C170-SUMIF($J$15:CV$15,"Snowball",$J170:CV170))))</f>
        <v>0</v>
      </c>
      <c r="CX170" s="3">
        <f t="shared" si="301"/>
        <v>0</v>
      </c>
      <c r="CY170" s="104">
        <f t="shared" si="354"/>
        <v>0</v>
      </c>
      <c r="CZ170" s="3">
        <f t="shared" si="355"/>
        <v>0</v>
      </c>
      <c r="DA170" s="3">
        <f t="shared" si="356"/>
        <v>0</v>
      </c>
      <c r="DB170" s="3">
        <f t="shared" si="276"/>
        <v>0</v>
      </c>
      <c r="DC170" s="3">
        <f t="shared" si="277"/>
        <v>0</v>
      </c>
      <c r="DD170" s="3">
        <f>IF(CY170=0,0,IF(DA170-DB170=0,0,MIN(DA170-DB170,$D$1-$C170-SUMIF($J$15:DC$15,"Snowball",$J170:DC170))))</f>
        <v>0</v>
      </c>
      <c r="DE170" s="3">
        <f t="shared" si="302"/>
        <v>0</v>
      </c>
      <c r="DF170" s="104">
        <f t="shared" si="357"/>
        <v>0</v>
      </c>
      <c r="DG170" s="3">
        <f t="shared" si="358"/>
        <v>0</v>
      </c>
      <c r="DH170" s="3">
        <f t="shared" si="359"/>
        <v>0</v>
      </c>
      <c r="DI170" s="3">
        <f t="shared" si="278"/>
        <v>0</v>
      </c>
      <c r="DJ170" s="3">
        <f t="shared" si="279"/>
        <v>0</v>
      </c>
      <c r="DK170" s="3">
        <f>IF(DF170=0,0,IF(DH170-DI170=0,0,MIN(DH170-DI170,$D$1-$C170-SUMIF($J$15:DJ$15,"Snowball",$J170:DJ170))))</f>
        <v>0</v>
      </c>
      <c r="DL170" s="3">
        <f t="shared" si="303"/>
        <v>0</v>
      </c>
      <c r="DM170" s="104">
        <f t="shared" si="360"/>
        <v>0</v>
      </c>
      <c r="DN170" s="3">
        <f t="shared" si="361"/>
        <v>0</v>
      </c>
      <c r="DO170" s="3">
        <f t="shared" si="362"/>
        <v>0</v>
      </c>
      <c r="DP170" s="3">
        <f t="shared" si="280"/>
        <v>0</v>
      </c>
      <c r="DQ170" s="3">
        <f t="shared" si="281"/>
        <v>0</v>
      </c>
      <c r="DR170" s="3">
        <f>IF(DM170=0,0,IF(DO170-DP170=0,0,MIN(DO170-DP170,$D$1-$C170-SUMIF($J$15:DQ$15,"Snowball",$J170:DQ170))))</f>
        <v>0</v>
      </c>
      <c r="DS170" s="3">
        <f t="shared" si="304"/>
        <v>0</v>
      </c>
      <c r="DT170" s="104">
        <f t="shared" si="363"/>
        <v>0</v>
      </c>
      <c r="DU170" s="3">
        <f t="shared" si="364"/>
        <v>0</v>
      </c>
      <c r="DV170" s="3">
        <f t="shared" si="365"/>
        <v>0</v>
      </c>
      <c r="DW170" s="3">
        <f t="shared" si="282"/>
        <v>0</v>
      </c>
      <c r="DX170" s="3">
        <f t="shared" si="283"/>
        <v>0</v>
      </c>
      <c r="DY170" s="3">
        <f>IF(DT170=0,0,IF(DV170-DW170=0,0,MIN(DV170-DW170,$D$1-$C170-SUMIF($J$15:DX$15,"Snowball",$J170:DX170))))</f>
        <v>0</v>
      </c>
      <c r="DZ170" s="3">
        <f t="shared" si="305"/>
        <v>0</v>
      </c>
      <c r="EA170" s="104">
        <f t="shared" si="366"/>
        <v>0</v>
      </c>
      <c r="EB170" s="3">
        <f t="shared" si="367"/>
        <v>0</v>
      </c>
      <c r="EC170" s="3">
        <f t="shared" si="368"/>
        <v>0</v>
      </c>
      <c r="ED170" s="3">
        <f t="shared" si="284"/>
        <v>0</v>
      </c>
      <c r="EE170" s="3">
        <f t="shared" si="285"/>
        <v>0</v>
      </c>
      <c r="EF170" s="3">
        <f>IF(EA170=0,0,IF(EC170-ED170=0,0,MIN(EC170-ED170,$D$1-$C170-SUMIF($J$15:EE$15,"Snowball",$J170:EE170))))</f>
        <v>0</v>
      </c>
      <c r="EG170" s="3">
        <f t="shared" si="306"/>
        <v>0</v>
      </c>
      <c r="EH170" s="104">
        <f t="shared" si="369"/>
        <v>0</v>
      </c>
      <c r="EI170" s="3">
        <f t="shared" si="370"/>
        <v>0</v>
      </c>
      <c r="EJ170" s="3">
        <f t="shared" si="371"/>
        <v>0</v>
      </c>
      <c r="EK170" s="3">
        <f t="shared" si="286"/>
        <v>0</v>
      </c>
      <c r="EL170" s="3">
        <f t="shared" si="287"/>
        <v>0</v>
      </c>
      <c r="EM170" s="3">
        <f>IF(EH170=0,0,IF(EJ170-EK170=0,0,MIN(EJ170-EK170,$D$1-$C170-SUMIF($J$15:EL$15,"Snowball",$J170:EL170))))</f>
        <v>0</v>
      </c>
      <c r="EN170" s="3">
        <f t="shared" si="307"/>
        <v>0</v>
      </c>
    </row>
    <row r="171" spans="1:144" x14ac:dyDescent="0.25">
      <c r="A171" s="1" t="s">
        <v>171</v>
      </c>
      <c r="B171" s="76">
        <f t="shared" si="308"/>
        <v>0</v>
      </c>
      <c r="C171" s="3">
        <f t="shared" si="309"/>
        <v>0</v>
      </c>
      <c r="D171" s="101">
        <f t="shared" si="310"/>
        <v>0</v>
      </c>
      <c r="E171" s="104">
        <f t="shared" si="311"/>
        <v>0</v>
      </c>
      <c r="F171" s="3">
        <f t="shared" si="312"/>
        <v>0</v>
      </c>
      <c r="G171" s="3">
        <f t="shared" si="313"/>
        <v>0</v>
      </c>
      <c r="H171" s="3">
        <f t="shared" si="248"/>
        <v>0</v>
      </c>
      <c r="I171" s="3">
        <f t="shared" si="249"/>
        <v>0</v>
      </c>
      <c r="J171" s="3">
        <f t="shared" si="314"/>
        <v>0</v>
      </c>
      <c r="K171" s="3">
        <f t="shared" si="288"/>
        <v>0</v>
      </c>
      <c r="L171" s="104">
        <f t="shared" si="315"/>
        <v>0</v>
      </c>
      <c r="M171" s="3">
        <f t="shared" si="316"/>
        <v>0</v>
      </c>
      <c r="N171" s="3">
        <f t="shared" si="317"/>
        <v>0</v>
      </c>
      <c r="O171" s="3">
        <f t="shared" si="250"/>
        <v>0</v>
      </c>
      <c r="P171" s="3">
        <f t="shared" si="251"/>
        <v>0</v>
      </c>
      <c r="Q171" s="3">
        <f>IF(L171=0,0,IF(N171-O171=0,0,MIN(N171-O171,$D$1-$C171-SUMIF($J$15:P$15,"Snowball",$J171:P171))))</f>
        <v>0</v>
      </c>
      <c r="R171" s="3">
        <f t="shared" si="289"/>
        <v>0</v>
      </c>
      <c r="S171" s="104">
        <f t="shared" si="318"/>
        <v>0</v>
      </c>
      <c r="T171" s="3">
        <f t="shared" si="319"/>
        <v>0</v>
      </c>
      <c r="U171" s="3">
        <f t="shared" si="320"/>
        <v>0</v>
      </c>
      <c r="V171" s="3">
        <f t="shared" si="252"/>
        <v>0</v>
      </c>
      <c r="W171" s="3">
        <f t="shared" si="253"/>
        <v>0</v>
      </c>
      <c r="X171" s="3">
        <f>IF(S171=0,0,IF(U171-V171=0,0,MIN(U171-V171,$D$1-$C171-SUMIF($J$15:W$15,"Snowball",$J171:W171))))</f>
        <v>0</v>
      </c>
      <c r="Y171" s="3">
        <f t="shared" si="290"/>
        <v>0</v>
      </c>
      <c r="Z171" s="104">
        <f t="shared" si="321"/>
        <v>0</v>
      </c>
      <c r="AA171" s="3">
        <f t="shared" si="322"/>
        <v>0</v>
      </c>
      <c r="AB171" s="3">
        <f t="shared" si="323"/>
        <v>0</v>
      </c>
      <c r="AC171" s="3">
        <f t="shared" si="254"/>
        <v>0</v>
      </c>
      <c r="AD171" s="3">
        <f t="shared" si="255"/>
        <v>0</v>
      </c>
      <c r="AE171" s="3">
        <f>IF(Z171=0,0,IF(AB171-AC171=0,0,MIN(AB171-AC171,$D$1-$C171-SUMIF($J$15:AD$15,"Snowball",$J171:AD171))))</f>
        <v>0</v>
      </c>
      <c r="AF171" s="3">
        <f t="shared" si="291"/>
        <v>0</v>
      </c>
      <c r="AG171" s="104">
        <f t="shared" si="324"/>
        <v>0</v>
      </c>
      <c r="AH171" s="3">
        <f t="shared" si="325"/>
        <v>0</v>
      </c>
      <c r="AI171" s="3">
        <f t="shared" si="326"/>
        <v>0</v>
      </c>
      <c r="AJ171" s="3">
        <f t="shared" si="256"/>
        <v>0</v>
      </c>
      <c r="AK171" s="3">
        <f t="shared" si="257"/>
        <v>0</v>
      </c>
      <c r="AL171" s="3">
        <f>IF(AG171=0,0,IF(AI171-AJ171=0,0,MIN(AI171-AJ171,$D$1-$C171-SUMIF($J$15:AK$15,"Snowball",$J171:AK171))))</f>
        <v>0</v>
      </c>
      <c r="AM171" s="3">
        <f t="shared" si="292"/>
        <v>0</v>
      </c>
      <c r="AN171" s="104">
        <f t="shared" si="327"/>
        <v>0</v>
      </c>
      <c r="AO171" s="3">
        <f t="shared" si="328"/>
        <v>0</v>
      </c>
      <c r="AP171" s="3">
        <f t="shared" si="329"/>
        <v>0</v>
      </c>
      <c r="AQ171" s="3">
        <f t="shared" si="258"/>
        <v>0</v>
      </c>
      <c r="AR171" s="3">
        <f t="shared" si="259"/>
        <v>0</v>
      </c>
      <c r="AS171" s="3">
        <f>IF(AN171=0,0,IF(AP171-AQ171=0,0,MIN(AP171-AQ171,$D$1-$C171-SUMIF($J$15:AR$15,"Snowball",$J171:AR171))))</f>
        <v>0</v>
      </c>
      <c r="AT171" s="3">
        <f t="shared" si="293"/>
        <v>0</v>
      </c>
      <c r="AU171" s="104">
        <f t="shared" si="330"/>
        <v>0</v>
      </c>
      <c r="AV171" s="3">
        <f t="shared" si="331"/>
        <v>0</v>
      </c>
      <c r="AW171" s="3">
        <f t="shared" si="332"/>
        <v>0</v>
      </c>
      <c r="AX171" s="3">
        <f t="shared" si="260"/>
        <v>0</v>
      </c>
      <c r="AY171" s="3">
        <f t="shared" si="261"/>
        <v>0</v>
      </c>
      <c r="AZ171" s="3">
        <f>IF(AU171=0,0,IF(AW171-AX171=0,0,MIN(AW171-AX171,$D$1-$C171-SUMIF($J$15:AY$15,"Snowball",$J171:AY171))))</f>
        <v>0</v>
      </c>
      <c r="BA171" s="3">
        <f t="shared" si="294"/>
        <v>0</v>
      </c>
      <c r="BB171" s="104">
        <f t="shared" si="333"/>
        <v>0</v>
      </c>
      <c r="BC171" s="3">
        <f t="shared" si="334"/>
        <v>0</v>
      </c>
      <c r="BD171" s="3">
        <f t="shared" si="335"/>
        <v>0</v>
      </c>
      <c r="BE171" s="3">
        <f t="shared" si="262"/>
        <v>0</v>
      </c>
      <c r="BF171" s="3">
        <f t="shared" si="263"/>
        <v>0</v>
      </c>
      <c r="BG171" s="3">
        <f>IF(BB171=0,0,IF(BD171-BE171=0,0,MIN(BD171-BE171,$D$1-$C171-SUMIF($J$15:BF$15,"Snowball",$J171:BF171))))</f>
        <v>0</v>
      </c>
      <c r="BH171" s="3">
        <f t="shared" si="295"/>
        <v>0</v>
      </c>
      <c r="BI171" s="104">
        <f t="shared" si="336"/>
        <v>0</v>
      </c>
      <c r="BJ171" s="3">
        <f t="shared" si="337"/>
        <v>0</v>
      </c>
      <c r="BK171" s="3">
        <f t="shared" si="338"/>
        <v>0</v>
      </c>
      <c r="BL171" s="3">
        <f t="shared" si="264"/>
        <v>0</v>
      </c>
      <c r="BM171" s="3">
        <f t="shared" si="265"/>
        <v>0</v>
      </c>
      <c r="BN171" s="3">
        <f>IF(BI171=0,0,IF(BK171-BL171=0,0,MIN(BK171-BL171,$D$1-$C171-SUMIF($J$15:BM$15,"Snowball",$J171:BM171))))</f>
        <v>0</v>
      </c>
      <c r="BO171" s="3">
        <f t="shared" si="296"/>
        <v>0</v>
      </c>
      <c r="BP171" s="104">
        <f t="shared" si="339"/>
        <v>0</v>
      </c>
      <c r="BQ171" s="3">
        <f t="shared" si="340"/>
        <v>0</v>
      </c>
      <c r="BR171" s="3">
        <f t="shared" si="341"/>
        <v>0</v>
      </c>
      <c r="BS171" s="3">
        <f t="shared" si="266"/>
        <v>0</v>
      </c>
      <c r="BT171" s="3">
        <f t="shared" si="267"/>
        <v>0</v>
      </c>
      <c r="BU171" s="3">
        <f>IF(BP171=0,0,IF(BR171-BS171=0,0,MIN(BR171-BS171,$D$1-$C171-SUMIF($J$15:BT$15,"Snowball",$J171:BT171))))</f>
        <v>0</v>
      </c>
      <c r="BV171" s="3">
        <f t="shared" si="297"/>
        <v>0</v>
      </c>
      <c r="BW171" s="104">
        <f t="shared" si="342"/>
        <v>0</v>
      </c>
      <c r="BX171" s="3">
        <f t="shared" si="343"/>
        <v>0</v>
      </c>
      <c r="BY171" s="3">
        <f t="shared" si="344"/>
        <v>0</v>
      </c>
      <c r="BZ171" s="3">
        <f t="shared" si="268"/>
        <v>0</v>
      </c>
      <c r="CA171" s="3">
        <f t="shared" si="269"/>
        <v>0</v>
      </c>
      <c r="CB171" s="3">
        <f>IF(BW171=0,0,IF(BY171-BZ171=0,0,MIN(BY171-BZ171,$D$1-$C171-SUMIF($J$15:CA$15,"Snowball",$J171:CA171))))</f>
        <v>0</v>
      </c>
      <c r="CC171" s="3">
        <f t="shared" si="298"/>
        <v>0</v>
      </c>
      <c r="CD171" s="104">
        <f t="shared" si="345"/>
        <v>0</v>
      </c>
      <c r="CE171" s="3">
        <f t="shared" si="346"/>
        <v>0</v>
      </c>
      <c r="CF171" s="3">
        <f t="shared" si="347"/>
        <v>0</v>
      </c>
      <c r="CG171" s="3">
        <f t="shared" si="270"/>
        <v>0</v>
      </c>
      <c r="CH171" s="3">
        <f t="shared" si="271"/>
        <v>0</v>
      </c>
      <c r="CI171" s="3">
        <f>IF(CD171=0,0,IF(CF171-CG171=0,0,MIN(CF171-CG171,$D$1-$C171-SUMIF($J$15:CH$15,"Snowball",$J171:CH171))))</f>
        <v>0</v>
      </c>
      <c r="CJ171" s="3">
        <f t="shared" si="299"/>
        <v>0</v>
      </c>
      <c r="CK171" s="104">
        <f t="shared" si="348"/>
        <v>0</v>
      </c>
      <c r="CL171" s="3">
        <f t="shared" si="349"/>
        <v>0</v>
      </c>
      <c r="CM171" s="3">
        <f t="shared" si="350"/>
        <v>0</v>
      </c>
      <c r="CN171" s="3">
        <f t="shared" si="272"/>
        <v>0</v>
      </c>
      <c r="CO171" s="3">
        <f t="shared" si="273"/>
        <v>0</v>
      </c>
      <c r="CP171" s="3">
        <f>IF(CK171=0,0,IF(CM171-CN171=0,0,MIN(CM171-CN171,$D$1-$C171-SUMIF($J$15:CO$15,"Snowball",$J171:CO171))))</f>
        <v>0</v>
      </c>
      <c r="CQ171" s="3">
        <f t="shared" si="300"/>
        <v>0</v>
      </c>
      <c r="CR171" s="104">
        <f t="shared" si="351"/>
        <v>0</v>
      </c>
      <c r="CS171" s="3">
        <f t="shared" si="352"/>
        <v>0</v>
      </c>
      <c r="CT171" s="3">
        <f t="shared" si="353"/>
        <v>0</v>
      </c>
      <c r="CU171" s="3">
        <f t="shared" si="274"/>
        <v>0</v>
      </c>
      <c r="CV171" s="3">
        <f t="shared" si="275"/>
        <v>0</v>
      </c>
      <c r="CW171" s="3">
        <f>IF(CR171=0,0,IF(CT171-CU171=0,0,MIN(CT171-CU171,$D$1-$C171-SUMIF($J$15:CV$15,"Snowball",$J171:CV171))))</f>
        <v>0</v>
      </c>
      <c r="CX171" s="3">
        <f t="shared" si="301"/>
        <v>0</v>
      </c>
      <c r="CY171" s="104">
        <f t="shared" si="354"/>
        <v>0</v>
      </c>
      <c r="CZ171" s="3">
        <f t="shared" si="355"/>
        <v>0</v>
      </c>
      <c r="DA171" s="3">
        <f t="shared" si="356"/>
        <v>0</v>
      </c>
      <c r="DB171" s="3">
        <f t="shared" si="276"/>
        <v>0</v>
      </c>
      <c r="DC171" s="3">
        <f t="shared" si="277"/>
        <v>0</v>
      </c>
      <c r="DD171" s="3">
        <f>IF(CY171=0,0,IF(DA171-DB171=0,0,MIN(DA171-DB171,$D$1-$C171-SUMIF($J$15:DC$15,"Snowball",$J171:DC171))))</f>
        <v>0</v>
      </c>
      <c r="DE171" s="3">
        <f t="shared" si="302"/>
        <v>0</v>
      </c>
      <c r="DF171" s="104">
        <f t="shared" si="357"/>
        <v>0</v>
      </c>
      <c r="DG171" s="3">
        <f t="shared" si="358"/>
        <v>0</v>
      </c>
      <c r="DH171" s="3">
        <f t="shared" si="359"/>
        <v>0</v>
      </c>
      <c r="DI171" s="3">
        <f t="shared" si="278"/>
        <v>0</v>
      </c>
      <c r="DJ171" s="3">
        <f t="shared" si="279"/>
        <v>0</v>
      </c>
      <c r="DK171" s="3">
        <f>IF(DF171=0,0,IF(DH171-DI171=0,0,MIN(DH171-DI171,$D$1-$C171-SUMIF($J$15:DJ$15,"Snowball",$J171:DJ171))))</f>
        <v>0</v>
      </c>
      <c r="DL171" s="3">
        <f t="shared" si="303"/>
        <v>0</v>
      </c>
      <c r="DM171" s="104">
        <f t="shared" si="360"/>
        <v>0</v>
      </c>
      <c r="DN171" s="3">
        <f t="shared" si="361"/>
        <v>0</v>
      </c>
      <c r="DO171" s="3">
        <f t="shared" si="362"/>
        <v>0</v>
      </c>
      <c r="DP171" s="3">
        <f t="shared" si="280"/>
        <v>0</v>
      </c>
      <c r="DQ171" s="3">
        <f t="shared" si="281"/>
        <v>0</v>
      </c>
      <c r="DR171" s="3">
        <f>IF(DM171=0,0,IF(DO171-DP171=0,0,MIN(DO171-DP171,$D$1-$C171-SUMIF($J$15:DQ$15,"Snowball",$J171:DQ171))))</f>
        <v>0</v>
      </c>
      <c r="DS171" s="3">
        <f t="shared" si="304"/>
        <v>0</v>
      </c>
      <c r="DT171" s="104">
        <f t="shared" si="363"/>
        <v>0</v>
      </c>
      <c r="DU171" s="3">
        <f t="shared" si="364"/>
        <v>0</v>
      </c>
      <c r="DV171" s="3">
        <f t="shared" si="365"/>
        <v>0</v>
      </c>
      <c r="DW171" s="3">
        <f t="shared" si="282"/>
        <v>0</v>
      </c>
      <c r="DX171" s="3">
        <f t="shared" si="283"/>
        <v>0</v>
      </c>
      <c r="DY171" s="3">
        <f>IF(DT171=0,0,IF(DV171-DW171=0,0,MIN(DV171-DW171,$D$1-$C171-SUMIF($J$15:DX$15,"Snowball",$J171:DX171))))</f>
        <v>0</v>
      </c>
      <c r="DZ171" s="3">
        <f t="shared" si="305"/>
        <v>0</v>
      </c>
      <c r="EA171" s="104">
        <f t="shared" si="366"/>
        <v>0</v>
      </c>
      <c r="EB171" s="3">
        <f t="shared" si="367"/>
        <v>0</v>
      </c>
      <c r="EC171" s="3">
        <f t="shared" si="368"/>
        <v>0</v>
      </c>
      <c r="ED171" s="3">
        <f t="shared" si="284"/>
        <v>0</v>
      </c>
      <c r="EE171" s="3">
        <f t="shared" si="285"/>
        <v>0</v>
      </c>
      <c r="EF171" s="3">
        <f>IF(EA171=0,0,IF(EC171-ED171=0,0,MIN(EC171-ED171,$D$1-$C171-SUMIF($J$15:EE$15,"Snowball",$J171:EE171))))</f>
        <v>0</v>
      </c>
      <c r="EG171" s="3">
        <f t="shared" si="306"/>
        <v>0</v>
      </c>
      <c r="EH171" s="104">
        <f t="shared" si="369"/>
        <v>0</v>
      </c>
      <c r="EI171" s="3">
        <f t="shared" si="370"/>
        <v>0</v>
      </c>
      <c r="EJ171" s="3">
        <f t="shared" si="371"/>
        <v>0</v>
      </c>
      <c r="EK171" s="3">
        <f t="shared" si="286"/>
        <v>0</v>
      </c>
      <c r="EL171" s="3">
        <f t="shared" si="287"/>
        <v>0</v>
      </c>
      <c r="EM171" s="3">
        <f>IF(EH171=0,0,IF(EJ171-EK171=0,0,MIN(EJ171-EK171,$D$1-$C171-SUMIF($J$15:EL$15,"Snowball",$J171:EL171))))</f>
        <v>0</v>
      </c>
      <c r="EN171" s="3">
        <f t="shared" si="307"/>
        <v>0</v>
      </c>
    </row>
    <row r="172" spans="1:144" x14ac:dyDescent="0.25">
      <c r="A172" s="1" t="s">
        <v>172</v>
      </c>
      <c r="B172" s="76">
        <f t="shared" si="308"/>
        <v>0</v>
      </c>
      <c r="C172" s="3">
        <f t="shared" si="309"/>
        <v>0</v>
      </c>
      <c r="D172" s="101">
        <f t="shared" si="310"/>
        <v>0</v>
      </c>
      <c r="E172" s="104">
        <f t="shared" si="311"/>
        <v>0</v>
      </c>
      <c r="F172" s="3">
        <f t="shared" si="312"/>
        <v>0</v>
      </c>
      <c r="G172" s="3">
        <f t="shared" si="313"/>
        <v>0</v>
      </c>
      <c r="H172" s="3">
        <f t="shared" si="248"/>
        <v>0</v>
      </c>
      <c r="I172" s="3">
        <f t="shared" si="249"/>
        <v>0</v>
      </c>
      <c r="J172" s="3">
        <f t="shared" si="314"/>
        <v>0</v>
      </c>
      <c r="K172" s="3">
        <f t="shared" si="288"/>
        <v>0</v>
      </c>
      <c r="L172" s="104">
        <f t="shared" si="315"/>
        <v>0</v>
      </c>
      <c r="M172" s="3">
        <f t="shared" si="316"/>
        <v>0</v>
      </c>
      <c r="N172" s="3">
        <f t="shared" si="317"/>
        <v>0</v>
      </c>
      <c r="O172" s="3">
        <f t="shared" si="250"/>
        <v>0</v>
      </c>
      <c r="P172" s="3">
        <f t="shared" si="251"/>
        <v>0</v>
      </c>
      <c r="Q172" s="3">
        <f>IF(L172=0,0,IF(N172-O172=0,0,MIN(N172-O172,$D$1-$C172-SUMIF($J$15:P$15,"Snowball",$J172:P172))))</f>
        <v>0</v>
      </c>
      <c r="R172" s="3">
        <f t="shared" si="289"/>
        <v>0</v>
      </c>
      <c r="S172" s="104">
        <f t="shared" si="318"/>
        <v>0</v>
      </c>
      <c r="T172" s="3">
        <f t="shared" si="319"/>
        <v>0</v>
      </c>
      <c r="U172" s="3">
        <f t="shared" si="320"/>
        <v>0</v>
      </c>
      <c r="V172" s="3">
        <f t="shared" si="252"/>
        <v>0</v>
      </c>
      <c r="W172" s="3">
        <f t="shared" si="253"/>
        <v>0</v>
      </c>
      <c r="X172" s="3">
        <f>IF(S172=0,0,IF(U172-V172=0,0,MIN(U172-V172,$D$1-$C172-SUMIF($J$15:W$15,"Snowball",$J172:W172))))</f>
        <v>0</v>
      </c>
      <c r="Y172" s="3">
        <f t="shared" si="290"/>
        <v>0</v>
      </c>
      <c r="Z172" s="104">
        <f t="shared" si="321"/>
        <v>0</v>
      </c>
      <c r="AA172" s="3">
        <f t="shared" si="322"/>
        <v>0</v>
      </c>
      <c r="AB172" s="3">
        <f t="shared" si="323"/>
        <v>0</v>
      </c>
      <c r="AC172" s="3">
        <f t="shared" si="254"/>
        <v>0</v>
      </c>
      <c r="AD172" s="3">
        <f t="shared" si="255"/>
        <v>0</v>
      </c>
      <c r="AE172" s="3">
        <f>IF(Z172=0,0,IF(AB172-AC172=0,0,MIN(AB172-AC172,$D$1-$C172-SUMIF($J$15:AD$15,"Snowball",$J172:AD172))))</f>
        <v>0</v>
      </c>
      <c r="AF172" s="3">
        <f t="shared" si="291"/>
        <v>0</v>
      </c>
      <c r="AG172" s="104">
        <f t="shared" si="324"/>
        <v>0</v>
      </c>
      <c r="AH172" s="3">
        <f t="shared" si="325"/>
        <v>0</v>
      </c>
      <c r="AI172" s="3">
        <f t="shared" si="326"/>
        <v>0</v>
      </c>
      <c r="AJ172" s="3">
        <f t="shared" si="256"/>
        <v>0</v>
      </c>
      <c r="AK172" s="3">
        <f t="shared" si="257"/>
        <v>0</v>
      </c>
      <c r="AL172" s="3">
        <f>IF(AG172=0,0,IF(AI172-AJ172=0,0,MIN(AI172-AJ172,$D$1-$C172-SUMIF($J$15:AK$15,"Snowball",$J172:AK172))))</f>
        <v>0</v>
      </c>
      <c r="AM172" s="3">
        <f t="shared" si="292"/>
        <v>0</v>
      </c>
      <c r="AN172" s="104">
        <f t="shared" si="327"/>
        <v>0</v>
      </c>
      <c r="AO172" s="3">
        <f t="shared" si="328"/>
        <v>0</v>
      </c>
      <c r="AP172" s="3">
        <f t="shared" si="329"/>
        <v>0</v>
      </c>
      <c r="AQ172" s="3">
        <f t="shared" si="258"/>
        <v>0</v>
      </c>
      <c r="AR172" s="3">
        <f t="shared" si="259"/>
        <v>0</v>
      </c>
      <c r="AS172" s="3">
        <f>IF(AN172=0,0,IF(AP172-AQ172=0,0,MIN(AP172-AQ172,$D$1-$C172-SUMIF($J$15:AR$15,"Snowball",$J172:AR172))))</f>
        <v>0</v>
      </c>
      <c r="AT172" s="3">
        <f t="shared" si="293"/>
        <v>0</v>
      </c>
      <c r="AU172" s="104">
        <f t="shared" si="330"/>
        <v>0</v>
      </c>
      <c r="AV172" s="3">
        <f t="shared" si="331"/>
        <v>0</v>
      </c>
      <c r="AW172" s="3">
        <f t="shared" si="332"/>
        <v>0</v>
      </c>
      <c r="AX172" s="3">
        <f t="shared" si="260"/>
        <v>0</v>
      </c>
      <c r="AY172" s="3">
        <f t="shared" si="261"/>
        <v>0</v>
      </c>
      <c r="AZ172" s="3">
        <f>IF(AU172=0,0,IF(AW172-AX172=0,0,MIN(AW172-AX172,$D$1-$C172-SUMIF($J$15:AY$15,"Snowball",$J172:AY172))))</f>
        <v>0</v>
      </c>
      <c r="BA172" s="3">
        <f t="shared" si="294"/>
        <v>0</v>
      </c>
      <c r="BB172" s="104">
        <f t="shared" si="333"/>
        <v>0</v>
      </c>
      <c r="BC172" s="3">
        <f t="shared" si="334"/>
        <v>0</v>
      </c>
      <c r="BD172" s="3">
        <f t="shared" si="335"/>
        <v>0</v>
      </c>
      <c r="BE172" s="3">
        <f t="shared" si="262"/>
        <v>0</v>
      </c>
      <c r="BF172" s="3">
        <f t="shared" si="263"/>
        <v>0</v>
      </c>
      <c r="BG172" s="3">
        <f>IF(BB172=0,0,IF(BD172-BE172=0,0,MIN(BD172-BE172,$D$1-$C172-SUMIF($J$15:BF$15,"Snowball",$J172:BF172))))</f>
        <v>0</v>
      </c>
      <c r="BH172" s="3">
        <f t="shared" si="295"/>
        <v>0</v>
      </c>
      <c r="BI172" s="104">
        <f t="shared" si="336"/>
        <v>0</v>
      </c>
      <c r="BJ172" s="3">
        <f t="shared" si="337"/>
        <v>0</v>
      </c>
      <c r="BK172" s="3">
        <f t="shared" si="338"/>
        <v>0</v>
      </c>
      <c r="BL172" s="3">
        <f t="shared" si="264"/>
        <v>0</v>
      </c>
      <c r="BM172" s="3">
        <f t="shared" si="265"/>
        <v>0</v>
      </c>
      <c r="BN172" s="3">
        <f>IF(BI172=0,0,IF(BK172-BL172=0,0,MIN(BK172-BL172,$D$1-$C172-SUMIF($J$15:BM$15,"Snowball",$J172:BM172))))</f>
        <v>0</v>
      </c>
      <c r="BO172" s="3">
        <f t="shared" si="296"/>
        <v>0</v>
      </c>
      <c r="BP172" s="104">
        <f t="shared" si="339"/>
        <v>0</v>
      </c>
      <c r="BQ172" s="3">
        <f t="shared" si="340"/>
        <v>0</v>
      </c>
      <c r="BR172" s="3">
        <f t="shared" si="341"/>
        <v>0</v>
      </c>
      <c r="BS172" s="3">
        <f t="shared" si="266"/>
        <v>0</v>
      </c>
      <c r="BT172" s="3">
        <f t="shared" si="267"/>
        <v>0</v>
      </c>
      <c r="BU172" s="3">
        <f>IF(BP172=0,0,IF(BR172-BS172=0,0,MIN(BR172-BS172,$D$1-$C172-SUMIF($J$15:BT$15,"Snowball",$J172:BT172))))</f>
        <v>0</v>
      </c>
      <c r="BV172" s="3">
        <f t="shared" si="297"/>
        <v>0</v>
      </c>
      <c r="BW172" s="104">
        <f t="shared" si="342"/>
        <v>0</v>
      </c>
      <c r="BX172" s="3">
        <f t="shared" si="343"/>
        <v>0</v>
      </c>
      <c r="BY172" s="3">
        <f t="shared" si="344"/>
        <v>0</v>
      </c>
      <c r="BZ172" s="3">
        <f t="shared" si="268"/>
        <v>0</v>
      </c>
      <c r="CA172" s="3">
        <f t="shared" si="269"/>
        <v>0</v>
      </c>
      <c r="CB172" s="3">
        <f>IF(BW172=0,0,IF(BY172-BZ172=0,0,MIN(BY172-BZ172,$D$1-$C172-SUMIF($J$15:CA$15,"Snowball",$J172:CA172))))</f>
        <v>0</v>
      </c>
      <c r="CC172" s="3">
        <f t="shared" si="298"/>
        <v>0</v>
      </c>
      <c r="CD172" s="104">
        <f t="shared" si="345"/>
        <v>0</v>
      </c>
      <c r="CE172" s="3">
        <f t="shared" si="346"/>
        <v>0</v>
      </c>
      <c r="CF172" s="3">
        <f t="shared" si="347"/>
        <v>0</v>
      </c>
      <c r="CG172" s="3">
        <f t="shared" si="270"/>
        <v>0</v>
      </c>
      <c r="CH172" s="3">
        <f t="shared" si="271"/>
        <v>0</v>
      </c>
      <c r="CI172" s="3">
        <f>IF(CD172=0,0,IF(CF172-CG172=0,0,MIN(CF172-CG172,$D$1-$C172-SUMIF($J$15:CH$15,"Snowball",$J172:CH172))))</f>
        <v>0</v>
      </c>
      <c r="CJ172" s="3">
        <f t="shared" si="299"/>
        <v>0</v>
      </c>
      <c r="CK172" s="104">
        <f t="shared" si="348"/>
        <v>0</v>
      </c>
      <c r="CL172" s="3">
        <f t="shared" si="349"/>
        <v>0</v>
      </c>
      <c r="CM172" s="3">
        <f t="shared" si="350"/>
        <v>0</v>
      </c>
      <c r="CN172" s="3">
        <f t="shared" si="272"/>
        <v>0</v>
      </c>
      <c r="CO172" s="3">
        <f t="shared" si="273"/>
        <v>0</v>
      </c>
      <c r="CP172" s="3">
        <f>IF(CK172=0,0,IF(CM172-CN172=0,0,MIN(CM172-CN172,$D$1-$C172-SUMIF($J$15:CO$15,"Snowball",$J172:CO172))))</f>
        <v>0</v>
      </c>
      <c r="CQ172" s="3">
        <f t="shared" si="300"/>
        <v>0</v>
      </c>
      <c r="CR172" s="104">
        <f t="shared" si="351"/>
        <v>0</v>
      </c>
      <c r="CS172" s="3">
        <f t="shared" si="352"/>
        <v>0</v>
      </c>
      <c r="CT172" s="3">
        <f t="shared" si="353"/>
        <v>0</v>
      </c>
      <c r="CU172" s="3">
        <f t="shared" si="274"/>
        <v>0</v>
      </c>
      <c r="CV172" s="3">
        <f t="shared" si="275"/>
        <v>0</v>
      </c>
      <c r="CW172" s="3">
        <f>IF(CR172=0,0,IF(CT172-CU172=0,0,MIN(CT172-CU172,$D$1-$C172-SUMIF($J$15:CV$15,"Snowball",$J172:CV172))))</f>
        <v>0</v>
      </c>
      <c r="CX172" s="3">
        <f t="shared" si="301"/>
        <v>0</v>
      </c>
      <c r="CY172" s="104">
        <f t="shared" si="354"/>
        <v>0</v>
      </c>
      <c r="CZ172" s="3">
        <f t="shared" si="355"/>
        <v>0</v>
      </c>
      <c r="DA172" s="3">
        <f t="shared" si="356"/>
        <v>0</v>
      </c>
      <c r="DB172" s="3">
        <f t="shared" si="276"/>
        <v>0</v>
      </c>
      <c r="DC172" s="3">
        <f t="shared" si="277"/>
        <v>0</v>
      </c>
      <c r="DD172" s="3">
        <f>IF(CY172=0,0,IF(DA172-DB172=0,0,MIN(DA172-DB172,$D$1-$C172-SUMIF($J$15:DC$15,"Snowball",$J172:DC172))))</f>
        <v>0</v>
      </c>
      <c r="DE172" s="3">
        <f t="shared" si="302"/>
        <v>0</v>
      </c>
      <c r="DF172" s="104">
        <f t="shared" si="357"/>
        <v>0</v>
      </c>
      <c r="DG172" s="3">
        <f t="shared" si="358"/>
        <v>0</v>
      </c>
      <c r="DH172" s="3">
        <f t="shared" si="359"/>
        <v>0</v>
      </c>
      <c r="DI172" s="3">
        <f t="shared" si="278"/>
        <v>0</v>
      </c>
      <c r="DJ172" s="3">
        <f t="shared" si="279"/>
        <v>0</v>
      </c>
      <c r="DK172" s="3">
        <f>IF(DF172=0,0,IF(DH172-DI172=0,0,MIN(DH172-DI172,$D$1-$C172-SUMIF($J$15:DJ$15,"Snowball",$J172:DJ172))))</f>
        <v>0</v>
      </c>
      <c r="DL172" s="3">
        <f t="shared" si="303"/>
        <v>0</v>
      </c>
      <c r="DM172" s="104">
        <f t="shared" si="360"/>
        <v>0</v>
      </c>
      <c r="DN172" s="3">
        <f t="shared" si="361"/>
        <v>0</v>
      </c>
      <c r="DO172" s="3">
        <f t="shared" si="362"/>
        <v>0</v>
      </c>
      <c r="DP172" s="3">
        <f t="shared" si="280"/>
        <v>0</v>
      </c>
      <c r="DQ172" s="3">
        <f t="shared" si="281"/>
        <v>0</v>
      </c>
      <c r="DR172" s="3">
        <f>IF(DM172=0,0,IF(DO172-DP172=0,0,MIN(DO172-DP172,$D$1-$C172-SUMIF($J$15:DQ$15,"Snowball",$J172:DQ172))))</f>
        <v>0</v>
      </c>
      <c r="DS172" s="3">
        <f t="shared" si="304"/>
        <v>0</v>
      </c>
      <c r="DT172" s="104">
        <f t="shared" si="363"/>
        <v>0</v>
      </c>
      <c r="DU172" s="3">
        <f t="shared" si="364"/>
        <v>0</v>
      </c>
      <c r="DV172" s="3">
        <f t="shared" si="365"/>
        <v>0</v>
      </c>
      <c r="DW172" s="3">
        <f t="shared" si="282"/>
        <v>0</v>
      </c>
      <c r="DX172" s="3">
        <f t="shared" si="283"/>
        <v>0</v>
      </c>
      <c r="DY172" s="3">
        <f>IF(DT172=0,0,IF(DV172-DW172=0,0,MIN(DV172-DW172,$D$1-$C172-SUMIF($J$15:DX$15,"Snowball",$J172:DX172))))</f>
        <v>0</v>
      </c>
      <c r="DZ172" s="3">
        <f t="shared" si="305"/>
        <v>0</v>
      </c>
      <c r="EA172" s="104">
        <f t="shared" si="366"/>
        <v>0</v>
      </c>
      <c r="EB172" s="3">
        <f t="shared" si="367"/>
        <v>0</v>
      </c>
      <c r="EC172" s="3">
        <f t="shared" si="368"/>
        <v>0</v>
      </c>
      <c r="ED172" s="3">
        <f t="shared" si="284"/>
        <v>0</v>
      </c>
      <c r="EE172" s="3">
        <f t="shared" si="285"/>
        <v>0</v>
      </c>
      <c r="EF172" s="3">
        <f>IF(EA172=0,0,IF(EC172-ED172=0,0,MIN(EC172-ED172,$D$1-$C172-SUMIF($J$15:EE$15,"Snowball",$J172:EE172))))</f>
        <v>0</v>
      </c>
      <c r="EG172" s="3">
        <f t="shared" si="306"/>
        <v>0</v>
      </c>
      <c r="EH172" s="104">
        <f t="shared" si="369"/>
        <v>0</v>
      </c>
      <c r="EI172" s="3">
        <f t="shared" si="370"/>
        <v>0</v>
      </c>
      <c r="EJ172" s="3">
        <f t="shared" si="371"/>
        <v>0</v>
      </c>
      <c r="EK172" s="3">
        <f t="shared" si="286"/>
        <v>0</v>
      </c>
      <c r="EL172" s="3">
        <f t="shared" si="287"/>
        <v>0</v>
      </c>
      <c r="EM172" s="3">
        <f>IF(EH172=0,0,IF(EJ172-EK172=0,0,MIN(EJ172-EK172,$D$1-$C172-SUMIF($J$15:EL$15,"Snowball",$J172:EL172))))</f>
        <v>0</v>
      </c>
      <c r="EN172" s="3">
        <f t="shared" si="307"/>
        <v>0</v>
      </c>
    </row>
    <row r="173" spans="1:144" x14ac:dyDescent="0.25">
      <c r="A173" s="1" t="s">
        <v>173</v>
      </c>
      <c r="B173" s="76">
        <f t="shared" si="308"/>
        <v>0</v>
      </c>
      <c r="C173" s="3">
        <f t="shared" si="309"/>
        <v>0</v>
      </c>
      <c r="D173" s="101">
        <f t="shared" si="310"/>
        <v>0</v>
      </c>
      <c r="E173" s="104">
        <f t="shared" si="311"/>
        <v>0</v>
      </c>
      <c r="F173" s="3">
        <f t="shared" si="312"/>
        <v>0</v>
      </c>
      <c r="G173" s="3">
        <f t="shared" si="313"/>
        <v>0</v>
      </c>
      <c r="H173" s="3">
        <f t="shared" si="248"/>
        <v>0</v>
      </c>
      <c r="I173" s="3">
        <f t="shared" si="249"/>
        <v>0</v>
      </c>
      <c r="J173" s="3">
        <f t="shared" si="314"/>
        <v>0</v>
      </c>
      <c r="K173" s="3">
        <f t="shared" si="288"/>
        <v>0</v>
      </c>
      <c r="L173" s="104">
        <f t="shared" si="315"/>
        <v>0</v>
      </c>
      <c r="M173" s="3">
        <f t="shared" si="316"/>
        <v>0</v>
      </c>
      <c r="N173" s="3">
        <f t="shared" si="317"/>
        <v>0</v>
      </c>
      <c r="O173" s="3">
        <f t="shared" si="250"/>
        <v>0</v>
      </c>
      <c r="P173" s="3">
        <f t="shared" si="251"/>
        <v>0</v>
      </c>
      <c r="Q173" s="3">
        <f>IF(L173=0,0,IF(N173-O173=0,0,MIN(N173-O173,$D$1-$C173-SUMIF($J$15:P$15,"Snowball",$J173:P173))))</f>
        <v>0</v>
      </c>
      <c r="R173" s="3">
        <f t="shared" si="289"/>
        <v>0</v>
      </c>
      <c r="S173" s="104">
        <f t="shared" si="318"/>
        <v>0</v>
      </c>
      <c r="T173" s="3">
        <f t="shared" si="319"/>
        <v>0</v>
      </c>
      <c r="U173" s="3">
        <f t="shared" si="320"/>
        <v>0</v>
      </c>
      <c r="V173" s="3">
        <f t="shared" si="252"/>
        <v>0</v>
      </c>
      <c r="W173" s="3">
        <f t="shared" si="253"/>
        <v>0</v>
      </c>
      <c r="X173" s="3">
        <f>IF(S173=0,0,IF(U173-V173=0,0,MIN(U173-V173,$D$1-$C173-SUMIF($J$15:W$15,"Snowball",$J173:W173))))</f>
        <v>0</v>
      </c>
      <c r="Y173" s="3">
        <f t="shared" si="290"/>
        <v>0</v>
      </c>
      <c r="Z173" s="104">
        <f t="shared" si="321"/>
        <v>0</v>
      </c>
      <c r="AA173" s="3">
        <f t="shared" si="322"/>
        <v>0</v>
      </c>
      <c r="AB173" s="3">
        <f t="shared" si="323"/>
        <v>0</v>
      </c>
      <c r="AC173" s="3">
        <f t="shared" si="254"/>
        <v>0</v>
      </c>
      <c r="AD173" s="3">
        <f t="shared" si="255"/>
        <v>0</v>
      </c>
      <c r="AE173" s="3">
        <f>IF(Z173=0,0,IF(AB173-AC173=0,0,MIN(AB173-AC173,$D$1-$C173-SUMIF($J$15:AD$15,"Snowball",$J173:AD173))))</f>
        <v>0</v>
      </c>
      <c r="AF173" s="3">
        <f t="shared" si="291"/>
        <v>0</v>
      </c>
      <c r="AG173" s="104">
        <f t="shared" si="324"/>
        <v>0</v>
      </c>
      <c r="AH173" s="3">
        <f t="shared" si="325"/>
        <v>0</v>
      </c>
      <c r="AI173" s="3">
        <f t="shared" si="326"/>
        <v>0</v>
      </c>
      <c r="AJ173" s="3">
        <f t="shared" si="256"/>
        <v>0</v>
      </c>
      <c r="AK173" s="3">
        <f t="shared" si="257"/>
        <v>0</v>
      </c>
      <c r="AL173" s="3">
        <f>IF(AG173=0,0,IF(AI173-AJ173=0,0,MIN(AI173-AJ173,$D$1-$C173-SUMIF($J$15:AK$15,"Snowball",$J173:AK173))))</f>
        <v>0</v>
      </c>
      <c r="AM173" s="3">
        <f t="shared" si="292"/>
        <v>0</v>
      </c>
      <c r="AN173" s="104">
        <f t="shared" si="327"/>
        <v>0</v>
      </c>
      <c r="AO173" s="3">
        <f t="shared" si="328"/>
        <v>0</v>
      </c>
      <c r="AP173" s="3">
        <f t="shared" si="329"/>
        <v>0</v>
      </c>
      <c r="AQ173" s="3">
        <f t="shared" si="258"/>
        <v>0</v>
      </c>
      <c r="AR173" s="3">
        <f t="shared" si="259"/>
        <v>0</v>
      </c>
      <c r="AS173" s="3">
        <f>IF(AN173=0,0,IF(AP173-AQ173=0,0,MIN(AP173-AQ173,$D$1-$C173-SUMIF($J$15:AR$15,"Snowball",$J173:AR173))))</f>
        <v>0</v>
      </c>
      <c r="AT173" s="3">
        <f t="shared" si="293"/>
        <v>0</v>
      </c>
      <c r="AU173" s="104">
        <f t="shared" si="330"/>
        <v>0</v>
      </c>
      <c r="AV173" s="3">
        <f t="shared" si="331"/>
        <v>0</v>
      </c>
      <c r="AW173" s="3">
        <f t="shared" si="332"/>
        <v>0</v>
      </c>
      <c r="AX173" s="3">
        <f t="shared" si="260"/>
        <v>0</v>
      </c>
      <c r="AY173" s="3">
        <f t="shared" si="261"/>
        <v>0</v>
      </c>
      <c r="AZ173" s="3">
        <f>IF(AU173=0,0,IF(AW173-AX173=0,0,MIN(AW173-AX173,$D$1-$C173-SUMIF($J$15:AY$15,"Snowball",$J173:AY173))))</f>
        <v>0</v>
      </c>
      <c r="BA173" s="3">
        <f t="shared" si="294"/>
        <v>0</v>
      </c>
      <c r="BB173" s="104">
        <f t="shared" si="333"/>
        <v>0</v>
      </c>
      <c r="BC173" s="3">
        <f t="shared" si="334"/>
        <v>0</v>
      </c>
      <c r="BD173" s="3">
        <f t="shared" si="335"/>
        <v>0</v>
      </c>
      <c r="BE173" s="3">
        <f t="shared" si="262"/>
        <v>0</v>
      </c>
      <c r="BF173" s="3">
        <f t="shared" si="263"/>
        <v>0</v>
      </c>
      <c r="BG173" s="3">
        <f>IF(BB173=0,0,IF(BD173-BE173=0,0,MIN(BD173-BE173,$D$1-$C173-SUMIF($J$15:BF$15,"Snowball",$J173:BF173))))</f>
        <v>0</v>
      </c>
      <c r="BH173" s="3">
        <f t="shared" si="295"/>
        <v>0</v>
      </c>
      <c r="BI173" s="104">
        <f t="shared" si="336"/>
        <v>0</v>
      </c>
      <c r="BJ173" s="3">
        <f t="shared" si="337"/>
        <v>0</v>
      </c>
      <c r="BK173" s="3">
        <f t="shared" si="338"/>
        <v>0</v>
      </c>
      <c r="BL173" s="3">
        <f t="shared" si="264"/>
        <v>0</v>
      </c>
      <c r="BM173" s="3">
        <f t="shared" si="265"/>
        <v>0</v>
      </c>
      <c r="BN173" s="3">
        <f>IF(BI173=0,0,IF(BK173-BL173=0,0,MIN(BK173-BL173,$D$1-$C173-SUMIF($J$15:BM$15,"Snowball",$J173:BM173))))</f>
        <v>0</v>
      </c>
      <c r="BO173" s="3">
        <f t="shared" si="296"/>
        <v>0</v>
      </c>
      <c r="BP173" s="104">
        <f t="shared" si="339"/>
        <v>0</v>
      </c>
      <c r="BQ173" s="3">
        <f t="shared" si="340"/>
        <v>0</v>
      </c>
      <c r="BR173" s="3">
        <f t="shared" si="341"/>
        <v>0</v>
      </c>
      <c r="BS173" s="3">
        <f t="shared" si="266"/>
        <v>0</v>
      </c>
      <c r="BT173" s="3">
        <f t="shared" si="267"/>
        <v>0</v>
      </c>
      <c r="BU173" s="3">
        <f>IF(BP173=0,0,IF(BR173-BS173=0,0,MIN(BR173-BS173,$D$1-$C173-SUMIF($J$15:BT$15,"Snowball",$J173:BT173))))</f>
        <v>0</v>
      </c>
      <c r="BV173" s="3">
        <f t="shared" si="297"/>
        <v>0</v>
      </c>
      <c r="BW173" s="104">
        <f t="shared" si="342"/>
        <v>0</v>
      </c>
      <c r="BX173" s="3">
        <f t="shared" si="343"/>
        <v>0</v>
      </c>
      <c r="BY173" s="3">
        <f t="shared" si="344"/>
        <v>0</v>
      </c>
      <c r="BZ173" s="3">
        <f t="shared" si="268"/>
        <v>0</v>
      </c>
      <c r="CA173" s="3">
        <f t="shared" si="269"/>
        <v>0</v>
      </c>
      <c r="CB173" s="3">
        <f>IF(BW173=0,0,IF(BY173-BZ173=0,0,MIN(BY173-BZ173,$D$1-$C173-SUMIF($J$15:CA$15,"Snowball",$J173:CA173))))</f>
        <v>0</v>
      </c>
      <c r="CC173" s="3">
        <f t="shared" si="298"/>
        <v>0</v>
      </c>
      <c r="CD173" s="104">
        <f t="shared" si="345"/>
        <v>0</v>
      </c>
      <c r="CE173" s="3">
        <f t="shared" si="346"/>
        <v>0</v>
      </c>
      <c r="CF173" s="3">
        <f t="shared" si="347"/>
        <v>0</v>
      </c>
      <c r="CG173" s="3">
        <f t="shared" si="270"/>
        <v>0</v>
      </c>
      <c r="CH173" s="3">
        <f t="shared" si="271"/>
        <v>0</v>
      </c>
      <c r="CI173" s="3">
        <f>IF(CD173=0,0,IF(CF173-CG173=0,0,MIN(CF173-CG173,$D$1-$C173-SUMIF($J$15:CH$15,"Snowball",$J173:CH173))))</f>
        <v>0</v>
      </c>
      <c r="CJ173" s="3">
        <f t="shared" si="299"/>
        <v>0</v>
      </c>
      <c r="CK173" s="104">
        <f t="shared" si="348"/>
        <v>0</v>
      </c>
      <c r="CL173" s="3">
        <f t="shared" si="349"/>
        <v>0</v>
      </c>
      <c r="CM173" s="3">
        <f t="shared" si="350"/>
        <v>0</v>
      </c>
      <c r="CN173" s="3">
        <f t="shared" si="272"/>
        <v>0</v>
      </c>
      <c r="CO173" s="3">
        <f t="shared" si="273"/>
        <v>0</v>
      </c>
      <c r="CP173" s="3">
        <f>IF(CK173=0,0,IF(CM173-CN173=0,0,MIN(CM173-CN173,$D$1-$C173-SUMIF($J$15:CO$15,"Snowball",$J173:CO173))))</f>
        <v>0</v>
      </c>
      <c r="CQ173" s="3">
        <f t="shared" si="300"/>
        <v>0</v>
      </c>
      <c r="CR173" s="104">
        <f t="shared" si="351"/>
        <v>0</v>
      </c>
      <c r="CS173" s="3">
        <f t="shared" si="352"/>
        <v>0</v>
      </c>
      <c r="CT173" s="3">
        <f t="shared" si="353"/>
        <v>0</v>
      </c>
      <c r="CU173" s="3">
        <f t="shared" si="274"/>
        <v>0</v>
      </c>
      <c r="CV173" s="3">
        <f t="shared" si="275"/>
        <v>0</v>
      </c>
      <c r="CW173" s="3">
        <f>IF(CR173=0,0,IF(CT173-CU173=0,0,MIN(CT173-CU173,$D$1-$C173-SUMIF($J$15:CV$15,"Snowball",$J173:CV173))))</f>
        <v>0</v>
      </c>
      <c r="CX173" s="3">
        <f t="shared" si="301"/>
        <v>0</v>
      </c>
      <c r="CY173" s="104">
        <f t="shared" si="354"/>
        <v>0</v>
      </c>
      <c r="CZ173" s="3">
        <f t="shared" si="355"/>
        <v>0</v>
      </c>
      <c r="DA173" s="3">
        <f t="shared" si="356"/>
        <v>0</v>
      </c>
      <c r="DB173" s="3">
        <f t="shared" si="276"/>
        <v>0</v>
      </c>
      <c r="DC173" s="3">
        <f t="shared" si="277"/>
        <v>0</v>
      </c>
      <c r="DD173" s="3">
        <f>IF(CY173=0,0,IF(DA173-DB173=0,0,MIN(DA173-DB173,$D$1-$C173-SUMIF($J$15:DC$15,"Snowball",$J173:DC173))))</f>
        <v>0</v>
      </c>
      <c r="DE173" s="3">
        <f t="shared" si="302"/>
        <v>0</v>
      </c>
      <c r="DF173" s="104">
        <f t="shared" si="357"/>
        <v>0</v>
      </c>
      <c r="DG173" s="3">
        <f t="shared" si="358"/>
        <v>0</v>
      </c>
      <c r="DH173" s="3">
        <f t="shared" si="359"/>
        <v>0</v>
      </c>
      <c r="DI173" s="3">
        <f t="shared" si="278"/>
        <v>0</v>
      </c>
      <c r="DJ173" s="3">
        <f t="shared" si="279"/>
        <v>0</v>
      </c>
      <c r="DK173" s="3">
        <f>IF(DF173=0,0,IF(DH173-DI173=0,0,MIN(DH173-DI173,$D$1-$C173-SUMIF($J$15:DJ$15,"Snowball",$J173:DJ173))))</f>
        <v>0</v>
      </c>
      <c r="DL173" s="3">
        <f t="shared" si="303"/>
        <v>0</v>
      </c>
      <c r="DM173" s="104">
        <f t="shared" si="360"/>
        <v>0</v>
      </c>
      <c r="DN173" s="3">
        <f t="shared" si="361"/>
        <v>0</v>
      </c>
      <c r="DO173" s="3">
        <f t="shared" si="362"/>
        <v>0</v>
      </c>
      <c r="DP173" s="3">
        <f t="shared" si="280"/>
        <v>0</v>
      </c>
      <c r="DQ173" s="3">
        <f t="shared" si="281"/>
        <v>0</v>
      </c>
      <c r="DR173" s="3">
        <f>IF(DM173=0,0,IF(DO173-DP173=0,0,MIN(DO173-DP173,$D$1-$C173-SUMIF($J$15:DQ$15,"Snowball",$J173:DQ173))))</f>
        <v>0</v>
      </c>
      <c r="DS173" s="3">
        <f t="shared" si="304"/>
        <v>0</v>
      </c>
      <c r="DT173" s="104">
        <f t="shared" si="363"/>
        <v>0</v>
      </c>
      <c r="DU173" s="3">
        <f t="shared" si="364"/>
        <v>0</v>
      </c>
      <c r="DV173" s="3">
        <f t="shared" si="365"/>
        <v>0</v>
      </c>
      <c r="DW173" s="3">
        <f t="shared" si="282"/>
        <v>0</v>
      </c>
      <c r="DX173" s="3">
        <f t="shared" si="283"/>
        <v>0</v>
      </c>
      <c r="DY173" s="3">
        <f>IF(DT173=0,0,IF(DV173-DW173=0,0,MIN(DV173-DW173,$D$1-$C173-SUMIF($J$15:DX$15,"Snowball",$J173:DX173))))</f>
        <v>0</v>
      </c>
      <c r="DZ173" s="3">
        <f t="shared" si="305"/>
        <v>0</v>
      </c>
      <c r="EA173" s="104">
        <f t="shared" si="366"/>
        <v>0</v>
      </c>
      <c r="EB173" s="3">
        <f t="shared" si="367"/>
        <v>0</v>
      </c>
      <c r="EC173" s="3">
        <f t="shared" si="368"/>
        <v>0</v>
      </c>
      <c r="ED173" s="3">
        <f t="shared" si="284"/>
        <v>0</v>
      </c>
      <c r="EE173" s="3">
        <f t="shared" si="285"/>
        <v>0</v>
      </c>
      <c r="EF173" s="3">
        <f>IF(EA173=0,0,IF(EC173-ED173=0,0,MIN(EC173-ED173,$D$1-$C173-SUMIF($J$15:EE$15,"Snowball",$J173:EE173))))</f>
        <v>0</v>
      </c>
      <c r="EG173" s="3">
        <f t="shared" si="306"/>
        <v>0</v>
      </c>
      <c r="EH173" s="104">
        <f t="shared" si="369"/>
        <v>0</v>
      </c>
      <c r="EI173" s="3">
        <f t="shared" si="370"/>
        <v>0</v>
      </c>
      <c r="EJ173" s="3">
        <f t="shared" si="371"/>
        <v>0</v>
      </c>
      <c r="EK173" s="3">
        <f t="shared" si="286"/>
        <v>0</v>
      </c>
      <c r="EL173" s="3">
        <f t="shared" si="287"/>
        <v>0</v>
      </c>
      <c r="EM173" s="3">
        <f>IF(EH173=0,0,IF(EJ173-EK173=0,0,MIN(EJ173-EK173,$D$1-$C173-SUMIF($J$15:EL$15,"Snowball",$J173:EL173))))</f>
        <v>0</v>
      </c>
      <c r="EN173" s="3">
        <f t="shared" si="307"/>
        <v>0</v>
      </c>
    </row>
    <row r="174" spans="1:144" x14ac:dyDescent="0.25">
      <c r="A174" s="1" t="s">
        <v>174</v>
      </c>
      <c r="B174" s="76">
        <f t="shared" si="308"/>
        <v>0</v>
      </c>
      <c r="C174" s="3">
        <f t="shared" si="309"/>
        <v>0</v>
      </c>
      <c r="D174" s="101">
        <f t="shared" si="310"/>
        <v>0</v>
      </c>
      <c r="E174" s="104">
        <f t="shared" si="311"/>
        <v>0</v>
      </c>
      <c r="F174" s="3">
        <f t="shared" si="312"/>
        <v>0</v>
      </c>
      <c r="G174" s="3">
        <f t="shared" si="313"/>
        <v>0</v>
      </c>
      <c r="H174" s="3">
        <f t="shared" si="248"/>
        <v>0</v>
      </c>
      <c r="I174" s="3">
        <f t="shared" si="249"/>
        <v>0</v>
      </c>
      <c r="J174" s="3">
        <f t="shared" si="314"/>
        <v>0</v>
      </c>
      <c r="K174" s="3">
        <f t="shared" si="288"/>
        <v>0</v>
      </c>
      <c r="L174" s="104">
        <f t="shared" si="315"/>
        <v>0</v>
      </c>
      <c r="M174" s="3">
        <f t="shared" si="316"/>
        <v>0</v>
      </c>
      <c r="N174" s="3">
        <f t="shared" si="317"/>
        <v>0</v>
      </c>
      <c r="O174" s="3">
        <f t="shared" si="250"/>
        <v>0</v>
      </c>
      <c r="P174" s="3">
        <f t="shared" si="251"/>
        <v>0</v>
      </c>
      <c r="Q174" s="3">
        <f>IF(L174=0,0,IF(N174-O174=0,0,MIN(N174-O174,$D$1-$C174-SUMIF($J$15:P$15,"Snowball",$J174:P174))))</f>
        <v>0</v>
      </c>
      <c r="R174" s="3">
        <f t="shared" si="289"/>
        <v>0</v>
      </c>
      <c r="S174" s="104">
        <f t="shared" si="318"/>
        <v>0</v>
      </c>
      <c r="T174" s="3">
        <f t="shared" si="319"/>
        <v>0</v>
      </c>
      <c r="U174" s="3">
        <f t="shared" si="320"/>
        <v>0</v>
      </c>
      <c r="V174" s="3">
        <f t="shared" si="252"/>
        <v>0</v>
      </c>
      <c r="W174" s="3">
        <f t="shared" si="253"/>
        <v>0</v>
      </c>
      <c r="X174" s="3">
        <f>IF(S174=0,0,IF(U174-V174=0,0,MIN(U174-V174,$D$1-$C174-SUMIF($J$15:W$15,"Snowball",$J174:W174))))</f>
        <v>0</v>
      </c>
      <c r="Y174" s="3">
        <f t="shared" si="290"/>
        <v>0</v>
      </c>
      <c r="Z174" s="104">
        <f t="shared" si="321"/>
        <v>0</v>
      </c>
      <c r="AA174" s="3">
        <f t="shared" si="322"/>
        <v>0</v>
      </c>
      <c r="AB174" s="3">
        <f t="shared" si="323"/>
        <v>0</v>
      </c>
      <c r="AC174" s="3">
        <f t="shared" si="254"/>
        <v>0</v>
      </c>
      <c r="AD174" s="3">
        <f t="shared" si="255"/>
        <v>0</v>
      </c>
      <c r="AE174" s="3">
        <f>IF(Z174=0,0,IF(AB174-AC174=0,0,MIN(AB174-AC174,$D$1-$C174-SUMIF($J$15:AD$15,"Snowball",$J174:AD174))))</f>
        <v>0</v>
      </c>
      <c r="AF174" s="3">
        <f t="shared" si="291"/>
        <v>0</v>
      </c>
      <c r="AG174" s="104">
        <f t="shared" si="324"/>
        <v>0</v>
      </c>
      <c r="AH174" s="3">
        <f t="shared" si="325"/>
        <v>0</v>
      </c>
      <c r="AI174" s="3">
        <f t="shared" si="326"/>
        <v>0</v>
      </c>
      <c r="AJ174" s="3">
        <f t="shared" si="256"/>
        <v>0</v>
      </c>
      <c r="AK174" s="3">
        <f t="shared" si="257"/>
        <v>0</v>
      </c>
      <c r="AL174" s="3">
        <f>IF(AG174=0,0,IF(AI174-AJ174=0,0,MIN(AI174-AJ174,$D$1-$C174-SUMIF($J$15:AK$15,"Snowball",$J174:AK174))))</f>
        <v>0</v>
      </c>
      <c r="AM174" s="3">
        <f t="shared" si="292"/>
        <v>0</v>
      </c>
      <c r="AN174" s="104">
        <f t="shared" si="327"/>
        <v>0</v>
      </c>
      <c r="AO174" s="3">
        <f t="shared" si="328"/>
        <v>0</v>
      </c>
      <c r="AP174" s="3">
        <f t="shared" si="329"/>
        <v>0</v>
      </c>
      <c r="AQ174" s="3">
        <f t="shared" si="258"/>
        <v>0</v>
      </c>
      <c r="AR174" s="3">
        <f t="shared" si="259"/>
        <v>0</v>
      </c>
      <c r="AS174" s="3">
        <f>IF(AN174=0,0,IF(AP174-AQ174=0,0,MIN(AP174-AQ174,$D$1-$C174-SUMIF($J$15:AR$15,"Snowball",$J174:AR174))))</f>
        <v>0</v>
      </c>
      <c r="AT174" s="3">
        <f t="shared" si="293"/>
        <v>0</v>
      </c>
      <c r="AU174" s="104">
        <f t="shared" si="330"/>
        <v>0</v>
      </c>
      <c r="AV174" s="3">
        <f t="shared" si="331"/>
        <v>0</v>
      </c>
      <c r="AW174" s="3">
        <f t="shared" si="332"/>
        <v>0</v>
      </c>
      <c r="AX174" s="3">
        <f t="shared" si="260"/>
        <v>0</v>
      </c>
      <c r="AY174" s="3">
        <f t="shared" si="261"/>
        <v>0</v>
      </c>
      <c r="AZ174" s="3">
        <f>IF(AU174=0,0,IF(AW174-AX174=0,0,MIN(AW174-AX174,$D$1-$C174-SUMIF($J$15:AY$15,"Snowball",$J174:AY174))))</f>
        <v>0</v>
      </c>
      <c r="BA174" s="3">
        <f t="shared" si="294"/>
        <v>0</v>
      </c>
      <c r="BB174" s="104">
        <f t="shared" si="333"/>
        <v>0</v>
      </c>
      <c r="BC174" s="3">
        <f t="shared" si="334"/>
        <v>0</v>
      </c>
      <c r="BD174" s="3">
        <f t="shared" si="335"/>
        <v>0</v>
      </c>
      <c r="BE174" s="3">
        <f t="shared" si="262"/>
        <v>0</v>
      </c>
      <c r="BF174" s="3">
        <f t="shared" si="263"/>
        <v>0</v>
      </c>
      <c r="BG174" s="3">
        <f>IF(BB174=0,0,IF(BD174-BE174=0,0,MIN(BD174-BE174,$D$1-$C174-SUMIF($J$15:BF$15,"Snowball",$J174:BF174))))</f>
        <v>0</v>
      </c>
      <c r="BH174" s="3">
        <f t="shared" si="295"/>
        <v>0</v>
      </c>
      <c r="BI174" s="104">
        <f t="shared" si="336"/>
        <v>0</v>
      </c>
      <c r="BJ174" s="3">
        <f t="shared" si="337"/>
        <v>0</v>
      </c>
      <c r="BK174" s="3">
        <f t="shared" si="338"/>
        <v>0</v>
      </c>
      <c r="BL174" s="3">
        <f t="shared" si="264"/>
        <v>0</v>
      </c>
      <c r="BM174" s="3">
        <f t="shared" si="265"/>
        <v>0</v>
      </c>
      <c r="BN174" s="3">
        <f>IF(BI174=0,0,IF(BK174-BL174=0,0,MIN(BK174-BL174,$D$1-$C174-SUMIF($J$15:BM$15,"Snowball",$J174:BM174))))</f>
        <v>0</v>
      </c>
      <c r="BO174" s="3">
        <f t="shared" si="296"/>
        <v>0</v>
      </c>
      <c r="BP174" s="104">
        <f t="shared" si="339"/>
        <v>0</v>
      </c>
      <c r="BQ174" s="3">
        <f t="shared" si="340"/>
        <v>0</v>
      </c>
      <c r="BR174" s="3">
        <f t="shared" si="341"/>
        <v>0</v>
      </c>
      <c r="BS174" s="3">
        <f t="shared" si="266"/>
        <v>0</v>
      </c>
      <c r="BT174" s="3">
        <f t="shared" si="267"/>
        <v>0</v>
      </c>
      <c r="BU174" s="3">
        <f>IF(BP174=0,0,IF(BR174-BS174=0,0,MIN(BR174-BS174,$D$1-$C174-SUMIF($J$15:BT$15,"Snowball",$J174:BT174))))</f>
        <v>0</v>
      </c>
      <c r="BV174" s="3">
        <f t="shared" si="297"/>
        <v>0</v>
      </c>
      <c r="BW174" s="104">
        <f t="shared" si="342"/>
        <v>0</v>
      </c>
      <c r="BX174" s="3">
        <f t="shared" si="343"/>
        <v>0</v>
      </c>
      <c r="BY174" s="3">
        <f t="shared" si="344"/>
        <v>0</v>
      </c>
      <c r="BZ174" s="3">
        <f t="shared" si="268"/>
        <v>0</v>
      </c>
      <c r="CA174" s="3">
        <f t="shared" si="269"/>
        <v>0</v>
      </c>
      <c r="CB174" s="3">
        <f>IF(BW174=0,0,IF(BY174-BZ174=0,0,MIN(BY174-BZ174,$D$1-$C174-SUMIF($J$15:CA$15,"Snowball",$J174:CA174))))</f>
        <v>0</v>
      </c>
      <c r="CC174" s="3">
        <f t="shared" si="298"/>
        <v>0</v>
      </c>
      <c r="CD174" s="104">
        <f t="shared" si="345"/>
        <v>0</v>
      </c>
      <c r="CE174" s="3">
        <f t="shared" si="346"/>
        <v>0</v>
      </c>
      <c r="CF174" s="3">
        <f t="shared" si="347"/>
        <v>0</v>
      </c>
      <c r="CG174" s="3">
        <f t="shared" si="270"/>
        <v>0</v>
      </c>
      <c r="CH174" s="3">
        <f t="shared" si="271"/>
        <v>0</v>
      </c>
      <c r="CI174" s="3">
        <f>IF(CD174=0,0,IF(CF174-CG174=0,0,MIN(CF174-CG174,$D$1-$C174-SUMIF($J$15:CH$15,"Snowball",$J174:CH174))))</f>
        <v>0</v>
      </c>
      <c r="CJ174" s="3">
        <f t="shared" si="299"/>
        <v>0</v>
      </c>
      <c r="CK174" s="104">
        <f t="shared" si="348"/>
        <v>0</v>
      </c>
      <c r="CL174" s="3">
        <f t="shared" si="349"/>
        <v>0</v>
      </c>
      <c r="CM174" s="3">
        <f t="shared" si="350"/>
        <v>0</v>
      </c>
      <c r="CN174" s="3">
        <f t="shared" si="272"/>
        <v>0</v>
      </c>
      <c r="CO174" s="3">
        <f t="shared" si="273"/>
        <v>0</v>
      </c>
      <c r="CP174" s="3">
        <f>IF(CK174=0,0,IF(CM174-CN174=0,0,MIN(CM174-CN174,$D$1-$C174-SUMIF($J$15:CO$15,"Snowball",$J174:CO174))))</f>
        <v>0</v>
      </c>
      <c r="CQ174" s="3">
        <f t="shared" si="300"/>
        <v>0</v>
      </c>
      <c r="CR174" s="104">
        <f t="shared" si="351"/>
        <v>0</v>
      </c>
      <c r="CS174" s="3">
        <f t="shared" si="352"/>
        <v>0</v>
      </c>
      <c r="CT174" s="3">
        <f t="shared" si="353"/>
        <v>0</v>
      </c>
      <c r="CU174" s="3">
        <f t="shared" si="274"/>
        <v>0</v>
      </c>
      <c r="CV174" s="3">
        <f t="shared" si="275"/>
        <v>0</v>
      </c>
      <c r="CW174" s="3">
        <f>IF(CR174=0,0,IF(CT174-CU174=0,0,MIN(CT174-CU174,$D$1-$C174-SUMIF($J$15:CV$15,"Snowball",$J174:CV174))))</f>
        <v>0</v>
      </c>
      <c r="CX174" s="3">
        <f t="shared" si="301"/>
        <v>0</v>
      </c>
      <c r="CY174" s="104">
        <f t="shared" si="354"/>
        <v>0</v>
      </c>
      <c r="CZ174" s="3">
        <f t="shared" si="355"/>
        <v>0</v>
      </c>
      <c r="DA174" s="3">
        <f t="shared" si="356"/>
        <v>0</v>
      </c>
      <c r="DB174" s="3">
        <f t="shared" si="276"/>
        <v>0</v>
      </c>
      <c r="DC174" s="3">
        <f t="shared" si="277"/>
        <v>0</v>
      </c>
      <c r="DD174" s="3">
        <f>IF(CY174=0,0,IF(DA174-DB174=0,0,MIN(DA174-DB174,$D$1-$C174-SUMIF($J$15:DC$15,"Snowball",$J174:DC174))))</f>
        <v>0</v>
      </c>
      <c r="DE174" s="3">
        <f t="shared" si="302"/>
        <v>0</v>
      </c>
      <c r="DF174" s="104">
        <f t="shared" si="357"/>
        <v>0</v>
      </c>
      <c r="DG174" s="3">
        <f t="shared" si="358"/>
        <v>0</v>
      </c>
      <c r="DH174" s="3">
        <f t="shared" si="359"/>
        <v>0</v>
      </c>
      <c r="DI174" s="3">
        <f t="shared" si="278"/>
        <v>0</v>
      </c>
      <c r="DJ174" s="3">
        <f t="shared" si="279"/>
        <v>0</v>
      </c>
      <c r="DK174" s="3">
        <f>IF(DF174=0,0,IF(DH174-DI174=0,0,MIN(DH174-DI174,$D$1-$C174-SUMIF($J$15:DJ$15,"Snowball",$J174:DJ174))))</f>
        <v>0</v>
      </c>
      <c r="DL174" s="3">
        <f t="shared" si="303"/>
        <v>0</v>
      </c>
      <c r="DM174" s="104">
        <f t="shared" si="360"/>
        <v>0</v>
      </c>
      <c r="DN174" s="3">
        <f t="shared" si="361"/>
        <v>0</v>
      </c>
      <c r="DO174" s="3">
        <f t="shared" si="362"/>
        <v>0</v>
      </c>
      <c r="DP174" s="3">
        <f t="shared" si="280"/>
        <v>0</v>
      </c>
      <c r="DQ174" s="3">
        <f t="shared" si="281"/>
        <v>0</v>
      </c>
      <c r="DR174" s="3">
        <f>IF(DM174=0,0,IF(DO174-DP174=0,0,MIN(DO174-DP174,$D$1-$C174-SUMIF($J$15:DQ$15,"Snowball",$J174:DQ174))))</f>
        <v>0</v>
      </c>
      <c r="DS174" s="3">
        <f t="shared" si="304"/>
        <v>0</v>
      </c>
      <c r="DT174" s="104">
        <f t="shared" si="363"/>
        <v>0</v>
      </c>
      <c r="DU174" s="3">
        <f t="shared" si="364"/>
        <v>0</v>
      </c>
      <c r="DV174" s="3">
        <f t="shared" si="365"/>
        <v>0</v>
      </c>
      <c r="DW174" s="3">
        <f t="shared" si="282"/>
        <v>0</v>
      </c>
      <c r="DX174" s="3">
        <f t="shared" si="283"/>
        <v>0</v>
      </c>
      <c r="DY174" s="3">
        <f>IF(DT174=0,0,IF(DV174-DW174=0,0,MIN(DV174-DW174,$D$1-$C174-SUMIF($J$15:DX$15,"Snowball",$J174:DX174))))</f>
        <v>0</v>
      </c>
      <c r="DZ174" s="3">
        <f t="shared" si="305"/>
        <v>0</v>
      </c>
      <c r="EA174" s="104">
        <f t="shared" si="366"/>
        <v>0</v>
      </c>
      <c r="EB174" s="3">
        <f t="shared" si="367"/>
        <v>0</v>
      </c>
      <c r="EC174" s="3">
        <f t="shared" si="368"/>
        <v>0</v>
      </c>
      <c r="ED174" s="3">
        <f t="shared" si="284"/>
        <v>0</v>
      </c>
      <c r="EE174" s="3">
        <f t="shared" si="285"/>
        <v>0</v>
      </c>
      <c r="EF174" s="3">
        <f>IF(EA174=0,0,IF(EC174-ED174=0,0,MIN(EC174-ED174,$D$1-$C174-SUMIF($J$15:EE$15,"Snowball",$J174:EE174))))</f>
        <v>0</v>
      </c>
      <c r="EG174" s="3">
        <f t="shared" si="306"/>
        <v>0</v>
      </c>
      <c r="EH174" s="104">
        <f t="shared" si="369"/>
        <v>0</v>
      </c>
      <c r="EI174" s="3">
        <f t="shared" si="370"/>
        <v>0</v>
      </c>
      <c r="EJ174" s="3">
        <f t="shared" si="371"/>
        <v>0</v>
      </c>
      <c r="EK174" s="3">
        <f t="shared" si="286"/>
        <v>0</v>
      </c>
      <c r="EL174" s="3">
        <f t="shared" si="287"/>
        <v>0</v>
      </c>
      <c r="EM174" s="3">
        <f>IF(EH174=0,0,IF(EJ174-EK174=0,0,MIN(EJ174-EK174,$D$1-$C174-SUMIF($J$15:EL$15,"Snowball",$J174:EL174))))</f>
        <v>0</v>
      </c>
      <c r="EN174" s="3">
        <f t="shared" si="307"/>
        <v>0</v>
      </c>
    </row>
    <row r="175" spans="1:144" x14ac:dyDescent="0.25">
      <c r="A175" s="1" t="s">
        <v>175</v>
      </c>
      <c r="B175" s="76">
        <f t="shared" si="308"/>
        <v>0</v>
      </c>
      <c r="C175" s="3">
        <f t="shared" si="309"/>
        <v>0</v>
      </c>
      <c r="D175" s="101">
        <f t="shared" si="310"/>
        <v>0</v>
      </c>
      <c r="E175" s="104">
        <f t="shared" si="311"/>
        <v>0</v>
      </c>
      <c r="F175" s="3">
        <f t="shared" si="312"/>
        <v>0</v>
      </c>
      <c r="G175" s="3">
        <f t="shared" si="313"/>
        <v>0</v>
      </c>
      <c r="H175" s="3">
        <f t="shared" si="248"/>
        <v>0</v>
      </c>
      <c r="I175" s="3">
        <f t="shared" si="249"/>
        <v>0</v>
      </c>
      <c r="J175" s="3">
        <f t="shared" si="314"/>
        <v>0</v>
      </c>
      <c r="K175" s="3">
        <f t="shared" si="288"/>
        <v>0</v>
      </c>
      <c r="L175" s="104">
        <f t="shared" si="315"/>
        <v>0</v>
      </c>
      <c r="M175" s="3">
        <f t="shared" si="316"/>
        <v>0</v>
      </c>
      <c r="N175" s="3">
        <f t="shared" si="317"/>
        <v>0</v>
      </c>
      <c r="O175" s="3">
        <f t="shared" si="250"/>
        <v>0</v>
      </c>
      <c r="P175" s="3">
        <f t="shared" si="251"/>
        <v>0</v>
      </c>
      <c r="Q175" s="3">
        <f>IF(L175=0,0,IF(N175-O175=0,0,MIN(N175-O175,$D$1-$C175-SUMIF($J$15:P$15,"Snowball",$J175:P175))))</f>
        <v>0</v>
      </c>
      <c r="R175" s="3">
        <f t="shared" si="289"/>
        <v>0</v>
      </c>
      <c r="S175" s="104">
        <f t="shared" si="318"/>
        <v>0</v>
      </c>
      <c r="T175" s="3">
        <f t="shared" si="319"/>
        <v>0</v>
      </c>
      <c r="U175" s="3">
        <f t="shared" si="320"/>
        <v>0</v>
      </c>
      <c r="V175" s="3">
        <f t="shared" si="252"/>
        <v>0</v>
      </c>
      <c r="W175" s="3">
        <f t="shared" si="253"/>
        <v>0</v>
      </c>
      <c r="X175" s="3">
        <f>IF(S175=0,0,IF(U175-V175=0,0,MIN(U175-V175,$D$1-$C175-SUMIF($J$15:W$15,"Snowball",$J175:W175))))</f>
        <v>0</v>
      </c>
      <c r="Y175" s="3">
        <f t="shared" si="290"/>
        <v>0</v>
      </c>
      <c r="Z175" s="104">
        <f t="shared" si="321"/>
        <v>0</v>
      </c>
      <c r="AA175" s="3">
        <f t="shared" si="322"/>
        <v>0</v>
      </c>
      <c r="AB175" s="3">
        <f t="shared" si="323"/>
        <v>0</v>
      </c>
      <c r="AC175" s="3">
        <f t="shared" si="254"/>
        <v>0</v>
      </c>
      <c r="AD175" s="3">
        <f t="shared" si="255"/>
        <v>0</v>
      </c>
      <c r="AE175" s="3">
        <f>IF(Z175=0,0,IF(AB175-AC175=0,0,MIN(AB175-AC175,$D$1-$C175-SUMIF($J$15:AD$15,"Snowball",$J175:AD175))))</f>
        <v>0</v>
      </c>
      <c r="AF175" s="3">
        <f t="shared" si="291"/>
        <v>0</v>
      </c>
      <c r="AG175" s="104">
        <f t="shared" si="324"/>
        <v>0</v>
      </c>
      <c r="AH175" s="3">
        <f t="shared" si="325"/>
        <v>0</v>
      </c>
      <c r="AI175" s="3">
        <f t="shared" si="326"/>
        <v>0</v>
      </c>
      <c r="AJ175" s="3">
        <f t="shared" si="256"/>
        <v>0</v>
      </c>
      <c r="AK175" s="3">
        <f t="shared" si="257"/>
        <v>0</v>
      </c>
      <c r="AL175" s="3">
        <f>IF(AG175=0,0,IF(AI175-AJ175=0,0,MIN(AI175-AJ175,$D$1-$C175-SUMIF($J$15:AK$15,"Snowball",$J175:AK175))))</f>
        <v>0</v>
      </c>
      <c r="AM175" s="3">
        <f t="shared" si="292"/>
        <v>0</v>
      </c>
      <c r="AN175" s="104">
        <f t="shared" si="327"/>
        <v>0</v>
      </c>
      <c r="AO175" s="3">
        <f t="shared" si="328"/>
        <v>0</v>
      </c>
      <c r="AP175" s="3">
        <f t="shared" si="329"/>
        <v>0</v>
      </c>
      <c r="AQ175" s="3">
        <f t="shared" si="258"/>
        <v>0</v>
      </c>
      <c r="AR175" s="3">
        <f t="shared" si="259"/>
        <v>0</v>
      </c>
      <c r="AS175" s="3">
        <f>IF(AN175=0,0,IF(AP175-AQ175=0,0,MIN(AP175-AQ175,$D$1-$C175-SUMIF($J$15:AR$15,"Snowball",$J175:AR175))))</f>
        <v>0</v>
      </c>
      <c r="AT175" s="3">
        <f t="shared" si="293"/>
        <v>0</v>
      </c>
      <c r="AU175" s="104">
        <f t="shared" si="330"/>
        <v>0</v>
      </c>
      <c r="AV175" s="3">
        <f t="shared" si="331"/>
        <v>0</v>
      </c>
      <c r="AW175" s="3">
        <f t="shared" si="332"/>
        <v>0</v>
      </c>
      <c r="AX175" s="3">
        <f t="shared" si="260"/>
        <v>0</v>
      </c>
      <c r="AY175" s="3">
        <f t="shared" si="261"/>
        <v>0</v>
      </c>
      <c r="AZ175" s="3">
        <f>IF(AU175=0,0,IF(AW175-AX175=0,0,MIN(AW175-AX175,$D$1-$C175-SUMIF($J$15:AY$15,"Snowball",$J175:AY175))))</f>
        <v>0</v>
      </c>
      <c r="BA175" s="3">
        <f t="shared" si="294"/>
        <v>0</v>
      </c>
      <c r="BB175" s="104">
        <f t="shared" si="333"/>
        <v>0</v>
      </c>
      <c r="BC175" s="3">
        <f t="shared" si="334"/>
        <v>0</v>
      </c>
      <c r="BD175" s="3">
        <f t="shared" si="335"/>
        <v>0</v>
      </c>
      <c r="BE175" s="3">
        <f t="shared" si="262"/>
        <v>0</v>
      </c>
      <c r="BF175" s="3">
        <f t="shared" si="263"/>
        <v>0</v>
      </c>
      <c r="BG175" s="3">
        <f>IF(BB175=0,0,IF(BD175-BE175=0,0,MIN(BD175-BE175,$D$1-$C175-SUMIF($J$15:BF$15,"Snowball",$J175:BF175))))</f>
        <v>0</v>
      </c>
      <c r="BH175" s="3">
        <f t="shared" si="295"/>
        <v>0</v>
      </c>
      <c r="BI175" s="104">
        <f t="shared" si="336"/>
        <v>0</v>
      </c>
      <c r="BJ175" s="3">
        <f t="shared" si="337"/>
        <v>0</v>
      </c>
      <c r="BK175" s="3">
        <f t="shared" si="338"/>
        <v>0</v>
      </c>
      <c r="BL175" s="3">
        <f t="shared" si="264"/>
        <v>0</v>
      </c>
      <c r="BM175" s="3">
        <f t="shared" si="265"/>
        <v>0</v>
      </c>
      <c r="BN175" s="3">
        <f>IF(BI175=0,0,IF(BK175-BL175=0,0,MIN(BK175-BL175,$D$1-$C175-SUMIF($J$15:BM$15,"Snowball",$J175:BM175))))</f>
        <v>0</v>
      </c>
      <c r="BO175" s="3">
        <f t="shared" si="296"/>
        <v>0</v>
      </c>
      <c r="BP175" s="104">
        <f t="shared" si="339"/>
        <v>0</v>
      </c>
      <c r="BQ175" s="3">
        <f t="shared" si="340"/>
        <v>0</v>
      </c>
      <c r="BR175" s="3">
        <f t="shared" si="341"/>
        <v>0</v>
      </c>
      <c r="BS175" s="3">
        <f t="shared" si="266"/>
        <v>0</v>
      </c>
      <c r="BT175" s="3">
        <f t="shared" si="267"/>
        <v>0</v>
      </c>
      <c r="BU175" s="3">
        <f>IF(BP175=0,0,IF(BR175-BS175=0,0,MIN(BR175-BS175,$D$1-$C175-SUMIF($J$15:BT$15,"Snowball",$J175:BT175))))</f>
        <v>0</v>
      </c>
      <c r="BV175" s="3">
        <f t="shared" si="297"/>
        <v>0</v>
      </c>
      <c r="BW175" s="104">
        <f t="shared" si="342"/>
        <v>0</v>
      </c>
      <c r="BX175" s="3">
        <f t="shared" si="343"/>
        <v>0</v>
      </c>
      <c r="BY175" s="3">
        <f t="shared" si="344"/>
        <v>0</v>
      </c>
      <c r="BZ175" s="3">
        <f t="shared" si="268"/>
        <v>0</v>
      </c>
      <c r="CA175" s="3">
        <f t="shared" si="269"/>
        <v>0</v>
      </c>
      <c r="CB175" s="3">
        <f>IF(BW175=0,0,IF(BY175-BZ175=0,0,MIN(BY175-BZ175,$D$1-$C175-SUMIF($J$15:CA$15,"Snowball",$J175:CA175))))</f>
        <v>0</v>
      </c>
      <c r="CC175" s="3">
        <f t="shared" si="298"/>
        <v>0</v>
      </c>
      <c r="CD175" s="104">
        <f t="shared" si="345"/>
        <v>0</v>
      </c>
      <c r="CE175" s="3">
        <f t="shared" si="346"/>
        <v>0</v>
      </c>
      <c r="CF175" s="3">
        <f t="shared" si="347"/>
        <v>0</v>
      </c>
      <c r="CG175" s="3">
        <f t="shared" si="270"/>
        <v>0</v>
      </c>
      <c r="CH175" s="3">
        <f t="shared" si="271"/>
        <v>0</v>
      </c>
      <c r="CI175" s="3">
        <f>IF(CD175=0,0,IF(CF175-CG175=0,0,MIN(CF175-CG175,$D$1-$C175-SUMIF($J$15:CH$15,"Snowball",$J175:CH175))))</f>
        <v>0</v>
      </c>
      <c r="CJ175" s="3">
        <f t="shared" si="299"/>
        <v>0</v>
      </c>
      <c r="CK175" s="104">
        <f t="shared" si="348"/>
        <v>0</v>
      </c>
      <c r="CL175" s="3">
        <f t="shared" si="349"/>
        <v>0</v>
      </c>
      <c r="CM175" s="3">
        <f t="shared" si="350"/>
        <v>0</v>
      </c>
      <c r="CN175" s="3">
        <f t="shared" si="272"/>
        <v>0</v>
      </c>
      <c r="CO175" s="3">
        <f t="shared" si="273"/>
        <v>0</v>
      </c>
      <c r="CP175" s="3">
        <f>IF(CK175=0,0,IF(CM175-CN175=0,0,MIN(CM175-CN175,$D$1-$C175-SUMIF($J$15:CO$15,"Snowball",$J175:CO175))))</f>
        <v>0</v>
      </c>
      <c r="CQ175" s="3">
        <f t="shared" si="300"/>
        <v>0</v>
      </c>
      <c r="CR175" s="104">
        <f t="shared" si="351"/>
        <v>0</v>
      </c>
      <c r="CS175" s="3">
        <f t="shared" si="352"/>
        <v>0</v>
      </c>
      <c r="CT175" s="3">
        <f t="shared" si="353"/>
        <v>0</v>
      </c>
      <c r="CU175" s="3">
        <f t="shared" si="274"/>
        <v>0</v>
      </c>
      <c r="CV175" s="3">
        <f t="shared" si="275"/>
        <v>0</v>
      </c>
      <c r="CW175" s="3">
        <f>IF(CR175=0,0,IF(CT175-CU175=0,0,MIN(CT175-CU175,$D$1-$C175-SUMIF($J$15:CV$15,"Snowball",$J175:CV175))))</f>
        <v>0</v>
      </c>
      <c r="CX175" s="3">
        <f t="shared" si="301"/>
        <v>0</v>
      </c>
      <c r="CY175" s="104">
        <f t="shared" si="354"/>
        <v>0</v>
      </c>
      <c r="CZ175" s="3">
        <f t="shared" si="355"/>
        <v>0</v>
      </c>
      <c r="DA175" s="3">
        <f t="shared" si="356"/>
        <v>0</v>
      </c>
      <c r="DB175" s="3">
        <f t="shared" si="276"/>
        <v>0</v>
      </c>
      <c r="DC175" s="3">
        <f t="shared" si="277"/>
        <v>0</v>
      </c>
      <c r="DD175" s="3">
        <f>IF(CY175=0,0,IF(DA175-DB175=0,0,MIN(DA175-DB175,$D$1-$C175-SUMIF($J$15:DC$15,"Snowball",$J175:DC175))))</f>
        <v>0</v>
      </c>
      <c r="DE175" s="3">
        <f t="shared" si="302"/>
        <v>0</v>
      </c>
      <c r="DF175" s="104">
        <f t="shared" si="357"/>
        <v>0</v>
      </c>
      <c r="DG175" s="3">
        <f t="shared" si="358"/>
        <v>0</v>
      </c>
      <c r="DH175" s="3">
        <f t="shared" si="359"/>
        <v>0</v>
      </c>
      <c r="DI175" s="3">
        <f t="shared" si="278"/>
        <v>0</v>
      </c>
      <c r="DJ175" s="3">
        <f t="shared" si="279"/>
        <v>0</v>
      </c>
      <c r="DK175" s="3">
        <f>IF(DF175=0,0,IF(DH175-DI175=0,0,MIN(DH175-DI175,$D$1-$C175-SUMIF($J$15:DJ$15,"Snowball",$J175:DJ175))))</f>
        <v>0</v>
      </c>
      <c r="DL175" s="3">
        <f t="shared" si="303"/>
        <v>0</v>
      </c>
      <c r="DM175" s="104">
        <f t="shared" si="360"/>
        <v>0</v>
      </c>
      <c r="DN175" s="3">
        <f t="shared" si="361"/>
        <v>0</v>
      </c>
      <c r="DO175" s="3">
        <f t="shared" si="362"/>
        <v>0</v>
      </c>
      <c r="DP175" s="3">
        <f t="shared" si="280"/>
        <v>0</v>
      </c>
      <c r="DQ175" s="3">
        <f t="shared" si="281"/>
        <v>0</v>
      </c>
      <c r="DR175" s="3">
        <f>IF(DM175=0,0,IF(DO175-DP175=0,0,MIN(DO175-DP175,$D$1-$C175-SUMIF($J$15:DQ$15,"Snowball",$J175:DQ175))))</f>
        <v>0</v>
      </c>
      <c r="DS175" s="3">
        <f t="shared" si="304"/>
        <v>0</v>
      </c>
      <c r="DT175" s="104">
        <f t="shared" si="363"/>
        <v>0</v>
      </c>
      <c r="DU175" s="3">
        <f t="shared" si="364"/>
        <v>0</v>
      </c>
      <c r="DV175" s="3">
        <f t="shared" si="365"/>
        <v>0</v>
      </c>
      <c r="DW175" s="3">
        <f t="shared" si="282"/>
        <v>0</v>
      </c>
      <c r="DX175" s="3">
        <f t="shared" si="283"/>
        <v>0</v>
      </c>
      <c r="DY175" s="3">
        <f>IF(DT175=0,0,IF(DV175-DW175=0,0,MIN(DV175-DW175,$D$1-$C175-SUMIF($J$15:DX$15,"Snowball",$J175:DX175))))</f>
        <v>0</v>
      </c>
      <c r="DZ175" s="3">
        <f t="shared" si="305"/>
        <v>0</v>
      </c>
      <c r="EA175" s="104">
        <f t="shared" si="366"/>
        <v>0</v>
      </c>
      <c r="EB175" s="3">
        <f t="shared" si="367"/>
        <v>0</v>
      </c>
      <c r="EC175" s="3">
        <f t="shared" si="368"/>
        <v>0</v>
      </c>
      <c r="ED175" s="3">
        <f t="shared" si="284"/>
        <v>0</v>
      </c>
      <c r="EE175" s="3">
        <f t="shared" si="285"/>
        <v>0</v>
      </c>
      <c r="EF175" s="3">
        <f>IF(EA175=0,0,IF(EC175-ED175=0,0,MIN(EC175-ED175,$D$1-$C175-SUMIF($J$15:EE$15,"Snowball",$J175:EE175))))</f>
        <v>0</v>
      </c>
      <c r="EG175" s="3">
        <f t="shared" si="306"/>
        <v>0</v>
      </c>
      <c r="EH175" s="104">
        <f t="shared" si="369"/>
        <v>0</v>
      </c>
      <c r="EI175" s="3">
        <f t="shared" si="370"/>
        <v>0</v>
      </c>
      <c r="EJ175" s="3">
        <f t="shared" si="371"/>
        <v>0</v>
      </c>
      <c r="EK175" s="3">
        <f t="shared" si="286"/>
        <v>0</v>
      </c>
      <c r="EL175" s="3">
        <f t="shared" si="287"/>
        <v>0</v>
      </c>
      <c r="EM175" s="3">
        <f>IF(EH175=0,0,IF(EJ175-EK175=0,0,MIN(EJ175-EK175,$D$1-$C175-SUMIF($J$15:EL$15,"Snowball",$J175:EL175))))</f>
        <v>0</v>
      </c>
      <c r="EN175" s="3">
        <f t="shared" si="307"/>
        <v>0</v>
      </c>
    </row>
    <row r="176" spans="1:144" x14ac:dyDescent="0.25">
      <c r="A176" s="1" t="s">
        <v>176</v>
      </c>
      <c r="B176" s="76">
        <f t="shared" si="308"/>
        <v>0</v>
      </c>
      <c r="C176" s="3">
        <f t="shared" si="309"/>
        <v>0</v>
      </c>
      <c r="D176" s="101">
        <f t="shared" si="310"/>
        <v>0</v>
      </c>
      <c r="E176" s="104">
        <f t="shared" si="311"/>
        <v>0</v>
      </c>
      <c r="F176" s="3">
        <f t="shared" si="312"/>
        <v>0</v>
      </c>
      <c r="G176" s="3">
        <f t="shared" si="313"/>
        <v>0</v>
      </c>
      <c r="H176" s="3">
        <f t="shared" si="248"/>
        <v>0</v>
      </c>
      <c r="I176" s="3">
        <f t="shared" si="249"/>
        <v>0</v>
      </c>
      <c r="J176" s="3">
        <f t="shared" si="314"/>
        <v>0</v>
      </c>
      <c r="K176" s="3">
        <f t="shared" si="288"/>
        <v>0</v>
      </c>
      <c r="L176" s="104">
        <f t="shared" si="315"/>
        <v>0</v>
      </c>
      <c r="M176" s="3">
        <f t="shared" si="316"/>
        <v>0</v>
      </c>
      <c r="N176" s="3">
        <f t="shared" si="317"/>
        <v>0</v>
      </c>
      <c r="O176" s="3">
        <f t="shared" si="250"/>
        <v>0</v>
      </c>
      <c r="P176" s="3">
        <f t="shared" si="251"/>
        <v>0</v>
      </c>
      <c r="Q176" s="3">
        <f>IF(L176=0,0,IF(N176-O176=0,0,MIN(N176-O176,$D$1-$C176-SUMIF($J$15:P$15,"Snowball",$J176:P176))))</f>
        <v>0</v>
      </c>
      <c r="R176" s="3">
        <f t="shared" si="289"/>
        <v>0</v>
      </c>
      <c r="S176" s="104">
        <f t="shared" si="318"/>
        <v>0</v>
      </c>
      <c r="T176" s="3">
        <f t="shared" si="319"/>
        <v>0</v>
      </c>
      <c r="U176" s="3">
        <f t="shared" si="320"/>
        <v>0</v>
      </c>
      <c r="V176" s="3">
        <f t="shared" si="252"/>
        <v>0</v>
      </c>
      <c r="W176" s="3">
        <f t="shared" si="253"/>
        <v>0</v>
      </c>
      <c r="X176" s="3">
        <f>IF(S176=0,0,IF(U176-V176=0,0,MIN(U176-V176,$D$1-$C176-SUMIF($J$15:W$15,"Snowball",$J176:W176))))</f>
        <v>0</v>
      </c>
      <c r="Y176" s="3">
        <f t="shared" si="290"/>
        <v>0</v>
      </c>
      <c r="Z176" s="104">
        <f t="shared" si="321"/>
        <v>0</v>
      </c>
      <c r="AA176" s="3">
        <f t="shared" si="322"/>
        <v>0</v>
      </c>
      <c r="AB176" s="3">
        <f t="shared" si="323"/>
        <v>0</v>
      </c>
      <c r="AC176" s="3">
        <f t="shared" si="254"/>
        <v>0</v>
      </c>
      <c r="AD176" s="3">
        <f t="shared" si="255"/>
        <v>0</v>
      </c>
      <c r="AE176" s="3">
        <f>IF(Z176=0,0,IF(AB176-AC176=0,0,MIN(AB176-AC176,$D$1-$C176-SUMIF($J$15:AD$15,"Snowball",$J176:AD176))))</f>
        <v>0</v>
      </c>
      <c r="AF176" s="3">
        <f t="shared" si="291"/>
        <v>0</v>
      </c>
      <c r="AG176" s="104">
        <f t="shared" si="324"/>
        <v>0</v>
      </c>
      <c r="AH176" s="3">
        <f t="shared" si="325"/>
        <v>0</v>
      </c>
      <c r="AI176" s="3">
        <f t="shared" si="326"/>
        <v>0</v>
      </c>
      <c r="AJ176" s="3">
        <f t="shared" si="256"/>
        <v>0</v>
      </c>
      <c r="AK176" s="3">
        <f t="shared" si="257"/>
        <v>0</v>
      </c>
      <c r="AL176" s="3">
        <f>IF(AG176=0,0,IF(AI176-AJ176=0,0,MIN(AI176-AJ176,$D$1-$C176-SUMIF($J$15:AK$15,"Snowball",$J176:AK176))))</f>
        <v>0</v>
      </c>
      <c r="AM176" s="3">
        <f t="shared" si="292"/>
        <v>0</v>
      </c>
      <c r="AN176" s="104">
        <f t="shared" si="327"/>
        <v>0</v>
      </c>
      <c r="AO176" s="3">
        <f t="shared" si="328"/>
        <v>0</v>
      </c>
      <c r="AP176" s="3">
        <f t="shared" si="329"/>
        <v>0</v>
      </c>
      <c r="AQ176" s="3">
        <f t="shared" si="258"/>
        <v>0</v>
      </c>
      <c r="AR176" s="3">
        <f t="shared" si="259"/>
        <v>0</v>
      </c>
      <c r="AS176" s="3">
        <f>IF(AN176=0,0,IF(AP176-AQ176=0,0,MIN(AP176-AQ176,$D$1-$C176-SUMIF($J$15:AR$15,"Snowball",$J176:AR176))))</f>
        <v>0</v>
      </c>
      <c r="AT176" s="3">
        <f t="shared" si="293"/>
        <v>0</v>
      </c>
      <c r="AU176" s="104">
        <f t="shared" si="330"/>
        <v>0</v>
      </c>
      <c r="AV176" s="3">
        <f t="shared" si="331"/>
        <v>0</v>
      </c>
      <c r="AW176" s="3">
        <f t="shared" si="332"/>
        <v>0</v>
      </c>
      <c r="AX176" s="3">
        <f t="shared" si="260"/>
        <v>0</v>
      </c>
      <c r="AY176" s="3">
        <f t="shared" si="261"/>
        <v>0</v>
      </c>
      <c r="AZ176" s="3">
        <f>IF(AU176=0,0,IF(AW176-AX176=0,0,MIN(AW176-AX176,$D$1-$C176-SUMIF($J$15:AY$15,"Snowball",$J176:AY176))))</f>
        <v>0</v>
      </c>
      <c r="BA176" s="3">
        <f t="shared" si="294"/>
        <v>0</v>
      </c>
      <c r="BB176" s="104">
        <f t="shared" si="333"/>
        <v>0</v>
      </c>
      <c r="BC176" s="3">
        <f t="shared" si="334"/>
        <v>0</v>
      </c>
      <c r="BD176" s="3">
        <f t="shared" si="335"/>
        <v>0</v>
      </c>
      <c r="BE176" s="3">
        <f t="shared" si="262"/>
        <v>0</v>
      </c>
      <c r="BF176" s="3">
        <f t="shared" si="263"/>
        <v>0</v>
      </c>
      <c r="BG176" s="3">
        <f>IF(BB176=0,0,IF(BD176-BE176=0,0,MIN(BD176-BE176,$D$1-$C176-SUMIF($J$15:BF$15,"Snowball",$J176:BF176))))</f>
        <v>0</v>
      </c>
      <c r="BH176" s="3">
        <f t="shared" si="295"/>
        <v>0</v>
      </c>
      <c r="BI176" s="104">
        <f t="shared" si="336"/>
        <v>0</v>
      </c>
      <c r="BJ176" s="3">
        <f t="shared" si="337"/>
        <v>0</v>
      </c>
      <c r="BK176" s="3">
        <f t="shared" si="338"/>
        <v>0</v>
      </c>
      <c r="BL176" s="3">
        <f t="shared" si="264"/>
        <v>0</v>
      </c>
      <c r="BM176" s="3">
        <f t="shared" si="265"/>
        <v>0</v>
      </c>
      <c r="BN176" s="3">
        <f>IF(BI176=0,0,IF(BK176-BL176=0,0,MIN(BK176-BL176,$D$1-$C176-SUMIF($J$15:BM$15,"Snowball",$J176:BM176))))</f>
        <v>0</v>
      </c>
      <c r="BO176" s="3">
        <f t="shared" si="296"/>
        <v>0</v>
      </c>
      <c r="BP176" s="104">
        <f t="shared" si="339"/>
        <v>0</v>
      </c>
      <c r="BQ176" s="3">
        <f t="shared" si="340"/>
        <v>0</v>
      </c>
      <c r="BR176" s="3">
        <f t="shared" si="341"/>
        <v>0</v>
      </c>
      <c r="BS176" s="3">
        <f t="shared" si="266"/>
        <v>0</v>
      </c>
      <c r="BT176" s="3">
        <f t="shared" si="267"/>
        <v>0</v>
      </c>
      <c r="BU176" s="3">
        <f>IF(BP176=0,0,IF(BR176-BS176=0,0,MIN(BR176-BS176,$D$1-$C176-SUMIF($J$15:BT$15,"Snowball",$J176:BT176))))</f>
        <v>0</v>
      </c>
      <c r="BV176" s="3">
        <f t="shared" si="297"/>
        <v>0</v>
      </c>
      <c r="BW176" s="104">
        <f t="shared" si="342"/>
        <v>0</v>
      </c>
      <c r="BX176" s="3">
        <f t="shared" si="343"/>
        <v>0</v>
      </c>
      <c r="BY176" s="3">
        <f t="shared" si="344"/>
        <v>0</v>
      </c>
      <c r="BZ176" s="3">
        <f t="shared" si="268"/>
        <v>0</v>
      </c>
      <c r="CA176" s="3">
        <f t="shared" si="269"/>
        <v>0</v>
      </c>
      <c r="CB176" s="3">
        <f>IF(BW176=0,0,IF(BY176-BZ176=0,0,MIN(BY176-BZ176,$D$1-$C176-SUMIF($J$15:CA$15,"Snowball",$J176:CA176))))</f>
        <v>0</v>
      </c>
      <c r="CC176" s="3">
        <f t="shared" si="298"/>
        <v>0</v>
      </c>
      <c r="CD176" s="104">
        <f t="shared" si="345"/>
        <v>0</v>
      </c>
      <c r="CE176" s="3">
        <f t="shared" si="346"/>
        <v>0</v>
      </c>
      <c r="CF176" s="3">
        <f t="shared" si="347"/>
        <v>0</v>
      </c>
      <c r="CG176" s="3">
        <f t="shared" si="270"/>
        <v>0</v>
      </c>
      <c r="CH176" s="3">
        <f t="shared" si="271"/>
        <v>0</v>
      </c>
      <c r="CI176" s="3">
        <f>IF(CD176=0,0,IF(CF176-CG176=0,0,MIN(CF176-CG176,$D$1-$C176-SUMIF($J$15:CH$15,"Snowball",$J176:CH176))))</f>
        <v>0</v>
      </c>
      <c r="CJ176" s="3">
        <f t="shared" si="299"/>
        <v>0</v>
      </c>
      <c r="CK176" s="104">
        <f t="shared" si="348"/>
        <v>0</v>
      </c>
      <c r="CL176" s="3">
        <f t="shared" si="349"/>
        <v>0</v>
      </c>
      <c r="CM176" s="3">
        <f t="shared" si="350"/>
        <v>0</v>
      </c>
      <c r="CN176" s="3">
        <f t="shared" si="272"/>
        <v>0</v>
      </c>
      <c r="CO176" s="3">
        <f t="shared" si="273"/>
        <v>0</v>
      </c>
      <c r="CP176" s="3">
        <f>IF(CK176=0,0,IF(CM176-CN176=0,0,MIN(CM176-CN176,$D$1-$C176-SUMIF($J$15:CO$15,"Snowball",$J176:CO176))))</f>
        <v>0</v>
      </c>
      <c r="CQ176" s="3">
        <f t="shared" si="300"/>
        <v>0</v>
      </c>
      <c r="CR176" s="104">
        <f t="shared" si="351"/>
        <v>0</v>
      </c>
      <c r="CS176" s="3">
        <f t="shared" si="352"/>
        <v>0</v>
      </c>
      <c r="CT176" s="3">
        <f t="shared" si="353"/>
        <v>0</v>
      </c>
      <c r="CU176" s="3">
        <f t="shared" si="274"/>
        <v>0</v>
      </c>
      <c r="CV176" s="3">
        <f t="shared" si="275"/>
        <v>0</v>
      </c>
      <c r="CW176" s="3">
        <f>IF(CR176=0,0,IF(CT176-CU176=0,0,MIN(CT176-CU176,$D$1-$C176-SUMIF($J$15:CV$15,"Snowball",$J176:CV176))))</f>
        <v>0</v>
      </c>
      <c r="CX176" s="3">
        <f t="shared" si="301"/>
        <v>0</v>
      </c>
      <c r="CY176" s="104">
        <f t="shared" si="354"/>
        <v>0</v>
      </c>
      <c r="CZ176" s="3">
        <f t="shared" si="355"/>
        <v>0</v>
      </c>
      <c r="DA176" s="3">
        <f t="shared" si="356"/>
        <v>0</v>
      </c>
      <c r="DB176" s="3">
        <f t="shared" si="276"/>
        <v>0</v>
      </c>
      <c r="DC176" s="3">
        <f t="shared" si="277"/>
        <v>0</v>
      </c>
      <c r="DD176" s="3">
        <f>IF(CY176=0,0,IF(DA176-DB176=0,0,MIN(DA176-DB176,$D$1-$C176-SUMIF($J$15:DC$15,"Snowball",$J176:DC176))))</f>
        <v>0</v>
      </c>
      <c r="DE176" s="3">
        <f t="shared" si="302"/>
        <v>0</v>
      </c>
      <c r="DF176" s="104">
        <f t="shared" si="357"/>
        <v>0</v>
      </c>
      <c r="DG176" s="3">
        <f t="shared" si="358"/>
        <v>0</v>
      </c>
      <c r="DH176" s="3">
        <f t="shared" si="359"/>
        <v>0</v>
      </c>
      <c r="DI176" s="3">
        <f t="shared" si="278"/>
        <v>0</v>
      </c>
      <c r="DJ176" s="3">
        <f t="shared" si="279"/>
        <v>0</v>
      </c>
      <c r="DK176" s="3">
        <f>IF(DF176=0,0,IF(DH176-DI176=0,0,MIN(DH176-DI176,$D$1-$C176-SUMIF($J$15:DJ$15,"Snowball",$J176:DJ176))))</f>
        <v>0</v>
      </c>
      <c r="DL176" s="3">
        <f t="shared" si="303"/>
        <v>0</v>
      </c>
      <c r="DM176" s="104">
        <f t="shared" si="360"/>
        <v>0</v>
      </c>
      <c r="DN176" s="3">
        <f t="shared" si="361"/>
        <v>0</v>
      </c>
      <c r="DO176" s="3">
        <f t="shared" si="362"/>
        <v>0</v>
      </c>
      <c r="DP176" s="3">
        <f t="shared" si="280"/>
        <v>0</v>
      </c>
      <c r="DQ176" s="3">
        <f t="shared" si="281"/>
        <v>0</v>
      </c>
      <c r="DR176" s="3">
        <f>IF(DM176=0,0,IF(DO176-DP176=0,0,MIN(DO176-DP176,$D$1-$C176-SUMIF($J$15:DQ$15,"Snowball",$J176:DQ176))))</f>
        <v>0</v>
      </c>
      <c r="DS176" s="3">
        <f t="shared" si="304"/>
        <v>0</v>
      </c>
      <c r="DT176" s="104">
        <f t="shared" si="363"/>
        <v>0</v>
      </c>
      <c r="DU176" s="3">
        <f t="shared" si="364"/>
        <v>0</v>
      </c>
      <c r="DV176" s="3">
        <f t="shared" si="365"/>
        <v>0</v>
      </c>
      <c r="DW176" s="3">
        <f t="shared" si="282"/>
        <v>0</v>
      </c>
      <c r="DX176" s="3">
        <f t="shared" si="283"/>
        <v>0</v>
      </c>
      <c r="DY176" s="3">
        <f>IF(DT176=0,0,IF(DV176-DW176=0,0,MIN(DV176-DW176,$D$1-$C176-SUMIF($J$15:DX$15,"Snowball",$J176:DX176))))</f>
        <v>0</v>
      </c>
      <c r="DZ176" s="3">
        <f t="shared" si="305"/>
        <v>0</v>
      </c>
      <c r="EA176" s="104">
        <f t="shared" si="366"/>
        <v>0</v>
      </c>
      <c r="EB176" s="3">
        <f t="shared" si="367"/>
        <v>0</v>
      </c>
      <c r="EC176" s="3">
        <f t="shared" si="368"/>
        <v>0</v>
      </c>
      <c r="ED176" s="3">
        <f t="shared" si="284"/>
        <v>0</v>
      </c>
      <c r="EE176" s="3">
        <f t="shared" si="285"/>
        <v>0</v>
      </c>
      <c r="EF176" s="3">
        <f>IF(EA176=0,0,IF(EC176-ED176=0,0,MIN(EC176-ED176,$D$1-$C176-SUMIF($J$15:EE$15,"Snowball",$J176:EE176))))</f>
        <v>0</v>
      </c>
      <c r="EG176" s="3">
        <f t="shared" si="306"/>
        <v>0</v>
      </c>
      <c r="EH176" s="104">
        <f t="shared" si="369"/>
        <v>0</v>
      </c>
      <c r="EI176" s="3">
        <f t="shared" si="370"/>
        <v>0</v>
      </c>
      <c r="EJ176" s="3">
        <f t="shared" si="371"/>
        <v>0</v>
      </c>
      <c r="EK176" s="3">
        <f t="shared" si="286"/>
        <v>0</v>
      </c>
      <c r="EL176" s="3">
        <f t="shared" si="287"/>
        <v>0</v>
      </c>
      <c r="EM176" s="3">
        <f>IF(EH176=0,0,IF(EJ176-EK176=0,0,MIN(EJ176-EK176,$D$1-$C176-SUMIF($J$15:EL$15,"Snowball",$J176:EL176))))</f>
        <v>0</v>
      </c>
      <c r="EN176" s="3">
        <f t="shared" si="307"/>
        <v>0</v>
      </c>
    </row>
    <row r="177" spans="1:144" x14ac:dyDescent="0.25">
      <c r="A177" s="1" t="s">
        <v>177</v>
      </c>
      <c r="B177" s="76">
        <f t="shared" si="308"/>
        <v>0</v>
      </c>
      <c r="C177" s="3">
        <f t="shared" si="309"/>
        <v>0</v>
      </c>
      <c r="D177" s="101">
        <f t="shared" si="310"/>
        <v>0</v>
      </c>
      <c r="E177" s="104">
        <f t="shared" si="311"/>
        <v>0</v>
      </c>
      <c r="F177" s="3">
        <f t="shared" si="312"/>
        <v>0</v>
      </c>
      <c r="G177" s="3">
        <f t="shared" si="313"/>
        <v>0</v>
      </c>
      <c r="H177" s="3">
        <f t="shared" si="248"/>
        <v>0</v>
      </c>
      <c r="I177" s="3">
        <f t="shared" si="249"/>
        <v>0</v>
      </c>
      <c r="J177" s="3">
        <f t="shared" si="314"/>
        <v>0</v>
      </c>
      <c r="K177" s="3">
        <f t="shared" si="288"/>
        <v>0</v>
      </c>
      <c r="L177" s="104">
        <f t="shared" si="315"/>
        <v>0</v>
      </c>
      <c r="M177" s="3">
        <f t="shared" si="316"/>
        <v>0</v>
      </c>
      <c r="N177" s="3">
        <f t="shared" si="317"/>
        <v>0</v>
      </c>
      <c r="O177" s="3">
        <f t="shared" si="250"/>
        <v>0</v>
      </c>
      <c r="P177" s="3">
        <f t="shared" si="251"/>
        <v>0</v>
      </c>
      <c r="Q177" s="3">
        <f>IF(L177=0,0,IF(N177-O177=0,0,MIN(N177-O177,$D$1-$C177-SUMIF($J$15:P$15,"Snowball",$J177:P177))))</f>
        <v>0</v>
      </c>
      <c r="R177" s="3">
        <f t="shared" si="289"/>
        <v>0</v>
      </c>
      <c r="S177" s="104">
        <f t="shared" si="318"/>
        <v>0</v>
      </c>
      <c r="T177" s="3">
        <f t="shared" si="319"/>
        <v>0</v>
      </c>
      <c r="U177" s="3">
        <f t="shared" si="320"/>
        <v>0</v>
      </c>
      <c r="V177" s="3">
        <f t="shared" si="252"/>
        <v>0</v>
      </c>
      <c r="W177" s="3">
        <f t="shared" si="253"/>
        <v>0</v>
      </c>
      <c r="X177" s="3">
        <f>IF(S177=0,0,IF(U177-V177=0,0,MIN(U177-V177,$D$1-$C177-SUMIF($J$15:W$15,"Snowball",$J177:W177))))</f>
        <v>0</v>
      </c>
      <c r="Y177" s="3">
        <f t="shared" si="290"/>
        <v>0</v>
      </c>
      <c r="Z177" s="104">
        <f t="shared" si="321"/>
        <v>0</v>
      </c>
      <c r="AA177" s="3">
        <f t="shared" si="322"/>
        <v>0</v>
      </c>
      <c r="AB177" s="3">
        <f t="shared" si="323"/>
        <v>0</v>
      </c>
      <c r="AC177" s="3">
        <f t="shared" si="254"/>
        <v>0</v>
      </c>
      <c r="AD177" s="3">
        <f t="shared" si="255"/>
        <v>0</v>
      </c>
      <c r="AE177" s="3">
        <f>IF(Z177=0,0,IF(AB177-AC177=0,0,MIN(AB177-AC177,$D$1-$C177-SUMIF($J$15:AD$15,"Snowball",$J177:AD177))))</f>
        <v>0</v>
      </c>
      <c r="AF177" s="3">
        <f t="shared" si="291"/>
        <v>0</v>
      </c>
      <c r="AG177" s="104">
        <f t="shared" si="324"/>
        <v>0</v>
      </c>
      <c r="AH177" s="3">
        <f t="shared" si="325"/>
        <v>0</v>
      </c>
      <c r="AI177" s="3">
        <f t="shared" si="326"/>
        <v>0</v>
      </c>
      <c r="AJ177" s="3">
        <f t="shared" si="256"/>
        <v>0</v>
      </c>
      <c r="AK177" s="3">
        <f t="shared" si="257"/>
        <v>0</v>
      </c>
      <c r="AL177" s="3">
        <f>IF(AG177=0,0,IF(AI177-AJ177=0,0,MIN(AI177-AJ177,$D$1-$C177-SUMIF($J$15:AK$15,"Snowball",$J177:AK177))))</f>
        <v>0</v>
      </c>
      <c r="AM177" s="3">
        <f t="shared" si="292"/>
        <v>0</v>
      </c>
      <c r="AN177" s="104">
        <f t="shared" si="327"/>
        <v>0</v>
      </c>
      <c r="AO177" s="3">
        <f t="shared" si="328"/>
        <v>0</v>
      </c>
      <c r="AP177" s="3">
        <f t="shared" si="329"/>
        <v>0</v>
      </c>
      <c r="AQ177" s="3">
        <f t="shared" si="258"/>
        <v>0</v>
      </c>
      <c r="AR177" s="3">
        <f t="shared" si="259"/>
        <v>0</v>
      </c>
      <c r="AS177" s="3">
        <f>IF(AN177=0,0,IF(AP177-AQ177=0,0,MIN(AP177-AQ177,$D$1-$C177-SUMIF($J$15:AR$15,"Snowball",$J177:AR177))))</f>
        <v>0</v>
      </c>
      <c r="AT177" s="3">
        <f t="shared" si="293"/>
        <v>0</v>
      </c>
      <c r="AU177" s="104">
        <f t="shared" si="330"/>
        <v>0</v>
      </c>
      <c r="AV177" s="3">
        <f t="shared" si="331"/>
        <v>0</v>
      </c>
      <c r="AW177" s="3">
        <f t="shared" si="332"/>
        <v>0</v>
      </c>
      <c r="AX177" s="3">
        <f t="shared" si="260"/>
        <v>0</v>
      </c>
      <c r="AY177" s="3">
        <f t="shared" si="261"/>
        <v>0</v>
      </c>
      <c r="AZ177" s="3">
        <f>IF(AU177=0,0,IF(AW177-AX177=0,0,MIN(AW177-AX177,$D$1-$C177-SUMIF($J$15:AY$15,"Snowball",$J177:AY177))))</f>
        <v>0</v>
      </c>
      <c r="BA177" s="3">
        <f t="shared" si="294"/>
        <v>0</v>
      </c>
      <c r="BB177" s="104">
        <f t="shared" si="333"/>
        <v>0</v>
      </c>
      <c r="BC177" s="3">
        <f t="shared" si="334"/>
        <v>0</v>
      </c>
      <c r="BD177" s="3">
        <f t="shared" si="335"/>
        <v>0</v>
      </c>
      <c r="BE177" s="3">
        <f t="shared" si="262"/>
        <v>0</v>
      </c>
      <c r="BF177" s="3">
        <f t="shared" si="263"/>
        <v>0</v>
      </c>
      <c r="BG177" s="3">
        <f>IF(BB177=0,0,IF(BD177-BE177=0,0,MIN(BD177-BE177,$D$1-$C177-SUMIF($J$15:BF$15,"Snowball",$J177:BF177))))</f>
        <v>0</v>
      </c>
      <c r="BH177" s="3">
        <f t="shared" si="295"/>
        <v>0</v>
      </c>
      <c r="BI177" s="104">
        <f t="shared" si="336"/>
        <v>0</v>
      </c>
      <c r="BJ177" s="3">
        <f t="shared" si="337"/>
        <v>0</v>
      </c>
      <c r="BK177" s="3">
        <f t="shared" si="338"/>
        <v>0</v>
      </c>
      <c r="BL177" s="3">
        <f t="shared" si="264"/>
        <v>0</v>
      </c>
      <c r="BM177" s="3">
        <f t="shared" si="265"/>
        <v>0</v>
      </c>
      <c r="BN177" s="3">
        <f>IF(BI177=0,0,IF(BK177-BL177=0,0,MIN(BK177-BL177,$D$1-$C177-SUMIF($J$15:BM$15,"Snowball",$J177:BM177))))</f>
        <v>0</v>
      </c>
      <c r="BO177" s="3">
        <f t="shared" si="296"/>
        <v>0</v>
      </c>
      <c r="BP177" s="104">
        <f t="shared" si="339"/>
        <v>0</v>
      </c>
      <c r="BQ177" s="3">
        <f t="shared" si="340"/>
        <v>0</v>
      </c>
      <c r="BR177" s="3">
        <f t="shared" si="341"/>
        <v>0</v>
      </c>
      <c r="BS177" s="3">
        <f t="shared" si="266"/>
        <v>0</v>
      </c>
      <c r="BT177" s="3">
        <f t="shared" si="267"/>
        <v>0</v>
      </c>
      <c r="BU177" s="3">
        <f>IF(BP177=0,0,IF(BR177-BS177=0,0,MIN(BR177-BS177,$D$1-$C177-SUMIF($J$15:BT$15,"Snowball",$J177:BT177))))</f>
        <v>0</v>
      </c>
      <c r="BV177" s="3">
        <f t="shared" si="297"/>
        <v>0</v>
      </c>
      <c r="BW177" s="104">
        <f t="shared" si="342"/>
        <v>0</v>
      </c>
      <c r="BX177" s="3">
        <f t="shared" si="343"/>
        <v>0</v>
      </c>
      <c r="BY177" s="3">
        <f t="shared" si="344"/>
        <v>0</v>
      </c>
      <c r="BZ177" s="3">
        <f t="shared" si="268"/>
        <v>0</v>
      </c>
      <c r="CA177" s="3">
        <f t="shared" si="269"/>
        <v>0</v>
      </c>
      <c r="CB177" s="3">
        <f>IF(BW177=0,0,IF(BY177-BZ177=0,0,MIN(BY177-BZ177,$D$1-$C177-SUMIF($J$15:CA$15,"Snowball",$J177:CA177))))</f>
        <v>0</v>
      </c>
      <c r="CC177" s="3">
        <f t="shared" si="298"/>
        <v>0</v>
      </c>
      <c r="CD177" s="104">
        <f t="shared" si="345"/>
        <v>0</v>
      </c>
      <c r="CE177" s="3">
        <f t="shared" si="346"/>
        <v>0</v>
      </c>
      <c r="CF177" s="3">
        <f t="shared" si="347"/>
        <v>0</v>
      </c>
      <c r="CG177" s="3">
        <f t="shared" si="270"/>
        <v>0</v>
      </c>
      <c r="CH177" s="3">
        <f t="shared" si="271"/>
        <v>0</v>
      </c>
      <c r="CI177" s="3">
        <f>IF(CD177=0,0,IF(CF177-CG177=0,0,MIN(CF177-CG177,$D$1-$C177-SUMIF($J$15:CH$15,"Snowball",$J177:CH177))))</f>
        <v>0</v>
      </c>
      <c r="CJ177" s="3">
        <f t="shared" si="299"/>
        <v>0</v>
      </c>
      <c r="CK177" s="104">
        <f t="shared" si="348"/>
        <v>0</v>
      </c>
      <c r="CL177" s="3">
        <f t="shared" si="349"/>
        <v>0</v>
      </c>
      <c r="CM177" s="3">
        <f t="shared" si="350"/>
        <v>0</v>
      </c>
      <c r="CN177" s="3">
        <f t="shared" si="272"/>
        <v>0</v>
      </c>
      <c r="CO177" s="3">
        <f t="shared" si="273"/>
        <v>0</v>
      </c>
      <c r="CP177" s="3">
        <f>IF(CK177=0,0,IF(CM177-CN177=0,0,MIN(CM177-CN177,$D$1-$C177-SUMIF($J$15:CO$15,"Snowball",$J177:CO177))))</f>
        <v>0</v>
      </c>
      <c r="CQ177" s="3">
        <f t="shared" si="300"/>
        <v>0</v>
      </c>
      <c r="CR177" s="104">
        <f t="shared" si="351"/>
        <v>0</v>
      </c>
      <c r="CS177" s="3">
        <f t="shared" si="352"/>
        <v>0</v>
      </c>
      <c r="CT177" s="3">
        <f t="shared" si="353"/>
        <v>0</v>
      </c>
      <c r="CU177" s="3">
        <f t="shared" si="274"/>
        <v>0</v>
      </c>
      <c r="CV177" s="3">
        <f t="shared" si="275"/>
        <v>0</v>
      </c>
      <c r="CW177" s="3">
        <f>IF(CR177=0,0,IF(CT177-CU177=0,0,MIN(CT177-CU177,$D$1-$C177-SUMIF($J$15:CV$15,"Snowball",$J177:CV177))))</f>
        <v>0</v>
      </c>
      <c r="CX177" s="3">
        <f t="shared" si="301"/>
        <v>0</v>
      </c>
      <c r="CY177" s="104">
        <f t="shared" si="354"/>
        <v>0</v>
      </c>
      <c r="CZ177" s="3">
        <f t="shared" si="355"/>
        <v>0</v>
      </c>
      <c r="DA177" s="3">
        <f t="shared" si="356"/>
        <v>0</v>
      </c>
      <c r="DB177" s="3">
        <f t="shared" si="276"/>
        <v>0</v>
      </c>
      <c r="DC177" s="3">
        <f t="shared" si="277"/>
        <v>0</v>
      </c>
      <c r="DD177" s="3">
        <f>IF(CY177=0,0,IF(DA177-DB177=0,0,MIN(DA177-DB177,$D$1-$C177-SUMIF($J$15:DC$15,"Snowball",$J177:DC177))))</f>
        <v>0</v>
      </c>
      <c r="DE177" s="3">
        <f t="shared" si="302"/>
        <v>0</v>
      </c>
      <c r="DF177" s="104">
        <f t="shared" si="357"/>
        <v>0</v>
      </c>
      <c r="DG177" s="3">
        <f t="shared" si="358"/>
        <v>0</v>
      </c>
      <c r="DH177" s="3">
        <f t="shared" si="359"/>
        <v>0</v>
      </c>
      <c r="DI177" s="3">
        <f t="shared" si="278"/>
        <v>0</v>
      </c>
      <c r="DJ177" s="3">
        <f t="shared" si="279"/>
        <v>0</v>
      </c>
      <c r="DK177" s="3">
        <f>IF(DF177=0,0,IF(DH177-DI177=0,0,MIN(DH177-DI177,$D$1-$C177-SUMIF($J$15:DJ$15,"Snowball",$J177:DJ177))))</f>
        <v>0</v>
      </c>
      <c r="DL177" s="3">
        <f t="shared" si="303"/>
        <v>0</v>
      </c>
      <c r="DM177" s="104">
        <f t="shared" si="360"/>
        <v>0</v>
      </c>
      <c r="DN177" s="3">
        <f t="shared" si="361"/>
        <v>0</v>
      </c>
      <c r="DO177" s="3">
        <f t="shared" si="362"/>
        <v>0</v>
      </c>
      <c r="DP177" s="3">
        <f t="shared" si="280"/>
        <v>0</v>
      </c>
      <c r="DQ177" s="3">
        <f t="shared" si="281"/>
        <v>0</v>
      </c>
      <c r="DR177" s="3">
        <f>IF(DM177=0,0,IF(DO177-DP177=0,0,MIN(DO177-DP177,$D$1-$C177-SUMIF($J$15:DQ$15,"Snowball",$J177:DQ177))))</f>
        <v>0</v>
      </c>
      <c r="DS177" s="3">
        <f t="shared" si="304"/>
        <v>0</v>
      </c>
      <c r="DT177" s="104">
        <f t="shared" si="363"/>
        <v>0</v>
      </c>
      <c r="DU177" s="3">
        <f t="shared" si="364"/>
        <v>0</v>
      </c>
      <c r="DV177" s="3">
        <f t="shared" si="365"/>
        <v>0</v>
      </c>
      <c r="DW177" s="3">
        <f t="shared" si="282"/>
        <v>0</v>
      </c>
      <c r="DX177" s="3">
        <f t="shared" si="283"/>
        <v>0</v>
      </c>
      <c r="DY177" s="3">
        <f>IF(DT177=0,0,IF(DV177-DW177=0,0,MIN(DV177-DW177,$D$1-$C177-SUMIF($J$15:DX$15,"Snowball",$J177:DX177))))</f>
        <v>0</v>
      </c>
      <c r="DZ177" s="3">
        <f t="shared" si="305"/>
        <v>0</v>
      </c>
      <c r="EA177" s="104">
        <f t="shared" si="366"/>
        <v>0</v>
      </c>
      <c r="EB177" s="3">
        <f t="shared" si="367"/>
        <v>0</v>
      </c>
      <c r="EC177" s="3">
        <f t="shared" si="368"/>
        <v>0</v>
      </c>
      <c r="ED177" s="3">
        <f t="shared" si="284"/>
        <v>0</v>
      </c>
      <c r="EE177" s="3">
        <f t="shared" si="285"/>
        <v>0</v>
      </c>
      <c r="EF177" s="3">
        <f>IF(EA177=0,0,IF(EC177-ED177=0,0,MIN(EC177-ED177,$D$1-$C177-SUMIF($J$15:EE$15,"Snowball",$J177:EE177))))</f>
        <v>0</v>
      </c>
      <c r="EG177" s="3">
        <f t="shared" si="306"/>
        <v>0</v>
      </c>
      <c r="EH177" s="104">
        <f t="shared" si="369"/>
        <v>0</v>
      </c>
      <c r="EI177" s="3">
        <f t="shared" si="370"/>
        <v>0</v>
      </c>
      <c r="EJ177" s="3">
        <f t="shared" si="371"/>
        <v>0</v>
      </c>
      <c r="EK177" s="3">
        <f t="shared" si="286"/>
        <v>0</v>
      </c>
      <c r="EL177" s="3">
        <f t="shared" si="287"/>
        <v>0</v>
      </c>
      <c r="EM177" s="3">
        <f>IF(EH177=0,0,IF(EJ177-EK177=0,0,MIN(EJ177-EK177,$D$1-$C177-SUMIF($J$15:EL$15,"Snowball",$J177:EL177))))</f>
        <v>0</v>
      </c>
      <c r="EN177" s="3">
        <f t="shared" si="307"/>
        <v>0</v>
      </c>
    </row>
    <row r="178" spans="1:144" x14ac:dyDescent="0.25">
      <c r="A178" s="1" t="s">
        <v>178</v>
      </c>
      <c r="B178" s="76">
        <f t="shared" si="308"/>
        <v>0</v>
      </c>
      <c r="C178" s="3">
        <f t="shared" si="309"/>
        <v>0</v>
      </c>
      <c r="D178" s="101">
        <f t="shared" si="310"/>
        <v>0</v>
      </c>
      <c r="E178" s="104">
        <f t="shared" si="311"/>
        <v>0</v>
      </c>
      <c r="F178" s="3">
        <f t="shared" si="312"/>
        <v>0</v>
      </c>
      <c r="G178" s="3">
        <f t="shared" si="313"/>
        <v>0</v>
      </c>
      <c r="H178" s="3">
        <f t="shared" si="248"/>
        <v>0</v>
      </c>
      <c r="I178" s="3">
        <f t="shared" si="249"/>
        <v>0</v>
      </c>
      <c r="J178" s="3">
        <f t="shared" si="314"/>
        <v>0</v>
      </c>
      <c r="K178" s="3">
        <f t="shared" si="288"/>
        <v>0</v>
      </c>
      <c r="L178" s="104">
        <f t="shared" si="315"/>
        <v>0</v>
      </c>
      <c r="M178" s="3">
        <f t="shared" si="316"/>
        <v>0</v>
      </c>
      <c r="N178" s="3">
        <f t="shared" si="317"/>
        <v>0</v>
      </c>
      <c r="O178" s="3">
        <f t="shared" si="250"/>
        <v>0</v>
      </c>
      <c r="P178" s="3">
        <f t="shared" si="251"/>
        <v>0</v>
      </c>
      <c r="Q178" s="3">
        <f>IF(L178=0,0,IF(N178-O178=0,0,MIN(N178-O178,$D$1-$C178-SUMIF($J$15:P$15,"Snowball",$J178:P178))))</f>
        <v>0</v>
      </c>
      <c r="R178" s="3">
        <f t="shared" si="289"/>
        <v>0</v>
      </c>
      <c r="S178" s="104">
        <f t="shared" si="318"/>
        <v>0</v>
      </c>
      <c r="T178" s="3">
        <f t="shared" si="319"/>
        <v>0</v>
      </c>
      <c r="U178" s="3">
        <f t="shared" si="320"/>
        <v>0</v>
      </c>
      <c r="V178" s="3">
        <f t="shared" si="252"/>
        <v>0</v>
      </c>
      <c r="W178" s="3">
        <f t="shared" si="253"/>
        <v>0</v>
      </c>
      <c r="X178" s="3">
        <f>IF(S178=0,0,IF(U178-V178=0,0,MIN(U178-V178,$D$1-$C178-SUMIF($J$15:W$15,"Snowball",$J178:W178))))</f>
        <v>0</v>
      </c>
      <c r="Y178" s="3">
        <f t="shared" si="290"/>
        <v>0</v>
      </c>
      <c r="Z178" s="104">
        <f t="shared" si="321"/>
        <v>0</v>
      </c>
      <c r="AA178" s="3">
        <f t="shared" si="322"/>
        <v>0</v>
      </c>
      <c r="AB178" s="3">
        <f t="shared" si="323"/>
        <v>0</v>
      </c>
      <c r="AC178" s="3">
        <f t="shared" si="254"/>
        <v>0</v>
      </c>
      <c r="AD178" s="3">
        <f t="shared" si="255"/>
        <v>0</v>
      </c>
      <c r="AE178" s="3">
        <f>IF(Z178=0,0,IF(AB178-AC178=0,0,MIN(AB178-AC178,$D$1-$C178-SUMIF($J$15:AD$15,"Snowball",$J178:AD178))))</f>
        <v>0</v>
      </c>
      <c r="AF178" s="3">
        <f t="shared" si="291"/>
        <v>0</v>
      </c>
      <c r="AG178" s="104">
        <f t="shared" si="324"/>
        <v>0</v>
      </c>
      <c r="AH178" s="3">
        <f t="shared" si="325"/>
        <v>0</v>
      </c>
      <c r="AI178" s="3">
        <f t="shared" si="326"/>
        <v>0</v>
      </c>
      <c r="AJ178" s="3">
        <f t="shared" si="256"/>
        <v>0</v>
      </c>
      <c r="AK178" s="3">
        <f t="shared" si="257"/>
        <v>0</v>
      </c>
      <c r="AL178" s="3">
        <f>IF(AG178=0,0,IF(AI178-AJ178=0,0,MIN(AI178-AJ178,$D$1-$C178-SUMIF($J$15:AK$15,"Snowball",$J178:AK178))))</f>
        <v>0</v>
      </c>
      <c r="AM178" s="3">
        <f t="shared" si="292"/>
        <v>0</v>
      </c>
      <c r="AN178" s="104">
        <f t="shared" si="327"/>
        <v>0</v>
      </c>
      <c r="AO178" s="3">
        <f t="shared" si="328"/>
        <v>0</v>
      </c>
      <c r="AP178" s="3">
        <f t="shared" si="329"/>
        <v>0</v>
      </c>
      <c r="AQ178" s="3">
        <f t="shared" si="258"/>
        <v>0</v>
      </c>
      <c r="AR178" s="3">
        <f t="shared" si="259"/>
        <v>0</v>
      </c>
      <c r="AS178" s="3">
        <f>IF(AN178=0,0,IF(AP178-AQ178=0,0,MIN(AP178-AQ178,$D$1-$C178-SUMIF($J$15:AR$15,"Snowball",$J178:AR178))))</f>
        <v>0</v>
      </c>
      <c r="AT178" s="3">
        <f t="shared" si="293"/>
        <v>0</v>
      </c>
      <c r="AU178" s="104">
        <f t="shared" si="330"/>
        <v>0</v>
      </c>
      <c r="AV178" s="3">
        <f t="shared" si="331"/>
        <v>0</v>
      </c>
      <c r="AW178" s="3">
        <f t="shared" si="332"/>
        <v>0</v>
      </c>
      <c r="AX178" s="3">
        <f t="shared" si="260"/>
        <v>0</v>
      </c>
      <c r="AY178" s="3">
        <f t="shared" si="261"/>
        <v>0</v>
      </c>
      <c r="AZ178" s="3">
        <f>IF(AU178=0,0,IF(AW178-AX178=0,0,MIN(AW178-AX178,$D$1-$C178-SUMIF($J$15:AY$15,"Snowball",$J178:AY178))))</f>
        <v>0</v>
      </c>
      <c r="BA178" s="3">
        <f t="shared" si="294"/>
        <v>0</v>
      </c>
      <c r="BB178" s="104">
        <f t="shared" si="333"/>
        <v>0</v>
      </c>
      <c r="BC178" s="3">
        <f t="shared" si="334"/>
        <v>0</v>
      </c>
      <c r="BD178" s="3">
        <f t="shared" si="335"/>
        <v>0</v>
      </c>
      <c r="BE178" s="3">
        <f t="shared" si="262"/>
        <v>0</v>
      </c>
      <c r="BF178" s="3">
        <f t="shared" si="263"/>
        <v>0</v>
      </c>
      <c r="BG178" s="3">
        <f>IF(BB178=0,0,IF(BD178-BE178=0,0,MIN(BD178-BE178,$D$1-$C178-SUMIF($J$15:BF$15,"Snowball",$J178:BF178))))</f>
        <v>0</v>
      </c>
      <c r="BH178" s="3">
        <f t="shared" si="295"/>
        <v>0</v>
      </c>
      <c r="BI178" s="104">
        <f t="shared" si="336"/>
        <v>0</v>
      </c>
      <c r="BJ178" s="3">
        <f t="shared" si="337"/>
        <v>0</v>
      </c>
      <c r="BK178" s="3">
        <f t="shared" si="338"/>
        <v>0</v>
      </c>
      <c r="BL178" s="3">
        <f t="shared" si="264"/>
        <v>0</v>
      </c>
      <c r="BM178" s="3">
        <f t="shared" si="265"/>
        <v>0</v>
      </c>
      <c r="BN178" s="3">
        <f>IF(BI178=0,0,IF(BK178-BL178=0,0,MIN(BK178-BL178,$D$1-$C178-SUMIF($J$15:BM$15,"Snowball",$J178:BM178))))</f>
        <v>0</v>
      </c>
      <c r="BO178" s="3">
        <f t="shared" si="296"/>
        <v>0</v>
      </c>
      <c r="BP178" s="104">
        <f t="shared" si="339"/>
        <v>0</v>
      </c>
      <c r="BQ178" s="3">
        <f t="shared" si="340"/>
        <v>0</v>
      </c>
      <c r="BR178" s="3">
        <f t="shared" si="341"/>
        <v>0</v>
      </c>
      <c r="BS178" s="3">
        <f t="shared" si="266"/>
        <v>0</v>
      </c>
      <c r="BT178" s="3">
        <f t="shared" si="267"/>
        <v>0</v>
      </c>
      <c r="BU178" s="3">
        <f>IF(BP178=0,0,IF(BR178-BS178=0,0,MIN(BR178-BS178,$D$1-$C178-SUMIF($J$15:BT$15,"Snowball",$J178:BT178))))</f>
        <v>0</v>
      </c>
      <c r="BV178" s="3">
        <f t="shared" si="297"/>
        <v>0</v>
      </c>
      <c r="BW178" s="104">
        <f t="shared" si="342"/>
        <v>0</v>
      </c>
      <c r="BX178" s="3">
        <f t="shared" si="343"/>
        <v>0</v>
      </c>
      <c r="BY178" s="3">
        <f t="shared" si="344"/>
        <v>0</v>
      </c>
      <c r="BZ178" s="3">
        <f t="shared" si="268"/>
        <v>0</v>
      </c>
      <c r="CA178" s="3">
        <f t="shared" si="269"/>
        <v>0</v>
      </c>
      <c r="CB178" s="3">
        <f>IF(BW178=0,0,IF(BY178-BZ178=0,0,MIN(BY178-BZ178,$D$1-$C178-SUMIF($J$15:CA$15,"Snowball",$J178:CA178))))</f>
        <v>0</v>
      </c>
      <c r="CC178" s="3">
        <f t="shared" si="298"/>
        <v>0</v>
      </c>
      <c r="CD178" s="104">
        <f t="shared" si="345"/>
        <v>0</v>
      </c>
      <c r="CE178" s="3">
        <f t="shared" si="346"/>
        <v>0</v>
      </c>
      <c r="CF178" s="3">
        <f t="shared" si="347"/>
        <v>0</v>
      </c>
      <c r="CG178" s="3">
        <f t="shared" si="270"/>
        <v>0</v>
      </c>
      <c r="CH178" s="3">
        <f t="shared" si="271"/>
        <v>0</v>
      </c>
      <c r="CI178" s="3">
        <f>IF(CD178=0,0,IF(CF178-CG178=0,0,MIN(CF178-CG178,$D$1-$C178-SUMIF($J$15:CH$15,"Snowball",$J178:CH178))))</f>
        <v>0</v>
      </c>
      <c r="CJ178" s="3">
        <f t="shared" si="299"/>
        <v>0</v>
      </c>
      <c r="CK178" s="104">
        <f t="shared" si="348"/>
        <v>0</v>
      </c>
      <c r="CL178" s="3">
        <f t="shared" si="349"/>
        <v>0</v>
      </c>
      <c r="CM178" s="3">
        <f t="shared" si="350"/>
        <v>0</v>
      </c>
      <c r="CN178" s="3">
        <f t="shared" si="272"/>
        <v>0</v>
      </c>
      <c r="CO178" s="3">
        <f t="shared" si="273"/>
        <v>0</v>
      </c>
      <c r="CP178" s="3">
        <f>IF(CK178=0,0,IF(CM178-CN178=0,0,MIN(CM178-CN178,$D$1-$C178-SUMIF($J$15:CO$15,"Snowball",$J178:CO178))))</f>
        <v>0</v>
      </c>
      <c r="CQ178" s="3">
        <f t="shared" si="300"/>
        <v>0</v>
      </c>
      <c r="CR178" s="104">
        <f t="shared" si="351"/>
        <v>0</v>
      </c>
      <c r="CS178" s="3">
        <f t="shared" si="352"/>
        <v>0</v>
      </c>
      <c r="CT178" s="3">
        <f t="shared" si="353"/>
        <v>0</v>
      </c>
      <c r="CU178" s="3">
        <f t="shared" si="274"/>
        <v>0</v>
      </c>
      <c r="CV178" s="3">
        <f t="shared" si="275"/>
        <v>0</v>
      </c>
      <c r="CW178" s="3">
        <f>IF(CR178=0,0,IF(CT178-CU178=0,0,MIN(CT178-CU178,$D$1-$C178-SUMIF($J$15:CV$15,"Snowball",$J178:CV178))))</f>
        <v>0</v>
      </c>
      <c r="CX178" s="3">
        <f t="shared" si="301"/>
        <v>0</v>
      </c>
      <c r="CY178" s="104">
        <f t="shared" si="354"/>
        <v>0</v>
      </c>
      <c r="CZ178" s="3">
        <f t="shared" si="355"/>
        <v>0</v>
      </c>
      <c r="DA178" s="3">
        <f t="shared" si="356"/>
        <v>0</v>
      </c>
      <c r="DB178" s="3">
        <f t="shared" si="276"/>
        <v>0</v>
      </c>
      <c r="DC178" s="3">
        <f t="shared" si="277"/>
        <v>0</v>
      </c>
      <c r="DD178" s="3">
        <f>IF(CY178=0,0,IF(DA178-DB178=0,0,MIN(DA178-DB178,$D$1-$C178-SUMIF($J$15:DC$15,"Snowball",$J178:DC178))))</f>
        <v>0</v>
      </c>
      <c r="DE178" s="3">
        <f t="shared" si="302"/>
        <v>0</v>
      </c>
      <c r="DF178" s="104">
        <f t="shared" si="357"/>
        <v>0</v>
      </c>
      <c r="DG178" s="3">
        <f t="shared" si="358"/>
        <v>0</v>
      </c>
      <c r="DH178" s="3">
        <f t="shared" si="359"/>
        <v>0</v>
      </c>
      <c r="DI178" s="3">
        <f t="shared" si="278"/>
        <v>0</v>
      </c>
      <c r="DJ178" s="3">
        <f t="shared" si="279"/>
        <v>0</v>
      </c>
      <c r="DK178" s="3">
        <f>IF(DF178=0,0,IF(DH178-DI178=0,0,MIN(DH178-DI178,$D$1-$C178-SUMIF($J$15:DJ$15,"Snowball",$J178:DJ178))))</f>
        <v>0</v>
      </c>
      <c r="DL178" s="3">
        <f t="shared" si="303"/>
        <v>0</v>
      </c>
      <c r="DM178" s="104">
        <f t="shared" si="360"/>
        <v>0</v>
      </c>
      <c r="DN178" s="3">
        <f t="shared" si="361"/>
        <v>0</v>
      </c>
      <c r="DO178" s="3">
        <f t="shared" si="362"/>
        <v>0</v>
      </c>
      <c r="DP178" s="3">
        <f t="shared" si="280"/>
        <v>0</v>
      </c>
      <c r="DQ178" s="3">
        <f t="shared" si="281"/>
        <v>0</v>
      </c>
      <c r="DR178" s="3">
        <f>IF(DM178=0,0,IF(DO178-DP178=0,0,MIN(DO178-DP178,$D$1-$C178-SUMIF($J$15:DQ$15,"Snowball",$J178:DQ178))))</f>
        <v>0</v>
      </c>
      <c r="DS178" s="3">
        <f t="shared" si="304"/>
        <v>0</v>
      </c>
      <c r="DT178" s="104">
        <f t="shared" si="363"/>
        <v>0</v>
      </c>
      <c r="DU178" s="3">
        <f t="shared" si="364"/>
        <v>0</v>
      </c>
      <c r="DV178" s="3">
        <f t="shared" si="365"/>
        <v>0</v>
      </c>
      <c r="DW178" s="3">
        <f t="shared" si="282"/>
        <v>0</v>
      </c>
      <c r="DX178" s="3">
        <f t="shared" si="283"/>
        <v>0</v>
      </c>
      <c r="DY178" s="3">
        <f>IF(DT178=0,0,IF(DV178-DW178=0,0,MIN(DV178-DW178,$D$1-$C178-SUMIF($J$15:DX$15,"Snowball",$J178:DX178))))</f>
        <v>0</v>
      </c>
      <c r="DZ178" s="3">
        <f t="shared" si="305"/>
        <v>0</v>
      </c>
      <c r="EA178" s="104">
        <f t="shared" si="366"/>
        <v>0</v>
      </c>
      <c r="EB178" s="3">
        <f t="shared" si="367"/>
        <v>0</v>
      </c>
      <c r="EC178" s="3">
        <f t="shared" si="368"/>
        <v>0</v>
      </c>
      <c r="ED178" s="3">
        <f t="shared" si="284"/>
        <v>0</v>
      </c>
      <c r="EE178" s="3">
        <f t="shared" si="285"/>
        <v>0</v>
      </c>
      <c r="EF178" s="3">
        <f>IF(EA178=0,0,IF(EC178-ED178=0,0,MIN(EC178-ED178,$D$1-$C178-SUMIF($J$15:EE$15,"Snowball",$J178:EE178))))</f>
        <v>0</v>
      </c>
      <c r="EG178" s="3">
        <f t="shared" si="306"/>
        <v>0</v>
      </c>
      <c r="EH178" s="104">
        <f t="shared" si="369"/>
        <v>0</v>
      </c>
      <c r="EI178" s="3">
        <f t="shared" si="370"/>
        <v>0</v>
      </c>
      <c r="EJ178" s="3">
        <f t="shared" si="371"/>
        <v>0</v>
      </c>
      <c r="EK178" s="3">
        <f t="shared" si="286"/>
        <v>0</v>
      </c>
      <c r="EL178" s="3">
        <f t="shared" si="287"/>
        <v>0</v>
      </c>
      <c r="EM178" s="3">
        <f>IF(EH178=0,0,IF(EJ178-EK178=0,0,MIN(EJ178-EK178,$D$1-$C178-SUMIF($J$15:EL$15,"Snowball",$J178:EL178))))</f>
        <v>0</v>
      </c>
      <c r="EN178" s="3">
        <f t="shared" si="307"/>
        <v>0</v>
      </c>
    </row>
    <row r="179" spans="1:144" x14ac:dyDescent="0.25">
      <c r="A179" s="1" t="s">
        <v>179</v>
      </c>
      <c r="B179" s="76">
        <f t="shared" si="308"/>
        <v>0</v>
      </c>
      <c r="C179" s="3">
        <f t="shared" si="309"/>
        <v>0</v>
      </c>
      <c r="D179" s="101">
        <f t="shared" si="310"/>
        <v>0</v>
      </c>
      <c r="E179" s="104">
        <f t="shared" si="311"/>
        <v>0</v>
      </c>
      <c r="F179" s="3">
        <f t="shared" si="312"/>
        <v>0</v>
      </c>
      <c r="G179" s="3">
        <f t="shared" si="313"/>
        <v>0</v>
      </c>
      <c r="H179" s="3">
        <f t="shared" si="248"/>
        <v>0</v>
      </c>
      <c r="I179" s="3">
        <f t="shared" si="249"/>
        <v>0</v>
      </c>
      <c r="J179" s="3">
        <f t="shared" si="314"/>
        <v>0</v>
      </c>
      <c r="K179" s="3">
        <f t="shared" si="288"/>
        <v>0</v>
      </c>
      <c r="L179" s="104">
        <f t="shared" si="315"/>
        <v>0</v>
      </c>
      <c r="M179" s="3">
        <f t="shared" si="316"/>
        <v>0</v>
      </c>
      <c r="N179" s="3">
        <f t="shared" si="317"/>
        <v>0</v>
      </c>
      <c r="O179" s="3">
        <f t="shared" si="250"/>
        <v>0</v>
      </c>
      <c r="P179" s="3">
        <f t="shared" si="251"/>
        <v>0</v>
      </c>
      <c r="Q179" s="3">
        <f>IF(L179=0,0,IF(N179-O179=0,0,MIN(N179-O179,$D$1-$C179-SUMIF($J$15:P$15,"Snowball",$J179:P179))))</f>
        <v>0</v>
      </c>
      <c r="R179" s="3">
        <f t="shared" si="289"/>
        <v>0</v>
      </c>
      <c r="S179" s="104">
        <f t="shared" si="318"/>
        <v>0</v>
      </c>
      <c r="T179" s="3">
        <f t="shared" si="319"/>
        <v>0</v>
      </c>
      <c r="U179" s="3">
        <f t="shared" si="320"/>
        <v>0</v>
      </c>
      <c r="V179" s="3">
        <f t="shared" si="252"/>
        <v>0</v>
      </c>
      <c r="W179" s="3">
        <f t="shared" si="253"/>
        <v>0</v>
      </c>
      <c r="X179" s="3">
        <f>IF(S179=0,0,IF(U179-V179=0,0,MIN(U179-V179,$D$1-$C179-SUMIF($J$15:W$15,"Snowball",$J179:W179))))</f>
        <v>0</v>
      </c>
      <c r="Y179" s="3">
        <f t="shared" si="290"/>
        <v>0</v>
      </c>
      <c r="Z179" s="104">
        <f t="shared" si="321"/>
        <v>0</v>
      </c>
      <c r="AA179" s="3">
        <f t="shared" si="322"/>
        <v>0</v>
      </c>
      <c r="AB179" s="3">
        <f t="shared" si="323"/>
        <v>0</v>
      </c>
      <c r="AC179" s="3">
        <f t="shared" si="254"/>
        <v>0</v>
      </c>
      <c r="AD179" s="3">
        <f t="shared" si="255"/>
        <v>0</v>
      </c>
      <c r="AE179" s="3">
        <f>IF(Z179=0,0,IF(AB179-AC179=0,0,MIN(AB179-AC179,$D$1-$C179-SUMIF($J$15:AD$15,"Snowball",$J179:AD179))))</f>
        <v>0</v>
      </c>
      <c r="AF179" s="3">
        <f t="shared" si="291"/>
        <v>0</v>
      </c>
      <c r="AG179" s="104">
        <f t="shared" si="324"/>
        <v>0</v>
      </c>
      <c r="AH179" s="3">
        <f t="shared" si="325"/>
        <v>0</v>
      </c>
      <c r="AI179" s="3">
        <f t="shared" si="326"/>
        <v>0</v>
      </c>
      <c r="AJ179" s="3">
        <f t="shared" si="256"/>
        <v>0</v>
      </c>
      <c r="AK179" s="3">
        <f t="shared" si="257"/>
        <v>0</v>
      </c>
      <c r="AL179" s="3">
        <f>IF(AG179=0,0,IF(AI179-AJ179=0,0,MIN(AI179-AJ179,$D$1-$C179-SUMIF($J$15:AK$15,"Snowball",$J179:AK179))))</f>
        <v>0</v>
      </c>
      <c r="AM179" s="3">
        <f t="shared" si="292"/>
        <v>0</v>
      </c>
      <c r="AN179" s="104">
        <f t="shared" si="327"/>
        <v>0</v>
      </c>
      <c r="AO179" s="3">
        <f t="shared" si="328"/>
        <v>0</v>
      </c>
      <c r="AP179" s="3">
        <f t="shared" si="329"/>
        <v>0</v>
      </c>
      <c r="AQ179" s="3">
        <f t="shared" si="258"/>
        <v>0</v>
      </c>
      <c r="AR179" s="3">
        <f t="shared" si="259"/>
        <v>0</v>
      </c>
      <c r="AS179" s="3">
        <f>IF(AN179=0,0,IF(AP179-AQ179=0,0,MIN(AP179-AQ179,$D$1-$C179-SUMIF($J$15:AR$15,"Snowball",$J179:AR179))))</f>
        <v>0</v>
      </c>
      <c r="AT179" s="3">
        <f t="shared" si="293"/>
        <v>0</v>
      </c>
      <c r="AU179" s="104">
        <f t="shared" si="330"/>
        <v>0</v>
      </c>
      <c r="AV179" s="3">
        <f t="shared" si="331"/>
        <v>0</v>
      </c>
      <c r="AW179" s="3">
        <f t="shared" si="332"/>
        <v>0</v>
      </c>
      <c r="AX179" s="3">
        <f t="shared" si="260"/>
        <v>0</v>
      </c>
      <c r="AY179" s="3">
        <f t="shared" si="261"/>
        <v>0</v>
      </c>
      <c r="AZ179" s="3">
        <f>IF(AU179=0,0,IF(AW179-AX179=0,0,MIN(AW179-AX179,$D$1-$C179-SUMIF($J$15:AY$15,"Snowball",$J179:AY179))))</f>
        <v>0</v>
      </c>
      <c r="BA179" s="3">
        <f t="shared" si="294"/>
        <v>0</v>
      </c>
      <c r="BB179" s="104">
        <f t="shared" si="333"/>
        <v>0</v>
      </c>
      <c r="BC179" s="3">
        <f t="shared" si="334"/>
        <v>0</v>
      </c>
      <c r="BD179" s="3">
        <f t="shared" si="335"/>
        <v>0</v>
      </c>
      <c r="BE179" s="3">
        <f t="shared" si="262"/>
        <v>0</v>
      </c>
      <c r="BF179" s="3">
        <f t="shared" si="263"/>
        <v>0</v>
      </c>
      <c r="BG179" s="3">
        <f>IF(BB179=0,0,IF(BD179-BE179=0,0,MIN(BD179-BE179,$D$1-$C179-SUMIF($J$15:BF$15,"Snowball",$J179:BF179))))</f>
        <v>0</v>
      </c>
      <c r="BH179" s="3">
        <f t="shared" si="295"/>
        <v>0</v>
      </c>
      <c r="BI179" s="104">
        <f t="shared" si="336"/>
        <v>0</v>
      </c>
      <c r="BJ179" s="3">
        <f t="shared" si="337"/>
        <v>0</v>
      </c>
      <c r="BK179" s="3">
        <f t="shared" si="338"/>
        <v>0</v>
      </c>
      <c r="BL179" s="3">
        <f t="shared" si="264"/>
        <v>0</v>
      </c>
      <c r="BM179" s="3">
        <f t="shared" si="265"/>
        <v>0</v>
      </c>
      <c r="BN179" s="3">
        <f>IF(BI179=0,0,IF(BK179-BL179=0,0,MIN(BK179-BL179,$D$1-$C179-SUMIF($J$15:BM$15,"Snowball",$J179:BM179))))</f>
        <v>0</v>
      </c>
      <c r="BO179" s="3">
        <f t="shared" si="296"/>
        <v>0</v>
      </c>
      <c r="BP179" s="104">
        <f t="shared" si="339"/>
        <v>0</v>
      </c>
      <c r="BQ179" s="3">
        <f t="shared" si="340"/>
        <v>0</v>
      </c>
      <c r="BR179" s="3">
        <f t="shared" si="341"/>
        <v>0</v>
      </c>
      <c r="BS179" s="3">
        <f t="shared" si="266"/>
        <v>0</v>
      </c>
      <c r="BT179" s="3">
        <f t="shared" si="267"/>
        <v>0</v>
      </c>
      <c r="BU179" s="3">
        <f>IF(BP179=0,0,IF(BR179-BS179=0,0,MIN(BR179-BS179,$D$1-$C179-SUMIF($J$15:BT$15,"Snowball",$J179:BT179))))</f>
        <v>0</v>
      </c>
      <c r="BV179" s="3">
        <f t="shared" si="297"/>
        <v>0</v>
      </c>
      <c r="BW179" s="104">
        <f t="shared" si="342"/>
        <v>0</v>
      </c>
      <c r="BX179" s="3">
        <f t="shared" si="343"/>
        <v>0</v>
      </c>
      <c r="BY179" s="3">
        <f t="shared" si="344"/>
        <v>0</v>
      </c>
      <c r="BZ179" s="3">
        <f t="shared" si="268"/>
        <v>0</v>
      </c>
      <c r="CA179" s="3">
        <f t="shared" si="269"/>
        <v>0</v>
      </c>
      <c r="CB179" s="3">
        <f>IF(BW179=0,0,IF(BY179-BZ179=0,0,MIN(BY179-BZ179,$D$1-$C179-SUMIF($J$15:CA$15,"Snowball",$J179:CA179))))</f>
        <v>0</v>
      </c>
      <c r="CC179" s="3">
        <f t="shared" si="298"/>
        <v>0</v>
      </c>
      <c r="CD179" s="104">
        <f t="shared" si="345"/>
        <v>0</v>
      </c>
      <c r="CE179" s="3">
        <f t="shared" si="346"/>
        <v>0</v>
      </c>
      <c r="CF179" s="3">
        <f t="shared" si="347"/>
        <v>0</v>
      </c>
      <c r="CG179" s="3">
        <f t="shared" si="270"/>
        <v>0</v>
      </c>
      <c r="CH179" s="3">
        <f t="shared" si="271"/>
        <v>0</v>
      </c>
      <c r="CI179" s="3">
        <f>IF(CD179=0,0,IF(CF179-CG179=0,0,MIN(CF179-CG179,$D$1-$C179-SUMIF($J$15:CH$15,"Snowball",$J179:CH179))))</f>
        <v>0</v>
      </c>
      <c r="CJ179" s="3">
        <f t="shared" si="299"/>
        <v>0</v>
      </c>
      <c r="CK179" s="104">
        <f t="shared" si="348"/>
        <v>0</v>
      </c>
      <c r="CL179" s="3">
        <f t="shared" si="349"/>
        <v>0</v>
      </c>
      <c r="CM179" s="3">
        <f t="shared" si="350"/>
        <v>0</v>
      </c>
      <c r="CN179" s="3">
        <f t="shared" si="272"/>
        <v>0</v>
      </c>
      <c r="CO179" s="3">
        <f t="shared" si="273"/>
        <v>0</v>
      </c>
      <c r="CP179" s="3">
        <f>IF(CK179=0,0,IF(CM179-CN179=0,0,MIN(CM179-CN179,$D$1-$C179-SUMIF($J$15:CO$15,"Snowball",$J179:CO179))))</f>
        <v>0</v>
      </c>
      <c r="CQ179" s="3">
        <f t="shared" si="300"/>
        <v>0</v>
      </c>
      <c r="CR179" s="104">
        <f t="shared" si="351"/>
        <v>0</v>
      </c>
      <c r="CS179" s="3">
        <f t="shared" si="352"/>
        <v>0</v>
      </c>
      <c r="CT179" s="3">
        <f t="shared" si="353"/>
        <v>0</v>
      </c>
      <c r="CU179" s="3">
        <f t="shared" si="274"/>
        <v>0</v>
      </c>
      <c r="CV179" s="3">
        <f t="shared" si="275"/>
        <v>0</v>
      </c>
      <c r="CW179" s="3">
        <f>IF(CR179=0,0,IF(CT179-CU179=0,0,MIN(CT179-CU179,$D$1-$C179-SUMIF($J$15:CV$15,"Snowball",$J179:CV179))))</f>
        <v>0</v>
      </c>
      <c r="CX179" s="3">
        <f t="shared" si="301"/>
        <v>0</v>
      </c>
      <c r="CY179" s="104">
        <f t="shared" si="354"/>
        <v>0</v>
      </c>
      <c r="CZ179" s="3">
        <f t="shared" si="355"/>
        <v>0</v>
      </c>
      <c r="DA179" s="3">
        <f t="shared" si="356"/>
        <v>0</v>
      </c>
      <c r="DB179" s="3">
        <f t="shared" si="276"/>
        <v>0</v>
      </c>
      <c r="DC179" s="3">
        <f t="shared" si="277"/>
        <v>0</v>
      </c>
      <c r="DD179" s="3">
        <f>IF(CY179=0,0,IF(DA179-DB179=0,0,MIN(DA179-DB179,$D$1-$C179-SUMIF($J$15:DC$15,"Snowball",$J179:DC179))))</f>
        <v>0</v>
      </c>
      <c r="DE179" s="3">
        <f t="shared" si="302"/>
        <v>0</v>
      </c>
      <c r="DF179" s="104">
        <f t="shared" si="357"/>
        <v>0</v>
      </c>
      <c r="DG179" s="3">
        <f t="shared" si="358"/>
        <v>0</v>
      </c>
      <c r="DH179" s="3">
        <f t="shared" si="359"/>
        <v>0</v>
      </c>
      <c r="DI179" s="3">
        <f t="shared" si="278"/>
        <v>0</v>
      </c>
      <c r="DJ179" s="3">
        <f t="shared" si="279"/>
        <v>0</v>
      </c>
      <c r="DK179" s="3">
        <f>IF(DF179=0,0,IF(DH179-DI179=0,0,MIN(DH179-DI179,$D$1-$C179-SUMIF($J$15:DJ$15,"Snowball",$J179:DJ179))))</f>
        <v>0</v>
      </c>
      <c r="DL179" s="3">
        <f t="shared" si="303"/>
        <v>0</v>
      </c>
      <c r="DM179" s="104">
        <f t="shared" si="360"/>
        <v>0</v>
      </c>
      <c r="DN179" s="3">
        <f t="shared" si="361"/>
        <v>0</v>
      </c>
      <c r="DO179" s="3">
        <f t="shared" si="362"/>
        <v>0</v>
      </c>
      <c r="DP179" s="3">
        <f t="shared" si="280"/>
        <v>0</v>
      </c>
      <c r="DQ179" s="3">
        <f t="shared" si="281"/>
        <v>0</v>
      </c>
      <c r="DR179" s="3">
        <f>IF(DM179=0,0,IF(DO179-DP179=0,0,MIN(DO179-DP179,$D$1-$C179-SUMIF($J$15:DQ$15,"Snowball",$J179:DQ179))))</f>
        <v>0</v>
      </c>
      <c r="DS179" s="3">
        <f t="shared" si="304"/>
        <v>0</v>
      </c>
      <c r="DT179" s="104">
        <f t="shared" si="363"/>
        <v>0</v>
      </c>
      <c r="DU179" s="3">
        <f t="shared" si="364"/>
        <v>0</v>
      </c>
      <c r="DV179" s="3">
        <f t="shared" si="365"/>
        <v>0</v>
      </c>
      <c r="DW179" s="3">
        <f t="shared" si="282"/>
        <v>0</v>
      </c>
      <c r="DX179" s="3">
        <f t="shared" si="283"/>
        <v>0</v>
      </c>
      <c r="DY179" s="3">
        <f>IF(DT179=0,0,IF(DV179-DW179=0,0,MIN(DV179-DW179,$D$1-$C179-SUMIF($J$15:DX$15,"Snowball",$J179:DX179))))</f>
        <v>0</v>
      </c>
      <c r="DZ179" s="3">
        <f t="shared" si="305"/>
        <v>0</v>
      </c>
      <c r="EA179" s="104">
        <f t="shared" si="366"/>
        <v>0</v>
      </c>
      <c r="EB179" s="3">
        <f t="shared" si="367"/>
        <v>0</v>
      </c>
      <c r="EC179" s="3">
        <f t="shared" si="368"/>
        <v>0</v>
      </c>
      <c r="ED179" s="3">
        <f t="shared" si="284"/>
        <v>0</v>
      </c>
      <c r="EE179" s="3">
        <f t="shared" si="285"/>
        <v>0</v>
      </c>
      <c r="EF179" s="3">
        <f>IF(EA179=0,0,IF(EC179-ED179=0,0,MIN(EC179-ED179,$D$1-$C179-SUMIF($J$15:EE$15,"Snowball",$J179:EE179))))</f>
        <v>0</v>
      </c>
      <c r="EG179" s="3">
        <f t="shared" si="306"/>
        <v>0</v>
      </c>
      <c r="EH179" s="104">
        <f t="shared" si="369"/>
        <v>0</v>
      </c>
      <c r="EI179" s="3">
        <f t="shared" si="370"/>
        <v>0</v>
      </c>
      <c r="EJ179" s="3">
        <f t="shared" si="371"/>
        <v>0</v>
      </c>
      <c r="EK179" s="3">
        <f t="shared" si="286"/>
        <v>0</v>
      </c>
      <c r="EL179" s="3">
        <f t="shared" si="287"/>
        <v>0</v>
      </c>
      <c r="EM179" s="3">
        <f>IF(EH179=0,0,IF(EJ179-EK179=0,0,MIN(EJ179-EK179,$D$1-$C179-SUMIF($J$15:EL$15,"Snowball",$J179:EL179))))</f>
        <v>0</v>
      </c>
      <c r="EN179" s="3">
        <f t="shared" si="307"/>
        <v>0</v>
      </c>
    </row>
    <row r="180" spans="1:144" x14ac:dyDescent="0.25">
      <c r="A180" s="1" t="s">
        <v>180</v>
      </c>
      <c r="B180" s="76">
        <f t="shared" si="308"/>
        <v>0</v>
      </c>
      <c r="C180" s="3">
        <f t="shared" si="309"/>
        <v>0</v>
      </c>
      <c r="D180" s="101">
        <f t="shared" si="310"/>
        <v>0</v>
      </c>
      <c r="E180" s="104">
        <f t="shared" si="311"/>
        <v>0</v>
      </c>
      <c r="F180" s="3">
        <f t="shared" si="312"/>
        <v>0</v>
      </c>
      <c r="G180" s="3">
        <f t="shared" si="313"/>
        <v>0</v>
      </c>
      <c r="H180" s="3">
        <f t="shared" si="248"/>
        <v>0</v>
      </c>
      <c r="I180" s="3">
        <f t="shared" si="249"/>
        <v>0</v>
      </c>
      <c r="J180" s="3">
        <f t="shared" si="314"/>
        <v>0</v>
      </c>
      <c r="K180" s="3">
        <f t="shared" si="288"/>
        <v>0</v>
      </c>
      <c r="L180" s="104">
        <f t="shared" si="315"/>
        <v>0</v>
      </c>
      <c r="M180" s="3">
        <f t="shared" si="316"/>
        <v>0</v>
      </c>
      <c r="N180" s="3">
        <f t="shared" si="317"/>
        <v>0</v>
      </c>
      <c r="O180" s="3">
        <f t="shared" si="250"/>
        <v>0</v>
      </c>
      <c r="P180" s="3">
        <f t="shared" si="251"/>
        <v>0</v>
      </c>
      <c r="Q180" s="3">
        <f>IF(L180=0,0,IF(N180-O180=0,0,MIN(N180-O180,$D$1-$C180-SUMIF($J$15:P$15,"Snowball",$J180:P180))))</f>
        <v>0</v>
      </c>
      <c r="R180" s="3">
        <f t="shared" si="289"/>
        <v>0</v>
      </c>
      <c r="S180" s="104">
        <f t="shared" si="318"/>
        <v>0</v>
      </c>
      <c r="T180" s="3">
        <f t="shared" si="319"/>
        <v>0</v>
      </c>
      <c r="U180" s="3">
        <f t="shared" si="320"/>
        <v>0</v>
      </c>
      <c r="V180" s="3">
        <f t="shared" si="252"/>
        <v>0</v>
      </c>
      <c r="W180" s="3">
        <f t="shared" si="253"/>
        <v>0</v>
      </c>
      <c r="X180" s="3">
        <f>IF(S180=0,0,IF(U180-V180=0,0,MIN(U180-V180,$D$1-$C180-SUMIF($J$15:W$15,"Snowball",$J180:W180))))</f>
        <v>0</v>
      </c>
      <c r="Y180" s="3">
        <f t="shared" si="290"/>
        <v>0</v>
      </c>
      <c r="Z180" s="104">
        <f t="shared" si="321"/>
        <v>0</v>
      </c>
      <c r="AA180" s="3">
        <f t="shared" si="322"/>
        <v>0</v>
      </c>
      <c r="AB180" s="3">
        <f t="shared" si="323"/>
        <v>0</v>
      </c>
      <c r="AC180" s="3">
        <f t="shared" si="254"/>
        <v>0</v>
      </c>
      <c r="AD180" s="3">
        <f t="shared" si="255"/>
        <v>0</v>
      </c>
      <c r="AE180" s="3">
        <f>IF(Z180=0,0,IF(AB180-AC180=0,0,MIN(AB180-AC180,$D$1-$C180-SUMIF($J$15:AD$15,"Snowball",$J180:AD180))))</f>
        <v>0</v>
      </c>
      <c r="AF180" s="3">
        <f t="shared" si="291"/>
        <v>0</v>
      </c>
      <c r="AG180" s="104">
        <f t="shared" si="324"/>
        <v>0</v>
      </c>
      <c r="AH180" s="3">
        <f t="shared" si="325"/>
        <v>0</v>
      </c>
      <c r="AI180" s="3">
        <f t="shared" si="326"/>
        <v>0</v>
      </c>
      <c r="AJ180" s="3">
        <f t="shared" si="256"/>
        <v>0</v>
      </c>
      <c r="AK180" s="3">
        <f t="shared" si="257"/>
        <v>0</v>
      </c>
      <c r="AL180" s="3">
        <f>IF(AG180=0,0,IF(AI180-AJ180=0,0,MIN(AI180-AJ180,$D$1-$C180-SUMIF($J$15:AK$15,"Snowball",$J180:AK180))))</f>
        <v>0</v>
      </c>
      <c r="AM180" s="3">
        <f t="shared" si="292"/>
        <v>0</v>
      </c>
      <c r="AN180" s="104">
        <f t="shared" si="327"/>
        <v>0</v>
      </c>
      <c r="AO180" s="3">
        <f t="shared" si="328"/>
        <v>0</v>
      </c>
      <c r="AP180" s="3">
        <f t="shared" si="329"/>
        <v>0</v>
      </c>
      <c r="AQ180" s="3">
        <f t="shared" si="258"/>
        <v>0</v>
      </c>
      <c r="AR180" s="3">
        <f t="shared" si="259"/>
        <v>0</v>
      </c>
      <c r="AS180" s="3">
        <f>IF(AN180=0,0,IF(AP180-AQ180=0,0,MIN(AP180-AQ180,$D$1-$C180-SUMIF($J$15:AR$15,"Snowball",$J180:AR180))))</f>
        <v>0</v>
      </c>
      <c r="AT180" s="3">
        <f t="shared" si="293"/>
        <v>0</v>
      </c>
      <c r="AU180" s="104">
        <f t="shared" si="330"/>
        <v>0</v>
      </c>
      <c r="AV180" s="3">
        <f t="shared" si="331"/>
        <v>0</v>
      </c>
      <c r="AW180" s="3">
        <f t="shared" si="332"/>
        <v>0</v>
      </c>
      <c r="AX180" s="3">
        <f t="shared" si="260"/>
        <v>0</v>
      </c>
      <c r="AY180" s="3">
        <f t="shared" si="261"/>
        <v>0</v>
      </c>
      <c r="AZ180" s="3">
        <f>IF(AU180=0,0,IF(AW180-AX180=0,0,MIN(AW180-AX180,$D$1-$C180-SUMIF($J$15:AY$15,"Snowball",$J180:AY180))))</f>
        <v>0</v>
      </c>
      <c r="BA180" s="3">
        <f t="shared" si="294"/>
        <v>0</v>
      </c>
      <c r="BB180" s="104">
        <f t="shared" si="333"/>
        <v>0</v>
      </c>
      <c r="BC180" s="3">
        <f t="shared" si="334"/>
        <v>0</v>
      </c>
      <c r="BD180" s="3">
        <f t="shared" si="335"/>
        <v>0</v>
      </c>
      <c r="BE180" s="3">
        <f t="shared" si="262"/>
        <v>0</v>
      </c>
      <c r="BF180" s="3">
        <f t="shared" si="263"/>
        <v>0</v>
      </c>
      <c r="BG180" s="3">
        <f>IF(BB180=0,0,IF(BD180-BE180=0,0,MIN(BD180-BE180,$D$1-$C180-SUMIF($J$15:BF$15,"Snowball",$J180:BF180))))</f>
        <v>0</v>
      </c>
      <c r="BH180" s="3">
        <f t="shared" si="295"/>
        <v>0</v>
      </c>
      <c r="BI180" s="104">
        <f t="shared" si="336"/>
        <v>0</v>
      </c>
      <c r="BJ180" s="3">
        <f t="shared" si="337"/>
        <v>0</v>
      </c>
      <c r="BK180" s="3">
        <f t="shared" si="338"/>
        <v>0</v>
      </c>
      <c r="BL180" s="3">
        <f t="shared" si="264"/>
        <v>0</v>
      </c>
      <c r="BM180" s="3">
        <f t="shared" si="265"/>
        <v>0</v>
      </c>
      <c r="BN180" s="3">
        <f>IF(BI180=0,0,IF(BK180-BL180=0,0,MIN(BK180-BL180,$D$1-$C180-SUMIF($J$15:BM$15,"Snowball",$J180:BM180))))</f>
        <v>0</v>
      </c>
      <c r="BO180" s="3">
        <f t="shared" si="296"/>
        <v>0</v>
      </c>
      <c r="BP180" s="104">
        <f t="shared" si="339"/>
        <v>0</v>
      </c>
      <c r="BQ180" s="3">
        <f t="shared" si="340"/>
        <v>0</v>
      </c>
      <c r="BR180" s="3">
        <f t="shared" si="341"/>
        <v>0</v>
      </c>
      <c r="BS180" s="3">
        <f t="shared" si="266"/>
        <v>0</v>
      </c>
      <c r="BT180" s="3">
        <f t="shared" si="267"/>
        <v>0</v>
      </c>
      <c r="BU180" s="3">
        <f>IF(BP180=0,0,IF(BR180-BS180=0,0,MIN(BR180-BS180,$D$1-$C180-SUMIF($J$15:BT$15,"Snowball",$J180:BT180))))</f>
        <v>0</v>
      </c>
      <c r="BV180" s="3">
        <f t="shared" si="297"/>
        <v>0</v>
      </c>
      <c r="BW180" s="104">
        <f t="shared" si="342"/>
        <v>0</v>
      </c>
      <c r="BX180" s="3">
        <f t="shared" si="343"/>
        <v>0</v>
      </c>
      <c r="BY180" s="3">
        <f t="shared" si="344"/>
        <v>0</v>
      </c>
      <c r="BZ180" s="3">
        <f t="shared" si="268"/>
        <v>0</v>
      </c>
      <c r="CA180" s="3">
        <f t="shared" si="269"/>
        <v>0</v>
      </c>
      <c r="CB180" s="3">
        <f>IF(BW180=0,0,IF(BY180-BZ180=0,0,MIN(BY180-BZ180,$D$1-$C180-SUMIF($J$15:CA$15,"Snowball",$J180:CA180))))</f>
        <v>0</v>
      </c>
      <c r="CC180" s="3">
        <f t="shared" si="298"/>
        <v>0</v>
      </c>
      <c r="CD180" s="104">
        <f t="shared" si="345"/>
        <v>0</v>
      </c>
      <c r="CE180" s="3">
        <f t="shared" si="346"/>
        <v>0</v>
      </c>
      <c r="CF180" s="3">
        <f t="shared" si="347"/>
        <v>0</v>
      </c>
      <c r="CG180" s="3">
        <f t="shared" si="270"/>
        <v>0</v>
      </c>
      <c r="CH180" s="3">
        <f t="shared" si="271"/>
        <v>0</v>
      </c>
      <c r="CI180" s="3">
        <f>IF(CD180=0,0,IF(CF180-CG180=0,0,MIN(CF180-CG180,$D$1-$C180-SUMIF($J$15:CH$15,"Snowball",$J180:CH180))))</f>
        <v>0</v>
      </c>
      <c r="CJ180" s="3">
        <f t="shared" si="299"/>
        <v>0</v>
      </c>
      <c r="CK180" s="104">
        <f t="shared" si="348"/>
        <v>0</v>
      </c>
      <c r="CL180" s="3">
        <f t="shared" si="349"/>
        <v>0</v>
      </c>
      <c r="CM180" s="3">
        <f t="shared" si="350"/>
        <v>0</v>
      </c>
      <c r="CN180" s="3">
        <f t="shared" si="272"/>
        <v>0</v>
      </c>
      <c r="CO180" s="3">
        <f t="shared" si="273"/>
        <v>0</v>
      </c>
      <c r="CP180" s="3">
        <f>IF(CK180=0,0,IF(CM180-CN180=0,0,MIN(CM180-CN180,$D$1-$C180-SUMIF($J$15:CO$15,"Snowball",$J180:CO180))))</f>
        <v>0</v>
      </c>
      <c r="CQ180" s="3">
        <f t="shared" si="300"/>
        <v>0</v>
      </c>
      <c r="CR180" s="104">
        <f t="shared" si="351"/>
        <v>0</v>
      </c>
      <c r="CS180" s="3">
        <f t="shared" si="352"/>
        <v>0</v>
      </c>
      <c r="CT180" s="3">
        <f t="shared" si="353"/>
        <v>0</v>
      </c>
      <c r="CU180" s="3">
        <f t="shared" si="274"/>
        <v>0</v>
      </c>
      <c r="CV180" s="3">
        <f t="shared" si="275"/>
        <v>0</v>
      </c>
      <c r="CW180" s="3">
        <f>IF(CR180=0,0,IF(CT180-CU180=0,0,MIN(CT180-CU180,$D$1-$C180-SUMIF($J$15:CV$15,"Snowball",$J180:CV180))))</f>
        <v>0</v>
      </c>
      <c r="CX180" s="3">
        <f t="shared" si="301"/>
        <v>0</v>
      </c>
      <c r="CY180" s="104">
        <f t="shared" si="354"/>
        <v>0</v>
      </c>
      <c r="CZ180" s="3">
        <f t="shared" si="355"/>
        <v>0</v>
      </c>
      <c r="DA180" s="3">
        <f t="shared" si="356"/>
        <v>0</v>
      </c>
      <c r="DB180" s="3">
        <f t="shared" si="276"/>
        <v>0</v>
      </c>
      <c r="DC180" s="3">
        <f t="shared" si="277"/>
        <v>0</v>
      </c>
      <c r="DD180" s="3">
        <f>IF(CY180=0,0,IF(DA180-DB180=0,0,MIN(DA180-DB180,$D$1-$C180-SUMIF($J$15:DC$15,"Snowball",$J180:DC180))))</f>
        <v>0</v>
      </c>
      <c r="DE180" s="3">
        <f t="shared" si="302"/>
        <v>0</v>
      </c>
      <c r="DF180" s="104">
        <f t="shared" si="357"/>
        <v>0</v>
      </c>
      <c r="DG180" s="3">
        <f t="shared" si="358"/>
        <v>0</v>
      </c>
      <c r="DH180" s="3">
        <f t="shared" si="359"/>
        <v>0</v>
      </c>
      <c r="DI180" s="3">
        <f t="shared" si="278"/>
        <v>0</v>
      </c>
      <c r="DJ180" s="3">
        <f t="shared" si="279"/>
        <v>0</v>
      </c>
      <c r="DK180" s="3">
        <f>IF(DF180=0,0,IF(DH180-DI180=0,0,MIN(DH180-DI180,$D$1-$C180-SUMIF($J$15:DJ$15,"Snowball",$J180:DJ180))))</f>
        <v>0</v>
      </c>
      <c r="DL180" s="3">
        <f t="shared" si="303"/>
        <v>0</v>
      </c>
      <c r="DM180" s="104">
        <f t="shared" si="360"/>
        <v>0</v>
      </c>
      <c r="DN180" s="3">
        <f t="shared" si="361"/>
        <v>0</v>
      </c>
      <c r="DO180" s="3">
        <f t="shared" si="362"/>
        <v>0</v>
      </c>
      <c r="DP180" s="3">
        <f t="shared" si="280"/>
        <v>0</v>
      </c>
      <c r="DQ180" s="3">
        <f t="shared" si="281"/>
        <v>0</v>
      </c>
      <c r="DR180" s="3">
        <f>IF(DM180=0,0,IF(DO180-DP180=0,0,MIN(DO180-DP180,$D$1-$C180-SUMIF($J$15:DQ$15,"Snowball",$J180:DQ180))))</f>
        <v>0</v>
      </c>
      <c r="DS180" s="3">
        <f t="shared" si="304"/>
        <v>0</v>
      </c>
      <c r="DT180" s="104">
        <f t="shared" si="363"/>
        <v>0</v>
      </c>
      <c r="DU180" s="3">
        <f t="shared" si="364"/>
        <v>0</v>
      </c>
      <c r="DV180" s="3">
        <f t="shared" si="365"/>
        <v>0</v>
      </c>
      <c r="DW180" s="3">
        <f t="shared" si="282"/>
        <v>0</v>
      </c>
      <c r="DX180" s="3">
        <f t="shared" si="283"/>
        <v>0</v>
      </c>
      <c r="DY180" s="3">
        <f>IF(DT180=0,0,IF(DV180-DW180=0,0,MIN(DV180-DW180,$D$1-$C180-SUMIF($J$15:DX$15,"Snowball",$J180:DX180))))</f>
        <v>0</v>
      </c>
      <c r="DZ180" s="3">
        <f t="shared" si="305"/>
        <v>0</v>
      </c>
      <c r="EA180" s="104">
        <f t="shared" si="366"/>
        <v>0</v>
      </c>
      <c r="EB180" s="3">
        <f t="shared" si="367"/>
        <v>0</v>
      </c>
      <c r="EC180" s="3">
        <f t="shared" si="368"/>
        <v>0</v>
      </c>
      <c r="ED180" s="3">
        <f t="shared" si="284"/>
        <v>0</v>
      </c>
      <c r="EE180" s="3">
        <f t="shared" si="285"/>
        <v>0</v>
      </c>
      <c r="EF180" s="3">
        <f>IF(EA180=0,0,IF(EC180-ED180=0,0,MIN(EC180-ED180,$D$1-$C180-SUMIF($J$15:EE$15,"Snowball",$J180:EE180))))</f>
        <v>0</v>
      </c>
      <c r="EG180" s="3">
        <f t="shared" si="306"/>
        <v>0</v>
      </c>
      <c r="EH180" s="104">
        <f t="shared" si="369"/>
        <v>0</v>
      </c>
      <c r="EI180" s="3">
        <f t="shared" si="370"/>
        <v>0</v>
      </c>
      <c r="EJ180" s="3">
        <f t="shared" si="371"/>
        <v>0</v>
      </c>
      <c r="EK180" s="3">
        <f t="shared" si="286"/>
        <v>0</v>
      </c>
      <c r="EL180" s="3">
        <f t="shared" si="287"/>
        <v>0</v>
      </c>
      <c r="EM180" s="3">
        <f>IF(EH180=0,0,IF(EJ180-EK180=0,0,MIN(EJ180-EK180,$D$1-$C180-SUMIF($J$15:EL$15,"Snowball",$J180:EL180))))</f>
        <v>0</v>
      </c>
      <c r="EN180" s="3">
        <f t="shared" si="307"/>
        <v>0</v>
      </c>
    </row>
    <row r="181" spans="1:144" x14ac:dyDescent="0.25">
      <c r="A181" s="1" t="s">
        <v>181</v>
      </c>
      <c r="B181" s="76">
        <f t="shared" si="308"/>
        <v>0</v>
      </c>
      <c r="C181" s="3">
        <f t="shared" si="309"/>
        <v>0</v>
      </c>
      <c r="D181" s="101">
        <f t="shared" si="310"/>
        <v>0</v>
      </c>
      <c r="E181" s="104">
        <f t="shared" si="311"/>
        <v>0</v>
      </c>
      <c r="F181" s="3">
        <f t="shared" si="312"/>
        <v>0</v>
      </c>
      <c r="G181" s="3">
        <f t="shared" si="313"/>
        <v>0</v>
      </c>
      <c r="H181" s="3">
        <f t="shared" si="248"/>
        <v>0</v>
      </c>
      <c r="I181" s="3">
        <f t="shared" si="249"/>
        <v>0</v>
      </c>
      <c r="J181" s="3">
        <f t="shared" si="314"/>
        <v>0</v>
      </c>
      <c r="K181" s="3">
        <f t="shared" si="288"/>
        <v>0</v>
      </c>
      <c r="L181" s="104">
        <f t="shared" si="315"/>
        <v>0</v>
      </c>
      <c r="M181" s="3">
        <f t="shared" si="316"/>
        <v>0</v>
      </c>
      <c r="N181" s="3">
        <f t="shared" si="317"/>
        <v>0</v>
      </c>
      <c r="O181" s="3">
        <f t="shared" si="250"/>
        <v>0</v>
      </c>
      <c r="P181" s="3">
        <f t="shared" si="251"/>
        <v>0</v>
      </c>
      <c r="Q181" s="3">
        <f>IF(L181=0,0,IF(N181-O181=0,0,MIN(N181-O181,$D$1-$C181-SUMIF($J$15:P$15,"Snowball",$J181:P181))))</f>
        <v>0</v>
      </c>
      <c r="R181" s="3">
        <f t="shared" si="289"/>
        <v>0</v>
      </c>
      <c r="S181" s="104">
        <f t="shared" si="318"/>
        <v>0</v>
      </c>
      <c r="T181" s="3">
        <f t="shared" si="319"/>
        <v>0</v>
      </c>
      <c r="U181" s="3">
        <f t="shared" si="320"/>
        <v>0</v>
      </c>
      <c r="V181" s="3">
        <f t="shared" si="252"/>
        <v>0</v>
      </c>
      <c r="W181" s="3">
        <f t="shared" si="253"/>
        <v>0</v>
      </c>
      <c r="X181" s="3">
        <f>IF(S181=0,0,IF(U181-V181=0,0,MIN(U181-V181,$D$1-$C181-SUMIF($J$15:W$15,"Snowball",$J181:W181))))</f>
        <v>0</v>
      </c>
      <c r="Y181" s="3">
        <f t="shared" si="290"/>
        <v>0</v>
      </c>
      <c r="Z181" s="104">
        <f t="shared" si="321"/>
        <v>0</v>
      </c>
      <c r="AA181" s="3">
        <f t="shared" si="322"/>
        <v>0</v>
      </c>
      <c r="AB181" s="3">
        <f t="shared" si="323"/>
        <v>0</v>
      </c>
      <c r="AC181" s="3">
        <f t="shared" si="254"/>
        <v>0</v>
      </c>
      <c r="AD181" s="3">
        <f t="shared" si="255"/>
        <v>0</v>
      </c>
      <c r="AE181" s="3">
        <f>IF(Z181=0,0,IF(AB181-AC181=0,0,MIN(AB181-AC181,$D$1-$C181-SUMIF($J$15:AD$15,"Snowball",$J181:AD181))))</f>
        <v>0</v>
      </c>
      <c r="AF181" s="3">
        <f t="shared" si="291"/>
        <v>0</v>
      </c>
      <c r="AG181" s="104">
        <f t="shared" si="324"/>
        <v>0</v>
      </c>
      <c r="AH181" s="3">
        <f t="shared" si="325"/>
        <v>0</v>
      </c>
      <c r="AI181" s="3">
        <f t="shared" si="326"/>
        <v>0</v>
      </c>
      <c r="AJ181" s="3">
        <f t="shared" si="256"/>
        <v>0</v>
      </c>
      <c r="AK181" s="3">
        <f t="shared" si="257"/>
        <v>0</v>
      </c>
      <c r="AL181" s="3">
        <f>IF(AG181=0,0,IF(AI181-AJ181=0,0,MIN(AI181-AJ181,$D$1-$C181-SUMIF($J$15:AK$15,"Snowball",$J181:AK181))))</f>
        <v>0</v>
      </c>
      <c r="AM181" s="3">
        <f t="shared" si="292"/>
        <v>0</v>
      </c>
      <c r="AN181" s="104">
        <f t="shared" si="327"/>
        <v>0</v>
      </c>
      <c r="AO181" s="3">
        <f t="shared" si="328"/>
        <v>0</v>
      </c>
      <c r="AP181" s="3">
        <f t="shared" si="329"/>
        <v>0</v>
      </c>
      <c r="AQ181" s="3">
        <f t="shared" si="258"/>
        <v>0</v>
      </c>
      <c r="AR181" s="3">
        <f t="shared" si="259"/>
        <v>0</v>
      </c>
      <c r="AS181" s="3">
        <f>IF(AN181=0,0,IF(AP181-AQ181=0,0,MIN(AP181-AQ181,$D$1-$C181-SUMIF($J$15:AR$15,"Snowball",$J181:AR181))))</f>
        <v>0</v>
      </c>
      <c r="AT181" s="3">
        <f t="shared" si="293"/>
        <v>0</v>
      </c>
      <c r="AU181" s="104">
        <f t="shared" si="330"/>
        <v>0</v>
      </c>
      <c r="AV181" s="3">
        <f t="shared" si="331"/>
        <v>0</v>
      </c>
      <c r="AW181" s="3">
        <f t="shared" si="332"/>
        <v>0</v>
      </c>
      <c r="AX181" s="3">
        <f t="shared" si="260"/>
        <v>0</v>
      </c>
      <c r="AY181" s="3">
        <f t="shared" si="261"/>
        <v>0</v>
      </c>
      <c r="AZ181" s="3">
        <f>IF(AU181=0,0,IF(AW181-AX181=0,0,MIN(AW181-AX181,$D$1-$C181-SUMIF($J$15:AY$15,"Snowball",$J181:AY181))))</f>
        <v>0</v>
      </c>
      <c r="BA181" s="3">
        <f t="shared" si="294"/>
        <v>0</v>
      </c>
      <c r="BB181" s="104">
        <f t="shared" si="333"/>
        <v>0</v>
      </c>
      <c r="BC181" s="3">
        <f t="shared" si="334"/>
        <v>0</v>
      </c>
      <c r="BD181" s="3">
        <f t="shared" si="335"/>
        <v>0</v>
      </c>
      <c r="BE181" s="3">
        <f t="shared" si="262"/>
        <v>0</v>
      </c>
      <c r="BF181" s="3">
        <f t="shared" si="263"/>
        <v>0</v>
      </c>
      <c r="BG181" s="3">
        <f>IF(BB181=0,0,IF(BD181-BE181=0,0,MIN(BD181-BE181,$D$1-$C181-SUMIF($J$15:BF$15,"Snowball",$J181:BF181))))</f>
        <v>0</v>
      </c>
      <c r="BH181" s="3">
        <f t="shared" si="295"/>
        <v>0</v>
      </c>
      <c r="BI181" s="104">
        <f t="shared" si="336"/>
        <v>0</v>
      </c>
      <c r="BJ181" s="3">
        <f t="shared" si="337"/>
        <v>0</v>
      </c>
      <c r="BK181" s="3">
        <f t="shared" si="338"/>
        <v>0</v>
      </c>
      <c r="BL181" s="3">
        <f t="shared" si="264"/>
        <v>0</v>
      </c>
      <c r="BM181" s="3">
        <f t="shared" si="265"/>
        <v>0</v>
      </c>
      <c r="BN181" s="3">
        <f>IF(BI181=0,0,IF(BK181-BL181=0,0,MIN(BK181-BL181,$D$1-$C181-SUMIF($J$15:BM$15,"Snowball",$J181:BM181))))</f>
        <v>0</v>
      </c>
      <c r="BO181" s="3">
        <f t="shared" si="296"/>
        <v>0</v>
      </c>
      <c r="BP181" s="104">
        <f t="shared" si="339"/>
        <v>0</v>
      </c>
      <c r="BQ181" s="3">
        <f t="shared" si="340"/>
        <v>0</v>
      </c>
      <c r="BR181" s="3">
        <f t="shared" si="341"/>
        <v>0</v>
      </c>
      <c r="BS181" s="3">
        <f t="shared" si="266"/>
        <v>0</v>
      </c>
      <c r="BT181" s="3">
        <f t="shared" si="267"/>
        <v>0</v>
      </c>
      <c r="BU181" s="3">
        <f>IF(BP181=0,0,IF(BR181-BS181=0,0,MIN(BR181-BS181,$D$1-$C181-SUMIF($J$15:BT$15,"Snowball",$J181:BT181))))</f>
        <v>0</v>
      </c>
      <c r="BV181" s="3">
        <f t="shared" si="297"/>
        <v>0</v>
      </c>
      <c r="BW181" s="104">
        <f t="shared" si="342"/>
        <v>0</v>
      </c>
      <c r="BX181" s="3">
        <f t="shared" si="343"/>
        <v>0</v>
      </c>
      <c r="BY181" s="3">
        <f t="shared" si="344"/>
        <v>0</v>
      </c>
      <c r="BZ181" s="3">
        <f t="shared" si="268"/>
        <v>0</v>
      </c>
      <c r="CA181" s="3">
        <f t="shared" si="269"/>
        <v>0</v>
      </c>
      <c r="CB181" s="3">
        <f>IF(BW181=0,0,IF(BY181-BZ181=0,0,MIN(BY181-BZ181,$D$1-$C181-SUMIF($J$15:CA$15,"Snowball",$J181:CA181))))</f>
        <v>0</v>
      </c>
      <c r="CC181" s="3">
        <f t="shared" si="298"/>
        <v>0</v>
      </c>
      <c r="CD181" s="104">
        <f t="shared" si="345"/>
        <v>0</v>
      </c>
      <c r="CE181" s="3">
        <f t="shared" si="346"/>
        <v>0</v>
      </c>
      <c r="CF181" s="3">
        <f t="shared" si="347"/>
        <v>0</v>
      </c>
      <c r="CG181" s="3">
        <f t="shared" si="270"/>
        <v>0</v>
      </c>
      <c r="CH181" s="3">
        <f t="shared" si="271"/>
        <v>0</v>
      </c>
      <c r="CI181" s="3">
        <f>IF(CD181=0,0,IF(CF181-CG181=0,0,MIN(CF181-CG181,$D$1-$C181-SUMIF($J$15:CH$15,"Snowball",$J181:CH181))))</f>
        <v>0</v>
      </c>
      <c r="CJ181" s="3">
        <f t="shared" si="299"/>
        <v>0</v>
      </c>
      <c r="CK181" s="104">
        <f t="shared" si="348"/>
        <v>0</v>
      </c>
      <c r="CL181" s="3">
        <f t="shared" si="349"/>
        <v>0</v>
      </c>
      <c r="CM181" s="3">
        <f t="shared" si="350"/>
        <v>0</v>
      </c>
      <c r="CN181" s="3">
        <f t="shared" si="272"/>
        <v>0</v>
      </c>
      <c r="CO181" s="3">
        <f t="shared" si="273"/>
        <v>0</v>
      </c>
      <c r="CP181" s="3">
        <f>IF(CK181=0,0,IF(CM181-CN181=0,0,MIN(CM181-CN181,$D$1-$C181-SUMIF($J$15:CO$15,"Snowball",$J181:CO181))))</f>
        <v>0</v>
      </c>
      <c r="CQ181" s="3">
        <f t="shared" si="300"/>
        <v>0</v>
      </c>
      <c r="CR181" s="104">
        <f t="shared" si="351"/>
        <v>0</v>
      </c>
      <c r="CS181" s="3">
        <f t="shared" si="352"/>
        <v>0</v>
      </c>
      <c r="CT181" s="3">
        <f t="shared" si="353"/>
        <v>0</v>
      </c>
      <c r="CU181" s="3">
        <f t="shared" si="274"/>
        <v>0</v>
      </c>
      <c r="CV181" s="3">
        <f t="shared" si="275"/>
        <v>0</v>
      </c>
      <c r="CW181" s="3">
        <f>IF(CR181=0,0,IF(CT181-CU181=0,0,MIN(CT181-CU181,$D$1-$C181-SUMIF($J$15:CV$15,"Snowball",$J181:CV181))))</f>
        <v>0</v>
      </c>
      <c r="CX181" s="3">
        <f t="shared" si="301"/>
        <v>0</v>
      </c>
      <c r="CY181" s="104">
        <f t="shared" si="354"/>
        <v>0</v>
      </c>
      <c r="CZ181" s="3">
        <f t="shared" si="355"/>
        <v>0</v>
      </c>
      <c r="DA181" s="3">
        <f t="shared" si="356"/>
        <v>0</v>
      </c>
      <c r="DB181" s="3">
        <f t="shared" si="276"/>
        <v>0</v>
      </c>
      <c r="DC181" s="3">
        <f t="shared" si="277"/>
        <v>0</v>
      </c>
      <c r="DD181" s="3">
        <f>IF(CY181=0,0,IF(DA181-DB181=0,0,MIN(DA181-DB181,$D$1-$C181-SUMIF($J$15:DC$15,"Snowball",$J181:DC181))))</f>
        <v>0</v>
      </c>
      <c r="DE181" s="3">
        <f t="shared" si="302"/>
        <v>0</v>
      </c>
      <c r="DF181" s="104">
        <f t="shared" si="357"/>
        <v>0</v>
      </c>
      <c r="DG181" s="3">
        <f t="shared" si="358"/>
        <v>0</v>
      </c>
      <c r="DH181" s="3">
        <f t="shared" si="359"/>
        <v>0</v>
      </c>
      <c r="DI181" s="3">
        <f t="shared" si="278"/>
        <v>0</v>
      </c>
      <c r="DJ181" s="3">
        <f t="shared" si="279"/>
        <v>0</v>
      </c>
      <c r="DK181" s="3">
        <f>IF(DF181=0,0,IF(DH181-DI181=0,0,MIN(DH181-DI181,$D$1-$C181-SUMIF($J$15:DJ$15,"Snowball",$J181:DJ181))))</f>
        <v>0</v>
      </c>
      <c r="DL181" s="3">
        <f t="shared" si="303"/>
        <v>0</v>
      </c>
      <c r="DM181" s="104">
        <f t="shared" si="360"/>
        <v>0</v>
      </c>
      <c r="DN181" s="3">
        <f t="shared" si="361"/>
        <v>0</v>
      </c>
      <c r="DO181" s="3">
        <f t="shared" si="362"/>
        <v>0</v>
      </c>
      <c r="DP181" s="3">
        <f t="shared" si="280"/>
        <v>0</v>
      </c>
      <c r="DQ181" s="3">
        <f t="shared" si="281"/>
        <v>0</v>
      </c>
      <c r="DR181" s="3">
        <f>IF(DM181=0,0,IF(DO181-DP181=0,0,MIN(DO181-DP181,$D$1-$C181-SUMIF($J$15:DQ$15,"Snowball",$J181:DQ181))))</f>
        <v>0</v>
      </c>
      <c r="DS181" s="3">
        <f t="shared" si="304"/>
        <v>0</v>
      </c>
      <c r="DT181" s="104">
        <f t="shared" si="363"/>
        <v>0</v>
      </c>
      <c r="DU181" s="3">
        <f t="shared" si="364"/>
        <v>0</v>
      </c>
      <c r="DV181" s="3">
        <f t="shared" si="365"/>
        <v>0</v>
      </c>
      <c r="DW181" s="3">
        <f t="shared" si="282"/>
        <v>0</v>
      </c>
      <c r="DX181" s="3">
        <f t="shared" si="283"/>
        <v>0</v>
      </c>
      <c r="DY181" s="3">
        <f>IF(DT181=0,0,IF(DV181-DW181=0,0,MIN(DV181-DW181,$D$1-$C181-SUMIF($J$15:DX$15,"Snowball",$J181:DX181))))</f>
        <v>0</v>
      </c>
      <c r="DZ181" s="3">
        <f t="shared" si="305"/>
        <v>0</v>
      </c>
      <c r="EA181" s="104">
        <f t="shared" si="366"/>
        <v>0</v>
      </c>
      <c r="EB181" s="3">
        <f t="shared" si="367"/>
        <v>0</v>
      </c>
      <c r="EC181" s="3">
        <f t="shared" si="368"/>
        <v>0</v>
      </c>
      <c r="ED181" s="3">
        <f t="shared" si="284"/>
        <v>0</v>
      </c>
      <c r="EE181" s="3">
        <f t="shared" si="285"/>
        <v>0</v>
      </c>
      <c r="EF181" s="3">
        <f>IF(EA181=0,0,IF(EC181-ED181=0,0,MIN(EC181-ED181,$D$1-$C181-SUMIF($J$15:EE$15,"Snowball",$J181:EE181))))</f>
        <v>0</v>
      </c>
      <c r="EG181" s="3">
        <f t="shared" si="306"/>
        <v>0</v>
      </c>
      <c r="EH181" s="104">
        <f t="shared" si="369"/>
        <v>0</v>
      </c>
      <c r="EI181" s="3">
        <f t="shared" si="370"/>
        <v>0</v>
      </c>
      <c r="EJ181" s="3">
        <f t="shared" si="371"/>
        <v>0</v>
      </c>
      <c r="EK181" s="3">
        <f t="shared" si="286"/>
        <v>0</v>
      </c>
      <c r="EL181" s="3">
        <f t="shared" si="287"/>
        <v>0</v>
      </c>
      <c r="EM181" s="3">
        <f>IF(EH181=0,0,IF(EJ181-EK181=0,0,MIN(EJ181-EK181,$D$1-$C181-SUMIF($J$15:EL$15,"Snowball",$J181:EL181))))</f>
        <v>0</v>
      </c>
      <c r="EN181" s="3">
        <f t="shared" si="307"/>
        <v>0</v>
      </c>
    </row>
    <row r="182" spans="1:144" x14ac:dyDescent="0.25">
      <c r="A182" s="1" t="s">
        <v>182</v>
      </c>
      <c r="B182" s="76">
        <f t="shared" si="308"/>
        <v>0</v>
      </c>
      <c r="C182" s="3">
        <f t="shared" si="309"/>
        <v>0</v>
      </c>
      <c r="D182" s="101">
        <f t="shared" si="310"/>
        <v>0</v>
      </c>
      <c r="E182" s="104">
        <f t="shared" si="311"/>
        <v>0</v>
      </c>
      <c r="F182" s="3">
        <f t="shared" si="312"/>
        <v>0</v>
      </c>
      <c r="G182" s="3">
        <f t="shared" si="313"/>
        <v>0</v>
      </c>
      <c r="H182" s="3">
        <f t="shared" si="248"/>
        <v>0</v>
      </c>
      <c r="I182" s="3">
        <f t="shared" si="249"/>
        <v>0</v>
      </c>
      <c r="J182" s="3">
        <f t="shared" si="314"/>
        <v>0</v>
      </c>
      <c r="K182" s="3">
        <f t="shared" si="288"/>
        <v>0</v>
      </c>
      <c r="L182" s="104">
        <f t="shared" si="315"/>
        <v>0</v>
      </c>
      <c r="M182" s="3">
        <f t="shared" si="316"/>
        <v>0</v>
      </c>
      <c r="N182" s="3">
        <f t="shared" si="317"/>
        <v>0</v>
      </c>
      <c r="O182" s="3">
        <f t="shared" si="250"/>
        <v>0</v>
      </c>
      <c r="P182" s="3">
        <f t="shared" si="251"/>
        <v>0</v>
      </c>
      <c r="Q182" s="3">
        <f>IF(L182=0,0,IF(N182-O182=0,0,MIN(N182-O182,$D$1-$C182-SUMIF($J$15:P$15,"Snowball",$J182:P182))))</f>
        <v>0</v>
      </c>
      <c r="R182" s="3">
        <f t="shared" si="289"/>
        <v>0</v>
      </c>
      <c r="S182" s="104">
        <f t="shared" si="318"/>
        <v>0</v>
      </c>
      <c r="T182" s="3">
        <f t="shared" si="319"/>
        <v>0</v>
      </c>
      <c r="U182" s="3">
        <f t="shared" si="320"/>
        <v>0</v>
      </c>
      <c r="V182" s="3">
        <f t="shared" si="252"/>
        <v>0</v>
      </c>
      <c r="W182" s="3">
        <f t="shared" si="253"/>
        <v>0</v>
      </c>
      <c r="X182" s="3">
        <f>IF(S182=0,0,IF(U182-V182=0,0,MIN(U182-V182,$D$1-$C182-SUMIF($J$15:W$15,"Snowball",$J182:W182))))</f>
        <v>0</v>
      </c>
      <c r="Y182" s="3">
        <f t="shared" si="290"/>
        <v>0</v>
      </c>
      <c r="Z182" s="104">
        <f t="shared" si="321"/>
        <v>0</v>
      </c>
      <c r="AA182" s="3">
        <f t="shared" si="322"/>
        <v>0</v>
      </c>
      <c r="AB182" s="3">
        <f t="shared" si="323"/>
        <v>0</v>
      </c>
      <c r="AC182" s="3">
        <f t="shared" si="254"/>
        <v>0</v>
      </c>
      <c r="AD182" s="3">
        <f t="shared" si="255"/>
        <v>0</v>
      </c>
      <c r="AE182" s="3">
        <f>IF(Z182=0,0,IF(AB182-AC182=0,0,MIN(AB182-AC182,$D$1-$C182-SUMIF($J$15:AD$15,"Snowball",$J182:AD182))))</f>
        <v>0</v>
      </c>
      <c r="AF182" s="3">
        <f t="shared" si="291"/>
        <v>0</v>
      </c>
      <c r="AG182" s="104">
        <f t="shared" si="324"/>
        <v>0</v>
      </c>
      <c r="AH182" s="3">
        <f t="shared" si="325"/>
        <v>0</v>
      </c>
      <c r="AI182" s="3">
        <f t="shared" si="326"/>
        <v>0</v>
      </c>
      <c r="AJ182" s="3">
        <f t="shared" si="256"/>
        <v>0</v>
      </c>
      <c r="AK182" s="3">
        <f t="shared" si="257"/>
        <v>0</v>
      </c>
      <c r="AL182" s="3">
        <f>IF(AG182=0,0,IF(AI182-AJ182=0,0,MIN(AI182-AJ182,$D$1-$C182-SUMIF($J$15:AK$15,"Snowball",$J182:AK182))))</f>
        <v>0</v>
      </c>
      <c r="AM182" s="3">
        <f t="shared" si="292"/>
        <v>0</v>
      </c>
      <c r="AN182" s="104">
        <f t="shared" si="327"/>
        <v>0</v>
      </c>
      <c r="AO182" s="3">
        <f t="shared" si="328"/>
        <v>0</v>
      </c>
      <c r="AP182" s="3">
        <f t="shared" si="329"/>
        <v>0</v>
      </c>
      <c r="AQ182" s="3">
        <f t="shared" si="258"/>
        <v>0</v>
      </c>
      <c r="AR182" s="3">
        <f t="shared" si="259"/>
        <v>0</v>
      </c>
      <c r="AS182" s="3">
        <f>IF(AN182=0,0,IF(AP182-AQ182=0,0,MIN(AP182-AQ182,$D$1-$C182-SUMIF($J$15:AR$15,"Snowball",$J182:AR182))))</f>
        <v>0</v>
      </c>
      <c r="AT182" s="3">
        <f t="shared" si="293"/>
        <v>0</v>
      </c>
      <c r="AU182" s="104">
        <f t="shared" si="330"/>
        <v>0</v>
      </c>
      <c r="AV182" s="3">
        <f t="shared" si="331"/>
        <v>0</v>
      </c>
      <c r="AW182" s="3">
        <f t="shared" si="332"/>
        <v>0</v>
      </c>
      <c r="AX182" s="3">
        <f t="shared" si="260"/>
        <v>0</v>
      </c>
      <c r="AY182" s="3">
        <f t="shared" si="261"/>
        <v>0</v>
      </c>
      <c r="AZ182" s="3">
        <f>IF(AU182=0,0,IF(AW182-AX182=0,0,MIN(AW182-AX182,$D$1-$C182-SUMIF($J$15:AY$15,"Snowball",$J182:AY182))))</f>
        <v>0</v>
      </c>
      <c r="BA182" s="3">
        <f t="shared" si="294"/>
        <v>0</v>
      </c>
      <c r="BB182" s="104">
        <f t="shared" si="333"/>
        <v>0</v>
      </c>
      <c r="BC182" s="3">
        <f t="shared" si="334"/>
        <v>0</v>
      </c>
      <c r="BD182" s="3">
        <f t="shared" si="335"/>
        <v>0</v>
      </c>
      <c r="BE182" s="3">
        <f t="shared" si="262"/>
        <v>0</v>
      </c>
      <c r="BF182" s="3">
        <f t="shared" si="263"/>
        <v>0</v>
      </c>
      <c r="BG182" s="3">
        <f>IF(BB182=0,0,IF(BD182-BE182=0,0,MIN(BD182-BE182,$D$1-$C182-SUMIF($J$15:BF$15,"Snowball",$J182:BF182))))</f>
        <v>0</v>
      </c>
      <c r="BH182" s="3">
        <f t="shared" si="295"/>
        <v>0</v>
      </c>
      <c r="BI182" s="104">
        <f t="shared" si="336"/>
        <v>0</v>
      </c>
      <c r="BJ182" s="3">
        <f t="shared" si="337"/>
        <v>0</v>
      </c>
      <c r="BK182" s="3">
        <f t="shared" si="338"/>
        <v>0</v>
      </c>
      <c r="BL182" s="3">
        <f t="shared" si="264"/>
        <v>0</v>
      </c>
      <c r="BM182" s="3">
        <f t="shared" si="265"/>
        <v>0</v>
      </c>
      <c r="BN182" s="3">
        <f>IF(BI182=0,0,IF(BK182-BL182=0,0,MIN(BK182-BL182,$D$1-$C182-SUMIF($J$15:BM$15,"Snowball",$J182:BM182))))</f>
        <v>0</v>
      </c>
      <c r="BO182" s="3">
        <f t="shared" si="296"/>
        <v>0</v>
      </c>
      <c r="BP182" s="104">
        <f t="shared" si="339"/>
        <v>0</v>
      </c>
      <c r="BQ182" s="3">
        <f t="shared" si="340"/>
        <v>0</v>
      </c>
      <c r="BR182" s="3">
        <f t="shared" si="341"/>
        <v>0</v>
      </c>
      <c r="BS182" s="3">
        <f t="shared" si="266"/>
        <v>0</v>
      </c>
      <c r="BT182" s="3">
        <f t="shared" si="267"/>
        <v>0</v>
      </c>
      <c r="BU182" s="3">
        <f>IF(BP182=0,0,IF(BR182-BS182=0,0,MIN(BR182-BS182,$D$1-$C182-SUMIF($J$15:BT$15,"Snowball",$J182:BT182))))</f>
        <v>0</v>
      </c>
      <c r="BV182" s="3">
        <f t="shared" si="297"/>
        <v>0</v>
      </c>
      <c r="BW182" s="104">
        <f t="shared" si="342"/>
        <v>0</v>
      </c>
      <c r="BX182" s="3">
        <f t="shared" si="343"/>
        <v>0</v>
      </c>
      <c r="BY182" s="3">
        <f t="shared" si="344"/>
        <v>0</v>
      </c>
      <c r="BZ182" s="3">
        <f t="shared" si="268"/>
        <v>0</v>
      </c>
      <c r="CA182" s="3">
        <f t="shared" si="269"/>
        <v>0</v>
      </c>
      <c r="CB182" s="3">
        <f>IF(BW182=0,0,IF(BY182-BZ182=0,0,MIN(BY182-BZ182,$D$1-$C182-SUMIF($J$15:CA$15,"Snowball",$J182:CA182))))</f>
        <v>0</v>
      </c>
      <c r="CC182" s="3">
        <f t="shared" si="298"/>
        <v>0</v>
      </c>
      <c r="CD182" s="104">
        <f t="shared" si="345"/>
        <v>0</v>
      </c>
      <c r="CE182" s="3">
        <f t="shared" si="346"/>
        <v>0</v>
      </c>
      <c r="CF182" s="3">
        <f t="shared" si="347"/>
        <v>0</v>
      </c>
      <c r="CG182" s="3">
        <f t="shared" si="270"/>
        <v>0</v>
      </c>
      <c r="CH182" s="3">
        <f t="shared" si="271"/>
        <v>0</v>
      </c>
      <c r="CI182" s="3">
        <f>IF(CD182=0,0,IF(CF182-CG182=0,0,MIN(CF182-CG182,$D$1-$C182-SUMIF($J$15:CH$15,"Snowball",$J182:CH182))))</f>
        <v>0</v>
      </c>
      <c r="CJ182" s="3">
        <f t="shared" si="299"/>
        <v>0</v>
      </c>
      <c r="CK182" s="104">
        <f t="shared" si="348"/>
        <v>0</v>
      </c>
      <c r="CL182" s="3">
        <f t="shared" si="349"/>
        <v>0</v>
      </c>
      <c r="CM182" s="3">
        <f t="shared" si="350"/>
        <v>0</v>
      </c>
      <c r="CN182" s="3">
        <f t="shared" si="272"/>
        <v>0</v>
      </c>
      <c r="CO182" s="3">
        <f t="shared" si="273"/>
        <v>0</v>
      </c>
      <c r="CP182" s="3">
        <f>IF(CK182=0,0,IF(CM182-CN182=0,0,MIN(CM182-CN182,$D$1-$C182-SUMIF($J$15:CO$15,"Snowball",$J182:CO182))))</f>
        <v>0</v>
      </c>
      <c r="CQ182" s="3">
        <f t="shared" si="300"/>
        <v>0</v>
      </c>
      <c r="CR182" s="104">
        <f t="shared" si="351"/>
        <v>0</v>
      </c>
      <c r="CS182" s="3">
        <f t="shared" si="352"/>
        <v>0</v>
      </c>
      <c r="CT182" s="3">
        <f t="shared" si="353"/>
        <v>0</v>
      </c>
      <c r="CU182" s="3">
        <f t="shared" si="274"/>
        <v>0</v>
      </c>
      <c r="CV182" s="3">
        <f t="shared" si="275"/>
        <v>0</v>
      </c>
      <c r="CW182" s="3">
        <f>IF(CR182=0,0,IF(CT182-CU182=0,0,MIN(CT182-CU182,$D$1-$C182-SUMIF($J$15:CV$15,"Snowball",$J182:CV182))))</f>
        <v>0</v>
      </c>
      <c r="CX182" s="3">
        <f t="shared" si="301"/>
        <v>0</v>
      </c>
      <c r="CY182" s="104">
        <f t="shared" si="354"/>
        <v>0</v>
      </c>
      <c r="CZ182" s="3">
        <f t="shared" si="355"/>
        <v>0</v>
      </c>
      <c r="DA182" s="3">
        <f t="shared" si="356"/>
        <v>0</v>
      </c>
      <c r="DB182" s="3">
        <f t="shared" si="276"/>
        <v>0</v>
      </c>
      <c r="DC182" s="3">
        <f t="shared" si="277"/>
        <v>0</v>
      </c>
      <c r="DD182" s="3">
        <f>IF(CY182=0,0,IF(DA182-DB182=0,0,MIN(DA182-DB182,$D$1-$C182-SUMIF($J$15:DC$15,"Snowball",$J182:DC182))))</f>
        <v>0</v>
      </c>
      <c r="DE182" s="3">
        <f t="shared" si="302"/>
        <v>0</v>
      </c>
      <c r="DF182" s="104">
        <f t="shared" si="357"/>
        <v>0</v>
      </c>
      <c r="DG182" s="3">
        <f t="shared" si="358"/>
        <v>0</v>
      </c>
      <c r="DH182" s="3">
        <f t="shared" si="359"/>
        <v>0</v>
      </c>
      <c r="DI182" s="3">
        <f t="shared" si="278"/>
        <v>0</v>
      </c>
      <c r="DJ182" s="3">
        <f t="shared" si="279"/>
        <v>0</v>
      </c>
      <c r="DK182" s="3">
        <f>IF(DF182=0,0,IF(DH182-DI182=0,0,MIN(DH182-DI182,$D$1-$C182-SUMIF($J$15:DJ$15,"Snowball",$J182:DJ182))))</f>
        <v>0</v>
      </c>
      <c r="DL182" s="3">
        <f t="shared" si="303"/>
        <v>0</v>
      </c>
      <c r="DM182" s="104">
        <f t="shared" si="360"/>
        <v>0</v>
      </c>
      <c r="DN182" s="3">
        <f t="shared" si="361"/>
        <v>0</v>
      </c>
      <c r="DO182" s="3">
        <f t="shared" si="362"/>
        <v>0</v>
      </c>
      <c r="DP182" s="3">
        <f t="shared" si="280"/>
        <v>0</v>
      </c>
      <c r="DQ182" s="3">
        <f t="shared" si="281"/>
        <v>0</v>
      </c>
      <c r="DR182" s="3">
        <f>IF(DM182=0,0,IF(DO182-DP182=0,0,MIN(DO182-DP182,$D$1-$C182-SUMIF($J$15:DQ$15,"Snowball",$J182:DQ182))))</f>
        <v>0</v>
      </c>
      <c r="DS182" s="3">
        <f t="shared" si="304"/>
        <v>0</v>
      </c>
      <c r="DT182" s="104">
        <f t="shared" si="363"/>
        <v>0</v>
      </c>
      <c r="DU182" s="3">
        <f t="shared" si="364"/>
        <v>0</v>
      </c>
      <c r="DV182" s="3">
        <f t="shared" si="365"/>
        <v>0</v>
      </c>
      <c r="DW182" s="3">
        <f t="shared" si="282"/>
        <v>0</v>
      </c>
      <c r="DX182" s="3">
        <f t="shared" si="283"/>
        <v>0</v>
      </c>
      <c r="DY182" s="3">
        <f>IF(DT182=0,0,IF(DV182-DW182=0,0,MIN(DV182-DW182,$D$1-$C182-SUMIF($J$15:DX$15,"Snowball",$J182:DX182))))</f>
        <v>0</v>
      </c>
      <c r="DZ182" s="3">
        <f t="shared" si="305"/>
        <v>0</v>
      </c>
      <c r="EA182" s="104">
        <f t="shared" si="366"/>
        <v>0</v>
      </c>
      <c r="EB182" s="3">
        <f t="shared" si="367"/>
        <v>0</v>
      </c>
      <c r="EC182" s="3">
        <f t="shared" si="368"/>
        <v>0</v>
      </c>
      <c r="ED182" s="3">
        <f t="shared" si="284"/>
        <v>0</v>
      </c>
      <c r="EE182" s="3">
        <f t="shared" si="285"/>
        <v>0</v>
      </c>
      <c r="EF182" s="3">
        <f>IF(EA182=0,0,IF(EC182-ED182=0,0,MIN(EC182-ED182,$D$1-$C182-SUMIF($J$15:EE$15,"Snowball",$J182:EE182))))</f>
        <v>0</v>
      </c>
      <c r="EG182" s="3">
        <f t="shared" si="306"/>
        <v>0</v>
      </c>
      <c r="EH182" s="104">
        <f t="shared" si="369"/>
        <v>0</v>
      </c>
      <c r="EI182" s="3">
        <f t="shared" si="370"/>
        <v>0</v>
      </c>
      <c r="EJ182" s="3">
        <f t="shared" si="371"/>
        <v>0</v>
      </c>
      <c r="EK182" s="3">
        <f t="shared" si="286"/>
        <v>0</v>
      </c>
      <c r="EL182" s="3">
        <f t="shared" si="287"/>
        <v>0</v>
      </c>
      <c r="EM182" s="3">
        <f>IF(EH182=0,0,IF(EJ182-EK182=0,0,MIN(EJ182-EK182,$D$1-$C182-SUMIF($J$15:EL$15,"Snowball",$J182:EL182))))</f>
        <v>0</v>
      </c>
      <c r="EN182" s="3">
        <f t="shared" si="307"/>
        <v>0</v>
      </c>
    </row>
    <row r="183" spans="1:144" x14ac:dyDescent="0.25">
      <c r="A183" s="1" t="s">
        <v>183</v>
      </c>
      <c r="B183" s="76">
        <f t="shared" si="308"/>
        <v>0</v>
      </c>
      <c r="C183" s="3">
        <f t="shared" si="309"/>
        <v>0</v>
      </c>
      <c r="D183" s="101">
        <f t="shared" si="310"/>
        <v>0</v>
      </c>
      <c r="E183" s="104">
        <f t="shared" si="311"/>
        <v>0</v>
      </c>
      <c r="F183" s="3">
        <f t="shared" si="312"/>
        <v>0</v>
      </c>
      <c r="G183" s="3">
        <f t="shared" si="313"/>
        <v>0</v>
      </c>
      <c r="H183" s="3">
        <f t="shared" si="248"/>
        <v>0</v>
      </c>
      <c r="I183" s="3">
        <f t="shared" si="249"/>
        <v>0</v>
      </c>
      <c r="J183" s="3">
        <f t="shared" si="314"/>
        <v>0</v>
      </c>
      <c r="K183" s="3">
        <f t="shared" si="288"/>
        <v>0</v>
      </c>
      <c r="L183" s="104">
        <f t="shared" si="315"/>
        <v>0</v>
      </c>
      <c r="M183" s="3">
        <f t="shared" si="316"/>
        <v>0</v>
      </c>
      <c r="N183" s="3">
        <f t="shared" si="317"/>
        <v>0</v>
      </c>
      <c r="O183" s="3">
        <f t="shared" si="250"/>
        <v>0</v>
      </c>
      <c r="P183" s="3">
        <f t="shared" si="251"/>
        <v>0</v>
      </c>
      <c r="Q183" s="3">
        <f>IF(L183=0,0,IF(N183-O183=0,0,MIN(N183-O183,$D$1-$C183-SUMIF($J$15:P$15,"Snowball",$J183:P183))))</f>
        <v>0</v>
      </c>
      <c r="R183" s="3">
        <f t="shared" si="289"/>
        <v>0</v>
      </c>
      <c r="S183" s="104">
        <f t="shared" si="318"/>
        <v>0</v>
      </c>
      <c r="T183" s="3">
        <f t="shared" si="319"/>
        <v>0</v>
      </c>
      <c r="U183" s="3">
        <f t="shared" si="320"/>
        <v>0</v>
      </c>
      <c r="V183" s="3">
        <f t="shared" si="252"/>
        <v>0</v>
      </c>
      <c r="W183" s="3">
        <f t="shared" si="253"/>
        <v>0</v>
      </c>
      <c r="X183" s="3">
        <f>IF(S183=0,0,IF(U183-V183=0,0,MIN(U183-V183,$D$1-$C183-SUMIF($J$15:W$15,"Snowball",$J183:W183))))</f>
        <v>0</v>
      </c>
      <c r="Y183" s="3">
        <f t="shared" si="290"/>
        <v>0</v>
      </c>
      <c r="Z183" s="104">
        <f t="shared" si="321"/>
        <v>0</v>
      </c>
      <c r="AA183" s="3">
        <f t="shared" si="322"/>
        <v>0</v>
      </c>
      <c r="AB183" s="3">
        <f t="shared" si="323"/>
        <v>0</v>
      </c>
      <c r="AC183" s="3">
        <f t="shared" si="254"/>
        <v>0</v>
      </c>
      <c r="AD183" s="3">
        <f t="shared" si="255"/>
        <v>0</v>
      </c>
      <c r="AE183" s="3">
        <f>IF(Z183=0,0,IF(AB183-AC183=0,0,MIN(AB183-AC183,$D$1-$C183-SUMIF($J$15:AD$15,"Snowball",$J183:AD183))))</f>
        <v>0</v>
      </c>
      <c r="AF183" s="3">
        <f t="shared" si="291"/>
        <v>0</v>
      </c>
      <c r="AG183" s="104">
        <f t="shared" si="324"/>
        <v>0</v>
      </c>
      <c r="AH183" s="3">
        <f t="shared" si="325"/>
        <v>0</v>
      </c>
      <c r="AI183" s="3">
        <f t="shared" si="326"/>
        <v>0</v>
      </c>
      <c r="AJ183" s="3">
        <f t="shared" si="256"/>
        <v>0</v>
      </c>
      <c r="AK183" s="3">
        <f t="shared" si="257"/>
        <v>0</v>
      </c>
      <c r="AL183" s="3">
        <f>IF(AG183=0,0,IF(AI183-AJ183=0,0,MIN(AI183-AJ183,$D$1-$C183-SUMIF($J$15:AK$15,"Snowball",$J183:AK183))))</f>
        <v>0</v>
      </c>
      <c r="AM183" s="3">
        <f t="shared" si="292"/>
        <v>0</v>
      </c>
      <c r="AN183" s="104">
        <f t="shared" si="327"/>
        <v>0</v>
      </c>
      <c r="AO183" s="3">
        <f t="shared" si="328"/>
        <v>0</v>
      </c>
      <c r="AP183" s="3">
        <f t="shared" si="329"/>
        <v>0</v>
      </c>
      <c r="AQ183" s="3">
        <f t="shared" si="258"/>
        <v>0</v>
      </c>
      <c r="AR183" s="3">
        <f t="shared" si="259"/>
        <v>0</v>
      </c>
      <c r="AS183" s="3">
        <f>IF(AN183=0,0,IF(AP183-AQ183=0,0,MIN(AP183-AQ183,$D$1-$C183-SUMIF($J$15:AR$15,"Snowball",$J183:AR183))))</f>
        <v>0</v>
      </c>
      <c r="AT183" s="3">
        <f t="shared" si="293"/>
        <v>0</v>
      </c>
      <c r="AU183" s="104">
        <f t="shared" si="330"/>
        <v>0</v>
      </c>
      <c r="AV183" s="3">
        <f t="shared" si="331"/>
        <v>0</v>
      </c>
      <c r="AW183" s="3">
        <f t="shared" si="332"/>
        <v>0</v>
      </c>
      <c r="AX183" s="3">
        <f t="shared" si="260"/>
        <v>0</v>
      </c>
      <c r="AY183" s="3">
        <f t="shared" si="261"/>
        <v>0</v>
      </c>
      <c r="AZ183" s="3">
        <f>IF(AU183=0,0,IF(AW183-AX183=0,0,MIN(AW183-AX183,$D$1-$C183-SUMIF($J$15:AY$15,"Snowball",$J183:AY183))))</f>
        <v>0</v>
      </c>
      <c r="BA183" s="3">
        <f t="shared" si="294"/>
        <v>0</v>
      </c>
      <c r="BB183" s="104">
        <f t="shared" si="333"/>
        <v>0</v>
      </c>
      <c r="BC183" s="3">
        <f t="shared" si="334"/>
        <v>0</v>
      </c>
      <c r="BD183" s="3">
        <f t="shared" si="335"/>
        <v>0</v>
      </c>
      <c r="BE183" s="3">
        <f t="shared" si="262"/>
        <v>0</v>
      </c>
      <c r="BF183" s="3">
        <f t="shared" si="263"/>
        <v>0</v>
      </c>
      <c r="BG183" s="3">
        <f>IF(BB183=0,0,IF(BD183-BE183=0,0,MIN(BD183-BE183,$D$1-$C183-SUMIF($J$15:BF$15,"Snowball",$J183:BF183))))</f>
        <v>0</v>
      </c>
      <c r="BH183" s="3">
        <f t="shared" si="295"/>
        <v>0</v>
      </c>
      <c r="BI183" s="104">
        <f t="shared" si="336"/>
        <v>0</v>
      </c>
      <c r="BJ183" s="3">
        <f t="shared" si="337"/>
        <v>0</v>
      </c>
      <c r="BK183" s="3">
        <f t="shared" si="338"/>
        <v>0</v>
      </c>
      <c r="BL183" s="3">
        <f t="shared" si="264"/>
        <v>0</v>
      </c>
      <c r="BM183" s="3">
        <f t="shared" si="265"/>
        <v>0</v>
      </c>
      <c r="BN183" s="3">
        <f>IF(BI183=0,0,IF(BK183-BL183=0,0,MIN(BK183-BL183,$D$1-$C183-SUMIF($J$15:BM$15,"Snowball",$J183:BM183))))</f>
        <v>0</v>
      </c>
      <c r="BO183" s="3">
        <f t="shared" si="296"/>
        <v>0</v>
      </c>
      <c r="BP183" s="104">
        <f t="shared" si="339"/>
        <v>0</v>
      </c>
      <c r="BQ183" s="3">
        <f t="shared" si="340"/>
        <v>0</v>
      </c>
      <c r="BR183" s="3">
        <f t="shared" si="341"/>
        <v>0</v>
      </c>
      <c r="BS183" s="3">
        <f t="shared" si="266"/>
        <v>0</v>
      </c>
      <c r="BT183" s="3">
        <f t="shared" si="267"/>
        <v>0</v>
      </c>
      <c r="BU183" s="3">
        <f>IF(BP183=0,0,IF(BR183-BS183=0,0,MIN(BR183-BS183,$D$1-$C183-SUMIF($J$15:BT$15,"Snowball",$J183:BT183))))</f>
        <v>0</v>
      </c>
      <c r="BV183" s="3">
        <f t="shared" si="297"/>
        <v>0</v>
      </c>
      <c r="BW183" s="104">
        <f t="shared" si="342"/>
        <v>0</v>
      </c>
      <c r="BX183" s="3">
        <f t="shared" si="343"/>
        <v>0</v>
      </c>
      <c r="BY183" s="3">
        <f t="shared" si="344"/>
        <v>0</v>
      </c>
      <c r="BZ183" s="3">
        <f t="shared" si="268"/>
        <v>0</v>
      </c>
      <c r="CA183" s="3">
        <f t="shared" si="269"/>
        <v>0</v>
      </c>
      <c r="CB183" s="3">
        <f>IF(BW183=0,0,IF(BY183-BZ183=0,0,MIN(BY183-BZ183,$D$1-$C183-SUMIF($J$15:CA$15,"Snowball",$J183:CA183))))</f>
        <v>0</v>
      </c>
      <c r="CC183" s="3">
        <f t="shared" si="298"/>
        <v>0</v>
      </c>
      <c r="CD183" s="104">
        <f t="shared" si="345"/>
        <v>0</v>
      </c>
      <c r="CE183" s="3">
        <f t="shared" si="346"/>
        <v>0</v>
      </c>
      <c r="CF183" s="3">
        <f t="shared" si="347"/>
        <v>0</v>
      </c>
      <c r="CG183" s="3">
        <f t="shared" si="270"/>
        <v>0</v>
      </c>
      <c r="CH183" s="3">
        <f t="shared" si="271"/>
        <v>0</v>
      </c>
      <c r="CI183" s="3">
        <f>IF(CD183=0,0,IF(CF183-CG183=0,0,MIN(CF183-CG183,$D$1-$C183-SUMIF($J$15:CH$15,"Snowball",$J183:CH183))))</f>
        <v>0</v>
      </c>
      <c r="CJ183" s="3">
        <f t="shared" si="299"/>
        <v>0</v>
      </c>
      <c r="CK183" s="104">
        <f t="shared" si="348"/>
        <v>0</v>
      </c>
      <c r="CL183" s="3">
        <f t="shared" si="349"/>
        <v>0</v>
      </c>
      <c r="CM183" s="3">
        <f t="shared" si="350"/>
        <v>0</v>
      </c>
      <c r="CN183" s="3">
        <f t="shared" si="272"/>
        <v>0</v>
      </c>
      <c r="CO183" s="3">
        <f t="shared" si="273"/>
        <v>0</v>
      </c>
      <c r="CP183" s="3">
        <f>IF(CK183=0,0,IF(CM183-CN183=0,0,MIN(CM183-CN183,$D$1-$C183-SUMIF($J$15:CO$15,"Snowball",$J183:CO183))))</f>
        <v>0</v>
      </c>
      <c r="CQ183" s="3">
        <f t="shared" si="300"/>
        <v>0</v>
      </c>
      <c r="CR183" s="104">
        <f t="shared" si="351"/>
        <v>0</v>
      </c>
      <c r="CS183" s="3">
        <f t="shared" si="352"/>
        <v>0</v>
      </c>
      <c r="CT183" s="3">
        <f t="shared" si="353"/>
        <v>0</v>
      </c>
      <c r="CU183" s="3">
        <f t="shared" si="274"/>
        <v>0</v>
      </c>
      <c r="CV183" s="3">
        <f t="shared" si="275"/>
        <v>0</v>
      </c>
      <c r="CW183" s="3">
        <f>IF(CR183=0,0,IF(CT183-CU183=0,0,MIN(CT183-CU183,$D$1-$C183-SUMIF($J$15:CV$15,"Snowball",$J183:CV183))))</f>
        <v>0</v>
      </c>
      <c r="CX183" s="3">
        <f t="shared" si="301"/>
        <v>0</v>
      </c>
      <c r="CY183" s="104">
        <f t="shared" si="354"/>
        <v>0</v>
      </c>
      <c r="CZ183" s="3">
        <f t="shared" si="355"/>
        <v>0</v>
      </c>
      <c r="DA183" s="3">
        <f t="shared" si="356"/>
        <v>0</v>
      </c>
      <c r="DB183" s="3">
        <f t="shared" si="276"/>
        <v>0</v>
      </c>
      <c r="DC183" s="3">
        <f t="shared" si="277"/>
        <v>0</v>
      </c>
      <c r="DD183" s="3">
        <f>IF(CY183=0,0,IF(DA183-DB183=0,0,MIN(DA183-DB183,$D$1-$C183-SUMIF($J$15:DC$15,"Snowball",$J183:DC183))))</f>
        <v>0</v>
      </c>
      <c r="DE183" s="3">
        <f t="shared" si="302"/>
        <v>0</v>
      </c>
      <c r="DF183" s="104">
        <f t="shared" si="357"/>
        <v>0</v>
      </c>
      <c r="DG183" s="3">
        <f t="shared" si="358"/>
        <v>0</v>
      </c>
      <c r="DH183" s="3">
        <f t="shared" si="359"/>
        <v>0</v>
      </c>
      <c r="DI183" s="3">
        <f t="shared" si="278"/>
        <v>0</v>
      </c>
      <c r="DJ183" s="3">
        <f t="shared" si="279"/>
        <v>0</v>
      </c>
      <c r="DK183" s="3">
        <f>IF(DF183=0,0,IF(DH183-DI183=0,0,MIN(DH183-DI183,$D$1-$C183-SUMIF($J$15:DJ$15,"Snowball",$J183:DJ183))))</f>
        <v>0</v>
      </c>
      <c r="DL183" s="3">
        <f t="shared" si="303"/>
        <v>0</v>
      </c>
      <c r="DM183" s="104">
        <f t="shared" si="360"/>
        <v>0</v>
      </c>
      <c r="DN183" s="3">
        <f t="shared" si="361"/>
        <v>0</v>
      </c>
      <c r="DO183" s="3">
        <f t="shared" si="362"/>
        <v>0</v>
      </c>
      <c r="DP183" s="3">
        <f t="shared" si="280"/>
        <v>0</v>
      </c>
      <c r="DQ183" s="3">
        <f t="shared" si="281"/>
        <v>0</v>
      </c>
      <c r="DR183" s="3">
        <f>IF(DM183=0,0,IF(DO183-DP183=0,0,MIN(DO183-DP183,$D$1-$C183-SUMIF($J$15:DQ$15,"Snowball",$J183:DQ183))))</f>
        <v>0</v>
      </c>
      <c r="DS183" s="3">
        <f t="shared" si="304"/>
        <v>0</v>
      </c>
      <c r="DT183" s="104">
        <f t="shared" si="363"/>
        <v>0</v>
      </c>
      <c r="DU183" s="3">
        <f t="shared" si="364"/>
        <v>0</v>
      </c>
      <c r="DV183" s="3">
        <f t="shared" si="365"/>
        <v>0</v>
      </c>
      <c r="DW183" s="3">
        <f t="shared" si="282"/>
        <v>0</v>
      </c>
      <c r="DX183" s="3">
        <f t="shared" si="283"/>
        <v>0</v>
      </c>
      <c r="DY183" s="3">
        <f>IF(DT183=0,0,IF(DV183-DW183=0,0,MIN(DV183-DW183,$D$1-$C183-SUMIF($J$15:DX$15,"Snowball",$J183:DX183))))</f>
        <v>0</v>
      </c>
      <c r="DZ183" s="3">
        <f t="shared" si="305"/>
        <v>0</v>
      </c>
      <c r="EA183" s="104">
        <f t="shared" si="366"/>
        <v>0</v>
      </c>
      <c r="EB183" s="3">
        <f t="shared" si="367"/>
        <v>0</v>
      </c>
      <c r="EC183" s="3">
        <f t="shared" si="368"/>
        <v>0</v>
      </c>
      <c r="ED183" s="3">
        <f t="shared" si="284"/>
        <v>0</v>
      </c>
      <c r="EE183" s="3">
        <f t="shared" si="285"/>
        <v>0</v>
      </c>
      <c r="EF183" s="3">
        <f>IF(EA183=0,0,IF(EC183-ED183=0,0,MIN(EC183-ED183,$D$1-$C183-SUMIF($J$15:EE$15,"Snowball",$J183:EE183))))</f>
        <v>0</v>
      </c>
      <c r="EG183" s="3">
        <f t="shared" si="306"/>
        <v>0</v>
      </c>
      <c r="EH183" s="104">
        <f t="shared" si="369"/>
        <v>0</v>
      </c>
      <c r="EI183" s="3">
        <f t="shared" si="370"/>
        <v>0</v>
      </c>
      <c r="EJ183" s="3">
        <f t="shared" si="371"/>
        <v>0</v>
      </c>
      <c r="EK183" s="3">
        <f t="shared" si="286"/>
        <v>0</v>
      </c>
      <c r="EL183" s="3">
        <f t="shared" si="287"/>
        <v>0</v>
      </c>
      <c r="EM183" s="3">
        <f>IF(EH183=0,0,IF(EJ183-EK183=0,0,MIN(EJ183-EK183,$D$1-$C183-SUMIF($J$15:EL$15,"Snowball",$J183:EL183))))</f>
        <v>0</v>
      </c>
      <c r="EN183" s="3">
        <f t="shared" si="307"/>
        <v>0</v>
      </c>
    </row>
    <row r="184" spans="1:144" x14ac:dyDescent="0.25">
      <c r="A184" s="1" t="s">
        <v>184</v>
      </c>
      <c r="B184" s="76">
        <f t="shared" si="308"/>
        <v>0</v>
      </c>
      <c r="C184" s="3">
        <f t="shared" si="309"/>
        <v>0</v>
      </c>
      <c r="D184" s="101">
        <f t="shared" si="310"/>
        <v>0</v>
      </c>
      <c r="E184" s="104">
        <f t="shared" si="311"/>
        <v>0</v>
      </c>
      <c r="F184" s="3">
        <f t="shared" si="312"/>
        <v>0</v>
      </c>
      <c r="G184" s="3">
        <f t="shared" si="313"/>
        <v>0</v>
      </c>
      <c r="H184" s="3">
        <f t="shared" si="248"/>
        <v>0</v>
      </c>
      <c r="I184" s="3">
        <f t="shared" si="249"/>
        <v>0</v>
      </c>
      <c r="J184" s="3">
        <f t="shared" si="314"/>
        <v>0</v>
      </c>
      <c r="K184" s="3">
        <f t="shared" si="288"/>
        <v>0</v>
      </c>
      <c r="L184" s="104">
        <f t="shared" si="315"/>
        <v>0</v>
      </c>
      <c r="M184" s="3">
        <f t="shared" si="316"/>
        <v>0</v>
      </c>
      <c r="N184" s="3">
        <f t="shared" si="317"/>
        <v>0</v>
      </c>
      <c r="O184" s="3">
        <f t="shared" si="250"/>
        <v>0</v>
      </c>
      <c r="P184" s="3">
        <f t="shared" si="251"/>
        <v>0</v>
      </c>
      <c r="Q184" s="3">
        <f>IF(L184=0,0,IF(N184-O184=0,0,MIN(N184-O184,$D$1-$C184-SUMIF($J$15:P$15,"Snowball",$J184:P184))))</f>
        <v>0</v>
      </c>
      <c r="R184" s="3">
        <f t="shared" si="289"/>
        <v>0</v>
      </c>
      <c r="S184" s="104">
        <f t="shared" si="318"/>
        <v>0</v>
      </c>
      <c r="T184" s="3">
        <f t="shared" si="319"/>
        <v>0</v>
      </c>
      <c r="U184" s="3">
        <f t="shared" si="320"/>
        <v>0</v>
      </c>
      <c r="V184" s="3">
        <f t="shared" si="252"/>
        <v>0</v>
      </c>
      <c r="W184" s="3">
        <f t="shared" si="253"/>
        <v>0</v>
      </c>
      <c r="X184" s="3">
        <f>IF(S184=0,0,IF(U184-V184=0,0,MIN(U184-V184,$D$1-$C184-SUMIF($J$15:W$15,"Snowball",$J184:W184))))</f>
        <v>0</v>
      </c>
      <c r="Y184" s="3">
        <f t="shared" si="290"/>
        <v>0</v>
      </c>
      <c r="Z184" s="104">
        <f t="shared" si="321"/>
        <v>0</v>
      </c>
      <c r="AA184" s="3">
        <f t="shared" si="322"/>
        <v>0</v>
      </c>
      <c r="AB184" s="3">
        <f t="shared" si="323"/>
        <v>0</v>
      </c>
      <c r="AC184" s="3">
        <f t="shared" si="254"/>
        <v>0</v>
      </c>
      <c r="AD184" s="3">
        <f t="shared" si="255"/>
        <v>0</v>
      </c>
      <c r="AE184" s="3">
        <f>IF(Z184=0,0,IF(AB184-AC184=0,0,MIN(AB184-AC184,$D$1-$C184-SUMIF($J$15:AD$15,"Snowball",$J184:AD184))))</f>
        <v>0</v>
      </c>
      <c r="AF184" s="3">
        <f t="shared" si="291"/>
        <v>0</v>
      </c>
      <c r="AG184" s="104">
        <f t="shared" si="324"/>
        <v>0</v>
      </c>
      <c r="AH184" s="3">
        <f t="shared" si="325"/>
        <v>0</v>
      </c>
      <c r="AI184" s="3">
        <f t="shared" si="326"/>
        <v>0</v>
      </c>
      <c r="AJ184" s="3">
        <f t="shared" si="256"/>
        <v>0</v>
      </c>
      <c r="AK184" s="3">
        <f t="shared" si="257"/>
        <v>0</v>
      </c>
      <c r="AL184" s="3">
        <f>IF(AG184=0,0,IF(AI184-AJ184=0,0,MIN(AI184-AJ184,$D$1-$C184-SUMIF($J$15:AK$15,"Snowball",$J184:AK184))))</f>
        <v>0</v>
      </c>
      <c r="AM184" s="3">
        <f t="shared" si="292"/>
        <v>0</v>
      </c>
      <c r="AN184" s="104">
        <f t="shared" si="327"/>
        <v>0</v>
      </c>
      <c r="AO184" s="3">
        <f t="shared" si="328"/>
        <v>0</v>
      </c>
      <c r="AP184" s="3">
        <f t="shared" si="329"/>
        <v>0</v>
      </c>
      <c r="AQ184" s="3">
        <f t="shared" si="258"/>
        <v>0</v>
      </c>
      <c r="AR184" s="3">
        <f t="shared" si="259"/>
        <v>0</v>
      </c>
      <c r="AS184" s="3">
        <f>IF(AN184=0,0,IF(AP184-AQ184=0,0,MIN(AP184-AQ184,$D$1-$C184-SUMIF($J$15:AR$15,"Snowball",$J184:AR184))))</f>
        <v>0</v>
      </c>
      <c r="AT184" s="3">
        <f t="shared" si="293"/>
        <v>0</v>
      </c>
      <c r="AU184" s="104">
        <f t="shared" si="330"/>
        <v>0</v>
      </c>
      <c r="AV184" s="3">
        <f t="shared" si="331"/>
        <v>0</v>
      </c>
      <c r="AW184" s="3">
        <f t="shared" si="332"/>
        <v>0</v>
      </c>
      <c r="AX184" s="3">
        <f t="shared" si="260"/>
        <v>0</v>
      </c>
      <c r="AY184" s="3">
        <f t="shared" si="261"/>
        <v>0</v>
      </c>
      <c r="AZ184" s="3">
        <f>IF(AU184=0,0,IF(AW184-AX184=0,0,MIN(AW184-AX184,$D$1-$C184-SUMIF($J$15:AY$15,"Snowball",$J184:AY184))))</f>
        <v>0</v>
      </c>
      <c r="BA184" s="3">
        <f t="shared" si="294"/>
        <v>0</v>
      </c>
      <c r="BB184" s="104">
        <f t="shared" si="333"/>
        <v>0</v>
      </c>
      <c r="BC184" s="3">
        <f t="shared" si="334"/>
        <v>0</v>
      </c>
      <c r="BD184" s="3">
        <f t="shared" si="335"/>
        <v>0</v>
      </c>
      <c r="BE184" s="3">
        <f t="shared" si="262"/>
        <v>0</v>
      </c>
      <c r="BF184" s="3">
        <f t="shared" si="263"/>
        <v>0</v>
      </c>
      <c r="BG184" s="3">
        <f>IF(BB184=0,0,IF(BD184-BE184=0,0,MIN(BD184-BE184,$D$1-$C184-SUMIF($J$15:BF$15,"Snowball",$J184:BF184))))</f>
        <v>0</v>
      </c>
      <c r="BH184" s="3">
        <f t="shared" si="295"/>
        <v>0</v>
      </c>
      <c r="BI184" s="104">
        <f t="shared" si="336"/>
        <v>0</v>
      </c>
      <c r="BJ184" s="3">
        <f t="shared" si="337"/>
        <v>0</v>
      </c>
      <c r="BK184" s="3">
        <f t="shared" si="338"/>
        <v>0</v>
      </c>
      <c r="BL184" s="3">
        <f t="shared" si="264"/>
        <v>0</v>
      </c>
      <c r="BM184" s="3">
        <f t="shared" si="265"/>
        <v>0</v>
      </c>
      <c r="BN184" s="3">
        <f>IF(BI184=0,0,IF(BK184-BL184=0,0,MIN(BK184-BL184,$D$1-$C184-SUMIF($J$15:BM$15,"Snowball",$J184:BM184))))</f>
        <v>0</v>
      </c>
      <c r="BO184" s="3">
        <f t="shared" si="296"/>
        <v>0</v>
      </c>
      <c r="BP184" s="104">
        <f t="shared" si="339"/>
        <v>0</v>
      </c>
      <c r="BQ184" s="3">
        <f t="shared" si="340"/>
        <v>0</v>
      </c>
      <c r="BR184" s="3">
        <f t="shared" si="341"/>
        <v>0</v>
      </c>
      <c r="BS184" s="3">
        <f t="shared" si="266"/>
        <v>0</v>
      </c>
      <c r="BT184" s="3">
        <f t="shared" si="267"/>
        <v>0</v>
      </c>
      <c r="BU184" s="3">
        <f>IF(BP184=0,0,IF(BR184-BS184=0,0,MIN(BR184-BS184,$D$1-$C184-SUMIF($J$15:BT$15,"Snowball",$J184:BT184))))</f>
        <v>0</v>
      </c>
      <c r="BV184" s="3">
        <f t="shared" si="297"/>
        <v>0</v>
      </c>
      <c r="BW184" s="104">
        <f t="shared" si="342"/>
        <v>0</v>
      </c>
      <c r="BX184" s="3">
        <f t="shared" si="343"/>
        <v>0</v>
      </c>
      <c r="BY184" s="3">
        <f t="shared" si="344"/>
        <v>0</v>
      </c>
      <c r="BZ184" s="3">
        <f t="shared" si="268"/>
        <v>0</v>
      </c>
      <c r="CA184" s="3">
        <f t="shared" si="269"/>
        <v>0</v>
      </c>
      <c r="CB184" s="3">
        <f>IF(BW184=0,0,IF(BY184-BZ184=0,0,MIN(BY184-BZ184,$D$1-$C184-SUMIF($J$15:CA$15,"Snowball",$J184:CA184))))</f>
        <v>0</v>
      </c>
      <c r="CC184" s="3">
        <f t="shared" si="298"/>
        <v>0</v>
      </c>
      <c r="CD184" s="104">
        <f t="shared" si="345"/>
        <v>0</v>
      </c>
      <c r="CE184" s="3">
        <f t="shared" si="346"/>
        <v>0</v>
      </c>
      <c r="CF184" s="3">
        <f t="shared" si="347"/>
        <v>0</v>
      </c>
      <c r="CG184" s="3">
        <f t="shared" si="270"/>
        <v>0</v>
      </c>
      <c r="CH184" s="3">
        <f t="shared" si="271"/>
        <v>0</v>
      </c>
      <c r="CI184" s="3">
        <f>IF(CD184=0,0,IF(CF184-CG184=0,0,MIN(CF184-CG184,$D$1-$C184-SUMIF($J$15:CH$15,"Snowball",$J184:CH184))))</f>
        <v>0</v>
      </c>
      <c r="CJ184" s="3">
        <f t="shared" si="299"/>
        <v>0</v>
      </c>
      <c r="CK184" s="104">
        <f t="shared" si="348"/>
        <v>0</v>
      </c>
      <c r="CL184" s="3">
        <f t="shared" si="349"/>
        <v>0</v>
      </c>
      <c r="CM184" s="3">
        <f t="shared" si="350"/>
        <v>0</v>
      </c>
      <c r="CN184" s="3">
        <f t="shared" si="272"/>
        <v>0</v>
      </c>
      <c r="CO184" s="3">
        <f t="shared" si="273"/>
        <v>0</v>
      </c>
      <c r="CP184" s="3">
        <f>IF(CK184=0,0,IF(CM184-CN184=0,0,MIN(CM184-CN184,$D$1-$C184-SUMIF($J$15:CO$15,"Snowball",$J184:CO184))))</f>
        <v>0</v>
      </c>
      <c r="CQ184" s="3">
        <f t="shared" si="300"/>
        <v>0</v>
      </c>
      <c r="CR184" s="104">
        <f t="shared" si="351"/>
        <v>0</v>
      </c>
      <c r="CS184" s="3">
        <f t="shared" si="352"/>
        <v>0</v>
      </c>
      <c r="CT184" s="3">
        <f t="shared" si="353"/>
        <v>0</v>
      </c>
      <c r="CU184" s="3">
        <f t="shared" si="274"/>
        <v>0</v>
      </c>
      <c r="CV184" s="3">
        <f t="shared" si="275"/>
        <v>0</v>
      </c>
      <c r="CW184" s="3">
        <f>IF(CR184=0,0,IF(CT184-CU184=0,0,MIN(CT184-CU184,$D$1-$C184-SUMIF($J$15:CV$15,"Snowball",$J184:CV184))))</f>
        <v>0</v>
      </c>
      <c r="CX184" s="3">
        <f t="shared" si="301"/>
        <v>0</v>
      </c>
      <c r="CY184" s="104">
        <f t="shared" si="354"/>
        <v>0</v>
      </c>
      <c r="CZ184" s="3">
        <f t="shared" si="355"/>
        <v>0</v>
      </c>
      <c r="DA184" s="3">
        <f t="shared" si="356"/>
        <v>0</v>
      </c>
      <c r="DB184" s="3">
        <f t="shared" si="276"/>
        <v>0</v>
      </c>
      <c r="DC184" s="3">
        <f t="shared" si="277"/>
        <v>0</v>
      </c>
      <c r="DD184" s="3">
        <f>IF(CY184=0,0,IF(DA184-DB184=0,0,MIN(DA184-DB184,$D$1-$C184-SUMIF($J$15:DC$15,"Snowball",$J184:DC184))))</f>
        <v>0</v>
      </c>
      <c r="DE184" s="3">
        <f t="shared" si="302"/>
        <v>0</v>
      </c>
      <c r="DF184" s="104">
        <f t="shared" si="357"/>
        <v>0</v>
      </c>
      <c r="DG184" s="3">
        <f t="shared" si="358"/>
        <v>0</v>
      </c>
      <c r="DH184" s="3">
        <f t="shared" si="359"/>
        <v>0</v>
      </c>
      <c r="DI184" s="3">
        <f t="shared" si="278"/>
        <v>0</v>
      </c>
      <c r="DJ184" s="3">
        <f t="shared" si="279"/>
        <v>0</v>
      </c>
      <c r="DK184" s="3">
        <f>IF(DF184=0,0,IF(DH184-DI184=0,0,MIN(DH184-DI184,$D$1-$C184-SUMIF($J$15:DJ$15,"Snowball",$J184:DJ184))))</f>
        <v>0</v>
      </c>
      <c r="DL184" s="3">
        <f t="shared" si="303"/>
        <v>0</v>
      </c>
      <c r="DM184" s="104">
        <f t="shared" si="360"/>
        <v>0</v>
      </c>
      <c r="DN184" s="3">
        <f t="shared" si="361"/>
        <v>0</v>
      </c>
      <c r="DO184" s="3">
        <f t="shared" si="362"/>
        <v>0</v>
      </c>
      <c r="DP184" s="3">
        <f t="shared" si="280"/>
        <v>0</v>
      </c>
      <c r="DQ184" s="3">
        <f t="shared" si="281"/>
        <v>0</v>
      </c>
      <c r="DR184" s="3">
        <f>IF(DM184=0,0,IF(DO184-DP184=0,0,MIN(DO184-DP184,$D$1-$C184-SUMIF($J$15:DQ$15,"Snowball",$J184:DQ184))))</f>
        <v>0</v>
      </c>
      <c r="DS184" s="3">
        <f t="shared" si="304"/>
        <v>0</v>
      </c>
      <c r="DT184" s="104">
        <f t="shared" si="363"/>
        <v>0</v>
      </c>
      <c r="DU184" s="3">
        <f t="shared" si="364"/>
        <v>0</v>
      </c>
      <c r="DV184" s="3">
        <f t="shared" si="365"/>
        <v>0</v>
      </c>
      <c r="DW184" s="3">
        <f t="shared" si="282"/>
        <v>0</v>
      </c>
      <c r="DX184" s="3">
        <f t="shared" si="283"/>
        <v>0</v>
      </c>
      <c r="DY184" s="3">
        <f>IF(DT184=0,0,IF(DV184-DW184=0,0,MIN(DV184-DW184,$D$1-$C184-SUMIF($J$15:DX$15,"Snowball",$J184:DX184))))</f>
        <v>0</v>
      </c>
      <c r="DZ184" s="3">
        <f t="shared" si="305"/>
        <v>0</v>
      </c>
      <c r="EA184" s="104">
        <f t="shared" si="366"/>
        <v>0</v>
      </c>
      <c r="EB184" s="3">
        <f t="shared" si="367"/>
        <v>0</v>
      </c>
      <c r="EC184" s="3">
        <f t="shared" si="368"/>
        <v>0</v>
      </c>
      <c r="ED184" s="3">
        <f t="shared" si="284"/>
        <v>0</v>
      </c>
      <c r="EE184" s="3">
        <f t="shared" si="285"/>
        <v>0</v>
      </c>
      <c r="EF184" s="3">
        <f>IF(EA184=0,0,IF(EC184-ED184=0,0,MIN(EC184-ED184,$D$1-$C184-SUMIF($J$15:EE$15,"Snowball",$J184:EE184))))</f>
        <v>0</v>
      </c>
      <c r="EG184" s="3">
        <f t="shared" si="306"/>
        <v>0</v>
      </c>
      <c r="EH184" s="104">
        <f t="shared" si="369"/>
        <v>0</v>
      </c>
      <c r="EI184" s="3">
        <f t="shared" si="370"/>
        <v>0</v>
      </c>
      <c r="EJ184" s="3">
        <f t="shared" si="371"/>
        <v>0</v>
      </c>
      <c r="EK184" s="3">
        <f t="shared" si="286"/>
        <v>0</v>
      </c>
      <c r="EL184" s="3">
        <f t="shared" si="287"/>
        <v>0</v>
      </c>
      <c r="EM184" s="3">
        <f>IF(EH184=0,0,IF(EJ184-EK184=0,0,MIN(EJ184-EK184,$D$1-$C184-SUMIF($J$15:EL$15,"Snowball",$J184:EL184))))</f>
        <v>0</v>
      </c>
      <c r="EN184" s="3">
        <f t="shared" si="307"/>
        <v>0</v>
      </c>
    </row>
    <row r="185" spans="1:144" x14ac:dyDescent="0.25">
      <c r="A185" s="1" t="s">
        <v>185</v>
      </c>
      <c r="B185" s="76">
        <f t="shared" si="308"/>
        <v>0</v>
      </c>
      <c r="C185" s="3">
        <f t="shared" si="309"/>
        <v>0</v>
      </c>
      <c r="D185" s="101">
        <f t="shared" si="310"/>
        <v>0</v>
      </c>
      <c r="E185" s="104">
        <f t="shared" si="311"/>
        <v>0</v>
      </c>
      <c r="F185" s="3">
        <f t="shared" si="312"/>
        <v>0</v>
      </c>
      <c r="G185" s="3">
        <f t="shared" si="313"/>
        <v>0</v>
      </c>
      <c r="H185" s="3">
        <f t="shared" si="248"/>
        <v>0</v>
      </c>
      <c r="I185" s="3">
        <f t="shared" si="249"/>
        <v>0</v>
      </c>
      <c r="J185" s="3">
        <f t="shared" si="314"/>
        <v>0</v>
      </c>
      <c r="K185" s="3">
        <f t="shared" si="288"/>
        <v>0</v>
      </c>
      <c r="L185" s="104">
        <f t="shared" si="315"/>
        <v>0</v>
      </c>
      <c r="M185" s="3">
        <f t="shared" si="316"/>
        <v>0</v>
      </c>
      <c r="N185" s="3">
        <f t="shared" si="317"/>
        <v>0</v>
      </c>
      <c r="O185" s="3">
        <f t="shared" si="250"/>
        <v>0</v>
      </c>
      <c r="P185" s="3">
        <f t="shared" si="251"/>
        <v>0</v>
      </c>
      <c r="Q185" s="3">
        <f>IF(L185=0,0,IF(N185-O185=0,0,MIN(N185-O185,$D$1-$C185-SUMIF($J$15:P$15,"Snowball",$J185:P185))))</f>
        <v>0</v>
      </c>
      <c r="R185" s="3">
        <f t="shared" si="289"/>
        <v>0</v>
      </c>
      <c r="S185" s="104">
        <f t="shared" si="318"/>
        <v>0</v>
      </c>
      <c r="T185" s="3">
        <f t="shared" si="319"/>
        <v>0</v>
      </c>
      <c r="U185" s="3">
        <f t="shared" si="320"/>
        <v>0</v>
      </c>
      <c r="V185" s="3">
        <f t="shared" si="252"/>
        <v>0</v>
      </c>
      <c r="W185" s="3">
        <f t="shared" si="253"/>
        <v>0</v>
      </c>
      <c r="X185" s="3">
        <f>IF(S185=0,0,IF(U185-V185=0,0,MIN(U185-V185,$D$1-$C185-SUMIF($J$15:W$15,"Snowball",$J185:W185))))</f>
        <v>0</v>
      </c>
      <c r="Y185" s="3">
        <f t="shared" si="290"/>
        <v>0</v>
      </c>
      <c r="Z185" s="104">
        <f t="shared" si="321"/>
        <v>0</v>
      </c>
      <c r="AA185" s="3">
        <f t="shared" si="322"/>
        <v>0</v>
      </c>
      <c r="AB185" s="3">
        <f t="shared" si="323"/>
        <v>0</v>
      </c>
      <c r="AC185" s="3">
        <f t="shared" si="254"/>
        <v>0</v>
      </c>
      <c r="AD185" s="3">
        <f t="shared" si="255"/>
        <v>0</v>
      </c>
      <c r="AE185" s="3">
        <f>IF(Z185=0,0,IF(AB185-AC185=0,0,MIN(AB185-AC185,$D$1-$C185-SUMIF($J$15:AD$15,"Snowball",$J185:AD185))))</f>
        <v>0</v>
      </c>
      <c r="AF185" s="3">
        <f t="shared" si="291"/>
        <v>0</v>
      </c>
      <c r="AG185" s="104">
        <f t="shared" si="324"/>
        <v>0</v>
      </c>
      <c r="AH185" s="3">
        <f t="shared" si="325"/>
        <v>0</v>
      </c>
      <c r="AI185" s="3">
        <f t="shared" si="326"/>
        <v>0</v>
      </c>
      <c r="AJ185" s="3">
        <f t="shared" si="256"/>
        <v>0</v>
      </c>
      <c r="AK185" s="3">
        <f t="shared" si="257"/>
        <v>0</v>
      </c>
      <c r="AL185" s="3">
        <f>IF(AG185=0,0,IF(AI185-AJ185=0,0,MIN(AI185-AJ185,$D$1-$C185-SUMIF($J$15:AK$15,"Snowball",$J185:AK185))))</f>
        <v>0</v>
      </c>
      <c r="AM185" s="3">
        <f t="shared" si="292"/>
        <v>0</v>
      </c>
      <c r="AN185" s="104">
        <f t="shared" si="327"/>
        <v>0</v>
      </c>
      <c r="AO185" s="3">
        <f t="shared" si="328"/>
        <v>0</v>
      </c>
      <c r="AP185" s="3">
        <f t="shared" si="329"/>
        <v>0</v>
      </c>
      <c r="AQ185" s="3">
        <f t="shared" si="258"/>
        <v>0</v>
      </c>
      <c r="AR185" s="3">
        <f t="shared" si="259"/>
        <v>0</v>
      </c>
      <c r="AS185" s="3">
        <f>IF(AN185=0,0,IF(AP185-AQ185=0,0,MIN(AP185-AQ185,$D$1-$C185-SUMIF($J$15:AR$15,"Snowball",$J185:AR185))))</f>
        <v>0</v>
      </c>
      <c r="AT185" s="3">
        <f t="shared" si="293"/>
        <v>0</v>
      </c>
      <c r="AU185" s="104">
        <f t="shared" si="330"/>
        <v>0</v>
      </c>
      <c r="AV185" s="3">
        <f t="shared" si="331"/>
        <v>0</v>
      </c>
      <c r="AW185" s="3">
        <f t="shared" si="332"/>
        <v>0</v>
      </c>
      <c r="AX185" s="3">
        <f t="shared" si="260"/>
        <v>0</v>
      </c>
      <c r="AY185" s="3">
        <f t="shared" si="261"/>
        <v>0</v>
      </c>
      <c r="AZ185" s="3">
        <f>IF(AU185=0,0,IF(AW185-AX185=0,0,MIN(AW185-AX185,$D$1-$C185-SUMIF($J$15:AY$15,"Snowball",$J185:AY185))))</f>
        <v>0</v>
      </c>
      <c r="BA185" s="3">
        <f t="shared" si="294"/>
        <v>0</v>
      </c>
      <c r="BB185" s="104">
        <f t="shared" si="333"/>
        <v>0</v>
      </c>
      <c r="BC185" s="3">
        <f t="shared" si="334"/>
        <v>0</v>
      </c>
      <c r="BD185" s="3">
        <f t="shared" si="335"/>
        <v>0</v>
      </c>
      <c r="BE185" s="3">
        <f t="shared" si="262"/>
        <v>0</v>
      </c>
      <c r="BF185" s="3">
        <f t="shared" si="263"/>
        <v>0</v>
      </c>
      <c r="BG185" s="3">
        <f>IF(BB185=0,0,IF(BD185-BE185=0,0,MIN(BD185-BE185,$D$1-$C185-SUMIF($J$15:BF$15,"Snowball",$J185:BF185))))</f>
        <v>0</v>
      </c>
      <c r="BH185" s="3">
        <f t="shared" si="295"/>
        <v>0</v>
      </c>
      <c r="BI185" s="104">
        <f t="shared" si="336"/>
        <v>0</v>
      </c>
      <c r="BJ185" s="3">
        <f t="shared" si="337"/>
        <v>0</v>
      </c>
      <c r="BK185" s="3">
        <f t="shared" si="338"/>
        <v>0</v>
      </c>
      <c r="BL185" s="3">
        <f t="shared" si="264"/>
        <v>0</v>
      </c>
      <c r="BM185" s="3">
        <f t="shared" si="265"/>
        <v>0</v>
      </c>
      <c r="BN185" s="3">
        <f>IF(BI185=0,0,IF(BK185-BL185=0,0,MIN(BK185-BL185,$D$1-$C185-SUMIF($J$15:BM$15,"Snowball",$J185:BM185))))</f>
        <v>0</v>
      </c>
      <c r="BO185" s="3">
        <f t="shared" si="296"/>
        <v>0</v>
      </c>
      <c r="BP185" s="104">
        <f t="shared" si="339"/>
        <v>0</v>
      </c>
      <c r="BQ185" s="3">
        <f t="shared" si="340"/>
        <v>0</v>
      </c>
      <c r="BR185" s="3">
        <f t="shared" si="341"/>
        <v>0</v>
      </c>
      <c r="BS185" s="3">
        <f t="shared" si="266"/>
        <v>0</v>
      </c>
      <c r="BT185" s="3">
        <f t="shared" si="267"/>
        <v>0</v>
      </c>
      <c r="BU185" s="3">
        <f>IF(BP185=0,0,IF(BR185-BS185=0,0,MIN(BR185-BS185,$D$1-$C185-SUMIF($J$15:BT$15,"Snowball",$J185:BT185))))</f>
        <v>0</v>
      </c>
      <c r="BV185" s="3">
        <f t="shared" si="297"/>
        <v>0</v>
      </c>
      <c r="BW185" s="104">
        <f t="shared" si="342"/>
        <v>0</v>
      </c>
      <c r="BX185" s="3">
        <f t="shared" si="343"/>
        <v>0</v>
      </c>
      <c r="BY185" s="3">
        <f t="shared" si="344"/>
        <v>0</v>
      </c>
      <c r="BZ185" s="3">
        <f t="shared" si="268"/>
        <v>0</v>
      </c>
      <c r="CA185" s="3">
        <f t="shared" si="269"/>
        <v>0</v>
      </c>
      <c r="CB185" s="3">
        <f>IF(BW185=0,0,IF(BY185-BZ185=0,0,MIN(BY185-BZ185,$D$1-$C185-SUMIF($J$15:CA$15,"Snowball",$J185:CA185))))</f>
        <v>0</v>
      </c>
      <c r="CC185" s="3">
        <f t="shared" si="298"/>
        <v>0</v>
      </c>
      <c r="CD185" s="104">
        <f t="shared" si="345"/>
        <v>0</v>
      </c>
      <c r="CE185" s="3">
        <f t="shared" si="346"/>
        <v>0</v>
      </c>
      <c r="CF185" s="3">
        <f t="shared" si="347"/>
        <v>0</v>
      </c>
      <c r="CG185" s="3">
        <f t="shared" si="270"/>
        <v>0</v>
      </c>
      <c r="CH185" s="3">
        <f t="shared" si="271"/>
        <v>0</v>
      </c>
      <c r="CI185" s="3">
        <f>IF(CD185=0,0,IF(CF185-CG185=0,0,MIN(CF185-CG185,$D$1-$C185-SUMIF($J$15:CH$15,"Snowball",$J185:CH185))))</f>
        <v>0</v>
      </c>
      <c r="CJ185" s="3">
        <f t="shared" si="299"/>
        <v>0</v>
      </c>
      <c r="CK185" s="104">
        <f t="shared" si="348"/>
        <v>0</v>
      </c>
      <c r="CL185" s="3">
        <f t="shared" si="349"/>
        <v>0</v>
      </c>
      <c r="CM185" s="3">
        <f t="shared" si="350"/>
        <v>0</v>
      </c>
      <c r="CN185" s="3">
        <f t="shared" si="272"/>
        <v>0</v>
      </c>
      <c r="CO185" s="3">
        <f t="shared" si="273"/>
        <v>0</v>
      </c>
      <c r="CP185" s="3">
        <f>IF(CK185=0,0,IF(CM185-CN185=0,0,MIN(CM185-CN185,$D$1-$C185-SUMIF($J$15:CO$15,"Snowball",$J185:CO185))))</f>
        <v>0</v>
      </c>
      <c r="CQ185" s="3">
        <f t="shared" si="300"/>
        <v>0</v>
      </c>
      <c r="CR185" s="104">
        <f t="shared" si="351"/>
        <v>0</v>
      </c>
      <c r="CS185" s="3">
        <f t="shared" si="352"/>
        <v>0</v>
      </c>
      <c r="CT185" s="3">
        <f t="shared" si="353"/>
        <v>0</v>
      </c>
      <c r="CU185" s="3">
        <f t="shared" si="274"/>
        <v>0</v>
      </c>
      <c r="CV185" s="3">
        <f t="shared" si="275"/>
        <v>0</v>
      </c>
      <c r="CW185" s="3">
        <f>IF(CR185=0,0,IF(CT185-CU185=0,0,MIN(CT185-CU185,$D$1-$C185-SUMIF($J$15:CV$15,"Snowball",$J185:CV185))))</f>
        <v>0</v>
      </c>
      <c r="CX185" s="3">
        <f t="shared" si="301"/>
        <v>0</v>
      </c>
      <c r="CY185" s="104">
        <f t="shared" si="354"/>
        <v>0</v>
      </c>
      <c r="CZ185" s="3">
        <f t="shared" si="355"/>
        <v>0</v>
      </c>
      <c r="DA185" s="3">
        <f t="shared" si="356"/>
        <v>0</v>
      </c>
      <c r="DB185" s="3">
        <f t="shared" si="276"/>
        <v>0</v>
      </c>
      <c r="DC185" s="3">
        <f t="shared" si="277"/>
        <v>0</v>
      </c>
      <c r="DD185" s="3">
        <f>IF(CY185=0,0,IF(DA185-DB185=0,0,MIN(DA185-DB185,$D$1-$C185-SUMIF($J$15:DC$15,"Snowball",$J185:DC185))))</f>
        <v>0</v>
      </c>
      <c r="DE185" s="3">
        <f t="shared" si="302"/>
        <v>0</v>
      </c>
      <c r="DF185" s="104">
        <f t="shared" si="357"/>
        <v>0</v>
      </c>
      <c r="DG185" s="3">
        <f t="shared" si="358"/>
        <v>0</v>
      </c>
      <c r="DH185" s="3">
        <f t="shared" si="359"/>
        <v>0</v>
      </c>
      <c r="DI185" s="3">
        <f t="shared" si="278"/>
        <v>0</v>
      </c>
      <c r="DJ185" s="3">
        <f t="shared" si="279"/>
        <v>0</v>
      </c>
      <c r="DK185" s="3">
        <f>IF(DF185=0,0,IF(DH185-DI185=0,0,MIN(DH185-DI185,$D$1-$C185-SUMIF($J$15:DJ$15,"Snowball",$J185:DJ185))))</f>
        <v>0</v>
      </c>
      <c r="DL185" s="3">
        <f t="shared" si="303"/>
        <v>0</v>
      </c>
      <c r="DM185" s="104">
        <f t="shared" si="360"/>
        <v>0</v>
      </c>
      <c r="DN185" s="3">
        <f t="shared" si="361"/>
        <v>0</v>
      </c>
      <c r="DO185" s="3">
        <f t="shared" si="362"/>
        <v>0</v>
      </c>
      <c r="DP185" s="3">
        <f t="shared" si="280"/>
        <v>0</v>
      </c>
      <c r="DQ185" s="3">
        <f t="shared" si="281"/>
        <v>0</v>
      </c>
      <c r="DR185" s="3">
        <f>IF(DM185=0,0,IF(DO185-DP185=0,0,MIN(DO185-DP185,$D$1-$C185-SUMIF($J$15:DQ$15,"Snowball",$J185:DQ185))))</f>
        <v>0</v>
      </c>
      <c r="DS185" s="3">
        <f t="shared" si="304"/>
        <v>0</v>
      </c>
      <c r="DT185" s="104">
        <f t="shared" si="363"/>
        <v>0</v>
      </c>
      <c r="DU185" s="3">
        <f t="shared" si="364"/>
        <v>0</v>
      </c>
      <c r="DV185" s="3">
        <f t="shared" si="365"/>
        <v>0</v>
      </c>
      <c r="DW185" s="3">
        <f t="shared" si="282"/>
        <v>0</v>
      </c>
      <c r="DX185" s="3">
        <f t="shared" si="283"/>
        <v>0</v>
      </c>
      <c r="DY185" s="3">
        <f>IF(DT185=0,0,IF(DV185-DW185=0,0,MIN(DV185-DW185,$D$1-$C185-SUMIF($J$15:DX$15,"Snowball",$J185:DX185))))</f>
        <v>0</v>
      </c>
      <c r="DZ185" s="3">
        <f t="shared" si="305"/>
        <v>0</v>
      </c>
      <c r="EA185" s="104">
        <f t="shared" si="366"/>
        <v>0</v>
      </c>
      <c r="EB185" s="3">
        <f t="shared" si="367"/>
        <v>0</v>
      </c>
      <c r="EC185" s="3">
        <f t="shared" si="368"/>
        <v>0</v>
      </c>
      <c r="ED185" s="3">
        <f t="shared" si="284"/>
        <v>0</v>
      </c>
      <c r="EE185" s="3">
        <f t="shared" si="285"/>
        <v>0</v>
      </c>
      <c r="EF185" s="3">
        <f>IF(EA185=0,0,IF(EC185-ED185=0,0,MIN(EC185-ED185,$D$1-$C185-SUMIF($J$15:EE$15,"Snowball",$J185:EE185))))</f>
        <v>0</v>
      </c>
      <c r="EG185" s="3">
        <f t="shared" si="306"/>
        <v>0</v>
      </c>
      <c r="EH185" s="104">
        <f t="shared" si="369"/>
        <v>0</v>
      </c>
      <c r="EI185" s="3">
        <f t="shared" si="370"/>
        <v>0</v>
      </c>
      <c r="EJ185" s="3">
        <f t="shared" si="371"/>
        <v>0</v>
      </c>
      <c r="EK185" s="3">
        <f t="shared" si="286"/>
        <v>0</v>
      </c>
      <c r="EL185" s="3">
        <f t="shared" si="287"/>
        <v>0</v>
      </c>
      <c r="EM185" s="3">
        <f>IF(EH185=0,0,IF(EJ185-EK185=0,0,MIN(EJ185-EK185,$D$1-$C185-SUMIF($J$15:EL$15,"Snowball",$J185:EL185))))</f>
        <v>0</v>
      </c>
      <c r="EN185" s="3">
        <f t="shared" si="307"/>
        <v>0</v>
      </c>
    </row>
    <row r="186" spans="1:144" x14ac:dyDescent="0.25">
      <c r="A186" s="1" t="s">
        <v>186</v>
      </c>
      <c r="B186" s="76">
        <f t="shared" si="308"/>
        <v>0</v>
      </c>
      <c r="C186" s="3">
        <f t="shared" si="309"/>
        <v>0</v>
      </c>
      <c r="D186" s="101">
        <f t="shared" si="310"/>
        <v>0</v>
      </c>
      <c r="E186" s="104">
        <f t="shared" si="311"/>
        <v>0</v>
      </c>
      <c r="F186" s="3">
        <f t="shared" si="312"/>
        <v>0</v>
      </c>
      <c r="G186" s="3">
        <f t="shared" si="313"/>
        <v>0</v>
      </c>
      <c r="H186" s="3">
        <f t="shared" si="248"/>
        <v>0</v>
      </c>
      <c r="I186" s="3">
        <f t="shared" si="249"/>
        <v>0</v>
      </c>
      <c r="J186" s="3">
        <f t="shared" si="314"/>
        <v>0</v>
      </c>
      <c r="K186" s="3">
        <f t="shared" si="288"/>
        <v>0</v>
      </c>
      <c r="L186" s="104">
        <f t="shared" si="315"/>
        <v>0</v>
      </c>
      <c r="M186" s="3">
        <f t="shared" si="316"/>
        <v>0</v>
      </c>
      <c r="N186" s="3">
        <f t="shared" si="317"/>
        <v>0</v>
      </c>
      <c r="O186" s="3">
        <f t="shared" si="250"/>
        <v>0</v>
      </c>
      <c r="P186" s="3">
        <f t="shared" si="251"/>
        <v>0</v>
      </c>
      <c r="Q186" s="3">
        <f>IF(L186=0,0,IF(N186-O186=0,0,MIN(N186-O186,$D$1-$C186-SUMIF($J$15:P$15,"Snowball",$J186:P186))))</f>
        <v>0</v>
      </c>
      <c r="R186" s="3">
        <f t="shared" si="289"/>
        <v>0</v>
      </c>
      <c r="S186" s="104">
        <f t="shared" si="318"/>
        <v>0</v>
      </c>
      <c r="T186" s="3">
        <f t="shared" si="319"/>
        <v>0</v>
      </c>
      <c r="U186" s="3">
        <f t="shared" si="320"/>
        <v>0</v>
      </c>
      <c r="V186" s="3">
        <f t="shared" si="252"/>
        <v>0</v>
      </c>
      <c r="W186" s="3">
        <f t="shared" si="253"/>
        <v>0</v>
      </c>
      <c r="X186" s="3">
        <f>IF(S186=0,0,IF(U186-V186=0,0,MIN(U186-V186,$D$1-$C186-SUMIF($J$15:W$15,"Snowball",$J186:W186))))</f>
        <v>0</v>
      </c>
      <c r="Y186" s="3">
        <f t="shared" si="290"/>
        <v>0</v>
      </c>
      <c r="Z186" s="104">
        <f t="shared" si="321"/>
        <v>0</v>
      </c>
      <c r="AA186" s="3">
        <f t="shared" si="322"/>
        <v>0</v>
      </c>
      <c r="AB186" s="3">
        <f t="shared" si="323"/>
        <v>0</v>
      </c>
      <c r="AC186" s="3">
        <f t="shared" si="254"/>
        <v>0</v>
      </c>
      <c r="AD186" s="3">
        <f t="shared" si="255"/>
        <v>0</v>
      </c>
      <c r="AE186" s="3">
        <f>IF(Z186=0,0,IF(AB186-AC186=0,0,MIN(AB186-AC186,$D$1-$C186-SUMIF($J$15:AD$15,"Snowball",$J186:AD186))))</f>
        <v>0</v>
      </c>
      <c r="AF186" s="3">
        <f t="shared" si="291"/>
        <v>0</v>
      </c>
      <c r="AG186" s="104">
        <f t="shared" si="324"/>
        <v>0</v>
      </c>
      <c r="AH186" s="3">
        <f t="shared" si="325"/>
        <v>0</v>
      </c>
      <c r="AI186" s="3">
        <f t="shared" si="326"/>
        <v>0</v>
      </c>
      <c r="AJ186" s="3">
        <f t="shared" si="256"/>
        <v>0</v>
      </c>
      <c r="AK186" s="3">
        <f t="shared" si="257"/>
        <v>0</v>
      </c>
      <c r="AL186" s="3">
        <f>IF(AG186=0,0,IF(AI186-AJ186=0,0,MIN(AI186-AJ186,$D$1-$C186-SUMIF($J$15:AK$15,"Snowball",$J186:AK186))))</f>
        <v>0</v>
      </c>
      <c r="AM186" s="3">
        <f t="shared" si="292"/>
        <v>0</v>
      </c>
      <c r="AN186" s="104">
        <f t="shared" si="327"/>
        <v>0</v>
      </c>
      <c r="AO186" s="3">
        <f t="shared" si="328"/>
        <v>0</v>
      </c>
      <c r="AP186" s="3">
        <f t="shared" si="329"/>
        <v>0</v>
      </c>
      <c r="AQ186" s="3">
        <f t="shared" si="258"/>
        <v>0</v>
      </c>
      <c r="AR186" s="3">
        <f t="shared" si="259"/>
        <v>0</v>
      </c>
      <c r="AS186" s="3">
        <f>IF(AN186=0,0,IF(AP186-AQ186=0,0,MIN(AP186-AQ186,$D$1-$C186-SUMIF($J$15:AR$15,"Snowball",$J186:AR186))))</f>
        <v>0</v>
      </c>
      <c r="AT186" s="3">
        <f t="shared" si="293"/>
        <v>0</v>
      </c>
      <c r="AU186" s="104">
        <f t="shared" si="330"/>
        <v>0</v>
      </c>
      <c r="AV186" s="3">
        <f t="shared" si="331"/>
        <v>0</v>
      </c>
      <c r="AW186" s="3">
        <f t="shared" si="332"/>
        <v>0</v>
      </c>
      <c r="AX186" s="3">
        <f t="shared" si="260"/>
        <v>0</v>
      </c>
      <c r="AY186" s="3">
        <f t="shared" si="261"/>
        <v>0</v>
      </c>
      <c r="AZ186" s="3">
        <f>IF(AU186=0,0,IF(AW186-AX186=0,0,MIN(AW186-AX186,$D$1-$C186-SUMIF($J$15:AY$15,"Snowball",$J186:AY186))))</f>
        <v>0</v>
      </c>
      <c r="BA186" s="3">
        <f t="shared" si="294"/>
        <v>0</v>
      </c>
      <c r="BB186" s="104">
        <f t="shared" si="333"/>
        <v>0</v>
      </c>
      <c r="BC186" s="3">
        <f t="shared" si="334"/>
        <v>0</v>
      </c>
      <c r="BD186" s="3">
        <f t="shared" si="335"/>
        <v>0</v>
      </c>
      <c r="BE186" s="3">
        <f t="shared" si="262"/>
        <v>0</v>
      </c>
      <c r="BF186" s="3">
        <f t="shared" si="263"/>
        <v>0</v>
      </c>
      <c r="BG186" s="3">
        <f>IF(BB186=0,0,IF(BD186-BE186=0,0,MIN(BD186-BE186,$D$1-$C186-SUMIF($J$15:BF$15,"Snowball",$J186:BF186))))</f>
        <v>0</v>
      </c>
      <c r="BH186" s="3">
        <f t="shared" si="295"/>
        <v>0</v>
      </c>
      <c r="BI186" s="104">
        <f t="shared" si="336"/>
        <v>0</v>
      </c>
      <c r="BJ186" s="3">
        <f t="shared" si="337"/>
        <v>0</v>
      </c>
      <c r="BK186" s="3">
        <f t="shared" si="338"/>
        <v>0</v>
      </c>
      <c r="BL186" s="3">
        <f t="shared" si="264"/>
        <v>0</v>
      </c>
      <c r="BM186" s="3">
        <f t="shared" si="265"/>
        <v>0</v>
      </c>
      <c r="BN186" s="3">
        <f>IF(BI186=0,0,IF(BK186-BL186=0,0,MIN(BK186-BL186,$D$1-$C186-SUMIF($J$15:BM$15,"Snowball",$J186:BM186))))</f>
        <v>0</v>
      </c>
      <c r="BO186" s="3">
        <f t="shared" si="296"/>
        <v>0</v>
      </c>
      <c r="BP186" s="104">
        <f t="shared" si="339"/>
        <v>0</v>
      </c>
      <c r="BQ186" s="3">
        <f t="shared" si="340"/>
        <v>0</v>
      </c>
      <c r="BR186" s="3">
        <f t="shared" si="341"/>
        <v>0</v>
      </c>
      <c r="BS186" s="3">
        <f t="shared" si="266"/>
        <v>0</v>
      </c>
      <c r="BT186" s="3">
        <f t="shared" si="267"/>
        <v>0</v>
      </c>
      <c r="BU186" s="3">
        <f>IF(BP186=0,0,IF(BR186-BS186=0,0,MIN(BR186-BS186,$D$1-$C186-SUMIF($J$15:BT$15,"Snowball",$J186:BT186))))</f>
        <v>0</v>
      </c>
      <c r="BV186" s="3">
        <f t="shared" si="297"/>
        <v>0</v>
      </c>
      <c r="BW186" s="104">
        <f t="shared" si="342"/>
        <v>0</v>
      </c>
      <c r="BX186" s="3">
        <f t="shared" si="343"/>
        <v>0</v>
      </c>
      <c r="BY186" s="3">
        <f t="shared" si="344"/>
        <v>0</v>
      </c>
      <c r="BZ186" s="3">
        <f t="shared" si="268"/>
        <v>0</v>
      </c>
      <c r="CA186" s="3">
        <f t="shared" si="269"/>
        <v>0</v>
      </c>
      <c r="CB186" s="3">
        <f>IF(BW186=0,0,IF(BY186-BZ186=0,0,MIN(BY186-BZ186,$D$1-$C186-SUMIF($J$15:CA$15,"Snowball",$J186:CA186))))</f>
        <v>0</v>
      </c>
      <c r="CC186" s="3">
        <f t="shared" si="298"/>
        <v>0</v>
      </c>
      <c r="CD186" s="104">
        <f t="shared" si="345"/>
        <v>0</v>
      </c>
      <c r="CE186" s="3">
        <f t="shared" si="346"/>
        <v>0</v>
      </c>
      <c r="CF186" s="3">
        <f t="shared" si="347"/>
        <v>0</v>
      </c>
      <c r="CG186" s="3">
        <f t="shared" si="270"/>
        <v>0</v>
      </c>
      <c r="CH186" s="3">
        <f t="shared" si="271"/>
        <v>0</v>
      </c>
      <c r="CI186" s="3">
        <f>IF(CD186=0,0,IF(CF186-CG186=0,0,MIN(CF186-CG186,$D$1-$C186-SUMIF($J$15:CH$15,"Snowball",$J186:CH186))))</f>
        <v>0</v>
      </c>
      <c r="CJ186" s="3">
        <f t="shared" si="299"/>
        <v>0</v>
      </c>
      <c r="CK186" s="104">
        <f t="shared" si="348"/>
        <v>0</v>
      </c>
      <c r="CL186" s="3">
        <f t="shared" si="349"/>
        <v>0</v>
      </c>
      <c r="CM186" s="3">
        <f t="shared" si="350"/>
        <v>0</v>
      </c>
      <c r="CN186" s="3">
        <f t="shared" si="272"/>
        <v>0</v>
      </c>
      <c r="CO186" s="3">
        <f t="shared" si="273"/>
        <v>0</v>
      </c>
      <c r="CP186" s="3">
        <f>IF(CK186=0,0,IF(CM186-CN186=0,0,MIN(CM186-CN186,$D$1-$C186-SUMIF($J$15:CO$15,"Snowball",$J186:CO186))))</f>
        <v>0</v>
      </c>
      <c r="CQ186" s="3">
        <f t="shared" si="300"/>
        <v>0</v>
      </c>
      <c r="CR186" s="104">
        <f t="shared" si="351"/>
        <v>0</v>
      </c>
      <c r="CS186" s="3">
        <f t="shared" si="352"/>
        <v>0</v>
      </c>
      <c r="CT186" s="3">
        <f t="shared" si="353"/>
        <v>0</v>
      </c>
      <c r="CU186" s="3">
        <f t="shared" si="274"/>
        <v>0</v>
      </c>
      <c r="CV186" s="3">
        <f t="shared" si="275"/>
        <v>0</v>
      </c>
      <c r="CW186" s="3">
        <f>IF(CR186=0,0,IF(CT186-CU186=0,0,MIN(CT186-CU186,$D$1-$C186-SUMIF($J$15:CV$15,"Snowball",$J186:CV186))))</f>
        <v>0</v>
      </c>
      <c r="CX186" s="3">
        <f t="shared" si="301"/>
        <v>0</v>
      </c>
      <c r="CY186" s="104">
        <f t="shared" si="354"/>
        <v>0</v>
      </c>
      <c r="CZ186" s="3">
        <f t="shared" si="355"/>
        <v>0</v>
      </c>
      <c r="DA186" s="3">
        <f t="shared" si="356"/>
        <v>0</v>
      </c>
      <c r="DB186" s="3">
        <f t="shared" si="276"/>
        <v>0</v>
      </c>
      <c r="DC186" s="3">
        <f t="shared" si="277"/>
        <v>0</v>
      </c>
      <c r="DD186" s="3">
        <f>IF(CY186=0,0,IF(DA186-DB186=0,0,MIN(DA186-DB186,$D$1-$C186-SUMIF($J$15:DC$15,"Snowball",$J186:DC186))))</f>
        <v>0</v>
      </c>
      <c r="DE186" s="3">
        <f t="shared" si="302"/>
        <v>0</v>
      </c>
      <c r="DF186" s="104">
        <f t="shared" si="357"/>
        <v>0</v>
      </c>
      <c r="DG186" s="3">
        <f t="shared" si="358"/>
        <v>0</v>
      </c>
      <c r="DH186" s="3">
        <f t="shared" si="359"/>
        <v>0</v>
      </c>
      <c r="DI186" s="3">
        <f t="shared" si="278"/>
        <v>0</v>
      </c>
      <c r="DJ186" s="3">
        <f t="shared" si="279"/>
        <v>0</v>
      </c>
      <c r="DK186" s="3">
        <f>IF(DF186=0,0,IF(DH186-DI186=0,0,MIN(DH186-DI186,$D$1-$C186-SUMIF($J$15:DJ$15,"Snowball",$J186:DJ186))))</f>
        <v>0</v>
      </c>
      <c r="DL186" s="3">
        <f t="shared" si="303"/>
        <v>0</v>
      </c>
      <c r="DM186" s="104">
        <f t="shared" si="360"/>
        <v>0</v>
      </c>
      <c r="DN186" s="3">
        <f t="shared" si="361"/>
        <v>0</v>
      </c>
      <c r="DO186" s="3">
        <f t="shared" si="362"/>
        <v>0</v>
      </c>
      <c r="DP186" s="3">
        <f t="shared" si="280"/>
        <v>0</v>
      </c>
      <c r="DQ186" s="3">
        <f t="shared" si="281"/>
        <v>0</v>
      </c>
      <c r="DR186" s="3">
        <f>IF(DM186=0,0,IF(DO186-DP186=0,0,MIN(DO186-DP186,$D$1-$C186-SUMIF($J$15:DQ$15,"Snowball",$J186:DQ186))))</f>
        <v>0</v>
      </c>
      <c r="DS186" s="3">
        <f t="shared" si="304"/>
        <v>0</v>
      </c>
      <c r="DT186" s="104">
        <f t="shared" si="363"/>
        <v>0</v>
      </c>
      <c r="DU186" s="3">
        <f t="shared" si="364"/>
        <v>0</v>
      </c>
      <c r="DV186" s="3">
        <f t="shared" si="365"/>
        <v>0</v>
      </c>
      <c r="DW186" s="3">
        <f t="shared" si="282"/>
        <v>0</v>
      </c>
      <c r="DX186" s="3">
        <f t="shared" si="283"/>
        <v>0</v>
      </c>
      <c r="DY186" s="3">
        <f>IF(DT186=0,0,IF(DV186-DW186=0,0,MIN(DV186-DW186,$D$1-$C186-SUMIF($J$15:DX$15,"Snowball",$J186:DX186))))</f>
        <v>0</v>
      </c>
      <c r="DZ186" s="3">
        <f t="shared" si="305"/>
        <v>0</v>
      </c>
      <c r="EA186" s="104">
        <f t="shared" si="366"/>
        <v>0</v>
      </c>
      <c r="EB186" s="3">
        <f t="shared" si="367"/>
        <v>0</v>
      </c>
      <c r="EC186" s="3">
        <f t="shared" si="368"/>
        <v>0</v>
      </c>
      <c r="ED186" s="3">
        <f t="shared" si="284"/>
        <v>0</v>
      </c>
      <c r="EE186" s="3">
        <f t="shared" si="285"/>
        <v>0</v>
      </c>
      <c r="EF186" s="3">
        <f>IF(EA186=0,0,IF(EC186-ED186=0,0,MIN(EC186-ED186,$D$1-$C186-SUMIF($J$15:EE$15,"Snowball",$J186:EE186))))</f>
        <v>0</v>
      </c>
      <c r="EG186" s="3">
        <f t="shared" si="306"/>
        <v>0</v>
      </c>
      <c r="EH186" s="104">
        <f t="shared" si="369"/>
        <v>0</v>
      </c>
      <c r="EI186" s="3">
        <f t="shared" si="370"/>
        <v>0</v>
      </c>
      <c r="EJ186" s="3">
        <f t="shared" si="371"/>
        <v>0</v>
      </c>
      <c r="EK186" s="3">
        <f t="shared" si="286"/>
        <v>0</v>
      </c>
      <c r="EL186" s="3">
        <f t="shared" si="287"/>
        <v>0</v>
      </c>
      <c r="EM186" s="3">
        <f>IF(EH186=0,0,IF(EJ186-EK186=0,0,MIN(EJ186-EK186,$D$1-$C186-SUMIF($J$15:EL$15,"Snowball",$J186:EL186))))</f>
        <v>0</v>
      </c>
      <c r="EN186" s="3">
        <f t="shared" si="307"/>
        <v>0</v>
      </c>
    </row>
    <row r="187" spans="1:144" x14ac:dyDescent="0.25">
      <c r="A187" s="1" t="s">
        <v>187</v>
      </c>
      <c r="B187" s="76">
        <f t="shared" si="308"/>
        <v>0</v>
      </c>
      <c r="C187" s="3">
        <f t="shared" si="309"/>
        <v>0</v>
      </c>
      <c r="D187" s="101">
        <f t="shared" si="310"/>
        <v>0</v>
      </c>
      <c r="E187" s="104">
        <f t="shared" si="311"/>
        <v>0</v>
      </c>
      <c r="F187" s="3">
        <f t="shared" si="312"/>
        <v>0</v>
      </c>
      <c r="G187" s="3">
        <f t="shared" si="313"/>
        <v>0</v>
      </c>
      <c r="H187" s="3">
        <f t="shared" si="248"/>
        <v>0</v>
      </c>
      <c r="I187" s="3">
        <f t="shared" si="249"/>
        <v>0</v>
      </c>
      <c r="J187" s="3">
        <f t="shared" si="314"/>
        <v>0</v>
      </c>
      <c r="K187" s="3">
        <f t="shared" si="288"/>
        <v>0</v>
      </c>
      <c r="L187" s="104">
        <f t="shared" si="315"/>
        <v>0</v>
      </c>
      <c r="M187" s="3">
        <f t="shared" si="316"/>
        <v>0</v>
      </c>
      <c r="N187" s="3">
        <f t="shared" si="317"/>
        <v>0</v>
      </c>
      <c r="O187" s="3">
        <f t="shared" si="250"/>
        <v>0</v>
      </c>
      <c r="P187" s="3">
        <f t="shared" si="251"/>
        <v>0</v>
      </c>
      <c r="Q187" s="3">
        <f>IF(L187=0,0,IF(N187-O187=0,0,MIN(N187-O187,$D$1-$C187-SUMIF($J$15:P$15,"Snowball",$J187:P187))))</f>
        <v>0</v>
      </c>
      <c r="R187" s="3">
        <f t="shared" si="289"/>
        <v>0</v>
      </c>
      <c r="S187" s="104">
        <f t="shared" si="318"/>
        <v>0</v>
      </c>
      <c r="T187" s="3">
        <f t="shared" si="319"/>
        <v>0</v>
      </c>
      <c r="U187" s="3">
        <f t="shared" si="320"/>
        <v>0</v>
      </c>
      <c r="V187" s="3">
        <f t="shared" si="252"/>
        <v>0</v>
      </c>
      <c r="W187" s="3">
        <f t="shared" si="253"/>
        <v>0</v>
      </c>
      <c r="X187" s="3">
        <f>IF(S187=0,0,IF(U187-V187=0,0,MIN(U187-V187,$D$1-$C187-SUMIF($J$15:W$15,"Snowball",$J187:W187))))</f>
        <v>0</v>
      </c>
      <c r="Y187" s="3">
        <f t="shared" si="290"/>
        <v>0</v>
      </c>
      <c r="Z187" s="104">
        <f t="shared" si="321"/>
        <v>0</v>
      </c>
      <c r="AA187" s="3">
        <f t="shared" si="322"/>
        <v>0</v>
      </c>
      <c r="AB187" s="3">
        <f t="shared" si="323"/>
        <v>0</v>
      </c>
      <c r="AC187" s="3">
        <f t="shared" si="254"/>
        <v>0</v>
      </c>
      <c r="AD187" s="3">
        <f t="shared" si="255"/>
        <v>0</v>
      </c>
      <c r="AE187" s="3">
        <f>IF(Z187=0,0,IF(AB187-AC187=0,0,MIN(AB187-AC187,$D$1-$C187-SUMIF($J$15:AD$15,"Snowball",$J187:AD187))))</f>
        <v>0</v>
      </c>
      <c r="AF187" s="3">
        <f t="shared" si="291"/>
        <v>0</v>
      </c>
      <c r="AG187" s="104">
        <f t="shared" si="324"/>
        <v>0</v>
      </c>
      <c r="AH187" s="3">
        <f t="shared" si="325"/>
        <v>0</v>
      </c>
      <c r="AI187" s="3">
        <f t="shared" si="326"/>
        <v>0</v>
      </c>
      <c r="AJ187" s="3">
        <f t="shared" si="256"/>
        <v>0</v>
      </c>
      <c r="AK187" s="3">
        <f t="shared" si="257"/>
        <v>0</v>
      </c>
      <c r="AL187" s="3">
        <f>IF(AG187=0,0,IF(AI187-AJ187=0,0,MIN(AI187-AJ187,$D$1-$C187-SUMIF($J$15:AK$15,"Snowball",$J187:AK187))))</f>
        <v>0</v>
      </c>
      <c r="AM187" s="3">
        <f t="shared" si="292"/>
        <v>0</v>
      </c>
      <c r="AN187" s="104">
        <f t="shared" si="327"/>
        <v>0</v>
      </c>
      <c r="AO187" s="3">
        <f t="shared" si="328"/>
        <v>0</v>
      </c>
      <c r="AP187" s="3">
        <f t="shared" si="329"/>
        <v>0</v>
      </c>
      <c r="AQ187" s="3">
        <f t="shared" si="258"/>
        <v>0</v>
      </c>
      <c r="AR187" s="3">
        <f t="shared" si="259"/>
        <v>0</v>
      </c>
      <c r="AS187" s="3">
        <f>IF(AN187=0,0,IF(AP187-AQ187=0,0,MIN(AP187-AQ187,$D$1-$C187-SUMIF($J$15:AR$15,"Snowball",$J187:AR187))))</f>
        <v>0</v>
      </c>
      <c r="AT187" s="3">
        <f t="shared" si="293"/>
        <v>0</v>
      </c>
      <c r="AU187" s="104">
        <f t="shared" si="330"/>
        <v>0</v>
      </c>
      <c r="AV187" s="3">
        <f t="shared" si="331"/>
        <v>0</v>
      </c>
      <c r="AW187" s="3">
        <f t="shared" si="332"/>
        <v>0</v>
      </c>
      <c r="AX187" s="3">
        <f t="shared" si="260"/>
        <v>0</v>
      </c>
      <c r="AY187" s="3">
        <f t="shared" si="261"/>
        <v>0</v>
      </c>
      <c r="AZ187" s="3">
        <f>IF(AU187=0,0,IF(AW187-AX187=0,0,MIN(AW187-AX187,$D$1-$C187-SUMIF($J$15:AY$15,"Snowball",$J187:AY187))))</f>
        <v>0</v>
      </c>
      <c r="BA187" s="3">
        <f t="shared" si="294"/>
        <v>0</v>
      </c>
      <c r="BB187" s="104">
        <f t="shared" si="333"/>
        <v>0</v>
      </c>
      <c r="BC187" s="3">
        <f t="shared" si="334"/>
        <v>0</v>
      </c>
      <c r="BD187" s="3">
        <f t="shared" si="335"/>
        <v>0</v>
      </c>
      <c r="BE187" s="3">
        <f t="shared" si="262"/>
        <v>0</v>
      </c>
      <c r="BF187" s="3">
        <f t="shared" si="263"/>
        <v>0</v>
      </c>
      <c r="BG187" s="3">
        <f>IF(BB187=0,0,IF(BD187-BE187=0,0,MIN(BD187-BE187,$D$1-$C187-SUMIF($J$15:BF$15,"Snowball",$J187:BF187))))</f>
        <v>0</v>
      </c>
      <c r="BH187" s="3">
        <f t="shared" si="295"/>
        <v>0</v>
      </c>
      <c r="BI187" s="104">
        <f t="shared" si="336"/>
        <v>0</v>
      </c>
      <c r="BJ187" s="3">
        <f t="shared" si="337"/>
        <v>0</v>
      </c>
      <c r="BK187" s="3">
        <f t="shared" si="338"/>
        <v>0</v>
      </c>
      <c r="BL187" s="3">
        <f t="shared" si="264"/>
        <v>0</v>
      </c>
      <c r="BM187" s="3">
        <f t="shared" si="265"/>
        <v>0</v>
      </c>
      <c r="BN187" s="3">
        <f>IF(BI187=0,0,IF(BK187-BL187=0,0,MIN(BK187-BL187,$D$1-$C187-SUMIF($J$15:BM$15,"Snowball",$J187:BM187))))</f>
        <v>0</v>
      </c>
      <c r="BO187" s="3">
        <f t="shared" si="296"/>
        <v>0</v>
      </c>
      <c r="BP187" s="104">
        <f t="shared" si="339"/>
        <v>0</v>
      </c>
      <c r="BQ187" s="3">
        <f t="shared" si="340"/>
        <v>0</v>
      </c>
      <c r="BR187" s="3">
        <f t="shared" si="341"/>
        <v>0</v>
      </c>
      <c r="BS187" s="3">
        <f t="shared" si="266"/>
        <v>0</v>
      </c>
      <c r="BT187" s="3">
        <f t="shared" si="267"/>
        <v>0</v>
      </c>
      <c r="BU187" s="3">
        <f>IF(BP187=0,0,IF(BR187-BS187=0,0,MIN(BR187-BS187,$D$1-$C187-SUMIF($J$15:BT$15,"Snowball",$J187:BT187))))</f>
        <v>0</v>
      </c>
      <c r="BV187" s="3">
        <f t="shared" si="297"/>
        <v>0</v>
      </c>
      <c r="BW187" s="104">
        <f t="shared" si="342"/>
        <v>0</v>
      </c>
      <c r="BX187" s="3">
        <f t="shared" si="343"/>
        <v>0</v>
      </c>
      <c r="BY187" s="3">
        <f t="shared" si="344"/>
        <v>0</v>
      </c>
      <c r="BZ187" s="3">
        <f t="shared" si="268"/>
        <v>0</v>
      </c>
      <c r="CA187" s="3">
        <f t="shared" si="269"/>
        <v>0</v>
      </c>
      <c r="CB187" s="3">
        <f>IF(BW187=0,0,IF(BY187-BZ187=0,0,MIN(BY187-BZ187,$D$1-$C187-SUMIF($J$15:CA$15,"Snowball",$J187:CA187))))</f>
        <v>0</v>
      </c>
      <c r="CC187" s="3">
        <f t="shared" si="298"/>
        <v>0</v>
      </c>
      <c r="CD187" s="104">
        <f t="shared" si="345"/>
        <v>0</v>
      </c>
      <c r="CE187" s="3">
        <f t="shared" si="346"/>
        <v>0</v>
      </c>
      <c r="CF187" s="3">
        <f t="shared" si="347"/>
        <v>0</v>
      </c>
      <c r="CG187" s="3">
        <f t="shared" si="270"/>
        <v>0</v>
      </c>
      <c r="CH187" s="3">
        <f t="shared" si="271"/>
        <v>0</v>
      </c>
      <c r="CI187" s="3">
        <f>IF(CD187=0,0,IF(CF187-CG187=0,0,MIN(CF187-CG187,$D$1-$C187-SUMIF($J$15:CH$15,"Snowball",$J187:CH187))))</f>
        <v>0</v>
      </c>
      <c r="CJ187" s="3">
        <f t="shared" si="299"/>
        <v>0</v>
      </c>
      <c r="CK187" s="104">
        <f t="shared" si="348"/>
        <v>0</v>
      </c>
      <c r="CL187" s="3">
        <f t="shared" si="349"/>
        <v>0</v>
      </c>
      <c r="CM187" s="3">
        <f t="shared" si="350"/>
        <v>0</v>
      </c>
      <c r="CN187" s="3">
        <f t="shared" si="272"/>
        <v>0</v>
      </c>
      <c r="CO187" s="3">
        <f t="shared" si="273"/>
        <v>0</v>
      </c>
      <c r="CP187" s="3">
        <f>IF(CK187=0,0,IF(CM187-CN187=0,0,MIN(CM187-CN187,$D$1-$C187-SUMIF($J$15:CO$15,"Snowball",$J187:CO187))))</f>
        <v>0</v>
      </c>
      <c r="CQ187" s="3">
        <f t="shared" si="300"/>
        <v>0</v>
      </c>
      <c r="CR187" s="104">
        <f t="shared" si="351"/>
        <v>0</v>
      </c>
      <c r="CS187" s="3">
        <f t="shared" si="352"/>
        <v>0</v>
      </c>
      <c r="CT187" s="3">
        <f t="shared" si="353"/>
        <v>0</v>
      </c>
      <c r="CU187" s="3">
        <f t="shared" si="274"/>
        <v>0</v>
      </c>
      <c r="CV187" s="3">
        <f t="shared" si="275"/>
        <v>0</v>
      </c>
      <c r="CW187" s="3">
        <f>IF(CR187=0,0,IF(CT187-CU187=0,0,MIN(CT187-CU187,$D$1-$C187-SUMIF($J$15:CV$15,"Snowball",$J187:CV187))))</f>
        <v>0</v>
      </c>
      <c r="CX187" s="3">
        <f t="shared" si="301"/>
        <v>0</v>
      </c>
      <c r="CY187" s="104">
        <f t="shared" si="354"/>
        <v>0</v>
      </c>
      <c r="CZ187" s="3">
        <f t="shared" si="355"/>
        <v>0</v>
      </c>
      <c r="DA187" s="3">
        <f t="shared" si="356"/>
        <v>0</v>
      </c>
      <c r="DB187" s="3">
        <f t="shared" si="276"/>
        <v>0</v>
      </c>
      <c r="DC187" s="3">
        <f t="shared" si="277"/>
        <v>0</v>
      </c>
      <c r="DD187" s="3">
        <f>IF(CY187=0,0,IF(DA187-DB187=0,0,MIN(DA187-DB187,$D$1-$C187-SUMIF($J$15:DC$15,"Snowball",$J187:DC187))))</f>
        <v>0</v>
      </c>
      <c r="DE187" s="3">
        <f t="shared" si="302"/>
        <v>0</v>
      </c>
      <c r="DF187" s="104">
        <f t="shared" si="357"/>
        <v>0</v>
      </c>
      <c r="DG187" s="3">
        <f t="shared" si="358"/>
        <v>0</v>
      </c>
      <c r="DH187" s="3">
        <f t="shared" si="359"/>
        <v>0</v>
      </c>
      <c r="DI187" s="3">
        <f t="shared" si="278"/>
        <v>0</v>
      </c>
      <c r="DJ187" s="3">
        <f t="shared" si="279"/>
        <v>0</v>
      </c>
      <c r="DK187" s="3">
        <f>IF(DF187=0,0,IF(DH187-DI187=0,0,MIN(DH187-DI187,$D$1-$C187-SUMIF($J$15:DJ$15,"Snowball",$J187:DJ187))))</f>
        <v>0</v>
      </c>
      <c r="DL187" s="3">
        <f t="shared" si="303"/>
        <v>0</v>
      </c>
      <c r="DM187" s="104">
        <f t="shared" si="360"/>
        <v>0</v>
      </c>
      <c r="DN187" s="3">
        <f t="shared" si="361"/>
        <v>0</v>
      </c>
      <c r="DO187" s="3">
        <f t="shared" si="362"/>
        <v>0</v>
      </c>
      <c r="DP187" s="3">
        <f t="shared" si="280"/>
        <v>0</v>
      </c>
      <c r="DQ187" s="3">
        <f t="shared" si="281"/>
        <v>0</v>
      </c>
      <c r="DR187" s="3">
        <f>IF(DM187=0,0,IF(DO187-DP187=0,0,MIN(DO187-DP187,$D$1-$C187-SUMIF($J$15:DQ$15,"Snowball",$J187:DQ187))))</f>
        <v>0</v>
      </c>
      <c r="DS187" s="3">
        <f t="shared" si="304"/>
        <v>0</v>
      </c>
      <c r="DT187" s="104">
        <f t="shared" si="363"/>
        <v>0</v>
      </c>
      <c r="DU187" s="3">
        <f t="shared" si="364"/>
        <v>0</v>
      </c>
      <c r="DV187" s="3">
        <f t="shared" si="365"/>
        <v>0</v>
      </c>
      <c r="DW187" s="3">
        <f t="shared" si="282"/>
        <v>0</v>
      </c>
      <c r="DX187" s="3">
        <f t="shared" si="283"/>
        <v>0</v>
      </c>
      <c r="DY187" s="3">
        <f>IF(DT187=0,0,IF(DV187-DW187=0,0,MIN(DV187-DW187,$D$1-$C187-SUMIF($J$15:DX$15,"Snowball",$J187:DX187))))</f>
        <v>0</v>
      </c>
      <c r="DZ187" s="3">
        <f t="shared" si="305"/>
        <v>0</v>
      </c>
      <c r="EA187" s="104">
        <f t="shared" si="366"/>
        <v>0</v>
      </c>
      <c r="EB187" s="3">
        <f t="shared" si="367"/>
        <v>0</v>
      </c>
      <c r="EC187" s="3">
        <f t="shared" si="368"/>
        <v>0</v>
      </c>
      <c r="ED187" s="3">
        <f t="shared" si="284"/>
        <v>0</v>
      </c>
      <c r="EE187" s="3">
        <f t="shared" si="285"/>
        <v>0</v>
      </c>
      <c r="EF187" s="3">
        <f>IF(EA187=0,0,IF(EC187-ED187=0,0,MIN(EC187-ED187,$D$1-$C187-SUMIF($J$15:EE$15,"Snowball",$J187:EE187))))</f>
        <v>0</v>
      </c>
      <c r="EG187" s="3">
        <f t="shared" si="306"/>
        <v>0</v>
      </c>
      <c r="EH187" s="104">
        <f t="shared" si="369"/>
        <v>0</v>
      </c>
      <c r="EI187" s="3">
        <f t="shared" si="370"/>
        <v>0</v>
      </c>
      <c r="EJ187" s="3">
        <f t="shared" si="371"/>
        <v>0</v>
      </c>
      <c r="EK187" s="3">
        <f t="shared" si="286"/>
        <v>0</v>
      </c>
      <c r="EL187" s="3">
        <f t="shared" si="287"/>
        <v>0</v>
      </c>
      <c r="EM187" s="3">
        <f>IF(EH187=0,0,IF(EJ187-EK187=0,0,MIN(EJ187-EK187,$D$1-$C187-SUMIF($J$15:EL$15,"Snowball",$J187:EL187))))</f>
        <v>0</v>
      </c>
      <c r="EN187" s="3">
        <f t="shared" si="307"/>
        <v>0</v>
      </c>
    </row>
    <row r="188" spans="1:144" x14ac:dyDescent="0.25">
      <c r="A188" s="1" t="s">
        <v>188</v>
      </c>
      <c r="B188" s="76">
        <f t="shared" si="308"/>
        <v>0</v>
      </c>
      <c r="C188" s="3">
        <f t="shared" si="309"/>
        <v>0</v>
      </c>
      <c r="D188" s="101">
        <f t="shared" si="310"/>
        <v>0</v>
      </c>
      <c r="E188" s="104">
        <f t="shared" si="311"/>
        <v>0</v>
      </c>
      <c r="F188" s="3">
        <f t="shared" si="312"/>
        <v>0</v>
      </c>
      <c r="G188" s="3">
        <f t="shared" si="313"/>
        <v>0</v>
      </c>
      <c r="H188" s="3">
        <f t="shared" si="248"/>
        <v>0</v>
      </c>
      <c r="I188" s="3">
        <f t="shared" si="249"/>
        <v>0</v>
      </c>
      <c r="J188" s="3">
        <f t="shared" si="314"/>
        <v>0</v>
      </c>
      <c r="K188" s="3">
        <f t="shared" si="288"/>
        <v>0</v>
      </c>
      <c r="L188" s="104">
        <f t="shared" si="315"/>
        <v>0</v>
      </c>
      <c r="M188" s="3">
        <f t="shared" si="316"/>
        <v>0</v>
      </c>
      <c r="N188" s="3">
        <f t="shared" si="317"/>
        <v>0</v>
      </c>
      <c r="O188" s="3">
        <f t="shared" si="250"/>
        <v>0</v>
      </c>
      <c r="P188" s="3">
        <f t="shared" si="251"/>
        <v>0</v>
      </c>
      <c r="Q188" s="3">
        <f>IF(L188=0,0,IF(N188-O188=0,0,MIN(N188-O188,$D$1-$C188-SUMIF($J$15:P$15,"Snowball",$J188:P188))))</f>
        <v>0</v>
      </c>
      <c r="R188" s="3">
        <f t="shared" si="289"/>
        <v>0</v>
      </c>
      <c r="S188" s="104">
        <f t="shared" si="318"/>
        <v>0</v>
      </c>
      <c r="T188" s="3">
        <f t="shared" si="319"/>
        <v>0</v>
      </c>
      <c r="U188" s="3">
        <f t="shared" si="320"/>
        <v>0</v>
      </c>
      <c r="V188" s="3">
        <f t="shared" si="252"/>
        <v>0</v>
      </c>
      <c r="W188" s="3">
        <f t="shared" si="253"/>
        <v>0</v>
      </c>
      <c r="X188" s="3">
        <f>IF(S188=0,0,IF(U188-V188=0,0,MIN(U188-V188,$D$1-$C188-SUMIF($J$15:W$15,"Snowball",$J188:W188))))</f>
        <v>0</v>
      </c>
      <c r="Y188" s="3">
        <f t="shared" si="290"/>
        <v>0</v>
      </c>
      <c r="Z188" s="104">
        <f t="shared" si="321"/>
        <v>0</v>
      </c>
      <c r="AA188" s="3">
        <f t="shared" si="322"/>
        <v>0</v>
      </c>
      <c r="AB188" s="3">
        <f t="shared" si="323"/>
        <v>0</v>
      </c>
      <c r="AC188" s="3">
        <f t="shared" si="254"/>
        <v>0</v>
      </c>
      <c r="AD188" s="3">
        <f t="shared" si="255"/>
        <v>0</v>
      </c>
      <c r="AE188" s="3">
        <f>IF(Z188=0,0,IF(AB188-AC188=0,0,MIN(AB188-AC188,$D$1-$C188-SUMIF($J$15:AD$15,"Snowball",$J188:AD188))))</f>
        <v>0</v>
      </c>
      <c r="AF188" s="3">
        <f t="shared" si="291"/>
        <v>0</v>
      </c>
      <c r="AG188" s="104">
        <f t="shared" si="324"/>
        <v>0</v>
      </c>
      <c r="AH188" s="3">
        <f t="shared" si="325"/>
        <v>0</v>
      </c>
      <c r="AI188" s="3">
        <f t="shared" si="326"/>
        <v>0</v>
      </c>
      <c r="AJ188" s="3">
        <f t="shared" si="256"/>
        <v>0</v>
      </c>
      <c r="AK188" s="3">
        <f t="shared" si="257"/>
        <v>0</v>
      </c>
      <c r="AL188" s="3">
        <f>IF(AG188=0,0,IF(AI188-AJ188=0,0,MIN(AI188-AJ188,$D$1-$C188-SUMIF($J$15:AK$15,"Snowball",$J188:AK188))))</f>
        <v>0</v>
      </c>
      <c r="AM188" s="3">
        <f t="shared" si="292"/>
        <v>0</v>
      </c>
      <c r="AN188" s="104">
        <f t="shared" si="327"/>
        <v>0</v>
      </c>
      <c r="AO188" s="3">
        <f t="shared" si="328"/>
        <v>0</v>
      </c>
      <c r="AP188" s="3">
        <f t="shared" si="329"/>
        <v>0</v>
      </c>
      <c r="AQ188" s="3">
        <f t="shared" si="258"/>
        <v>0</v>
      </c>
      <c r="AR188" s="3">
        <f t="shared" si="259"/>
        <v>0</v>
      </c>
      <c r="AS188" s="3">
        <f>IF(AN188=0,0,IF(AP188-AQ188=0,0,MIN(AP188-AQ188,$D$1-$C188-SUMIF($J$15:AR$15,"Snowball",$J188:AR188))))</f>
        <v>0</v>
      </c>
      <c r="AT188" s="3">
        <f t="shared" si="293"/>
        <v>0</v>
      </c>
      <c r="AU188" s="104">
        <f t="shared" si="330"/>
        <v>0</v>
      </c>
      <c r="AV188" s="3">
        <f t="shared" si="331"/>
        <v>0</v>
      </c>
      <c r="AW188" s="3">
        <f t="shared" si="332"/>
        <v>0</v>
      </c>
      <c r="AX188" s="3">
        <f t="shared" si="260"/>
        <v>0</v>
      </c>
      <c r="AY188" s="3">
        <f t="shared" si="261"/>
        <v>0</v>
      </c>
      <c r="AZ188" s="3">
        <f>IF(AU188=0,0,IF(AW188-AX188=0,0,MIN(AW188-AX188,$D$1-$C188-SUMIF($J$15:AY$15,"Snowball",$J188:AY188))))</f>
        <v>0</v>
      </c>
      <c r="BA188" s="3">
        <f t="shared" si="294"/>
        <v>0</v>
      </c>
      <c r="BB188" s="104">
        <f t="shared" si="333"/>
        <v>0</v>
      </c>
      <c r="BC188" s="3">
        <f t="shared" si="334"/>
        <v>0</v>
      </c>
      <c r="BD188" s="3">
        <f t="shared" si="335"/>
        <v>0</v>
      </c>
      <c r="BE188" s="3">
        <f t="shared" si="262"/>
        <v>0</v>
      </c>
      <c r="BF188" s="3">
        <f t="shared" si="263"/>
        <v>0</v>
      </c>
      <c r="BG188" s="3">
        <f>IF(BB188=0,0,IF(BD188-BE188=0,0,MIN(BD188-BE188,$D$1-$C188-SUMIF($J$15:BF$15,"Snowball",$J188:BF188))))</f>
        <v>0</v>
      </c>
      <c r="BH188" s="3">
        <f t="shared" si="295"/>
        <v>0</v>
      </c>
      <c r="BI188" s="104">
        <f t="shared" si="336"/>
        <v>0</v>
      </c>
      <c r="BJ188" s="3">
        <f t="shared" si="337"/>
        <v>0</v>
      </c>
      <c r="BK188" s="3">
        <f t="shared" si="338"/>
        <v>0</v>
      </c>
      <c r="BL188" s="3">
        <f t="shared" si="264"/>
        <v>0</v>
      </c>
      <c r="BM188" s="3">
        <f t="shared" si="265"/>
        <v>0</v>
      </c>
      <c r="BN188" s="3">
        <f>IF(BI188=0,0,IF(BK188-BL188=0,0,MIN(BK188-BL188,$D$1-$C188-SUMIF($J$15:BM$15,"Snowball",$J188:BM188))))</f>
        <v>0</v>
      </c>
      <c r="BO188" s="3">
        <f t="shared" si="296"/>
        <v>0</v>
      </c>
      <c r="BP188" s="104">
        <f t="shared" si="339"/>
        <v>0</v>
      </c>
      <c r="BQ188" s="3">
        <f t="shared" si="340"/>
        <v>0</v>
      </c>
      <c r="BR188" s="3">
        <f t="shared" si="341"/>
        <v>0</v>
      </c>
      <c r="BS188" s="3">
        <f t="shared" si="266"/>
        <v>0</v>
      </c>
      <c r="BT188" s="3">
        <f t="shared" si="267"/>
        <v>0</v>
      </c>
      <c r="BU188" s="3">
        <f>IF(BP188=0,0,IF(BR188-BS188=0,0,MIN(BR188-BS188,$D$1-$C188-SUMIF($J$15:BT$15,"Snowball",$J188:BT188))))</f>
        <v>0</v>
      </c>
      <c r="BV188" s="3">
        <f t="shared" si="297"/>
        <v>0</v>
      </c>
      <c r="BW188" s="104">
        <f t="shared" si="342"/>
        <v>0</v>
      </c>
      <c r="BX188" s="3">
        <f t="shared" si="343"/>
        <v>0</v>
      </c>
      <c r="BY188" s="3">
        <f t="shared" si="344"/>
        <v>0</v>
      </c>
      <c r="BZ188" s="3">
        <f t="shared" si="268"/>
        <v>0</v>
      </c>
      <c r="CA188" s="3">
        <f t="shared" si="269"/>
        <v>0</v>
      </c>
      <c r="CB188" s="3">
        <f>IF(BW188=0,0,IF(BY188-BZ188=0,0,MIN(BY188-BZ188,$D$1-$C188-SUMIF($J$15:CA$15,"Snowball",$J188:CA188))))</f>
        <v>0</v>
      </c>
      <c r="CC188" s="3">
        <f t="shared" si="298"/>
        <v>0</v>
      </c>
      <c r="CD188" s="104">
        <f t="shared" si="345"/>
        <v>0</v>
      </c>
      <c r="CE188" s="3">
        <f t="shared" si="346"/>
        <v>0</v>
      </c>
      <c r="CF188" s="3">
        <f t="shared" si="347"/>
        <v>0</v>
      </c>
      <c r="CG188" s="3">
        <f t="shared" si="270"/>
        <v>0</v>
      </c>
      <c r="CH188" s="3">
        <f t="shared" si="271"/>
        <v>0</v>
      </c>
      <c r="CI188" s="3">
        <f>IF(CD188=0,0,IF(CF188-CG188=0,0,MIN(CF188-CG188,$D$1-$C188-SUMIF($J$15:CH$15,"Snowball",$J188:CH188))))</f>
        <v>0</v>
      </c>
      <c r="CJ188" s="3">
        <f t="shared" si="299"/>
        <v>0</v>
      </c>
      <c r="CK188" s="104">
        <f t="shared" si="348"/>
        <v>0</v>
      </c>
      <c r="CL188" s="3">
        <f t="shared" si="349"/>
        <v>0</v>
      </c>
      <c r="CM188" s="3">
        <f t="shared" si="350"/>
        <v>0</v>
      </c>
      <c r="CN188" s="3">
        <f t="shared" si="272"/>
        <v>0</v>
      </c>
      <c r="CO188" s="3">
        <f t="shared" si="273"/>
        <v>0</v>
      </c>
      <c r="CP188" s="3">
        <f>IF(CK188=0,0,IF(CM188-CN188=0,0,MIN(CM188-CN188,$D$1-$C188-SUMIF($J$15:CO$15,"Snowball",$J188:CO188))))</f>
        <v>0</v>
      </c>
      <c r="CQ188" s="3">
        <f t="shared" si="300"/>
        <v>0</v>
      </c>
      <c r="CR188" s="104">
        <f t="shared" si="351"/>
        <v>0</v>
      </c>
      <c r="CS188" s="3">
        <f t="shared" si="352"/>
        <v>0</v>
      </c>
      <c r="CT188" s="3">
        <f t="shared" si="353"/>
        <v>0</v>
      </c>
      <c r="CU188" s="3">
        <f t="shared" si="274"/>
        <v>0</v>
      </c>
      <c r="CV188" s="3">
        <f t="shared" si="275"/>
        <v>0</v>
      </c>
      <c r="CW188" s="3">
        <f>IF(CR188=0,0,IF(CT188-CU188=0,0,MIN(CT188-CU188,$D$1-$C188-SUMIF($J$15:CV$15,"Snowball",$J188:CV188))))</f>
        <v>0</v>
      </c>
      <c r="CX188" s="3">
        <f t="shared" si="301"/>
        <v>0</v>
      </c>
      <c r="CY188" s="104">
        <f t="shared" si="354"/>
        <v>0</v>
      </c>
      <c r="CZ188" s="3">
        <f t="shared" si="355"/>
        <v>0</v>
      </c>
      <c r="DA188" s="3">
        <f t="shared" si="356"/>
        <v>0</v>
      </c>
      <c r="DB188" s="3">
        <f t="shared" si="276"/>
        <v>0</v>
      </c>
      <c r="DC188" s="3">
        <f t="shared" si="277"/>
        <v>0</v>
      </c>
      <c r="DD188" s="3">
        <f>IF(CY188=0,0,IF(DA188-DB188=0,0,MIN(DA188-DB188,$D$1-$C188-SUMIF($J$15:DC$15,"Snowball",$J188:DC188))))</f>
        <v>0</v>
      </c>
      <c r="DE188" s="3">
        <f t="shared" si="302"/>
        <v>0</v>
      </c>
      <c r="DF188" s="104">
        <f t="shared" si="357"/>
        <v>0</v>
      </c>
      <c r="DG188" s="3">
        <f t="shared" si="358"/>
        <v>0</v>
      </c>
      <c r="DH188" s="3">
        <f t="shared" si="359"/>
        <v>0</v>
      </c>
      <c r="DI188" s="3">
        <f t="shared" si="278"/>
        <v>0</v>
      </c>
      <c r="DJ188" s="3">
        <f t="shared" si="279"/>
        <v>0</v>
      </c>
      <c r="DK188" s="3">
        <f>IF(DF188=0,0,IF(DH188-DI188=0,0,MIN(DH188-DI188,$D$1-$C188-SUMIF($J$15:DJ$15,"Snowball",$J188:DJ188))))</f>
        <v>0</v>
      </c>
      <c r="DL188" s="3">
        <f t="shared" si="303"/>
        <v>0</v>
      </c>
      <c r="DM188" s="104">
        <f t="shared" si="360"/>
        <v>0</v>
      </c>
      <c r="DN188" s="3">
        <f t="shared" si="361"/>
        <v>0</v>
      </c>
      <c r="DO188" s="3">
        <f t="shared" si="362"/>
        <v>0</v>
      </c>
      <c r="DP188" s="3">
        <f t="shared" si="280"/>
        <v>0</v>
      </c>
      <c r="DQ188" s="3">
        <f t="shared" si="281"/>
        <v>0</v>
      </c>
      <c r="DR188" s="3">
        <f>IF(DM188=0,0,IF(DO188-DP188=0,0,MIN(DO188-DP188,$D$1-$C188-SUMIF($J$15:DQ$15,"Snowball",$J188:DQ188))))</f>
        <v>0</v>
      </c>
      <c r="DS188" s="3">
        <f t="shared" si="304"/>
        <v>0</v>
      </c>
      <c r="DT188" s="104">
        <f t="shared" si="363"/>
        <v>0</v>
      </c>
      <c r="DU188" s="3">
        <f t="shared" si="364"/>
        <v>0</v>
      </c>
      <c r="DV188" s="3">
        <f t="shared" si="365"/>
        <v>0</v>
      </c>
      <c r="DW188" s="3">
        <f t="shared" si="282"/>
        <v>0</v>
      </c>
      <c r="DX188" s="3">
        <f t="shared" si="283"/>
        <v>0</v>
      </c>
      <c r="DY188" s="3">
        <f>IF(DT188=0,0,IF(DV188-DW188=0,0,MIN(DV188-DW188,$D$1-$C188-SUMIF($J$15:DX$15,"Snowball",$J188:DX188))))</f>
        <v>0</v>
      </c>
      <c r="DZ188" s="3">
        <f t="shared" si="305"/>
        <v>0</v>
      </c>
      <c r="EA188" s="104">
        <f t="shared" si="366"/>
        <v>0</v>
      </c>
      <c r="EB188" s="3">
        <f t="shared" si="367"/>
        <v>0</v>
      </c>
      <c r="EC188" s="3">
        <f t="shared" si="368"/>
        <v>0</v>
      </c>
      <c r="ED188" s="3">
        <f t="shared" si="284"/>
        <v>0</v>
      </c>
      <c r="EE188" s="3">
        <f t="shared" si="285"/>
        <v>0</v>
      </c>
      <c r="EF188" s="3">
        <f>IF(EA188=0,0,IF(EC188-ED188=0,0,MIN(EC188-ED188,$D$1-$C188-SUMIF($J$15:EE$15,"Snowball",$J188:EE188))))</f>
        <v>0</v>
      </c>
      <c r="EG188" s="3">
        <f t="shared" si="306"/>
        <v>0</v>
      </c>
      <c r="EH188" s="104">
        <f t="shared" si="369"/>
        <v>0</v>
      </c>
      <c r="EI188" s="3">
        <f t="shared" si="370"/>
        <v>0</v>
      </c>
      <c r="EJ188" s="3">
        <f t="shared" si="371"/>
        <v>0</v>
      </c>
      <c r="EK188" s="3">
        <f t="shared" si="286"/>
        <v>0</v>
      </c>
      <c r="EL188" s="3">
        <f t="shared" si="287"/>
        <v>0</v>
      </c>
      <c r="EM188" s="3">
        <f>IF(EH188=0,0,IF(EJ188-EK188=0,0,MIN(EJ188-EK188,$D$1-$C188-SUMIF($J$15:EL$15,"Snowball",$J188:EL188))))</f>
        <v>0</v>
      </c>
      <c r="EN188" s="3">
        <f t="shared" si="307"/>
        <v>0</v>
      </c>
    </row>
    <row r="189" spans="1:144" x14ac:dyDescent="0.25">
      <c r="A189" s="1" t="s">
        <v>189</v>
      </c>
      <c r="B189" s="76">
        <f t="shared" si="308"/>
        <v>0</v>
      </c>
      <c r="C189" s="3">
        <f t="shared" si="309"/>
        <v>0</v>
      </c>
      <c r="D189" s="101">
        <f t="shared" si="310"/>
        <v>0</v>
      </c>
      <c r="E189" s="104">
        <f t="shared" si="311"/>
        <v>0</v>
      </c>
      <c r="F189" s="3">
        <f t="shared" si="312"/>
        <v>0</v>
      </c>
      <c r="G189" s="3">
        <f t="shared" si="313"/>
        <v>0</v>
      </c>
      <c r="H189" s="3">
        <f t="shared" si="248"/>
        <v>0</v>
      </c>
      <c r="I189" s="3">
        <f t="shared" si="249"/>
        <v>0</v>
      </c>
      <c r="J189" s="3">
        <f t="shared" si="314"/>
        <v>0</v>
      </c>
      <c r="K189" s="3">
        <f t="shared" si="288"/>
        <v>0</v>
      </c>
      <c r="L189" s="104">
        <f t="shared" si="315"/>
        <v>0</v>
      </c>
      <c r="M189" s="3">
        <f t="shared" si="316"/>
        <v>0</v>
      </c>
      <c r="N189" s="3">
        <f t="shared" si="317"/>
        <v>0</v>
      </c>
      <c r="O189" s="3">
        <f t="shared" si="250"/>
        <v>0</v>
      </c>
      <c r="P189" s="3">
        <f t="shared" si="251"/>
        <v>0</v>
      </c>
      <c r="Q189" s="3">
        <f>IF(L189=0,0,IF(N189-O189=0,0,MIN(N189-O189,$D$1-$C189-SUMIF($J$15:P$15,"Snowball",$J189:P189))))</f>
        <v>0</v>
      </c>
      <c r="R189" s="3">
        <f t="shared" si="289"/>
        <v>0</v>
      </c>
      <c r="S189" s="104">
        <f t="shared" si="318"/>
        <v>0</v>
      </c>
      <c r="T189" s="3">
        <f t="shared" si="319"/>
        <v>0</v>
      </c>
      <c r="U189" s="3">
        <f t="shared" si="320"/>
        <v>0</v>
      </c>
      <c r="V189" s="3">
        <f t="shared" si="252"/>
        <v>0</v>
      </c>
      <c r="W189" s="3">
        <f t="shared" si="253"/>
        <v>0</v>
      </c>
      <c r="X189" s="3">
        <f>IF(S189=0,0,IF(U189-V189=0,0,MIN(U189-V189,$D$1-$C189-SUMIF($J$15:W$15,"Snowball",$J189:W189))))</f>
        <v>0</v>
      </c>
      <c r="Y189" s="3">
        <f t="shared" si="290"/>
        <v>0</v>
      </c>
      <c r="Z189" s="104">
        <f t="shared" si="321"/>
        <v>0</v>
      </c>
      <c r="AA189" s="3">
        <f t="shared" si="322"/>
        <v>0</v>
      </c>
      <c r="AB189" s="3">
        <f t="shared" si="323"/>
        <v>0</v>
      </c>
      <c r="AC189" s="3">
        <f t="shared" si="254"/>
        <v>0</v>
      </c>
      <c r="AD189" s="3">
        <f t="shared" si="255"/>
        <v>0</v>
      </c>
      <c r="AE189" s="3">
        <f>IF(Z189=0,0,IF(AB189-AC189=0,0,MIN(AB189-AC189,$D$1-$C189-SUMIF($J$15:AD$15,"Snowball",$J189:AD189))))</f>
        <v>0</v>
      </c>
      <c r="AF189" s="3">
        <f t="shared" si="291"/>
        <v>0</v>
      </c>
      <c r="AG189" s="104">
        <f t="shared" si="324"/>
        <v>0</v>
      </c>
      <c r="AH189" s="3">
        <f t="shared" si="325"/>
        <v>0</v>
      </c>
      <c r="AI189" s="3">
        <f t="shared" si="326"/>
        <v>0</v>
      </c>
      <c r="AJ189" s="3">
        <f t="shared" si="256"/>
        <v>0</v>
      </c>
      <c r="AK189" s="3">
        <f t="shared" si="257"/>
        <v>0</v>
      </c>
      <c r="AL189" s="3">
        <f>IF(AG189=0,0,IF(AI189-AJ189=0,0,MIN(AI189-AJ189,$D$1-$C189-SUMIF($J$15:AK$15,"Snowball",$J189:AK189))))</f>
        <v>0</v>
      </c>
      <c r="AM189" s="3">
        <f t="shared" si="292"/>
        <v>0</v>
      </c>
      <c r="AN189" s="104">
        <f t="shared" si="327"/>
        <v>0</v>
      </c>
      <c r="AO189" s="3">
        <f t="shared" si="328"/>
        <v>0</v>
      </c>
      <c r="AP189" s="3">
        <f t="shared" si="329"/>
        <v>0</v>
      </c>
      <c r="AQ189" s="3">
        <f t="shared" si="258"/>
        <v>0</v>
      </c>
      <c r="AR189" s="3">
        <f t="shared" si="259"/>
        <v>0</v>
      </c>
      <c r="AS189" s="3">
        <f>IF(AN189=0,0,IF(AP189-AQ189=0,0,MIN(AP189-AQ189,$D$1-$C189-SUMIF($J$15:AR$15,"Snowball",$J189:AR189))))</f>
        <v>0</v>
      </c>
      <c r="AT189" s="3">
        <f t="shared" si="293"/>
        <v>0</v>
      </c>
      <c r="AU189" s="104">
        <f t="shared" si="330"/>
        <v>0</v>
      </c>
      <c r="AV189" s="3">
        <f t="shared" si="331"/>
        <v>0</v>
      </c>
      <c r="AW189" s="3">
        <f t="shared" si="332"/>
        <v>0</v>
      </c>
      <c r="AX189" s="3">
        <f t="shared" si="260"/>
        <v>0</v>
      </c>
      <c r="AY189" s="3">
        <f t="shared" si="261"/>
        <v>0</v>
      </c>
      <c r="AZ189" s="3">
        <f>IF(AU189=0,0,IF(AW189-AX189=0,0,MIN(AW189-AX189,$D$1-$C189-SUMIF($J$15:AY$15,"Snowball",$J189:AY189))))</f>
        <v>0</v>
      </c>
      <c r="BA189" s="3">
        <f t="shared" si="294"/>
        <v>0</v>
      </c>
      <c r="BB189" s="104">
        <f t="shared" si="333"/>
        <v>0</v>
      </c>
      <c r="BC189" s="3">
        <f t="shared" si="334"/>
        <v>0</v>
      </c>
      <c r="BD189" s="3">
        <f t="shared" si="335"/>
        <v>0</v>
      </c>
      <c r="BE189" s="3">
        <f t="shared" si="262"/>
        <v>0</v>
      </c>
      <c r="BF189" s="3">
        <f t="shared" si="263"/>
        <v>0</v>
      </c>
      <c r="BG189" s="3">
        <f>IF(BB189=0,0,IF(BD189-BE189=0,0,MIN(BD189-BE189,$D$1-$C189-SUMIF($J$15:BF$15,"Snowball",$J189:BF189))))</f>
        <v>0</v>
      </c>
      <c r="BH189" s="3">
        <f t="shared" si="295"/>
        <v>0</v>
      </c>
      <c r="BI189" s="104">
        <f t="shared" si="336"/>
        <v>0</v>
      </c>
      <c r="BJ189" s="3">
        <f t="shared" si="337"/>
        <v>0</v>
      </c>
      <c r="BK189" s="3">
        <f t="shared" si="338"/>
        <v>0</v>
      </c>
      <c r="BL189" s="3">
        <f t="shared" si="264"/>
        <v>0</v>
      </c>
      <c r="BM189" s="3">
        <f t="shared" si="265"/>
        <v>0</v>
      </c>
      <c r="BN189" s="3">
        <f>IF(BI189=0,0,IF(BK189-BL189=0,0,MIN(BK189-BL189,$D$1-$C189-SUMIF($J$15:BM$15,"Snowball",$J189:BM189))))</f>
        <v>0</v>
      </c>
      <c r="BO189" s="3">
        <f t="shared" si="296"/>
        <v>0</v>
      </c>
      <c r="BP189" s="104">
        <f t="shared" si="339"/>
        <v>0</v>
      </c>
      <c r="BQ189" s="3">
        <f t="shared" si="340"/>
        <v>0</v>
      </c>
      <c r="BR189" s="3">
        <f t="shared" si="341"/>
        <v>0</v>
      </c>
      <c r="BS189" s="3">
        <f t="shared" si="266"/>
        <v>0</v>
      </c>
      <c r="BT189" s="3">
        <f t="shared" si="267"/>
        <v>0</v>
      </c>
      <c r="BU189" s="3">
        <f>IF(BP189=0,0,IF(BR189-BS189=0,0,MIN(BR189-BS189,$D$1-$C189-SUMIF($J$15:BT$15,"Snowball",$J189:BT189))))</f>
        <v>0</v>
      </c>
      <c r="BV189" s="3">
        <f t="shared" si="297"/>
        <v>0</v>
      </c>
      <c r="BW189" s="104">
        <f t="shared" si="342"/>
        <v>0</v>
      </c>
      <c r="BX189" s="3">
        <f t="shared" si="343"/>
        <v>0</v>
      </c>
      <c r="BY189" s="3">
        <f t="shared" si="344"/>
        <v>0</v>
      </c>
      <c r="BZ189" s="3">
        <f t="shared" si="268"/>
        <v>0</v>
      </c>
      <c r="CA189" s="3">
        <f t="shared" si="269"/>
        <v>0</v>
      </c>
      <c r="CB189" s="3">
        <f>IF(BW189=0,0,IF(BY189-BZ189=0,0,MIN(BY189-BZ189,$D$1-$C189-SUMIF($J$15:CA$15,"Snowball",$J189:CA189))))</f>
        <v>0</v>
      </c>
      <c r="CC189" s="3">
        <f t="shared" si="298"/>
        <v>0</v>
      </c>
      <c r="CD189" s="104">
        <f t="shared" si="345"/>
        <v>0</v>
      </c>
      <c r="CE189" s="3">
        <f t="shared" si="346"/>
        <v>0</v>
      </c>
      <c r="CF189" s="3">
        <f t="shared" si="347"/>
        <v>0</v>
      </c>
      <c r="CG189" s="3">
        <f t="shared" si="270"/>
        <v>0</v>
      </c>
      <c r="CH189" s="3">
        <f t="shared" si="271"/>
        <v>0</v>
      </c>
      <c r="CI189" s="3">
        <f>IF(CD189=0,0,IF(CF189-CG189=0,0,MIN(CF189-CG189,$D$1-$C189-SUMIF($J$15:CH$15,"Snowball",$J189:CH189))))</f>
        <v>0</v>
      </c>
      <c r="CJ189" s="3">
        <f t="shared" si="299"/>
        <v>0</v>
      </c>
      <c r="CK189" s="104">
        <f t="shared" si="348"/>
        <v>0</v>
      </c>
      <c r="CL189" s="3">
        <f t="shared" si="349"/>
        <v>0</v>
      </c>
      <c r="CM189" s="3">
        <f t="shared" si="350"/>
        <v>0</v>
      </c>
      <c r="CN189" s="3">
        <f t="shared" si="272"/>
        <v>0</v>
      </c>
      <c r="CO189" s="3">
        <f t="shared" si="273"/>
        <v>0</v>
      </c>
      <c r="CP189" s="3">
        <f>IF(CK189=0,0,IF(CM189-CN189=0,0,MIN(CM189-CN189,$D$1-$C189-SUMIF($J$15:CO$15,"Snowball",$J189:CO189))))</f>
        <v>0</v>
      </c>
      <c r="CQ189" s="3">
        <f t="shared" si="300"/>
        <v>0</v>
      </c>
      <c r="CR189" s="104">
        <f t="shared" si="351"/>
        <v>0</v>
      </c>
      <c r="CS189" s="3">
        <f t="shared" si="352"/>
        <v>0</v>
      </c>
      <c r="CT189" s="3">
        <f t="shared" si="353"/>
        <v>0</v>
      </c>
      <c r="CU189" s="3">
        <f t="shared" si="274"/>
        <v>0</v>
      </c>
      <c r="CV189" s="3">
        <f t="shared" si="275"/>
        <v>0</v>
      </c>
      <c r="CW189" s="3">
        <f>IF(CR189=0,0,IF(CT189-CU189=0,0,MIN(CT189-CU189,$D$1-$C189-SUMIF($J$15:CV$15,"Snowball",$J189:CV189))))</f>
        <v>0</v>
      </c>
      <c r="CX189" s="3">
        <f t="shared" si="301"/>
        <v>0</v>
      </c>
      <c r="CY189" s="104">
        <f t="shared" si="354"/>
        <v>0</v>
      </c>
      <c r="CZ189" s="3">
        <f t="shared" si="355"/>
        <v>0</v>
      </c>
      <c r="DA189" s="3">
        <f t="shared" si="356"/>
        <v>0</v>
      </c>
      <c r="DB189" s="3">
        <f t="shared" si="276"/>
        <v>0</v>
      </c>
      <c r="DC189" s="3">
        <f t="shared" si="277"/>
        <v>0</v>
      </c>
      <c r="DD189" s="3">
        <f>IF(CY189=0,0,IF(DA189-DB189=0,0,MIN(DA189-DB189,$D$1-$C189-SUMIF($J$15:DC$15,"Snowball",$J189:DC189))))</f>
        <v>0</v>
      </c>
      <c r="DE189" s="3">
        <f t="shared" si="302"/>
        <v>0</v>
      </c>
      <c r="DF189" s="104">
        <f t="shared" si="357"/>
        <v>0</v>
      </c>
      <c r="DG189" s="3">
        <f t="shared" si="358"/>
        <v>0</v>
      </c>
      <c r="DH189" s="3">
        <f t="shared" si="359"/>
        <v>0</v>
      </c>
      <c r="DI189" s="3">
        <f t="shared" si="278"/>
        <v>0</v>
      </c>
      <c r="DJ189" s="3">
        <f t="shared" si="279"/>
        <v>0</v>
      </c>
      <c r="DK189" s="3">
        <f>IF(DF189=0,0,IF(DH189-DI189=0,0,MIN(DH189-DI189,$D$1-$C189-SUMIF($J$15:DJ$15,"Snowball",$J189:DJ189))))</f>
        <v>0</v>
      </c>
      <c r="DL189" s="3">
        <f t="shared" si="303"/>
        <v>0</v>
      </c>
      <c r="DM189" s="104">
        <f t="shared" si="360"/>
        <v>0</v>
      </c>
      <c r="DN189" s="3">
        <f t="shared" si="361"/>
        <v>0</v>
      </c>
      <c r="DO189" s="3">
        <f t="shared" si="362"/>
        <v>0</v>
      </c>
      <c r="DP189" s="3">
        <f t="shared" si="280"/>
        <v>0</v>
      </c>
      <c r="DQ189" s="3">
        <f t="shared" si="281"/>
        <v>0</v>
      </c>
      <c r="DR189" s="3">
        <f>IF(DM189=0,0,IF(DO189-DP189=0,0,MIN(DO189-DP189,$D$1-$C189-SUMIF($J$15:DQ$15,"Snowball",$J189:DQ189))))</f>
        <v>0</v>
      </c>
      <c r="DS189" s="3">
        <f t="shared" si="304"/>
        <v>0</v>
      </c>
      <c r="DT189" s="104">
        <f t="shared" si="363"/>
        <v>0</v>
      </c>
      <c r="DU189" s="3">
        <f t="shared" si="364"/>
        <v>0</v>
      </c>
      <c r="DV189" s="3">
        <f t="shared" si="365"/>
        <v>0</v>
      </c>
      <c r="DW189" s="3">
        <f t="shared" si="282"/>
        <v>0</v>
      </c>
      <c r="DX189" s="3">
        <f t="shared" si="283"/>
        <v>0</v>
      </c>
      <c r="DY189" s="3">
        <f>IF(DT189=0,0,IF(DV189-DW189=0,0,MIN(DV189-DW189,$D$1-$C189-SUMIF($J$15:DX$15,"Snowball",$J189:DX189))))</f>
        <v>0</v>
      </c>
      <c r="DZ189" s="3">
        <f t="shared" si="305"/>
        <v>0</v>
      </c>
      <c r="EA189" s="104">
        <f t="shared" si="366"/>
        <v>0</v>
      </c>
      <c r="EB189" s="3">
        <f t="shared" si="367"/>
        <v>0</v>
      </c>
      <c r="EC189" s="3">
        <f t="shared" si="368"/>
        <v>0</v>
      </c>
      <c r="ED189" s="3">
        <f t="shared" si="284"/>
        <v>0</v>
      </c>
      <c r="EE189" s="3">
        <f t="shared" si="285"/>
        <v>0</v>
      </c>
      <c r="EF189" s="3">
        <f>IF(EA189=0,0,IF(EC189-ED189=0,0,MIN(EC189-ED189,$D$1-$C189-SUMIF($J$15:EE$15,"Snowball",$J189:EE189))))</f>
        <v>0</v>
      </c>
      <c r="EG189" s="3">
        <f t="shared" si="306"/>
        <v>0</v>
      </c>
      <c r="EH189" s="104">
        <f t="shared" si="369"/>
        <v>0</v>
      </c>
      <c r="EI189" s="3">
        <f t="shared" si="370"/>
        <v>0</v>
      </c>
      <c r="EJ189" s="3">
        <f t="shared" si="371"/>
        <v>0</v>
      </c>
      <c r="EK189" s="3">
        <f t="shared" si="286"/>
        <v>0</v>
      </c>
      <c r="EL189" s="3">
        <f t="shared" si="287"/>
        <v>0</v>
      </c>
      <c r="EM189" s="3">
        <f>IF(EH189=0,0,IF(EJ189-EK189=0,0,MIN(EJ189-EK189,$D$1-$C189-SUMIF($J$15:EL$15,"Snowball",$J189:EL189))))</f>
        <v>0</v>
      </c>
      <c r="EN189" s="3">
        <f t="shared" si="307"/>
        <v>0</v>
      </c>
    </row>
    <row r="190" spans="1:144" x14ac:dyDescent="0.25">
      <c r="A190" s="1" t="s">
        <v>190</v>
      </c>
      <c r="B190" s="76">
        <f t="shared" si="308"/>
        <v>0</v>
      </c>
      <c r="C190" s="3">
        <f t="shared" si="309"/>
        <v>0</v>
      </c>
      <c r="D190" s="101">
        <f t="shared" si="310"/>
        <v>0</v>
      </c>
      <c r="E190" s="104">
        <f t="shared" si="311"/>
        <v>0</v>
      </c>
      <c r="F190" s="3">
        <f t="shared" si="312"/>
        <v>0</v>
      </c>
      <c r="G190" s="3">
        <f t="shared" si="313"/>
        <v>0</v>
      </c>
      <c r="H190" s="3">
        <f t="shared" si="248"/>
        <v>0</v>
      </c>
      <c r="I190" s="3">
        <f t="shared" si="249"/>
        <v>0</v>
      </c>
      <c r="J190" s="3">
        <f t="shared" si="314"/>
        <v>0</v>
      </c>
      <c r="K190" s="3">
        <f t="shared" si="288"/>
        <v>0</v>
      </c>
      <c r="L190" s="104">
        <f t="shared" si="315"/>
        <v>0</v>
      </c>
      <c r="M190" s="3">
        <f t="shared" si="316"/>
        <v>0</v>
      </c>
      <c r="N190" s="3">
        <f t="shared" si="317"/>
        <v>0</v>
      </c>
      <c r="O190" s="3">
        <f t="shared" si="250"/>
        <v>0</v>
      </c>
      <c r="P190" s="3">
        <f t="shared" si="251"/>
        <v>0</v>
      </c>
      <c r="Q190" s="3">
        <f>IF(L190=0,0,IF(N190-O190=0,0,MIN(N190-O190,$D$1-$C190-SUMIF($J$15:P$15,"Snowball",$J190:P190))))</f>
        <v>0</v>
      </c>
      <c r="R190" s="3">
        <f t="shared" si="289"/>
        <v>0</v>
      </c>
      <c r="S190" s="104">
        <f t="shared" si="318"/>
        <v>0</v>
      </c>
      <c r="T190" s="3">
        <f t="shared" si="319"/>
        <v>0</v>
      </c>
      <c r="U190" s="3">
        <f t="shared" si="320"/>
        <v>0</v>
      </c>
      <c r="V190" s="3">
        <f t="shared" si="252"/>
        <v>0</v>
      </c>
      <c r="W190" s="3">
        <f t="shared" si="253"/>
        <v>0</v>
      </c>
      <c r="X190" s="3">
        <f>IF(S190=0,0,IF(U190-V190=0,0,MIN(U190-V190,$D$1-$C190-SUMIF($J$15:W$15,"Snowball",$J190:W190))))</f>
        <v>0</v>
      </c>
      <c r="Y190" s="3">
        <f t="shared" si="290"/>
        <v>0</v>
      </c>
      <c r="Z190" s="104">
        <f t="shared" si="321"/>
        <v>0</v>
      </c>
      <c r="AA190" s="3">
        <f t="shared" si="322"/>
        <v>0</v>
      </c>
      <c r="AB190" s="3">
        <f t="shared" si="323"/>
        <v>0</v>
      </c>
      <c r="AC190" s="3">
        <f t="shared" si="254"/>
        <v>0</v>
      </c>
      <c r="AD190" s="3">
        <f t="shared" si="255"/>
        <v>0</v>
      </c>
      <c r="AE190" s="3">
        <f>IF(Z190=0,0,IF(AB190-AC190=0,0,MIN(AB190-AC190,$D$1-$C190-SUMIF($J$15:AD$15,"Snowball",$J190:AD190))))</f>
        <v>0</v>
      </c>
      <c r="AF190" s="3">
        <f t="shared" si="291"/>
        <v>0</v>
      </c>
      <c r="AG190" s="104">
        <f t="shared" si="324"/>
        <v>0</v>
      </c>
      <c r="AH190" s="3">
        <f t="shared" si="325"/>
        <v>0</v>
      </c>
      <c r="AI190" s="3">
        <f t="shared" si="326"/>
        <v>0</v>
      </c>
      <c r="AJ190" s="3">
        <f t="shared" si="256"/>
        <v>0</v>
      </c>
      <c r="AK190" s="3">
        <f t="shared" si="257"/>
        <v>0</v>
      </c>
      <c r="AL190" s="3">
        <f>IF(AG190=0,0,IF(AI190-AJ190=0,0,MIN(AI190-AJ190,$D$1-$C190-SUMIF($J$15:AK$15,"Snowball",$J190:AK190))))</f>
        <v>0</v>
      </c>
      <c r="AM190" s="3">
        <f t="shared" si="292"/>
        <v>0</v>
      </c>
      <c r="AN190" s="104">
        <f t="shared" si="327"/>
        <v>0</v>
      </c>
      <c r="AO190" s="3">
        <f t="shared" si="328"/>
        <v>0</v>
      </c>
      <c r="AP190" s="3">
        <f t="shared" si="329"/>
        <v>0</v>
      </c>
      <c r="AQ190" s="3">
        <f t="shared" si="258"/>
        <v>0</v>
      </c>
      <c r="AR190" s="3">
        <f t="shared" si="259"/>
        <v>0</v>
      </c>
      <c r="AS190" s="3">
        <f>IF(AN190=0,0,IF(AP190-AQ190=0,0,MIN(AP190-AQ190,$D$1-$C190-SUMIF($J$15:AR$15,"Snowball",$J190:AR190))))</f>
        <v>0</v>
      </c>
      <c r="AT190" s="3">
        <f t="shared" si="293"/>
        <v>0</v>
      </c>
      <c r="AU190" s="104">
        <f t="shared" si="330"/>
        <v>0</v>
      </c>
      <c r="AV190" s="3">
        <f t="shared" si="331"/>
        <v>0</v>
      </c>
      <c r="AW190" s="3">
        <f t="shared" si="332"/>
        <v>0</v>
      </c>
      <c r="AX190" s="3">
        <f t="shared" si="260"/>
        <v>0</v>
      </c>
      <c r="AY190" s="3">
        <f t="shared" si="261"/>
        <v>0</v>
      </c>
      <c r="AZ190" s="3">
        <f>IF(AU190=0,0,IF(AW190-AX190=0,0,MIN(AW190-AX190,$D$1-$C190-SUMIF($J$15:AY$15,"Snowball",$J190:AY190))))</f>
        <v>0</v>
      </c>
      <c r="BA190" s="3">
        <f t="shared" si="294"/>
        <v>0</v>
      </c>
      <c r="BB190" s="104">
        <f t="shared" si="333"/>
        <v>0</v>
      </c>
      <c r="BC190" s="3">
        <f t="shared" si="334"/>
        <v>0</v>
      </c>
      <c r="BD190" s="3">
        <f t="shared" si="335"/>
        <v>0</v>
      </c>
      <c r="BE190" s="3">
        <f t="shared" si="262"/>
        <v>0</v>
      </c>
      <c r="BF190" s="3">
        <f t="shared" si="263"/>
        <v>0</v>
      </c>
      <c r="BG190" s="3">
        <f>IF(BB190=0,0,IF(BD190-BE190=0,0,MIN(BD190-BE190,$D$1-$C190-SUMIF($J$15:BF$15,"Snowball",$J190:BF190))))</f>
        <v>0</v>
      </c>
      <c r="BH190" s="3">
        <f t="shared" si="295"/>
        <v>0</v>
      </c>
      <c r="BI190" s="104">
        <f t="shared" si="336"/>
        <v>0</v>
      </c>
      <c r="BJ190" s="3">
        <f t="shared" si="337"/>
        <v>0</v>
      </c>
      <c r="BK190" s="3">
        <f t="shared" si="338"/>
        <v>0</v>
      </c>
      <c r="BL190" s="3">
        <f t="shared" si="264"/>
        <v>0</v>
      </c>
      <c r="BM190" s="3">
        <f t="shared" si="265"/>
        <v>0</v>
      </c>
      <c r="BN190" s="3">
        <f>IF(BI190=0,0,IF(BK190-BL190=0,0,MIN(BK190-BL190,$D$1-$C190-SUMIF($J$15:BM$15,"Snowball",$J190:BM190))))</f>
        <v>0</v>
      </c>
      <c r="BO190" s="3">
        <f t="shared" si="296"/>
        <v>0</v>
      </c>
      <c r="BP190" s="104">
        <f t="shared" si="339"/>
        <v>0</v>
      </c>
      <c r="BQ190" s="3">
        <f t="shared" si="340"/>
        <v>0</v>
      </c>
      <c r="BR190" s="3">
        <f t="shared" si="341"/>
        <v>0</v>
      </c>
      <c r="BS190" s="3">
        <f t="shared" si="266"/>
        <v>0</v>
      </c>
      <c r="BT190" s="3">
        <f t="shared" si="267"/>
        <v>0</v>
      </c>
      <c r="BU190" s="3">
        <f>IF(BP190=0,0,IF(BR190-BS190=0,0,MIN(BR190-BS190,$D$1-$C190-SUMIF($J$15:BT$15,"Snowball",$J190:BT190))))</f>
        <v>0</v>
      </c>
      <c r="BV190" s="3">
        <f t="shared" si="297"/>
        <v>0</v>
      </c>
      <c r="BW190" s="104">
        <f t="shared" si="342"/>
        <v>0</v>
      </c>
      <c r="BX190" s="3">
        <f t="shared" si="343"/>
        <v>0</v>
      </c>
      <c r="BY190" s="3">
        <f t="shared" si="344"/>
        <v>0</v>
      </c>
      <c r="BZ190" s="3">
        <f t="shared" si="268"/>
        <v>0</v>
      </c>
      <c r="CA190" s="3">
        <f t="shared" si="269"/>
        <v>0</v>
      </c>
      <c r="CB190" s="3">
        <f>IF(BW190=0,0,IF(BY190-BZ190=0,0,MIN(BY190-BZ190,$D$1-$C190-SUMIF($J$15:CA$15,"Snowball",$J190:CA190))))</f>
        <v>0</v>
      </c>
      <c r="CC190" s="3">
        <f t="shared" si="298"/>
        <v>0</v>
      </c>
      <c r="CD190" s="104">
        <f t="shared" si="345"/>
        <v>0</v>
      </c>
      <c r="CE190" s="3">
        <f t="shared" si="346"/>
        <v>0</v>
      </c>
      <c r="CF190" s="3">
        <f t="shared" si="347"/>
        <v>0</v>
      </c>
      <c r="CG190" s="3">
        <f t="shared" si="270"/>
        <v>0</v>
      </c>
      <c r="CH190" s="3">
        <f t="shared" si="271"/>
        <v>0</v>
      </c>
      <c r="CI190" s="3">
        <f>IF(CD190=0,0,IF(CF190-CG190=0,0,MIN(CF190-CG190,$D$1-$C190-SUMIF($J$15:CH$15,"Snowball",$J190:CH190))))</f>
        <v>0</v>
      </c>
      <c r="CJ190" s="3">
        <f t="shared" si="299"/>
        <v>0</v>
      </c>
      <c r="CK190" s="104">
        <f t="shared" si="348"/>
        <v>0</v>
      </c>
      <c r="CL190" s="3">
        <f t="shared" si="349"/>
        <v>0</v>
      </c>
      <c r="CM190" s="3">
        <f t="shared" si="350"/>
        <v>0</v>
      </c>
      <c r="CN190" s="3">
        <f t="shared" si="272"/>
        <v>0</v>
      </c>
      <c r="CO190" s="3">
        <f t="shared" si="273"/>
        <v>0</v>
      </c>
      <c r="CP190" s="3">
        <f>IF(CK190=0,0,IF(CM190-CN190=0,0,MIN(CM190-CN190,$D$1-$C190-SUMIF($J$15:CO$15,"Snowball",$J190:CO190))))</f>
        <v>0</v>
      </c>
      <c r="CQ190" s="3">
        <f t="shared" si="300"/>
        <v>0</v>
      </c>
      <c r="CR190" s="104">
        <f t="shared" si="351"/>
        <v>0</v>
      </c>
      <c r="CS190" s="3">
        <f t="shared" si="352"/>
        <v>0</v>
      </c>
      <c r="CT190" s="3">
        <f t="shared" si="353"/>
        <v>0</v>
      </c>
      <c r="CU190" s="3">
        <f t="shared" si="274"/>
        <v>0</v>
      </c>
      <c r="CV190" s="3">
        <f t="shared" si="275"/>
        <v>0</v>
      </c>
      <c r="CW190" s="3">
        <f>IF(CR190=0,0,IF(CT190-CU190=0,0,MIN(CT190-CU190,$D$1-$C190-SUMIF($J$15:CV$15,"Snowball",$J190:CV190))))</f>
        <v>0</v>
      </c>
      <c r="CX190" s="3">
        <f t="shared" si="301"/>
        <v>0</v>
      </c>
      <c r="CY190" s="104">
        <f t="shared" si="354"/>
        <v>0</v>
      </c>
      <c r="CZ190" s="3">
        <f t="shared" si="355"/>
        <v>0</v>
      </c>
      <c r="DA190" s="3">
        <f t="shared" si="356"/>
        <v>0</v>
      </c>
      <c r="DB190" s="3">
        <f t="shared" si="276"/>
        <v>0</v>
      </c>
      <c r="DC190" s="3">
        <f t="shared" si="277"/>
        <v>0</v>
      </c>
      <c r="DD190" s="3">
        <f>IF(CY190=0,0,IF(DA190-DB190=0,0,MIN(DA190-DB190,$D$1-$C190-SUMIF($J$15:DC$15,"Snowball",$J190:DC190))))</f>
        <v>0</v>
      </c>
      <c r="DE190" s="3">
        <f t="shared" si="302"/>
        <v>0</v>
      </c>
      <c r="DF190" s="104">
        <f t="shared" si="357"/>
        <v>0</v>
      </c>
      <c r="DG190" s="3">
        <f t="shared" si="358"/>
        <v>0</v>
      </c>
      <c r="DH190" s="3">
        <f t="shared" si="359"/>
        <v>0</v>
      </c>
      <c r="DI190" s="3">
        <f t="shared" si="278"/>
        <v>0</v>
      </c>
      <c r="DJ190" s="3">
        <f t="shared" si="279"/>
        <v>0</v>
      </c>
      <c r="DK190" s="3">
        <f>IF(DF190=0,0,IF(DH190-DI190=0,0,MIN(DH190-DI190,$D$1-$C190-SUMIF($J$15:DJ$15,"Snowball",$J190:DJ190))))</f>
        <v>0</v>
      </c>
      <c r="DL190" s="3">
        <f t="shared" si="303"/>
        <v>0</v>
      </c>
      <c r="DM190" s="104">
        <f t="shared" si="360"/>
        <v>0</v>
      </c>
      <c r="DN190" s="3">
        <f t="shared" si="361"/>
        <v>0</v>
      </c>
      <c r="DO190" s="3">
        <f t="shared" si="362"/>
        <v>0</v>
      </c>
      <c r="DP190" s="3">
        <f t="shared" si="280"/>
        <v>0</v>
      </c>
      <c r="DQ190" s="3">
        <f t="shared" si="281"/>
        <v>0</v>
      </c>
      <c r="DR190" s="3">
        <f>IF(DM190=0,0,IF(DO190-DP190=0,0,MIN(DO190-DP190,$D$1-$C190-SUMIF($J$15:DQ$15,"Snowball",$J190:DQ190))))</f>
        <v>0</v>
      </c>
      <c r="DS190" s="3">
        <f t="shared" si="304"/>
        <v>0</v>
      </c>
      <c r="DT190" s="104">
        <f t="shared" si="363"/>
        <v>0</v>
      </c>
      <c r="DU190" s="3">
        <f t="shared" si="364"/>
        <v>0</v>
      </c>
      <c r="DV190" s="3">
        <f t="shared" si="365"/>
        <v>0</v>
      </c>
      <c r="DW190" s="3">
        <f t="shared" si="282"/>
        <v>0</v>
      </c>
      <c r="DX190" s="3">
        <f t="shared" si="283"/>
        <v>0</v>
      </c>
      <c r="DY190" s="3">
        <f>IF(DT190=0,0,IF(DV190-DW190=0,0,MIN(DV190-DW190,$D$1-$C190-SUMIF($J$15:DX$15,"Snowball",$J190:DX190))))</f>
        <v>0</v>
      </c>
      <c r="DZ190" s="3">
        <f t="shared" si="305"/>
        <v>0</v>
      </c>
      <c r="EA190" s="104">
        <f t="shared" si="366"/>
        <v>0</v>
      </c>
      <c r="EB190" s="3">
        <f t="shared" si="367"/>
        <v>0</v>
      </c>
      <c r="EC190" s="3">
        <f t="shared" si="368"/>
        <v>0</v>
      </c>
      <c r="ED190" s="3">
        <f t="shared" si="284"/>
        <v>0</v>
      </c>
      <c r="EE190" s="3">
        <f t="shared" si="285"/>
        <v>0</v>
      </c>
      <c r="EF190" s="3">
        <f>IF(EA190=0,0,IF(EC190-ED190=0,0,MIN(EC190-ED190,$D$1-$C190-SUMIF($J$15:EE$15,"Snowball",$J190:EE190))))</f>
        <v>0</v>
      </c>
      <c r="EG190" s="3">
        <f t="shared" si="306"/>
        <v>0</v>
      </c>
      <c r="EH190" s="104">
        <f t="shared" si="369"/>
        <v>0</v>
      </c>
      <c r="EI190" s="3">
        <f t="shared" si="370"/>
        <v>0</v>
      </c>
      <c r="EJ190" s="3">
        <f t="shared" si="371"/>
        <v>0</v>
      </c>
      <c r="EK190" s="3">
        <f t="shared" si="286"/>
        <v>0</v>
      </c>
      <c r="EL190" s="3">
        <f t="shared" si="287"/>
        <v>0</v>
      </c>
      <c r="EM190" s="3">
        <f>IF(EH190=0,0,IF(EJ190-EK190=0,0,MIN(EJ190-EK190,$D$1-$C190-SUMIF($J$15:EL$15,"Snowball",$J190:EL190))))</f>
        <v>0</v>
      </c>
      <c r="EN190" s="3">
        <f t="shared" si="307"/>
        <v>0</v>
      </c>
    </row>
    <row r="191" spans="1:144" x14ac:dyDescent="0.25">
      <c r="A191" s="1" t="s">
        <v>191</v>
      </c>
      <c r="B191" s="76">
        <f t="shared" si="308"/>
        <v>0</v>
      </c>
      <c r="C191" s="3">
        <f t="shared" si="309"/>
        <v>0</v>
      </c>
      <c r="D191" s="101">
        <f t="shared" si="310"/>
        <v>0</v>
      </c>
      <c r="E191" s="104">
        <f t="shared" si="311"/>
        <v>0</v>
      </c>
      <c r="F191" s="3">
        <f t="shared" si="312"/>
        <v>0</v>
      </c>
      <c r="G191" s="3">
        <f t="shared" si="313"/>
        <v>0</v>
      </c>
      <c r="H191" s="3">
        <f t="shared" si="248"/>
        <v>0</v>
      </c>
      <c r="I191" s="3">
        <f t="shared" si="249"/>
        <v>0</v>
      </c>
      <c r="J191" s="3">
        <f t="shared" si="314"/>
        <v>0</v>
      </c>
      <c r="K191" s="3">
        <f t="shared" si="288"/>
        <v>0</v>
      </c>
      <c r="L191" s="104">
        <f t="shared" si="315"/>
        <v>0</v>
      </c>
      <c r="M191" s="3">
        <f t="shared" si="316"/>
        <v>0</v>
      </c>
      <c r="N191" s="3">
        <f t="shared" si="317"/>
        <v>0</v>
      </c>
      <c r="O191" s="3">
        <f t="shared" si="250"/>
        <v>0</v>
      </c>
      <c r="P191" s="3">
        <f t="shared" si="251"/>
        <v>0</v>
      </c>
      <c r="Q191" s="3">
        <f>IF(L191=0,0,IF(N191-O191=0,0,MIN(N191-O191,$D$1-$C191-SUMIF($J$15:P$15,"Snowball",$J191:P191))))</f>
        <v>0</v>
      </c>
      <c r="R191" s="3">
        <f t="shared" si="289"/>
        <v>0</v>
      </c>
      <c r="S191" s="104">
        <f t="shared" si="318"/>
        <v>0</v>
      </c>
      <c r="T191" s="3">
        <f t="shared" si="319"/>
        <v>0</v>
      </c>
      <c r="U191" s="3">
        <f t="shared" si="320"/>
        <v>0</v>
      </c>
      <c r="V191" s="3">
        <f t="shared" si="252"/>
        <v>0</v>
      </c>
      <c r="W191" s="3">
        <f t="shared" si="253"/>
        <v>0</v>
      </c>
      <c r="X191" s="3">
        <f>IF(S191=0,0,IF(U191-V191=0,0,MIN(U191-V191,$D$1-$C191-SUMIF($J$15:W$15,"Snowball",$J191:W191))))</f>
        <v>0</v>
      </c>
      <c r="Y191" s="3">
        <f t="shared" si="290"/>
        <v>0</v>
      </c>
      <c r="Z191" s="104">
        <f t="shared" si="321"/>
        <v>0</v>
      </c>
      <c r="AA191" s="3">
        <f t="shared" si="322"/>
        <v>0</v>
      </c>
      <c r="AB191" s="3">
        <f t="shared" si="323"/>
        <v>0</v>
      </c>
      <c r="AC191" s="3">
        <f t="shared" si="254"/>
        <v>0</v>
      </c>
      <c r="AD191" s="3">
        <f t="shared" si="255"/>
        <v>0</v>
      </c>
      <c r="AE191" s="3">
        <f>IF(Z191=0,0,IF(AB191-AC191=0,0,MIN(AB191-AC191,$D$1-$C191-SUMIF($J$15:AD$15,"Snowball",$J191:AD191))))</f>
        <v>0</v>
      </c>
      <c r="AF191" s="3">
        <f t="shared" si="291"/>
        <v>0</v>
      </c>
      <c r="AG191" s="104">
        <f t="shared" si="324"/>
        <v>0</v>
      </c>
      <c r="AH191" s="3">
        <f t="shared" si="325"/>
        <v>0</v>
      </c>
      <c r="AI191" s="3">
        <f t="shared" si="326"/>
        <v>0</v>
      </c>
      <c r="AJ191" s="3">
        <f t="shared" si="256"/>
        <v>0</v>
      </c>
      <c r="AK191" s="3">
        <f t="shared" si="257"/>
        <v>0</v>
      </c>
      <c r="AL191" s="3">
        <f>IF(AG191=0,0,IF(AI191-AJ191=0,0,MIN(AI191-AJ191,$D$1-$C191-SUMIF($J$15:AK$15,"Snowball",$J191:AK191))))</f>
        <v>0</v>
      </c>
      <c r="AM191" s="3">
        <f t="shared" si="292"/>
        <v>0</v>
      </c>
      <c r="AN191" s="104">
        <f t="shared" si="327"/>
        <v>0</v>
      </c>
      <c r="AO191" s="3">
        <f t="shared" si="328"/>
        <v>0</v>
      </c>
      <c r="AP191" s="3">
        <f t="shared" si="329"/>
        <v>0</v>
      </c>
      <c r="AQ191" s="3">
        <f t="shared" si="258"/>
        <v>0</v>
      </c>
      <c r="AR191" s="3">
        <f t="shared" si="259"/>
        <v>0</v>
      </c>
      <c r="AS191" s="3">
        <f>IF(AN191=0,0,IF(AP191-AQ191=0,0,MIN(AP191-AQ191,$D$1-$C191-SUMIF($J$15:AR$15,"Snowball",$J191:AR191))))</f>
        <v>0</v>
      </c>
      <c r="AT191" s="3">
        <f t="shared" si="293"/>
        <v>0</v>
      </c>
      <c r="AU191" s="104">
        <f t="shared" si="330"/>
        <v>0</v>
      </c>
      <c r="AV191" s="3">
        <f t="shared" si="331"/>
        <v>0</v>
      </c>
      <c r="AW191" s="3">
        <f t="shared" si="332"/>
        <v>0</v>
      </c>
      <c r="AX191" s="3">
        <f t="shared" si="260"/>
        <v>0</v>
      </c>
      <c r="AY191" s="3">
        <f t="shared" si="261"/>
        <v>0</v>
      </c>
      <c r="AZ191" s="3">
        <f>IF(AU191=0,0,IF(AW191-AX191=0,0,MIN(AW191-AX191,$D$1-$C191-SUMIF($J$15:AY$15,"Snowball",$J191:AY191))))</f>
        <v>0</v>
      </c>
      <c r="BA191" s="3">
        <f t="shared" si="294"/>
        <v>0</v>
      </c>
      <c r="BB191" s="104">
        <f t="shared" si="333"/>
        <v>0</v>
      </c>
      <c r="BC191" s="3">
        <f t="shared" si="334"/>
        <v>0</v>
      </c>
      <c r="BD191" s="3">
        <f t="shared" si="335"/>
        <v>0</v>
      </c>
      <c r="BE191" s="3">
        <f t="shared" si="262"/>
        <v>0</v>
      </c>
      <c r="BF191" s="3">
        <f t="shared" si="263"/>
        <v>0</v>
      </c>
      <c r="BG191" s="3">
        <f>IF(BB191=0,0,IF(BD191-BE191=0,0,MIN(BD191-BE191,$D$1-$C191-SUMIF($J$15:BF$15,"Snowball",$J191:BF191))))</f>
        <v>0</v>
      </c>
      <c r="BH191" s="3">
        <f t="shared" si="295"/>
        <v>0</v>
      </c>
      <c r="BI191" s="104">
        <f t="shared" si="336"/>
        <v>0</v>
      </c>
      <c r="BJ191" s="3">
        <f t="shared" si="337"/>
        <v>0</v>
      </c>
      <c r="BK191" s="3">
        <f t="shared" si="338"/>
        <v>0</v>
      </c>
      <c r="BL191" s="3">
        <f t="shared" si="264"/>
        <v>0</v>
      </c>
      <c r="BM191" s="3">
        <f t="shared" si="265"/>
        <v>0</v>
      </c>
      <c r="BN191" s="3">
        <f>IF(BI191=0,0,IF(BK191-BL191=0,0,MIN(BK191-BL191,$D$1-$C191-SUMIF($J$15:BM$15,"Snowball",$J191:BM191))))</f>
        <v>0</v>
      </c>
      <c r="BO191" s="3">
        <f t="shared" si="296"/>
        <v>0</v>
      </c>
      <c r="BP191" s="104">
        <f t="shared" si="339"/>
        <v>0</v>
      </c>
      <c r="BQ191" s="3">
        <f t="shared" si="340"/>
        <v>0</v>
      </c>
      <c r="BR191" s="3">
        <f t="shared" si="341"/>
        <v>0</v>
      </c>
      <c r="BS191" s="3">
        <f t="shared" si="266"/>
        <v>0</v>
      </c>
      <c r="BT191" s="3">
        <f t="shared" si="267"/>
        <v>0</v>
      </c>
      <c r="BU191" s="3">
        <f>IF(BP191=0,0,IF(BR191-BS191=0,0,MIN(BR191-BS191,$D$1-$C191-SUMIF($J$15:BT$15,"Snowball",$J191:BT191))))</f>
        <v>0</v>
      </c>
      <c r="BV191" s="3">
        <f t="shared" si="297"/>
        <v>0</v>
      </c>
      <c r="BW191" s="104">
        <f t="shared" si="342"/>
        <v>0</v>
      </c>
      <c r="BX191" s="3">
        <f t="shared" si="343"/>
        <v>0</v>
      </c>
      <c r="BY191" s="3">
        <f t="shared" si="344"/>
        <v>0</v>
      </c>
      <c r="BZ191" s="3">
        <f t="shared" si="268"/>
        <v>0</v>
      </c>
      <c r="CA191" s="3">
        <f t="shared" si="269"/>
        <v>0</v>
      </c>
      <c r="CB191" s="3">
        <f>IF(BW191=0,0,IF(BY191-BZ191=0,0,MIN(BY191-BZ191,$D$1-$C191-SUMIF($J$15:CA$15,"Snowball",$J191:CA191))))</f>
        <v>0</v>
      </c>
      <c r="CC191" s="3">
        <f t="shared" si="298"/>
        <v>0</v>
      </c>
      <c r="CD191" s="104">
        <f t="shared" si="345"/>
        <v>0</v>
      </c>
      <c r="CE191" s="3">
        <f t="shared" si="346"/>
        <v>0</v>
      </c>
      <c r="CF191" s="3">
        <f t="shared" si="347"/>
        <v>0</v>
      </c>
      <c r="CG191" s="3">
        <f t="shared" si="270"/>
        <v>0</v>
      </c>
      <c r="CH191" s="3">
        <f t="shared" si="271"/>
        <v>0</v>
      </c>
      <c r="CI191" s="3">
        <f>IF(CD191=0,0,IF(CF191-CG191=0,0,MIN(CF191-CG191,$D$1-$C191-SUMIF($J$15:CH$15,"Snowball",$J191:CH191))))</f>
        <v>0</v>
      </c>
      <c r="CJ191" s="3">
        <f t="shared" si="299"/>
        <v>0</v>
      </c>
      <c r="CK191" s="104">
        <f t="shared" si="348"/>
        <v>0</v>
      </c>
      <c r="CL191" s="3">
        <f t="shared" si="349"/>
        <v>0</v>
      </c>
      <c r="CM191" s="3">
        <f t="shared" si="350"/>
        <v>0</v>
      </c>
      <c r="CN191" s="3">
        <f t="shared" si="272"/>
        <v>0</v>
      </c>
      <c r="CO191" s="3">
        <f t="shared" si="273"/>
        <v>0</v>
      </c>
      <c r="CP191" s="3">
        <f>IF(CK191=0,0,IF(CM191-CN191=0,0,MIN(CM191-CN191,$D$1-$C191-SUMIF($J$15:CO$15,"Snowball",$J191:CO191))))</f>
        <v>0</v>
      </c>
      <c r="CQ191" s="3">
        <f t="shared" si="300"/>
        <v>0</v>
      </c>
      <c r="CR191" s="104">
        <f t="shared" si="351"/>
        <v>0</v>
      </c>
      <c r="CS191" s="3">
        <f t="shared" si="352"/>
        <v>0</v>
      </c>
      <c r="CT191" s="3">
        <f t="shared" si="353"/>
        <v>0</v>
      </c>
      <c r="CU191" s="3">
        <f t="shared" si="274"/>
        <v>0</v>
      </c>
      <c r="CV191" s="3">
        <f t="shared" si="275"/>
        <v>0</v>
      </c>
      <c r="CW191" s="3">
        <f>IF(CR191=0,0,IF(CT191-CU191=0,0,MIN(CT191-CU191,$D$1-$C191-SUMIF($J$15:CV$15,"Snowball",$J191:CV191))))</f>
        <v>0</v>
      </c>
      <c r="CX191" s="3">
        <f t="shared" si="301"/>
        <v>0</v>
      </c>
      <c r="CY191" s="104">
        <f t="shared" si="354"/>
        <v>0</v>
      </c>
      <c r="CZ191" s="3">
        <f t="shared" si="355"/>
        <v>0</v>
      </c>
      <c r="DA191" s="3">
        <f t="shared" si="356"/>
        <v>0</v>
      </c>
      <c r="DB191" s="3">
        <f t="shared" si="276"/>
        <v>0</v>
      </c>
      <c r="DC191" s="3">
        <f t="shared" si="277"/>
        <v>0</v>
      </c>
      <c r="DD191" s="3">
        <f>IF(CY191=0,0,IF(DA191-DB191=0,0,MIN(DA191-DB191,$D$1-$C191-SUMIF($J$15:DC$15,"Snowball",$J191:DC191))))</f>
        <v>0</v>
      </c>
      <c r="DE191" s="3">
        <f t="shared" si="302"/>
        <v>0</v>
      </c>
      <c r="DF191" s="104">
        <f t="shared" si="357"/>
        <v>0</v>
      </c>
      <c r="DG191" s="3">
        <f t="shared" si="358"/>
        <v>0</v>
      </c>
      <c r="DH191" s="3">
        <f t="shared" si="359"/>
        <v>0</v>
      </c>
      <c r="DI191" s="3">
        <f t="shared" si="278"/>
        <v>0</v>
      </c>
      <c r="DJ191" s="3">
        <f t="shared" si="279"/>
        <v>0</v>
      </c>
      <c r="DK191" s="3">
        <f>IF(DF191=0,0,IF(DH191-DI191=0,0,MIN(DH191-DI191,$D$1-$C191-SUMIF($J$15:DJ$15,"Snowball",$J191:DJ191))))</f>
        <v>0</v>
      </c>
      <c r="DL191" s="3">
        <f t="shared" si="303"/>
        <v>0</v>
      </c>
      <c r="DM191" s="104">
        <f t="shared" si="360"/>
        <v>0</v>
      </c>
      <c r="DN191" s="3">
        <f t="shared" si="361"/>
        <v>0</v>
      </c>
      <c r="DO191" s="3">
        <f t="shared" si="362"/>
        <v>0</v>
      </c>
      <c r="DP191" s="3">
        <f t="shared" si="280"/>
        <v>0</v>
      </c>
      <c r="DQ191" s="3">
        <f t="shared" si="281"/>
        <v>0</v>
      </c>
      <c r="DR191" s="3">
        <f>IF(DM191=0,0,IF(DO191-DP191=0,0,MIN(DO191-DP191,$D$1-$C191-SUMIF($J$15:DQ$15,"Snowball",$J191:DQ191))))</f>
        <v>0</v>
      </c>
      <c r="DS191" s="3">
        <f t="shared" si="304"/>
        <v>0</v>
      </c>
      <c r="DT191" s="104">
        <f t="shared" si="363"/>
        <v>0</v>
      </c>
      <c r="DU191" s="3">
        <f t="shared" si="364"/>
        <v>0</v>
      </c>
      <c r="DV191" s="3">
        <f t="shared" si="365"/>
        <v>0</v>
      </c>
      <c r="DW191" s="3">
        <f t="shared" si="282"/>
        <v>0</v>
      </c>
      <c r="DX191" s="3">
        <f t="shared" si="283"/>
        <v>0</v>
      </c>
      <c r="DY191" s="3">
        <f>IF(DT191=0,0,IF(DV191-DW191=0,0,MIN(DV191-DW191,$D$1-$C191-SUMIF($J$15:DX$15,"Snowball",$J191:DX191))))</f>
        <v>0</v>
      </c>
      <c r="DZ191" s="3">
        <f t="shared" si="305"/>
        <v>0</v>
      </c>
      <c r="EA191" s="104">
        <f t="shared" si="366"/>
        <v>0</v>
      </c>
      <c r="EB191" s="3">
        <f t="shared" si="367"/>
        <v>0</v>
      </c>
      <c r="EC191" s="3">
        <f t="shared" si="368"/>
        <v>0</v>
      </c>
      <c r="ED191" s="3">
        <f t="shared" si="284"/>
        <v>0</v>
      </c>
      <c r="EE191" s="3">
        <f t="shared" si="285"/>
        <v>0</v>
      </c>
      <c r="EF191" s="3">
        <f>IF(EA191=0,0,IF(EC191-ED191=0,0,MIN(EC191-ED191,$D$1-$C191-SUMIF($J$15:EE$15,"Snowball",$J191:EE191))))</f>
        <v>0</v>
      </c>
      <c r="EG191" s="3">
        <f t="shared" si="306"/>
        <v>0</v>
      </c>
      <c r="EH191" s="104">
        <f t="shared" si="369"/>
        <v>0</v>
      </c>
      <c r="EI191" s="3">
        <f t="shared" si="370"/>
        <v>0</v>
      </c>
      <c r="EJ191" s="3">
        <f t="shared" si="371"/>
        <v>0</v>
      </c>
      <c r="EK191" s="3">
        <f t="shared" si="286"/>
        <v>0</v>
      </c>
      <c r="EL191" s="3">
        <f t="shared" si="287"/>
        <v>0</v>
      </c>
      <c r="EM191" s="3">
        <f>IF(EH191=0,0,IF(EJ191-EK191=0,0,MIN(EJ191-EK191,$D$1-$C191-SUMIF($J$15:EL$15,"Snowball",$J191:EL191))))</f>
        <v>0</v>
      </c>
      <c r="EN191" s="3">
        <f t="shared" si="307"/>
        <v>0</v>
      </c>
    </row>
    <row r="192" spans="1:144" x14ac:dyDescent="0.25">
      <c r="A192" s="1" t="s">
        <v>192</v>
      </c>
      <c r="B192" s="76">
        <f t="shared" si="308"/>
        <v>0</v>
      </c>
      <c r="C192" s="3">
        <f t="shared" si="309"/>
        <v>0</v>
      </c>
      <c r="D192" s="101">
        <f t="shared" si="310"/>
        <v>0</v>
      </c>
      <c r="E192" s="104">
        <f t="shared" si="311"/>
        <v>0</v>
      </c>
      <c r="F192" s="3">
        <f t="shared" si="312"/>
        <v>0</v>
      </c>
      <c r="G192" s="3">
        <f t="shared" si="313"/>
        <v>0</v>
      </c>
      <c r="H192" s="3">
        <f t="shared" si="248"/>
        <v>0</v>
      </c>
      <c r="I192" s="3">
        <f t="shared" si="249"/>
        <v>0</v>
      </c>
      <c r="J192" s="3">
        <f t="shared" si="314"/>
        <v>0</v>
      </c>
      <c r="K192" s="3">
        <f t="shared" si="288"/>
        <v>0</v>
      </c>
      <c r="L192" s="104">
        <f t="shared" si="315"/>
        <v>0</v>
      </c>
      <c r="M192" s="3">
        <f t="shared" si="316"/>
        <v>0</v>
      </c>
      <c r="N192" s="3">
        <f t="shared" si="317"/>
        <v>0</v>
      </c>
      <c r="O192" s="3">
        <f t="shared" si="250"/>
        <v>0</v>
      </c>
      <c r="P192" s="3">
        <f t="shared" si="251"/>
        <v>0</v>
      </c>
      <c r="Q192" s="3">
        <f>IF(L192=0,0,IF(N192-O192=0,0,MIN(N192-O192,$D$1-$C192-SUMIF($J$15:P$15,"Snowball",$J192:P192))))</f>
        <v>0</v>
      </c>
      <c r="R192" s="3">
        <f t="shared" si="289"/>
        <v>0</v>
      </c>
      <c r="S192" s="104">
        <f t="shared" si="318"/>
        <v>0</v>
      </c>
      <c r="T192" s="3">
        <f t="shared" si="319"/>
        <v>0</v>
      </c>
      <c r="U192" s="3">
        <f t="shared" si="320"/>
        <v>0</v>
      </c>
      <c r="V192" s="3">
        <f t="shared" si="252"/>
        <v>0</v>
      </c>
      <c r="W192" s="3">
        <f t="shared" si="253"/>
        <v>0</v>
      </c>
      <c r="X192" s="3">
        <f>IF(S192=0,0,IF(U192-V192=0,0,MIN(U192-V192,$D$1-$C192-SUMIF($J$15:W$15,"Snowball",$J192:W192))))</f>
        <v>0</v>
      </c>
      <c r="Y192" s="3">
        <f t="shared" si="290"/>
        <v>0</v>
      </c>
      <c r="Z192" s="104">
        <f t="shared" si="321"/>
        <v>0</v>
      </c>
      <c r="AA192" s="3">
        <f t="shared" si="322"/>
        <v>0</v>
      </c>
      <c r="AB192" s="3">
        <f t="shared" si="323"/>
        <v>0</v>
      </c>
      <c r="AC192" s="3">
        <f t="shared" si="254"/>
        <v>0</v>
      </c>
      <c r="AD192" s="3">
        <f t="shared" si="255"/>
        <v>0</v>
      </c>
      <c r="AE192" s="3">
        <f>IF(Z192=0,0,IF(AB192-AC192=0,0,MIN(AB192-AC192,$D$1-$C192-SUMIF($J$15:AD$15,"Snowball",$J192:AD192))))</f>
        <v>0</v>
      </c>
      <c r="AF192" s="3">
        <f t="shared" si="291"/>
        <v>0</v>
      </c>
      <c r="AG192" s="104">
        <f t="shared" si="324"/>
        <v>0</v>
      </c>
      <c r="AH192" s="3">
        <f t="shared" si="325"/>
        <v>0</v>
      </c>
      <c r="AI192" s="3">
        <f t="shared" si="326"/>
        <v>0</v>
      </c>
      <c r="AJ192" s="3">
        <f t="shared" si="256"/>
        <v>0</v>
      </c>
      <c r="AK192" s="3">
        <f t="shared" si="257"/>
        <v>0</v>
      </c>
      <c r="AL192" s="3">
        <f>IF(AG192=0,0,IF(AI192-AJ192=0,0,MIN(AI192-AJ192,$D$1-$C192-SUMIF($J$15:AK$15,"Snowball",$J192:AK192))))</f>
        <v>0</v>
      </c>
      <c r="AM192" s="3">
        <f t="shared" si="292"/>
        <v>0</v>
      </c>
      <c r="AN192" s="104">
        <f t="shared" si="327"/>
        <v>0</v>
      </c>
      <c r="AO192" s="3">
        <f t="shared" si="328"/>
        <v>0</v>
      </c>
      <c r="AP192" s="3">
        <f t="shared" si="329"/>
        <v>0</v>
      </c>
      <c r="AQ192" s="3">
        <f t="shared" si="258"/>
        <v>0</v>
      </c>
      <c r="AR192" s="3">
        <f t="shared" si="259"/>
        <v>0</v>
      </c>
      <c r="AS192" s="3">
        <f>IF(AN192=0,0,IF(AP192-AQ192=0,0,MIN(AP192-AQ192,$D$1-$C192-SUMIF($J$15:AR$15,"Snowball",$J192:AR192))))</f>
        <v>0</v>
      </c>
      <c r="AT192" s="3">
        <f t="shared" si="293"/>
        <v>0</v>
      </c>
      <c r="AU192" s="104">
        <f t="shared" si="330"/>
        <v>0</v>
      </c>
      <c r="AV192" s="3">
        <f t="shared" si="331"/>
        <v>0</v>
      </c>
      <c r="AW192" s="3">
        <f t="shared" si="332"/>
        <v>0</v>
      </c>
      <c r="AX192" s="3">
        <f t="shared" si="260"/>
        <v>0</v>
      </c>
      <c r="AY192" s="3">
        <f t="shared" si="261"/>
        <v>0</v>
      </c>
      <c r="AZ192" s="3">
        <f>IF(AU192=0,0,IF(AW192-AX192=0,0,MIN(AW192-AX192,$D$1-$C192-SUMIF($J$15:AY$15,"Snowball",$J192:AY192))))</f>
        <v>0</v>
      </c>
      <c r="BA192" s="3">
        <f t="shared" si="294"/>
        <v>0</v>
      </c>
      <c r="BB192" s="104">
        <f t="shared" si="333"/>
        <v>0</v>
      </c>
      <c r="BC192" s="3">
        <f t="shared" si="334"/>
        <v>0</v>
      </c>
      <c r="BD192" s="3">
        <f t="shared" si="335"/>
        <v>0</v>
      </c>
      <c r="BE192" s="3">
        <f t="shared" si="262"/>
        <v>0</v>
      </c>
      <c r="BF192" s="3">
        <f t="shared" si="263"/>
        <v>0</v>
      </c>
      <c r="BG192" s="3">
        <f>IF(BB192=0,0,IF(BD192-BE192=0,0,MIN(BD192-BE192,$D$1-$C192-SUMIF($J$15:BF$15,"Snowball",$J192:BF192))))</f>
        <v>0</v>
      </c>
      <c r="BH192" s="3">
        <f t="shared" si="295"/>
        <v>0</v>
      </c>
      <c r="BI192" s="104">
        <f t="shared" si="336"/>
        <v>0</v>
      </c>
      <c r="BJ192" s="3">
        <f t="shared" si="337"/>
        <v>0</v>
      </c>
      <c r="BK192" s="3">
        <f t="shared" si="338"/>
        <v>0</v>
      </c>
      <c r="BL192" s="3">
        <f t="shared" si="264"/>
        <v>0</v>
      </c>
      <c r="BM192" s="3">
        <f t="shared" si="265"/>
        <v>0</v>
      </c>
      <c r="BN192" s="3">
        <f>IF(BI192=0,0,IF(BK192-BL192=0,0,MIN(BK192-BL192,$D$1-$C192-SUMIF($J$15:BM$15,"Snowball",$J192:BM192))))</f>
        <v>0</v>
      </c>
      <c r="BO192" s="3">
        <f t="shared" si="296"/>
        <v>0</v>
      </c>
      <c r="BP192" s="104">
        <f t="shared" si="339"/>
        <v>0</v>
      </c>
      <c r="BQ192" s="3">
        <f t="shared" si="340"/>
        <v>0</v>
      </c>
      <c r="BR192" s="3">
        <f t="shared" si="341"/>
        <v>0</v>
      </c>
      <c r="BS192" s="3">
        <f t="shared" si="266"/>
        <v>0</v>
      </c>
      <c r="BT192" s="3">
        <f t="shared" si="267"/>
        <v>0</v>
      </c>
      <c r="BU192" s="3">
        <f>IF(BP192=0,0,IF(BR192-BS192=0,0,MIN(BR192-BS192,$D$1-$C192-SUMIF($J$15:BT$15,"Snowball",$J192:BT192))))</f>
        <v>0</v>
      </c>
      <c r="BV192" s="3">
        <f t="shared" si="297"/>
        <v>0</v>
      </c>
      <c r="BW192" s="104">
        <f t="shared" si="342"/>
        <v>0</v>
      </c>
      <c r="BX192" s="3">
        <f t="shared" si="343"/>
        <v>0</v>
      </c>
      <c r="BY192" s="3">
        <f t="shared" si="344"/>
        <v>0</v>
      </c>
      <c r="BZ192" s="3">
        <f t="shared" si="268"/>
        <v>0</v>
      </c>
      <c r="CA192" s="3">
        <f t="shared" si="269"/>
        <v>0</v>
      </c>
      <c r="CB192" s="3">
        <f>IF(BW192=0,0,IF(BY192-BZ192=0,0,MIN(BY192-BZ192,$D$1-$C192-SUMIF($J$15:CA$15,"Snowball",$J192:CA192))))</f>
        <v>0</v>
      </c>
      <c r="CC192" s="3">
        <f t="shared" si="298"/>
        <v>0</v>
      </c>
      <c r="CD192" s="104">
        <f t="shared" si="345"/>
        <v>0</v>
      </c>
      <c r="CE192" s="3">
        <f t="shared" si="346"/>
        <v>0</v>
      </c>
      <c r="CF192" s="3">
        <f t="shared" si="347"/>
        <v>0</v>
      </c>
      <c r="CG192" s="3">
        <f t="shared" si="270"/>
        <v>0</v>
      </c>
      <c r="CH192" s="3">
        <f t="shared" si="271"/>
        <v>0</v>
      </c>
      <c r="CI192" s="3">
        <f>IF(CD192=0,0,IF(CF192-CG192=0,0,MIN(CF192-CG192,$D$1-$C192-SUMIF($J$15:CH$15,"Snowball",$J192:CH192))))</f>
        <v>0</v>
      </c>
      <c r="CJ192" s="3">
        <f t="shared" si="299"/>
        <v>0</v>
      </c>
      <c r="CK192" s="104">
        <f t="shared" si="348"/>
        <v>0</v>
      </c>
      <c r="CL192" s="3">
        <f t="shared" si="349"/>
        <v>0</v>
      </c>
      <c r="CM192" s="3">
        <f t="shared" si="350"/>
        <v>0</v>
      </c>
      <c r="CN192" s="3">
        <f t="shared" si="272"/>
        <v>0</v>
      </c>
      <c r="CO192" s="3">
        <f t="shared" si="273"/>
        <v>0</v>
      </c>
      <c r="CP192" s="3">
        <f>IF(CK192=0,0,IF(CM192-CN192=0,0,MIN(CM192-CN192,$D$1-$C192-SUMIF($J$15:CO$15,"Snowball",$J192:CO192))))</f>
        <v>0</v>
      </c>
      <c r="CQ192" s="3">
        <f t="shared" si="300"/>
        <v>0</v>
      </c>
      <c r="CR192" s="104">
        <f t="shared" si="351"/>
        <v>0</v>
      </c>
      <c r="CS192" s="3">
        <f t="shared" si="352"/>
        <v>0</v>
      </c>
      <c r="CT192" s="3">
        <f t="shared" si="353"/>
        <v>0</v>
      </c>
      <c r="CU192" s="3">
        <f t="shared" si="274"/>
        <v>0</v>
      </c>
      <c r="CV192" s="3">
        <f t="shared" si="275"/>
        <v>0</v>
      </c>
      <c r="CW192" s="3">
        <f>IF(CR192=0,0,IF(CT192-CU192=0,0,MIN(CT192-CU192,$D$1-$C192-SUMIF($J$15:CV$15,"Snowball",$J192:CV192))))</f>
        <v>0</v>
      </c>
      <c r="CX192" s="3">
        <f t="shared" si="301"/>
        <v>0</v>
      </c>
      <c r="CY192" s="104">
        <f t="shared" si="354"/>
        <v>0</v>
      </c>
      <c r="CZ192" s="3">
        <f t="shared" si="355"/>
        <v>0</v>
      </c>
      <c r="DA192" s="3">
        <f t="shared" si="356"/>
        <v>0</v>
      </c>
      <c r="DB192" s="3">
        <f t="shared" si="276"/>
        <v>0</v>
      </c>
      <c r="DC192" s="3">
        <f t="shared" si="277"/>
        <v>0</v>
      </c>
      <c r="DD192" s="3">
        <f>IF(CY192=0,0,IF(DA192-DB192=0,0,MIN(DA192-DB192,$D$1-$C192-SUMIF($J$15:DC$15,"Snowball",$J192:DC192))))</f>
        <v>0</v>
      </c>
      <c r="DE192" s="3">
        <f t="shared" si="302"/>
        <v>0</v>
      </c>
      <c r="DF192" s="104">
        <f t="shared" si="357"/>
        <v>0</v>
      </c>
      <c r="DG192" s="3">
        <f t="shared" si="358"/>
        <v>0</v>
      </c>
      <c r="DH192" s="3">
        <f t="shared" si="359"/>
        <v>0</v>
      </c>
      <c r="DI192" s="3">
        <f t="shared" si="278"/>
        <v>0</v>
      </c>
      <c r="DJ192" s="3">
        <f t="shared" si="279"/>
        <v>0</v>
      </c>
      <c r="DK192" s="3">
        <f>IF(DF192=0,0,IF(DH192-DI192=0,0,MIN(DH192-DI192,$D$1-$C192-SUMIF($J$15:DJ$15,"Snowball",$J192:DJ192))))</f>
        <v>0</v>
      </c>
      <c r="DL192" s="3">
        <f t="shared" si="303"/>
        <v>0</v>
      </c>
      <c r="DM192" s="104">
        <f t="shared" si="360"/>
        <v>0</v>
      </c>
      <c r="DN192" s="3">
        <f t="shared" si="361"/>
        <v>0</v>
      </c>
      <c r="DO192" s="3">
        <f t="shared" si="362"/>
        <v>0</v>
      </c>
      <c r="DP192" s="3">
        <f t="shared" si="280"/>
        <v>0</v>
      </c>
      <c r="DQ192" s="3">
        <f t="shared" si="281"/>
        <v>0</v>
      </c>
      <c r="DR192" s="3">
        <f>IF(DM192=0,0,IF(DO192-DP192=0,0,MIN(DO192-DP192,$D$1-$C192-SUMIF($J$15:DQ$15,"Snowball",$J192:DQ192))))</f>
        <v>0</v>
      </c>
      <c r="DS192" s="3">
        <f t="shared" si="304"/>
        <v>0</v>
      </c>
      <c r="DT192" s="104">
        <f t="shared" si="363"/>
        <v>0</v>
      </c>
      <c r="DU192" s="3">
        <f t="shared" si="364"/>
        <v>0</v>
      </c>
      <c r="DV192" s="3">
        <f t="shared" si="365"/>
        <v>0</v>
      </c>
      <c r="DW192" s="3">
        <f t="shared" si="282"/>
        <v>0</v>
      </c>
      <c r="DX192" s="3">
        <f t="shared" si="283"/>
        <v>0</v>
      </c>
      <c r="DY192" s="3">
        <f>IF(DT192=0,0,IF(DV192-DW192=0,0,MIN(DV192-DW192,$D$1-$C192-SUMIF($J$15:DX$15,"Snowball",$J192:DX192))))</f>
        <v>0</v>
      </c>
      <c r="DZ192" s="3">
        <f t="shared" si="305"/>
        <v>0</v>
      </c>
      <c r="EA192" s="104">
        <f t="shared" si="366"/>
        <v>0</v>
      </c>
      <c r="EB192" s="3">
        <f t="shared" si="367"/>
        <v>0</v>
      </c>
      <c r="EC192" s="3">
        <f t="shared" si="368"/>
        <v>0</v>
      </c>
      <c r="ED192" s="3">
        <f t="shared" si="284"/>
        <v>0</v>
      </c>
      <c r="EE192" s="3">
        <f t="shared" si="285"/>
        <v>0</v>
      </c>
      <c r="EF192" s="3">
        <f>IF(EA192=0,0,IF(EC192-ED192=0,0,MIN(EC192-ED192,$D$1-$C192-SUMIF($J$15:EE$15,"Snowball",$J192:EE192))))</f>
        <v>0</v>
      </c>
      <c r="EG192" s="3">
        <f t="shared" si="306"/>
        <v>0</v>
      </c>
      <c r="EH192" s="104">
        <f t="shared" si="369"/>
        <v>0</v>
      </c>
      <c r="EI192" s="3">
        <f t="shared" si="370"/>
        <v>0</v>
      </c>
      <c r="EJ192" s="3">
        <f t="shared" si="371"/>
        <v>0</v>
      </c>
      <c r="EK192" s="3">
        <f t="shared" si="286"/>
        <v>0</v>
      </c>
      <c r="EL192" s="3">
        <f t="shared" si="287"/>
        <v>0</v>
      </c>
      <c r="EM192" s="3">
        <f>IF(EH192=0,0,IF(EJ192-EK192=0,0,MIN(EJ192-EK192,$D$1-$C192-SUMIF($J$15:EL$15,"Snowball",$J192:EL192))))</f>
        <v>0</v>
      </c>
      <c r="EN192" s="3">
        <f t="shared" si="307"/>
        <v>0</v>
      </c>
    </row>
    <row r="193" spans="1:144" x14ac:dyDescent="0.25">
      <c r="A193" s="1" t="s">
        <v>193</v>
      </c>
      <c r="B193" s="76">
        <f t="shared" si="308"/>
        <v>0</v>
      </c>
      <c r="C193" s="3">
        <f t="shared" si="309"/>
        <v>0</v>
      </c>
      <c r="D193" s="101">
        <f t="shared" si="310"/>
        <v>0</v>
      </c>
      <c r="E193" s="104">
        <f t="shared" si="311"/>
        <v>0</v>
      </c>
      <c r="F193" s="3">
        <f t="shared" si="312"/>
        <v>0</v>
      </c>
      <c r="G193" s="3">
        <f t="shared" si="313"/>
        <v>0</v>
      </c>
      <c r="H193" s="3">
        <f t="shared" si="248"/>
        <v>0</v>
      </c>
      <c r="I193" s="3">
        <f t="shared" si="249"/>
        <v>0</v>
      </c>
      <c r="J193" s="3">
        <f t="shared" si="314"/>
        <v>0</v>
      </c>
      <c r="K193" s="3">
        <f t="shared" si="288"/>
        <v>0</v>
      </c>
      <c r="L193" s="104">
        <f t="shared" si="315"/>
        <v>0</v>
      </c>
      <c r="M193" s="3">
        <f t="shared" si="316"/>
        <v>0</v>
      </c>
      <c r="N193" s="3">
        <f t="shared" si="317"/>
        <v>0</v>
      </c>
      <c r="O193" s="3">
        <f t="shared" si="250"/>
        <v>0</v>
      </c>
      <c r="P193" s="3">
        <f t="shared" si="251"/>
        <v>0</v>
      </c>
      <c r="Q193" s="3">
        <f>IF(L193=0,0,IF(N193-O193=0,0,MIN(N193-O193,$D$1-$C193-SUMIF($J$15:P$15,"Snowball",$J193:P193))))</f>
        <v>0</v>
      </c>
      <c r="R193" s="3">
        <f t="shared" si="289"/>
        <v>0</v>
      </c>
      <c r="S193" s="104">
        <f t="shared" si="318"/>
        <v>0</v>
      </c>
      <c r="T193" s="3">
        <f t="shared" si="319"/>
        <v>0</v>
      </c>
      <c r="U193" s="3">
        <f t="shared" si="320"/>
        <v>0</v>
      </c>
      <c r="V193" s="3">
        <f t="shared" si="252"/>
        <v>0</v>
      </c>
      <c r="W193" s="3">
        <f t="shared" si="253"/>
        <v>0</v>
      </c>
      <c r="X193" s="3">
        <f>IF(S193=0,0,IF(U193-V193=0,0,MIN(U193-V193,$D$1-$C193-SUMIF($J$15:W$15,"Snowball",$J193:W193))))</f>
        <v>0</v>
      </c>
      <c r="Y193" s="3">
        <f t="shared" si="290"/>
        <v>0</v>
      </c>
      <c r="Z193" s="104">
        <f t="shared" si="321"/>
        <v>0</v>
      </c>
      <c r="AA193" s="3">
        <f t="shared" si="322"/>
        <v>0</v>
      </c>
      <c r="AB193" s="3">
        <f t="shared" si="323"/>
        <v>0</v>
      </c>
      <c r="AC193" s="3">
        <f t="shared" si="254"/>
        <v>0</v>
      </c>
      <c r="AD193" s="3">
        <f t="shared" si="255"/>
        <v>0</v>
      </c>
      <c r="AE193" s="3">
        <f>IF(Z193=0,0,IF(AB193-AC193=0,0,MIN(AB193-AC193,$D$1-$C193-SUMIF($J$15:AD$15,"Snowball",$J193:AD193))))</f>
        <v>0</v>
      </c>
      <c r="AF193" s="3">
        <f t="shared" si="291"/>
        <v>0</v>
      </c>
      <c r="AG193" s="104">
        <f t="shared" si="324"/>
        <v>0</v>
      </c>
      <c r="AH193" s="3">
        <f t="shared" si="325"/>
        <v>0</v>
      </c>
      <c r="AI193" s="3">
        <f t="shared" si="326"/>
        <v>0</v>
      </c>
      <c r="AJ193" s="3">
        <f t="shared" si="256"/>
        <v>0</v>
      </c>
      <c r="AK193" s="3">
        <f t="shared" si="257"/>
        <v>0</v>
      </c>
      <c r="AL193" s="3">
        <f>IF(AG193=0,0,IF(AI193-AJ193=0,0,MIN(AI193-AJ193,$D$1-$C193-SUMIF($J$15:AK$15,"Snowball",$J193:AK193))))</f>
        <v>0</v>
      </c>
      <c r="AM193" s="3">
        <f t="shared" si="292"/>
        <v>0</v>
      </c>
      <c r="AN193" s="104">
        <f t="shared" si="327"/>
        <v>0</v>
      </c>
      <c r="AO193" s="3">
        <f t="shared" si="328"/>
        <v>0</v>
      </c>
      <c r="AP193" s="3">
        <f t="shared" si="329"/>
        <v>0</v>
      </c>
      <c r="AQ193" s="3">
        <f t="shared" si="258"/>
        <v>0</v>
      </c>
      <c r="AR193" s="3">
        <f t="shared" si="259"/>
        <v>0</v>
      </c>
      <c r="AS193" s="3">
        <f>IF(AN193=0,0,IF(AP193-AQ193=0,0,MIN(AP193-AQ193,$D$1-$C193-SUMIF($J$15:AR$15,"Snowball",$J193:AR193))))</f>
        <v>0</v>
      </c>
      <c r="AT193" s="3">
        <f t="shared" si="293"/>
        <v>0</v>
      </c>
      <c r="AU193" s="104">
        <f t="shared" si="330"/>
        <v>0</v>
      </c>
      <c r="AV193" s="3">
        <f t="shared" si="331"/>
        <v>0</v>
      </c>
      <c r="AW193" s="3">
        <f t="shared" si="332"/>
        <v>0</v>
      </c>
      <c r="AX193" s="3">
        <f t="shared" si="260"/>
        <v>0</v>
      </c>
      <c r="AY193" s="3">
        <f t="shared" si="261"/>
        <v>0</v>
      </c>
      <c r="AZ193" s="3">
        <f>IF(AU193=0,0,IF(AW193-AX193=0,0,MIN(AW193-AX193,$D$1-$C193-SUMIF($J$15:AY$15,"Snowball",$J193:AY193))))</f>
        <v>0</v>
      </c>
      <c r="BA193" s="3">
        <f t="shared" si="294"/>
        <v>0</v>
      </c>
      <c r="BB193" s="104">
        <f t="shared" si="333"/>
        <v>0</v>
      </c>
      <c r="BC193" s="3">
        <f t="shared" si="334"/>
        <v>0</v>
      </c>
      <c r="BD193" s="3">
        <f t="shared" si="335"/>
        <v>0</v>
      </c>
      <c r="BE193" s="3">
        <f t="shared" si="262"/>
        <v>0</v>
      </c>
      <c r="BF193" s="3">
        <f t="shared" si="263"/>
        <v>0</v>
      </c>
      <c r="BG193" s="3">
        <f>IF(BB193=0,0,IF(BD193-BE193=0,0,MIN(BD193-BE193,$D$1-$C193-SUMIF($J$15:BF$15,"Snowball",$J193:BF193))))</f>
        <v>0</v>
      </c>
      <c r="BH193" s="3">
        <f t="shared" si="295"/>
        <v>0</v>
      </c>
      <c r="BI193" s="104">
        <f t="shared" si="336"/>
        <v>0</v>
      </c>
      <c r="BJ193" s="3">
        <f t="shared" si="337"/>
        <v>0</v>
      </c>
      <c r="BK193" s="3">
        <f t="shared" si="338"/>
        <v>0</v>
      </c>
      <c r="BL193" s="3">
        <f t="shared" si="264"/>
        <v>0</v>
      </c>
      <c r="BM193" s="3">
        <f t="shared" si="265"/>
        <v>0</v>
      </c>
      <c r="BN193" s="3">
        <f>IF(BI193=0,0,IF(BK193-BL193=0,0,MIN(BK193-BL193,$D$1-$C193-SUMIF($J$15:BM$15,"Snowball",$J193:BM193))))</f>
        <v>0</v>
      </c>
      <c r="BO193" s="3">
        <f t="shared" si="296"/>
        <v>0</v>
      </c>
      <c r="BP193" s="104">
        <f t="shared" si="339"/>
        <v>0</v>
      </c>
      <c r="BQ193" s="3">
        <f t="shared" si="340"/>
        <v>0</v>
      </c>
      <c r="BR193" s="3">
        <f t="shared" si="341"/>
        <v>0</v>
      </c>
      <c r="BS193" s="3">
        <f t="shared" si="266"/>
        <v>0</v>
      </c>
      <c r="BT193" s="3">
        <f t="shared" si="267"/>
        <v>0</v>
      </c>
      <c r="BU193" s="3">
        <f>IF(BP193=0,0,IF(BR193-BS193=0,0,MIN(BR193-BS193,$D$1-$C193-SUMIF($J$15:BT$15,"Snowball",$J193:BT193))))</f>
        <v>0</v>
      </c>
      <c r="BV193" s="3">
        <f t="shared" si="297"/>
        <v>0</v>
      </c>
      <c r="BW193" s="104">
        <f t="shared" si="342"/>
        <v>0</v>
      </c>
      <c r="BX193" s="3">
        <f t="shared" si="343"/>
        <v>0</v>
      </c>
      <c r="BY193" s="3">
        <f t="shared" si="344"/>
        <v>0</v>
      </c>
      <c r="BZ193" s="3">
        <f t="shared" si="268"/>
        <v>0</v>
      </c>
      <c r="CA193" s="3">
        <f t="shared" si="269"/>
        <v>0</v>
      </c>
      <c r="CB193" s="3">
        <f>IF(BW193=0,0,IF(BY193-BZ193=0,0,MIN(BY193-BZ193,$D$1-$C193-SUMIF($J$15:CA$15,"Snowball",$J193:CA193))))</f>
        <v>0</v>
      </c>
      <c r="CC193" s="3">
        <f t="shared" si="298"/>
        <v>0</v>
      </c>
      <c r="CD193" s="104">
        <f t="shared" si="345"/>
        <v>0</v>
      </c>
      <c r="CE193" s="3">
        <f t="shared" si="346"/>
        <v>0</v>
      </c>
      <c r="CF193" s="3">
        <f t="shared" si="347"/>
        <v>0</v>
      </c>
      <c r="CG193" s="3">
        <f t="shared" si="270"/>
        <v>0</v>
      </c>
      <c r="CH193" s="3">
        <f t="shared" si="271"/>
        <v>0</v>
      </c>
      <c r="CI193" s="3">
        <f>IF(CD193=0,0,IF(CF193-CG193=0,0,MIN(CF193-CG193,$D$1-$C193-SUMIF($J$15:CH$15,"Snowball",$J193:CH193))))</f>
        <v>0</v>
      </c>
      <c r="CJ193" s="3">
        <f t="shared" si="299"/>
        <v>0</v>
      </c>
      <c r="CK193" s="104">
        <f t="shared" si="348"/>
        <v>0</v>
      </c>
      <c r="CL193" s="3">
        <f t="shared" si="349"/>
        <v>0</v>
      </c>
      <c r="CM193" s="3">
        <f t="shared" si="350"/>
        <v>0</v>
      </c>
      <c r="CN193" s="3">
        <f t="shared" si="272"/>
        <v>0</v>
      </c>
      <c r="CO193" s="3">
        <f t="shared" si="273"/>
        <v>0</v>
      </c>
      <c r="CP193" s="3">
        <f>IF(CK193=0,0,IF(CM193-CN193=0,0,MIN(CM193-CN193,$D$1-$C193-SUMIF($J$15:CO$15,"Snowball",$J193:CO193))))</f>
        <v>0</v>
      </c>
      <c r="CQ193" s="3">
        <f t="shared" si="300"/>
        <v>0</v>
      </c>
      <c r="CR193" s="104">
        <f t="shared" si="351"/>
        <v>0</v>
      </c>
      <c r="CS193" s="3">
        <f t="shared" si="352"/>
        <v>0</v>
      </c>
      <c r="CT193" s="3">
        <f t="shared" si="353"/>
        <v>0</v>
      </c>
      <c r="CU193" s="3">
        <f t="shared" si="274"/>
        <v>0</v>
      </c>
      <c r="CV193" s="3">
        <f t="shared" si="275"/>
        <v>0</v>
      </c>
      <c r="CW193" s="3">
        <f>IF(CR193=0,0,IF(CT193-CU193=0,0,MIN(CT193-CU193,$D$1-$C193-SUMIF($J$15:CV$15,"Snowball",$J193:CV193))))</f>
        <v>0</v>
      </c>
      <c r="CX193" s="3">
        <f t="shared" si="301"/>
        <v>0</v>
      </c>
      <c r="CY193" s="104">
        <f t="shared" si="354"/>
        <v>0</v>
      </c>
      <c r="CZ193" s="3">
        <f t="shared" si="355"/>
        <v>0</v>
      </c>
      <c r="DA193" s="3">
        <f t="shared" si="356"/>
        <v>0</v>
      </c>
      <c r="DB193" s="3">
        <f t="shared" si="276"/>
        <v>0</v>
      </c>
      <c r="DC193" s="3">
        <f t="shared" si="277"/>
        <v>0</v>
      </c>
      <c r="DD193" s="3">
        <f>IF(CY193=0,0,IF(DA193-DB193=0,0,MIN(DA193-DB193,$D$1-$C193-SUMIF($J$15:DC$15,"Snowball",$J193:DC193))))</f>
        <v>0</v>
      </c>
      <c r="DE193" s="3">
        <f t="shared" si="302"/>
        <v>0</v>
      </c>
      <c r="DF193" s="104">
        <f t="shared" si="357"/>
        <v>0</v>
      </c>
      <c r="DG193" s="3">
        <f t="shared" si="358"/>
        <v>0</v>
      </c>
      <c r="DH193" s="3">
        <f t="shared" si="359"/>
        <v>0</v>
      </c>
      <c r="DI193" s="3">
        <f t="shared" si="278"/>
        <v>0</v>
      </c>
      <c r="DJ193" s="3">
        <f t="shared" si="279"/>
        <v>0</v>
      </c>
      <c r="DK193" s="3">
        <f>IF(DF193=0,0,IF(DH193-DI193=0,0,MIN(DH193-DI193,$D$1-$C193-SUMIF($J$15:DJ$15,"Snowball",$J193:DJ193))))</f>
        <v>0</v>
      </c>
      <c r="DL193" s="3">
        <f t="shared" si="303"/>
        <v>0</v>
      </c>
      <c r="DM193" s="104">
        <f t="shared" si="360"/>
        <v>0</v>
      </c>
      <c r="DN193" s="3">
        <f t="shared" si="361"/>
        <v>0</v>
      </c>
      <c r="DO193" s="3">
        <f t="shared" si="362"/>
        <v>0</v>
      </c>
      <c r="DP193" s="3">
        <f t="shared" si="280"/>
        <v>0</v>
      </c>
      <c r="DQ193" s="3">
        <f t="shared" si="281"/>
        <v>0</v>
      </c>
      <c r="DR193" s="3">
        <f>IF(DM193=0,0,IF(DO193-DP193=0,0,MIN(DO193-DP193,$D$1-$C193-SUMIF($J$15:DQ$15,"Snowball",$J193:DQ193))))</f>
        <v>0</v>
      </c>
      <c r="DS193" s="3">
        <f t="shared" si="304"/>
        <v>0</v>
      </c>
      <c r="DT193" s="104">
        <f t="shared" si="363"/>
        <v>0</v>
      </c>
      <c r="DU193" s="3">
        <f t="shared" si="364"/>
        <v>0</v>
      </c>
      <c r="DV193" s="3">
        <f t="shared" si="365"/>
        <v>0</v>
      </c>
      <c r="DW193" s="3">
        <f t="shared" si="282"/>
        <v>0</v>
      </c>
      <c r="DX193" s="3">
        <f t="shared" si="283"/>
        <v>0</v>
      </c>
      <c r="DY193" s="3">
        <f>IF(DT193=0,0,IF(DV193-DW193=0,0,MIN(DV193-DW193,$D$1-$C193-SUMIF($J$15:DX$15,"Snowball",$J193:DX193))))</f>
        <v>0</v>
      </c>
      <c r="DZ193" s="3">
        <f t="shared" si="305"/>
        <v>0</v>
      </c>
      <c r="EA193" s="104">
        <f t="shared" si="366"/>
        <v>0</v>
      </c>
      <c r="EB193" s="3">
        <f t="shared" si="367"/>
        <v>0</v>
      </c>
      <c r="EC193" s="3">
        <f t="shared" si="368"/>
        <v>0</v>
      </c>
      <c r="ED193" s="3">
        <f t="shared" si="284"/>
        <v>0</v>
      </c>
      <c r="EE193" s="3">
        <f t="shared" si="285"/>
        <v>0</v>
      </c>
      <c r="EF193" s="3">
        <f>IF(EA193=0,0,IF(EC193-ED193=0,0,MIN(EC193-ED193,$D$1-$C193-SUMIF($J$15:EE$15,"Snowball",$J193:EE193))))</f>
        <v>0</v>
      </c>
      <c r="EG193" s="3">
        <f t="shared" si="306"/>
        <v>0</v>
      </c>
      <c r="EH193" s="104">
        <f t="shared" si="369"/>
        <v>0</v>
      </c>
      <c r="EI193" s="3">
        <f t="shared" si="370"/>
        <v>0</v>
      </c>
      <c r="EJ193" s="3">
        <f t="shared" si="371"/>
        <v>0</v>
      </c>
      <c r="EK193" s="3">
        <f t="shared" si="286"/>
        <v>0</v>
      </c>
      <c r="EL193" s="3">
        <f t="shared" si="287"/>
        <v>0</v>
      </c>
      <c r="EM193" s="3">
        <f>IF(EH193=0,0,IF(EJ193-EK193=0,0,MIN(EJ193-EK193,$D$1-$C193-SUMIF($J$15:EL$15,"Snowball",$J193:EL193))))</f>
        <v>0</v>
      </c>
      <c r="EN193" s="3">
        <f t="shared" si="307"/>
        <v>0</v>
      </c>
    </row>
    <row r="194" spans="1:144" x14ac:dyDescent="0.25">
      <c r="A194" s="1" t="s">
        <v>194</v>
      </c>
      <c r="B194" s="76">
        <f t="shared" si="308"/>
        <v>0</v>
      </c>
      <c r="C194" s="3">
        <f t="shared" si="309"/>
        <v>0</v>
      </c>
      <c r="D194" s="101">
        <f t="shared" si="310"/>
        <v>0</v>
      </c>
      <c r="E194" s="104">
        <f t="shared" si="311"/>
        <v>0</v>
      </c>
      <c r="F194" s="3">
        <f t="shared" si="312"/>
        <v>0</v>
      </c>
      <c r="G194" s="3">
        <f t="shared" si="313"/>
        <v>0</v>
      </c>
      <c r="H194" s="3">
        <f t="shared" si="248"/>
        <v>0</v>
      </c>
      <c r="I194" s="3">
        <f t="shared" si="249"/>
        <v>0</v>
      </c>
      <c r="J194" s="3">
        <f t="shared" si="314"/>
        <v>0</v>
      </c>
      <c r="K194" s="3">
        <f t="shared" si="288"/>
        <v>0</v>
      </c>
      <c r="L194" s="104">
        <f t="shared" si="315"/>
        <v>0</v>
      </c>
      <c r="M194" s="3">
        <f t="shared" si="316"/>
        <v>0</v>
      </c>
      <c r="N194" s="3">
        <f t="shared" si="317"/>
        <v>0</v>
      </c>
      <c r="O194" s="3">
        <f t="shared" si="250"/>
        <v>0</v>
      </c>
      <c r="P194" s="3">
        <f t="shared" si="251"/>
        <v>0</v>
      </c>
      <c r="Q194" s="3">
        <f>IF(L194=0,0,IF(N194-O194=0,0,MIN(N194-O194,$D$1-$C194-SUMIF($J$15:P$15,"Snowball",$J194:P194))))</f>
        <v>0</v>
      </c>
      <c r="R194" s="3">
        <f t="shared" si="289"/>
        <v>0</v>
      </c>
      <c r="S194" s="104">
        <f t="shared" si="318"/>
        <v>0</v>
      </c>
      <c r="T194" s="3">
        <f t="shared" si="319"/>
        <v>0</v>
      </c>
      <c r="U194" s="3">
        <f t="shared" si="320"/>
        <v>0</v>
      </c>
      <c r="V194" s="3">
        <f t="shared" si="252"/>
        <v>0</v>
      </c>
      <c r="W194" s="3">
        <f t="shared" si="253"/>
        <v>0</v>
      </c>
      <c r="X194" s="3">
        <f>IF(S194=0,0,IF(U194-V194=0,0,MIN(U194-V194,$D$1-$C194-SUMIF($J$15:W$15,"Snowball",$J194:W194))))</f>
        <v>0</v>
      </c>
      <c r="Y194" s="3">
        <f t="shared" si="290"/>
        <v>0</v>
      </c>
      <c r="Z194" s="104">
        <f t="shared" si="321"/>
        <v>0</v>
      </c>
      <c r="AA194" s="3">
        <f t="shared" si="322"/>
        <v>0</v>
      </c>
      <c r="AB194" s="3">
        <f t="shared" si="323"/>
        <v>0</v>
      </c>
      <c r="AC194" s="3">
        <f t="shared" si="254"/>
        <v>0</v>
      </c>
      <c r="AD194" s="3">
        <f t="shared" si="255"/>
        <v>0</v>
      </c>
      <c r="AE194" s="3">
        <f>IF(Z194=0,0,IF(AB194-AC194=0,0,MIN(AB194-AC194,$D$1-$C194-SUMIF($J$15:AD$15,"Snowball",$J194:AD194))))</f>
        <v>0</v>
      </c>
      <c r="AF194" s="3">
        <f t="shared" si="291"/>
        <v>0</v>
      </c>
      <c r="AG194" s="104">
        <f t="shared" si="324"/>
        <v>0</v>
      </c>
      <c r="AH194" s="3">
        <f t="shared" si="325"/>
        <v>0</v>
      </c>
      <c r="AI194" s="3">
        <f t="shared" si="326"/>
        <v>0</v>
      </c>
      <c r="AJ194" s="3">
        <f t="shared" si="256"/>
        <v>0</v>
      </c>
      <c r="AK194" s="3">
        <f t="shared" si="257"/>
        <v>0</v>
      </c>
      <c r="AL194" s="3">
        <f>IF(AG194=0,0,IF(AI194-AJ194=0,0,MIN(AI194-AJ194,$D$1-$C194-SUMIF($J$15:AK$15,"Snowball",$J194:AK194))))</f>
        <v>0</v>
      </c>
      <c r="AM194" s="3">
        <f t="shared" si="292"/>
        <v>0</v>
      </c>
      <c r="AN194" s="104">
        <f t="shared" si="327"/>
        <v>0</v>
      </c>
      <c r="AO194" s="3">
        <f t="shared" si="328"/>
        <v>0</v>
      </c>
      <c r="AP194" s="3">
        <f t="shared" si="329"/>
        <v>0</v>
      </c>
      <c r="AQ194" s="3">
        <f t="shared" si="258"/>
        <v>0</v>
      </c>
      <c r="AR194" s="3">
        <f t="shared" si="259"/>
        <v>0</v>
      </c>
      <c r="AS194" s="3">
        <f>IF(AN194=0,0,IF(AP194-AQ194=0,0,MIN(AP194-AQ194,$D$1-$C194-SUMIF($J$15:AR$15,"Snowball",$J194:AR194))))</f>
        <v>0</v>
      </c>
      <c r="AT194" s="3">
        <f t="shared" si="293"/>
        <v>0</v>
      </c>
      <c r="AU194" s="104">
        <f t="shared" si="330"/>
        <v>0</v>
      </c>
      <c r="AV194" s="3">
        <f t="shared" si="331"/>
        <v>0</v>
      </c>
      <c r="AW194" s="3">
        <f t="shared" si="332"/>
        <v>0</v>
      </c>
      <c r="AX194" s="3">
        <f t="shared" si="260"/>
        <v>0</v>
      </c>
      <c r="AY194" s="3">
        <f t="shared" si="261"/>
        <v>0</v>
      </c>
      <c r="AZ194" s="3">
        <f>IF(AU194=0,0,IF(AW194-AX194=0,0,MIN(AW194-AX194,$D$1-$C194-SUMIF($J$15:AY$15,"Snowball",$J194:AY194))))</f>
        <v>0</v>
      </c>
      <c r="BA194" s="3">
        <f t="shared" si="294"/>
        <v>0</v>
      </c>
      <c r="BB194" s="104">
        <f t="shared" si="333"/>
        <v>0</v>
      </c>
      <c r="BC194" s="3">
        <f t="shared" si="334"/>
        <v>0</v>
      </c>
      <c r="BD194" s="3">
        <f t="shared" si="335"/>
        <v>0</v>
      </c>
      <c r="BE194" s="3">
        <f t="shared" si="262"/>
        <v>0</v>
      </c>
      <c r="BF194" s="3">
        <f t="shared" si="263"/>
        <v>0</v>
      </c>
      <c r="BG194" s="3">
        <f>IF(BB194=0,0,IF(BD194-BE194=0,0,MIN(BD194-BE194,$D$1-$C194-SUMIF($J$15:BF$15,"Snowball",$J194:BF194))))</f>
        <v>0</v>
      </c>
      <c r="BH194" s="3">
        <f t="shared" si="295"/>
        <v>0</v>
      </c>
      <c r="BI194" s="104">
        <f t="shared" si="336"/>
        <v>0</v>
      </c>
      <c r="BJ194" s="3">
        <f t="shared" si="337"/>
        <v>0</v>
      </c>
      <c r="BK194" s="3">
        <f t="shared" si="338"/>
        <v>0</v>
      </c>
      <c r="BL194" s="3">
        <f t="shared" si="264"/>
        <v>0</v>
      </c>
      <c r="BM194" s="3">
        <f t="shared" si="265"/>
        <v>0</v>
      </c>
      <c r="BN194" s="3">
        <f>IF(BI194=0,0,IF(BK194-BL194=0,0,MIN(BK194-BL194,$D$1-$C194-SUMIF($J$15:BM$15,"Snowball",$J194:BM194))))</f>
        <v>0</v>
      </c>
      <c r="BO194" s="3">
        <f t="shared" si="296"/>
        <v>0</v>
      </c>
      <c r="BP194" s="104">
        <f t="shared" si="339"/>
        <v>0</v>
      </c>
      <c r="BQ194" s="3">
        <f t="shared" si="340"/>
        <v>0</v>
      </c>
      <c r="BR194" s="3">
        <f t="shared" si="341"/>
        <v>0</v>
      </c>
      <c r="BS194" s="3">
        <f t="shared" si="266"/>
        <v>0</v>
      </c>
      <c r="BT194" s="3">
        <f t="shared" si="267"/>
        <v>0</v>
      </c>
      <c r="BU194" s="3">
        <f>IF(BP194=0,0,IF(BR194-BS194=0,0,MIN(BR194-BS194,$D$1-$C194-SUMIF($J$15:BT$15,"Snowball",$J194:BT194))))</f>
        <v>0</v>
      </c>
      <c r="BV194" s="3">
        <f t="shared" si="297"/>
        <v>0</v>
      </c>
      <c r="BW194" s="104">
        <f t="shared" si="342"/>
        <v>0</v>
      </c>
      <c r="BX194" s="3">
        <f t="shared" si="343"/>
        <v>0</v>
      </c>
      <c r="BY194" s="3">
        <f t="shared" si="344"/>
        <v>0</v>
      </c>
      <c r="BZ194" s="3">
        <f t="shared" si="268"/>
        <v>0</v>
      </c>
      <c r="CA194" s="3">
        <f t="shared" si="269"/>
        <v>0</v>
      </c>
      <c r="CB194" s="3">
        <f>IF(BW194=0,0,IF(BY194-BZ194=0,0,MIN(BY194-BZ194,$D$1-$C194-SUMIF($J$15:CA$15,"Snowball",$J194:CA194))))</f>
        <v>0</v>
      </c>
      <c r="CC194" s="3">
        <f t="shared" si="298"/>
        <v>0</v>
      </c>
      <c r="CD194" s="104">
        <f t="shared" si="345"/>
        <v>0</v>
      </c>
      <c r="CE194" s="3">
        <f t="shared" si="346"/>
        <v>0</v>
      </c>
      <c r="CF194" s="3">
        <f t="shared" si="347"/>
        <v>0</v>
      </c>
      <c r="CG194" s="3">
        <f t="shared" si="270"/>
        <v>0</v>
      </c>
      <c r="CH194" s="3">
        <f t="shared" si="271"/>
        <v>0</v>
      </c>
      <c r="CI194" s="3">
        <f>IF(CD194=0,0,IF(CF194-CG194=0,0,MIN(CF194-CG194,$D$1-$C194-SUMIF($J$15:CH$15,"Snowball",$J194:CH194))))</f>
        <v>0</v>
      </c>
      <c r="CJ194" s="3">
        <f t="shared" si="299"/>
        <v>0</v>
      </c>
      <c r="CK194" s="104">
        <f t="shared" si="348"/>
        <v>0</v>
      </c>
      <c r="CL194" s="3">
        <f t="shared" si="349"/>
        <v>0</v>
      </c>
      <c r="CM194" s="3">
        <f t="shared" si="350"/>
        <v>0</v>
      </c>
      <c r="CN194" s="3">
        <f t="shared" si="272"/>
        <v>0</v>
      </c>
      <c r="CO194" s="3">
        <f t="shared" si="273"/>
        <v>0</v>
      </c>
      <c r="CP194" s="3">
        <f>IF(CK194=0,0,IF(CM194-CN194=0,0,MIN(CM194-CN194,$D$1-$C194-SUMIF($J$15:CO$15,"Snowball",$J194:CO194))))</f>
        <v>0</v>
      </c>
      <c r="CQ194" s="3">
        <f t="shared" si="300"/>
        <v>0</v>
      </c>
      <c r="CR194" s="104">
        <f t="shared" si="351"/>
        <v>0</v>
      </c>
      <c r="CS194" s="3">
        <f t="shared" si="352"/>
        <v>0</v>
      </c>
      <c r="CT194" s="3">
        <f t="shared" si="353"/>
        <v>0</v>
      </c>
      <c r="CU194" s="3">
        <f t="shared" si="274"/>
        <v>0</v>
      </c>
      <c r="CV194" s="3">
        <f t="shared" si="275"/>
        <v>0</v>
      </c>
      <c r="CW194" s="3">
        <f>IF(CR194=0,0,IF(CT194-CU194=0,0,MIN(CT194-CU194,$D$1-$C194-SUMIF($J$15:CV$15,"Snowball",$J194:CV194))))</f>
        <v>0</v>
      </c>
      <c r="CX194" s="3">
        <f t="shared" si="301"/>
        <v>0</v>
      </c>
      <c r="CY194" s="104">
        <f t="shared" si="354"/>
        <v>0</v>
      </c>
      <c r="CZ194" s="3">
        <f t="shared" si="355"/>
        <v>0</v>
      </c>
      <c r="DA194" s="3">
        <f t="shared" si="356"/>
        <v>0</v>
      </c>
      <c r="DB194" s="3">
        <f t="shared" si="276"/>
        <v>0</v>
      </c>
      <c r="DC194" s="3">
        <f t="shared" si="277"/>
        <v>0</v>
      </c>
      <c r="DD194" s="3">
        <f>IF(CY194=0,0,IF(DA194-DB194=0,0,MIN(DA194-DB194,$D$1-$C194-SUMIF($J$15:DC$15,"Snowball",$J194:DC194))))</f>
        <v>0</v>
      </c>
      <c r="DE194" s="3">
        <f t="shared" si="302"/>
        <v>0</v>
      </c>
      <c r="DF194" s="104">
        <f t="shared" si="357"/>
        <v>0</v>
      </c>
      <c r="DG194" s="3">
        <f t="shared" si="358"/>
        <v>0</v>
      </c>
      <c r="DH194" s="3">
        <f t="shared" si="359"/>
        <v>0</v>
      </c>
      <c r="DI194" s="3">
        <f t="shared" si="278"/>
        <v>0</v>
      </c>
      <c r="DJ194" s="3">
        <f t="shared" si="279"/>
        <v>0</v>
      </c>
      <c r="DK194" s="3">
        <f>IF(DF194=0,0,IF(DH194-DI194=0,0,MIN(DH194-DI194,$D$1-$C194-SUMIF($J$15:DJ$15,"Snowball",$J194:DJ194))))</f>
        <v>0</v>
      </c>
      <c r="DL194" s="3">
        <f t="shared" si="303"/>
        <v>0</v>
      </c>
      <c r="DM194" s="104">
        <f t="shared" si="360"/>
        <v>0</v>
      </c>
      <c r="DN194" s="3">
        <f t="shared" si="361"/>
        <v>0</v>
      </c>
      <c r="DO194" s="3">
        <f t="shared" si="362"/>
        <v>0</v>
      </c>
      <c r="DP194" s="3">
        <f t="shared" si="280"/>
        <v>0</v>
      </c>
      <c r="DQ194" s="3">
        <f t="shared" si="281"/>
        <v>0</v>
      </c>
      <c r="DR194" s="3">
        <f>IF(DM194=0,0,IF(DO194-DP194=0,0,MIN(DO194-DP194,$D$1-$C194-SUMIF($J$15:DQ$15,"Snowball",$J194:DQ194))))</f>
        <v>0</v>
      </c>
      <c r="DS194" s="3">
        <f t="shared" si="304"/>
        <v>0</v>
      </c>
      <c r="DT194" s="104">
        <f t="shared" si="363"/>
        <v>0</v>
      </c>
      <c r="DU194" s="3">
        <f t="shared" si="364"/>
        <v>0</v>
      </c>
      <c r="DV194" s="3">
        <f t="shared" si="365"/>
        <v>0</v>
      </c>
      <c r="DW194" s="3">
        <f t="shared" si="282"/>
        <v>0</v>
      </c>
      <c r="DX194" s="3">
        <f t="shared" si="283"/>
        <v>0</v>
      </c>
      <c r="DY194" s="3">
        <f>IF(DT194=0,0,IF(DV194-DW194=0,0,MIN(DV194-DW194,$D$1-$C194-SUMIF($J$15:DX$15,"Snowball",$J194:DX194))))</f>
        <v>0</v>
      </c>
      <c r="DZ194" s="3">
        <f t="shared" si="305"/>
        <v>0</v>
      </c>
      <c r="EA194" s="104">
        <f t="shared" si="366"/>
        <v>0</v>
      </c>
      <c r="EB194" s="3">
        <f t="shared" si="367"/>
        <v>0</v>
      </c>
      <c r="EC194" s="3">
        <f t="shared" si="368"/>
        <v>0</v>
      </c>
      <c r="ED194" s="3">
        <f t="shared" si="284"/>
        <v>0</v>
      </c>
      <c r="EE194" s="3">
        <f t="shared" si="285"/>
        <v>0</v>
      </c>
      <c r="EF194" s="3">
        <f>IF(EA194=0,0,IF(EC194-ED194=0,0,MIN(EC194-ED194,$D$1-$C194-SUMIF($J$15:EE$15,"Snowball",$J194:EE194))))</f>
        <v>0</v>
      </c>
      <c r="EG194" s="3">
        <f t="shared" si="306"/>
        <v>0</v>
      </c>
      <c r="EH194" s="104">
        <f t="shared" si="369"/>
        <v>0</v>
      </c>
      <c r="EI194" s="3">
        <f t="shared" si="370"/>
        <v>0</v>
      </c>
      <c r="EJ194" s="3">
        <f t="shared" si="371"/>
        <v>0</v>
      </c>
      <c r="EK194" s="3">
        <f t="shared" si="286"/>
        <v>0</v>
      </c>
      <c r="EL194" s="3">
        <f t="shared" si="287"/>
        <v>0</v>
      </c>
      <c r="EM194" s="3">
        <f>IF(EH194=0,0,IF(EJ194-EK194=0,0,MIN(EJ194-EK194,$D$1-$C194-SUMIF($J$15:EL$15,"Snowball",$J194:EL194))))</f>
        <v>0</v>
      </c>
      <c r="EN194" s="3">
        <f t="shared" si="307"/>
        <v>0</v>
      </c>
    </row>
    <row r="195" spans="1:144" x14ac:dyDescent="0.25">
      <c r="A195" s="1" t="s">
        <v>195</v>
      </c>
      <c r="B195" s="76">
        <f t="shared" si="308"/>
        <v>0</v>
      </c>
      <c r="C195" s="3">
        <f t="shared" si="309"/>
        <v>0</v>
      </c>
      <c r="D195" s="101">
        <f t="shared" si="310"/>
        <v>0</v>
      </c>
      <c r="E195" s="104">
        <f t="shared" si="311"/>
        <v>0</v>
      </c>
      <c r="F195" s="3">
        <f t="shared" si="312"/>
        <v>0</v>
      </c>
      <c r="G195" s="3">
        <f t="shared" si="313"/>
        <v>0</v>
      </c>
      <c r="H195" s="3">
        <f t="shared" si="248"/>
        <v>0</v>
      </c>
      <c r="I195" s="3">
        <f t="shared" si="249"/>
        <v>0</v>
      </c>
      <c r="J195" s="3">
        <f t="shared" si="314"/>
        <v>0</v>
      </c>
      <c r="K195" s="3">
        <f t="shared" si="288"/>
        <v>0</v>
      </c>
      <c r="L195" s="104">
        <f t="shared" si="315"/>
        <v>0</v>
      </c>
      <c r="M195" s="3">
        <f t="shared" si="316"/>
        <v>0</v>
      </c>
      <c r="N195" s="3">
        <f t="shared" si="317"/>
        <v>0</v>
      </c>
      <c r="O195" s="3">
        <f t="shared" si="250"/>
        <v>0</v>
      </c>
      <c r="P195" s="3">
        <f t="shared" si="251"/>
        <v>0</v>
      </c>
      <c r="Q195" s="3">
        <f>IF(L195=0,0,IF(N195-O195=0,0,MIN(N195-O195,$D$1-$C195-SUMIF($J$15:P$15,"Snowball",$J195:P195))))</f>
        <v>0</v>
      </c>
      <c r="R195" s="3">
        <f t="shared" si="289"/>
        <v>0</v>
      </c>
      <c r="S195" s="104">
        <f t="shared" si="318"/>
        <v>0</v>
      </c>
      <c r="T195" s="3">
        <f t="shared" si="319"/>
        <v>0</v>
      </c>
      <c r="U195" s="3">
        <f t="shared" si="320"/>
        <v>0</v>
      </c>
      <c r="V195" s="3">
        <f t="shared" si="252"/>
        <v>0</v>
      </c>
      <c r="W195" s="3">
        <f t="shared" si="253"/>
        <v>0</v>
      </c>
      <c r="X195" s="3">
        <f>IF(S195=0,0,IF(U195-V195=0,0,MIN(U195-V195,$D$1-$C195-SUMIF($J$15:W$15,"Snowball",$J195:W195))))</f>
        <v>0</v>
      </c>
      <c r="Y195" s="3">
        <f t="shared" si="290"/>
        <v>0</v>
      </c>
      <c r="Z195" s="104">
        <f t="shared" si="321"/>
        <v>0</v>
      </c>
      <c r="AA195" s="3">
        <f t="shared" si="322"/>
        <v>0</v>
      </c>
      <c r="AB195" s="3">
        <f t="shared" si="323"/>
        <v>0</v>
      </c>
      <c r="AC195" s="3">
        <f t="shared" si="254"/>
        <v>0</v>
      </c>
      <c r="AD195" s="3">
        <f t="shared" si="255"/>
        <v>0</v>
      </c>
      <c r="AE195" s="3">
        <f>IF(Z195=0,0,IF(AB195-AC195=0,0,MIN(AB195-AC195,$D$1-$C195-SUMIF($J$15:AD$15,"Snowball",$J195:AD195))))</f>
        <v>0</v>
      </c>
      <c r="AF195" s="3">
        <f t="shared" si="291"/>
        <v>0</v>
      </c>
      <c r="AG195" s="104">
        <f t="shared" si="324"/>
        <v>0</v>
      </c>
      <c r="AH195" s="3">
        <f t="shared" si="325"/>
        <v>0</v>
      </c>
      <c r="AI195" s="3">
        <f t="shared" si="326"/>
        <v>0</v>
      </c>
      <c r="AJ195" s="3">
        <f t="shared" si="256"/>
        <v>0</v>
      </c>
      <c r="AK195" s="3">
        <f t="shared" si="257"/>
        <v>0</v>
      </c>
      <c r="AL195" s="3">
        <f>IF(AG195=0,0,IF(AI195-AJ195=0,0,MIN(AI195-AJ195,$D$1-$C195-SUMIF($J$15:AK$15,"Snowball",$J195:AK195))))</f>
        <v>0</v>
      </c>
      <c r="AM195" s="3">
        <f t="shared" si="292"/>
        <v>0</v>
      </c>
      <c r="AN195" s="104">
        <f t="shared" si="327"/>
        <v>0</v>
      </c>
      <c r="AO195" s="3">
        <f t="shared" si="328"/>
        <v>0</v>
      </c>
      <c r="AP195" s="3">
        <f t="shared" si="329"/>
        <v>0</v>
      </c>
      <c r="AQ195" s="3">
        <f t="shared" si="258"/>
        <v>0</v>
      </c>
      <c r="AR195" s="3">
        <f t="shared" si="259"/>
        <v>0</v>
      </c>
      <c r="AS195" s="3">
        <f>IF(AN195=0,0,IF(AP195-AQ195=0,0,MIN(AP195-AQ195,$D$1-$C195-SUMIF($J$15:AR$15,"Snowball",$J195:AR195))))</f>
        <v>0</v>
      </c>
      <c r="AT195" s="3">
        <f t="shared" si="293"/>
        <v>0</v>
      </c>
      <c r="AU195" s="104">
        <f t="shared" si="330"/>
        <v>0</v>
      </c>
      <c r="AV195" s="3">
        <f t="shared" si="331"/>
        <v>0</v>
      </c>
      <c r="AW195" s="3">
        <f t="shared" si="332"/>
        <v>0</v>
      </c>
      <c r="AX195" s="3">
        <f t="shared" si="260"/>
        <v>0</v>
      </c>
      <c r="AY195" s="3">
        <f t="shared" si="261"/>
        <v>0</v>
      </c>
      <c r="AZ195" s="3">
        <f>IF(AU195=0,0,IF(AW195-AX195=0,0,MIN(AW195-AX195,$D$1-$C195-SUMIF($J$15:AY$15,"Snowball",$J195:AY195))))</f>
        <v>0</v>
      </c>
      <c r="BA195" s="3">
        <f t="shared" si="294"/>
        <v>0</v>
      </c>
      <c r="BB195" s="104">
        <f t="shared" si="333"/>
        <v>0</v>
      </c>
      <c r="BC195" s="3">
        <f t="shared" si="334"/>
        <v>0</v>
      </c>
      <c r="BD195" s="3">
        <f t="shared" si="335"/>
        <v>0</v>
      </c>
      <c r="BE195" s="3">
        <f t="shared" si="262"/>
        <v>0</v>
      </c>
      <c r="BF195" s="3">
        <f t="shared" si="263"/>
        <v>0</v>
      </c>
      <c r="BG195" s="3">
        <f>IF(BB195=0,0,IF(BD195-BE195=0,0,MIN(BD195-BE195,$D$1-$C195-SUMIF($J$15:BF$15,"Snowball",$J195:BF195))))</f>
        <v>0</v>
      </c>
      <c r="BH195" s="3">
        <f t="shared" si="295"/>
        <v>0</v>
      </c>
      <c r="BI195" s="104">
        <f t="shared" si="336"/>
        <v>0</v>
      </c>
      <c r="BJ195" s="3">
        <f t="shared" si="337"/>
        <v>0</v>
      </c>
      <c r="BK195" s="3">
        <f t="shared" si="338"/>
        <v>0</v>
      </c>
      <c r="BL195" s="3">
        <f t="shared" si="264"/>
        <v>0</v>
      </c>
      <c r="BM195" s="3">
        <f t="shared" si="265"/>
        <v>0</v>
      </c>
      <c r="BN195" s="3">
        <f>IF(BI195=0,0,IF(BK195-BL195=0,0,MIN(BK195-BL195,$D$1-$C195-SUMIF($J$15:BM$15,"Snowball",$J195:BM195))))</f>
        <v>0</v>
      </c>
      <c r="BO195" s="3">
        <f t="shared" si="296"/>
        <v>0</v>
      </c>
      <c r="BP195" s="104">
        <f t="shared" si="339"/>
        <v>0</v>
      </c>
      <c r="BQ195" s="3">
        <f t="shared" si="340"/>
        <v>0</v>
      </c>
      <c r="BR195" s="3">
        <f t="shared" si="341"/>
        <v>0</v>
      </c>
      <c r="BS195" s="3">
        <f t="shared" si="266"/>
        <v>0</v>
      </c>
      <c r="BT195" s="3">
        <f t="shared" si="267"/>
        <v>0</v>
      </c>
      <c r="BU195" s="3">
        <f>IF(BP195=0,0,IF(BR195-BS195=0,0,MIN(BR195-BS195,$D$1-$C195-SUMIF($J$15:BT$15,"Snowball",$J195:BT195))))</f>
        <v>0</v>
      </c>
      <c r="BV195" s="3">
        <f t="shared" si="297"/>
        <v>0</v>
      </c>
      <c r="BW195" s="104">
        <f t="shared" si="342"/>
        <v>0</v>
      </c>
      <c r="BX195" s="3">
        <f t="shared" si="343"/>
        <v>0</v>
      </c>
      <c r="BY195" s="3">
        <f t="shared" si="344"/>
        <v>0</v>
      </c>
      <c r="BZ195" s="3">
        <f t="shared" si="268"/>
        <v>0</v>
      </c>
      <c r="CA195" s="3">
        <f t="shared" si="269"/>
        <v>0</v>
      </c>
      <c r="CB195" s="3">
        <f>IF(BW195=0,0,IF(BY195-BZ195=0,0,MIN(BY195-BZ195,$D$1-$C195-SUMIF($J$15:CA$15,"Snowball",$J195:CA195))))</f>
        <v>0</v>
      </c>
      <c r="CC195" s="3">
        <f t="shared" si="298"/>
        <v>0</v>
      </c>
      <c r="CD195" s="104">
        <f t="shared" si="345"/>
        <v>0</v>
      </c>
      <c r="CE195" s="3">
        <f t="shared" si="346"/>
        <v>0</v>
      </c>
      <c r="CF195" s="3">
        <f t="shared" si="347"/>
        <v>0</v>
      </c>
      <c r="CG195" s="3">
        <f t="shared" si="270"/>
        <v>0</v>
      </c>
      <c r="CH195" s="3">
        <f t="shared" si="271"/>
        <v>0</v>
      </c>
      <c r="CI195" s="3">
        <f>IF(CD195=0,0,IF(CF195-CG195=0,0,MIN(CF195-CG195,$D$1-$C195-SUMIF($J$15:CH$15,"Snowball",$J195:CH195))))</f>
        <v>0</v>
      </c>
      <c r="CJ195" s="3">
        <f t="shared" si="299"/>
        <v>0</v>
      </c>
      <c r="CK195" s="104">
        <f t="shared" si="348"/>
        <v>0</v>
      </c>
      <c r="CL195" s="3">
        <f t="shared" si="349"/>
        <v>0</v>
      </c>
      <c r="CM195" s="3">
        <f t="shared" si="350"/>
        <v>0</v>
      </c>
      <c r="CN195" s="3">
        <f t="shared" si="272"/>
        <v>0</v>
      </c>
      <c r="CO195" s="3">
        <f t="shared" si="273"/>
        <v>0</v>
      </c>
      <c r="CP195" s="3">
        <f>IF(CK195=0,0,IF(CM195-CN195=0,0,MIN(CM195-CN195,$D$1-$C195-SUMIF($J$15:CO$15,"Snowball",$J195:CO195))))</f>
        <v>0</v>
      </c>
      <c r="CQ195" s="3">
        <f t="shared" si="300"/>
        <v>0</v>
      </c>
      <c r="CR195" s="104">
        <f t="shared" si="351"/>
        <v>0</v>
      </c>
      <c r="CS195" s="3">
        <f t="shared" si="352"/>
        <v>0</v>
      </c>
      <c r="CT195" s="3">
        <f t="shared" si="353"/>
        <v>0</v>
      </c>
      <c r="CU195" s="3">
        <f t="shared" si="274"/>
        <v>0</v>
      </c>
      <c r="CV195" s="3">
        <f t="shared" si="275"/>
        <v>0</v>
      </c>
      <c r="CW195" s="3">
        <f>IF(CR195=0,0,IF(CT195-CU195=0,0,MIN(CT195-CU195,$D$1-$C195-SUMIF($J$15:CV$15,"Snowball",$J195:CV195))))</f>
        <v>0</v>
      </c>
      <c r="CX195" s="3">
        <f t="shared" si="301"/>
        <v>0</v>
      </c>
      <c r="CY195" s="104">
        <f t="shared" si="354"/>
        <v>0</v>
      </c>
      <c r="CZ195" s="3">
        <f t="shared" si="355"/>
        <v>0</v>
      </c>
      <c r="DA195" s="3">
        <f t="shared" si="356"/>
        <v>0</v>
      </c>
      <c r="DB195" s="3">
        <f t="shared" si="276"/>
        <v>0</v>
      </c>
      <c r="DC195" s="3">
        <f t="shared" si="277"/>
        <v>0</v>
      </c>
      <c r="DD195" s="3">
        <f>IF(CY195=0,0,IF(DA195-DB195=0,0,MIN(DA195-DB195,$D$1-$C195-SUMIF($J$15:DC$15,"Snowball",$J195:DC195))))</f>
        <v>0</v>
      </c>
      <c r="DE195" s="3">
        <f t="shared" si="302"/>
        <v>0</v>
      </c>
      <c r="DF195" s="104">
        <f t="shared" si="357"/>
        <v>0</v>
      </c>
      <c r="DG195" s="3">
        <f t="shared" si="358"/>
        <v>0</v>
      </c>
      <c r="DH195" s="3">
        <f t="shared" si="359"/>
        <v>0</v>
      </c>
      <c r="DI195" s="3">
        <f t="shared" si="278"/>
        <v>0</v>
      </c>
      <c r="DJ195" s="3">
        <f t="shared" si="279"/>
        <v>0</v>
      </c>
      <c r="DK195" s="3">
        <f>IF(DF195=0,0,IF(DH195-DI195=0,0,MIN(DH195-DI195,$D$1-$C195-SUMIF($J$15:DJ$15,"Snowball",$J195:DJ195))))</f>
        <v>0</v>
      </c>
      <c r="DL195" s="3">
        <f t="shared" si="303"/>
        <v>0</v>
      </c>
      <c r="DM195" s="104">
        <f t="shared" si="360"/>
        <v>0</v>
      </c>
      <c r="DN195" s="3">
        <f t="shared" si="361"/>
        <v>0</v>
      </c>
      <c r="DO195" s="3">
        <f t="shared" si="362"/>
        <v>0</v>
      </c>
      <c r="DP195" s="3">
        <f t="shared" si="280"/>
        <v>0</v>
      </c>
      <c r="DQ195" s="3">
        <f t="shared" si="281"/>
        <v>0</v>
      </c>
      <c r="DR195" s="3">
        <f>IF(DM195=0,0,IF(DO195-DP195=0,0,MIN(DO195-DP195,$D$1-$C195-SUMIF($J$15:DQ$15,"Snowball",$J195:DQ195))))</f>
        <v>0</v>
      </c>
      <c r="DS195" s="3">
        <f t="shared" si="304"/>
        <v>0</v>
      </c>
      <c r="DT195" s="104">
        <f t="shared" si="363"/>
        <v>0</v>
      </c>
      <c r="DU195" s="3">
        <f t="shared" si="364"/>
        <v>0</v>
      </c>
      <c r="DV195" s="3">
        <f t="shared" si="365"/>
        <v>0</v>
      </c>
      <c r="DW195" s="3">
        <f t="shared" si="282"/>
        <v>0</v>
      </c>
      <c r="DX195" s="3">
        <f t="shared" si="283"/>
        <v>0</v>
      </c>
      <c r="DY195" s="3">
        <f>IF(DT195=0,0,IF(DV195-DW195=0,0,MIN(DV195-DW195,$D$1-$C195-SUMIF($J$15:DX$15,"Snowball",$J195:DX195))))</f>
        <v>0</v>
      </c>
      <c r="DZ195" s="3">
        <f t="shared" si="305"/>
        <v>0</v>
      </c>
      <c r="EA195" s="104">
        <f t="shared" si="366"/>
        <v>0</v>
      </c>
      <c r="EB195" s="3">
        <f t="shared" si="367"/>
        <v>0</v>
      </c>
      <c r="EC195" s="3">
        <f t="shared" si="368"/>
        <v>0</v>
      </c>
      <c r="ED195" s="3">
        <f t="shared" si="284"/>
        <v>0</v>
      </c>
      <c r="EE195" s="3">
        <f t="shared" si="285"/>
        <v>0</v>
      </c>
      <c r="EF195" s="3">
        <f>IF(EA195=0,0,IF(EC195-ED195=0,0,MIN(EC195-ED195,$D$1-$C195-SUMIF($J$15:EE$15,"Snowball",$J195:EE195))))</f>
        <v>0</v>
      </c>
      <c r="EG195" s="3">
        <f t="shared" si="306"/>
        <v>0</v>
      </c>
      <c r="EH195" s="104">
        <f t="shared" si="369"/>
        <v>0</v>
      </c>
      <c r="EI195" s="3">
        <f t="shared" si="370"/>
        <v>0</v>
      </c>
      <c r="EJ195" s="3">
        <f t="shared" si="371"/>
        <v>0</v>
      </c>
      <c r="EK195" s="3">
        <f t="shared" si="286"/>
        <v>0</v>
      </c>
      <c r="EL195" s="3">
        <f t="shared" si="287"/>
        <v>0</v>
      </c>
      <c r="EM195" s="3">
        <f>IF(EH195=0,0,IF(EJ195-EK195=0,0,MIN(EJ195-EK195,$D$1-$C195-SUMIF($J$15:EL$15,"Snowball",$J195:EL195))))</f>
        <v>0</v>
      </c>
      <c r="EN195" s="3">
        <f t="shared" si="307"/>
        <v>0</v>
      </c>
    </row>
    <row r="196" spans="1:144" x14ac:dyDescent="0.25">
      <c r="A196" s="1" t="s">
        <v>196</v>
      </c>
      <c r="B196" s="76">
        <f t="shared" si="308"/>
        <v>0</v>
      </c>
      <c r="C196" s="3">
        <f t="shared" si="309"/>
        <v>0</v>
      </c>
      <c r="D196" s="101">
        <f t="shared" si="310"/>
        <v>0</v>
      </c>
      <c r="E196" s="104">
        <f t="shared" si="311"/>
        <v>0</v>
      </c>
      <c r="F196" s="3">
        <f t="shared" si="312"/>
        <v>0</v>
      </c>
      <c r="G196" s="3">
        <f t="shared" si="313"/>
        <v>0</v>
      </c>
      <c r="H196" s="3">
        <f t="shared" si="248"/>
        <v>0</v>
      </c>
      <c r="I196" s="3">
        <f t="shared" si="249"/>
        <v>0</v>
      </c>
      <c r="J196" s="3">
        <f t="shared" si="314"/>
        <v>0</v>
      </c>
      <c r="K196" s="3">
        <f t="shared" si="288"/>
        <v>0</v>
      </c>
      <c r="L196" s="104">
        <f t="shared" si="315"/>
        <v>0</v>
      </c>
      <c r="M196" s="3">
        <f t="shared" si="316"/>
        <v>0</v>
      </c>
      <c r="N196" s="3">
        <f t="shared" si="317"/>
        <v>0</v>
      </c>
      <c r="O196" s="3">
        <f t="shared" si="250"/>
        <v>0</v>
      </c>
      <c r="P196" s="3">
        <f t="shared" si="251"/>
        <v>0</v>
      </c>
      <c r="Q196" s="3">
        <f>IF(L196=0,0,IF(N196-O196=0,0,MIN(N196-O196,$D$1-$C196-SUMIF($J$15:P$15,"Snowball",$J196:P196))))</f>
        <v>0</v>
      </c>
      <c r="R196" s="3">
        <f t="shared" si="289"/>
        <v>0</v>
      </c>
      <c r="S196" s="104">
        <f t="shared" si="318"/>
        <v>0</v>
      </c>
      <c r="T196" s="3">
        <f t="shared" si="319"/>
        <v>0</v>
      </c>
      <c r="U196" s="3">
        <f t="shared" si="320"/>
        <v>0</v>
      </c>
      <c r="V196" s="3">
        <f t="shared" si="252"/>
        <v>0</v>
      </c>
      <c r="W196" s="3">
        <f t="shared" si="253"/>
        <v>0</v>
      </c>
      <c r="X196" s="3">
        <f>IF(S196=0,0,IF(U196-V196=0,0,MIN(U196-V196,$D$1-$C196-SUMIF($J$15:W$15,"Snowball",$J196:W196))))</f>
        <v>0</v>
      </c>
      <c r="Y196" s="3">
        <f t="shared" si="290"/>
        <v>0</v>
      </c>
      <c r="Z196" s="104">
        <f t="shared" si="321"/>
        <v>0</v>
      </c>
      <c r="AA196" s="3">
        <f t="shared" si="322"/>
        <v>0</v>
      </c>
      <c r="AB196" s="3">
        <f t="shared" si="323"/>
        <v>0</v>
      </c>
      <c r="AC196" s="3">
        <f t="shared" si="254"/>
        <v>0</v>
      </c>
      <c r="AD196" s="3">
        <f t="shared" si="255"/>
        <v>0</v>
      </c>
      <c r="AE196" s="3">
        <f>IF(Z196=0,0,IF(AB196-AC196=0,0,MIN(AB196-AC196,$D$1-$C196-SUMIF($J$15:AD$15,"Snowball",$J196:AD196))))</f>
        <v>0</v>
      </c>
      <c r="AF196" s="3">
        <f t="shared" si="291"/>
        <v>0</v>
      </c>
      <c r="AG196" s="104">
        <f t="shared" si="324"/>
        <v>0</v>
      </c>
      <c r="AH196" s="3">
        <f t="shared" si="325"/>
        <v>0</v>
      </c>
      <c r="AI196" s="3">
        <f t="shared" si="326"/>
        <v>0</v>
      </c>
      <c r="AJ196" s="3">
        <f t="shared" si="256"/>
        <v>0</v>
      </c>
      <c r="AK196" s="3">
        <f t="shared" si="257"/>
        <v>0</v>
      </c>
      <c r="AL196" s="3">
        <f>IF(AG196=0,0,IF(AI196-AJ196=0,0,MIN(AI196-AJ196,$D$1-$C196-SUMIF($J$15:AK$15,"Snowball",$J196:AK196))))</f>
        <v>0</v>
      </c>
      <c r="AM196" s="3">
        <f t="shared" si="292"/>
        <v>0</v>
      </c>
      <c r="AN196" s="104">
        <f t="shared" si="327"/>
        <v>0</v>
      </c>
      <c r="AO196" s="3">
        <f t="shared" si="328"/>
        <v>0</v>
      </c>
      <c r="AP196" s="3">
        <f t="shared" si="329"/>
        <v>0</v>
      </c>
      <c r="AQ196" s="3">
        <f t="shared" si="258"/>
        <v>0</v>
      </c>
      <c r="AR196" s="3">
        <f t="shared" si="259"/>
        <v>0</v>
      </c>
      <c r="AS196" s="3">
        <f>IF(AN196=0,0,IF(AP196-AQ196=0,0,MIN(AP196-AQ196,$D$1-$C196-SUMIF($J$15:AR$15,"Snowball",$J196:AR196))))</f>
        <v>0</v>
      </c>
      <c r="AT196" s="3">
        <f t="shared" si="293"/>
        <v>0</v>
      </c>
      <c r="AU196" s="104">
        <f t="shared" si="330"/>
        <v>0</v>
      </c>
      <c r="AV196" s="3">
        <f t="shared" si="331"/>
        <v>0</v>
      </c>
      <c r="AW196" s="3">
        <f t="shared" si="332"/>
        <v>0</v>
      </c>
      <c r="AX196" s="3">
        <f t="shared" si="260"/>
        <v>0</v>
      </c>
      <c r="AY196" s="3">
        <f t="shared" si="261"/>
        <v>0</v>
      </c>
      <c r="AZ196" s="3">
        <f>IF(AU196=0,0,IF(AW196-AX196=0,0,MIN(AW196-AX196,$D$1-$C196-SUMIF($J$15:AY$15,"Snowball",$J196:AY196))))</f>
        <v>0</v>
      </c>
      <c r="BA196" s="3">
        <f t="shared" si="294"/>
        <v>0</v>
      </c>
      <c r="BB196" s="104">
        <f t="shared" si="333"/>
        <v>0</v>
      </c>
      <c r="BC196" s="3">
        <f t="shared" si="334"/>
        <v>0</v>
      </c>
      <c r="BD196" s="3">
        <f t="shared" si="335"/>
        <v>0</v>
      </c>
      <c r="BE196" s="3">
        <f t="shared" si="262"/>
        <v>0</v>
      </c>
      <c r="BF196" s="3">
        <f t="shared" si="263"/>
        <v>0</v>
      </c>
      <c r="BG196" s="3">
        <f>IF(BB196=0,0,IF(BD196-BE196=0,0,MIN(BD196-BE196,$D$1-$C196-SUMIF($J$15:BF$15,"Snowball",$J196:BF196))))</f>
        <v>0</v>
      </c>
      <c r="BH196" s="3">
        <f t="shared" si="295"/>
        <v>0</v>
      </c>
      <c r="BI196" s="104">
        <f t="shared" si="336"/>
        <v>0</v>
      </c>
      <c r="BJ196" s="3">
        <f t="shared" si="337"/>
        <v>0</v>
      </c>
      <c r="BK196" s="3">
        <f t="shared" si="338"/>
        <v>0</v>
      </c>
      <c r="BL196" s="3">
        <f t="shared" si="264"/>
        <v>0</v>
      </c>
      <c r="BM196" s="3">
        <f t="shared" si="265"/>
        <v>0</v>
      </c>
      <c r="BN196" s="3">
        <f>IF(BI196=0,0,IF(BK196-BL196=0,0,MIN(BK196-BL196,$D$1-$C196-SUMIF($J$15:BM$15,"Snowball",$J196:BM196))))</f>
        <v>0</v>
      </c>
      <c r="BO196" s="3">
        <f t="shared" si="296"/>
        <v>0</v>
      </c>
      <c r="BP196" s="104">
        <f t="shared" si="339"/>
        <v>0</v>
      </c>
      <c r="BQ196" s="3">
        <f t="shared" si="340"/>
        <v>0</v>
      </c>
      <c r="BR196" s="3">
        <f t="shared" si="341"/>
        <v>0</v>
      </c>
      <c r="BS196" s="3">
        <f t="shared" si="266"/>
        <v>0</v>
      </c>
      <c r="BT196" s="3">
        <f t="shared" si="267"/>
        <v>0</v>
      </c>
      <c r="BU196" s="3">
        <f>IF(BP196=0,0,IF(BR196-BS196=0,0,MIN(BR196-BS196,$D$1-$C196-SUMIF($J$15:BT$15,"Snowball",$J196:BT196))))</f>
        <v>0</v>
      </c>
      <c r="BV196" s="3">
        <f t="shared" si="297"/>
        <v>0</v>
      </c>
      <c r="BW196" s="104">
        <f t="shared" si="342"/>
        <v>0</v>
      </c>
      <c r="BX196" s="3">
        <f t="shared" si="343"/>
        <v>0</v>
      </c>
      <c r="BY196" s="3">
        <f t="shared" si="344"/>
        <v>0</v>
      </c>
      <c r="BZ196" s="3">
        <f t="shared" si="268"/>
        <v>0</v>
      </c>
      <c r="CA196" s="3">
        <f t="shared" si="269"/>
        <v>0</v>
      </c>
      <c r="CB196" s="3">
        <f>IF(BW196=0,0,IF(BY196-BZ196=0,0,MIN(BY196-BZ196,$D$1-$C196-SUMIF($J$15:CA$15,"Snowball",$J196:CA196))))</f>
        <v>0</v>
      </c>
      <c r="CC196" s="3">
        <f t="shared" si="298"/>
        <v>0</v>
      </c>
      <c r="CD196" s="104">
        <f t="shared" si="345"/>
        <v>0</v>
      </c>
      <c r="CE196" s="3">
        <f t="shared" si="346"/>
        <v>0</v>
      </c>
      <c r="CF196" s="3">
        <f t="shared" si="347"/>
        <v>0</v>
      </c>
      <c r="CG196" s="3">
        <f t="shared" si="270"/>
        <v>0</v>
      </c>
      <c r="CH196" s="3">
        <f t="shared" si="271"/>
        <v>0</v>
      </c>
      <c r="CI196" s="3">
        <f>IF(CD196=0,0,IF(CF196-CG196=0,0,MIN(CF196-CG196,$D$1-$C196-SUMIF($J$15:CH$15,"Snowball",$J196:CH196))))</f>
        <v>0</v>
      </c>
      <c r="CJ196" s="3">
        <f t="shared" si="299"/>
        <v>0</v>
      </c>
      <c r="CK196" s="104">
        <f t="shared" si="348"/>
        <v>0</v>
      </c>
      <c r="CL196" s="3">
        <f t="shared" si="349"/>
        <v>0</v>
      </c>
      <c r="CM196" s="3">
        <f t="shared" si="350"/>
        <v>0</v>
      </c>
      <c r="CN196" s="3">
        <f t="shared" si="272"/>
        <v>0</v>
      </c>
      <c r="CO196" s="3">
        <f t="shared" si="273"/>
        <v>0</v>
      </c>
      <c r="CP196" s="3">
        <f>IF(CK196=0,0,IF(CM196-CN196=0,0,MIN(CM196-CN196,$D$1-$C196-SUMIF($J$15:CO$15,"Snowball",$J196:CO196))))</f>
        <v>0</v>
      </c>
      <c r="CQ196" s="3">
        <f t="shared" si="300"/>
        <v>0</v>
      </c>
      <c r="CR196" s="104">
        <f t="shared" si="351"/>
        <v>0</v>
      </c>
      <c r="CS196" s="3">
        <f t="shared" si="352"/>
        <v>0</v>
      </c>
      <c r="CT196" s="3">
        <f t="shared" si="353"/>
        <v>0</v>
      </c>
      <c r="CU196" s="3">
        <f t="shared" si="274"/>
        <v>0</v>
      </c>
      <c r="CV196" s="3">
        <f t="shared" si="275"/>
        <v>0</v>
      </c>
      <c r="CW196" s="3">
        <f>IF(CR196=0,0,IF(CT196-CU196=0,0,MIN(CT196-CU196,$D$1-$C196-SUMIF($J$15:CV$15,"Snowball",$J196:CV196))))</f>
        <v>0</v>
      </c>
      <c r="CX196" s="3">
        <f t="shared" si="301"/>
        <v>0</v>
      </c>
      <c r="CY196" s="104">
        <f t="shared" si="354"/>
        <v>0</v>
      </c>
      <c r="CZ196" s="3">
        <f t="shared" si="355"/>
        <v>0</v>
      </c>
      <c r="DA196" s="3">
        <f t="shared" si="356"/>
        <v>0</v>
      </c>
      <c r="DB196" s="3">
        <f t="shared" si="276"/>
        <v>0</v>
      </c>
      <c r="DC196" s="3">
        <f t="shared" si="277"/>
        <v>0</v>
      </c>
      <c r="DD196" s="3">
        <f>IF(CY196=0,0,IF(DA196-DB196=0,0,MIN(DA196-DB196,$D$1-$C196-SUMIF($J$15:DC$15,"Snowball",$J196:DC196))))</f>
        <v>0</v>
      </c>
      <c r="DE196" s="3">
        <f t="shared" si="302"/>
        <v>0</v>
      </c>
      <c r="DF196" s="104">
        <f t="shared" si="357"/>
        <v>0</v>
      </c>
      <c r="DG196" s="3">
        <f t="shared" si="358"/>
        <v>0</v>
      </c>
      <c r="DH196" s="3">
        <f t="shared" si="359"/>
        <v>0</v>
      </c>
      <c r="DI196" s="3">
        <f t="shared" si="278"/>
        <v>0</v>
      </c>
      <c r="DJ196" s="3">
        <f t="shared" si="279"/>
        <v>0</v>
      </c>
      <c r="DK196" s="3">
        <f>IF(DF196=0,0,IF(DH196-DI196=0,0,MIN(DH196-DI196,$D$1-$C196-SUMIF($J$15:DJ$15,"Snowball",$J196:DJ196))))</f>
        <v>0</v>
      </c>
      <c r="DL196" s="3">
        <f t="shared" si="303"/>
        <v>0</v>
      </c>
      <c r="DM196" s="104">
        <f t="shared" si="360"/>
        <v>0</v>
      </c>
      <c r="DN196" s="3">
        <f t="shared" si="361"/>
        <v>0</v>
      </c>
      <c r="DO196" s="3">
        <f t="shared" si="362"/>
        <v>0</v>
      </c>
      <c r="DP196" s="3">
        <f t="shared" si="280"/>
        <v>0</v>
      </c>
      <c r="DQ196" s="3">
        <f t="shared" si="281"/>
        <v>0</v>
      </c>
      <c r="DR196" s="3">
        <f>IF(DM196=0,0,IF(DO196-DP196=0,0,MIN(DO196-DP196,$D$1-$C196-SUMIF($J$15:DQ$15,"Snowball",$J196:DQ196))))</f>
        <v>0</v>
      </c>
      <c r="DS196" s="3">
        <f t="shared" si="304"/>
        <v>0</v>
      </c>
      <c r="DT196" s="104">
        <f t="shared" si="363"/>
        <v>0</v>
      </c>
      <c r="DU196" s="3">
        <f t="shared" si="364"/>
        <v>0</v>
      </c>
      <c r="DV196" s="3">
        <f t="shared" si="365"/>
        <v>0</v>
      </c>
      <c r="DW196" s="3">
        <f t="shared" si="282"/>
        <v>0</v>
      </c>
      <c r="DX196" s="3">
        <f t="shared" si="283"/>
        <v>0</v>
      </c>
      <c r="DY196" s="3">
        <f>IF(DT196=0,0,IF(DV196-DW196=0,0,MIN(DV196-DW196,$D$1-$C196-SUMIF($J$15:DX$15,"Snowball",$J196:DX196))))</f>
        <v>0</v>
      </c>
      <c r="DZ196" s="3">
        <f t="shared" si="305"/>
        <v>0</v>
      </c>
      <c r="EA196" s="104">
        <f t="shared" si="366"/>
        <v>0</v>
      </c>
      <c r="EB196" s="3">
        <f t="shared" si="367"/>
        <v>0</v>
      </c>
      <c r="EC196" s="3">
        <f t="shared" si="368"/>
        <v>0</v>
      </c>
      <c r="ED196" s="3">
        <f t="shared" si="284"/>
        <v>0</v>
      </c>
      <c r="EE196" s="3">
        <f t="shared" si="285"/>
        <v>0</v>
      </c>
      <c r="EF196" s="3">
        <f>IF(EA196=0,0,IF(EC196-ED196=0,0,MIN(EC196-ED196,$D$1-$C196-SUMIF($J$15:EE$15,"Snowball",$J196:EE196))))</f>
        <v>0</v>
      </c>
      <c r="EG196" s="3">
        <f t="shared" si="306"/>
        <v>0</v>
      </c>
      <c r="EH196" s="104">
        <f t="shared" si="369"/>
        <v>0</v>
      </c>
      <c r="EI196" s="3">
        <f t="shared" si="370"/>
        <v>0</v>
      </c>
      <c r="EJ196" s="3">
        <f t="shared" si="371"/>
        <v>0</v>
      </c>
      <c r="EK196" s="3">
        <f t="shared" si="286"/>
        <v>0</v>
      </c>
      <c r="EL196" s="3">
        <f t="shared" si="287"/>
        <v>0</v>
      </c>
      <c r="EM196" s="3">
        <f>IF(EH196=0,0,IF(EJ196-EK196=0,0,MIN(EJ196-EK196,$D$1-$C196-SUMIF($J$15:EL$15,"Snowball",$J196:EL196))))</f>
        <v>0</v>
      </c>
      <c r="EN196" s="3">
        <f t="shared" si="307"/>
        <v>0</v>
      </c>
    </row>
    <row r="197" spans="1:144" x14ac:dyDescent="0.25">
      <c r="A197" s="1" t="s">
        <v>197</v>
      </c>
      <c r="B197" s="76">
        <f t="shared" si="308"/>
        <v>0</v>
      </c>
      <c r="C197" s="3">
        <f t="shared" si="309"/>
        <v>0</v>
      </c>
      <c r="D197" s="101">
        <f t="shared" si="310"/>
        <v>0</v>
      </c>
      <c r="E197" s="104">
        <f t="shared" si="311"/>
        <v>0</v>
      </c>
      <c r="F197" s="3">
        <f t="shared" si="312"/>
        <v>0</v>
      </c>
      <c r="G197" s="3">
        <f t="shared" si="313"/>
        <v>0</v>
      </c>
      <c r="H197" s="3">
        <f t="shared" si="248"/>
        <v>0</v>
      </c>
      <c r="I197" s="3">
        <f t="shared" si="249"/>
        <v>0</v>
      </c>
      <c r="J197" s="3">
        <f t="shared" si="314"/>
        <v>0</v>
      </c>
      <c r="K197" s="3">
        <f t="shared" si="288"/>
        <v>0</v>
      </c>
      <c r="L197" s="104">
        <f t="shared" si="315"/>
        <v>0</v>
      </c>
      <c r="M197" s="3">
        <f t="shared" si="316"/>
        <v>0</v>
      </c>
      <c r="N197" s="3">
        <f t="shared" si="317"/>
        <v>0</v>
      </c>
      <c r="O197" s="3">
        <f t="shared" si="250"/>
        <v>0</v>
      </c>
      <c r="P197" s="3">
        <f t="shared" si="251"/>
        <v>0</v>
      </c>
      <c r="Q197" s="3">
        <f>IF(L197=0,0,IF(N197-O197=0,0,MIN(N197-O197,$D$1-$C197-SUMIF($J$15:P$15,"Snowball",$J197:P197))))</f>
        <v>0</v>
      </c>
      <c r="R197" s="3">
        <f t="shared" si="289"/>
        <v>0</v>
      </c>
      <c r="S197" s="104">
        <f t="shared" si="318"/>
        <v>0</v>
      </c>
      <c r="T197" s="3">
        <f t="shared" si="319"/>
        <v>0</v>
      </c>
      <c r="U197" s="3">
        <f t="shared" si="320"/>
        <v>0</v>
      </c>
      <c r="V197" s="3">
        <f t="shared" si="252"/>
        <v>0</v>
      </c>
      <c r="W197" s="3">
        <f t="shared" si="253"/>
        <v>0</v>
      </c>
      <c r="X197" s="3">
        <f>IF(S197=0,0,IF(U197-V197=0,0,MIN(U197-V197,$D$1-$C197-SUMIF($J$15:W$15,"Snowball",$J197:W197))))</f>
        <v>0</v>
      </c>
      <c r="Y197" s="3">
        <f t="shared" si="290"/>
        <v>0</v>
      </c>
      <c r="Z197" s="104">
        <f t="shared" si="321"/>
        <v>0</v>
      </c>
      <c r="AA197" s="3">
        <f t="shared" si="322"/>
        <v>0</v>
      </c>
      <c r="AB197" s="3">
        <f t="shared" si="323"/>
        <v>0</v>
      </c>
      <c r="AC197" s="3">
        <f t="shared" si="254"/>
        <v>0</v>
      </c>
      <c r="AD197" s="3">
        <f t="shared" si="255"/>
        <v>0</v>
      </c>
      <c r="AE197" s="3">
        <f>IF(Z197=0,0,IF(AB197-AC197=0,0,MIN(AB197-AC197,$D$1-$C197-SUMIF($J$15:AD$15,"Snowball",$J197:AD197))))</f>
        <v>0</v>
      </c>
      <c r="AF197" s="3">
        <f t="shared" si="291"/>
        <v>0</v>
      </c>
      <c r="AG197" s="104">
        <f t="shared" si="324"/>
        <v>0</v>
      </c>
      <c r="AH197" s="3">
        <f t="shared" si="325"/>
        <v>0</v>
      </c>
      <c r="AI197" s="3">
        <f t="shared" si="326"/>
        <v>0</v>
      </c>
      <c r="AJ197" s="3">
        <f t="shared" si="256"/>
        <v>0</v>
      </c>
      <c r="AK197" s="3">
        <f t="shared" si="257"/>
        <v>0</v>
      </c>
      <c r="AL197" s="3">
        <f>IF(AG197=0,0,IF(AI197-AJ197=0,0,MIN(AI197-AJ197,$D$1-$C197-SUMIF($J$15:AK$15,"Snowball",$J197:AK197))))</f>
        <v>0</v>
      </c>
      <c r="AM197" s="3">
        <f t="shared" si="292"/>
        <v>0</v>
      </c>
      <c r="AN197" s="104">
        <f t="shared" si="327"/>
        <v>0</v>
      </c>
      <c r="AO197" s="3">
        <f t="shared" si="328"/>
        <v>0</v>
      </c>
      <c r="AP197" s="3">
        <f t="shared" si="329"/>
        <v>0</v>
      </c>
      <c r="AQ197" s="3">
        <f t="shared" si="258"/>
        <v>0</v>
      </c>
      <c r="AR197" s="3">
        <f t="shared" si="259"/>
        <v>0</v>
      </c>
      <c r="AS197" s="3">
        <f>IF(AN197=0,0,IF(AP197-AQ197=0,0,MIN(AP197-AQ197,$D$1-$C197-SUMIF($J$15:AR$15,"Snowball",$J197:AR197))))</f>
        <v>0</v>
      </c>
      <c r="AT197" s="3">
        <f t="shared" si="293"/>
        <v>0</v>
      </c>
      <c r="AU197" s="104">
        <f t="shared" si="330"/>
        <v>0</v>
      </c>
      <c r="AV197" s="3">
        <f t="shared" si="331"/>
        <v>0</v>
      </c>
      <c r="AW197" s="3">
        <f t="shared" si="332"/>
        <v>0</v>
      </c>
      <c r="AX197" s="3">
        <f t="shared" si="260"/>
        <v>0</v>
      </c>
      <c r="AY197" s="3">
        <f t="shared" si="261"/>
        <v>0</v>
      </c>
      <c r="AZ197" s="3">
        <f>IF(AU197=0,0,IF(AW197-AX197=0,0,MIN(AW197-AX197,$D$1-$C197-SUMIF($J$15:AY$15,"Snowball",$J197:AY197))))</f>
        <v>0</v>
      </c>
      <c r="BA197" s="3">
        <f t="shared" si="294"/>
        <v>0</v>
      </c>
      <c r="BB197" s="104">
        <f t="shared" si="333"/>
        <v>0</v>
      </c>
      <c r="BC197" s="3">
        <f t="shared" si="334"/>
        <v>0</v>
      </c>
      <c r="BD197" s="3">
        <f t="shared" si="335"/>
        <v>0</v>
      </c>
      <c r="BE197" s="3">
        <f t="shared" si="262"/>
        <v>0</v>
      </c>
      <c r="BF197" s="3">
        <f t="shared" si="263"/>
        <v>0</v>
      </c>
      <c r="BG197" s="3">
        <f>IF(BB197=0,0,IF(BD197-BE197=0,0,MIN(BD197-BE197,$D$1-$C197-SUMIF($J$15:BF$15,"Snowball",$J197:BF197))))</f>
        <v>0</v>
      </c>
      <c r="BH197" s="3">
        <f t="shared" si="295"/>
        <v>0</v>
      </c>
      <c r="BI197" s="104">
        <f t="shared" si="336"/>
        <v>0</v>
      </c>
      <c r="BJ197" s="3">
        <f t="shared" si="337"/>
        <v>0</v>
      </c>
      <c r="BK197" s="3">
        <f t="shared" si="338"/>
        <v>0</v>
      </c>
      <c r="BL197" s="3">
        <f t="shared" si="264"/>
        <v>0</v>
      </c>
      <c r="BM197" s="3">
        <f t="shared" si="265"/>
        <v>0</v>
      </c>
      <c r="BN197" s="3">
        <f>IF(BI197=0,0,IF(BK197-BL197=0,0,MIN(BK197-BL197,$D$1-$C197-SUMIF($J$15:BM$15,"Snowball",$J197:BM197))))</f>
        <v>0</v>
      </c>
      <c r="BO197" s="3">
        <f t="shared" si="296"/>
        <v>0</v>
      </c>
      <c r="BP197" s="104">
        <f t="shared" si="339"/>
        <v>0</v>
      </c>
      <c r="BQ197" s="3">
        <f t="shared" si="340"/>
        <v>0</v>
      </c>
      <c r="BR197" s="3">
        <f t="shared" si="341"/>
        <v>0</v>
      </c>
      <c r="BS197" s="3">
        <f t="shared" si="266"/>
        <v>0</v>
      </c>
      <c r="BT197" s="3">
        <f t="shared" si="267"/>
        <v>0</v>
      </c>
      <c r="BU197" s="3">
        <f>IF(BP197=0,0,IF(BR197-BS197=0,0,MIN(BR197-BS197,$D$1-$C197-SUMIF($J$15:BT$15,"Snowball",$J197:BT197))))</f>
        <v>0</v>
      </c>
      <c r="BV197" s="3">
        <f t="shared" si="297"/>
        <v>0</v>
      </c>
      <c r="BW197" s="104">
        <f t="shared" si="342"/>
        <v>0</v>
      </c>
      <c r="BX197" s="3">
        <f t="shared" si="343"/>
        <v>0</v>
      </c>
      <c r="BY197" s="3">
        <f t="shared" si="344"/>
        <v>0</v>
      </c>
      <c r="BZ197" s="3">
        <f t="shared" si="268"/>
        <v>0</v>
      </c>
      <c r="CA197" s="3">
        <f t="shared" si="269"/>
        <v>0</v>
      </c>
      <c r="CB197" s="3">
        <f>IF(BW197=0,0,IF(BY197-BZ197=0,0,MIN(BY197-BZ197,$D$1-$C197-SUMIF($J$15:CA$15,"Snowball",$J197:CA197))))</f>
        <v>0</v>
      </c>
      <c r="CC197" s="3">
        <f t="shared" si="298"/>
        <v>0</v>
      </c>
      <c r="CD197" s="104">
        <f t="shared" si="345"/>
        <v>0</v>
      </c>
      <c r="CE197" s="3">
        <f t="shared" si="346"/>
        <v>0</v>
      </c>
      <c r="CF197" s="3">
        <f t="shared" si="347"/>
        <v>0</v>
      </c>
      <c r="CG197" s="3">
        <f t="shared" si="270"/>
        <v>0</v>
      </c>
      <c r="CH197" s="3">
        <f t="shared" si="271"/>
        <v>0</v>
      </c>
      <c r="CI197" s="3">
        <f>IF(CD197=0,0,IF(CF197-CG197=0,0,MIN(CF197-CG197,$D$1-$C197-SUMIF($J$15:CH$15,"Snowball",$J197:CH197))))</f>
        <v>0</v>
      </c>
      <c r="CJ197" s="3">
        <f t="shared" si="299"/>
        <v>0</v>
      </c>
      <c r="CK197" s="104">
        <f t="shared" si="348"/>
        <v>0</v>
      </c>
      <c r="CL197" s="3">
        <f t="shared" si="349"/>
        <v>0</v>
      </c>
      <c r="CM197" s="3">
        <f t="shared" si="350"/>
        <v>0</v>
      </c>
      <c r="CN197" s="3">
        <f t="shared" si="272"/>
        <v>0</v>
      </c>
      <c r="CO197" s="3">
        <f t="shared" si="273"/>
        <v>0</v>
      </c>
      <c r="CP197" s="3">
        <f>IF(CK197=0,0,IF(CM197-CN197=0,0,MIN(CM197-CN197,$D$1-$C197-SUMIF($J$15:CO$15,"Snowball",$J197:CO197))))</f>
        <v>0</v>
      </c>
      <c r="CQ197" s="3">
        <f t="shared" si="300"/>
        <v>0</v>
      </c>
      <c r="CR197" s="104">
        <f t="shared" si="351"/>
        <v>0</v>
      </c>
      <c r="CS197" s="3">
        <f t="shared" si="352"/>
        <v>0</v>
      </c>
      <c r="CT197" s="3">
        <f t="shared" si="353"/>
        <v>0</v>
      </c>
      <c r="CU197" s="3">
        <f t="shared" si="274"/>
        <v>0</v>
      </c>
      <c r="CV197" s="3">
        <f t="shared" si="275"/>
        <v>0</v>
      </c>
      <c r="CW197" s="3">
        <f>IF(CR197=0,0,IF(CT197-CU197=0,0,MIN(CT197-CU197,$D$1-$C197-SUMIF($J$15:CV$15,"Snowball",$J197:CV197))))</f>
        <v>0</v>
      </c>
      <c r="CX197" s="3">
        <f t="shared" si="301"/>
        <v>0</v>
      </c>
      <c r="CY197" s="104">
        <f t="shared" si="354"/>
        <v>0</v>
      </c>
      <c r="CZ197" s="3">
        <f t="shared" si="355"/>
        <v>0</v>
      </c>
      <c r="DA197" s="3">
        <f t="shared" si="356"/>
        <v>0</v>
      </c>
      <c r="DB197" s="3">
        <f t="shared" si="276"/>
        <v>0</v>
      </c>
      <c r="DC197" s="3">
        <f t="shared" si="277"/>
        <v>0</v>
      </c>
      <c r="DD197" s="3">
        <f>IF(CY197=0,0,IF(DA197-DB197=0,0,MIN(DA197-DB197,$D$1-$C197-SUMIF($J$15:DC$15,"Snowball",$J197:DC197))))</f>
        <v>0</v>
      </c>
      <c r="DE197" s="3">
        <f t="shared" si="302"/>
        <v>0</v>
      </c>
      <c r="DF197" s="104">
        <f t="shared" si="357"/>
        <v>0</v>
      </c>
      <c r="DG197" s="3">
        <f t="shared" si="358"/>
        <v>0</v>
      </c>
      <c r="DH197" s="3">
        <f t="shared" si="359"/>
        <v>0</v>
      </c>
      <c r="DI197" s="3">
        <f t="shared" si="278"/>
        <v>0</v>
      </c>
      <c r="DJ197" s="3">
        <f t="shared" si="279"/>
        <v>0</v>
      </c>
      <c r="DK197" s="3">
        <f>IF(DF197=0,0,IF(DH197-DI197=0,0,MIN(DH197-DI197,$D$1-$C197-SUMIF($J$15:DJ$15,"Snowball",$J197:DJ197))))</f>
        <v>0</v>
      </c>
      <c r="DL197" s="3">
        <f t="shared" si="303"/>
        <v>0</v>
      </c>
      <c r="DM197" s="104">
        <f t="shared" si="360"/>
        <v>0</v>
      </c>
      <c r="DN197" s="3">
        <f t="shared" si="361"/>
        <v>0</v>
      </c>
      <c r="DO197" s="3">
        <f t="shared" si="362"/>
        <v>0</v>
      </c>
      <c r="DP197" s="3">
        <f t="shared" si="280"/>
        <v>0</v>
      </c>
      <c r="DQ197" s="3">
        <f t="shared" si="281"/>
        <v>0</v>
      </c>
      <c r="DR197" s="3">
        <f>IF(DM197=0,0,IF(DO197-DP197=0,0,MIN(DO197-DP197,$D$1-$C197-SUMIF($J$15:DQ$15,"Snowball",$J197:DQ197))))</f>
        <v>0</v>
      </c>
      <c r="DS197" s="3">
        <f t="shared" si="304"/>
        <v>0</v>
      </c>
      <c r="DT197" s="104">
        <f t="shared" si="363"/>
        <v>0</v>
      </c>
      <c r="DU197" s="3">
        <f t="shared" si="364"/>
        <v>0</v>
      </c>
      <c r="DV197" s="3">
        <f t="shared" si="365"/>
        <v>0</v>
      </c>
      <c r="DW197" s="3">
        <f t="shared" si="282"/>
        <v>0</v>
      </c>
      <c r="DX197" s="3">
        <f t="shared" si="283"/>
        <v>0</v>
      </c>
      <c r="DY197" s="3">
        <f>IF(DT197=0,0,IF(DV197-DW197=0,0,MIN(DV197-DW197,$D$1-$C197-SUMIF($J$15:DX$15,"Snowball",$J197:DX197))))</f>
        <v>0</v>
      </c>
      <c r="DZ197" s="3">
        <f t="shared" si="305"/>
        <v>0</v>
      </c>
      <c r="EA197" s="104">
        <f t="shared" si="366"/>
        <v>0</v>
      </c>
      <c r="EB197" s="3">
        <f t="shared" si="367"/>
        <v>0</v>
      </c>
      <c r="EC197" s="3">
        <f t="shared" si="368"/>
        <v>0</v>
      </c>
      <c r="ED197" s="3">
        <f t="shared" si="284"/>
        <v>0</v>
      </c>
      <c r="EE197" s="3">
        <f t="shared" si="285"/>
        <v>0</v>
      </c>
      <c r="EF197" s="3">
        <f>IF(EA197=0,0,IF(EC197-ED197=0,0,MIN(EC197-ED197,$D$1-$C197-SUMIF($J$15:EE$15,"Snowball",$J197:EE197))))</f>
        <v>0</v>
      </c>
      <c r="EG197" s="3">
        <f t="shared" si="306"/>
        <v>0</v>
      </c>
      <c r="EH197" s="104">
        <f t="shared" si="369"/>
        <v>0</v>
      </c>
      <c r="EI197" s="3">
        <f t="shared" si="370"/>
        <v>0</v>
      </c>
      <c r="EJ197" s="3">
        <f t="shared" si="371"/>
        <v>0</v>
      </c>
      <c r="EK197" s="3">
        <f t="shared" si="286"/>
        <v>0</v>
      </c>
      <c r="EL197" s="3">
        <f t="shared" si="287"/>
        <v>0</v>
      </c>
      <c r="EM197" s="3">
        <f>IF(EH197=0,0,IF(EJ197-EK197=0,0,MIN(EJ197-EK197,$D$1-$C197-SUMIF($J$15:EL$15,"Snowball",$J197:EL197))))</f>
        <v>0</v>
      </c>
      <c r="EN197" s="3">
        <f t="shared" si="307"/>
        <v>0</v>
      </c>
    </row>
    <row r="198" spans="1:144" x14ac:dyDescent="0.25">
      <c r="A198" s="1" t="s">
        <v>198</v>
      </c>
      <c r="B198" s="76">
        <f t="shared" si="308"/>
        <v>0</v>
      </c>
      <c r="C198" s="3">
        <f t="shared" si="309"/>
        <v>0</v>
      </c>
      <c r="D198" s="101">
        <f t="shared" si="310"/>
        <v>0</v>
      </c>
      <c r="E198" s="104">
        <f t="shared" si="311"/>
        <v>0</v>
      </c>
      <c r="F198" s="3">
        <f t="shared" si="312"/>
        <v>0</v>
      </c>
      <c r="G198" s="3">
        <f t="shared" si="313"/>
        <v>0</v>
      </c>
      <c r="H198" s="3">
        <f t="shared" si="248"/>
        <v>0</v>
      </c>
      <c r="I198" s="3">
        <f t="shared" si="249"/>
        <v>0</v>
      </c>
      <c r="J198" s="3">
        <f t="shared" si="314"/>
        <v>0</v>
      </c>
      <c r="K198" s="3">
        <f t="shared" si="288"/>
        <v>0</v>
      </c>
      <c r="L198" s="104">
        <f t="shared" si="315"/>
        <v>0</v>
      </c>
      <c r="M198" s="3">
        <f t="shared" si="316"/>
        <v>0</v>
      </c>
      <c r="N198" s="3">
        <f t="shared" si="317"/>
        <v>0</v>
      </c>
      <c r="O198" s="3">
        <f t="shared" si="250"/>
        <v>0</v>
      </c>
      <c r="P198" s="3">
        <f t="shared" si="251"/>
        <v>0</v>
      </c>
      <c r="Q198" s="3">
        <f>IF(L198=0,0,IF(N198-O198=0,0,MIN(N198-O198,$D$1-$C198-SUMIF($J$15:P$15,"Snowball",$J198:P198))))</f>
        <v>0</v>
      </c>
      <c r="R198" s="3">
        <f t="shared" si="289"/>
        <v>0</v>
      </c>
      <c r="S198" s="104">
        <f t="shared" si="318"/>
        <v>0</v>
      </c>
      <c r="T198" s="3">
        <f t="shared" si="319"/>
        <v>0</v>
      </c>
      <c r="U198" s="3">
        <f t="shared" si="320"/>
        <v>0</v>
      </c>
      <c r="V198" s="3">
        <f t="shared" si="252"/>
        <v>0</v>
      </c>
      <c r="W198" s="3">
        <f t="shared" si="253"/>
        <v>0</v>
      </c>
      <c r="X198" s="3">
        <f>IF(S198=0,0,IF(U198-V198=0,0,MIN(U198-V198,$D$1-$C198-SUMIF($J$15:W$15,"Snowball",$J198:W198))))</f>
        <v>0</v>
      </c>
      <c r="Y198" s="3">
        <f t="shared" si="290"/>
        <v>0</v>
      </c>
      <c r="Z198" s="104">
        <f t="shared" si="321"/>
        <v>0</v>
      </c>
      <c r="AA198" s="3">
        <f t="shared" si="322"/>
        <v>0</v>
      </c>
      <c r="AB198" s="3">
        <f t="shared" si="323"/>
        <v>0</v>
      </c>
      <c r="AC198" s="3">
        <f t="shared" si="254"/>
        <v>0</v>
      </c>
      <c r="AD198" s="3">
        <f t="shared" si="255"/>
        <v>0</v>
      </c>
      <c r="AE198" s="3">
        <f>IF(Z198=0,0,IF(AB198-AC198=0,0,MIN(AB198-AC198,$D$1-$C198-SUMIF($J$15:AD$15,"Snowball",$J198:AD198))))</f>
        <v>0</v>
      </c>
      <c r="AF198" s="3">
        <f t="shared" si="291"/>
        <v>0</v>
      </c>
      <c r="AG198" s="104">
        <f t="shared" si="324"/>
        <v>0</v>
      </c>
      <c r="AH198" s="3">
        <f t="shared" si="325"/>
        <v>0</v>
      </c>
      <c r="AI198" s="3">
        <f t="shared" si="326"/>
        <v>0</v>
      </c>
      <c r="AJ198" s="3">
        <f t="shared" si="256"/>
        <v>0</v>
      </c>
      <c r="AK198" s="3">
        <f t="shared" si="257"/>
        <v>0</v>
      </c>
      <c r="AL198" s="3">
        <f>IF(AG198=0,0,IF(AI198-AJ198=0,0,MIN(AI198-AJ198,$D$1-$C198-SUMIF($J$15:AK$15,"Snowball",$J198:AK198))))</f>
        <v>0</v>
      </c>
      <c r="AM198" s="3">
        <f t="shared" si="292"/>
        <v>0</v>
      </c>
      <c r="AN198" s="104">
        <f t="shared" si="327"/>
        <v>0</v>
      </c>
      <c r="AO198" s="3">
        <f t="shared" si="328"/>
        <v>0</v>
      </c>
      <c r="AP198" s="3">
        <f t="shared" si="329"/>
        <v>0</v>
      </c>
      <c r="AQ198" s="3">
        <f t="shared" si="258"/>
        <v>0</v>
      </c>
      <c r="AR198" s="3">
        <f t="shared" si="259"/>
        <v>0</v>
      </c>
      <c r="AS198" s="3">
        <f>IF(AN198=0,0,IF(AP198-AQ198=0,0,MIN(AP198-AQ198,$D$1-$C198-SUMIF($J$15:AR$15,"Snowball",$J198:AR198))))</f>
        <v>0</v>
      </c>
      <c r="AT198" s="3">
        <f t="shared" si="293"/>
        <v>0</v>
      </c>
      <c r="AU198" s="104">
        <f t="shared" si="330"/>
        <v>0</v>
      </c>
      <c r="AV198" s="3">
        <f t="shared" si="331"/>
        <v>0</v>
      </c>
      <c r="AW198" s="3">
        <f t="shared" si="332"/>
        <v>0</v>
      </c>
      <c r="AX198" s="3">
        <f t="shared" si="260"/>
        <v>0</v>
      </c>
      <c r="AY198" s="3">
        <f t="shared" si="261"/>
        <v>0</v>
      </c>
      <c r="AZ198" s="3">
        <f>IF(AU198=0,0,IF(AW198-AX198=0,0,MIN(AW198-AX198,$D$1-$C198-SUMIF($J$15:AY$15,"Snowball",$J198:AY198))))</f>
        <v>0</v>
      </c>
      <c r="BA198" s="3">
        <f t="shared" si="294"/>
        <v>0</v>
      </c>
      <c r="BB198" s="104">
        <f t="shared" si="333"/>
        <v>0</v>
      </c>
      <c r="BC198" s="3">
        <f t="shared" si="334"/>
        <v>0</v>
      </c>
      <c r="BD198" s="3">
        <f t="shared" si="335"/>
        <v>0</v>
      </c>
      <c r="BE198" s="3">
        <f t="shared" si="262"/>
        <v>0</v>
      </c>
      <c r="BF198" s="3">
        <f t="shared" si="263"/>
        <v>0</v>
      </c>
      <c r="BG198" s="3">
        <f>IF(BB198=0,0,IF(BD198-BE198=0,0,MIN(BD198-BE198,$D$1-$C198-SUMIF($J$15:BF$15,"Snowball",$J198:BF198))))</f>
        <v>0</v>
      </c>
      <c r="BH198" s="3">
        <f t="shared" si="295"/>
        <v>0</v>
      </c>
      <c r="BI198" s="104">
        <f t="shared" si="336"/>
        <v>0</v>
      </c>
      <c r="BJ198" s="3">
        <f t="shared" si="337"/>
        <v>0</v>
      </c>
      <c r="BK198" s="3">
        <f t="shared" si="338"/>
        <v>0</v>
      </c>
      <c r="BL198" s="3">
        <f t="shared" si="264"/>
        <v>0</v>
      </c>
      <c r="BM198" s="3">
        <f t="shared" si="265"/>
        <v>0</v>
      </c>
      <c r="BN198" s="3">
        <f>IF(BI198=0,0,IF(BK198-BL198=0,0,MIN(BK198-BL198,$D$1-$C198-SUMIF($J$15:BM$15,"Snowball",$J198:BM198))))</f>
        <v>0</v>
      </c>
      <c r="BO198" s="3">
        <f t="shared" si="296"/>
        <v>0</v>
      </c>
      <c r="BP198" s="104">
        <f t="shared" si="339"/>
        <v>0</v>
      </c>
      <c r="BQ198" s="3">
        <f t="shared" si="340"/>
        <v>0</v>
      </c>
      <c r="BR198" s="3">
        <f t="shared" si="341"/>
        <v>0</v>
      </c>
      <c r="BS198" s="3">
        <f t="shared" si="266"/>
        <v>0</v>
      </c>
      <c r="BT198" s="3">
        <f t="shared" si="267"/>
        <v>0</v>
      </c>
      <c r="BU198" s="3">
        <f>IF(BP198=0,0,IF(BR198-BS198=0,0,MIN(BR198-BS198,$D$1-$C198-SUMIF($J$15:BT$15,"Snowball",$J198:BT198))))</f>
        <v>0</v>
      </c>
      <c r="BV198" s="3">
        <f t="shared" si="297"/>
        <v>0</v>
      </c>
      <c r="BW198" s="104">
        <f t="shared" si="342"/>
        <v>0</v>
      </c>
      <c r="BX198" s="3">
        <f t="shared" si="343"/>
        <v>0</v>
      </c>
      <c r="BY198" s="3">
        <f t="shared" si="344"/>
        <v>0</v>
      </c>
      <c r="BZ198" s="3">
        <f t="shared" si="268"/>
        <v>0</v>
      </c>
      <c r="CA198" s="3">
        <f t="shared" si="269"/>
        <v>0</v>
      </c>
      <c r="CB198" s="3">
        <f>IF(BW198=0,0,IF(BY198-BZ198=0,0,MIN(BY198-BZ198,$D$1-$C198-SUMIF($J$15:CA$15,"Snowball",$J198:CA198))))</f>
        <v>0</v>
      </c>
      <c r="CC198" s="3">
        <f t="shared" si="298"/>
        <v>0</v>
      </c>
      <c r="CD198" s="104">
        <f t="shared" si="345"/>
        <v>0</v>
      </c>
      <c r="CE198" s="3">
        <f t="shared" si="346"/>
        <v>0</v>
      </c>
      <c r="CF198" s="3">
        <f t="shared" si="347"/>
        <v>0</v>
      </c>
      <c r="CG198" s="3">
        <f t="shared" si="270"/>
        <v>0</v>
      </c>
      <c r="CH198" s="3">
        <f t="shared" si="271"/>
        <v>0</v>
      </c>
      <c r="CI198" s="3">
        <f>IF(CD198=0,0,IF(CF198-CG198=0,0,MIN(CF198-CG198,$D$1-$C198-SUMIF($J$15:CH$15,"Snowball",$J198:CH198))))</f>
        <v>0</v>
      </c>
      <c r="CJ198" s="3">
        <f t="shared" si="299"/>
        <v>0</v>
      </c>
      <c r="CK198" s="104">
        <f t="shared" si="348"/>
        <v>0</v>
      </c>
      <c r="CL198" s="3">
        <f t="shared" si="349"/>
        <v>0</v>
      </c>
      <c r="CM198" s="3">
        <f t="shared" si="350"/>
        <v>0</v>
      </c>
      <c r="CN198" s="3">
        <f t="shared" si="272"/>
        <v>0</v>
      </c>
      <c r="CO198" s="3">
        <f t="shared" si="273"/>
        <v>0</v>
      </c>
      <c r="CP198" s="3">
        <f>IF(CK198=0,0,IF(CM198-CN198=0,0,MIN(CM198-CN198,$D$1-$C198-SUMIF($J$15:CO$15,"Snowball",$J198:CO198))))</f>
        <v>0</v>
      </c>
      <c r="CQ198" s="3">
        <f t="shared" si="300"/>
        <v>0</v>
      </c>
      <c r="CR198" s="104">
        <f t="shared" si="351"/>
        <v>0</v>
      </c>
      <c r="CS198" s="3">
        <f t="shared" si="352"/>
        <v>0</v>
      </c>
      <c r="CT198" s="3">
        <f t="shared" si="353"/>
        <v>0</v>
      </c>
      <c r="CU198" s="3">
        <f t="shared" si="274"/>
        <v>0</v>
      </c>
      <c r="CV198" s="3">
        <f t="shared" si="275"/>
        <v>0</v>
      </c>
      <c r="CW198" s="3">
        <f>IF(CR198=0,0,IF(CT198-CU198=0,0,MIN(CT198-CU198,$D$1-$C198-SUMIF($J$15:CV$15,"Snowball",$J198:CV198))))</f>
        <v>0</v>
      </c>
      <c r="CX198" s="3">
        <f t="shared" si="301"/>
        <v>0</v>
      </c>
      <c r="CY198" s="104">
        <f t="shared" si="354"/>
        <v>0</v>
      </c>
      <c r="CZ198" s="3">
        <f t="shared" si="355"/>
        <v>0</v>
      </c>
      <c r="DA198" s="3">
        <f t="shared" si="356"/>
        <v>0</v>
      </c>
      <c r="DB198" s="3">
        <f t="shared" si="276"/>
        <v>0</v>
      </c>
      <c r="DC198" s="3">
        <f t="shared" si="277"/>
        <v>0</v>
      </c>
      <c r="DD198" s="3">
        <f>IF(CY198=0,0,IF(DA198-DB198=0,0,MIN(DA198-DB198,$D$1-$C198-SUMIF($J$15:DC$15,"Snowball",$J198:DC198))))</f>
        <v>0</v>
      </c>
      <c r="DE198" s="3">
        <f t="shared" si="302"/>
        <v>0</v>
      </c>
      <c r="DF198" s="104">
        <f t="shared" si="357"/>
        <v>0</v>
      </c>
      <c r="DG198" s="3">
        <f t="shared" si="358"/>
        <v>0</v>
      </c>
      <c r="DH198" s="3">
        <f t="shared" si="359"/>
        <v>0</v>
      </c>
      <c r="DI198" s="3">
        <f t="shared" si="278"/>
        <v>0</v>
      </c>
      <c r="DJ198" s="3">
        <f t="shared" si="279"/>
        <v>0</v>
      </c>
      <c r="DK198" s="3">
        <f>IF(DF198=0,0,IF(DH198-DI198=0,0,MIN(DH198-DI198,$D$1-$C198-SUMIF($J$15:DJ$15,"Snowball",$J198:DJ198))))</f>
        <v>0</v>
      </c>
      <c r="DL198" s="3">
        <f t="shared" si="303"/>
        <v>0</v>
      </c>
      <c r="DM198" s="104">
        <f t="shared" si="360"/>
        <v>0</v>
      </c>
      <c r="DN198" s="3">
        <f t="shared" si="361"/>
        <v>0</v>
      </c>
      <c r="DO198" s="3">
        <f t="shared" si="362"/>
        <v>0</v>
      </c>
      <c r="DP198" s="3">
        <f t="shared" si="280"/>
        <v>0</v>
      </c>
      <c r="DQ198" s="3">
        <f t="shared" si="281"/>
        <v>0</v>
      </c>
      <c r="DR198" s="3">
        <f>IF(DM198=0,0,IF(DO198-DP198=0,0,MIN(DO198-DP198,$D$1-$C198-SUMIF($J$15:DQ$15,"Snowball",$J198:DQ198))))</f>
        <v>0</v>
      </c>
      <c r="DS198" s="3">
        <f t="shared" si="304"/>
        <v>0</v>
      </c>
      <c r="DT198" s="104">
        <f t="shared" si="363"/>
        <v>0</v>
      </c>
      <c r="DU198" s="3">
        <f t="shared" si="364"/>
        <v>0</v>
      </c>
      <c r="DV198" s="3">
        <f t="shared" si="365"/>
        <v>0</v>
      </c>
      <c r="DW198" s="3">
        <f t="shared" si="282"/>
        <v>0</v>
      </c>
      <c r="DX198" s="3">
        <f t="shared" si="283"/>
        <v>0</v>
      </c>
      <c r="DY198" s="3">
        <f>IF(DT198=0,0,IF(DV198-DW198=0,0,MIN(DV198-DW198,$D$1-$C198-SUMIF($J$15:DX$15,"Snowball",$J198:DX198))))</f>
        <v>0</v>
      </c>
      <c r="DZ198" s="3">
        <f t="shared" si="305"/>
        <v>0</v>
      </c>
      <c r="EA198" s="104">
        <f t="shared" si="366"/>
        <v>0</v>
      </c>
      <c r="EB198" s="3">
        <f t="shared" si="367"/>
        <v>0</v>
      </c>
      <c r="EC198" s="3">
        <f t="shared" si="368"/>
        <v>0</v>
      </c>
      <c r="ED198" s="3">
        <f t="shared" si="284"/>
        <v>0</v>
      </c>
      <c r="EE198" s="3">
        <f t="shared" si="285"/>
        <v>0</v>
      </c>
      <c r="EF198" s="3">
        <f>IF(EA198=0,0,IF(EC198-ED198=0,0,MIN(EC198-ED198,$D$1-$C198-SUMIF($J$15:EE$15,"Snowball",$J198:EE198))))</f>
        <v>0</v>
      </c>
      <c r="EG198" s="3">
        <f t="shared" si="306"/>
        <v>0</v>
      </c>
      <c r="EH198" s="104">
        <f t="shared" si="369"/>
        <v>0</v>
      </c>
      <c r="EI198" s="3">
        <f t="shared" si="370"/>
        <v>0</v>
      </c>
      <c r="EJ198" s="3">
        <f t="shared" si="371"/>
        <v>0</v>
      </c>
      <c r="EK198" s="3">
        <f t="shared" si="286"/>
        <v>0</v>
      </c>
      <c r="EL198" s="3">
        <f t="shared" si="287"/>
        <v>0</v>
      </c>
      <c r="EM198" s="3">
        <f>IF(EH198=0,0,IF(EJ198-EK198=0,0,MIN(EJ198-EK198,$D$1-$C198-SUMIF($J$15:EL$15,"Snowball",$J198:EL198))))</f>
        <v>0</v>
      </c>
      <c r="EN198" s="3">
        <f t="shared" si="307"/>
        <v>0</v>
      </c>
    </row>
    <row r="199" spans="1:144" x14ac:dyDescent="0.25">
      <c r="A199" s="1" t="s">
        <v>199</v>
      </c>
      <c r="B199" s="76">
        <f t="shared" si="308"/>
        <v>0</v>
      </c>
      <c r="C199" s="3">
        <f t="shared" si="309"/>
        <v>0</v>
      </c>
      <c r="D199" s="101">
        <f t="shared" si="310"/>
        <v>0</v>
      </c>
      <c r="E199" s="104">
        <f t="shared" si="311"/>
        <v>0</v>
      </c>
      <c r="F199" s="3">
        <f t="shared" si="312"/>
        <v>0</v>
      </c>
      <c r="G199" s="3">
        <f t="shared" si="313"/>
        <v>0</v>
      </c>
      <c r="H199" s="3">
        <f t="shared" si="248"/>
        <v>0</v>
      </c>
      <c r="I199" s="3">
        <f t="shared" si="249"/>
        <v>0</v>
      </c>
      <c r="J199" s="3">
        <f t="shared" si="314"/>
        <v>0</v>
      </c>
      <c r="K199" s="3">
        <f t="shared" si="288"/>
        <v>0</v>
      </c>
      <c r="L199" s="104">
        <f t="shared" si="315"/>
        <v>0</v>
      </c>
      <c r="M199" s="3">
        <f t="shared" si="316"/>
        <v>0</v>
      </c>
      <c r="N199" s="3">
        <f t="shared" si="317"/>
        <v>0</v>
      </c>
      <c r="O199" s="3">
        <f t="shared" si="250"/>
        <v>0</v>
      </c>
      <c r="P199" s="3">
        <f t="shared" si="251"/>
        <v>0</v>
      </c>
      <c r="Q199" s="3">
        <f>IF(L199=0,0,IF(N199-O199=0,0,MIN(N199-O199,$D$1-$C199-SUMIF($J$15:P$15,"Snowball",$J199:P199))))</f>
        <v>0</v>
      </c>
      <c r="R199" s="3">
        <f t="shared" si="289"/>
        <v>0</v>
      </c>
      <c r="S199" s="104">
        <f t="shared" si="318"/>
        <v>0</v>
      </c>
      <c r="T199" s="3">
        <f t="shared" si="319"/>
        <v>0</v>
      </c>
      <c r="U199" s="3">
        <f t="shared" si="320"/>
        <v>0</v>
      </c>
      <c r="V199" s="3">
        <f t="shared" si="252"/>
        <v>0</v>
      </c>
      <c r="W199" s="3">
        <f t="shared" si="253"/>
        <v>0</v>
      </c>
      <c r="X199" s="3">
        <f>IF(S199=0,0,IF(U199-V199=0,0,MIN(U199-V199,$D$1-$C199-SUMIF($J$15:W$15,"Snowball",$J199:W199))))</f>
        <v>0</v>
      </c>
      <c r="Y199" s="3">
        <f t="shared" si="290"/>
        <v>0</v>
      </c>
      <c r="Z199" s="104">
        <f t="shared" si="321"/>
        <v>0</v>
      </c>
      <c r="AA199" s="3">
        <f t="shared" si="322"/>
        <v>0</v>
      </c>
      <c r="AB199" s="3">
        <f t="shared" si="323"/>
        <v>0</v>
      </c>
      <c r="AC199" s="3">
        <f t="shared" si="254"/>
        <v>0</v>
      </c>
      <c r="AD199" s="3">
        <f t="shared" si="255"/>
        <v>0</v>
      </c>
      <c r="AE199" s="3">
        <f>IF(Z199=0,0,IF(AB199-AC199=0,0,MIN(AB199-AC199,$D$1-$C199-SUMIF($J$15:AD$15,"Snowball",$J199:AD199))))</f>
        <v>0</v>
      </c>
      <c r="AF199" s="3">
        <f t="shared" si="291"/>
        <v>0</v>
      </c>
      <c r="AG199" s="104">
        <f t="shared" si="324"/>
        <v>0</v>
      </c>
      <c r="AH199" s="3">
        <f t="shared" si="325"/>
        <v>0</v>
      </c>
      <c r="AI199" s="3">
        <f t="shared" si="326"/>
        <v>0</v>
      </c>
      <c r="AJ199" s="3">
        <f t="shared" si="256"/>
        <v>0</v>
      </c>
      <c r="AK199" s="3">
        <f t="shared" si="257"/>
        <v>0</v>
      </c>
      <c r="AL199" s="3">
        <f>IF(AG199=0,0,IF(AI199-AJ199=0,0,MIN(AI199-AJ199,$D$1-$C199-SUMIF($J$15:AK$15,"Snowball",$J199:AK199))))</f>
        <v>0</v>
      </c>
      <c r="AM199" s="3">
        <f t="shared" si="292"/>
        <v>0</v>
      </c>
      <c r="AN199" s="104">
        <f t="shared" si="327"/>
        <v>0</v>
      </c>
      <c r="AO199" s="3">
        <f t="shared" si="328"/>
        <v>0</v>
      </c>
      <c r="AP199" s="3">
        <f t="shared" si="329"/>
        <v>0</v>
      </c>
      <c r="AQ199" s="3">
        <f t="shared" si="258"/>
        <v>0</v>
      </c>
      <c r="AR199" s="3">
        <f t="shared" si="259"/>
        <v>0</v>
      </c>
      <c r="AS199" s="3">
        <f>IF(AN199=0,0,IF(AP199-AQ199=0,0,MIN(AP199-AQ199,$D$1-$C199-SUMIF($J$15:AR$15,"Snowball",$J199:AR199))))</f>
        <v>0</v>
      </c>
      <c r="AT199" s="3">
        <f t="shared" si="293"/>
        <v>0</v>
      </c>
      <c r="AU199" s="104">
        <f t="shared" si="330"/>
        <v>0</v>
      </c>
      <c r="AV199" s="3">
        <f t="shared" si="331"/>
        <v>0</v>
      </c>
      <c r="AW199" s="3">
        <f t="shared" si="332"/>
        <v>0</v>
      </c>
      <c r="AX199" s="3">
        <f t="shared" si="260"/>
        <v>0</v>
      </c>
      <c r="AY199" s="3">
        <f t="shared" si="261"/>
        <v>0</v>
      </c>
      <c r="AZ199" s="3">
        <f>IF(AU199=0,0,IF(AW199-AX199=0,0,MIN(AW199-AX199,$D$1-$C199-SUMIF($J$15:AY$15,"Snowball",$J199:AY199))))</f>
        <v>0</v>
      </c>
      <c r="BA199" s="3">
        <f t="shared" si="294"/>
        <v>0</v>
      </c>
      <c r="BB199" s="104">
        <f t="shared" si="333"/>
        <v>0</v>
      </c>
      <c r="BC199" s="3">
        <f t="shared" si="334"/>
        <v>0</v>
      </c>
      <c r="BD199" s="3">
        <f t="shared" si="335"/>
        <v>0</v>
      </c>
      <c r="BE199" s="3">
        <f t="shared" si="262"/>
        <v>0</v>
      </c>
      <c r="BF199" s="3">
        <f t="shared" si="263"/>
        <v>0</v>
      </c>
      <c r="BG199" s="3">
        <f>IF(BB199=0,0,IF(BD199-BE199=0,0,MIN(BD199-BE199,$D$1-$C199-SUMIF($J$15:BF$15,"Snowball",$J199:BF199))))</f>
        <v>0</v>
      </c>
      <c r="BH199" s="3">
        <f t="shared" si="295"/>
        <v>0</v>
      </c>
      <c r="BI199" s="104">
        <f t="shared" si="336"/>
        <v>0</v>
      </c>
      <c r="BJ199" s="3">
        <f t="shared" si="337"/>
        <v>0</v>
      </c>
      <c r="BK199" s="3">
        <f t="shared" si="338"/>
        <v>0</v>
      </c>
      <c r="BL199" s="3">
        <f t="shared" si="264"/>
        <v>0</v>
      </c>
      <c r="BM199" s="3">
        <f t="shared" si="265"/>
        <v>0</v>
      </c>
      <c r="BN199" s="3">
        <f>IF(BI199=0,0,IF(BK199-BL199=0,0,MIN(BK199-BL199,$D$1-$C199-SUMIF($J$15:BM$15,"Snowball",$J199:BM199))))</f>
        <v>0</v>
      </c>
      <c r="BO199" s="3">
        <f t="shared" si="296"/>
        <v>0</v>
      </c>
      <c r="BP199" s="104">
        <f t="shared" si="339"/>
        <v>0</v>
      </c>
      <c r="BQ199" s="3">
        <f t="shared" si="340"/>
        <v>0</v>
      </c>
      <c r="BR199" s="3">
        <f t="shared" si="341"/>
        <v>0</v>
      </c>
      <c r="BS199" s="3">
        <f t="shared" si="266"/>
        <v>0</v>
      </c>
      <c r="BT199" s="3">
        <f t="shared" si="267"/>
        <v>0</v>
      </c>
      <c r="BU199" s="3">
        <f>IF(BP199=0,0,IF(BR199-BS199=0,0,MIN(BR199-BS199,$D$1-$C199-SUMIF($J$15:BT$15,"Snowball",$J199:BT199))))</f>
        <v>0</v>
      </c>
      <c r="BV199" s="3">
        <f t="shared" si="297"/>
        <v>0</v>
      </c>
      <c r="BW199" s="104">
        <f t="shared" si="342"/>
        <v>0</v>
      </c>
      <c r="BX199" s="3">
        <f t="shared" si="343"/>
        <v>0</v>
      </c>
      <c r="BY199" s="3">
        <f t="shared" si="344"/>
        <v>0</v>
      </c>
      <c r="BZ199" s="3">
        <f t="shared" si="268"/>
        <v>0</v>
      </c>
      <c r="CA199" s="3">
        <f t="shared" si="269"/>
        <v>0</v>
      </c>
      <c r="CB199" s="3">
        <f>IF(BW199=0,0,IF(BY199-BZ199=0,0,MIN(BY199-BZ199,$D$1-$C199-SUMIF($J$15:CA$15,"Snowball",$J199:CA199))))</f>
        <v>0</v>
      </c>
      <c r="CC199" s="3">
        <f t="shared" si="298"/>
        <v>0</v>
      </c>
      <c r="CD199" s="104">
        <f t="shared" si="345"/>
        <v>0</v>
      </c>
      <c r="CE199" s="3">
        <f t="shared" si="346"/>
        <v>0</v>
      </c>
      <c r="CF199" s="3">
        <f t="shared" si="347"/>
        <v>0</v>
      </c>
      <c r="CG199" s="3">
        <f t="shared" si="270"/>
        <v>0</v>
      </c>
      <c r="CH199" s="3">
        <f t="shared" si="271"/>
        <v>0</v>
      </c>
      <c r="CI199" s="3">
        <f>IF(CD199=0,0,IF(CF199-CG199=0,0,MIN(CF199-CG199,$D$1-$C199-SUMIF($J$15:CH$15,"Snowball",$J199:CH199))))</f>
        <v>0</v>
      </c>
      <c r="CJ199" s="3">
        <f t="shared" si="299"/>
        <v>0</v>
      </c>
      <c r="CK199" s="104">
        <f t="shared" si="348"/>
        <v>0</v>
      </c>
      <c r="CL199" s="3">
        <f t="shared" si="349"/>
        <v>0</v>
      </c>
      <c r="CM199" s="3">
        <f t="shared" si="350"/>
        <v>0</v>
      </c>
      <c r="CN199" s="3">
        <f t="shared" si="272"/>
        <v>0</v>
      </c>
      <c r="CO199" s="3">
        <f t="shared" si="273"/>
        <v>0</v>
      </c>
      <c r="CP199" s="3">
        <f>IF(CK199=0,0,IF(CM199-CN199=0,0,MIN(CM199-CN199,$D$1-$C199-SUMIF($J$15:CO$15,"Snowball",$J199:CO199))))</f>
        <v>0</v>
      </c>
      <c r="CQ199" s="3">
        <f t="shared" si="300"/>
        <v>0</v>
      </c>
      <c r="CR199" s="104">
        <f t="shared" si="351"/>
        <v>0</v>
      </c>
      <c r="CS199" s="3">
        <f t="shared" si="352"/>
        <v>0</v>
      </c>
      <c r="CT199" s="3">
        <f t="shared" si="353"/>
        <v>0</v>
      </c>
      <c r="CU199" s="3">
        <f t="shared" si="274"/>
        <v>0</v>
      </c>
      <c r="CV199" s="3">
        <f t="shared" si="275"/>
        <v>0</v>
      </c>
      <c r="CW199" s="3">
        <f>IF(CR199=0,0,IF(CT199-CU199=0,0,MIN(CT199-CU199,$D$1-$C199-SUMIF($J$15:CV$15,"Snowball",$J199:CV199))))</f>
        <v>0</v>
      </c>
      <c r="CX199" s="3">
        <f t="shared" si="301"/>
        <v>0</v>
      </c>
      <c r="CY199" s="104">
        <f t="shared" si="354"/>
        <v>0</v>
      </c>
      <c r="CZ199" s="3">
        <f t="shared" si="355"/>
        <v>0</v>
      </c>
      <c r="DA199" s="3">
        <f t="shared" si="356"/>
        <v>0</v>
      </c>
      <c r="DB199" s="3">
        <f t="shared" si="276"/>
        <v>0</v>
      </c>
      <c r="DC199" s="3">
        <f t="shared" si="277"/>
        <v>0</v>
      </c>
      <c r="DD199" s="3">
        <f>IF(CY199=0,0,IF(DA199-DB199=0,0,MIN(DA199-DB199,$D$1-$C199-SUMIF($J$15:DC$15,"Snowball",$J199:DC199))))</f>
        <v>0</v>
      </c>
      <c r="DE199" s="3">
        <f t="shared" si="302"/>
        <v>0</v>
      </c>
      <c r="DF199" s="104">
        <f t="shared" si="357"/>
        <v>0</v>
      </c>
      <c r="DG199" s="3">
        <f t="shared" si="358"/>
        <v>0</v>
      </c>
      <c r="DH199" s="3">
        <f t="shared" si="359"/>
        <v>0</v>
      </c>
      <c r="DI199" s="3">
        <f t="shared" si="278"/>
        <v>0</v>
      </c>
      <c r="DJ199" s="3">
        <f t="shared" si="279"/>
        <v>0</v>
      </c>
      <c r="DK199" s="3">
        <f>IF(DF199=0,0,IF(DH199-DI199=0,0,MIN(DH199-DI199,$D$1-$C199-SUMIF($J$15:DJ$15,"Snowball",$J199:DJ199))))</f>
        <v>0</v>
      </c>
      <c r="DL199" s="3">
        <f t="shared" si="303"/>
        <v>0</v>
      </c>
      <c r="DM199" s="104">
        <f t="shared" si="360"/>
        <v>0</v>
      </c>
      <c r="DN199" s="3">
        <f t="shared" si="361"/>
        <v>0</v>
      </c>
      <c r="DO199" s="3">
        <f t="shared" si="362"/>
        <v>0</v>
      </c>
      <c r="DP199" s="3">
        <f t="shared" si="280"/>
        <v>0</v>
      </c>
      <c r="DQ199" s="3">
        <f t="shared" si="281"/>
        <v>0</v>
      </c>
      <c r="DR199" s="3">
        <f>IF(DM199=0,0,IF(DO199-DP199=0,0,MIN(DO199-DP199,$D$1-$C199-SUMIF($J$15:DQ$15,"Snowball",$J199:DQ199))))</f>
        <v>0</v>
      </c>
      <c r="DS199" s="3">
        <f t="shared" si="304"/>
        <v>0</v>
      </c>
      <c r="DT199" s="104">
        <f t="shared" si="363"/>
        <v>0</v>
      </c>
      <c r="DU199" s="3">
        <f t="shared" si="364"/>
        <v>0</v>
      </c>
      <c r="DV199" s="3">
        <f t="shared" si="365"/>
        <v>0</v>
      </c>
      <c r="DW199" s="3">
        <f t="shared" si="282"/>
        <v>0</v>
      </c>
      <c r="DX199" s="3">
        <f t="shared" si="283"/>
        <v>0</v>
      </c>
      <c r="DY199" s="3">
        <f>IF(DT199=0,0,IF(DV199-DW199=0,0,MIN(DV199-DW199,$D$1-$C199-SUMIF($J$15:DX$15,"Snowball",$J199:DX199))))</f>
        <v>0</v>
      </c>
      <c r="DZ199" s="3">
        <f t="shared" si="305"/>
        <v>0</v>
      </c>
      <c r="EA199" s="104">
        <f t="shared" si="366"/>
        <v>0</v>
      </c>
      <c r="EB199" s="3">
        <f t="shared" si="367"/>
        <v>0</v>
      </c>
      <c r="EC199" s="3">
        <f t="shared" si="368"/>
        <v>0</v>
      </c>
      <c r="ED199" s="3">
        <f t="shared" si="284"/>
        <v>0</v>
      </c>
      <c r="EE199" s="3">
        <f t="shared" si="285"/>
        <v>0</v>
      </c>
      <c r="EF199" s="3">
        <f>IF(EA199=0,0,IF(EC199-ED199=0,0,MIN(EC199-ED199,$D$1-$C199-SUMIF($J$15:EE$15,"Snowball",$J199:EE199))))</f>
        <v>0</v>
      </c>
      <c r="EG199" s="3">
        <f t="shared" si="306"/>
        <v>0</v>
      </c>
      <c r="EH199" s="104">
        <f t="shared" si="369"/>
        <v>0</v>
      </c>
      <c r="EI199" s="3">
        <f t="shared" si="370"/>
        <v>0</v>
      </c>
      <c r="EJ199" s="3">
        <f t="shared" si="371"/>
        <v>0</v>
      </c>
      <c r="EK199" s="3">
        <f t="shared" si="286"/>
        <v>0</v>
      </c>
      <c r="EL199" s="3">
        <f t="shared" si="287"/>
        <v>0</v>
      </c>
      <c r="EM199" s="3">
        <f>IF(EH199=0,0,IF(EJ199-EK199=0,0,MIN(EJ199-EK199,$D$1-$C199-SUMIF($J$15:EL$15,"Snowball",$J199:EL199))))</f>
        <v>0</v>
      </c>
      <c r="EN199" s="3">
        <f t="shared" si="307"/>
        <v>0</v>
      </c>
    </row>
    <row r="200" spans="1:144" x14ac:dyDescent="0.25">
      <c r="A200" s="1" t="s">
        <v>200</v>
      </c>
      <c r="B200" s="76">
        <f t="shared" si="308"/>
        <v>0</v>
      </c>
      <c r="C200" s="3">
        <f t="shared" si="309"/>
        <v>0</v>
      </c>
      <c r="D200" s="101">
        <f t="shared" si="310"/>
        <v>0</v>
      </c>
      <c r="E200" s="104">
        <f t="shared" si="311"/>
        <v>0</v>
      </c>
      <c r="F200" s="3">
        <f t="shared" si="312"/>
        <v>0</v>
      </c>
      <c r="G200" s="3">
        <f t="shared" si="313"/>
        <v>0</v>
      </c>
      <c r="H200" s="3">
        <f t="shared" si="248"/>
        <v>0</v>
      </c>
      <c r="I200" s="3">
        <f t="shared" si="249"/>
        <v>0</v>
      </c>
      <c r="J200" s="3">
        <f t="shared" si="314"/>
        <v>0</v>
      </c>
      <c r="K200" s="3">
        <f t="shared" si="288"/>
        <v>0</v>
      </c>
      <c r="L200" s="104">
        <f t="shared" si="315"/>
        <v>0</v>
      </c>
      <c r="M200" s="3">
        <f t="shared" si="316"/>
        <v>0</v>
      </c>
      <c r="N200" s="3">
        <f t="shared" si="317"/>
        <v>0</v>
      </c>
      <c r="O200" s="3">
        <f t="shared" si="250"/>
        <v>0</v>
      </c>
      <c r="P200" s="3">
        <f t="shared" si="251"/>
        <v>0</v>
      </c>
      <c r="Q200" s="3">
        <f>IF(L200=0,0,IF(N200-O200=0,0,MIN(N200-O200,$D$1-$C200-SUMIF($J$15:P$15,"Snowball",$J200:P200))))</f>
        <v>0</v>
      </c>
      <c r="R200" s="3">
        <f t="shared" si="289"/>
        <v>0</v>
      </c>
      <c r="S200" s="104">
        <f t="shared" si="318"/>
        <v>0</v>
      </c>
      <c r="T200" s="3">
        <f t="shared" si="319"/>
        <v>0</v>
      </c>
      <c r="U200" s="3">
        <f t="shared" si="320"/>
        <v>0</v>
      </c>
      <c r="V200" s="3">
        <f t="shared" si="252"/>
        <v>0</v>
      </c>
      <c r="W200" s="3">
        <f t="shared" si="253"/>
        <v>0</v>
      </c>
      <c r="X200" s="3">
        <f>IF(S200=0,0,IF(U200-V200=0,0,MIN(U200-V200,$D$1-$C200-SUMIF($J$15:W$15,"Snowball",$J200:W200))))</f>
        <v>0</v>
      </c>
      <c r="Y200" s="3">
        <f t="shared" si="290"/>
        <v>0</v>
      </c>
      <c r="Z200" s="104">
        <f t="shared" si="321"/>
        <v>0</v>
      </c>
      <c r="AA200" s="3">
        <f t="shared" si="322"/>
        <v>0</v>
      </c>
      <c r="AB200" s="3">
        <f t="shared" si="323"/>
        <v>0</v>
      </c>
      <c r="AC200" s="3">
        <f t="shared" si="254"/>
        <v>0</v>
      </c>
      <c r="AD200" s="3">
        <f t="shared" si="255"/>
        <v>0</v>
      </c>
      <c r="AE200" s="3">
        <f>IF(Z200=0,0,IF(AB200-AC200=0,0,MIN(AB200-AC200,$D$1-$C200-SUMIF($J$15:AD$15,"Snowball",$J200:AD200))))</f>
        <v>0</v>
      </c>
      <c r="AF200" s="3">
        <f t="shared" si="291"/>
        <v>0</v>
      </c>
      <c r="AG200" s="104">
        <f t="shared" si="324"/>
        <v>0</v>
      </c>
      <c r="AH200" s="3">
        <f t="shared" si="325"/>
        <v>0</v>
      </c>
      <c r="AI200" s="3">
        <f t="shared" si="326"/>
        <v>0</v>
      </c>
      <c r="AJ200" s="3">
        <f t="shared" si="256"/>
        <v>0</v>
      </c>
      <c r="AK200" s="3">
        <f t="shared" si="257"/>
        <v>0</v>
      </c>
      <c r="AL200" s="3">
        <f>IF(AG200=0,0,IF(AI200-AJ200=0,0,MIN(AI200-AJ200,$D$1-$C200-SUMIF($J$15:AK$15,"Snowball",$J200:AK200))))</f>
        <v>0</v>
      </c>
      <c r="AM200" s="3">
        <f t="shared" si="292"/>
        <v>0</v>
      </c>
      <c r="AN200" s="104">
        <f t="shared" si="327"/>
        <v>0</v>
      </c>
      <c r="AO200" s="3">
        <f t="shared" si="328"/>
        <v>0</v>
      </c>
      <c r="AP200" s="3">
        <f t="shared" si="329"/>
        <v>0</v>
      </c>
      <c r="AQ200" s="3">
        <f t="shared" si="258"/>
        <v>0</v>
      </c>
      <c r="AR200" s="3">
        <f t="shared" si="259"/>
        <v>0</v>
      </c>
      <c r="AS200" s="3">
        <f>IF(AN200=0,0,IF(AP200-AQ200=0,0,MIN(AP200-AQ200,$D$1-$C200-SUMIF($J$15:AR$15,"Snowball",$J200:AR200))))</f>
        <v>0</v>
      </c>
      <c r="AT200" s="3">
        <f t="shared" si="293"/>
        <v>0</v>
      </c>
      <c r="AU200" s="104">
        <f t="shared" si="330"/>
        <v>0</v>
      </c>
      <c r="AV200" s="3">
        <f t="shared" si="331"/>
        <v>0</v>
      </c>
      <c r="AW200" s="3">
        <f t="shared" si="332"/>
        <v>0</v>
      </c>
      <c r="AX200" s="3">
        <f t="shared" si="260"/>
        <v>0</v>
      </c>
      <c r="AY200" s="3">
        <f t="shared" si="261"/>
        <v>0</v>
      </c>
      <c r="AZ200" s="3">
        <f>IF(AU200=0,0,IF(AW200-AX200=0,0,MIN(AW200-AX200,$D$1-$C200-SUMIF($J$15:AY$15,"Snowball",$J200:AY200))))</f>
        <v>0</v>
      </c>
      <c r="BA200" s="3">
        <f t="shared" si="294"/>
        <v>0</v>
      </c>
      <c r="BB200" s="104">
        <f t="shared" si="333"/>
        <v>0</v>
      </c>
      <c r="BC200" s="3">
        <f t="shared" si="334"/>
        <v>0</v>
      </c>
      <c r="BD200" s="3">
        <f t="shared" si="335"/>
        <v>0</v>
      </c>
      <c r="BE200" s="3">
        <f t="shared" si="262"/>
        <v>0</v>
      </c>
      <c r="BF200" s="3">
        <f t="shared" si="263"/>
        <v>0</v>
      </c>
      <c r="BG200" s="3">
        <f>IF(BB200=0,0,IF(BD200-BE200=0,0,MIN(BD200-BE200,$D$1-$C200-SUMIF($J$15:BF$15,"Snowball",$J200:BF200))))</f>
        <v>0</v>
      </c>
      <c r="BH200" s="3">
        <f t="shared" si="295"/>
        <v>0</v>
      </c>
      <c r="BI200" s="104">
        <f t="shared" si="336"/>
        <v>0</v>
      </c>
      <c r="BJ200" s="3">
        <f t="shared" si="337"/>
        <v>0</v>
      </c>
      <c r="BK200" s="3">
        <f t="shared" si="338"/>
        <v>0</v>
      </c>
      <c r="BL200" s="3">
        <f t="shared" si="264"/>
        <v>0</v>
      </c>
      <c r="BM200" s="3">
        <f t="shared" si="265"/>
        <v>0</v>
      </c>
      <c r="BN200" s="3">
        <f>IF(BI200=0,0,IF(BK200-BL200=0,0,MIN(BK200-BL200,$D$1-$C200-SUMIF($J$15:BM$15,"Snowball",$J200:BM200))))</f>
        <v>0</v>
      </c>
      <c r="BO200" s="3">
        <f t="shared" si="296"/>
        <v>0</v>
      </c>
      <c r="BP200" s="104">
        <f t="shared" si="339"/>
        <v>0</v>
      </c>
      <c r="BQ200" s="3">
        <f t="shared" si="340"/>
        <v>0</v>
      </c>
      <c r="BR200" s="3">
        <f t="shared" si="341"/>
        <v>0</v>
      </c>
      <c r="BS200" s="3">
        <f t="shared" si="266"/>
        <v>0</v>
      </c>
      <c r="BT200" s="3">
        <f t="shared" si="267"/>
        <v>0</v>
      </c>
      <c r="BU200" s="3">
        <f>IF(BP200=0,0,IF(BR200-BS200=0,0,MIN(BR200-BS200,$D$1-$C200-SUMIF($J$15:BT$15,"Snowball",$J200:BT200))))</f>
        <v>0</v>
      </c>
      <c r="BV200" s="3">
        <f t="shared" si="297"/>
        <v>0</v>
      </c>
      <c r="BW200" s="104">
        <f t="shared" si="342"/>
        <v>0</v>
      </c>
      <c r="BX200" s="3">
        <f t="shared" si="343"/>
        <v>0</v>
      </c>
      <c r="BY200" s="3">
        <f t="shared" si="344"/>
        <v>0</v>
      </c>
      <c r="BZ200" s="3">
        <f t="shared" si="268"/>
        <v>0</v>
      </c>
      <c r="CA200" s="3">
        <f t="shared" si="269"/>
        <v>0</v>
      </c>
      <c r="CB200" s="3">
        <f>IF(BW200=0,0,IF(BY200-BZ200=0,0,MIN(BY200-BZ200,$D$1-$C200-SUMIF($J$15:CA$15,"Snowball",$J200:CA200))))</f>
        <v>0</v>
      </c>
      <c r="CC200" s="3">
        <f t="shared" si="298"/>
        <v>0</v>
      </c>
      <c r="CD200" s="104">
        <f t="shared" si="345"/>
        <v>0</v>
      </c>
      <c r="CE200" s="3">
        <f t="shared" si="346"/>
        <v>0</v>
      </c>
      <c r="CF200" s="3">
        <f t="shared" si="347"/>
        <v>0</v>
      </c>
      <c r="CG200" s="3">
        <f t="shared" si="270"/>
        <v>0</v>
      </c>
      <c r="CH200" s="3">
        <f t="shared" si="271"/>
        <v>0</v>
      </c>
      <c r="CI200" s="3">
        <f>IF(CD200=0,0,IF(CF200-CG200=0,0,MIN(CF200-CG200,$D$1-$C200-SUMIF($J$15:CH$15,"Snowball",$J200:CH200))))</f>
        <v>0</v>
      </c>
      <c r="CJ200" s="3">
        <f t="shared" si="299"/>
        <v>0</v>
      </c>
      <c r="CK200" s="104">
        <f t="shared" si="348"/>
        <v>0</v>
      </c>
      <c r="CL200" s="3">
        <f t="shared" si="349"/>
        <v>0</v>
      </c>
      <c r="CM200" s="3">
        <f t="shared" si="350"/>
        <v>0</v>
      </c>
      <c r="CN200" s="3">
        <f t="shared" si="272"/>
        <v>0</v>
      </c>
      <c r="CO200" s="3">
        <f t="shared" si="273"/>
        <v>0</v>
      </c>
      <c r="CP200" s="3">
        <f>IF(CK200=0,0,IF(CM200-CN200=0,0,MIN(CM200-CN200,$D$1-$C200-SUMIF($J$15:CO$15,"Snowball",$J200:CO200))))</f>
        <v>0</v>
      </c>
      <c r="CQ200" s="3">
        <f t="shared" si="300"/>
        <v>0</v>
      </c>
      <c r="CR200" s="104">
        <f t="shared" si="351"/>
        <v>0</v>
      </c>
      <c r="CS200" s="3">
        <f t="shared" si="352"/>
        <v>0</v>
      </c>
      <c r="CT200" s="3">
        <f t="shared" si="353"/>
        <v>0</v>
      </c>
      <c r="CU200" s="3">
        <f t="shared" si="274"/>
        <v>0</v>
      </c>
      <c r="CV200" s="3">
        <f t="shared" si="275"/>
        <v>0</v>
      </c>
      <c r="CW200" s="3">
        <f>IF(CR200=0,0,IF(CT200-CU200=0,0,MIN(CT200-CU200,$D$1-$C200-SUMIF($J$15:CV$15,"Snowball",$J200:CV200))))</f>
        <v>0</v>
      </c>
      <c r="CX200" s="3">
        <f t="shared" si="301"/>
        <v>0</v>
      </c>
      <c r="CY200" s="104">
        <f t="shared" si="354"/>
        <v>0</v>
      </c>
      <c r="CZ200" s="3">
        <f t="shared" si="355"/>
        <v>0</v>
      </c>
      <c r="DA200" s="3">
        <f t="shared" si="356"/>
        <v>0</v>
      </c>
      <c r="DB200" s="3">
        <f t="shared" si="276"/>
        <v>0</v>
      </c>
      <c r="DC200" s="3">
        <f t="shared" si="277"/>
        <v>0</v>
      </c>
      <c r="DD200" s="3">
        <f>IF(CY200=0,0,IF(DA200-DB200=0,0,MIN(DA200-DB200,$D$1-$C200-SUMIF($J$15:DC$15,"Snowball",$J200:DC200))))</f>
        <v>0</v>
      </c>
      <c r="DE200" s="3">
        <f t="shared" si="302"/>
        <v>0</v>
      </c>
      <c r="DF200" s="104">
        <f t="shared" si="357"/>
        <v>0</v>
      </c>
      <c r="DG200" s="3">
        <f t="shared" si="358"/>
        <v>0</v>
      </c>
      <c r="DH200" s="3">
        <f t="shared" si="359"/>
        <v>0</v>
      </c>
      <c r="DI200" s="3">
        <f t="shared" si="278"/>
        <v>0</v>
      </c>
      <c r="DJ200" s="3">
        <f t="shared" si="279"/>
        <v>0</v>
      </c>
      <c r="DK200" s="3">
        <f>IF(DF200=0,0,IF(DH200-DI200=0,0,MIN(DH200-DI200,$D$1-$C200-SUMIF($J$15:DJ$15,"Snowball",$J200:DJ200))))</f>
        <v>0</v>
      </c>
      <c r="DL200" s="3">
        <f t="shared" si="303"/>
        <v>0</v>
      </c>
      <c r="DM200" s="104">
        <f t="shared" si="360"/>
        <v>0</v>
      </c>
      <c r="DN200" s="3">
        <f t="shared" si="361"/>
        <v>0</v>
      </c>
      <c r="DO200" s="3">
        <f t="shared" si="362"/>
        <v>0</v>
      </c>
      <c r="DP200" s="3">
        <f t="shared" si="280"/>
        <v>0</v>
      </c>
      <c r="DQ200" s="3">
        <f t="shared" si="281"/>
        <v>0</v>
      </c>
      <c r="DR200" s="3">
        <f>IF(DM200=0,0,IF(DO200-DP200=0,0,MIN(DO200-DP200,$D$1-$C200-SUMIF($J$15:DQ$15,"Snowball",$J200:DQ200))))</f>
        <v>0</v>
      </c>
      <c r="DS200" s="3">
        <f t="shared" si="304"/>
        <v>0</v>
      </c>
      <c r="DT200" s="104">
        <f t="shared" si="363"/>
        <v>0</v>
      </c>
      <c r="DU200" s="3">
        <f t="shared" si="364"/>
        <v>0</v>
      </c>
      <c r="DV200" s="3">
        <f t="shared" si="365"/>
        <v>0</v>
      </c>
      <c r="DW200" s="3">
        <f t="shared" si="282"/>
        <v>0</v>
      </c>
      <c r="DX200" s="3">
        <f t="shared" si="283"/>
        <v>0</v>
      </c>
      <c r="DY200" s="3">
        <f>IF(DT200=0,0,IF(DV200-DW200=0,0,MIN(DV200-DW200,$D$1-$C200-SUMIF($J$15:DX$15,"Snowball",$J200:DX200))))</f>
        <v>0</v>
      </c>
      <c r="DZ200" s="3">
        <f t="shared" si="305"/>
        <v>0</v>
      </c>
      <c r="EA200" s="104">
        <f t="shared" si="366"/>
        <v>0</v>
      </c>
      <c r="EB200" s="3">
        <f t="shared" si="367"/>
        <v>0</v>
      </c>
      <c r="EC200" s="3">
        <f t="shared" si="368"/>
        <v>0</v>
      </c>
      <c r="ED200" s="3">
        <f t="shared" si="284"/>
        <v>0</v>
      </c>
      <c r="EE200" s="3">
        <f t="shared" si="285"/>
        <v>0</v>
      </c>
      <c r="EF200" s="3">
        <f>IF(EA200=0,0,IF(EC200-ED200=0,0,MIN(EC200-ED200,$D$1-$C200-SUMIF($J$15:EE$15,"Snowball",$J200:EE200))))</f>
        <v>0</v>
      </c>
      <c r="EG200" s="3">
        <f t="shared" si="306"/>
        <v>0</v>
      </c>
      <c r="EH200" s="104">
        <f t="shared" si="369"/>
        <v>0</v>
      </c>
      <c r="EI200" s="3">
        <f t="shared" si="370"/>
        <v>0</v>
      </c>
      <c r="EJ200" s="3">
        <f t="shared" si="371"/>
        <v>0</v>
      </c>
      <c r="EK200" s="3">
        <f t="shared" si="286"/>
        <v>0</v>
      </c>
      <c r="EL200" s="3">
        <f t="shared" si="287"/>
        <v>0</v>
      </c>
      <c r="EM200" s="3">
        <f>IF(EH200=0,0,IF(EJ200-EK200=0,0,MIN(EJ200-EK200,$D$1-$C200-SUMIF($J$15:EL$15,"Snowball",$J200:EL200))))</f>
        <v>0</v>
      </c>
      <c r="EN200" s="3">
        <f t="shared" si="307"/>
        <v>0</v>
      </c>
    </row>
    <row r="201" spans="1:144" x14ac:dyDescent="0.25">
      <c r="A201" s="1" t="s">
        <v>201</v>
      </c>
      <c r="B201" s="76">
        <f t="shared" si="308"/>
        <v>0</v>
      </c>
      <c r="C201" s="3">
        <f t="shared" si="309"/>
        <v>0</v>
      </c>
      <c r="D201" s="101">
        <f t="shared" si="310"/>
        <v>0</v>
      </c>
      <c r="E201" s="104">
        <f t="shared" si="311"/>
        <v>0</v>
      </c>
      <c r="F201" s="3">
        <f t="shared" si="312"/>
        <v>0</v>
      </c>
      <c r="G201" s="3">
        <f t="shared" si="313"/>
        <v>0</v>
      </c>
      <c r="H201" s="3">
        <f t="shared" si="248"/>
        <v>0</v>
      </c>
      <c r="I201" s="3">
        <f t="shared" si="249"/>
        <v>0</v>
      </c>
      <c r="J201" s="3">
        <f t="shared" si="314"/>
        <v>0</v>
      </c>
      <c r="K201" s="3">
        <f t="shared" si="288"/>
        <v>0</v>
      </c>
      <c r="L201" s="104">
        <f t="shared" si="315"/>
        <v>0</v>
      </c>
      <c r="M201" s="3">
        <f t="shared" si="316"/>
        <v>0</v>
      </c>
      <c r="N201" s="3">
        <f t="shared" si="317"/>
        <v>0</v>
      </c>
      <c r="O201" s="3">
        <f t="shared" si="250"/>
        <v>0</v>
      </c>
      <c r="P201" s="3">
        <f t="shared" si="251"/>
        <v>0</v>
      </c>
      <c r="Q201" s="3">
        <f>IF(L201=0,0,IF(N201-O201=0,0,MIN(N201-O201,$D$1-$C201-SUMIF($J$15:P$15,"Snowball",$J201:P201))))</f>
        <v>0</v>
      </c>
      <c r="R201" s="3">
        <f t="shared" si="289"/>
        <v>0</v>
      </c>
      <c r="S201" s="104">
        <f t="shared" si="318"/>
        <v>0</v>
      </c>
      <c r="T201" s="3">
        <f t="shared" si="319"/>
        <v>0</v>
      </c>
      <c r="U201" s="3">
        <f t="shared" si="320"/>
        <v>0</v>
      </c>
      <c r="V201" s="3">
        <f t="shared" si="252"/>
        <v>0</v>
      </c>
      <c r="W201" s="3">
        <f t="shared" si="253"/>
        <v>0</v>
      </c>
      <c r="X201" s="3">
        <f>IF(S201=0,0,IF(U201-V201=0,0,MIN(U201-V201,$D$1-$C201-SUMIF($J$15:W$15,"Snowball",$J201:W201))))</f>
        <v>0</v>
      </c>
      <c r="Y201" s="3">
        <f t="shared" si="290"/>
        <v>0</v>
      </c>
      <c r="Z201" s="104">
        <f t="shared" si="321"/>
        <v>0</v>
      </c>
      <c r="AA201" s="3">
        <f t="shared" si="322"/>
        <v>0</v>
      </c>
      <c r="AB201" s="3">
        <f t="shared" si="323"/>
        <v>0</v>
      </c>
      <c r="AC201" s="3">
        <f t="shared" si="254"/>
        <v>0</v>
      </c>
      <c r="AD201" s="3">
        <f t="shared" si="255"/>
        <v>0</v>
      </c>
      <c r="AE201" s="3">
        <f>IF(Z201=0,0,IF(AB201-AC201=0,0,MIN(AB201-AC201,$D$1-$C201-SUMIF($J$15:AD$15,"Snowball",$J201:AD201))))</f>
        <v>0</v>
      </c>
      <c r="AF201" s="3">
        <f t="shared" si="291"/>
        <v>0</v>
      </c>
      <c r="AG201" s="104">
        <f t="shared" si="324"/>
        <v>0</v>
      </c>
      <c r="AH201" s="3">
        <f t="shared" si="325"/>
        <v>0</v>
      </c>
      <c r="AI201" s="3">
        <f t="shared" si="326"/>
        <v>0</v>
      </c>
      <c r="AJ201" s="3">
        <f t="shared" si="256"/>
        <v>0</v>
      </c>
      <c r="AK201" s="3">
        <f t="shared" si="257"/>
        <v>0</v>
      </c>
      <c r="AL201" s="3">
        <f>IF(AG201=0,0,IF(AI201-AJ201=0,0,MIN(AI201-AJ201,$D$1-$C201-SUMIF($J$15:AK$15,"Snowball",$J201:AK201))))</f>
        <v>0</v>
      </c>
      <c r="AM201" s="3">
        <f t="shared" si="292"/>
        <v>0</v>
      </c>
      <c r="AN201" s="104">
        <f t="shared" si="327"/>
        <v>0</v>
      </c>
      <c r="AO201" s="3">
        <f t="shared" si="328"/>
        <v>0</v>
      </c>
      <c r="AP201" s="3">
        <f t="shared" si="329"/>
        <v>0</v>
      </c>
      <c r="AQ201" s="3">
        <f t="shared" si="258"/>
        <v>0</v>
      </c>
      <c r="AR201" s="3">
        <f t="shared" si="259"/>
        <v>0</v>
      </c>
      <c r="AS201" s="3">
        <f>IF(AN201=0,0,IF(AP201-AQ201=0,0,MIN(AP201-AQ201,$D$1-$C201-SUMIF($J$15:AR$15,"Snowball",$J201:AR201))))</f>
        <v>0</v>
      </c>
      <c r="AT201" s="3">
        <f t="shared" si="293"/>
        <v>0</v>
      </c>
      <c r="AU201" s="104">
        <f t="shared" si="330"/>
        <v>0</v>
      </c>
      <c r="AV201" s="3">
        <f t="shared" si="331"/>
        <v>0</v>
      </c>
      <c r="AW201" s="3">
        <f t="shared" si="332"/>
        <v>0</v>
      </c>
      <c r="AX201" s="3">
        <f t="shared" si="260"/>
        <v>0</v>
      </c>
      <c r="AY201" s="3">
        <f t="shared" si="261"/>
        <v>0</v>
      </c>
      <c r="AZ201" s="3">
        <f>IF(AU201=0,0,IF(AW201-AX201=0,0,MIN(AW201-AX201,$D$1-$C201-SUMIF($J$15:AY$15,"Snowball",$J201:AY201))))</f>
        <v>0</v>
      </c>
      <c r="BA201" s="3">
        <f t="shared" si="294"/>
        <v>0</v>
      </c>
      <c r="BB201" s="104">
        <f t="shared" si="333"/>
        <v>0</v>
      </c>
      <c r="BC201" s="3">
        <f t="shared" si="334"/>
        <v>0</v>
      </c>
      <c r="BD201" s="3">
        <f t="shared" si="335"/>
        <v>0</v>
      </c>
      <c r="BE201" s="3">
        <f t="shared" si="262"/>
        <v>0</v>
      </c>
      <c r="BF201" s="3">
        <f t="shared" si="263"/>
        <v>0</v>
      </c>
      <c r="BG201" s="3">
        <f>IF(BB201=0,0,IF(BD201-BE201=0,0,MIN(BD201-BE201,$D$1-$C201-SUMIF($J$15:BF$15,"Snowball",$J201:BF201))))</f>
        <v>0</v>
      </c>
      <c r="BH201" s="3">
        <f t="shared" si="295"/>
        <v>0</v>
      </c>
      <c r="BI201" s="104">
        <f t="shared" si="336"/>
        <v>0</v>
      </c>
      <c r="BJ201" s="3">
        <f t="shared" si="337"/>
        <v>0</v>
      </c>
      <c r="BK201" s="3">
        <f t="shared" si="338"/>
        <v>0</v>
      </c>
      <c r="BL201" s="3">
        <f t="shared" si="264"/>
        <v>0</v>
      </c>
      <c r="BM201" s="3">
        <f t="shared" si="265"/>
        <v>0</v>
      </c>
      <c r="BN201" s="3">
        <f>IF(BI201=0,0,IF(BK201-BL201=0,0,MIN(BK201-BL201,$D$1-$C201-SUMIF($J$15:BM$15,"Snowball",$J201:BM201))))</f>
        <v>0</v>
      </c>
      <c r="BO201" s="3">
        <f t="shared" si="296"/>
        <v>0</v>
      </c>
      <c r="BP201" s="104">
        <f t="shared" si="339"/>
        <v>0</v>
      </c>
      <c r="BQ201" s="3">
        <f t="shared" si="340"/>
        <v>0</v>
      </c>
      <c r="BR201" s="3">
        <f t="shared" si="341"/>
        <v>0</v>
      </c>
      <c r="BS201" s="3">
        <f t="shared" si="266"/>
        <v>0</v>
      </c>
      <c r="BT201" s="3">
        <f t="shared" si="267"/>
        <v>0</v>
      </c>
      <c r="BU201" s="3">
        <f>IF(BP201=0,0,IF(BR201-BS201=0,0,MIN(BR201-BS201,$D$1-$C201-SUMIF($J$15:BT$15,"Snowball",$J201:BT201))))</f>
        <v>0</v>
      </c>
      <c r="BV201" s="3">
        <f t="shared" si="297"/>
        <v>0</v>
      </c>
      <c r="BW201" s="104">
        <f t="shared" si="342"/>
        <v>0</v>
      </c>
      <c r="BX201" s="3">
        <f t="shared" si="343"/>
        <v>0</v>
      </c>
      <c r="BY201" s="3">
        <f t="shared" si="344"/>
        <v>0</v>
      </c>
      <c r="BZ201" s="3">
        <f t="shared" si="268"/>
        <v>0</v>
      </c>
      <c r="CA201" s="3">
        <f t="shared" si="269"/>
        <v>0</v>
      </c>
      <c r="CB201" s="3">
        <f>IF(BW201=0,0,IF(BY201-BZ201=0,0,MIN(BY201-BZ201,$D$1-$C201-SUMIF($J$15:CA$15,"Snowball",$J201:CA201))))</f>
        <v>0</v>
      </c>
      <c r="CC201" s="3">
        <f t="shared" si="298"/>
        <v>0</v>
      </c>
      <c r="CD201" s="104">
        <f t="shared" si="345"/>
        <v>0</v>
      </c>
      <c r="CE201" s="3">
        <f t="shared" si="346"/>
        <v>0</v>
      </c>
      <c r="CF201" s="3">
        <f t="shared" si="347"/>
        <v>0</v>
      </c>
      <c r="CG201" s="3">
        <f t="shared" si="270"/>
        <v>0</v>
      </c>
      <c r="CH201" s="3">
        <f t="shared" si="271"/>
        <v>0</v>
      </c>
      <c r="CI201" s="3">
        <f>IF(CD201=0,0,IF(CF201-CG201=0,0,MIN(CF201-CG201,$D$1-$C201-SUMIF($J$15:CH$15,"Snowball",$J201:CH201))))</f>
        <v>0</v>
      </c>
      <c r="CJ201" s="3">
        <f t="shared" si="299"/>
        <v>0</v>
      </c>
      <c r="CK201" s="104">
        <f t="shared" si="348"/>
        <v>0</v>
      </c>
      <c r="CL201" s="3">
        <f t="shared" si="349"/>
        <v>0</v>
      </c>
      <c r="CM201" s="3">
        <f t="shared" si="350"/>
        <v>0</v>
      </c>
      <c r="CN201" s="3">
        <f t="shared" si="272"/>
        <v>0</v>
      </c>
      <c r="CO201" s="3">
        <f t="shared" si="273"/>
        <v>0</v>
      </c>
      <c r="CP201" s="3">
        <f>IF(CK201=0,0,IF(CM201-CN201=0,0,MIN(CM201-CN201,$D$1-$C201-SUMIF($J$15:CO$15,"Snowball",$J201:CO201))))</f>
        <v>0</v>
      </c>
      <c r="CQ201" s="3">
        <f t="shared" si="300"/>
        <v>0</v>
      </c>
      <c r="CR201" s="104">
        <f t="shared" si="351"/>
        <v>0</v>
      </c>
      <c r="CS201" s="3">
        <f t="shared" si="352"/>
        <v>0</v>
      </c>
      <c r="CT201" s="3">
        <f t="shared" si="353"/>
        <v>0</v>
      </c>
      <c r="CU201" s="3">
        <f t="shared" si="274"/>
        <v>0</v>
      </c>
      <c r="CV201" s="3">
        <f t="shared" si="275"/>
        <v>0</v>
      </c>
      <c r="CW201" s="3">
        <f>IF(CR201=0,0,IF(CT201-CU201=0,0,MIN(CT201-CU201,$D$1-$C201-SUMIF($J$15:CV$15,"Snowball",$J201:CV201))))</f>
        <v>0</v>
      </c>
      <c r="CX201" s="3">
        <f t="shared" si="301"/>
        <v>0</v>
      </c>
      <c r="CY201" s="104">
        <f t="shared" si="354"/>
        <v>0</v>
      </c>
      <c r="CZ201" s="3">
        <f t="shared" si="355"/>
        <v>0</v>
      </c>
      <c r="DA201" s="3">
        <f t="shared" si="356"/>
        <v>0</v>
      </c>
      <c r="DB201" s="3">
        <f t="shared" si="276"/>
        <v>0</v>
      </c>
      <c r="DC201" s="3">
        <f t="shared" si="277"/>
        <v>0</v>
      </c>
      <c r="DD201" s="3">
        <f>IF(CY201=0,0,IF(DA201-DB201=0,0,MIN(DA201-DB201,$D$1-$C201-SUMIF($J$15:DC$15,"Snowball",$J201:DC201))))</f>
        <v>0</v>
      </c>
      <c r="DE201" s="3">
        <f t="shared" si="302"/>
        <v>0</v>
      </c>
      <c r="DF201" s="104">
        <f t="shared" si="357"/>
        <v>0</v>
      </c>
      <c r="DG201" s="3">
        <f t="shared" si="358"/>
        <v>0</v>
      </c>
      <c r="DH201" s="3">
        <f t="shared" si="359"/>
        <v>0</v>
      </c>
      <c r="DI201" s="3">
        <f t="shared" si="278"/>
        <v>0</v>
      </c>
      <c r="DJ201" s="3">
        <f t="shared" si="279"/>
        <v>0</v>
      </c>
      <c r="DK201" s="3">
        <f>IF(DF201=0,0,IF(DH201-DI201=0,0,MIN(DH201-DI201,$D$1-$C201-SUMIF($J$15:DJ$15,"Snowball",$J201:DJ201))))</f>
        <v>0</v>
      </c>
      <c r="DL201" s="3">
        <f t="shared" si="303"/>
        <v>0</v>
      </c>
      <c r="DM201" s="104">
        <f t="shared" si="360"/>
        <v>0</v>
      </c>
      <c r="DN201" s="3">
        <f t="shared" si="361"/>
        <v>0</v>
      </c>
      <c r="DO201" s="3">
        <f t="shared" si="362"/>
        <v>0</v>
      </c>
      <c r="DP201" s="3">
        <f t="shared" si="280"/>
        <v>0</v>
      </c>
      <c r="DQ201" s="3">
        <f t="shared" si="281"/>
        <v>0</v>
      </c>
      <c r="DR201" s="3">
        <f>IF(DM201=0,0,IF(DO201-DP201=0,0,MIN(DO201-DP201,$D$1-$C201-SUMIF($J$15:DQ$15,"Snowball",$J201:DQ201))))</f>
        <v>0</v>
      </c>
      <c r="DS201" s="3">
        <f t="shared" si="304"/>
        <v>0</v>
      </c>
      <c r="DT201" s="104">
        <f t="shared" si="363"/>
        <v>0</v>
      </c>
      <c r="DU201" s="3">
        <f t="shared" si="364"/>
        <v>0</v>
      </c>
      <c r="DV201" s="3">
        <f t="shared" si="365"/>
        <v>0</v>
      </c>
      <c r="DW201" s="3">
        <f t="shared" si="282"/>
        <v>0</v>
      </c>
      <c r="DX201" s="3">
        <f t="shared" si="283"/>
        <v>0</v>
      </c>
      <c r="DY201" s="3">
        <f>IF(DT201=0,0,IF(DV201-DW201=0,0,MIN(DV201-DW201,$D$1-$C201-SUMIF($J$15:DX$15,"Snowball",$J201:DX201))))</f>
        <v>0</v>
      </c>
      <c r="DZ201" s="3">
        <f t="shared" si="305"/>
        <v>0</v>
      </c>
      <c r="EA201" s="104">
        <f t="shared" si="366"/>
        <v>0</v>
      </c>
      <c r="EB201" s="3">
        <f t="shared" si="367"/>
        <v>0</v>
      </c>
      <c r="EC201" s="3">
        <f t="shared" si="368"/>
        <v>0</v>
      </c>
      <c r="ED201" s="3">
        <f t="shared" si="284"/>
        <v>0</v>
      </c>
      <c r="EE201" s="3">
        <f t="shared" si="285"/>
        <v>0</v>
      </c>
      <c r="EF201" s="3">
        <f>IF(EA201=0,0,IF(EC201-ED201=0,0,MIN(EC201-ED201,$D$1-$C201-SUMIF($J$15:EE$15,"Snowball",$J201:EE201))))</f>
        <v>0</v>
      </c>
      <c r="EG201" s="3">
        <f t="shared" si="306"/>
        <v>0</v>
      </c>
      <c r="EH201" s="104">
        <f t="shared" si="369"/>
        <v>0</v>
      </c>
      <c r="EI201" s="3">
        <f t="shared" si="370"/>
        <v>0</v>
      </c>
      <c r="EJ201" s="3">
        <f t="shared" si="371"/>
        <v>0</v>
      </c>
      <c r="EK201" s="3">
        <f t="shared" si="286"/>
        <v>0</v>
      </c>
      <c r="EL201" s="3">
        <f t="shared" si="287"/>
        <v>0</v>
      </c>
      <c r="EM201" s="3">
        <f>IF(EH201=0,0,IF(EJ201-EK201=0,0,MIN(EJ201-EK201,$D$1-$C201-SUMIF($J$15:EL$15,"Snowball",$J201:EL201))))</f>
        <v>0</v>
      </c>
      <c r="EN201" s="3">
        <f t="shared" si="307"/>
        <v>0</v>
      </c>
    </row>
    <row r="202" spans="1:144" x14ac:dyDescent="0.25">
      <c r="A202" s="1" t="s">
        <v>202</v>
      </c>
      <c r="B202" s="76">
        <f t="shared" si="308"/>
        <v>0</v>
      </c>
      <c r="C202" s="3">
        <f t="shared" si="309"/>
        <v>0</v>
      </c>
      <c r="D202" s="101">
        <f t="shared" si="310"/>
        <v>0</v>
      </c>
      <c r="E202" s="104">
        <f t="shared" si="311"/>
        <v>0</v>
      </c>
      <c r="F202" s="3">
        <f t="shared" si="312"/>
        <v>0</v>
      </c>
      <c r="G202" s="3">
        <f t="shared" si="313"/>
        <v>0</v>
      </c>
      <c r="H202" s="3">
        <f t="shared" si="248"/>
        <v>0</v>
      </c>
      <c r="I202" s="3">
        <f t="shared" si="249"/>
        <v>0</v>
      </c>
      <c r="J202" s="3">
        <f t="shared" si="314"/>
        <v>0</v>
      </c>
      <c r="K202" s="3">
        <f t="shared" si="288"/>
        <v>0</v>
      </c>
      <c r="L202" s="104">
        <f t="shared" si="315"/>
        <v>0</v>
      </c>
      <c r="M202" s="3">
        <f t="shared" si="316"/>
        <v>0</v>
      </c>
      <c r="N202" s="3">
        <f t="shared" si="317"/>
        <v>0</v>
      </c>
      <c r="O202" s="3">
        <f t="shared" si="250"/>
        <v>0</v>
      </c>
      <c r="P202" s="3">
        <f t="shared" si="251"/>
        <v>0</v>
      </c>
      <c r="Q202" s="3">
        <f>IF(L202=0,0,IF(N202-O202=0,0,MIN(N202-O202,$D$1-$C202-SUMIF($J$15:P$15,"Snowball",$J202:P202))))</f>
        <v>0</v>
      </c>
      <c r="R202" s="3">
        <f t="shared" si="289"/>
        <v>0</v>
      </c>
      <c r="S202" s="104">
        <f t="shared" si="318"/>
        <v>0</v>
      </c>
      <c r="T202" s="3">
        <f t="shared" si="319"/>
        <v>0</v>
      </c>
      <c r="U202" s="3">
        <f t="shared" si="320"/>
        <v>0</v>
      </c>
      <c r="V202" s="3">
        <f t="shared" si="252"/>
        <v>0</v>
      </c>
      <c r="W202" s="3">
        <f t="shared" si="253"/>
        <v>0</v>
      </c>
      <c r="X202" s="3">
        <f>IF(S202=0,0,IF(U202-V202=0,0,MIN(U202-V202,$D$1-$C202-SUMIF($J$15:W$15,"Snowball",$J202:W202))))</f>
        <v>0</v>
      </c>
      <c r="Y202" s="3">
        <f t="shared" si="290"/>
        <v>0</v>
      </c>
      <c r="Z202" s="104">
        <f t="shared" si="321"/>
        <v>0</v>
      </c>
      <c r="AA202" s="3">
        <f t="shared" si="322"/>
        <v>0</v>
      </c>
      <c r="AB202" s="3">
        <f t="shared" si="323"/>
        <v>0</v>
      </c>
      <c r="AC202" s="3">
        <f t="shared" si="254"/>
        <v>0</v>
      </c>
      <c r="AD202" s="3">
        <f t="shared" si="255"/>
        <v>0</v>
      </c>
      <c r="AE202" s="3">
        <f>IF(Z202=0,0,IF(AB202-AC202=0,0,MIN(AB202-AC202,$D$1-$C202-SUMIF($J$15:AD$15,"Snowball",$J202:AD202))))</f>
        <v>0</v>
      </c>
      <c r="AF202" s="3">
        <f t="shared" si="291"/>
        <v>0</v>
      </c>
      <c r="AG202" s="104">
        <f t="shared" si="324"/>
        <v>0</v>
      </c>
      <c r="AH202" s="3">
        <f t="shared" si="325"/>
        <v>0</v>
      </c>
      <c r="AI202" s="3">
        <f t="shared" si="326"/>
        <v>0</v>
      </c>
      <c r="AJ202" s="3">
        <f t="shared" si="256"/>
        <v>0</v>
      </c>
      <c r="AK202" s="3">
        <f t="shared" si="257"/>
        <v>0</v>
      </c>
      <c r="AL202" s="3">
        <f>IF(AG202=0,0,IF(AI202-AJ202=0,0,MIN(AI202-AJ202,$D$1-$C202-SUMIF($J$15:AK$15,"Snowball",$J202:AK202))))</f>
        <v>0</v>
      </c>
      <c r="AM202" s="3">
        <f t="shared" si="292"/>
        <v>0</v>
      </c>
      <c r="AN202" s="104">
        <f t="shared" si="327"/>
        <v>0</v>
      </c>
      <c r="AO202" s="3">
        <f t="shared" si="328"/>
        <v>0</v>
      </c>
      <c r="AP202" s="3">
        <f t="shared" si="329"/>
        <v>0</v>
      </c>
      <c r="AQ202" s="3">
        <f t="shared" si="258"/>
        <v>0</v>
      </c>
      <c r="AR202" s="3">
        <f t="shared" si="259"/>
        <v>0</v>
      </c>
      <c r="AS202" s="3">
        <f>IF(AN202=0,0,IF(AP202-AQ202=0,0,MIN(AP202-AQ202,$D$1-$C202-SUMIF($J$15:AR$15,"Snowball",$J202:AR202))))</f>
        <v>0</v>
      </c>
      <c r="AT202" s="3">
        <f t="shared" si="293"/>
        <v>0</v>
      </c>
      <c r="AU202" s="104">
        <f t="shared" si="330"/>
        <v>0</v>
      </c>
      <c r="AV202" s="3">
        <f t="shared" si="331"/>
        <v>0</v>
      </c>
      <c r="AW202" s="3">
        <f t="shared" si="332"/>
        <v>0</v>
      </c>
      <c r="AX202" s="3">
        <f t="shared" si="260"/>
        <v>0</v>
      </c>
      <c r="AY202" s="3">
        <f t="shared" si="261"/>
        <v>0</v>
      </c>
      <c r="AZ202" s="3">
        <f>IF(AU202=0,0,IF(AW202-AX202=0,0,MIN(AW202-AX202,$D$1-$C202-SUMIF($J$15:AY$15,"Snowball",$J202:AY202))))</f>
        <v>0</v>
      </c>
      <c r="BA202" s="3">
        <f t="shared" si="294"/>
        <v>0</v>
      </c>
      <c r="BB202" s="104">
        <f t="shared" si="333"/>
        <v>0</v>
      </c>
      <c r="BC202" s="3">
        <f t="shared" si="334"/>
        <v>0</v>
      </c>
      <c r="BD202" s="3">
        <f t="shared" si="335"/>
        <v>0</v>
      </c>
      <c r="BE202" s="3">
        <f t="shared" si="262"/>
        <v>0</v>
      </c>
      <c r="BF202" s="3">
        <f t="shared" si="263"/>
        <v>0</v>
      </c>
      <c r="BG202" s="3">
        <f>IF(BB202=0,0,IF(BD202-BE202=0,0,MIN(BD202-BE202,$D$1-$C202-SUMIF($J$15:BF$15,"Snowball",$J202:BF202))))</f>
        <v>0</v>
      </c>
      <c r="BH202" s="3">
        <f t="shared" si="295"/>
        <v>0</v>
      </c>
      <c r="BI202" s="104">
        <f t="shared" si="336"/>
        <v>0</v>
      </c>
      <c r="BJ202" s="3">
        <f t="shared" si="337"/>
        <v>0</v>
      </c>
      <c r="BK202" s="3">
        <f t="shared" si="338"/>
        <v>0</v>
      </c>
      <c r="BL202" s="3">
        <f t="shared" si="264"/>
        <v>0</v>
      </c>
      <c r="BM202" s="3">
        <f t="shared" si="265"/>
        <v>0</v>
      </c>
      <c r="BN202" s="3">
        <f>IF(BI202=0,0,IF(BK202-BL202=0,0,MIN(BK202-BL202,$D$1-$C202-SUMIF($J$15:BM$15,"Snowball",$J202:BM202))))</f>
        <v>0</v>
      </c>
      <c r="BO202" s="3">
        <f t="shared" si="296"/>
        <v>0</v>
      </c>
      <c r="BP202" s="104">
        <f t="shared" si="339"/>
        <v>0</v>
      </c>
      <c r="BQ202" s="3">
        <f t="shared" si="340"/>
        <v>0</v>
      </c>
      <c r="BR202" s="3">
        <f t="shared" si="341"/>
        <v>0</v>
      </c>
      <c r="BS202" s="3">
        <f t="shared" si="266"/>
        <v>0</v>
      </c>
      <c r="BT202" s="3">
        <f t="shared" si="267"/>
        <v>0</v>
      </c>
      <c r="BU202" s="3">
        <f>IF(BP202=0,0,IF(BR202-BS202=0,0,MIN(BR202-BS202,$D$1-$C202-SUMIF($J$15:BT$15,"Snowball",$J202:BT202))))</f>
        <v>0</v>
      </c>
      <c r="BV202" s="3">
        <f t="shared" si="297"/>
        <v>0</v>
      </c>
      <c r="BW202" s="104">
        <f t="shared" si="342"/>
        <v>0</v>
      </c>
      <c r="BX202" s="3">
        <f t="shared" si="343"/>
        <v>0</v>
      </c>
      <c r="BY202" s="3">
        <f t="shared" si="344"/>
        <v>0</v>
      </c>
      <c r="BZ202" s="3">
        <f t="shared" si="268"/>
        <v>0</v>
      </c>
      <c r="CA202" s="3">
        <f t="shared" si="269"/>
        <v>0</v>
      </c>
      <c r="CB202" s="3">
        <f>IF(BW202=0,0,IF(BY202-BZ202=0,0,MIN(BY202-BZ202,$D$1-$C202-SUMIF($J$15:CA$15,"Snowball",$J202:CA202))))</f>
        <v>0</v>
      </c>
      <c r="CC202" s="3">
        <f t="shared" si="298"/>
        <v>0</v>
      </c>
      <c r="CD202" s="104">
        <f t="shared" si="345"/>
        <v>0</v>
      </c>
      <c r="CE202" s="3">
        <f t="shared" si="346"/>
        <v>0</v>
      </c>
      <c r="CF202" s="3">
        <f t="shared" si="347"/>
        <v>0</v>
      </c>
      <c r="CG202" s="3">
        <f t="shared" si="270"/>
        <v>0</v>
      </c>
      <c r="CH202" s="3">
        <f t="shared" si="271"/>
        <v>0</v>
      </c>
      <c r="CI202" s="3">
        <f>IF(CD202=0,0,IF(CF202-CG202=0,0,MIN(CF202-CG202,$D$1-$C202-SUMIF($J$15:CH$15,"Snowball",$J202:CH202))))</f>
        <v>0</v>
      </c>
      <c r="CJ202" s="3">
        <f t="shared" si="299"/>
        <v>0</v>
      </c>
      <c r="CK202" s="104">
        <f t="shared" si="348"/>
        <v>0</v>
      </c>
      <c r="CL202" s="3">
        <f t="shared" si="349"/>
        <v>0</v>
      </c>
      <c r="CM202" s="3">
        <f t="shared" si="350"/>
        <v>0</v>
      </c>
      <c r="CN202" s="3">
        <f t="shared" si="272"/>
        <v>0</v>
      </c>
      <c r="CO202" s="3">
        <f t="shared" si="273"/>
        <v>0</v>
      </c>
      <c r="CP202" s="3">
        <f>IF(CK202=0,0,IF(CM202-CN202=0,0,MIN(CM202-CN202,$D$1-$C202-SUMIF($J$15:CO$15,"Snowball",$J202:CO202))))</f>
        <v>0</v>
      </c>
      <c r="CQ202" s="3">
        <f t="shared" si="300"/>
        <v>0</v>
      </c>
      <c r="CR202" s="104">
        <f t="shared" si="351"/>
        <v>0</v>
      </c>
      <c r="CS202" s="3">
        <f t="shared" si="352"/>
        <v>0</v>
      </c>
      <c r="CT202" s="3">
        <f t="shared" si="353"/>
        <v>0</v>
      </c>
      <c r="CU202" s="3">
        <f t="shared" si="274"/>
        <v>0</v>
      </c>
      <c r="CV202" s="3">
        <f t="shared" si="275"/>
        <v>0</v>
      </c>
      <c r="CW202" s="3">
        <f>IF(CR202=0,0,IF(CT202-CU202=0,0,MIN(CT202-CU202,$D$1-$C202-SUMIF($J$15:CV$15,"Snowball",$J202:CV202))))</f>
        <v>0</v>
      </c>
      <c r="CX202" s="3">
        <f t="shared" si="301"/>
        <v>0</v>
      </c>
      <c r="CY202" s="104">
        <f t="shared" si="354"/>
        <v>0</v>
      </c>
      <c r="CZ202" s="3">
        <f t="shared" si="355"/>
        <v>0</v>
      </c>
      <c r="DA202" s="3">
        <f t="shared" si="356"/>
        <v>0</v>
      </c>
      <c r="DB202" s="3">
        <f t="shared" si="276"/>
        <v>0</v>
      </c>
      <c r="DC202" s="3">
        <f t="shared" si="277"/>
        <v>0</v>
      </c>
      <c r="DD202" s="3">
        <f>IF(CY202=0,0,IF(DA202-DB202=0,0,MIN(DA202-DB202,$D$1-$C202-SUMIF($J$15:DC$15,"Snowball",$J202:DC202))))</f>
        <v>0</v>
      </c>
      <c r="DE202" s="3">
        <f t="shared" si="302"/>
        <v>0</v>
      </c>
      <c r="DF202" s="104">
        <f t="shared" si="357"/>
        <v>0</v>
      </c>
      <c r="DG202" s="3">
        <f t="shared" si="358"/>
        <v>0</v>
      </c>
      <c r="DH202" s="3">
        <f t="shared" si="359"/>
        <v>0</v>
      </c>
      <c r="DI202" s="3">
        <f t="shared" si="278"/>
        <v>0</v>
      </c>
      <c r="DJ202" s="3">
        <f t="shared" si="279"/>
        <v>0</v>
      </c>
      <c r="DK202" s="3">
        <f>IF(DF202=0,0,IF(DH202-DI202=0,0,MIN(DH202-DI202,$D$1-$C202-SUMIF($J$15:DJ$15,"Snowball",$J202:DJ202))))</f>
        <v>0</v>
      </c>
      <c r="DL202" s="3">
        <f t="shared" si="303"/>
        <v>0</v>
      </c>
      <c r="DM202" s="104">
        <f t="shared" si="360"/>
        <v>0</v>
      </c>
      <c r="DN202" s="3">
        <f t="shared" si="361"/>
        <v>0</v>
      </c>
      <c r="DO202" s="3">
        <f t="shared" si="362"/>
        <v>0</v>
      </c>
      <c r="DP202" s="3">
        <f t="shared" si="280"/>
        <v>0</v>
      </c>
      <c r="DQ202" s="3">
        <f t="shared" si="281"/>
        <v>0</v>
      </c>
      <c r="DR202" s="3">
        <f>IF(DM202=0,0,IF(DO202-DP202=0,0,MIN(DO202-DP202,$D$1-$C202-SUMIF($J$15:DQ$15,"Snowball",$J202:DQ202))))</f>
        <v>0</v>
      </c>
      <c r="DS202" s="3">
        <f t="shared" si="304"/>
        <v>0</v>
      </c>
      <c r="DT202" s="104">
        <f t="shared" si="363"/>
        <v>0</v>
      </c>
      <c r="DU202" s="3">
        <f t="shared" si="364"/>
        <v>0</v>
      </c>
      <c r="DV202" s="3">
        <f t="shared" si="365"/>
        <v>0</v>
      </c>
      <c r="DW202" s="3">
        <f t="shared" si="282"/>
        <v>0</v>
      </c>
      <c r="DX202" s="3">
        <f t="shared" si="283"/>
        <v>0</v>
      </c>
      <c r="DY202" s="3">
        <f>IF(DT202=0,0,IF(DV202-DW202=0,0,MIN(DV202-DW202,$D$1-$C202-SUMIF($J$15:DX$15,"Snowball",$J202:DX202))))</f>
        <v>0</v>
      </c>
      <c r="DZ202" s="3">
        <f t="shared" si="305"/>
        <v>0</v>
      </c>
      <c r="EA202" s="104">
        <f t="shared" si="366"/>
        <v>0</v>
      </c>
      <c r="EB202" s="3">
        <f t="shared" si="367"/>
        <v>0</v>
      </c>
      <c r="EC202" s="3">
        <f t="shared" si="368"/>
        <v>0</v>
      </c>
      <c r="ED202" s="3">
        <f t="shared" si="284"/>
        <v>0</v>
      </c>
      <c r="EE202" s="3">
        <f t="shared" si="285"/>
        <v>0</v>
      </c>
      <c r="EF202" s="3">
        <f>IF(EA202=0,0,IF(EC202-ED202=0,0,MIN(EC202-ED202,$D$1-$C202-SUMIF($J$15:EE$15,"Snowball",$J202:EE202))))</f>
        <v>0</v>
      </c>
      <c r="EG202" s="3">
        <f t="shared" si="306"/>
        <v>0</v>
      </c>
      <c r="EH202" s="104">
        <f t="shared" si="369"/>
        <v>0</v>
      </c>
      <c r="EI202" s="3">
        <f t="shared" si="370"/>
        <v>0</v>
      </c>
      <c r="EJ202" s="3">
        <f t="shared" si="371"/>
        <v>0</v>
      </c>
      <c r="EK202" s="3">
        <f t="shared" si="286"/>
        <v>0</v>
      </c>
      <c r="EL202" s="3">
        <f t="shared" si="287"/>
        <v>0</v>
      </c>
      <c r="EM202" s="3">
        <f>IF(EH202=0,0,IF(EJ202-EK202=0,0,MIN(EJ202-EK202,$D$1-$C202-SUMIF($J$15:EL$15,"Snowball",$J202:EL202))))</f>
        <v>0</v>
      </c>
      <c r="EN202" s="3">
        <f t="shared" si="307"/>
        <v>0</v>
      </c>
    </row>
    <row r="203" spans="1:144" x14ac:dyDescent="0.25">
      <c r="A203" s="1" t="s">
        <v>203</v>
      </c>
      <c r="B203" s="76">
        <f t="shared" si="308"/>
        <v>0</v>
      </c>
      <c r="C203" s="3">
        <f t="shared" si="309"/>
        <v>0</v>
      </c>
      <c r="D203" s="101">
        <f t="shared" si="310"/>
        <v>0</v>
      </c>
      <c r="E203" s="104">
        <f t="shared" si="311"/>
        <v>0</v>
      </c>
      <c r="F203" s="3">
        <f t="shared" si="312"/>
        <v>0</v>
      </c>
      <c r="G203" s="3">
        <f t="shared" si="313"/>
        <v>0</v>
      </c>
      <c r="H203" s="3">
        <f t="shared" si="248"/>
        <v>0</v>
      </c>
      <c r="I203" s="3">
        <f t="shared" si="249"/>
        <v>0</v>
      </c>
      <c r="J203" s="3">
        <f t="shared" si="314"/>
        <v>0</v>
      </c>
      <c r="K203" s="3">
        <f t="shared" si="288"/>
        <v>0</v>
      </c>
      <c r="L203" s="104">
        <f t="shared" si="315"/>
        <v>0</v>
      </c>
      <c r="M203" s="3">
        <f t="shared" si="316"/>
        <v>0</v>
      </c>
      <c r="N203" s="3">
        <f t="shared" si="317"/>
        <v>0</v>
      </c>
      <c r="O203" s="3">
        <f t="shared" si="250"/>
        <v>0</v>
      </c>
      <c r="P203" s="3">
        <f t="shared" si="251"/>
        <v>0</v>
      </c>
      <c r="Q203" s="3">
        <f>IF(L203=0,0,IF(N203-O203=0,0,MIN(N203-O203,$D$1-$C203-SUMIF($J$15:P$15,"Snowball",$J203:P203))))</f>
        <v>0</v>
      </c>
      <c r="R203" s="3">
        <f t="shared" si="289"/>
        <v>0</v>
      </c>
      <c r="S203" s="104">
        <f t="shared" si="318"/>
        <v>0</v>
      </c>
      <c r="T203" s="3">
        <f t="shared" si="319"/>
        <v>0</v>
      </c>
      <c r="U203" s="3">
        <f t="shared" si="320"/>
        <v>0</v>
      </c>
      <c r="V203" s="3">
        <f t="shared" si="252"/>
        <v>0</v>
      </c>
      <c r="W203" s="3">
        <f t="shared" si="253"/>
        <v>0</v>
      </c>
      <c r="X203" s="3">
        <f>IF(S203=0,0,IF(U203-V203=0,0,MIN(U203-V203,$D$1-$C203-SUMIF($J$15:W$15,"Snowball",$J203:W203))))</f>
        <v>0</v>
      </c>
      <c r="Y203" s="3">
        <f t="shared" si="290"/>
        <v>0</v>
      </c>
      <c r="Z203" s="104">
        <f t="shared" si="321"/>
        <v>0</v>
      </c>
      <c r="AA203" s="3">
        <f t="shared" si="322"/>
        <v>0</v>
      </c>
      <c r="AB203" s="3">
        <f t="shared" si="323"/>
        <v>0</v>
      </c>
      <c r="AC203" s="3">
        <f t="shared" si="254"/>
        <v>0</v>
      </c>
      <c r="AD203" s="3">
        <f t="shared" si="255"/>
        <v>0</v>
      </c>
      <c r="AE203" s="3">
        <f>IF(Z203=0,0,IF(AB203-AC203=0,0,MIN(AB203-AC203,$D$1-$C203-SUMIF($J$15:AD$15,"Snowball",$J203:AD203))))</f>
        <v>0</v>
      </c>
      <c r="AF203" s="3">
        <f t="shared" si="291"/>
        <v>0</v>
      </c>
      <c r="AG203" s="104">
        <f t="shared" si="324"/>
        <v>0</v>
      </c>
      <c r="AH203" s="3">
        <f t="shared" si="325"/>
        <v>0</v>
      </c>
      <c r="AI203" s="3">
        <f t="shared" si="326"/>
        <v>0</v>
      </c>
      <c r="AJ203" s="3">
        <f t="shared" si="256"/>
        <v>0</v>
      </c>
      <c r="AK203" s="3">
        <f t="shared" si="257"/>
        <v>0</v>
      </c>
      <c r="AL203" s="3">
        <f>IF(AG203=0,0,IF(AI203-AJ203=0,0,MIN(AI203-AJ203,$D$1-$C203-SUMIF($J$15:AK$15,"Snowball",$J203:AK203))))</f>
        <v>0</v>
      </c>
      <c r="AM203" s="3">
        <f t="shared" si="292"/>
        <v>0</v>
      </c>
      <c r="AN203" s="104">
        <f t="shared" si="327"/>
        <v>0</v>
      </c>
      <c r="AO203" s="3">
        <f t="shared" si="328"/>
        <v>0</v>
      </c>
      <c r="AP203" s="3">
        <f t="shared" si="329"/>
        <v>0</v>
      </c>
      <c r="AQ203" s="3">
        <f t="shared" si="258"/>
        <v>0</v>
      </c>
      <c r="AR203" s="3">
        <f t="shared" si="259"/>
        <v>0</v>
      </c>
      <c r="AS203" s="3">
        <f>IF(AN203=0,0,IF(AP203-AQ203=0,0,MIN(AP203-AQ203,$D$1-$C203-SUMIF($J$15:AR$15,"Snowball",$J203:AR203))))</f>
        <v>0</v>
      </c>
      <c r="AT203" s="3">
        <f t="shared" si="293"/>
        <v>0</v>
      </c>
      <c r="AU203" s="104">
        <f t="shared" si="330"/>
        <v>0</v>
      </c>
      <c r="AV203" s="3">
        <f t="shared" si="331"/>
        <v>0</v>
      </c>
      <c r="AW203" s="3">
        <f t="shared" si="332"/>
        <v>0</v>
      </c>
      <c r="AX203" s="3">
        <f t="shared" si="260"/>
        <v>0</v>
      </c>
      <c r="AY203" s="3">
        <f t="shared" si="261"/>
        <v>0</v>
      </c>
      <c r="AZ203" s="3">
        <f>IF(AU203=0,0,IF(AW203-AX203=0,0,MIN(AW203-AX203,$D$1-$C203-SUMIF($J$15:AY$15,"Snowball",$J203:AY203))))</f>
        <v>0</v>
      </c>
      <c r="BA203" s="3">
        <f t="shared" si="294"/>
        <v>0</v>
      </c>
      <c r="BB203" s="104">
        <f t="shared" si="333"/>
        <v>0</v>
      </c>
      <c r="BC203" s="3">
        <f t="shared" si="334"/>
        <v>0</v>
      </c>
      <c r="BD203" s="3">
        <f t="shared" si="335"/>
        <v>0</v>
      </c>
      <c r="BE203" s="3">
        <f t="shared" si="262"/>
        <v>0</v>
      </c>
      <c r="BF203" s="3">
        <f t="shared" si="263"/>
        <v>0</v>
      </c>
      <c r="BG203" s="3">
        <f>IF(BB203=0,0,IF(BD203-BE203=0,0,MIN(BD203-BE203,$D$1-$C203-SUMIF($J$15:BF$15,"Snowball",$J203:BF203))))</f>
        <v>0</v>
      </c>
      <c r="BH203" s="3">
        <f t="shared" si="295"/>
        <v>0</v>
      </c>
      <c r="BI203" s="104">
        <f t="shared" si="336"/>
        <v>0</v>
      </c>
      <c r="BJ203" s="3">
        <f t="shared" si="337"/>
        <v>0</v>
      </c>
      <c r="BK203" s="3">
        <f t="shared" si="338"/>
        <v>0</v>
      </c>
      <c r="BL203" s="3">
        <f t="shared" si="264"/>
        <v>0</v>
      </c>
      <c r="BM203" s="3">
        <f t="shared" si="265"/>
        <v>0</v>
      </c>
      <c r="BN203" s="3">
        <f>IF(BI203=0,0,IF(BK203-BL203=0,0,MIN(BK203-BL203,$D$1-$C203-SUMIF($J$15:BM$15,"Snowball",$J203:BM203))))</f>
        <v>0</v>
      </c>
      <c r="BO203" s="3">
        <f t="shared" si="296"/>
        <v>0</v>
      </c>
      <c r="BP203" s="104">
        <f t="shared" si="339"/>
        <v>0</v>
      </c>
      <c r="BQ203" s="3">
        <f t="shared" si="340"/>
        <v>0</v>
      </c>
      <c r="BR203" s="3">
        <f t="shared" si="341"/>
        <v>0</v>
      </c>
      <c r="BS203" s="3">
        <f t="shared" si="266"/>
        <v>0</v>
      </c>
      <c r="BT203" s="3">
        <f t="shared" si="267"/>
        <v>0</v>
      </c>
      <c r="BU203" s="3">
        <f>IF(BP203=0,0,IF(BR203-BS203=0,0,MIN(BR203-BS203,$D$1-$C203-SUMIF($J$15:BT$15,"Snowball",$J203:BT203))))</f>
        <v>0</v>
      </c>
      <c r="BV203" s="3">
        <f t="shared" si="297"/>
        <v>0</v>
      </c>
      <c r="BW203" s="104">
        <f t="shared" si="342"/>
        <v>0</v>
      </c>
      <c r="BX203" s="3">
        <f t="shared" si="343"/>
        <v>0</v>
      </c>
      <c r="BY203" s="3">
        <f t="shared" si="344"/>
        <v>0</v>
      </c>
      <c r="BZ203" s="3">
        <f t="shared" si="268"/>
        <v>0</v>
      </c>
      <c r="CA203" s="3">
        <f t="shared" si="269"/>
        <v>0</v>
      </c>
      <c r="CB203" s="3">
        <f>IF(BW203=0,0,IF(BY203-BZ203=0,0,MIN(BY203-BZ203,$D$1-$C203-SUMIF($J$15:CA$15,"Snowball",$J203:CA203))))</f>
        <v>0</v>
      </c>
      <c r="CC203" s="3">
        <f t="shared" si="298"/>
        <v>0</v>
      </c>
      <c r="CD203" s="104">
        <f t="shared" si="345"/>
        <v>0</v>
      </c>
      <c r="CE203" s="3">
        <f t="shared" si="346"/>
        <v>0</v>
      </c>
      <c r="CF203" s="3">
        <f t="shared" si="347"/>
        <v>0</v>
      </c>
      <c r="CG203" s="3">
        <f t="shared" si="270"/>
        <v>0</v>
      </c>
      <c r="CH203" s="3">
        <f t="shared" si="271"/>
        <v>0</v>
      </c>
      <c r="CI203" s="3">
        <f>IF(CD203=0,0,IF(CF203-CG203=0,0,MIN(CF203-CG203,$D$1-$C203-SUMIF($J$15:CH$15,"Snowball",$J203:CH203))))</f>
        <v>0</v>
      </c>
      <c r="CJ203" s="3">
        <f t="shared" si="299"/>
        <v>0</v>
      </c>
      <c r="CK203" s="104">
        <f t="shared" si="348"/>
        <v>0</v>
      </c>
      <c r="CL203" s="3">
        <f t="shared" si="349"/>
        <v>0</v>
      </c>
      <c r="CM203" s="3">
        <f t="shared" si="350"/>
        <v>0</v>
      </c>
      <c r="CN203" s="3">
        <f t="shared" si="272"/>
        <v>0</v>
      </c>
      <c r="CO203" s="3">
        <f t="shared" si="273"/>
        <v>0</v>
      </c>
      <c r="CP203" s="3">
        <f>IF(CK203=0,0,IF(CM203-CN203=0,0,MIN(CM203-CN203,$D$1-$C203-SUMIF($J$15:CO$15,"Snowball",$J203:CO203))))</f>
        <v>0</v>
      </c>
      <c r="CQ203" s="3">
        <f t="shared" si="300"/>
        <v>0</v>
      </c>
      <c r="CR203" s="104">
        <f t="shared" si="351"/>
        <v>0</v>
      </c>
      <c r="CS203" s="3">
        <f t="shared" si="352"/>
        <v>0</v>
      </c>
      <c r="CT203" s="3">
        <f t="shared" si="353"/>
        <v>0</v>
      </c>
      <c r="CU203" s="3">
        <f t="shared" si="274"/>
        <v>0</v>
      </c>
      <c r="CV203" s="3">
        <f t="shared" si="275"/>
        <v>0</v>
      </c>
      <c r="CW203" s="3">
        <f>IF(CR203=0,0,IF(CT203-CU203=0,0,MIN(CT203-CU203,$D$1-$C203-SUMIF($J$15:CV$15,"Snowball",$J203:CV203))))</f>
        <v>0</v>
      </c>
      <c r="CX203" s="3">
        <f t="shared" si="301"/>
        <v>0</v>
      </c>
      <c r="CY203" s="104">
        <f t="shared" si="354"/>
        <v>0</v>
      </c>
      <c r="CZ203" s="3">
        <f t="shared" si="355"/>
        <v>0</v>
      </c>
      <c r="DA203" s="3">
        <f t="shared" si="356"/>
        <v>0</v>
      </c>
      <c r="DB203" s="3">
        <f t="shared" si="276"/>
        <v>0</v>
      </c>
      <c r="DC203" s="3">
        <f t="shared" si="277"/>
        <v>0</v>
      </c>
      <c r="DD203" s="3">
        <f>IF(CY203=0,0,IF(DA203-DB203=0,0,MIN(DA203-DB203,$D$1-$C203-SUMIF($J$15:DC$15,"Snowball",$J203:DC203))))</f>
        <v>0</v>
      </c>
      <c r="DE203" s="3">
        <f t="shared" si="302"/>
        <v>0</v>
      </c>
      <c r="DF203" s="104">
        <f t="shared" si="357"/>
        <v>0</v>
      </c>
      <c r="DG203" s="3">
        <f t="shared" si="358"/>
        <v>0</v>
      </c>
      <c r="DH203" s="3">
        <f t="shared" si="359"/>
        <v>0</v>
      </c>
      <c r="DI203" s="3">
        <f t="shared" si="278"/>
        <v>0</v>
      </c>
      <c r="DJ203" s="3">
        <f t="shared" si="279"/>
        <v>0</v>
      </c>
      <c r="DK203" s="3">
        <f>IF(DF203=0,0,IF(DH203-DI203=0,0,MIN(DH203-DI203,$D$1-$C203-SUMIF($J$15:DJ$15,"Snowball",$J203:DJ203))))</f>
        <v>0</v>
      </c>
      <c r="DL203" s="3">
        <f t="shared" si="303"/>
        <v>0</v>
      </c>
      <c r="DM203" s="104">
        <f t="shared" si="360"/>
        <v>0</v>
      </c>
      <c r="DN203" s="3">
        <f t="shared" si="361"/>
        <v>0</v>
      </c>
      <c r="DO203" s="3">
        <f t="shared" si="362"/>
        <v>0</v>
      </c>
      <c r="DP203" s="3">
        <f t="shared" si="280"/>
        <v>0</v>
      </c>
      <c r="DQ203" s="3">
        <f t="shared" si="281"/>
        <v>0</v>
      </c>
      <c r="DR203" s="3">
        <f>IF(DM203=0,0,IF(DO203-DP203=0,0,MIN(DO203-DP203,$D$1-$C203-SUMIF($J$15:DQ$15,"Snowball",$J203:DQ203))))</f>
        <v>0</v>
      </c>
      <c r="DS203" s="3">
        <f t="shared" si="304"/>
        <v>0</v>
      </c>
      <c r="DT203" s="104">
        <f t="shared" si="363"/>
        <v>0</v>
      </c>
      <c r="DU203" s="3">
        <f t="shared" si="364"/>
        <v>0</v>
      </c>
      <c r="DV203" s="3">
        <f t="shared" si="365"/>
        <v>0</v>
      </c>
      <c r="DW203" s="3">
        <f t="shared" si="282"/>
        <v>0</v>
      </c>
      <c r="DX203" s="3">
        <f t="shared" si="283"/>
        <v>0</v>
      </c>
      <c r="DY203" s="3">
        <f>IF(DT203=0,0,IF(DV203-DW203=0,0,MIN(DV203-DW203,$D$1-$C203-SUMIF($J$15:DX$15,"Snowball",$J203:DX203))))</f>
        <v>0</v>
      </c>
      <c r="DZ203" s="3">
        <f t="shared" si="305"/>
        <v>0</v>
      </c>
      <c r="EA203" s="104">
        <f t="shared" si="366"/>
        <v>0</v>
      </c>
      <c r="EB203" s="3">
        <f t="shared" si="367"/>
        <v>0</v>
      </c>
      <c r="EC203" s="3">
        <f t="shared" si="368"/>
        <v>0</v>
      </c>
      <c r="ED203" s="3">
        <f t="shared" si="284"/>
        <v>0</v>
      </c>
      <c r="EE203" s="3">
        <f t="shared" si="285"/>
        <v>0</v>
      </c>
      <c r="EF203" s="3">
        <f>IF(EA203=0,0,IF(EC203-ED203=0,0,MIN(EC203-ED203,$D$1-$C203-SUMIF($J$15:EE$15,"Snowball",$J203:EE203))))</f>
        <v>0</v>
      </c>
      <c r="EG203" s="3">
        <f t="shared" si="306"/>
        <v>0</v>
      </c>
      <c r="EH203" s="104">
        <f t="shared" si="369"/>
        <v>0</v>
      </c>
      <c r="EI203" s="3">
        <f t="shared" si="370"/>
        <v>0</v>
      </c>
      <c r="EJ203" s="3">
        <f t="shared" si="371"/>
        <v>0</v>
      </c>
      <c r="EK203" s="3">
        <f t="shared" si="286"/>
        <v>0</v>
      </c>
      <c r="EL203" s="3">
        <f t="shared" si="287"/>
        <v>0</v>
      </c>
      <c r="EM203" s="3">
        <f>IF(EH203=0,0,IF(EJ203-EK203=0,0,MIN(EJ203-EK203,$D$1-$C203-SUMIF($J$15:EL$15,"Snowball",$J203:EL203))))</f>
        <v>0</v>
      </c>
      <c r="EN203" s="3">
        <f t="shared" si="307"/>
        <v>0</v>
      </c>
    </row>
    <row r="204" spans="1:144" x14ac:dyDescent="0.25">
      <c r="A204" s="1" t="s">
        <v>204</v>
      </c>
      <c r="B204" s="76">
        <f t="shared" si="308"/>
        <v>0</v>
      </c>
      <c r="C204" s="3">
        <f t="shared" si="309"/>
        <v>0</v>
      </c>
      <c r="D204" s="101">
        <f t="shared" si="310"/>
        <v>0</v>
      </c>
      <c r="E204" s="104">
        <f t="shared" si="311"/>
        <v>0</v>
      </c>
      <c r="F204" s="3">
        <f t="shared" si="312"/>
        <v>0</v>
      </c>
      <c r="G204" s="3">
        <f t="shared" si="313"/>
        <v>0</v>
      </c>
      <c r="H204" s="3">
        <f t="shared" si="248"/>
        <v>0</v>
      </c>
      <c r="I204" s="3">
        <f t="shared" si="249"/>
        <v>0</v>
      </c>
      <c r="J204" s="3">
        <f t="shared" si="314"/>
        <v>0</v>
      </c>
      <c r="K204" s="3">
        <f t="shared" si="288"/>
        <v>0</v>
      </c>
      <c r="L204" s="104">
        <f t="shared" si="315"/>
        <v>0</v>
      </c>
      <c r="M204" s="3">
        <f t="shared" si="316"/>
        <v>0</v>
      </c>
      <c r="N204" s="3">
        <f t="shared" si="317"/>
        <v>0</v>
      </c>
      <c r="O204" s="3">
        <f t="shared" si="250"/>
        <v>0</v>
      </c>
      <c r="P204" s="3">
        <f t="shared" si="251"/>
        <v>0</v>
      </c>
      <c r="Q204" s="3">
        <f>IF(L204=0,0,IF(N204-O204=0,0,MIN(N204-O204,$D$1-$C204-SUMIF($J$15:P$15,"Snowball",$J204:P204))))</f>
        <v>0</v>
      </c>
      <c r="R204" s="3">
        <f t="shared" si="289"/>
        <v>0</v>
      </c>
      <c r="S204" s="104">
        <f t="shared" si="318"/>
        <v>0</v>
      </c>
      <c r="T204" s="3">
        <f t="shared" si="319"/>
        <v>0</v>
      </c>
      <c r="U204" s="3">
        <f t="shared" si="320"/>
        <v>0</v>
      </c>
      <c r="V204" s="3">
        <f t="shared" si="252"/>
        <v>0</v>
      </c>
      <c r="W204" s="3">
        <f t="shared" si="253"/>
        <v>0</v>
      </c>
      <c r="X204" s="3">
        <f>IF(S204=0,0,IF(U204-V204=0,0,MIN(U204-V204,$D$1-$C204-SUMIF($J$15:W$15,"Snowball",$J204:W204))))</f>
        <v>0</v>
      </c>
      <c r="Y204" s="3">
        <f t="shared" si="290"/>
        <v>0</v>
      </c>
      <c r="Z204" s="104">
        <f t="shared" si="321"/>
        <v>0</v>
      </c>
      <c r="AA204" s="3">
        <f t="shared" si="322"/>
        <v>0</v>
      </c>
      <c r="AB204" s="3">
        <f t="shared" si="323"/>
        <v>0</v>
      </c>
      <c r="AC204" s="3">
        <f t="shared" si="254"/>
        <v>0</v>
      </c>
      <c r="AD204" s="3">
        <f t="shared" si="255"/>
        <v>0</v>
      </c>
      <c r="AE204" s="3">
        <f>IF(Z204=0,0,IF(AB204-AC204=0,0,MIN(AB204-AC204,$D$1-$C204-SUMIF($J$15:AD$15,"Snowball",$J204:AD204))))</f>
        <v>0</v>
      </c>
      <c r="AF204" s="3">
        <f t="shared" si="291"/>
        <v>0</v>
      </c>
      <c r="AG204" s="104">
        <f t="shared" si="324"/>
        <v>0</v>
      </c>
      <c r="AH204" s="3">
        <f t="shared" si="325"/>
        <v>0</v>
      </c>
      <c r="AI204" s="3">
        <f t="shared" si="326"/>
        <v>0</v>
      </c>
      <c r="AJ204" s="3">
        <f t="shared" si="256"/>
        <v>0</v>
      </c>
      <c r="AK204" s="3">
        <f t="shared" si="257"/>
        <v>0</v>
      </c>
      <c r="AL204" s="3">
        <f>IF(AG204=0,0,IF(AI204-AJ204=0,0,MIN(AI204-AJ204,$D$1-$C204-SUMIF($J$15:AK$15,"Snowball",$J204:AK204))))</f>
        <v>0</v>
      </c>
      <c r="AM204" s="3">
        <f t="shared" si="292"/>
        <v>0</v>
      </c>
      <c r="AN204" s="104">
        <f t="shared" si="327"/>
        <v>0</v>
      </c>
      <c r="AO204" s="3">
        <f t="shared" si="328"/>
        <v>0</v>
      </c>
      <c r="AP204" s="3">
        <f t="shared" si="329"/>
        <v>0</v>
      </c>
      <c r="AQ204" s="3">
        <f t="shared" si="258"/>
        <v>0</v>
      </c>
      <c r="AR204" s="3">
        <f t="shared" si="259"/>
        <v>0</v>
      </c>
      <c r="AS204" s="3">
        <f>IF(AN204=0,0,IF(AP204-AQ204=0,0,MIN(AP204-AQ204,$D$1-$C204-SUMIF($J$15:AR$15,"Snowball",$J204:AR204))))</f>
        <v>0</v>
      </c>
      <c r="AT204" s="3">
        <f t="shared" si="293"/>
        <v>0</v>
      </c>
      <c r="AU204" s="104">
        <f t="shared" si="330"/>
        <v>0</v>
      </c>
      <c r="AV204" s="3">
        <f t="shared" si="331"/>
        <v>0</v>
      </c>
      <c r="AW204" s="3">
        <f t="shared" si="332"/>
        <v>0</v>
      </c>
      <c r="AX204" s="3">
        <f t="shared" si="260"/>
        <v>0</v>
      </c>
      <c r="AY204" s="3">
        <f t="shared" si="261"/>
        <v>0</v>
      </c>
      <c r="AZ204" s="3">
        <f>IF(AU204=0,0,IF(AW204-AX204=0,0,MIN(AW204-AX204,$D$1-$C204-SUMIF($J$15:AY$15,"Snowball",$J204:AY204))))</f>
        <v>0</v>
      </c>
      <c r="BA204" s="3">
        <f t="shared" si="294"/>
        <v>0</v>
      </c>
      <c r="BB204" s="104">
        <f t="shared" si="333"/>
        <v>0</v>
      </c>
      <c r="BC204" s="3">
        <f t="shared" si="334"/>
        <v>0</v>
      </c>
      <c r="BD204" s="3">
        <f t="shared" si="335"/>
        <v>0</v>
      </c>
      <c r="BE204" s="3">
        <f t="shared" si="262"/>
        <v>0</v>
      </c>
      <c r="BF204" s="3">
        <f t="shared" si="263"/>
        <v>0</v>
      </c>
      <c r="BG204" s="3">
        <f>IF(BB204=0,0,IF(BD204-BE204=0,0,MIN(BD204-BE204,$D$1-$C204-SUMIF($J$15:BF$15,"Snowball",$J204:BF204))))</f>
        <v>0</v>
      </c>
      <c r="BH204" s="3">
        <f t="shared" si="295"/>
        <v>0</v>
      </c>
      <c r="BI204" s="104">
        <f t="shared" si="336"/>
        <v>0</v>
      </c>
      <c r="BJ204" s="3">
        <f t="shared" si="337"/>
        <v>0</v>
      </c>
      <c r="BK204" s="3">
        <f t="shared" si="338"/>
        <v>0</v>
      </c>
      <c r="BL204" s="3">
        <f t="shared" si="264"/>
        <v>0</v>
      </c>
      <c r="BM204" s="3">
        <f t="shared" si="265"/>
        <v>0</v>
      </c>
      <c r="BN204" s="3">
        <f>IF(BI204=0,0,IF(BK204-BL204=0,0,MIN(BK204-BL204,$D$1-$C204-SUMIF($J$15:BM$15,"Snowball",$J204:BM204))))</f>
        <v>0</v>
      </c>
      <c r="BO204" s="3">
        <f t="shared" si="296"/>
        <v>0</v>
      </c>
      <c r="BP204" s="104">
        <f t="shared" si="339"/>
        <v>0</v>
      </c>
      <c r="BQ204" s="3">
        <f t="shared" si="340"/>
        <v>0</v>
      </c>
      <c r="BR204" s="3">
        <f t="shared" si="341"/>
        <v>0</v>
      </c>
      <c r="BS204" s="3">
        <f t="shared" si="266"/>
        <v>0</v>
      </c>
      <c r="BT204" s="3">
        <f t="shared" si="267"/>
        <v>0</v>
      </c>
      <c r="BU204" s="3">
        <f>IF(BP204=0,0,IF(BR204-BS204=0,0,MIN(BR204-BS204,$D$1-$C204-SUMIF($J$15:BT$15,"Snowball",$J204:BT204))))</f>
        <v>0</v>
      </c>
      <c r="BV204" s="3">
        <f t="shared" si="297"/>
        <v>0</v>
      </c>
      <c r="BW204" s="104">
        <f t="shared" si="342"/>
        <v>0</v>
      </c>
      <c r="BX204" s="3">
        <f t="shared" si="343"/>
        <v>0</v>
      </c>
      <c r="BY204" s="3">
        <f t="shared" si="344"/>
        <v>0</v>
      </c>
      <c r="BZ204" s="3">
        <f t="shared" si="268"/>
        <v>0</v>
      </c>
      <c r="CA204" s="3">
        <f t="shared" si="269"/>
        <v>0</v>
      </c>
      <c r="CB204" s="3">
        <f>IF(BW204=0,0,IF(BY204-BZ204=0,0,MIN(BY204-BZ204,$D$1-$C204-SUMIF($J$15:CA$15,"Snowball",$J204:CA204))))</f>
        <v>0</v>
      </c>
      <c r="CC204" s="3">
        <f t="shared" si="298"/>
        <v>0</v>
      </c>
      <c r="CD204" s="104">
        <f t="shared" si="345"/>
        <v>0</v>
      </c>
      <c r="CE204" s="3">
        <f t="shared" si="346"/>
        <v>0</v>
      </c>
      <c r="CF204" s="3">
        <f t="shared" si="347"/>
        <v>0</v>
      </c>
      <c r="CG204" s="3">
        <f t="shared" si="270"/>
        <v>0</v>
      </c>
      <c r="CH204" s="3">
        <f t="shared" si="271"/>
        <v>0</v>
      </c>
      <c r="CI204" s="3">
        <f>IF(CD204=0,0,IF(CF204-CG204=0,0,MIN(CF204-CG204,$D$1-$C204-SUMIF($J$15:CH$15,"Snowball",$J204:CH204))))</f>
        <v>0</v>
      </c>
      <c r="CJ204" s="3">
        <f t="shared" si="299"/>
        <v>0</v>
      </c>
      <c r="CK204" s="104">
        <f t="shared" si="348"/>
        <v>0</v>
      </c>
      <c r="CL204" s="3">
        <f t="shared" si="349"/>
        <v>0</v>
      </c>
      <c r="CM204" s="3">
        <f t="shared" si="350"/>
        <v>0</v>
      </c>
      <c r="CN204" s="3">
        <f t="shared" si="272"/>
        <v>0</v>
      </c>
      <c r="CO204" s="3">
        <f t="shared" si="273"/>
        <v>0</v>
      </c>
      <c r="CP204" s="3">
        <f>IF(CK204=0,0,IF(CM204-CN204=0,0,MIN(CM204-CN204,$D$1-$C204-SUMIF($J$15:CO$15,"Snowball",$J204:CO204))))</f>
        <v>0</v>
      </c>
      <c r="CQ204" s="3">
        <f t="shared" si="300"/>
        <v>0</v>
      </c>
      <c r="CR204" s="104">
        <f t="shared" si="351"/>
        <v>0</v>
      </c>
      <c r="CS204" s="3">
        <f t="shared" si="352"/>
        <v>0</v>
      </c>
      <c r="CT204" s="3">
        <f t="shared" si="353"/>
        <v>0</v>
      </c>
      <c r="CU204" s="3">
        <f t="shared" si="274"/>
        <v>0</v>
      </c>
      <c r="CV204" s="3">
        <f t="shared" si="275"/>
        <v>0</v>
      </c>
      <c r="CW204" s="3">
        <f>IF(CR204=0,0,IF(CT204-CU204=0,0,MIN(CT204-CU204,$D$1-$C204-SUMIF($J$15:CV$15,"Snowball",$J204:CV204))))</f>
        <v>0</v>
      </c>
      <c r="CX204" s="3">
        <f t="shared" si="301"/>
        <v>0</v>
      </c>
      <c r="CY204" s="104">
        <f t="shared" si="354"/>
        <v>0</v>
      </c>
      <c r="CZ204" s="3">
        <f t="shared" si="355"/>
        <v>0</v>
      </c>
      <c r="DA204" s="3">
        <f t="shared" si="356"/>
        <v>0</v>
      </c>
      <c r="DB204" s="3">
        <f t="shared" si="276"/>
        <v>0</v>
      </c>
      <c r="DC204" s="3">
        <f t="shared" si="277"/>
        <v>0</v>
      </c>
      <c r="DD204" s="3">
        <f>IF(CY204=0,0,IF(DA204-DB204=0,0,MIN(DA204-DB204,$D$1-$C204-SUMIF($J$15:DC$15,"Snowball",$J204:DC204))))</f>
        <v>0</v>
      </c>
      <c r="DE204" s="3">
        <f t="shared" si="302"/>
        <v>0</v>
      </c>
      <c r="DF204" s="104">
        <f t="shared" si="357"/>
        <v>0</v>
      </c>
      <c r="DG204" s="3">
        <f t="shared" si="358"/>
        <v>0</v>
      </c>
      <c r="DH204" s="3">
        <f t="shared" si="359"/>
        <v>0</v>
      </c>
      <c r="DI204" s="3">
        <f t="shared" si="278"/>
        <v>0</v>
      </c>
      <c r="DJ204" s="3">
        <f t="shared" si="279"/>
        <v>0</v>
      </c>
      <c r="DK204" s="3">
        <f>IF(DF204=0,0,IF(DH204-DI204=0,0,MIN(DH204-DI204,$D$1-$C204-SUMIF($J$15:DJ$15,"Snowball",$J204:DJ204))))</f>
        <v>0</v>
      </c>
      <c r="DL204" s="3">
        <f t="shared" si="303"/>
        <v>0</v>
      </c>
      <c r="DM204" s="104">
        <f t="shared" si="360"/>
        <v>0</v>
      </c>
      <c r="DN204" s="3">
        <f t="shared" si="361"/>
        <v>0</v>
      </c>
      <c r="DO204" s="3">
        <f t="shared" si="362"/>
        <v>0</v>
      </c>
      <c r="DP204" s="3">
        <f t="shared" si="280"/>
        <v>0</v>
      </c>
      <c r="DQ204" s="3">
        <f t="shared" si="281"/>
        <v>0</v>
      </c>
      <c r="DR204" s="3">
        <f>IF(DM204=0,0,IF(DO204-DP204=0,0,MIN(DO204-DP204,$D$1-$C204-SUMIF($J$15:DQ$15,"Snowball",$J204:DQ204))))</f>
        <v>0</v>
      </c>
      <c r="DS204" s="3">
        <f t="shared" si="304"/>
        <v>0</v>
      </c>
      <c r="DT204" s="104">
        <f t="shared" si="363"/>
        <v>0</v>
      </c>
      <c r="DU204" s="3">
        <f t="shared" si="364"/>
        <v>0</v>
      </c>
      <c r="DV204" s="3">
        <f t="shared" si="365"/>
        <v>0</v>
      </c>
      <c r="DW204" s="3">
        <f t="shared" si="282"/>
        <v>0</v>
      </c>
      <c r="DX204" s="3">
        <f t="shared" si="283"/>
        <v>0</v>
      </c>
      <c r="DY204" s="3">
        <f>IF(DT204=0,0,IF(DV204-DW204=0,0,MIN(DV204-DW204,$D$1-$C204-SUMIF($J$15:DX$15,"Snowball",$J204:DX204))))</f>
        <v>0</v>
      </c>
      <c r="DZ204" s="3">
        <f t="shared" si="305"/>
        <v>0</v>
      </c>
      <c r="EA204" s="104">
        <f t="shared" si="366"/>
        <v>0</v>
      </c>
      <c r="EB204" s="3">
        <f t="shared" si="367"/>
        <v>0</v>
      </c>
      <c r="EC204" s="3">
        <f t="shared" si="368"/>
        <v>0</v>
      </c>
      <c r="ED204" s="3">
        <f t="shared" si="284"/>
        <v>0</v>
      </c>
      <c r="EE204" s="3">
        <f t="shared" si="285"/>
        <v>0</v>
      </c>
      <c r="EF204" s="3">
        <f>IF(EA204=0,0,IF(EC204-ED204=0,0,MIN(EC204-ED204,$D$1-$C204-SUMIF($J$15:EE$15,"Snowball",$J204:EE204))))</f>
        <v>0</v>
      </c>
      <c r="EG204" s="3">
        <f t="shared" si="306"/>
        <v>0</v>
      </c>
      <c r="EH204" s="104">
        <f t="shared" si="369"/>
        <v>0</v>
      </c>
      <c r="EI204" s="3">
        <f t="shared" si="370"/>
        <v>0</v>
      </c>
      <c r="EJ204" s="3">
        <f t="shared" si="371"/>
        <v>0</v>
      </c>
      <c r="EK204" s="3">
        <f t="shared" si="286"/>
        <v>0</v>
      </c>
      <c r="EL204" s="3">
        <f t="shared" si="287"/>
        <v>0</v>
      </c>
      <c r="EM204" s="3">
        <f>IF(EH204=0,0,IF(EJ204-EK204=0,0,MIN(EJ204-EK204,$D$1-$C204-SUMIF($J$15:EL$15,"Snowball",$J204:EL204))))</f>
        <v>0</v>
      </c>
      <c r="EN204" s="3">
        <f t="shared" si="307"/>
        <v>0</v>
      </c>
    </row>
    <row r="205" spans="1:144" x14ac:dyDescent="0.25">
      <c r="A205" s="1" t="s">
        <v>205</v>
      </c>
      <c r="B205" s="76">
        <f t="shared" si="308"/>
        <v>0</v>
      </c>
      <c r="C205" s="3">
        <f t="shared" si="309"/>
        <v>0</v>
      </c>
      <c r="D205" s="101">
        <f t="shared" si="310"/>
        <v>0</v>
      </c>
      <c r="E205" s="104">
        <f t="shared" si="311"/>
        <v>0</v>
      </c>
      <c r="F205" s="3">
        <f t="shared" si="312"/>
        <v>0</v>
      </c>
      <c r="G205" s="3">
        <f t="shared" si="313"/>
        <v>0</v>
      </c>
      <c r="H205" s="3">
        <f t="shared" si="248"/>
        <v>0</v>
      </c>
      <c r="I205" s="3">
        <f t="shared" si="249"/>
        <v>0</v>
      </c>
      <c r="J205" s="3">
        <f t="shared" si="314"/>
        <v>0</v>
      </c>
      <c r="K205" s="3">
        <f t="shared" si="288"/>
        <v>0</v>
      </c>
      <c r="L205" s="104">
        <f t="shared" si="315"/>
        <v>0</v>
      </c>
      <c r="M205" s="3">
        <f t="shared" si="316"/>
        <v>0</v>
      </c>
      <c r="N205" s="3">
        <f t="shared" si="317"/>
        <v>0</v>
      </c>
      <c r="O205" s="3">
        <f t="shared" si="250"/>
        <v>0</v>
      </c>
      <c r="P205" s="3">
        <f t="shared" si="251"/>
        <v>0</v>
      </c>
      <c r="Q205" s="3">
        <f>IF(L205=0,0,IF(N205-O205=0,0,MIN(N205-O205,$D$1-$C205-SUMIF($J$15:P$15,"Snowball",$J205:P205))))</f>
        <v>0</v>
      </c>
      <c r="R205" s="3">
        <f t="shared" si="289"/>
        <v>0</v>
      </c>
      <c r="S205" s="104">
        <f t="shared" si="318"/>
        <v>0</v>
      </c>
      <c r="T205" s="3">
        <f t="shared" si="319"/>
        <v>0</v>
      </c>
      <c r="U205" s="3">
        <f t="shared" si="320"/>
        <v>0</v>
      </c>
      <c r="V205" s="3">
        <f t="shared" si="252"/>
        <v>0</v>
      </c>
      <c r="W205" s="3">
        <f t="shared" si="253"/>
        <v>0</v>
      </c>
      <c r="X205" s="3">
        <f>IF(S205=0,0,IF(U205-V205=0,0,MIN(U205-V205,$D$1-$C205-SUMIF($J$15:W$15,"Snowball",$J205:W205))))</f>
        <v>0</v>
      </c>
      <c r="Y205" s="3">
        <f t="shared" si="290"/>
        <v>0</v>
      </c>
      <c r="Z205" s="104">
        <f t="shared" si="321"/>
        <v>0</v>
      </c>
      <c r="AA205" s="3">
        <f t="shared" si="322"/>
        <v>0</v>
      </c>
      <c r="AB205" s="3">
        <f t="shared" si="323"/>
        <v>0</v>
      </c>
      <c r="AC205" s="3">
        <f t="shared" si="254"/>
        <v>0</v>
      </c>
      <c r="AD205" s="3">
        <f t="shared" si="255"/>
        <v>0</v>
      </c>
      <c r="AE205" s="3">
        <f>IF(Z205=0,0,IF(AB205-AC205=0,0,MIN(AB205-AC205,$D$1-$C205-SUMIF($J$15:AD$15,"Snowball",$J205:AD205))))</f>
        <v>0</v>
      </c>
      <c r="AF205" s="3">
        <f t="shared" si="291"/>
        <v>0</v>
      </c>
      <c r="AG205" s="104">
        <f t="shared" si="324"/>
        <v>0</v>
      </c>
      <c r="AH205" s="3">
        <f t="shared" si="325"/>
        <v>0</v>
      </c>
      <c r="AI205" s="3">
        <f t="shared" si="326"/>
        <v>0</v>
      </c>
      <c r="AJ205" s="3">
        <f t="shared" si="256"/>
        <v>0</v>
      </c>
      <c r="AK205" s="3">
        <f t="shared" si="257"/>
        <v>0</v>
      </c>
      <c r="AL205" s="3">
        <f>IF(AG205=0,0,IF(AI205-AJ205=0,0,MIN(AI205-AJ205,$D$1-$C205-SUMIF($J$15:AK$15,"Snowball",$J205:AK205))))</f>
        <v>0</v>
      </c>
      <c r="AM205" s="3">
        <f t="shared" si="292"/>
        <v>0</v>
      </c>
      <c r="AN205" s="104">
        <f t="shared" si="327"/>
        <v>0</v>
      </c>
      <c r="AO205" s="3">
        <f t="shared" si="328"/>
        <v>0</v>
      </c>
      <c r="AP205" s="3">
        <f t="shared" si="329"/>
        <v>0</v>
      </c>
      <c r="AQ205" s="3">
        <f t="shared" si="258"/>
        <v>0</v>
      </c>
      <c r="AR205" s="3">
        <f t="shared" si="259"/>
        <v>0</v>
      </c>
      <c r="AS205" s="3">
        <f>IF(AN205=0,0,IF(AP205-AQ205=0,0,MIN(AP205-AQ205,$D$1-$C205-SUMIF($J$15:AR$15,"Snowball",$J205:AR205))))</f>
        <v>0</v>
      </c>
      <c r="AT205" s="3">
        <f t="shared" si="293"/>
        <v>0</v>
      </c>
      <c r="AU205" s="104">
        <f t="shared" si="330"/>
        <v>0</v>
      </c>
      <c r="AV205" s="3">
        <f t="shared" si="331"/>
        <v>0</v>
      </c>
      <c r="AW205" s="3">
        <f t="shared" si="332"/>
        <v>0</v>
      </c>
      <c r="AX205" s="3">
        <f t="shared" si="260"/>
        <v>0</v>
      </c>
      <c r="AY205" s="3">
        <f t="shared" si="261"/>
        <v>0</v>
      </c>
      <c r="AZ205" s="3">
        <f>IF(AU205=0,0,IF(AW205-AX205=0,0,MIN(AW205-AX205,$D$1-$C205-SUMIF($J$15:AY$15,"Snowball",$J205:AY205))))</f>
        <v>0</v>
      </c>
      <c r="BA205" s="3">
        <f t="shared" si="294"/>
        <v>0</v>
      </c>
      <c r="BB205" s="104">
        <f t="shared" si="333"/>
        <v>0</v>
      </c>
      <c r="BC205" s="3">
        <f t="shared" si="334"/>
        <v>0</v>
      </c>
      <c r="BD205" s="3">
        <f t="shared" si="335"/>
        <v>0</v>
      </c>
      <c r="BE205" s="3">
        <f t="shared" si="262"/>
        <v>0</v>
      </c>
      <c r="BF205" s="3">
        <f t="shared" si="263"/>
        <v>0</v>
      </c>
      <c r="BG205" s="3">
        <f>IF(BB205=0,0,IF(BD205-BE205=0,0,MIN(BD205-BE205,$D$1-$C205-SUMIF($J$15:BF$15,"Snowball",$J205:BF205))))</f>
        <v>0</v>
      </c>
      <c r="BH205" s="3">
        <f t="shared" si="295"/>
        <v>0</v>
      </c>
      <c r="BI205" s="104">
        <f t="shared" si="336"/>
        <v>0</v>
      </c>
      <c r="BJ205" s="3">
        <f t="shared" si="337"/>
        <v>0</v>
      </c>
      <c r="BK205" s="3">
        <f t="shared" si="338"/>
        <v>0</v>
      </c>
      <c r="BL205" s="3">
        <f t="shared" si="264"/>
        <v>0</v>
      </c>
      <c r="BM205" s="3">
        <f t="shared" si="265"/>
        <v>0</v>
      </c>
      <c r="BN205" s="3">
        <f>IF(BI205=0,0,IF(BK205-BL205=0,0,MIN(BK205-BL205,$D$1-$C205-SUMIF($J$15:BM$15,"Snowball",$J205:BM205))))</f>
        <v>0</v>
      </c>
      <c r="BO205" s="3">
        <f t="shared" si="296"/>
        <v>0</v>
      </c>
      <c r="BP205" s="104">
        <f t="shared" si="339"/>
        <v>0</v>
      </c>
      <c r="BQ205" s="3">
        <f t="shared" si="340"/>
        <v>0</v>
      </c>
      <c r="BR205" s="3">
        <f t="shared" si="341"/>
        <v>0</v>
      </c>
      <c r="BS205" s="3">
        <f t="shared" si="266"/>
        <v>0</v>
      </c>
      <c r="BT205" s="3">
        <f t="shared" si="267"/>
        <v>0</v>
      </c>
      <c r="BU205" s="3">
        <f>IF(BP205=0,0,IF(BR205-BS205=0,0,MIN(BR205-BS205,$D$1-$C205-SUMIF($J$15:BT$15,"Snowball",$J205:BT205))))</f>
        <v>0</v>
      </c>
      <c r="BV205" s="3">
        <f t="shared" si="297"/>
        <v>0</v>
      </c>
      <c r="BW205" s="104">
        <f t="shared" si="342"/>
        <v>0</v>
      </c>
      <c r="BX205" s="3">
        <f t="shared" si="343"/>
        <v>0</v>
      </c>
      <c r="BY205" s="3">
        <f t="shared" si="344"/>
        <v>0</v>
      </c>
      <c r="BZ205" s="3">
        <f t="shared" si="268"/>
        <v>0</v>
      </c>
      <c r="CA205" s="3">
        <f t="shared" si="269"/>
        <v>0</v>
      </c>
      <c r="CB205" s="3">
        <f>IF(BW205=0,0,IF(BY205-BZ205=0,0,MIN(BY205-BZ205,$D$1-$C205-SUMIF($J$15:CA$15,"Snowball",$J205:CA205))))</f>
        <v>0</v>
      </c>
      <c r="CC205" s="3">
        <f t="shared" si="298"/>
        <v>0</v>
      </c>
      <c r="CD205" s="104">
        <f t="shared" si="345"/>
        <v>0</v>
      </c>
      <c r="CE205" s="3">
        <f t="shared" si="346"/>
        <v>0</v>
      </c>
      <c r="CF205" s="3">
        <f t="shared" si="347"/>
        <v>0</v>
      </c>
      <c r="CG205" s="3">
        <f t="shared" si="270"/>
        <v>0</v>
      </c>
      <c r="CH205" s="3">
        <f t="shared" si="271"/>
        <v>0</v>
      </c>
      <c r="CI205" s="3">
        <f>IF(CD205=0,0,IF(CF205-CG205=0,0,MIN(CF205-CG205,$D$1-$C205-SUMIF($J$15:CH$15,"Snowball",$J205:CH205))))</f>
        <v>0</v>
      </c>
      <c r="CJ205" s="3">
        <f t="shared" si="299"/>
        <v>0</v>
      </c>
      <c r="CK205" s="104">
        <f t="shared" si="348"/>
        <v>0</v>
      </c>
      <c r="CL205" s="3">
        <f t="shared" si="349"/>
        <v>0</v>
      </c>
      <c r="CM205" s="3">
        <f t="shared" si="350"/>
        <v>0</v>
      </c>
      <c r="CN205" s="3">
        <f t="shared" si="272"/>
        <v>0</v>
      </c>
      <c r="CO205" s="3">
        <f t="shared" si="273"/>
        <v>0</v>
      </c>
      <c r="CP205" s="3">
        <f>IF(CK205=0,0,IF(CM205-CN205=0,0,MIN(CM205-CN205,$D$1-$C205-SUMIF($J$15:CO$15,"Snowball",$J205:CO205))))</f>
        <v>0</v>
      </c>
      <c r="CQ205" s="3">
        <f t="shared" si="300"/>
        <v>0</v>
      </c>
      <c r="CR205" s="104">
        <f t="shared" si="351"/>
        <v>0</v>
      </c>
      <c r="CS205" s="3">
        <f t="shared" si="352"/>
        <v>0</v>
      </c>
      <c r="CT205" s="3">
        <f t="shared" si="353"/>
        <v>0</v>
      </c>
      <c r="CU205" s="3">
        <f t="shared" si="274"/>
        <v>0</v>
      </c>
      <c r="CV205" s="3">
        <f t="shared" si="275"/>
        <v>0</v>
      </c>
      <c r="CW205" s="3">
        <f>IF(CR205=0,0,IF(CT205-CU205=0,0,MIN(CT205-CU205,$D$1-$C205-SUMIF($J$15:CV$15,"Snowball",$J205:CV205))))</f>
        <v>0</v>
      </c>
      <c r="CX205" s="3">
        <f t="shared" si="301"/>
        <v>0</v>
      </c>
      <c r="CY205" s="104">
        <f t="shared" si="354"/>
        <v>0</v>
      </c>
      <c r="CZ205" s="3">
        <f t="shared" si="355"/>
        <v>0</v>
      </c>
      <c r="DA205" s="3">
        <f t="shared" si="356"/>
        <v>0</v>
      </c>
      <c r="DB205" s="3">
        <f t="shared" si="276"/>
        <v>0</v>
      </c>
      <c r="DC205" s="3">
        <f t="shared" si="277"/>
        <v>0</v>
      </c>
      <c r="DD205" s="3">
        <f>IF(CY205=0,0,IF(DA205-DB205=0,0,MIN(DA205-DB205,$D$1-$C205-SUMIF($J$15:DC$15,"Snowball",$J205:DC205))))</f>
        <v>0</v>
      </c>
      <c r="DE205" s="3">
        <f t="shared" si="302"/>
        <v>0</v>
      </c>
      <c r="DF205" s="104">
        <f t="shared" si="357"/>
        <v>0</v>
      </c>
      <c r="DG205" s="3">
        <f t="shared" si="358"/>
        <v>0</v>
      </c>
      <c r="DH205" s="3">
        <f t="shared" si="359"/>
        <v>0</v>
      </c>
      <c r="DI205" s="3">
        <f t="shared" si="278"/>
        <v>0</v>
      </c>
      <c r="DJ205" s="3">
        <f t="shared" si="279"/>
        <v>0</v>
      </c>
      <c r="DK205" s="3">
        <f>IF(DF205=0,0,IF(DH205-DI205=0,0,MIN(DH205-DI205,$D$1-$C205-SUMIF($J$15:DJ$15,"Snowball",$J205:DJ205))))</f>
        <v>0</v>
      </c>
      <c r="DL205" s="3">
        <f t="shared" si="303"/>
        <v>0</v>
      </c>
      <c r="DM205" s="104">
        <f t="shared" si="360"/>
        <v>0</v>
      </c>
      <c r="DN205" s="3">
        <f t="shared" si="361"/>
        <v>0</v>
      </c>
      <c r="DO205" s="3">
        <f t="shared" si="362"/>
        <v>0</v>
      </c>
      <c r="DP205" s="3">
        <f t="shared" si="280"/>
        <v>0</v>
      </c>
      <c r="DQ205" s="3">
        <f t="shared" si="281"/>
        <v>0</v>
      </c>
      <c r="DR205" s="3">
        <f>IF(DM205=0,0,IF(DO205-DP205=0,0,MIN(DO205-DP205,$D$1-$C205-SUMIF($J$15:DQ$15,"Snowball",$J205:DQ205))))</f>
        <v>0</v>
      </c>
      <c r="DS205" s="3">
        <f t="shared" si="304"/>
        <v>0</v>
      </c>
      <c r="DT205" s="104">
        <f t="shared" si="363"/>
        <v>0</v>
      </c>
      <c r="DU205" s="3">
        <f t="shared" si="364"/>
        <v>0</v>
      </c>
      <c r="DV205" s="3">
        <f t="shared" si="365"/>
        <v>0</v>
      </c>
      <c r="DW205" s="3">
        <f t="shared" si="282"/>
        <v>0</v>
      </c>
      <c r="DX205" s="3">
        <f t="shared" si="283"/>
        <v>0</v>
      </c>
      <c r="DY205" s="3">
        <f>IF(DT205=0,0,IF(DV205-DW205=0,0,MIN(DV205-DW205,$D$1-$C205-SUMIF($J$15:DX$15,"Snowball",$J205:DX205))))</f>
        <v>0</v>
      </c>
      <c r="DZ205" s="3">
        <f t="shared" si="305"/>
        <v>0</v>
      </c>
      <c r="EA205" s="104">
        <f t="shared" si="366"/>
        <v>0</v>
      </c>
      <c r="EB205" s="3">
        <f t="shared" si="367"/>
        <v>0</v>
      </c>
      <c r="EC205" s="3">
        <f t="shared" si="368"/>
        <v>0</v>
      </c>
      <c r="ED205" s="3">
        <f t="shared" si="284"/>
        <v>0</v>
      </c>
      <c r="EE205" s="3">
        <f t="shared" si="285"/>
        <v>0</v>
      </c>
      <c r="EF205" s="3">
        <f>IF(EA205=0,0,IF(EC205-ED205=0,0,MIN(EC205-ED205,$D$1-$C205-SUMIF($J$15:EE$15,"Snowball",$J205:EE205))))</f>
        <v>0</v>
      </c>
      <c r="EG205" s="3">
        <f t="shared" si="306"/>
        <v>0</v>
      </c>
      <c r="EH205" s="104">
        <f t="shared" si="369"/>
        <v>0</v>
      </c>
      <c r="EI205" s="3">
        <f t="shared" si="370"/>
        <v>0</v>
      </c>
      <c r="EJ205" s="3">
        <f t="shared" si="371"/>
        <v>0</v>
      </c>
      <c r="EK205" s="3">
        <f t="shared" si="286"/>
        <v>0</v>
      </c>
      <c r="EL205" s="3">
        <f t="shared" si="287"/>
        <v>0</v>
      </c>
      <c r="EM205" s="3">
        <f>IF(EH205=0,0,IF(EJ205-EK205=0,0,MIN(EJ205-EK205,$D$1-$C205-SUMIF($J$15:EL$15,"Snowball",$J205:EL205))))</f>
        <v>0</v>
      </c>
      <c r="EN205" s="3">
        <f t="shared" si="307"/>
        <v>0</v>
      </c>
    </row>
    <row r="206" spans="1:144" x14ac:dyDescent="0.25">
      <c r="A206" s="1" t="s">
        <v>206</v>
      </c>
      <c r="B206" s="76">
        <f t="shared" si="308"/>
        <v>0</v>
      </c>
      <c r="C206" s="3">
        <f t="shared" si="309"/>
        <v>0</v>
      </c>
      <c r="D206" s="101">
        <f t="shared" si="310"/>
        <v>0</v>
      </c>
      <c r="E206" s="104">
        <f t="shared" si="311"/>
        <v>0</v>
      </c>
      <c r="F206" s="3">
        <f t="shared" si="312"/>
        <v>0</v>
      </c>
      <c r="G206" s="3">
        <f t="shared" si="313"/>
        <v>0</v>
      </c>
      <c r="H206" s="3">
        <f t="shared" si="248"/>
        <v>0</v>
      </c>
      <c r="I206" s="3">
        <f t="shared" si="249"/>
        <v>0</v>
      </c>
      <c r="J206" s="3">
        <f t="shared" si="314"/>
        <v>0</v>
      </c>
      <c r="K206" s="3">
        <f t="shared" si="288"/>
        <v>0</v>
      </c>
      <c r="L206" s="104">
        <f t="shared" si="315"/>
        <v>0</v>
      </c>
      <c r="M206" s="3">
        <f t="shared" si="316"/>
        <v>0</v>
      </c>
      <c r="N206" s="3">
        <f t="shared" si="317"/>
        <v>0</v>
      </c>
      <c r="O206" s="3">
        <f t="shared" si="250"/>
        <v>0</v>
      </c>
      <c r="P206" s="3">
        <f t="shared" si="251"/>
        <v>0</v>
      </c>
      <c r="Q206" s="3">
        <f>IF(L206=0,0,IF(N206-O206=0,0,MIN(N206-O206,$D$1-$C206-SUMIF($J$15:P$15,"Snowball",$J206:P206))))</f>
        <v>0</v>
      </c>
      <c r="R206" s="3">
        <f t="shared" si="289"/>
        <v>0</v>
      </c>
      <c r="S206" s="104">
        <f t="shared" si="318"/>
        <v>0</v>
      </c>
      <c r="T206" s="3">
        <f t="shared" si="319"/>
        <v>0</v>
      </c>
      <c r="U206" s="3">
        <f t="shared" si="320"/>
        <v>0</v>
      </c>
      <c r="V206" s="3">
        <f t="shared" si="252"/>
        <v>0</v>
      </c>
      <c r="W206" s="3">
        <f t="shared" si="253"/>
        <v>0</v>
      </c>
      <c r="X206" s="3">
        <f>IF(S206=0,0,IF(U206-V206=0,0,MIN(U206-V206,$D$1-$C206-SUMIF($J$15:W$15,"Snowball",$J206:W206))))</f>
        <v>0</v>
      </c>
      <c r="Y206" s="3">
        <f t="shared" si="290"/>
        <v>0</v>
      </c>
      <c r="Z206" s="104">
        <f t="shared" si="321"/>
        <v>0</v>
      </c>
      <c r="AA206" s="3">
        <f t="shared" si="322"/>
        <v>0</v>
      </c>
      <c r="AB206" s="3">
        <f t="shared" si="323"/>
        <v>0</v>
      </c>
      <c r="AC206" s="3">
        <f t="shared" si="254"/>
        <v>0</v>
      </c>
      <c r="AD206" s="3">
        <f t="shared" si="255"/>
        <v>0</v>
      </c>
      <c r="AE206" s="3">
        <f>IF(Z206=0,0,IF(AB206-AC206=0,0,MIN(AB206-AC206,$D$1-$C206-SUMIF($J$15:AD$15,"Snowball",$J206:AD206))))</f>
        <v>0</v>
      </c>
      <c r="AF206" s="3">
        <f t="shared" si="291"/>
        <v>0</v>
      </c>
      <c r="AG206" s="104">
        <f t="shared" si="324"/>
        <v>0</v>
      </c>
      <c r="AH206" s="3">
        <f t="shared" si="325"/>
        <v>0</v>
      </c>
      <c r="AI206" s="3">
        <f t="shared" si="326"/>
        <v>0</v>
      </c>
      <c r="AJ206" s="3">
        <f t="shared" si="256"/>
        <v>0</v>
      </c>
      <c r="AK206" s="3">
        <f t="shared" si="257"/>
        <v>0</v>
      </c>
      <c r="AL206" s="3">
        <f>IF(AG206=0,0,IF(AI206-AJ206=0,0,MIN(AI206-AJ206,$D$1-$C206-SUMIF($J$15:AK$15,"Snowball",$J206:AK206))))</f>
        <v>0</v>
      </c>
      <c r="AM206" s="3">
        <f t="shared" si="292"/>
        <v>0</v>
      </c>
      <c r="AN206" s="104">
        <f t="shared" si="327"/>
        <v>0</v>
      </c>
      <c r="AO206" s="3">
        <f t="shared" si="328"/>
        <v>0</v>
      </c>
      <c r="AP206" s="3">
        <f t="shared" si="329"/>
        <v>0</v>
      </c>
      <c r="AQ206" s="3">
        <f t="shared" si="258"/>
        <v>0</v>
      </c>
      <c r="AR206" s="3">
        <f t="shared" si="259"/>
        <v>0</v>
      </c>
      <c r="AS206" s="3">
        <f>IF(AN206=0,0,IF(AP206-AQ206=0,0,MIN(AP206-AQ206,$D$1-$C206-SUMIF($J$15:AR$15,"Snowball",$J206:AR206))))</f>
        <v>0</v>
      </c>
      <c r="AT206" s="3">
        <f t="shared" si="293"/>
        <v>0</v>
      </c>
      <c r="AU206" s="104">
        <f t="shared" si="330"/>
        <v>0</v>
      </c>
      <c r="AV206" s="3">
        <f t="shared" si="331"/>
        <v>0</v>
      </c>
      <c r="AW206" s="3">
        <f t="shared" si="332"/>
        <v>0</v>
      </c>
      <c r="AX206" s="3">
        <f t="shared" si="260"/>
        <v>0</v>
      </c>
      <c r="AY206" s="3">
        <f t="shared" si="261"/>
        <v>0</v>
      </c>
      <c r="AZ206" s="3">
        <f>IF(AU206=0,0,IF(AW206-AX206=0,0,MIN(AW206-AX206,$D$1-$C206-SUMIF($J$15:AY$15,"Snowball",$J206:AY206))))</f>
        <v>0</v>
      </c>
      <c r="BA206" s="3">
        <f t="shared" si="294"/>
        <v>0</v>
      </c>
      <c r="BB206" s="104">
        <f t="shared" si="333"/>
        <v>0</v>
      </c>
      <c r="BC206" s="3">
        <f t="shared" si="334"/>
        <v>0</v>
      </c>
      <c r="BD206" s="3">
        <f t="shared" si="335"/>
        <v>0</v>
      </c>
      <c r="BE206" s="3">
        <f t="shared" si="262"/>
        <v>0</v>
      </c>
      <c r="BF206" s="3">
        <f t="shared" si="263"/>
        <v>0</v>
      </c>
      <c r="BG206" s="3">
        <f>IF(BB206=0,0,IF(BD206-BE206=0,0,MIN(BD206-BE206,$D$1-$C206-SUMIF($J$15:BF$15,"Snowball",$J206:BF206))))</f>
        <v>0</v>
      </c>
      <c r="BH206" s="3">
        <f t="shared" si="295"/>
        <v>0</v>
      </c>
      <c r="BI206" s="104">
        <f t="shared" si="336"/>
        <v>0</v>
      </c>
      <c r="BJ206" s="3">
        <f t="shared" si="337"/>
        <v>0</v>
      </c>
      <c r="BK206" s="3">
        <f t="shared" si="338"/>
        <v>0</v>
      </c>
      <c r="BL206" s="3">
        <f t="shared" si="264"/>
        <v>0</v>
      </c>
      <c r="BM206" s="3">
        <f t="shared" si="265"/>
        <v>0</v>
      </c>
      <c r="BN206" s="3">
        <f>IF(BI206=0,0,IF(BK206-BL206=0,0,MIN(BK206-BL206,$D$1-$C206-SUMIF($J$15:BM$15,"Snowball",$J206:BM206))))</f>
        <v>0</v>
      </c>
      <c r="BO206" s="3">
        <f t="shared" si="296"/>
        <v>0</v>
      </c>
      <c r="BP206" s="104">
        <f t="shared" si="339"/>
        <v>0</v>
      </c>
      <c r="BQ206" s="3">
        <f t="shared" si="340"/>
        <v>0</v>
      </c>
      <c r="BR206" s="3">
        <f t="shared" si="341"/>
        <v>0</v>
      </c>
      <c r="BS206" s="3">
        <f t="shared" si="266"/>
        <v>0</v>
      </c>
      <c r="BT206" s="3">
        <f t="shared" si="267"/>
        <v>0</v>
      </c>
      <c r="BU206" s="3">
        <f>IF(BP206=0,0,IF(BR206-BS206=0,0,MIN(BR206-BS206,$D$1-$C206-SUMIF($J$15:BT$15,"Snowball",$J206:BT206))))</f>
        <v>0</v>
      </c>
      <c r="BV206" s="3">
        <f t="shared" si="297"/>
        <v>0</v>
      </c>
      <c r="BW206" s="104">
        <f t="shared" si="342"/>
        <v>0</v>
      </c>
      <c r="BX206" s="3">
        <f t="shared" si="343"/>
        <v>0</v>
      </c>
      <c r="BY206" s="3">
        <f t="shared" si="344"/>
        <v>0</v>
      </c>
      <c r="BZ206" s="3">
        <f t="shared" si="268"/>
        <v>0</v>
      </c>
      <c r="CA206" s="3">
        <f t="shared" si="269"/>
        <v>0</v>
      </c>
      <c r="CB206" s="3">
        <f>IF(BW206=0,0,IF(BY206-BZ206=0,0,MIN(BY206-BZ206,$D$1-$C206-SUMIF($J$15:CA$15,"Snowball",$J206:CA206))))</f>
        <v>0</v>
      </c>
      <c r="CC206" s="3">
        <f t="shared" si="298"/>
        <v>0</v>
      </c>
      <c r="CD206" s="104">
        <f t="shared" si="345"/>
        <v>0</v>
      </c>
      <c r="CE206" s="3">
        <f t="shared" si="346"/>
        <v>0</v>
      </c>
      <c r="CF206" s="3">
        <f t="shared" si="347"/>
        <v>0</v>
      </c>
      <c r="CG206" s="3">
        <f t="shared" si="270"/>
        <v>0</v>
      </c>
      <c r="CH206" s="3">
        <f t="shared" si="271"/>
        <v>0</v>
      </c>
      <c r="CI206" s="3">
        <f>IF(CD206=0,0,IF(CF206-CG206=0,0,MIN(CF206-CG206,$D$1-$C206-SUMIF($J$15:CH$15,"Snowball",$J206:CH206))))</f>
        <v>0</v>
      </c>
      <c r="CJ206" s="3">
        <f t="shared" si="299"/>
        <v>0</v>
      </c>
      <c r="CK206" s="104">
        <f t="shared" si="348"/>
        <v>0</v>
      </c>
      <c r="CL206" s="3">
        <f t="shared" si="349"/>
        <v>0</v>
      </c>
      <c r="CM206" s="3">
        <f t="shared" si="350"/>
        <v>0</v>
      </c>
      <c r="CN206" s="3">
        <f t="shared" si="272"/>
        <v>0</v>
      </c>
      <c r="CO206" s="3">
        <f t="shared" si="273"/>
        <v>0</v>
      </c>
      <c r="CP206" s="3">
        <f>IF(CK206=0,0,IF(CM206-CN206=0,0,MIN(CM206-CN206,$D$1-$C206-SUMIF($J$15:CO$15,"Snowball",$J206:CO206))))</f>
        <v>0</v>
      </c>
      <c r="CQ206" s="3">
        <f t="shared" si="300"/>
        <v>0</v>
      </c>
      <c r="CR206" s="104">
        <f t="shared" si="351"/>
        <v>0</v>
      </c>
      <c r="CS206" s="3">
        <f t="shared" si="352"/>
        <v>0</v>
      </c>
      <c r="CT206" s="3">
        <f t="shared" si="353"/>
        <v>0</v>
      </c>
      <c r="CU206" s="3">
        <f t="shared" si="274"/>
        <v>0</v>
      </c>
      <c r="CV206" s="3">
        <f t="shared" si="275"/>
        <v>0</v>
      </c>
      <c r="CW206" s="3">
        <f>IF(CR206=0,0,IF(CT206-CU206=0,0,MIN(CT206-CU206,$D$1-$C206-SUMIF($J$15:CV$15,"Snowball",$J206:CV206))))</f>
        <v>0</v>
      </c>
      <c r="CX206" s="3">
        <f t="shared" si="301"/>
        <v>0</v>
      </c>
      <c r="CY206" s="104">
        <f t="shared" si="354"/>
        <v>0</v>
      </c>
      <c r="CZ206" s="3">
        <f t="shared" si="355"/>
        <v>0</v>
      </c>
      <c r="DA206" s="3">
        <f t="shared" si="356"/>
        <v>0</v>
      </c>
      <c r="DB206" s="3">
        <f t="shared" si="276"/>
        <v>0</v>
      </c>
      <c r="DC206" s="3">
        <f t="shared" si="277"/>
        <v>0</v>
      </c>
      <c r="DD206" s="3">
        <f>IF(CY206=0,0,IF(DA206-DB206=0,0,MIN(DA206-DB206,$D$1-$C206-SUMIF($J$15:DC$15,"Snowball",$J206:DC206))))</f>
        <v>0</v>
      </c>
      <c r="DE206" s="3">
        <f t="shared" si="302"/>
        <v>0</v>
      </c>
      <c r="DF206" s="104">
        <f t="shared" si="357"/>
        <v>0</v>
      </c>
      <c r="DG206" s="3">
        <f t="shared" si="358"/>
        <v>0</v>
      </c>
      <c r="DH206" s="3">
        <f t="shared" si="359"/>
        <v>0</v>
      </c>
      <c r="DI206" s="3">
        <f t="shared" si="278"/>
        <v>0</v>
      </c>
      <c r="DJ206" s="3">
        <f t="shared" si="279"/>
        <v>0</v>
      </c>
      <c r="DK206" s="3">
        <f>IF(DF206=0,0,IF(DH206-DI206=0,0,MIN(DH206-DI206,$D$1-$C206-SUMIF($J$15:DJ$15,"Snowball",$J206:DJ206))))</f>
        <v>0</v>
      </c>
      <c r="DL206" s="3">
        <f t="shared" si="303"/>
        <v>0</v>
      </c>
      <c r="DM206" s="104">
        <f t="shared" si="360"/>
        <v>0</v>
      </c>
      <c r="DN206" s="3">
        <f t="shared" si="361"/>
        <v>0</v>
      </c>
      <c r="DO206" s="3">
        <f t="shared" si="362"/>
        <v>0</v>
      </c>
      <c r="DP206" s="3">
        <f t="shared" si="280"/>
        <v>0</v>
      </c>
      <c r="DQ206" s="3">
        <f t="shared" si="281"/>
        <v>0</v>
      </c>
      <c r="DR206" s="3">
        <f>IF(DM206=0,0,IF(DO206-DP206=0,0,MIN(DO206-DP206,$D$1-$C206-SUMIF($J$15:DQ$15,"Snowball",$J206:DQ206))))</f>
        <v>0</v>
      </c>
      <c r="DS206" s="3">
        <f t="shared" si="304"/>
        <v>0</v>
      </c>
      <c r="DT206" s="104">
        <f t="shared" si="363"/>
        <v>0</v>
      </c>
      <c r="DU206" s="3">
        <f t="shared" si="364"/>
        <v>0</v>
      </c>
      <c r="DV206" s="3">
        <f t="shared" si="365"/>
        <v>0</v>
      </c>
      <c r="DW206" s="3">
        <f t="shared" si="282"/>
        <v>0</v>
      </c>
      <c r="DX206" s="3">
        <f t="shared" si="283"/>
        <v>0</v>
      </c>
      <c r="DY206" s="3">
        <f>IF(DT206=0,0,IF(DV206-DW206=0,0,MIN(DV206-DW206,$D$1-$C206-SUMIF($J$15:DX$15,"Snowball",$J206:DX206))))</f>
        <v>0</v>
      </c>
      <c r="DZ206" s="3">
        <f t="shared" si="305"/>
        <v>0</v>
      </c>
      <c r="EA206" s="104">
        <f t="shared" si="366"/>
        <v>0</v>
      </c>
      <c r="EB206" s="3">
        <f t="shared" si="367"/>
        <v>0</v>
      </c>
      <c r="EC206" s="3">
        <f t="shared" si="368"/>
        <v>0</v>
      </c>
      <c r="ED206" s="3">
        <f t="shared" si="284"/>
        <v>0</v>
      </c>
      <c r="EE206" s="3">
        <f t="shared" si="285"/>
        <v>0</v>
      </c>
      <c r="EF206" s="3">
        <f>IF(EA206=0,0,IF(EC206-ED206=0,0,MIN(EC206-ED206,$D$1-$C206-SUMIF($J$15:EE$15,"Snowball",$J206:EE206))))</f>
        <v>0</v>
      </c>
      <c r="EG206" s="3">
        <f t="shared" si="306"/>
        <v>0</v>
      </c>
      <c r="EH206" s="104">
        <f t="shared" si="369"/>
        <v>0</v>
      </c>
      <c r="EI206" s="3">
        <f t="shared" si="370"/>
        <v>0</v>
      </c>
      <c r="EJ206" s="3">
        <f t="shared" si="371"/>
        <v>0</v>
      </c>
      <c r="EK206" s="3">
        <f t="shared" si="286"/>
        <v>0</v>
      </c>
      <c r="EL206" s="3">
        <f t="shared" si="287"/>
        <v>0</v>
      </c>
      <c r="EM206" s="3">
        <f>IF(EH206=0,0,IF(EJ206-EK206=0,0,MIN(EJ206-EK206,$D$1-$C206-SUMIF($J$15:EL$15,"Snowball",$J206:EL206))))</f>
        <v>0</v>
      </c>
      <c r="EN206" s="3">
        <f t="shared" si="307"/>
        <v>0</v>
      </c>
    </row>
    <row r="207" spans="1:144" x14ac:dyDescent="0.25">
      <c r="A207" s="1" t="s">
        <v>207</v>
      </c>
      <c r="B207" s="76">
        <f t="shared" si="308"/>
        <v>0</v>
      </c>
      <c r="C207" s="3">
        <f t="shared" si="309"/>
        <v>0</v>
      </c>
      <c r="D207" s="101">
        <f t="shared" si="310"/>
        <v>0</v>
      </c>
      <c r="E207" s="104">
        <f t="shared" si="311"/>
        <v>0</v>
      </c>
      <c r="F207" s="3">
        <f t="shared" si="312"/>
        <v>0</v>
      </c>
      <c r="G207" s="3">
        <f t="shared" si="313"/>
        <v>0</v>
      </c>
      <c r="H207" s="3">
        <f t="shared" si="248"/>
        <v>0</v>
      </c>
      <c r="I207" s="3">
        <f t="shared" si="249"/>
        <v>0</v>
      </c>
      <c r="J207" s="3">
        <f t="shared" si="314"/>
        <v>0</v>
      </c>
      <c r="K207" s="3">
        <f t="shared" si="288"/>
        <v>0</v>
      </c>
      <c r="L207" s="104">
        <f t="shared" si="315"/>
        <v>0</v>
      </c>
      <c r="M207" s="3">
        <f t="shared" si="316"/>
        <v>0</v>
      </c>
      <c r="N207" s="3">
        <f t="shared" si="317"/>
        <v>0</v>
      </c>
      <c r="O207" s="3">
        <f t="shared" si="250"/>
        <v>0</v>
      </c>
      <c r="P207" s="3">
        <f t="shared" si="251"/>
        <v>0</v>
      </c>
      <c r="Q207" s="3">
        <f>IF(L207=0,0,IF(N207-O207=0,0,MIN(N207-O207,$D$1-$C207-SUMIF($J$15:P$15,"Snowball",$J207:P207))))</f>
        <v>0</v>
      </c>
      <c r="R207" s="3">
        <f t="shared" si="289"/>
        <v>0</v>
      </c>
      <c r="S207" s="104">
        <f t="shared" si="318"/>
        <v>0</v>
      </c>
      <c r="T207" s="3">
        <f t="shared" si="319"/>
        <v>0</v>
      </c>
      <c r="U207" s="3">
        <f t="shared" si="320"/>
        <v>0</v>
      </c>
      <c r="V207" s="3">
        <f t="shared" si="252"/>
        <v>0</v>
      </c>
      <c r="W207" s="3">
        <f t="shared" si="253"/>
        <v>0</v>
      </c>
      <c r="X207" s="3">
        <f>IF(S207=0,0,IF(U207-V207=0,0,MIN(U207-V207,$D$1-$C207-SUMIF($J$15:W$15,"Snowball",$J207:W207))))</f>
        <v>0</v>
      </c>
      <c r="Y207" s="3">
        <f t="shared" si="290"/>
        <v>0</v>
      </c>
      <c r="Z207" s="104">
        <f t="shared" si="321"/>
        <v>0</v>
      </c>
      <c r="AA207" s="3">
        <f t="shared" si="322"/>
        <v>0</v>
      </c>
      <c r="AB207" s="3">
        <f t="shared" si="323"/>
        <v>0</v>
      </c>
      <c r="AC207" s="3">
        <f t="shared" si="254"/>
        <v>0</v>
      </c>
      <c r="AD207" s="3">
        <f t="shared" si="255"/>
        <v>0</v>
      </c>
      <c r="AE207" s="3">
        <f>IF(Z207=0,0,IF(AB207-AC207=0,0,MIN(AB207-AC207,$D$1-$C207-SUMIF($J$15:AD$15,"Snowball",$J207:AD207))))</f>
        <v>0</v>
      </c>
      <c r="AF207" s="3">
        <f t="shared" si="291"/>
        <v>0</v>
      </c>
      <c r="AG207" s="104">
        <f t="shared" si="324"/>
        <v>0</v>
      </c>
      <c r="AH207" s="3">
        <f t="shared" si="325"/>
        <v>0</v>
      </c>
      <c r="AI207" s="3">
        <f t="shared" si="326"/>
        <v>0</v>
      </c>
      <c r="AJ207" s="3">
        <f t="shared" si="256"/>
        <v>0</v>
      </c>
      <c r="AK207" s="3">
        <f t="shared" si="257"/>
        <v>0</v>
      </c>
      <c r="AL207" s="3">
        <f>IF(AG207=0,0,IF(AI207-AJ207=0,0,MIN(AI207-AJ207,$D$1-$C207-SUMIF($J$15:AK$15,"Snowball",$J207:AK207))))</f>
        <v>0</v>
      </c>
      <c r="AM207" s="3">
        <f t="shared" si="292"/>
        <v>0</v>
      </c>
      <c r="AN207" s="104">
        <f t="shared" si="327"/>
        <v>0</v>
      </c>
      <c r="AO207" s="3">
        <f t="shared" si="328"/>
        <v>0</v>
      </c>
      <c r="AP207" s="3">
        <f t="shared" si="329"/>
        <v>0</v>
      </c>
      <c r="AQ207" s="3">
        <f t="shared" si="258"/>
        <v>0</v>
      </c>
      <c r="AR207" s="3">
        <f t="shared" si="259"/>
        <v>0</v>
      </c>
      <c r="AS207" s="3">
        <f>IF(AN207=0,0,IF(AP207-AQ207=0,0,MIN(AP207-AQ207,$D$1-$C207-SUMIF($J$15:AR$15,"Snowball",$J207:AR207))))</f>
        <v>0</v>
      </c>
      <c r="AT207" s="3">
        <f t="shared" si="293"/>
        <v>0</v>
      </c>
      <c r="AU207" s="104">
        <f t="shared" si="330"/>
        <v>0</v>
      </c>
      <c r="AV207" s="3">
        <f t="shared" si="331"/>
        <v>0</v>
      </c>
      <c r="AW207" s="3">
        <f t="shared" si="332"/>
        <v>0</v>
      </c>
      <c r="AX207" s="3">
        <f t="shared" si="260"/>
        <v>0</v>
      </c>
      <c r="AY207" s="3">
        <f t="shared" si="261"/>
        <v>0</v>
      </c>
      <c r="AZ207" s="3">
        <f>IF(AU207=0,0,IF(AW207-AX207=0,0,MIN(AW207-AX207,$D$1-$C207-SUMIF($J$15:AY$15,"Snowball",$J207:AY207))))</f>
        <v>0</v>
      </c>
      <c r="BA207" s="3">
        <f t="shared" si="294"/>
        <v>0</v>
      </c>
      <c r="BB207" s="104">
        <f t="shared" si="333"/>
        <v>0</v>
      </c>
      <c r="BC207" s="3">
        <f t="shared" si="334"/>
        <v>0</v>
      </c>
      <c r="BD207" s="3">
        <f t="shared" si="335"/>
        <v>0</v>
      </c>
      <c r="BE207" s="3">
        <f t="shared" si="262"/>
        <v>0</v>
      </c>
      <c r="BF207" s="3">
        <f t="shared" si="263"/>
        <v>0</v>
      </c>
      <c r="BG207" s="3">
        <f>IF(BB207=0,0,IF(BD207-BE207=0,0,MIN(BD207-BE207,$D$1-$C207-SUMIF($J$15:BF$15,"Snowball",$J207:BF207))))</f>
        <v>0</v>
      </c>
      <c r="BH207" s="3">
        <f t="shared" si="295"/>
        <v>0</v>
      </c>
      <c r="BI207" s="104">
        <f t="shared" si="336"/>
        <v>0</v>
      </c>
      <c r="BJ207" s="3">
        <f t="shared" si="337"/>
        <v>0</v>
      </c>
      <c r="BK207" s="3">
        <f t="shared" si="338"/>
        <v>0</v>
      </c>
      <c r="BL207" s="3">
        <f t="shared" si="264"/>
        <v>0</v>
      </c>
      <c r="BM207" s="3">
        <f t="shared" si="265"/>
        <v>0</v>
      </c>
      <c r="BN207" s="3">
        <f>IF(BI207=0,0,IF(BK207-BL207=0,0,MIN(BK207-BL207,$D$1-$C207-SUMIF($J$15:BM$15,"Snowball",$J207:BM207))))</f>
        <v>0</v>
      </c>
      <c r="BO207" s="3">
        <f t="shared" si="296"/>
        <v>0</v>
      </c>
      <c r="BP207" s="104">
        <f t="shared" si="339"/>
        <v>0</v>
      </c>
      <c r="BQ207" s="3">
        <f t="shared" si="340"/>
        <v>0</v>
      </c>
      <c r="BR207" s="3">
        <f t="shared" si="341"/>
        <v>0</v>
      </c>
      <c r="BS207" s="3">
        <f t="shared" si="266"/>
        <v>0</v>
      </c>
      <c r="BT207" s="3">
        <f t="shared" si="267"/>
        <v>0</v>
      </c>
      <c r="BU207" s="3">
        <f>IF(BP207=0,0,IF(BR207-BS207=0,0,MIN(BR207-BS207,$D$1-$C207-SUMIF($J$15:BT$15,"Snowball",$J207:BT207))))</f>
        <v>0</v>
      </c>
      <c r="BV207" s="3">
        <f t="shared" si="297"/>
        <v>0</v>
      </c>
      <c r="BW207" s="104">
        <f t="shared" si="342"/>
        <v>0</v>
      </c>
      <c r="BX207" s="3">
        <f t="shared" si="343"/>
        <v>0</v>
      </c>
      <c r="BY207" s="3">
        <f t="shared" si="344"/>
        <v>0</v>
      </c>
      <c r="BZ207" s="3">
        <f t="shared" si="268"/>
        <v>0</v>
      </c>
      <c r="CA207" s="3">
        <f t="shared" si="269"/>
        <v>0</v>
      </c>
      <c r="CB207" s="3">
        <f>IF(BW207=0,0,IF(BY207-BZ207=0,0,MIN(BY207-BZ207,$D$1-$C207-SUMIF($J$15:CA$15,"Snowball",$J207:CA207))))</f>
        <v>0</v>
      </c>
      <c r="CC207" s="3">
        <f t="shared" si="298"/>
        <v>0</v>
      </c>
      <c r="CD207" s="104">
        <f t="shared" si="345"/>
        <v>0</v>
      </c>
      <c r="CE207" s="3">
        <f t="shared" si="346"/>
        <v>0</v>
      </c>
      <c r="CF207" s="3">
        <f t="shared" si="347"/>
        <v>0</v>
      </c>
      <c r="CG207" s="3">
        <f t="shared" si="270"/>
        <v>0</v>
      </c>
      <c r="CH207" s="3">
        <f t="shared" si="271"/>
        <v>0</v>
      </c>
      <c r="CI207" s="3">
        <f>IF(CD207=0,0,IF(CF207-CG207=0,0,MIN(CF207-CG207,$D$1-$C207-SUMIF($J$15:CH$15,"Snowball",$J207:CH207))))</f>
        <v>0</v>
      </c>
      <c r="CJ207" s="3">
        <f t="shared" si="299"/>
        <v>0</v>
      </c>
      <c r="CK207" s="104">
        <f t="shared" si="348"/>
        <v>0</v>
      </c>
      <c r="CL207" s="3">
        <f t="shared" si="349"/>
        <v>0</v>
      </c>
      <c r="CM207" s="3">
        <f t="shared" si="350"/>
        <v>0</v>
      </c>
      <c r="CN207" s="3">
        <f t="shared" si="272"/>
        <v>0</v>
      </c>
      <c r="CO207" s="3">
        <f t="shared" si="273"/>
        <v>0</v>
      </c>
      <c r="CP207" s="3">
        <f>IF(CK207=0,0,IF(CM207-CN207=0,0,MIN(CM207-CN207,$D$1-$C207-SUMIF($J$15:CO$15,"Snowball",$J207:CO207))))</f>
        <v>0</v>
      </c>
      <c r="CQ207" s="3">
        <f t="shared" si="300"/>
        <v>0</v>
      </c>
      <c r="CR207" s="104">
        <f t="shared" si="351"/>
        <v>0</v>
      </c>
      <c r="CS207" s="3">
        <f t="shared" si="352"/>
        <v>0</v>
      </c>
      <c r="CT207" s="3">
        <f t="shared" si="353"/>
        <v>0</v>
      </c>
      <c r="CU207" s="3">
        <f t="shared" si="274"/>
        <v>0</v>
      </c>
      <c r="CV207" s="3">
        <f t="shared" si="275"/>
        <v>0</v>
      </c>
      <c r="CW207" s="3">
        <f>IF(CR207=0,0,IF(CT207-CU207=0,0,MIN(CT207-CU207,$D$1-$C207-SUMIF($J$15:CV$15,"Snowball",$J207:CV207))))</f>
        <v>0</v>
      </c>
      <c r="CX207" s="3">
        <f t="shared" si="301"/>
        <v>0</v>
      </c>
      <c r="CY207" s="104">
        <f t="shared" si="354"/>
        <v>0</v>
      </c>
      <c r="CZ207" s="3">
        <f t="shared" si="355"/>
        <v>0</v>
      </c>
      <c r="DA207" s="3">
        <f t="shared" si="356"/>
        <v>0</v>
      </c>
      <c r="DB207" s="3">
        <f t="shared" si="276"/>
        <v>0</v>
      </c>
      <c r="DC207" s="3">
        <f t="shared" si="277"/>
        <v>0</v>
      </c>
      <c r="DD207" s="3">
        <f>IF(CY207=0,0,IF(DA207-DB207=0,0,MIN(DA207-DB207,$D$1-$C207-SUMIF($J$15:DC$15,"Snowball",$J207:DC207))))</f>
        <v>0</v>
      </c>
      <c r="DE207" s="3">
        <f t="shared" si="302"/>
        <v>0</v>
      </c>
      <c r="DF207" s="104">
        <f t="shared" si="357"/>
        <v>0</v>
      </c>
      <c r="DG207" s="3">
        <f t="shared" si="358"/>
        <v>0</v>
      </c>
      <c r="DH207" s="3">
        <f t="shared" si="359"/>
        <v>0</v>
      </c>
      <c r="DI207" s="3">
        <f t="shared" si="278"/>
        <v>0</v>
      </c>
      <c r="DJ207" s="3">
        <f t="shared" si="279"/>
        <v>0</v>
      </c>
      <c r="DK207" s="3">
        <f>IF(DF207=0,0,IF(DH207-DI207=0,0,MIN(DH207-DI207,$D$1-$C207-SUMIF($J$15:DJ$15,"Snowball",$J207:DJ207))))</f>
        <v>0</v>
      </c>
      <c r="DL207" s="3">
        <f t="shared" si="303"/>
        <v>0</v>
      </c>
      <c r="DM207" s="104">
        <f t="shared" si="360"/>
        <v>0</v>
      </c>
      <c r="DN207" s="3">
        <f t="shared" si="361"/>
        <v>0</v>
      </c>
      <c r="DO207" s="3">
        <f t="shared" si="362"/>
        <v>0</v>
      </c>
      <c r="DP207" s="3">
        <f t="shared" si="280"/>
        <v>0</v>
      </c>
      <c r="DQ207" s="3">
        <f t="shared" si="281"/>
        <v>0</v>
      </c>
      <c r="DR207" s="3">
        <f>IF(DM207=0,0,IF(DO207-DP207=0,0,MIN(DO207-DP207,$D$1-$C207-SUMIF($J$15:DQ$15,"Snowball",$J207:DQ207))))</f>
        <v>0</v>
      </c>
      <c r="DS207" s="3">
        <f t="shared" si="304"/>
        <v>0</v>
      </c>
      <c r="DT207" s="104">
        <f t="shared" si="363"/>
        <v>0</v>
      </c>
      <c r="DU207" s="3">
        <f t="shared" si="364"/>
        <v>0</v>
      </c>
      <c r="DV207" s="3">
        <f t="shared" si="365"/>
        <v>0</v>
      </c>
      <c r="DW207" s="3">
        <f t="shared" si="282"/>
        <v>0</v>
      </c>
      <c r="DX207" s="3">
        <f t="shared" si="283"/>
        <v>0</v>
      </c>
      <c r="DY207" s="3">
        <f>IF(DT207=0,0,IF(DV207-DW207=0,0,MIN(DV207-DW207,$D$1-$C207-SUMIF($J$15:DX$15,"Snowball",$J207:DX207))))</f>
        <v>0</v>
      </c>
      <c r="DZ207" s="3">
        <f t="shared" si="305"/>
        <v>0</v>
      </c>
      <c r="EA207" s="104">
        <f t="shared" si="366"/>
        <v>0</v>
      </c>
      <c r="EB207" s="3">
        <f t="shared" si="367"/>
        <v>0</v>
      </c>
      <c r="EC207" s="3">
        <f t="shared" si="368"/>
        <v>0</v>
      </c>
      <c r="ED207" s="3">
        <f t="shared" si="284"/>
        <v>0</v>
      </c>
      <c r="EE207" s="3">
        <f t="shared" si="285"/>
        <v>0</v>
      </c>
      <c r="EF207" s="3">
        <f>IF(EA207=0,0,IF(EC207-ED207=0,0,MIN(EC207-ED207,$D$1-$C207-SUMIF($J$15:EE$15,"Snowball",$J207:EE207))))</f>
        <v>0</v>
      </c>
      <c r="EG207" s="3">
        <f t="shared" si="306"/>
        <v>0</v>
      </c>
      <c r="EH207" s="104">
        <f t="shared" si="369"/>
        <v>0</v>
      </c>
      <c r="EI207" s="3">
        <f t="shared" si="370"/>
        <v>0</v>
      </c>
      <c r="EJ207" s="3">
        <f t="shared" si="371"/>
        <v>0</v>
      </c>
      <c r="EK207" s="3">
        <f t="shared" si="286"/>
        <v>0</v>
      </c>
      <c r="EL207" s="3">
        <f t="shared" si="287"/>
        <v>0</v>
      </c>
      <c r="EM207" s="3">
        <f>IF(EH207=0,0,IF(EJ207-EK207=0,0,MIN(EJ207-EK207,$D$1-$C207-SUMIF($J$15:EL$15,"Snowball",$J207:EL207))))</f>
        <v>0</v>
      </c>
      <c r="EN207" s="3">
        <f t="shared" si="307"/>
        <v>0</v>
      </c>
    </row>
    <row r="208" spans="1:144" x14ac:dyDescent="0.25">
      <c r="A208" s="1" t="s">
        <v>208</v>
      </c>
      <c r="B208" s="76">
        <f t="shared" si="308"/>
        <v>0</v>
      </c>
      <c r="C208" s="3">
        <f t="shared" si="309"/>
        <v>0</v>
      </c>
      <c r="D208" s="101">
        <f t="shared" si="310"/>
        <v>0</v>
      </c>
      <c r="E208" s="104">
        <f t="shared" si="311"/>
        <v>0</v>
      </c>
      <c r="F208" s="3">
        <f t="shared" si="312"/>
        <v>0</v>
      </c>
      <c r="G208" s="3">
        <f t="shared" si="313"/>
        <v>0</v>
      </c>
      <c r="H208" s="3">
        <f t="shared" ref="H208:H271" si="372">IFERROR(MIN(G$8,G208),0)</f>
        <v>0</v>
      </c>
      <c r="I208" s="3">
        <f t="shared" ref="I208:I271" si="373">IF(G208-H208=0,0,G208-MIN(G208,H208+J208))</f>
        <v>0</v>
      </c>
      <c r="J208" s="3">
        <f t="shared" si="314"/>
        <v>0</v>
      </c>
      <c r="K208" s="3">
        <f t="shared" si="288"/>
        <v>0</v>
      </c>
      <c r="L208" s="104">
        <f t="shared" si="315"/>
        <v>0</v>
      </c>
      <c r="M208" s="3">
        <f t="shared" si="316"/>
        <v>0</v>
      </c>
      <c r="N208" s="3">
        <f t="shared" si="317"/>
        <v>0</v>
      </c>
      <c r="O208" s="3">
        <f t="shared" ref="O208:O271" si="374">IFERROR(MIN(N$8,N208),0)</f>
        <v>0</v>
      </c>
      <c r="P208" s="3">
        <f t="shared" ref="P208:P271" si="375">IF(N208-O208=0,0,N208-MIN(N208,O208+Q208))</f>
        <v>0</v>
      </c>
      <c r="Q208" s="3">
        <f>IF(L208=0,0,IF(N208-O208=0,0,MIN(N208-O208,$D$1-$C208-SUMIF($J$15:P$15,"Snowball",$J208:P208))))</f>
        <v>0</v>
      </c>
      <c r="R208" s="3">
        <f t="shared" si="289"/>
        <v>0</v>
      </c>
      <c r="S208" s="104">
        <f t="shared" si="318"/>
        <v>0</v>
      </c>
      <c r="T208" s="3">
        <f t="shared" si="319"/>
        <v>0</v>
      </c>
      <c r="U208" s="3">
        <f t="shared" si="320"/>
        <v>0</v>
      </c>
      <c r="V208" s="3">
        <f t="shared" ref="V208:V271" si="376">IFERROR(MIN(U$8,U208),0)</f>
        <v>0</v>
      </c>
      <c r="W208" s="3">
        <f t="shared" ref="W208:W271" si="377">IF(U208-V208=0,0,U208-MIN(U208,V208+X208))</f>
        <v>0</v>
      </c>
      <c r="X208" s="3">
        <f>IF(S208=0,0,IF(U208-V208=0,0,MIN(U208-V208,$D$1-$C208-SUMIF($J$15:W$15,"Snowball",$J208:W208))))</f>
        <v>0</v>
      </c>
      <c r="Y208" s="3">
        <f t="shared" si="290"/>
        <v>0</v>
      </c>
      <c r="Z208" s="104">
        <f t="shared" si="321"/>
        <v>0</v>
      </c>
      <c r="AA208" s="3">
        <f t="shared" si="322"/>
        <v>0</v>
      </c>
      <c r="AB208" s="3">
        <f t="shared" si="323"/>
        <v>0</v>
      </c>
      <c r="AC208" s="3">
        <f t="shared" ref="AC208:AC271" si="378">IFERROR(MIN(AB$8,AB208),0)</f>
        <v>0</v>
      </c>
      <c r="AD208" s="3">
        <f t="shared" ref="AD208:AD271" si="379">IF(AB208-AC208=0,0,AB208-MIN(AB208,AC208+AE208))</f>
        <v>0</v>
      </c>
      <c r="AE208" s="3">
        <f>IF(Z208=0,0,IF(AB208-AC208=0,0,MIN(AB208-AC208,$D$1-$C208-SUMIF($J$15:AD$15,"Snowball",$J208:AD208))))</f>
        <v>0</v>
      </c>
      <c r="AF208" s="3">
        <f t="shared" si="291"/>
        <v>0</v>
      </c>
      <c r="AG208" s="104">
        <f t="shared" si="324"/>
        <v>0</v>
      </c>
      <c r="AH208" s="3">
        <f t="shared" si="325"/>
        <v>0</v>
      </c>
      <c r="AI208" s="3">
        <f t="shared" si="326"/>
        <v>0</v>
      </c>
      <c r="AJ208" s="3">
        <f t="shared" ref="AJ208:AJ271" si="380">IFERROR(MIN(AI$8,AI208),0)</f>
        <v>0</v>
      </c>
      <c r="AK208" s="3">
        <f t="shared" ref="AK208:AK271" si="381">IF(AI208-AJ208=0,0,AI208-MIN(AI208,AJ208+AL208))</f>
        <v>0</v>
      </c>
      <c r="AL208" s="3">
        <f>IF(AG208=0,0,IF(AI208-AJ208=0,0,MIN(AI208-AJ208,$D$1-$C208-SUMIF($J$15:AK$15,"Snowball",$J208:AK208))))</f>
        <v>0</v>
      </c>
      <c r="AM208" s="3">
        <f t="shared" si="292"/>
        <v>0</v>
      </c>
      <c r="AN208" s="104">
        <f t="shared" si="327"/>
        <v>0</v>
      </c>
      <c r="AO208" s="3">
        <f t="shared" si="328"/>
        <v>0</v>
      </c>
      <c r="AP208" s="3">
        <f t="shared" si="329"/>
        <v>0</v>
      </c>
      <c r="AQ208" s="3">
        <f t="shared" ref="AQ208:AQ271" si="382">IFERROR(MIN(AP$8,AP208),0)</f>
        <v>0</v>
      </c>
      <c r="AR208" s="3">
        <f t="shared" ref="AR208:AR271" si="383">IF(AP208-AQ208=0,0,AP208-MIN(AP208,AQ208+AS208))</f>
        <v>0</v>
      </c>
      <c r="AS208" s="3">
        <f>IF(AN208=0,0,IF(AP208-AQ208=0,0,MIN(AP208-AQ208,$D$1-$C208-SUMIF($J$15:AR$15,"Snowball",$J208:AR208))))</f>
        <v>0</v>
      </c>
      <c r="AT208" s="3">
        <f t="shared" si="293"/>
        <v>0</v>
      </c>
      <c r="AU208" s="104">
        <f t="shared" si="330"/>
        <v>0</v>
      </c>
      <c r="AV208" s="3">
        <f t="shared" si="331"/>
        <v>0</v>
      </c>
      <c r="AW208" s="3">
        <f t="shared" si="332"/>
        <v>0</v>
      </c>
      <c r="AX208" s="3">
        <f t="shared" ref="AX208:AX271" si="384">IFERROR(MIN(AW$8,AW208),0)</f>
        <v>0</v>
      </c>
      <c r="AY208" s="3">
        <f t="shared" ref="AY208:AY271" si="385">IF(AW208-AX208=0,0,AW208-MIN(AW208,AX208+AZ208))</f>
        <v>0</v>
      </c>
      <c r="AZ208" s="3">
        <f>IF(AU208=0,0,IF(AW208-AX208=0,0,MIN(AW208-AX208,$D$1-$C208-SUMIF($J$15:AY$15,"Snowball",$J208:AY208))))</f>
        <v>0</v>
      </c>
      <c r="BA208" s="3">
        <f t="shared" si="294"/>
        <v>0</v>
      </c>
      <c r="BB208" s="104">
        <f t="shared" si="333"/>
        <v>0</v>
      </c>
      <c r="BC208" s="3">
        <f t="shared" si="334"/>
        <v>0</v>
      </c>
      <c r="BD208" s="3">
        <f t="shared" si="335"/>
        <v>0</v>
      </c>
      <c r="BE208" s="3">
        <f t="shared" ref="BE208:BE271" si="386">IFERROR(MIN(BD$8,BD208),0)</f>
        <v>0</v>
      </c>
      <c r="BF208" s="3">
        <f t="shared" ref="BF208:BF271" si="387">IF(BD208-BE208=0,0,BD208-MIN(BD208,BE208+BG208))</f>
        <v>0</v>
      </c>
      <c r="BG208" s="3">
        <f>IF(BB208=0,0,IF(BD208-BE208=0,0,MIN(BD208-BE208,$D$1-$C208-SUMIF($J$15:BF$15,"Snowball",$J208:BF208))))</f>
        <v>0</v>
      </c>
      <c r="BH208" s="3">
        <f t="shared" si="295"/>
        <v>0</v>
      </c>
      <c r="BI208" s="104">
        <f t="shared" si="336"/>
        <v>0</v>
      </c>
      <c r="BJ208" s="3">
        <f t="shared" si="337"/>
        <v>0</v>
      </c>
      <c r="BK208" s="3">
        <f t="shared" si="338"/>
        <v>0</v>
      </c>
      <c r="BL208" s="3">
        <f t="shared" ref="BL208:BL271" si="388">IFERROR(MIN(BK$8,BK208),0)</f>
        <v>0</v>
      </c>
      <c r="BM208" s="3">
        <f t="shared" ref="BM208:BM271" si="389">IF(BK208-BL208=0,0,BK208-MIN(BK208,BL208+BN208))</f>
        <v>0</v>
      </c>
      <c r="BN208" s="3">
        <f>IF(BI208=0,0,IF(BK208-BL208=0,0,MIN(BK208-BL208,$D$1-$C208-SUMIF($J$15:BM$15,"Snowball",$J208:BM208))))</f>
        <v>0</v>
      </c>
      <c r="BO208" s="3">
        <f t="shared" si="296"/>
        <v>0</v>
      </c>
      <c r="BP208" s="104">
        <f t="shared" si="339"/>
        <v>0</v>
      </c>
      <c r="BQ208" s="3">
        <f t="shared" si="340"/>
        <v>0</v>
      </c>
      <c r="BR208" s="3">
        <f t="shared" si="341"/>
        <v>0</v>
      </c>
      <c r="BS208" s="3">
        <f t="shared" ref="BS208:BS271" si="390">IFERROR(MIN(BR$8,BR208),0)</f>
        <v>0</v>
      </c>
      <c r="BT208" s="3">
        <f t="shared" ref="BT208:BT271" si="391">IF(BR208-BS208=0,0,BR208-MIN(BR208,BS208+BU208))</f>
        <v>0</v>
      </c>
      <c r="BU208" s="3">
        <f>IF(BP208=0,0,IF(BR208-BS208=0,0,MIN(BR208-BS208,$D$1-$C208-SUMIF($J$15:BT$15,"Snowball",$J208:BT208))))</f>
        <v>0</v>
      </c>
      <c r="BV208" s="3">
        <f t="shared" si="297"/>
        <v>0</v>
      </c>
      <c r="BW208" s="104">
        <f t="shared" si="342"/>
        <v>0</v>
      </c>
      <c r="BX208" s="3">
        <f t="shared" si="343"/>
        <v>0</v>
      </c>
      <c r="BY208" s="3">
        <f t="shared" si="344"/>
        <v>0</v>
      </c>
      <c r="BZ208" s="3">
        <f t="shared" ref="BZ208:BZ271" si="392">IFERROR(MIN(BY$8,BY208),0)</f>
        <v>0</v>
      </c>
      <c r="CA208" s="3">
        <f t="shared" ref="CA208:CA271" si="393">IF(BY208-BZ208=0,0,BY208-MIN(BY208,BZ208+CB208))</f>
        <v>0</v>
      </c>
      <c r="CB208" s="3">
        <f>IF(BW208=0,0,IF(BY208-BZ208=0,0,MIN(BY208-BZ208,$D$1-$C208-SUMIF($J$15:CA$15,"Snowball",$J208:CA208))))</f>
        <v>0</v>
      </c>
      <c r="CC208" s="3">
        <f t="shared" si="298"/>
        <v>0</v>
      </c>
      <c r="CD208" s="104">
        <f t="shared" si="345"/>
        <v>0</v>
      </c>
      <c r="CE208" s="3">
        <f t="shared" si="346"/>
        <v>0</v>
      </c>
      <c r="CF208" s="3">
        <f t="shared" si="347"/>
        <v>0</v>
      </c>
      <c r="CG208" s="3">
        <f t="shared" ref="CG208:CG271" si="394">IFERROR(MIN(CF$8,CF208),0)</f>
        <v>0</v>
      </c>
      <c r="CH208" s="3">
        <f t="shared" ref="CH208:CH271" si="395">IF(CF208-CG208=0,0,CF208-MIN(CF208,CG208+CI208))</f>
        <v>0</v>
      </c>
      <c r="CI208" s="3">
        <f>IF(CD208=0,0,IF(CF208-CG208=0,0,MIN(CF208-CG208,$D$1-$C208-SUMIF($J$15:CH$15,"Snowball",$J208:CH208))))</f>
        <v>0</v>
      </c>
      <c r="CJ208" s="3">
        <f t="shared" si="299"/>
        <v>0</v>
      </c>
      <c r="CK208" s="104">
        <f t="shared" si="348"/>
        <v>0</v>
      </c>
      <c r="CL208" s="3">
        <f t="shared" si="349"/>
        <v>0</v>
      </c>
      <c r="CM208" s="3">
        <f t="shared" si="350"/>
        <v>0</v>
      </c>
      <c r="CN208" s="3">
        <f t="shared" ref="CN208:CN271" si="396">IFERROR(MIN(CM$8,CM208),0)</f>
        <v>0</v>
      </c>
      <c r="CO208" s="3">
        <f t="shared" ref="CO208:CO271" si="397">IF(CM208-CN208=0,0,CM208-MIN(CM208,CN208+CP208))</f>
        <v>0</v>
      </c>
      <c r="CP208" s="3">
        <f>IF(CK208=0,0,IF(CM208-CN208=0,0,MIN(CM208-CN208,$D$1-$C208-SUMIF($J$15:CO$15,"Snowball",$J208:CO208))))</f>
        <v>0</v>
      </c>
      <c r="CQ208" s="3">
        <f t="shared" si="300"/>
        <v>0</v>
      </c>
      <c r="CR208" s="104">
        <f t="shared" si="351"/>
        <v>0</v>
      </c>
      <c r="CS208" s="3">
        <f t="shared" si="352"/>
        <v>0</v>
      </c>
      <c r="CT208" s="3">
        <f t="shared" si="353"/>
        <v>0</v>
      </c>
      <c r="CU208" s="3">
        <f t="shared" ref="CU208:CU271" si="398">IFERROR(MIN(CT$8,CT208),0)</f>
        <v>0</v>
      </c>
      <c r="CV208" s="3">
        <f t="shared" ref="CV208:CV271" si="399">IF(CT208-CU208=0,0,CT208-MIN(CT208,CU208+CW208))</f>
        <v>0</v>
      </c>
      <c r="CW208" s="3">
        <f>IF(CR208=0,0,IF(CT208-CU208=0,0,MIN(CT208-CU208,$D$1-$C208-SUMIF($J$15:CV$15,"Snowball",$J208:CV208))))</f>
        <v>0</v>
      </c>
      <c r="CX208" s="3">
        <f t="shared" si="301"/>
        <v>0</v>
      </c>
      <c r="CY208" s="104">
        <f t="shared" si="354"/>
        <v>0</v>
      </c>
      <c r="CZ208" s="3">
        <f t="shared" si="355"/>
        <v>0</v>
      </c>
      <c r="DA208" s="3">
        <f t="shared" si="356"/>
        <v>0</v>
      </c>
      <c r="DB208" s="3">
        <f t="shared" ref="DB208:DB271" si="400">IFERROR(MIN(DA$8,DA208),0)</f>
        <v>0</v>
      </c>
      <c r="DC208" s="3">
        <f t="shared" ref="DC208:DC271" si="401">IF(DA208-DB208=0,0,DA208-MIN(DA208,DB208+DD208))</f>
        <v>0</v>
      </c>
      <c r="DD208" s="3">
        <f>IF(CY208=0,0,IF(DA208-DB208=0,0,MIN(DA208-DB208,$D$1-$C208-SUMIF($J$15:DC$15,"Snowball",$J208:DC208))))</f>
        <v>0</v>
      </c>
      <c r="DE208" s="3">
        <f t="shared" si="302"/>
        <v>0</v>
      </c>
      <c r="DF208" s="104">
        <f t="shared" si="357"/>
        <v>0</v>
      </c>
      <c r="DG208" s="3">
        <f t="shared" si="358"/>
        <v>0</v>
      </c>
      <c r="DH208" s="3">
        <f t="shared" si="359"/>
        <v>0</v>
      </c>
      <c r="DI208" s="3">
        <f t="shared" ref="DI208:DI271" si="402">IFERROR(MIN(DH$8,DH208),0)</f>
        <v>0</v>
      </c>
      <c r="DJ208" s="3">
        <f t="shared" ref="DJ208:DJ271" si="403">IF(DH208-DI208=0,0,DH208-MIN(DH208,DI208+DK208))</f>
        <v>0</v>
      </c>
      <c r="DK208" s="3">
        <f>IF(DF208=0,0,IF(DH208-DI208=0,0,MIN(DH208-DI208,$D$1-$C208-SUMIF($J$15:DJ$15,"Snowball",$J208:DJ208))))</f>
        <v>0</v>
      </c>
      <c r="DL208" s="3">
        <f t="shared" si="303"/>
        <v>0</v>
      </c>
      <c r="DM208" s="104">
        <f t="shared" si="360"/>
        <v>0</v>
      </c>
      <c r="DN208" s="3">
        <f t="shared" si="361"/>
        <v>0</v>
      </c>
      <c r="DO208" s="3">
        <f t="shared" si="362"/>
        <v>0</v>
      </c>
      <c r="DP208" s="3">
        <f t="shared" ref="DP208:DP271" si="404">IFERROR(MIN(DO$8,DO208),0)</f>
        <v>0</v>
      </c>
      <c r="DQ208" s="3">
        <f t="shared" ref="DQ208:DQ271" si="405">IF(DO208-DP208=0,0,DO208-MIN(DO208,DP208+DR208))</f>
        <v>0</v>
      </c>
      <c r="DR208" s="3">
        <f>IF(DM208=0,0,IF(DO208-DP208=0,0,MIN(DO208-DP208,$D$1-$C208-SUMIF($J$15:DQ$15,"Snowball",$J208:DQ208))))</f>
        <v>0</v>
      </c>
      <c r="DS208" s="3">
        <f t="shared" si="304"/>
        <v>0</v>
      </c>
      <c r="DT208" s="104">
        <f t="shared" si="363"/>
        <v>0</v>
      </c>
      <c r="DU208" s="3">
        <f t="shared" si="364"/>
        <v>0</v>
      </c>
      <c r="DV208" s="3">
        <f t="shared" si="365"/>
        <v>0</v>
      </c>
      <c r="DW208" s="3">
        <f t="shared" ref="DW208:DW271" si="406">IFERROR(MIN(DV$8,DV208),0)</f>
        <v>0</v>
      </c>
      <c r="DX208" s="3">
        <f t="shared" ref="DX208:DX271" si="407">IF(DV208-DW208=0,0,DV208-MIN(DV208,DW208+DY208))</f>
        <v>0</v>
      </c>
      <c r="DY208" s="3">
        <f>IF(DT208=0,0,IF(DV208-DW208=0,0,MIN(DV208-DW208,$D$1-$C208-SUMIF($J$15:DX$15,"Snowball",$J208:DX208))))</f>
        <v>0</v>
      </c>
      <c r="DZ208" s="3">
        <f t="shared" si="305"/>
        <v>0</v>
      </c>
      <c r="EA208" s="104">
        <f t="shared" si="366"/>
        <v>0</v>
      </c>
      <c r="EB208" s="3">
        <f t="shared" si="367"/>
        <v>0</v>
      </c>
      <c r="EC208" s="3">
        <f t="shared" si="368"/>
        <v>0</v>
      </c>
      <c r="ED208" s="3">
        <f t="shared" ref="ED208:ED271" si="408">IFERROR(MIN(EC$8,EC208),0)</f>
        <v>0</v>
      </c>
      <c r="EE208" s="3">
        <f t="shared" ref="EE208:EE271" si="409">IF(EC208-ED208=0,0,EC208-MIN(EC208,ED208+EF208))</f>
        <v>0</v>
      </c>
      <c r="EF208" s="3">
        <f>IF(EA208=0,0,IF(EC208-ED208=0,0,MIN(EC208-ED208,$D$1-$C208-SUMIF($J$15:EE$15,"Snowball",$J208:EE208))))</f>
        <v>0</v>
      </c>
      <c r="EG208" s="3">
        <f t="shared" si="306"/>
        <v>0</v>
      </c>
      <c r="EH208" s="104">
        <f t="shared" si="369"/>
        <v>0</v>
      </c>
      <c r="EI208" s="3">
        <f t="shared" si="370"/>
        <v>0</v>
      </c>
      <c r="EJ208" s="3">
        <f t="shared" si="371"/>
        <v>0</v>
      </c>
      <c r="EK208" s="3">
        <f t="shared" ref="EK208:EK271" si="410">IFERROR(MIN(EJ$8,EJ208),0)</f>
        <v>0</v>
      </c>
      <c r="EL208" s="3">
        <f t="shared" ref="EL208:EL271" si="411">IF(EJ208-EK208=0,0,EJ208-MIN(EJ208,EK208+EM208))</f>
        <v>0</v>
      </c>
      <c r="EM208" s="3">
        <f>IF(EH208=0,0,IF(EJ208-EK208=0,0,MIN(EJ208-EK208,$D$1-$C208-SUMIF($J$15:EL$15,"Snowball",$J208:EL208))))</f>
        <v>0</v>
      </c>
      <c r="EN208" s="3">
        <f t="shared" si="307"/>
        <v>0</v>
      </c>
    </row>
    <row r="209" spans="1:144" x14ac:dyDescent="0.25">
      <c r="A209" s="1" t="s">
        <v>209</v>
      </c>
      <c r="B209" s="76">
        <f t="shared" si="308"/>
        <v>0</v>
      </c>
      <c r="C209" s="3">
        <f t="shared" si="309"/>
        <v>0</v>
      </c>
      <c r="D209" s="101">
        <f t="shared" si="310"/>
        <v>0</v>
      </c>
      <c r="E209" s="104">
        <f t="shared" si="311"/>
        <v>0</v>
      </c>
      <c r="F209" s="3">
        <f t="shared" si="312"/>
        <v>0</v>
      </c>
      <c r="G209" s="3">
        <f t="shared" si="313"/>
        <v>0</v>
      </c>
      <c r="H209" s="3">
        <f t="shared" si="372"/>
        <v>0</v>
      </c>
      <c r="I209" s="3">
        <f t="shared" si="373"/>
        <v>0</v>
      </c>
      <c r="J209" s="3">
        <f t="shared" si="314"/>
        <v>0</v>
      </c>
      <c r="K209" s="3">
        <f t="shared" ref="K209:K272" si="412">IFERROR(SUM(J209+H209),0)</f>
        <v>0</v>
      </c>
      <c r="L209" s="104">
        <f t="shared" si="315"/>
        <v>0</v>
      </c>
      <c r="M209" s="3">
        <f t="shared" si="316"/>
        <v>0</v>
      </c>
      <c r="N209" s="3">
        <f t="shared" si="317"/>
        <v>0</v>
      </c>
      <c r="O209" s="3">
        <f t="shared" si="374"/>
        <v>0</v>
      </c>
      <c r="P209" s="3">
        <f t="shared" si="375"/>
        <v>0</v>
      </c>
      <c r="Q209" s="3">
        <f>IF(L209=0,0,IF(N209-O209=0,0,MIN(N209-O209,$D$1-$C209-SUMIF($J$15:P$15,"Snowball",$J209:P209))))</f>
        <v>0</v>
      </c>
      <c r="R209" s="3">
        <f t="shared" ref="R209:R272" si="413">IFERROR(SUM(Q209+O209),0)</f>
        <v>0</v>
      </c>
      <c r="S209" s="104">
        <f t="shared" si="318"/>
        <v>0</v>
      </c>
      <c r="T209" s="3">
        <f t="shared" si="319"/>
        <v>0</v>
      </c>
      <c r="U209" s="3">
        <f t="shared" si="320"/>
        <v>0</v>
      </c>
      <c r="V209" s="3">
        <f t="shared" si="376"/>
        <v>0</v>
      </c>
      <c r="W209" s="3">
        <f t="shared" si="377"/>
        <v>0</v>
      </c>
      <c r="X209" s="3">
        <f>IF(S209=0,0,IF(U209-V209=0,0,MIN(U209-V209,$D$1-$C209-SUMIF($J$15:W$15,"Snowball",$J209:W209))))</f>
        <v>0</v>
      </c>
      <c r="Y209" s="3">
        <f t="shared" ref="Y209:Y272" si="414">IFERROR(SUM(X209+V209),0)</f>
        <v>0</v>
      </c>
      <c r="Z209" s="104">
        <f t="shared" si="321"/>
        <v>0</v>
      </c>
      <c r="AA209" s="3">
        <f t="shared" si="322"/>
        <v>0</v>
      </c>
      <c r="AB209" s="3">
        <f t="shared" si="323"/>
        <v>0</v>
      </c>
      <c r="AC209" s="3">
        <f t="shared" si="378"/>
        <v>0</v>
      </c>
      <c r="AD209" s="3">
        <f t="shared" si="379"/>
        <v>0</v>
      </c>
      <c r="AE209" s="3">
        <f>IF(Z209=0,0,IF(AB209-AC209=0,0,MIN(AB209-AC209,$D$1-$C209-SUMIF($J$15:AD$15,"Snowball",$J209:AD209))))</f>
        <v>0</v>
      </c>
      <c r="AF209" s="3">
        <f t="shared" ref="AF209:AF272" si="415">IFERROR(SUM(AE209+AC209),0)</f>
        <v>0</v>
      </c>
      <c r="AG209" s="104">
        <f t="shared" si="324"/>
        <v>0</v>
      </c>
      <c r="AH209" s="3">
        <f t="shared" si="325"/>
        <v>0</v>
      </c>
      <c r="AI209" s="3">
        <f t="shared" si="326"/>
        <v>0</v>
      </c>
      <c r="AJ209" s="3">
        <f t="shared" si="380"/>
        <v>0</v>
      </c>
      <c r="AK209" s="3">
        <f t="shared" si="381"/>
        <v>0</v>
      </c>
      <c r="AL209" s="3">
        <f>IF(AG209=0,0,IF(AI209-AJ209=0,0,MIN(AI209-AJ209,$D$1-$C209-SUMIF($J$15:AK$15,"Snowball",$J209:AK209))))</f>
        <v>0</v>
      </c>
      <c r="AM209" s="3">
        <f t="shared" ref="AM209:AM272" si="416">IFERROR(SUM(AL209+AJ209),0)</f>
        <v>0</v>
      </c>
      <c r="AN209" s="104">
        <f t="shared" si="327"/>
        <v>0</v>
      </c>
      <c r="AO209" s="3">
        <f t="shared" si="328"/>
        <v>0</v>
      </c>
      <c r="AP209" s="3">
        <f t="shared" si="329"/>
        <v>0</v>
      </c>
      <c r="AQ209" s="3">
        <f t="shared" si="382"/>
        <v>0</v>
      </c>
      <c r="AR209" s="3">
        <f t="shared" si="383"/>
        <v>0</v>
      </c>
      <c r="AS209" s="3">
        <f>IF(AN209=0,0,IF(AP209-AQ209=0,0,MIN(AP209-AQ209,$D$1-$C209-SUMIF($J$15:AR$15,"Snowball",$J209:AR209))))</f>
        <v>0</v>
      </c>
      <c r="AT209" s="3">
        <f t="shared" ref="AT209:AT272" si="417">IFERROR(SUM(AS209+AQ209),0)</f>
        <v>0</v>
      </c>
      <c r="AU209" s="104">
        <f t="shared" si="330"/>
        <v>0</v>
      </c>
      <c r="AV209" s="3">
        <f t="shared" si="331"/>
        <v>0</v>
      </c>
      <c r="AW209" s="3">
        <f t="shared" si="332"/>
        <v>0</v>
      </c>
      <c r="AX209" s="3">
        <f t="shared" si="384"/>
        <v>0</v>
      </c>
      <c r="AY209" s="3">
        <f t="shared" si="385"/>
        <v>0</v>
      </c>
      <c r="AZ209" s="3">
        <f>IF(AU209=0,0,IF(AW209-AX209=0,0,MIN(AW209-AX209,$D$1-$C209-SUMIF($J$15:AY$15,"Snowball",$J209:AY209))))</f>
        <v>0</v>
      </c>
      <c r="BA209" s="3">
        <f t="shared" ref="BA209:BA272" si="418">IFERROR(SUM(AZ209+AX209),0)</f>
        <v>0</v>
      </c>
      <c r="BB209" s="104">
        <f t="shared" si="333"/>
        <v>0</v>
      </c>
      <c r="BC209" s="3">
        <f t="shared" si="334"/>
        <v>0</v>
      </c>
      <c r="BD209" s="3">
        <f t="shared" si="335"/>
        <v>0</v>
      </c>
      <c r="BE209" s="3">
        <f t="shared" si="386"/>
        <v>0</v>
      </c>
      <c r="BF209" s="3">
        <f t="shared" si="387"/>
        <v>0</v>
      </c>
      <c r="BG209" s="3">
        <f>IF(BB209=0,0,IF(BD209-BE209=0,0,MIN(BD209-BE209,$D$1-$C209-SUMIF($J$15:BF$15,"Snowball",$J209:BF209))))</f>
        <v>0</v>
      </c>
      <c r="BH209" s="3">
        <f t="shared" ref="BH209:BH272" si="419">IFERROR(SUM(BG209+BE209),0)</f>
        <v>0</v>
      </c>
      <c r="BI209" s="104">
        <f t="shared" si="336"/>
        <v>0</v>
      </c>
      <c r="BJ209" s="3">
        <f t="shared" si="337"/>
        <v>0</v>
      </c>
      <c r="BK209" s="3">
        <f t="shared" si="338"/>
        <v>0</v>
      </c>
      <c r="BL209" s="3">
        <f t="shared" si="388"/>
        <v>0</v>
      </c>
      <c r="BM209" s="3">
        <f t="shared" si="389"/>
        <v>0</v>
      </c>
      <c r="BN209" s="3">
        <f>IF(BI209=0,0,IF(BK209-BL209=0,0,MIN(BK209-BL209,$D$1-$C209-SUMIF($J$15:BM$15,"Snowball",$J209:BM209))))</f>
        <v>0</v>
      </c>
      <c r="BO209" s="3">
        <f t="shared" ref="BO209:BO272" si="420">IFERROR(SUM(BN209+BL209),0)</f>
        <v>0</v>
      </c>
      <c r="BP209" s="104">
        <f t="shared" si="339"/>
        <v>0</v>
      </c>
      <c r="BQ209" s="3">
        <f t="shared" si="340"/>
        <v>0</v>
      </c>
      <c r="BR209" s="3">
        <f t="shared" si="341"/>
        <v>0</v>
      </c>
      <c r="BS209" s="3">
        <f t="shared" si="390"/>
        <v>0</v>
      </c>
      <c r="BT209" s="3">
        <f t="shared" si="391"/>
        <v>0</v>
      </c>
      <c r="BU209" s="3">
        <f>IF(BP209=0,0,IF(BR209-BS209=0,0,MIN(BR209-BS209,$D$1-$C209-SUMIF($J$15:BT$15,"Snowball",$J209:BT209))))</f>
        <v>0</v>
      </c>
      <c r="BV209" s="3">
        <f t="shared" ref="BV209:BV272" si="421">IFERROR(SUM(BU209+BS209),0)</f>
        <v>0</v>
      </c>
      <c r="BW209" s="104">
        <f t="shared" si="342"/>
        <v>0</v>
      </c>
      <c r="BX209" s="3">
        <f t="shared" si="343"/>
        <v>0</v>
      </c>
      <c r="BY209" s="3">
        <f t="shared" si="344"/>
        <v>0</v>
      </c>
      <c r="BZ209" s="3">
        <f t="shared" si="392"/>
        <v>0</v>
      </c>
      <c r="CA209" s="3">
        <f t="shared" si="393"/>
        <v>0</v>
      </c>
      <c r="CB209" s="3">
        <f>IF(BW209=0,0,IF(BY209-BZ209=0,0,MIN(BY209-BZ209,$D$1-$C209-SUMIF($J$15:CA$15,"Snowball",$J209:CA209))))</f>
        <v>0</v>
      </c>
      <c r="CC209" s="3">
        <f t="shared" ref="CC209:CC272" si="422">IFERROR(SUM(CB209+BZ209),0)</f>
        <v>0</v>
      </c>
      <c r="CD209" s="104">
        <f t="shared" si="345"/>
        <v>0</v>
      </c>
      <c r="CE209" s="3">
        <f t="shared" si="346"/>
        <v>0</v>
      </c>
      <c r="CF209" s="3">
        <f t="shared" si="347"/>
        <v>0</v>
      </c>
      <c r="CG209" s="3">
        <f t="shared" si="394"/>
        <v>0</v>
      </c>
      <c r="CH209" s="3">
        <f t="shared" si="395"/>
        <v>0</v>
      </c>
      <c r="CI209" s="3">
        <f>IF(CD209=0,0,IF(CF209-CG209=0,0,MIN(CF209-CG209,$D$1-$C209-SUMIF($J$15:CH$15,"Snowball",$J209:CH209))))</f>
        <v>0</v>
      </c>
      <c r="CJ209" s="3">
        <f t="shared" ref="CJ209:CJ272" si="423">IFERROR(SUM(CI209+CG209),0)</f>
        <v>0</v>
      </c>
      <c r="CK209" s="104">
        <f t="shared" si="348"/>
        <v>0</v>
      </c>
      <c r="CL209" s="3">
        <f t="shared" si="349"/>
        <v>0</v>
      </c>
      <c r="CM209" s="3">
        <f t="shared" si="350"/>
        <v>0</v>
      </c>
      <c r="CN209" s="3">
        <f t="shared" si="396"/>
        <v>0</v>
      </c>
      <c r="CO209" s="3">
        <f t="shared" si="397"/>
        <v>0</v>
      </c>
      <c r="CP209" s="3">
        <f>IF(CK209=0,0,IF(CM209-CN209=0,0,MIN(CM209-CN209,$D$1-$C209-SUMIF($J$15:CO$15,"Snowball",$J209:CO209))))</f>
        <v>0</v>
      </c>
      <c r="CQ209" s="3">
        <f t="shared" ref="CQ209:CQ272" si="424">IFERROR(SUM(CP209+CN209),0)</f>
        <v>0</v>
      </c>
      <c r="CR209" s="104">
        <f t="shared" si="351"/>
        <v>0</v>
      </c>
      <c r="CS209" s="3">
        <f t="shared" si="352"/>
        <v>0</v>
      </c>
      <c r="CT209" s="3">
        <f t="shared" si="353"/>
        <v>0</v>
      </c>
      <c r="CU209" s="3">
        <f t="shared" si="398"/>
        <v>0</v>
      </c>
      <c r="CV209" s="3">
        <f t="shared" si="399"/>
        <v>0</v>
      </c>
      <c r="CW209" s="3">
        <f>IF(CR209=0,0,IF(CT209-CU209=0,0,MIN(CT209-CU209,$D$1-$C209-SUMIF($J$15:CV$15,"Snowball",$J209:CV209))))</f>
        <v>0</v>
      </c>
      <c r="CX209" s="3">
        <f t="shared" ref="CX209:CX272" si="425">IFERROR(SUM(CW209+CU209),0)</f>
        <v>0</v>
      </c>
      <c r="CY209" s="104">
        <f t="shared" si="354"/>
        <v>0</v>
      </c>
      <c r="CZ209" s="3">
        <f t="shared" si="355"/>
        <v>0</v>
      </c>
      <c r="DA209" s="3">
        <f t="shared" si="356"/>
        <v>0</v>
      </c>
      <c r="DB209" s="3">
        <f t="shared" si="400"/>
        <v>0</v>
      </c>
      <c r="DC209" s="3">
        <f t="shared" si="401"/>
        <v>0</v>
      </c>
      <c r="DD209" s="3">
        <f>IF(CY209=0,0,IF(DA209-DB209=0,0,MIN(DA209-DB209,$D$1-$C209-SUMIF($J$15:DC$15,"Snowball",$J209:DC209))))</f>
        <v>0</v>
      </c>
      <c r="DE209" s="3">
        <f t="shared" ref="DE209:DE272" si="426">IFERROR(SUM(DD209+DB209),0)</f>
        <v>0</v>
      </c>
      <c r="DF209" s="104">
        <f t="shared" si="357"/>
        <v>0</v>
      </c>
      <c r="DG209" s="3">
        <f t="shared" si="358"/>
        <v>0</v>
      </c>
      <c r="DH209" s="3">
        <f t="shared" si="359"/>
        <v>0</v>
      </c>
      <c r="DI209" s="3">
        <f t="shared" si="402"/>
        <v>0</v>
      </c>
      <c r="DJ209" s="3">
        <f t="shared" si="403"/>
        <v>0</v>
      </c>
      <c r="DK209" s="3">
        <f>IF(DF209=0,0,IF(DH209-DI209=0,0,MIN(DH209-DI209,$D$1-$C209-SUMIF($J$15:DJ$15,"Snowball",$J209:DJ209))))</f>
        <v>0</v>
      </c>
      <c r="DL209" s="3">
        <f t="shared" ref="DL209:DL272" si="427">IFERROR(SUM(DK209+DI209),0)</f>
        <v>0</v>
      </c>
      <c r="DM209" s="104">
        <f t="shared" si="360"/>
        <v>0</v>
      </c>
      <c r="DN209" s="3">
        <f t="shared" si="361"/>
        <v>0</v>
      </c>
      <c r="DO209" s="3">
        <f t="shared" si="362"/>
        <v>0</v>
      </c>
      <c r="DP209" s="3">
        <f t="shared" si="404"/>
        <v>0</v>
      </c>
      <c r="DQ209" s="3">
        <f t="shared" si="405"/>
        <v>0</v>
      </c>
      <c r="DR209" s="3">
        <f>IF(DM209=0,0,IF(DO209-DP209=0,0,MIN(DO209-DP209,$D$1-$C209-SUMIF($J$15:DQ$15,"Snowball",$J209:DQ209))))</f>
        <v>0</v>
      </c>
      <c r="DS209" s="3">
        <f t="shared" ref="DS209:DS272" si="428">IFERROR(SUM(DR209+DP209),0)</f>
        <v>0</v>
      </c>
      <c r="DT209" s="104">
        <f t="shared" si="363"/>
        <v>0</v>
      </c>
      <c r="DU209" s="3">
        <f t="shared" si="364"/>
        <v>0</v>
      </c>
      <c r="DV209" s="3">
        <f t="shared" si="365"/>
        <v>0</v>
      </c>
      <c r="DW209" s="3">
        <f t="shared" si="406"/>
        <v>0</v>
      </c>
      <c r="DX209" s="3">
        <f t="shared" si="407"/>
        <v>0</v>
      </c>
      <c r="DY209" s="3">
        <f>IF(DT209=0,0,IF(DV209-DW209=0,0,MIN(DV209-DW209,$D$1-$C209-SUMIF($J$15:DX$15,"Snowball",$J209:DX209))))</f>
        <v>0</v>
      </c>
      <c r="DZ209" s="3">
        <f t="shared" ref="DZ209:DZ272" si="429">IFERROR(SUM(DY209+DW209),0)</f>
        <v>0</v>
      </c>
      <c r="EA209" s="104">
        <f t="shared" si="366"/>
        <v>0</v>
      </c>
      <c r="EB209" s="3">
        <f t="shared" si="367"/>
        <v>0</v>
      </c>
      <c r="EC209" s="3">
        <f t="shared" si="368"/>
        <v>0</v>
      </c>
      <c r="ED209" s="3">
        <f t="shared" si="408"/>
        <v>0</v>
      </c>
      <c r="EE209" s="3">
        <f t="shared" si="409"/>
        <v>0</v>
      </c>
      <c r="EF209" s="3">
        <f>IF(EA209=0,0,IF(EC209-ED209=0,0,MIN(EC209-ED209,$D$1-$C209-SUMIF($J$15:EE$15,"Snowball",$J209:EE209))))</f>
        <v>0</v>
      </c>
      <c r="EG209" s="3">
        <f t="shared" ref="EG209:EG272" si="430">IFERROR(SUM(EF209+ED209),0)</f>
        <v>0</v>
      </c>
      <c r="EH209" s="104">
        <f t="shared" si="369"/>
        <v>0</v>
      </c>
      <c r="EI209" s="3">
        <f t="shared" si="370"/>
        <v>0</v>
      </c>
      <c r="EJ209" s="3">
        <f t="shared" si="371"/>
        <v>0</v>
      </c>
      <c r="EK209" s="3">
        <f t="shared" si="410"/>
        <v>0</v>
      </c>
      <c r="EL209" s="3">
        <f t="shared" si="411"/>
        <v>0</v>
      </c>
      <c r="EM209" s="3">
        <f>IF(EH209=0,0,IF(EJ209-EK209=0,0,MIN(EJ209-EK209,$D$1-$C209-SUMIF($J$15:EL$15,"Snowball",$J209:EL209))))</f>
        <v>0</v>
      </c>
      <c r="EN209" s="3">
        <f t="shared" ref="EN209:EN272" si="431">IFERROR(SUM(EM209+EK209),0)</f>
        <v>0</v>
      </c>
    </row>
    <row r="210" spans="1:144" x14ac:dyDescent="0.25">
      <c r="A210" s="1" t="s">
        <v>210</v>
      </c>
      <c r="B210" s="76">
        <f t="shared" ref="B210:B273" si="432">IF(B209=0,0,SUMIF($H$15:$EN$15,"New Balance",$H210:$EN210))</f>
        <v>0</v>
      </c>
      <c r="C210" s="3">
        <f t="shared" ref="C210:C273" si="433">IF(C209=0,0,SUMIF($H$15:$EN$15,"Payment",$H210:$EN210))</f>
        <v>0</v>
      </c>
      <c r="D210" s="101">
        <f t="shared" ref="D210:D273" si="434">IF(D209=0,0,SUMIF($K$15:$EN$15,"Total Pmt",$K210:$EN210))</f>
        <v>0</v>
      </c>
      <c r="E210" s="104">
        <f t="shared" ref="E210:E273" si="435">I209</f>
        <v>0</v>
      </c>
      <c r="F210" s="3">
        <f t="shared" ref="F210:F273" si="436">IF(E210=0,0,ROUND(G$7*E210/12,2))</f>
        <v>0</v>
      </c>
      <c r="G210" s="3">
        <f t="shared" ref="G210:G273" si="437">F210+E210</f>
        <v>0</v>
      </c>
      <c r="H210" s="3">
        <f t="shared" si="372"/>
        <v>0</v>
      </c>
      <c r="I210" s="3">
        <f t="shared" si="373"/>
        <v>0</v>
      </c>
      <c r="J210" s="3">
        <f t="shared" ref="J210:J273" si="438">IF(E210=0,0,IF(G210-H210=0,0,MIN(G210-H210,$D$1-$C210)))</f>
        <v>0</v>
      </c>
      <c r="K210" s="3">
        <f t="shared" si="412"/>
        <v>0</v>
      </c>
      <c r="L210" s="104">
        <f t="shared" ref="L210:L273" si="439">P209</f>
        <v>0</v>
      </c>
      <c r="M210" s="3">
        <f t="shared" ref="M210:M273" si="440">IF(L210=0,0,ROUND(N$7*L210/12,2))</f>
        <v>0</v>
      </c>
      <c r="N210" s="3">
        <f t="shared" ref="N210:N273" si="441">M210+L210</f>
        <v>0</v>
      </c>
      <c r="O210" s="3">
        <f t="shared" si="374"/>
        <v>0</v>
      </c>
      <c r="P210" s="3">
        <f t="shared" si="375"/>
        <v>0</v>
      </c>
      <c r="Q210" s="3">
        <f>IF(L210=0,0,IF(N210-O210=0,0,MIN(N210-O210,$D$1-$C210-SUMIF($J$15:P$15,"Snowball",$J210:P210))))</f>
        <v>0</v>
      </c>
      <c r="R210" s="3">
        <f t="shared" si="413"/>
        <v>0</v>
      </c>
      <c r="S210" s="104">
        <f t="shared" ref="S210:S273" si="442">W209</f>
        <v>0</v>
      </c>
      <c r="T210" s="3">
        <f t="shared" ref="T210:T273" si="443">IF(S210=0,0,ROUND(U$7*S210/12,2))</f>
        <v>0</v>
      </c>
      <c r="U210" s="3">
        <f t="shared" ref="U210:U273" si="444">T210+S210</f>
        <v>0</v>
      </c>
      <c r="V210" s="3">
        <f t="shared" si="376"/>
        <v>0</v>
      </c>
      <c r="W210" s="3">
        <f t="shared" si="377"/>
        <v>0</v>
      </c>
      <c r="X210" s="3">
        <f>IF(S210=0,0,IF(U210-V210=0,0,MIN(U210-V210,$D$1-$C210-SUMIF($J$15:W$15,"Snowball",$J210:W210))))</f>
        <v>0</v>
      </c>
      <c r="Y210" s="3">
        <f t="shared" si="414"/>
        <v>0</v>
      </c>
      <c r="Z210" s="104">
        <f t="shared" ref="Z210:Z273" si="445">AD209</f>
        <v>0</v>
      </c>
      <c r="AA210" s="3">
        <f t="shared" ref="AA210:AA273" si="446">IF(Z210=0,0,ROUND(AB$7*Z210/12,2))</f>
        <v>0</v>
      </c>
      <c r="AB210" s="3">
        <f t="shared" ref="AB210:AB273" si="447">AA210+Z210</f>
        <v>0</v>
      </c>
      <c r="AC210" s="3">
        <f t="shared" si="378"/>
        <v>0</v>
      </c>
      <c r="AD210" s="3">
        <f t="shared" si="379"/>
        <v>0</v>
      </c>
      <c r="AE210" s="3">
        <f>IF(Z210=0,0,IF(AB210-AC210=0,0,MIN(AB210-AC210,$D$1-$C210-SUMIF($J$15:AD$15,"Snowball",$J210:AD210))))</f>
        <v>0</v>
      </c>
      <c r="AF210" s="3">
        <f t="shared" si="415"/>
        <v>0</v>
      </c>
      <c r="AG210" s="104">
        <f t="shared" ref="AG210:AG273" si="448">AK209</f>
        <v>0</v>
      </c>
      <c r="AH210" s="3">
        <f t="shared" ref="AH210:AH273" si="449">IF(AG210=0,0,ROUND(AI$7*AG210/12,2))</f>
        <v>0</v>
      </c>
      <c r="AI210" s="3">
        <f t="shared" ref="AI210:AI273" si="450">AH210+AG210</f>
        <v>0</v>
      </c>
      <c r="AJ210" s="3">
        <f t="shared" si="380"/>
        <v>0</v>
      </c>
      <c r="AK210" s="3">
        <f t="shared" si="381"/>
        <v>0</v>
      </c>
      <c r="AL210" s="3">
        <f>IF(AG210=0,0,IF(AI210-AJ210=0,0,MIN(AI210-AJ210,$D$1-$C210-SUMIF($J$15:AK$15,"Snowball",$J210:AK210))))</f>
        <v>0</v>
      </c>
      <c r="AM210" s="3">
        <f t="shared" si="416"/>
        <v>0</v>
      </c>
      <c r="AN210" s="104">
        <f t="shared" ref="AN210:AN273" si="451">AR209</f>
        <v>0</v>
      </c>
      <c r="AO210" s="3">
        <f t="shared" ref="AO210:AO273" si="452">IF(AN210=0,0,ROUND(AP$7*AN210/12,2))</f>
        <v>0</v>
      </c>
      <c r="AP210" s="3">
        <f t="shared" ref="AP210:AP273" si="453">AO210+AN210</f>
        <v>0</v>
      </c>
      <c r="AQ210" s="3">
        <f t="shared" si="382"/>
        <v>0</v>
      </c>
      <c r="AR210" s="3">
        <f t="shared" si="383"/>
        <v>0</v>
      </c>
      <c r="AS210" s="3">
        <f>IF(AN210=0,0,IF(AP210-AQ210=0,0,MIN(AP210-AQ210,$D$1-$C210-SUMIF($J$15:AR$15,"Snowball",$J210:AR210))))</f>
        <v>0</v>
      </c>
      <c r="AT210" s="3">
        <f t="shared" si="417"/>
        <v>0</v>
      </c>
      <c r="AU210" s="104">
        <f t="shared" ref="AU210:AU273" si="454">AY209</f>
        <v>0</v>
      </c>
      <c r="AV210" s="3">
        <f t="shared" ref="AV210:AV273" si="455">IF(AU210=0,0,ROUND(AW$7*AU210/12,2))</f>
        <v>0</v>
      </c>
      <c r="AW210" s="3">
        <f t="shared" ref="AW210:AW273" si="456">AV210+AU210</f>
        <v>0</v>
      </c>
      <c r="AX210" s="3">
        <f t="shared" si="384"/>
        <v>0</v>
      </c>
      <c r="AY210" s="3">
        <f t="shared" si="385"/>
        <v>0</v>
      </c>
      <c r="AZ210" s="3">
        <f>IF(AU210=0,0,IF(AW210-AX210=0,0,MIN(AW210-AX210,$D$1-$C210-SUMIF($J$15:AY$15,"Snowball",$J210:AY210))))</f>
        <v>0</v>
      </c>
      <c r="BA210" s="3">
        <f t="shared" si="418"/>
        <v>0</v>
      </c>
      <c r="BB210" s="104">
        <f t="shared" ref="BB210:BB273" si="457">BF209</f>
        <v>0</v>
      </c>
      <c r="BC210" s="3">
        <f t="shared" ref="BC210:BC273" si="458">IF(BB210=0,0,ROUND(BD$7*BB210/12,2))</f>
        <v>0</v>
      </c>
      <c r="BD210" s="3">
        <f t="shared" ref="BD210:BD273" si="459">BC210+BB210</f>
        <v>0</v>
      </c>
      <c r="BE210" s="3">
        <f t="shared" si="386"/>
        <v>0</v>
      </c>
      <c r="BF210" s="3">
        <f t="shared" si="387"/>
        <v>0</v>
      </c>
      <c r="BG210" s="3">
        <f>IF(BB210=0,0,IF(BD210-BE210=0,0,MIN(BD210-BE210,$D$1-$C210-SUMIF($J$15:BF$15,"Snowball",$J210:BF210))))</f>
        <v>0</v>
      </c>
      <c r="BH210" s="3">
        <f t="shared" si="419"/>
        <v>0</v>
      </c>
      <c r="BI210" s="104">
        <f t="shared" ref="BI210:BI273" si="460">BM209</f>
        <v>0</v>
      </c>
      <c r="BJ210" s="3">
        <f t="shared" ref="BJ210:BJ273" si="461">IF(BI210=0,0,ROUND(BK$7*BI210/12,2))</f>
        <v>0</v>
      </c>
      <c r="BK210" s="3">
        <f t="shared" ref="BK210:BK273" si="462">BJ210+BI210</f>
        <v>0</v>
      </c>
      <c r="BL210" s="3">
        <f t="shared" si="388"/>
        <v>0</v>
      </c>
      <c r="BM210" s="3">
        <f t="shared" si="389"/>
        <v>0</v>
      </c>
      <c r="BN210" s="3">
        <f>IF(BI210=0,0,IF(BK210-BL210=0,0,MIN(BK210-BL210,$D$1-$C210-SUMIF($J$15:BM$15,"Snowball",$J210:BM210))))</f>
        <v>0</v>
      </c>
      <c r="BO210" s="3">
        <f t="shared" si="420"/>
        <v>0</v>
      </c>
      <c r="BP210" s="104">
        <f t="shared" ref="BP210:BP273" si="463">BT209</f>
        <v>0</v>
      </c>
      <c r="BQ210" s="3">
        <f t="shared" ref="BQ210:BQ273" si="464">IF(BP210=0,0,ROUND(BR$7*BP210/12,2))</f>
        <v>0</v>
      </c>
      <c r="BR210" s="3">
        <f t="shared" ref="BR210:BR273" si="465">BQ210+BP210</f>
        <v>0</v>
      </c>
      <c r="BS210" s="3">
        <f t="shared" si="390"/>
        <v>0</v>
      </c>
      <c r="BT210" s="3">
        <f t="shared" si="391"/>
        <v>0</v>
      </c>
      <c r="BU210" s="3">
        <f>IF(BP210=0,0,IF(BR210-BS210=0,0,MIN(BR210-BS210,$D$1-$C210-SUMIF($J$15:BT$15,"Snowball",$J210:BT210))))</f>
        <v>0</v>
      </c>
      <c r="BV210" s="3">
        <f t="shared" si="421"/>
        <v>0</v>
      </c>
      <c r="BW210" s="104">
        <f t="shared" ref="BW210:BW273" si="466">CA209</f>
        <v>0</v>
      </c>
      <c r="BX210" s="3">
        <f t="shared" ref="BX210:BX273" si="467">IF(BW210=0,0,ROUND(BY$7*BW210/12,2))</f>
        <v>0</v>
      </c>
      <c r="BY210" s="3">
        <f t="shared" ref="BY210:BY273" si="468">BX210+BW210</f>
        <v>0</v>
      </c>
      <c r="BZ210" s="3">
        <f t="shared" si="392"/>
        <v>0</v>
      </c>
      <c r="CA210" s="3">
        <f t="shared" si="393"/>
        <v>0</v>
      </c>
      <c r="CB210" s="3">
        <f>IF(BW210=0,0,IF(BY210-BZ210=0,0,MIN(BY210-BZ210,$D$1-$C210-SUMIF($J$15:CA$15,"Snowball",$J210:CA210))))</f>
        <v>0</v>
      </c>
      <c r="CC210" s="3">
        <f t="shared" si="422"/>
        <v>0</v>
      </c>
      <c r="CD210" s="104">
        <f t="shared" ref="CD210:CD273" si="469">CH209</f>
        <v>0</v>
      </c>
      <c r="CE210" s="3">
        <f t="shared" ref="CE210:CE273" si="470">IF(CD210=0,0,ROUND(CF$7*CD210/12,2))</f>
        <v>0</v>
      </c>
      <c r="CF210" s="3">
        <f t="shared" ref="CF210:CF273" si="471">CE210+CD210</f>
        <v>0</v>
      </c>
      <c r="CG210" s="3">
        <f t="shared" si="394"/>
        <v>0</v>
      </c>
      <c r="CH210" s="3">
        <f t="shared" si="395"/>
        <v>0</v>
      </c>
      <c r="CI210" s="3">
        <f>IF(CD210=0,0,IF(CF210-CG210=0,0,MIN(CF210-CG210,$D$1-$C210-SUMIF($J$15:CH$15,"Snowball",$J210:CH210))))</f>
        <v>0</v>
      </c>
      <c r="CJ210" s="3">
        <f t="shared" si="423"/>
        <v>0</v>
      </c>
      <c r="CK210" s="104">
        <f t="shared" ref="CK210:CK273" si="472">CO209</f>
        <v>0</v>
      </c>
      <c r="CL210" s="3">
        <f t="shared" ref="CL210:CL273" si="473">IF(CK210=0,0,ROUND(CM$7*CK210/12,2))</f>
        <v>0</v>
      </c>
      <c r="CM210" s="3">
        <f t="shared" ref="CM210:CM273" si="474">CL210+CK210</f>
        <v>0</v>
      </c>
      <c r="CN210" s="3">
        <f t="shared" si="396"/>
        <v>0</v>
      </c>
      <c r="CO210" s="3">
        <f t="shared" si="397"/>
        <v>0</v>
      </c>
      <c r="CP210" s="3">
        <f>IF(CK210=0,0,IF(CM210-CN210=0,0,MIN(CM210-CN210,$D$1-$C210-SUMIF($J$15:CO$15,"Snowball",$J210:CO210))))</f>
        <v>0</v>
      </c>
      <c r="CQ210" s="3">
        <f t="shared" si="424"/>
        <v>0</v>
      </c>
      <c r="CR210" s="104">
        <f t="shared" ref="CR210:CR273" si="475">CV209</f>
        <v>0</v>
      </c>
      <c r="CS210" s="3">
        <f t="shared" ref="CS210:CS273" si="476">IF(CR210=0,0,ROUND(CT$7*CR210/12,2))</f>
        <v>0</v>
      </c>
      <c r="CT210" s="3">
        <f t="shared" ref="CT210:CT273" si="477">CS210+CR210</f>
        <v>0</v>
      </c>
      <c r="CU210" s="3">
        <f t="shared" si="398"/>
        <v>0</v>
      </c>
      <c r="CV210" s="3">
        <f t="shared" si="399"/>
        <v>0</v>
      </c>
      <c r="CW210" s="3">
        <f>IF(CR210=0,0,IF(CT210-CU210=0,0,MIN(CT210-CU210,$D$1-$C210-SUMIF($J$15:CV$15,"Snowball",$J210:CV210))))</f>
        <v>0</v>
      </c>
      <c r="CX210" s="3">
        <f t="shared" si="425"/>
        <v>0</v>
      </c>
      <c r="CY210" s="104">
        <f t="shared" ref="CY210:CY273" si="478">DC209</f>
        <v>0</v>
      </c>
      <c r="CZ210" s="3">
        <f t="shared" ref="CZ210:CZ273" si="479">IF(CY210=0,0,ROUND(DA$7*CY210/12,2))</f>
        <v>0</v>
      </c>
      <c r="DA210" s="3">
        <f t="shared" ref="DA210:DA273" si="480">CZ210+CY210</f>
        <v>0</v>
      </c>
      <c r="DB210" s="3">
        <f t="shared" si="400"/>
        <v>0</v>
      </c>
      <c r="DC210" s="3">
        <f t="shared" si="401"/>
        <v>0</v>
      </c>
      <c r="DD210" s="3">
        <f>IF(CY210=0,0,IF(DA210-DB210=0,0,MIN(DA210-DB210,$D$1-$C210-SUMIF($J$15:DC$15,"Snowball",$J210:DC210))))</f>
        <v>0</v>
      </c>
      <c r="DE210" s="3">
        <f t="shared" si="426"/>
        <v>0</v>
      </c>
      <c r="DF210" s="104">
        <f t="shared" ref="DF210:DF273" si="481">DJ209</f>
        <v>0</v>
      </c>
      <c r="DG210" s="3">
        <f t="shared" ref="DG210:DG273" si="482">IF(DF210=0,0,ROUND(DH$7*DF210/12,2))</f>
        <v>0</v>
      </c>
      <c r="DH210" s="3">
        <f t="shared" ref="DH210:DH273" si="483">DG210+DF210</f>
        <v>0</v>
      </c>
      <c r="DI210" s="3">
        <f t="shared" si="402"/>
        <v>0</v>
      </c>
      <c r="DJ210" s="3">
        <f t="shared" si="403"/>
        <v>0</v>
      </c>
      <c r="DK210" s="3">
        <f>IF(DF210=0,0,IF(DH210-DI210=0,0,MIN(DH210-DI210,$D$1-$C210-SUMIF($J$15:DJ$15,"Snowball",$J210:DJ210))))</f>
        <v>0</v>
      </c>
      <c r="DL210" s="3">
        <f t="shared" si="427"/>
        <v>0</v>
      </c>
      <c r="DM210" s="104">
        <f t="shared" ref="DM210:DM273" si="484">DQ209</f>
        <v>0</v>
      </c>
      <c r="DN210" s="3">
        <f t="shared" ref="DN210:DN273" si="485">IF(DM210=0,0,ROUND(DO$7*DM210/12,2))</f>
        <v>0</v>
      </c>
      <c r="DO210" s="3">
        <f t="shared" ref="DO210:DO273" si="486">DN210+DM210</f>
        <v>0</v>
      </c>
      <c r="DP210" s="3">
        <f t="shared" si="404"/>
        <v>0</v>
      </c>
      <c r="DQ210" s="3">
        <f t="shared" si="405"/>
        <v>0</v>
      </c>
      <c r="DR210" s="3">
        <f>IF(DM210=0,0,IF(DO210-DP210=0,0,MIN(DO210-DP210,$D$1-$C210-SUMIF($J$15:DQ$15,"Snowball",$J210:DQ210))))</f>
        <v>0</v>
      </c>
      <c r="DS210" s="3">
        <f t="shared" si="428"/>
        <v>0</v>
      </c>
      <c r="DT210" s="104">
        <f t="shared" ref="DT210:DT273" si="487">DX209</f>
        <v>0</v>
      </c>
      <c r="DU210" s="3">
        <f t="shared" ref="DU210:DU273" si="488">IF(DT210=0,0,ROUND(DV$7*DT210/12,2))</f>
        <v>0</v>
      </c>
      <c r="DV210" s="3">
        <f t="shared" ref="DV210:DV273" si="489">DU210+DT210</f>
        <v>0</v>
      </c>
      <c r="DW210" s="3">
        <f t="shared" si="406"/>
        <v>0</v>
      </c>
      <c r="DX210" s="3">
        <f t="shared" si="407"/>
        <v>0</v>
      </c>
      <c r="DY210" s="3">
        <f>IF(DT210=0,0,IF(DV210-DW210=0,0,MIN(DV210-DW210,$D$1-$C210-SUMIF($J$15:DX$15,"Snowball",$J210:DX210))))</f>
        <v>0</v>
      </c>
      <c r="DZ210" s="3">
        <f t="shared" si="429"/>
        <v>0</v>
      </c>
      <c r="EA210" s="104">
        <f t="shared" ref="EA210:EA273" si="490">EE209</f>
        <v>0</v>
      </c>
      <c r="EB210" s="3">
        <f t="shared" ref="EB210:EB273" si="491">IF(EA210=0,0,ROUND(EC$7*EA210/12,2))</f>
        <v>0</v>
      </c>
      <c r="EC210" s="3">
        <f t="shared" ref="EC210:EC273" si="492">EB210+EA210</f>
        <v>0</v>
      </c>
      <c r="ED210" s="3">
        <f t="shared" si="408"/>
        <v>0</v>
      </c>
      <c r="EE210" s="3">
        <f t="shared" si="409"/>
        <v>0</v>
      </c>
      <c r="EF210" s="3">
        <f>IF(EA210=0,0,IF(EC210-ED210=0,0,MIN(EC210-ED210,$D$1-$C210-SUMIF($J$15:EE$15,"Snowball",$J210:EE210))))</f>
        <v>0</v>
      </c>
      <c r="EG210" s="3">
        <f t="shared" si="430"/>
        <v>0</v>
      </c>
      <c r="EH210" s="104">
        <f t="shared" ref="EH210:EH273" si="493">EL209</f>
        <v>0</v>
      </c>
      <c r="EI210" s="3">
        <f t="shared" ref="EI210:EI273" si="494">IF(EH210=0,0,ROUND(EJ$7*EH210/12,2))</f>
        <v>0</v>
      </c>
      <c r="EJ210" s="3">
        <f t="shared" ref="EJ210:EJ273" si="495">EI210+EH210</f>
        <v>0</v>
      </c>
      <c r="EK210" s="3">
        <f t="shared" si="410"/>
        <v>0</v>
      </c>
      <c r="EL210" s="3">
        <f t="shared" si="411"/>
        <v>0</v>
      </c>
      <c r="EM210" s="3">
        <f>IF(EH210=0,0,IF(EJ210-EK210=0,0,MIN(EJ210-EK210,$D$1-$C210-SUMIF($J$15:EL$15,"Snowball",$J210:EL210))))</f>
        <v>0</v>
      </c>
      <c r="EN210" s="3">
        <f t="shared" si="431"/>
        <v>0</v>
      </c>
    </row>
    <row r="211" spans="1:144" x14ac:dyDescent="0.25">
      <c r="A211" s="1" t="s">
        <v>211</v>
      </c>
      <c r="B211" s="76">
        <f t="shared" si="432"/>
        <v>0</v>
      </c>
      <c r="C211" s="3">
        <f t="shared" si="433"/>
        <v>0</v>
      </c>
      <c r="D211" s="101">
        <f t="shared" si="434"/>
        <v>0</v>
      </c>
      <c r="E211" s="104">
        <f t="shared" si="435"/>
        <v>0</v>
      </c>
      <c r="F211" s="3">
        <f t="shared" si="436"/>
        <v>0</v>
      </c>
      <c r="G211" s="3">
        <f t="shared" si="437"/>
        <v>0</v>
      </c>
      <c r="H211" s="3">
        <f t="shared" si="372"/>
        <v>0</v>
      </c>
      <c r="I211" s="3">
        <f t="shared" si="373"/>
        <v>0</v>
      </c>
      <c r="J211" s="3">
        <f t="shared" si="438"/>
        <v>0</v>
      </c>
      <c r="K211" s="3">
        <f t="shared" si="412"/>
        <v>0</v>
      </c>
      <c r="L211" s="104">
        <f t="shared" si="439"/>
        <v>0</v>
      </c>
      <c r="M211" s="3">
        <f t="shared" si="440"/>
        <v>0</v>
      </c>
      <c r="N211" s="3">
        <f t="shared" si="441"/>
        <v>0</v>
      </c>
      <c r="O211" s="3">
        <f t="shared" si="374"/>
        <v>0</v>
      </c>
      <c r="P211" s="3">
        <f t="shared" si="375"/>
        <v>0</v>
      </c>
      <c r="Q211" s="3">
        <f>IF(L211=0,0,IF(N211-O211=0,0,MIN(N211-O211,$D$1-$C211-SUMIF($J$15:P$15,"Snowball",$J211:P211))))</f>
        <v>0</v>
      </c>
      <c r="R211" s="3">
        <f t="shared" si="413"/>
        <v>0</v>
      </c>
      <c r="S211" s="104">
        <f t="shared" si="442"/>
        <v>0</v>
      </c>
      <c r="T211" s="3">
        <f t="shared" si="443"/>
        <v>0</v>
      </c>
      <c r="U211" s="3">
        <f t="shared" si="444"/>
        <v>0</v>
      </c>
      <c r="V211" s="3">
        <f t="shared" si="376"/>
        <v>0</v>
      </c>
      <c r="W211" s="3">
        <f t="shared" si="377"/>
        <v>0</v>
      </c>
      <c r="X211" s="3">
        <f>IF(S211=0,0,IF(U211-V211=0,0,MIN(U211-V211,$D$1-$C211-SUMIF($J$15:W$15,"Snowball",$J211:W211))))</f>
        <v>0</v>
      </c>
      <c r="Y211" s="3">
        <f t="shared" si="414"/>
        <v>0</v>
      </c>
      <c r="Z211" s="104">
        <f t="shared" si="445"/>
        <v>0</v>
      </c>
      <c r="AA211" s="3">
        <f t="shared" si="446"/>
        <v>0</v>
      </c>
      <c r="AB211" s="3">
        <f t="shared" si="447"/>
        <v>0</v>
      </c>
      <c r="AC211" s="3">
        <f t="shared" si="378"/>
        <v>0</v>
      </c>
      <c r="AD211" s="3">
        <f t="shared" si="379"/>
        <v>0</v>
      </c>
      <c r="AE211" s="3">
        <f>IF(Z211=0,0,IF(AB211-AC211=0,0,MIN(AB211-AC211,$D$1-$C211-SUMIF($J$15:AD$15,"Snowball",$J211:AD211))))</f>
        <v>0</v>
      </c>
      <c r="AF211" s="3">
        <f t="shared" si="415"/>
        <v>0</v>
      </c>
      <c r="AG211" s="104">
        <f t="shared" si="448"/>
        <v>0</v>
      </c>
      <c r="AH211" s="3">
        <f t="shared" si="449"/>
        <v>0</v>
      </c>
      <c r="AI211" s="3">
        <f t="shared" si="450"/>
        <v>0</v>
      </c>
      <c r="AJ211" s="3">
        <f t="shared" si="380"/>
        <v>0</v>
      </c>
      <c r="AK211" s="3">
        <f t="shared" si="381"/>
        <v>0</v>
      </c>
      <c r="AL211" s="3">
        <f>IF(AG211=0,0,IF(AI211-AJ211=0,0,MIN(AI211-AJ211,$D$1-$C211-SUMIF($J$15:AK$15,"Snowball",$J211:AK211))))</f>
        <v>0</v>
      </c>
      <c r="AM211" s="3">
        <f t="shared" si="416"/>
        <v>0</v>
      </c>
      <c r="AN211" s="104">
        <f t="shared" si="451"/>
        <v>0</v>
      </c>
      <c r="AO211" s="3">
        <f t="shared" si="452"/>
        <v>0</v>
      </c>
      <c r="AP211" s="3">
        <f t="shared" si="453"/>
        <v>0</v>
      </c>
      <c r="AQ211" s="3">
        <f t="shared" si="382"/>
        <v>0</v>
      </c>
      <c r="AR211" s="3">
        <f t="shared" si="383"/>
        <v>0</v>
      </c>
      <c r="AS211" s="3">
        <f>IF(AN211=0,0,IF(AP211-AQ211=0,0,MIN(AP211-AQ211,$D$1-$C211-SUMIF($J$15:AR$15,"Snowball",$J211:AR211))))</f>
        <v>0</v>
      </c>
      <c r="AT211" s="3">
        <f t="shared" si="417"/>
        <v>0</v>
      </c>
      <c r="AU211" s="104">
        <f t="shared" si="454"/>
        <v>0</v>
      </c>
      <c r="AV211" s="3">
        <f t="shared" si="455"/>
        <v>0</v>
      </c>
      <c r="AW211" s="3">
        <f t="shared" si="456"/>
        <v>0</v>
      </c>
      <c r="AX211" s="3">
        <f t="shared" si="384"/>
        <v>0</v>
      </c>
      <c r="AY211" s="3">
        <f t="shared" si="385"/>
        <v>0</v>
      </c>
      <c r="AZ211" s="3">
        <f>IF(AU211=0,0,IF(AW211-AX211=0,0,MIN(AW211-AX211,$D$1-$C211-SUMIF($J$15:AY$15,"Snowball",$J211:AY211))))</f>
        <v>0</v>
      </c>
      <c r="BA211" s="3">
        <f t="shared" si="418"/>
        <v>0</v>
      </c>
      <c r="BB211" s="104">
        <f t="shared" si="457"/>
        <v>0</v>
      </c>
      <c r="BC211" s="3">
        <f t="shared" si="458"/>
        <v>0</v>
      </c>
      <c r="BD211" s="3">
        <f t="shared" si="459"/>
        <v>0</v>
      </c>
      <c r="BE211" s="3">
        <f t="shared" si="386"/>
        <v>0</v>
      </c>
      <c r="BF211" s="3">
        <f t="shared" si="387"/>
        <v>0</v>
      </c>
      <c r="BG211" s="3">
        <f>IF(BB211=0,0,IF(BD211-BE211=0,0,MIN(BD211-BE211,$D$1-$C211-SUMIF($J$15:BF$15,"Snowball",$J211:BF211))))</f>
        <v>0</v>
      </c>
      <c r="BH211" s="3">
        <f t="shared" si="419"/>
        <v>0</v>
      </c>
      <c r="BI211" s="104">
        <f t="shared" si="460"/>
        <v>0</v>
      </c>
      <c r="BJ211" s="3">
        <f t="shared" si="461"/>
        <v>0</v>
      </c>
      <c r="BK211" s="3">
        <f t="shared" si="462"/>
        <v>0</v>
      </c>
      <c r="BL211" s="3">
        <f t="shared" si="388"/>
        <v>0</v>
      </c>
      <c r="BM211" s="3">
        <f t="shared" si="389"/>
        <v>0</v>
      </c>
      <c r="BN211" s="3">
        <f>IF(BI211=0,0,IF(BK211-BL211=0,0,MIN(BK211-BL211,$D$1-$C211-SUMIF($J$15:BM$15,"Snowball",$J211:BM211))))</f>
        <v>0</v>
      </c>
      <c r="BO211" s="3">
        <f t="shared" si="420"/>
        <v>0</v>
      </c>
      <c r="BP211" s="104">
        <f t="shared" si="463"/>
        <v>0</v>
      </c>
      <c r="BQ211" s="3">
        <f t="shared" si="464"/>
        <v>0</v>
      </c>
      <c r="BR211" s="3">
        <f t="shared" si="465"/>
        <v>0</v>
      </c>
      <c r="BS211" s="3">
        <f t="shared" si="390"/>
        <v>0</v>
      </c>
      <c r="BT211" s="3">
        <f t="shared" si="391"/>
        <v>0</v>
      </c>
      <c r="BU211" s="3">
        <f>IF(BP211=0,0,IF(BR211-BS211=0,0,MIN(BR211-BS211,$D$1-$C211-SUMIF($J$15:BT$15,"Snowball",$J211:BT211))))</f>
        <v>0</v>
      </c>
      <c r="BV211" s="3">
        <f t="shared" si="421"/>
        <v>0</v>
      </c>
      <c r="BW211" s="104">
        <f t="shared" si="466"/>
        <v>0</v>
      </c>
      <c r="BX211" s="3">
        <f t="shared" si="467"/>
        <v>0</v>
      </c>
      <c r="BY211" s="3">
        <f t="shared" si="468"/>
        <v>0</v>
      </c>
      <c r="BZ211" s="3">
        <f t="shared" si="392"/>
        <v>0</v>
      </c>
      <c r="CA211" s="3">
        <f t="shared" si="393"/>
        <v>0</v>
      </c>
      <c r="CB211" s="3">
        <f>IF(BW211=0,0,IF(BY211-BZ211=0,0,MIN(BY211-BZ211,$D$1-$C211-SUMIF($J$15:CA$15,"Snowball",$J211:CA211))))</f>
        <v>0</v>
      </c>
      <c r="CC211" s="3">
        <f t="shared" si="422"/>
        <v>0</v>
      </c>
      <c r="CD211" s="104">
        <f t="shared" si="469"/>
        <v>0</v>
      </c>
      <c r="CE211" s="3">
        <f t="shared" si="470"/>
        <v>0</v>
      </c>
      <c r="CF211" s="3">
        <f t="shared" si="471"/>
        <v>0</v>
      </c>
      <c r="CG211" s="3">
        <f t="shared" si="394"/>
        <v>0</v>
      </c>
      <c r="CH211" s="3">
        <f t="shared" si="395"/>
        <v>0</v>
      </c>
      <c r="CI211" s="3">
        <f>IF(CD211=0,0,IF(CF211-CG211=0,0,MIN(CF211-CG211,$D$1-$C211-SUMIF($J$15:CH$15,"Snowball",$J211:CH211))))</f>
        <v>0</v>
      </c>
      <c r="CJ211" s="3">
        <f t="shared" si="423"/>
        <v>0</v>
      </c>
      <c r="CK211" s="104">
        <f t="shared" si="472"/>
        <v>0</v>
      </c>
      <c r="CL211" s="3">
        <f t="shared" si="473"/>
        <v>0</v>
      </c>
      <c r="CM211" s="3">
        <f t="shared" si="474"/>
        <v>0</v>
      </c>
      <c r="CN211" s="3">
        <f t="shared" si="396"/>
        <v>0</v>
      </c>
      <c r="CO211" s="3">
        <f t="shared" si="397"/>
        <v>0</v>
      </c>
      <c r="CP211" s="3">
        <f>IF(CK211=0,0,IF(CM211-CN211=0,0,MIN(CM211-CN211,$D$1-$C211-SUMIF($J$15:CO$15,"Snowball",$J211:CO211))))</f>
        <v>0</v>
      </c>
      <c r="CQ211" s="3">
        <f t="shared" si="424"/>
        <v>0</v>
      </c>
      <c r="CR211" s="104">
        <f t="shared" si="475"/>
        <v>0</v>
      </c>
      <c r="CS211" s="3">
        <f t="shared" si="476"/>
        <v>0</v>
      </c>
      <c r="CT211" s="3">
        <f t="shared" si="477"/>
        <v>0</v>
      </c>
      <c r="CU211" s="3">
        <f t="shared" si="398"/>
        <v>0</v>
      </c>
      <c r="CV211" s="3">
        <f t="shared" si="399"/>
        <v>0</v>
      </c>
      <c r="CW211" s="3">
        <f>IF(CR211=0,0,IF(CT211-CU211=0,0,MIN(CT211-CU211,$D$1-$C211-SUMIF($J$15:CV$15,"Snowball",$J211:CV211))))</f>
        <v>0</v>
      </c>
      <c r="CX211" s="3">
        <f t="shared" si="425"/>
        <v>0</v>
      </c>
      <c r="CY211" s="104">
        <f t="shared" si="478"/>
        <v>0</v>
      </c>
      <c r="CZ211" s="3">
        <f t="shared" si="479"/>
        <v>0</v>
      </c>
      <c r="DA211" s="3">
        <f t="shared" si="480"/>
        <v>0</v>
      </c>
      <c r="DB211" s="3">
        <f t="shared" si="400"/>
        <v>0</v>
      </c>
      <c r="DC211" s="3">
        <f t="shared" si="401"/>
        <v>0</v>
      </c>
      <c r="DD211" s="3">
        <f>IF(CY211=0,0,IF(DA211-DB211=0,0,MIN(DA211-DB211,$D$1-$C211-SUMIF($J$15:DC$15,"Snowball",$J211:DC211))))</f>
        <v>0</v>
      </c>
      <c r="DE211" s="3">
        <f t="shared" si="426"/>
        <v>0</v>
      </c>
      <c r="DF211" s="104">
        <f t="shared" si="481"/>
        <v>0</v>
      </c>
      <c r="DG211" s="3">
        <f t="shared" si="482"/>
        <v>0</v>
      </c>
      <c r="DH211" s="3">
        <f t="shared" si="483"/>
        <v>0</v>
      </c>
      <c r="DI211" s="3">
        <f t="shared" si="402"/>
        <v>0</v>
      </c>
      <c r="DJ211" s="3">
        <f t="shared" si="403"/>
        <v>0</v>
      </c>
      <c r="DK211" s="3">
        <f>IF(DF211=0,0,IF(DH211-DI211=0,0,MIN(DH211-DI211,$D$1-$C211-SUMIF($J$15:DJ$15,"Snowball",$J211:DJ211))))</f>
        <v>0</v>
      </c>
      <c r="DL211" s="3">
        <f t="shared" si="427"/>
        <v>0</v>
      </c>
      <c r="DM211" s="104">
        <f t="shared" si="484"/>
        <v>0</v>
      </c>
      <c r="DN211" s="3">
        <f t="shared" si="485"/>
        <v>0</v>
      </c>
      <c r="DO211" s="3">
        <f t="shared" si="486"/>
        <v>0</v>
      </c>
      <c r="DP211" s="3">
        <f t="shared" si="404"/>
        <v>0</v>
      </c>
      <c r="DQ211" s="3">
        <f t="shared" si="405"/>
        <v>0</v>
      </c>
      <c r="DR211" s="3">
        <f>IF(DM211=0,0,IF(DO211-DP211=0,0,MIN(DO211-DP211,$D$1-$C211-SUMIF($J$15:DQ$15,"Snowball",$J211:DQ211))))</f>
        <v>0</v>
      </c>
      <c r="DS211" s="3">
        <f t="shared" si="428"/>
        <v>0</v>
      </c>
      <c r="DT211" s="104">
        <f t="shared" si="487"/>
        <v>0</v>
      </c>
      <c r="DU211" s="3">
        <f t="shared" si="488"/>
        <v>0</v>
      </c>
      <c r="DV211" s="3">
        <f t="shared" si="489"/>
        <v>0</v>
      </c>
      <c r="DW211" s="3">
        <f t="shared" si="406"/>
        <v>0</v>
      </c>
      <c r="DX211" s="3">
        <f t="shared" si="407"/>
        <v>0</v>
      </c>
      <c r="DY211" s="3">
        <f>IF(DT211=0,0,IF(DV211-DW211=0,0,MIN(DV211-DW211,$D$1-$C211-SUMIF($J$15:DX$15,"Snowball",$J211:DX211))))</f>
        <v>0</v>
      </c>
      <c r="DZ211" s="3">
        <f t="shared" si="429"/>
        <v>0</v>
      </c>
      <c r="EA211" s="104">
        <f t="shared" si="490"/>
        <v>0</v>
      </c>
      <c r="EB211" s="3">
        <f t="shared" si="491"/>
        <v>0</v>
      </c>
      <c r="EC211" s="3">
        <f t="shared" si="492"/>
        <v>0</v>
      </c>
      <c r="ED211" s="3">
        <f t="shared" si="408"/>
        <v>0</v>
      </c>
      <c r="EE211" s="3">
        <f t="shared" si="409"/>
        <v>0</v>
      </c>
      <c r="EF211" s="3">
        <f>IF(EA211=0,0,IF(EC211-ED211=0,0,MIN(EC211-ED211,$D$1-$C211-SUMIF($J$15:EE$15,"Snowball",$J211:EE211))))</f>
        <v>0</v>
      </c>
      <c r="EG211" s="3">
        <f t="shared" si="430"/>
        <v>0</v>
      </c>
      <c r="EH211" s="104">
        <f t="shared" si="493"/>
        <v>0</v>
      </c>
      <c r="EI211" s="3">
        <f t="shared" si="494"/>
        <v>0</v>
      </c>
      <c r="EJ211" s="3">
        <f t="shared" si="495"/>
        <v>0</v>
      </c>
      <c r="EK211" s="3">
        <f t="shared" si="410"/>
        <v>0</v>
      </c>
      <c r="EL211" s="3">
        <f t="shared" si="411"/>
        <v>0</v>
      </c>
      <c r="EM211" s="3">
        <f>IF(EH211=0,0,IF(EJ211-EK211=0,0,MIN(EJ211-EK211,$D$1-$C211-SUMIF($J$15:EL$15,"Snowball",$J211:EL211))))</f>
        <v>0</v>
      </c>
      <c r="EN211" s="3">
        <f t="shared" si="431"/>
        <v>0</v>
      </c>
    </row>
    <row r="212" spans="1:144" x14ac:dyDescent="0.25">
      <c r="A212" s="1" t="s">
        <v>212</v>
      </c>
      <c r="B212" s="76">
        <f t="shared" si="432"/>
        <v>0</v>
      </c>
      <c r="C212" s="3">
        <f t="shared" si="433"/>
        <v>0</v>
      </c>
      <c r="D212" s="101">
        <f t="shared" si="434"/>
        <v>0</v>
      </c>
      <c r="E212" s="104">
        <f t="shared" si="435"/>
        <v>0</v>
      </c>
      <c r="F212" s="3">
        <f t="shared" si="436"/>
        <v>0</v>
      </c>
      <c r="G212" s="3">
        <f t="shared" si="437"/>
        <v>0</v>
      </c>
      <c r="H212" s="3">
        <f t="shared" si="372"/>
        <v>0</v>
      </c>
      <c r="I212" s="3">
        <f t="shared" si="373"/>
        <v>0</v>
      </c>
      <c r="J212" s="3">
        <f t="shared" si="438"/>
        <v>0</v>
      </c>
      <c r="K212" s="3">
        <f t="shared" si="412"/>
        <v>0</v>
      </c>
      <c r="L212" s="104">
        <f t="shared" si="439"/>
        <v>0</v>
      </c>
      <c r="M212" s="3">
        <f t="shared" si="440"/>
        <v>0</v>
      </c>
      <c r="N212" s="3">
        <f t="shared" si="441"/>
        <v>0</v>
      </c>
      <c r="O212" s="3">
        <f t="shared" si="374"/>
        <v>0</v>
      </c>
      <c r="P212" s="3">
        <f t="shared" si="375"/>
        <v>0</v>
      </c>
      <c r="Q212" s="3">
        <f>IF(L212=0,0,IF(N212-O212=0,0,MIN(N212-O212,$D$1-$C212-SUMIF($J$15:P$15,"Snowball",$J212:P212))))</f>
        <v>0</v>
      </c>
      <c r="R212" s="3">
        <f t="shared" si="413"/>
        <v>0</v>
      </c>
      <c r="S212" s="104">
        <f t="shared" si="442"/>
        <v>0</v>
      </c>
      <c r="T212" s="3">
        <f t="shared" si="443"/>
        <v>0</v>
      </c>
      <c r="U212" s="3">
        <f t="shared" si="444"/>
        <v>0</v>
      </c>
      <c r="V212" s="3">
        <f t="shared" si="376"/>
        <v>0</v>
      </c>
      <c r="W212" s="3">
        <f t="shared" si="377"/>
        <v>0</v>
      </c>
      <c r="X212" s="3">
        <f>IF(S212=0,0,IF(U212-V212=0,0,MIN(U212-V212,$D$1-$C212-SUMIF($J$15:W$15,"Snowball",$J212:W212))))</f>
        <v>0</v>
      </c>
      <c r="Y212" s="3">
        <f t="shared" si="414"/>
        <v>0</v>
      </c>
      <c r="Z212" s="104">
        <f t="shared" si="445"/>
        <v>0</v>
      </c>
      <c r="AA212" s="3">
        <f t="shared" si="446"/>
        <v>0</v>
      </c>
      <c r="AB212" s="3">
        <f t="shared" si="447"/>
        <v>0</v>
      </c>
      <c r="AC212" s="3">
        <f t="shared" si="378"/>
        <v>0</v>
      </c>
      <c r="AD212" s="3">
        <f t="shared" si="379"/>
        <v>0</v>
      </c>
      <c r="AE212" s="3">
        <f>IF(Z212=0,0,IF(AB212-AC212=0,0,MIN(AB212-AC212,$D$1-$C212-SUMIF($J$15:AD$15,"Snowball",$J212:AD212))))</f>
        <v>0</v>
      </c>
      <c r="AF212" s="3">
        <f t="shared" si="415"/>
        <v>0</v>
      </c>
      <c r="AG212" s="104">
        <f t="shared" si="448"/>
        <v>0</v>
      </c>
      <c r="AH212" s="3">
        <f t="shared" si="449"/>
        <v>0</v>
      </c>
      <c r="AI212" s="3">
        <f t="shared" si="450"/>
        <v>0</v>
      </c>
      <c r="AJ212" s="3">
        <f t="shared" si="380"/>
        <v>0</v>
      </c>
      <c r="AK212" s="3">
        <f t="shared" si="381"/>
        <v>0</v>
      </c>
      <c r="AL212" s="3">
        <f>IF(AG212=0,0,IF(AI212-AJ212=0,0,MIN(AI212-AJ212,$D$1-$C212-SUMIF($J$15:AK$15,"Snowball",$J212:AK212))))</f>
        <v>0</v>
      </c>
      <c r="AM212" s="3">
        <f t="shared" si="416"/>
        <v>0</v>
      </c>
      <c r="AN212" s="104">
        <f t="shared" si="451"/>
        <v>0</v>
      </c>
      <c r="AO212" s="3">
        <f t="shared" si="452"/>
        <v>0</v>
      </c>
      <c r="AP212" s="3">
        <f t="shared" si="453"/>
        <v>0</v>
      </c>
      <c r="AQ212" s="3">
        <f t="shared" si="382"/>
        <v>0</v>
      </c>
      <c r="AR212" s="3">
        <f t="shared" si="383"/>
        <v>0</v>
      </c>
      <c r="AS212" s="3">
        <f>IF(AN212=0,0,IF(AP212-AQ212=0,0,MIN(AP212-AQ212,$D$1-$C212-SUMIF($J$15:AR$15,"Snowball",$J212:AR212))))</f>
        <v>0</v>
      </c>
      <c r="AT212" s="3">
        <f t="shared" si="417"/>
        <v>0</v>
      </c>
      <c r="AU212" s="104">
        <f t="shared" si="454"/>
        <v>0</v>
      </c>
      <c r="AV212" s="3">
        <f t="shared" si="455"/>
        <v>0</v>
      </c>
      <c r="AW212" s="3">
        <f t="shared" si="456"/>
        <v>0</v>
      </c>
      <c r="AX212" s="3">
        <f t="shared" si="384"/>
        <v>0</v>
      </c>
      <c r="AY212" s="3">
        <f t="shared" si="385"/>
        <v>0</v>
      </c>
      <c r="AZ212" s="3">
        <f>IF(AU212=0,0,IF(AW212-AX212=0,0,MIN(AW212-AX212,$D$1-$C212-SUMIF($J$15:AY$15,"Snowball",$J212:AY212))))</f>
        <v>0</v>
      </c>
      <c r="BA212" s="3">
        <f t="shared" si="418"/>
        <v>0</v>
      </c>
      <c r="BB212" s="104">
        <f t="shared" si="457"/>
        <v>0</v>
      </c>
      <c r="BC212" s="3">
        <f t="shared" si="458"/>
        <v>0</v>
      </c>
      <c r="BD212" s="3">
        <f t="shared" si="459"/>
        <v>0</v>
      </c>
      <c r="BE212" s="3">
        <f t="shared" si="386"/>
        <v>0</v>
      </c>
      <c r="BF212" s="3">
        <f t="shared" si="387"/>
        <v>0</v>
      </c>
      <c r="BG212" s="3">
        <f>IF(BB212=0,0,IF(BD212-BE212=0,0,MIN(BD212-BE212,$D$1-$C212-SUMIF($J$15:BF$15,"Snowball",$J212:BF212))))</f>
        <v>0</v>
      </c>
      <c r="BH212" s="3">
        <f t="shared" si="419"/>
        <v>0</v>
      </c>
      <c r="BI212" s="104">
        <f t="shared" si="460"/>
        <v>0</v>
      </c>
      <c r="BJ212" s="3">
        <f t="shared" si="461"/>
        <v>0</v>
      </c>
      <c r="BK212" s="3">
        <f t="shared" si="462"/>
        <v>0</v>
      </c>
      <c r="BL212" s="3">
        <f t="shared" si="388"/>
        <v>0</v>
      </c>
      <c r="BM212" s="3">
        <f t="shared" si="389"/>
        <v>0</v>
      </c>
      <c r="BN212" s="3">
        <f>IF(BI212=0,0,IF(BK212-BL212=0,0,MIN(BK212-BL212,$D$1-$C212-SUMIF($J$15:BM$15,"Snowball",$J212:BM212))))</f>
        <v>0</v>
      </c>
      <c r="BO212" s="3">
        <f t="shared" si="420"/>
        <v>0</v>
      </c>
      <c r="BP212" s="104">
        <f t="shared" si="463"/>
        <v>0</v>
      </c>
      <c r="BQ212" s="3">
        <f t="shared" si="464"/>
        <v>0</v>
      </c>
      <c r="BR212" s="3">
        <f t="shared" si="465"/>
        <v>0</v>
      </c>
      <c r="BS212" s="3">
        <f t="shared" si="390"/>
        <v>0</v>
      </c>
      <c r="BT212" s="3">
        <f t="shared" si="391"/>
        <v>0</v>
      </c>
      <c r="BU212" s="3">
        <f>IF(BP212=0,0,IF(BR212-BS212=0,0,MIN(BR212-BS212,$D$1-$C212-SUMIF($J$15:BT$15,"Snowball",$J212:BT212))))</f>
        <v>0</v>
      </c>
      <c r="BV212" s="3">
        <f t="shared" si="421"/>
        <v>0</v>
      </c>
      <c r="BW212" s="104">
        <f t="shared" si="466"/>
        <v>0</v>
      </c>
      <c r="BX212" s="3">
        <f t="shared" si="467"/>
        <v>0</v>
      </c>
      <c r="BY212" s="3">
        <f t="shared" si="468"/>
        <v>0</v>
      </c>
      <c r="BZ212" s="3">
        <f t="shared" si="392"/>
        <v>0</v>
      </c>
      <c r="CA212" s="3">
        <f t="shared" si="393"/>
        <v>0</v>
      </c>
      <c r="CB212" s="3">
        <f>IF(BW212=0,0,IF(BY212-BZ212=0,0,MIN(BY212-BZ212,$D$1-$C212-SUMIF($J$15:CA$15,"Snowball",$J212:CA212))))</f>
        <v>0</v>
      </c>
      <c r="CC212" s="3">
        <f t="shared" si="422"/>
        <v>0</v>
      </c>
      <c r="CD212" s="104">
        <f t="shared" si="469"/>
        <v>0</v>
      </c>
      <c r="CE212" s="3">
        <f t="shared" si="470"/>
        <v>0</v>
      </c>
      <c r="CF212" s="3">
        <f t="shared" si="471"/>
        <v>0</v>
      </c>
      <c r="CG212" s="3">
        <f t="shared" si="394"/>
        <v>0</v>
      </c>
      <c r="CH212" s="3">
        <f t="shared" si="395"/>
        <v>0</v>
      </c>
      <c r="CI212" s="3">
        <f>IF(CD212=0,0,IF(CF212-CG212=0,0,MIN(CF212-CG212,$D$1-$C212-SUMIF($J$15:CH$15,"Snowball",$J212:CH212))))</f>
        <v>0</v>
      </c>
      <c r="CJ212" s="3">
        <f t="shared" si="423"/>
        <v>0</v>
      </c>
      <c r="CK212" s="104">
        <f t="shared" si="472"/>
        <v>0</v>
      </c>
      <c r="CL212" s="3">
        <f t="shared" si="473"/>
        <v>0</v>
      </c>
      <c r="CM212" s="3">
        <f t="shared" si="474"/>
        <v>0</v>
      </c>
      <c r="CN212" s="3">
        <f t="shared" si="396"/>
        <v>0</v>
      </c>
      <c r="CO212" s="3">
        <f t="shared" si="397"/>
        <v>0</v>
      </c>
      <c r="CP212" s="3">
        <f>IF(CK212=0,0,IF(CM212-CN212=0,0,MIN(CM212-CN212,$D$1-$C212-SUMIF($J$15:CO$15,"Snowball",$J212:CO212))))</f>
        <v>0</v>
      </c>
      <c r="CQ212" s="3">
        <f t="shared" si="424"/>
        <v>0</v>
      </c>
      <c r="CR212" s="104">
        <f t="shared" si="475"/>
        <v>0</v>
      </c>
      <c r="CS212" s="3">
        <f t="shared" si="476"/>
        <v>0</v>
      </c>
      <c r="CT212" s="3">
        <f t="shared" si="477"/>
        <v>0</v>
      </c>
      <c r="CU212" s="3">
        <f t="shared" si="398"/>
        <v>0</v>
      </c>
      <c r="CV212" s="3">
        <f t="shared" si="399"/>
        <v>0</v>
      </c>
      <c r="CW212" s="3">
        <f>IF(CR212=0,0,IF(CT212-CU212=0,0,MIN(CT212-CU212,$D$1-$C212-SUMIF($J$15:CV$15,"Snowball",$J212:CV212))))</f>
        <v>0</v>
      </c>
      <c r="CX212" s="3">
        <f t="shared" si="425"/>
        <v>0</v>
      </c>
      <c r="CY212" s="104">
        <f t="shared" si="478"/>
        <v>0</v>
      </c>
      <c r="CZ212" s="3">
        <f t="shared" si="479"/>
        <v>0</v>
      </c>
      <c r="DA212" s="3">
        <f t="shared" si="480"/>
        <v>0</v>
      </c>
      <c r="DB212" s="3">
        <f t="shared" si="400"/>
        <v>0</v>
      </c>
      <c r="DC212" s="3">
        <f t="shared" si="401"/>
        <v>0</v>
      </c>
      <c r="DD212" s="3">
        <f>IF(CY212=0,0,IF(DA212-DB212=0,0,MIN(DA212-DB212,$D$1-$C212-SUMIF($J$15:DC$15,"Snowball",$J212:DC212))))</f>
        <v>0</v>
      </c>
      <c r="DE212" s="3">
        <f t="shared" si="426"/>
        <v>0</v>
      </c>
      <c r="DF212" s="104">
        <f t="shared" si="481"/>
        <v>0</v>
      </c>
      <c r="DG212" s="3">
        <f t="shared" si="482"/>
        <v>0</v>
      </c>
      <c r="DH212" s="3">
        <f t="shared" si="483"/>
        <v>0</v>
      </c>
      <c r="DI212" s="3">
        <f t="shared" si="402"/>
        <v>0</v>
      </c>
      <c r="DJ212" s="3">
        <f t="shared" si="403"/>
        <v>0</v>
      </c>
      <c r="DK212" s="3">
        <f>IF(DF212=0,0,IF(DH212-DI212=0,0,MIN(DH212-DI212,$D$1-$C212-SUMIF($J$15:DJ$15,"Snowball",$J212:DJ212))))</f>
        <v>0</v>
      </c>
      <c r="DL212" s="3">
        <f t="shared" si="427"/>
        <v>0</v>
      </c>
      <c r="DM212" s="104">
        <f t="shared" si="484"/>
        <v>0</v>
      </c>
      <c r="DN212" s="3">
        <f t="shared" si="485"/>
        <v>0</v>
      </c>
      <c r="DO212" s="3">
        <f t="shared" si="486"/>
        <v>0</v>
      </c>
      <c r="DP212" s="3">
        <f t="shared" si="404"/>
        <v>0</v>
      </c>
      <c r="DQ212" s="3">
        <f t="shared" si="405"/>
        <v>0</v>
      </c>
      <c r="DR212" s="3">
        <f>IF(DM212=0,0,IF(DO212-DP212=0,0,MIN(DO212-DP212,$D$1-$C212-SUMIF($J$15:DQ$15,"Snowball",$J212:DQ212))))</f>
        <v>0</v>
      </c>
      <c r="DS212" s="3">
        <f t="shared" si="428"/>
        <v>0</v>
      </c>
      <c r="DT212" s="104">
        <f t="shared" si="487"/>
        <v>0</v>
      </c>
      <c r="DU212" s="3">
        <f t="shared" si="488"/>
        <v>0</v>
      </c>
      <c r="DV212" s="3">
        <f t="shared" si="489"/>
        <v>0</v>
      </c>
      <c r="DW212" s="3">
        <f t="shared" si="406"/>
        <v>0</v>
      </c>
      <c r="DX212" s="3">
        <f t="shared" si="407"/>
        <v>0</v>
      </c>
      <c r="DY212" s="3">
        <f>IF(DT212=0,0,IF(DV212-DW212=0,0,MIN(DV212-DW212,$D$1-$C212-SUMIF($J$15:DX$15,"Snowball",$J212:DX212))))</f>
        <v>0</v>
      </c>
      <c r="DZ212" s="3">
        <f t="shared" si="429"/>
        <v>0</v>
      </c>
      <c r="EA212" s="104">
        <f t="shared" si="490"/>
        <v>0</v>
      </c>
      <c r="EB212" s="3">
        <f t="shared" si="491"/>
        <v>0</v>
      </c>
      <c r="EC212" s="3">
        <f t="shared" si="492"/>
        <v>0</v>
      </c>
      <c r="ED212" s="3">
        <f t="shared" si="408"/>
        <v>0</v>
      </c>
      <c r="EE212" s="3">
        <f t="shared" si="409"/>
        <v>0</v>
      </c>
      <c r="EF212" s="3">
        <f>IF(EA212=0,0,IF(EC212-ED212=0,0,MIN(EC212-ED212,$D$1-$C212-SUMIF($J$15:EE$15,"Snowball",$J212:EE212))))</f>
        <v>0</v>
      </c>
      <c r="EG212" s="3">
        <f t="shared" si="430"/>
        <v>0</v>
      </c>
      <c r="EH212" s="104">
        <f t="shared" si="493"/>
        <v>0</v>
      </c>
      <c r="EI212" s="3">
        <f t="shared" si="494"/>
        <v>0</v>
      </c>
      <c r="EJ212" s="3">
        <f t="shared" si="495"/>
        <v>0</v>
      </c>
      <c r="EK212" s="3">
        <f t="shared" si="410"/>
        <v>0</v>
      </c>
      <c r="EL212" s="3">
        <f t="shared" si="411"/>
        <v>0</v>
      </c>
      <c r="EM212" s="3">
        <f>IF(EH212=0,0,IF(EJ212-EK212=0,0,MIN(EJ212-EK212,$D$1-$C212-SUMIF($J$15:EL$15,"Snowball",$J212:EL212))))</f>
        <v>0</v>
      </c>
      <c r="EN212" s="3">
        <f t="shared" si="431"/>
        <v>0</v>
      </c>
    </row>
    <row r="213" spans="1:144" x14ac:dyDescent="0.25">
      <c r="A213" s="1" t="s">
        <v>213</v>
      </c>
      <c r="B213" s="76">
        <f t="shared" si="432"/>
        <v>0</v>
      </c>
      <c r="C213" s="3">
        <f t="shared" si="433"/>
        <v>0</v>
      </c>
      <c r="D213" s="101">
        <f t="shared" si="434"/>
        <v>0</v>
      </c>
      <c r="E213" s="104">
        <f t="shared" si="435"/>
        <v>0</v>
      </c>
      <c r="F213" s="3">
        <f t="shared" si="436"/>
        <v>0</v>
      </c>
      <c r="G213" s="3">
        <f t="shared" si="437"/>
        <v>0</v>
      </c>
      <c r="H213" s="3">
        <f t="shared" si="372"/>
        <v>0</v>
      </c>
      <c r="I213" s="3">
        <f t="shared" si="373"/>
        <v>0</v>
      </c>
      <c r="J213" s="3">
        <f t="shared" si="438"/>
        <v>0</v>
      </c>
      <c r="K213" s="3">
        <f t="shared" si="412"/>
        <v>0</v>
      </c>
      <c r="L213" s="104">
        <f t="shared" si="439"/>
        <v>0</v>
      </c>
      <c r="M213" s="3">
        <f t="shared" si="440"/>
        <v>0</v>
      </c>
      <c r="N213" s="3">
        <f t="shared" si="441"/>
        <v>0</v>
      </c>
      <c r="O213" s="3">
        <f t="shared" si="374"/>
        <v>0</v>
      </c>
      <c r="P213" s="3">
        <f t="shared" si="375"/>
        <v>0</v>
      </c>
      <c r="Q213" s="3">
        <f>IF(L213=0,0,IF(N213-O213=0,0,MIN(N213-O213,$D$1-$C213-SUMIF($J$15:P$15,"Snowball",$J213:P213))))</f>
        <v>0</v>
      </c>
      <c r="R213" s="3">
        <f t="shared" si="413"/>
        <v>0</v>
      </c>
      <c r="S213" s="104">
        <f t="shared" si="442"/>
        <v>0</v>
      </c>
      <c r="T213" s="3">
        <f t="shared" si="443"/>
        <v>0</v>
      </c>
      <c r="U213" s="3">
        <f t="shared" si="444"/>
        <v>0</v>
      </c>
      <c r="V213" s="3">
        <f t="shared" si="376"/>
        <v>0</v>
      </c>
      <c r="W213" s="3">
        <f t="shared" si="377"/>
        <v>0</v>
      </c>
      <c r="X213" s="3">
        <f>IF(S213=0,0,IF(U213-V213=0,0,MIN(U213-V213,$D$1-$C213-SUMIF($J$15:W$15,"Snowball",$J213:W213))))</f>
        <v>0</v>
      </c>
      <c r="Y213" s="3">
        <f t="shared" si="414"/>
        <v>0</v>
      </c>
      <c r="Z213" s="104">
        <f t="shared" si="445"/>
        <v>0</v>
      </c>
      <c r="AA213" s="3">
        <f t="shared" si="446"/>
        <v>0</v>
      </c>
      <c r="AB213" s="3">
        <f t="shared" si="447"/>
        <v>0</v>
      </c>
      <c r="AC213" s="3">
        <f t="shared" si="378"/>
        <v>0</v>
      </c>
      <c r="AD213" s="3">
        <f t="shared" si="379"/>
        <v>0</v>
      </c>
      <c r="AE213" s="3">
        <f>IF(Z213=0,0,IF(AB213-AC213=0,0,MIN(AB213-AC213,$D$1-$C213-SUMIF($J$15:AD$15,"Snowball",$J213:AD213))))</f>
        <v>0</v>
      </c>
      <c r="AF213" s="3">
        <f t="shared" si="415"/>
        <v>0</v>
      </c>
      <c r="AG213" s="104">
        <f t="shared" si="448"/>
        <v>0</v>
      </c>
      <c r="AH213" s="3">
        <f t="shared" si="449"/>
        <v>0</v>
      </c>
      <c r="AI213" s="3">
        <f t="shared" si="450"/>
        <v>0</v>
      </c>
      <c r="AJ213" s="3">
        <f t="shared" si="380"/>
        <v>0</v>
      </c>
      <c r="AK213" s="3">
        <f t="shared" si="381"/>
        <v>0</v>
      </c>
      <c r="AL213" s="3">
        <f>IF(AG213=0,0,IF(AI213-AJ213=0,0,MIN(AI213-AJ213,$D$1-$C213-SUMIF($J$15:AK$15,"Snowball",$J213:AK213))))</f>
        <v>0</v>
      </c>
      <c r="AM213" s="3">
        <f t="shared" si="416"/>
        <v>0</v>
      </c>
      <c r="AN213" s="104">
        <f t="shared" si="451"/>
        <v>0</v>
      </c>
      <c r="AO213" s="3">
        <f t="shared" si="452"/>
        <v>0</v>
      </c>
      <c r="AP213" s="3">
        <f t="shared" si="453"/>
        <v>0</v>
      </c>
      <c r="AQ213" s="3">
        <f t="shared" si="382"/>
        <v>0</v>
      </c>
      <c r="AR213" s="3">
        <f t="shared" si="383"/>
        <v>0</v>
      </c>
      <c r="AS213" s="3">
        <f>IF(AN213=0,0,IF(AP213-AQ213=0,0,MIN(AP213-AQ213,$D$1-$C213-SUMIF($J$15:AR$15,"Snowball",$J213:AR213))))</f>
        <v>0</v>
      </c>
      <c r="AT213" s="3">
        <f t="shared" si="417"/>
        <v>0</v>
      </c>
      <c r="AU213" s="104">
        <f t="shared" si="454"/>
        <v>0</v>
      </c>
      <c r="AV213" s="3">
        <f t="shared" si="455"/>
        <v>0</v>
      </c>
      <c r="AW213" s="3">
        <f t="shared" si="456"/>
        <v>0</v>
      </c>
      <c r="AX213" s="3">
        <f t="shared" si="384"/>
        <v>0</v>
      </c>
      <c r="AY213" s="3">
        <f t="shared" si="385"/>
        <v>0</v>
      </c>
      <c r="AZ213" s="3">
        <f>IF(AU213=0,0,IF(AW213-AX213=0,0,MIN(AW213-AX213,$D$1-$C213-SUMIF($J$15:AY$15,"Snowball",$J213:AY213))))</f>
        <v>0</v>
      </c>
      <c r="BA213" s="3">
        <f t="shared" si="418"/>
        <v>0</v>
      </c>
      <c r="BB213" s="104">
        <f t="shared" si="457"/>
        <v>0</v>
      </c>
      <c r="BC213" s="3">
        <f t="shared" si="458"/>
        <v>0</v>
      </c>
      <c r="BD213" s="3">
        <f t="shared" si="459"/>
        <v>0</v>
      </c>
      <c r="BE213" s="3">
        <f t="shared" si="386"/>
        <v>0</v>
      </c>
      <c r="BF213" s="3">
        <f t="shared" si="387"/>
        <v>0</v>
      </c>
      <c r="BG213" s="3">
        <f>IF(BB213=0,0,IF(BD213-BE213=0,0,MIN(BD213-BE213,$D$1-$C213-SUMIF($J$15:BF$15,"Snowball",$J213:BF213))))</f>
        <v>0</v>
      </c>
      <c r="BH213" s="3">
        <f t="shared" si="419"/>
        <v>0</v>
      </c>
      <c r="BI213" s="104">
        <f t="shared" si="460"/>
        <v>0</v>
      </c>
      <c r="BJ213" s="3">
        <f t="shared" si="461"/>
        <v>0</v>
      </c>
      <c r="BK213" s="3">
        <f t="shared" si="462"/>
        <v>0</v>
      </c>
      <c r="BL213" s="3">
        <f t="shared" si="388"/>
        <v>0</v>
      </c>
      <c r="BM213" s="3">
        <f t="shared" si="389"/>
        <v>0</v>
      </c>
      <c r="BN213" s="3">
        <f>IF(BI213=0,0,IF(BK213-BL213=0,0,MIN(BK213-BL213,$D$1-$C213-SUMIF($J$15:BM$15,"Snowball",$J213:BM213))))</f>
        <v>0</v>
      </c>
      <c r="BO213" s="3">
        <f t="shared" si="420"/>
        <v>0</v>
      </c>
      <c r="BP213" s="104">
        <f t="shared" si="463"/>
        <v>0</v>
      </c>
      <c r="BQ213" s="3">
        <f t="shared" si="464"/>
        <v>0</v>
      </c>
      <c r="BR213" s="3">
        <f t="shared" si="465"/>
        <v>0</v>
      </c>
      <c r="BS213" s="3">
        <f t="shared" si="390"/>
        <v>0</v>
      </c>
      <c r="BT213" s="3">
        <f t="shared" si="391"/>
        <v>0</v>
      </c>
      <c r="BU213" s="3">
        <f>IF(BP213=0,0,IF(BR213-BS213=0,0,MIN(BR213-BS213,$D$1-$C213-SUMIF($J$15:BT$15,"Snowball",$J213:BT213))))</f>
        <v>0</v>
      </c>
      <c r="BV213" s="3">
        <f t="shared" si="421"/>
        <v>0</v>
      </c>
      <c r="BW213" s="104">
        <f t="shared" si="466"/>
        <v>0</v>
      </c>
      <c r="BX213" s="3">
        <f t="shared" si="467"/>
        <v>0</v>
      </c>
      <c r="BY213" s="3">
        <f t="shared" si="468"/>
        <v>0</v>
      </c>
      <c r="BZ213" s="3">
        <f t="shared" si="392"/>
        <v>0</v>
      </c>
      <c r="CA213" s="3">
        <f t="shared" si="393"/>
        <v>0</v>
      </c>
      <c r="CB213" s="3">
        <f>IF(BW213=0,0,IF(BY213-BZ213=0,0,MIN(BY213-BZ213,$D$1-$C213-SUMIF($J$15:CA$15,"Snowball",$J213:CA213))))</f>
        <v>0</v>
      </c>
      <c r="CC213" s="3">
        <f t="shared" si="422"/>
        <v>0</v>
      </c>
      <c r="CD213" s="104">
        <f t="shared" si="469"/>
        <v>0</v>
      </c>
      <c r="CE213" s="3">
        <f t="shared" si="470"/>
        <v>0</v>
      </c>
      <c r="CF213" s="3">
        <f t="shared" si="471"/>
        <v>0</v>
      </c>
      <c r="CG213" s="3">
        <f t="shared" si="394"/>
        <v>0</v>
      </c>
      <c r="CH213" s="3">
        <f t="shared" si="395"/>
        <v>0</v>
      </c>
      <c r="CI213" s="3">
        <f>IF(CD213=0,0,IF(CF213-CG213=0,0,MIN(CF213-CG213,$D$1-$C213-SUMIF($J$15:CH$15,"Snowball",$J213:CH213))))</f>
        <v>0</v>
      </c>
      <c r="CJ213" s="3">
        <f t="shared" si="423"/>
        <v>0</v>
      </c>
      <c r="CK213" s="104">
        <f t="shared" si="472"/>
        <v>0</v>
      </c>
      <c r="CL213" s="3">
        <f t="shared" si="473"/>
        <v>0</v>
      </c>
      <c r="CM213" s="3">
        <f t="shared" si="474"/>
        <v>0</v>
      </c>
      <c r="CN213" s="3">
        <f t="shared" si="396"/>
        <v>0</v>
      </c>
      <c r="CO213" s="3">
        <f t="shared" si="397"/>
        <v>0</v>
      </c>
      <c r="CP213" s="3">
        <f>IF(CK213=0,0,IF(CM213-CN213=0,0,MIN(CM213-CN213,$D$1-$C213-SUMIF($J$15:CO$15,"Snowball",$J213:CO213))))</f>
        <v>0</v>
      </c>
      <c r="CQ213" s="3">
        <f t="shared" si="424"/>
        <v>0</v>
      </c>
      <c r="CR213" s="104">
        <f t="shared" si="475"/>
        <v>0</v>
      </c>
      <c r="CS213" s="3">
        <f t="shared" si="476"/>
        <v>0</v>
      </c>
      <c r="CT213" s="3">
        <f t="shared" si="477"/>
        <v>0</v>
      </c>
      <c r="CU213" s="3">
        <f t="shared" si="398"/>
        <v>0</v>
      </c>
      <c r="CV213" s="3">
        <f t="shared" si="399"/>
        <v>0</v>
      </c>
      <c r="CW213" s="3">
        <f>IF(CR213=0,0,IF(CT213-CU213=0,0,MIN(CT213-CU213,$D$1-$C213-SUMIF($J$15:CV$15,"Snowball",$J213:CV213))))</f>
        <v>0</v>
      </c>
      <c r="CX213" s="3">
        <f t="shared" si="425"/>
        <v>0</v>
      </c>
      <c r="CY213" s="104">
        <f t="shared" si="478"/>
        <v>0</v>
      </c>
      <c r="CZ213" s="3">
        <f t="shared" si="479"/>
        <v>0</v>
      </c>
      <c r="DA213" s="3">
        <f t="shared" si="480"/>
        <v>0</v>
      </c>
      <c r="DB213" s="3">
        <f t="shared" si="400"/>
        <v>0</v>
      </c>
      <c r="DC213" s="3">
        <f t="shared" si="401"/>
        <v>0</v>
      </c>
      <c r="DD213" s="3">
        <f>IF(CY213=0,0,IF(DA213-DB213=0,0,MIN(DA213-DB213,$D$1-$C213-SUMIF($J$15:DC$15,"Snowball",$J213:DC213))))</f>
        <v>0</v>
      </c>
      <c r="DE213" s="3">
        <f t="shared" si="426"/>
        <v>0</v>
      </c>
      <c r="DF213" s="104">
        <f t="shared" si="481"/>
        <v>0</v>
      </c>
      <c r="DG213" s="3">
        <f t="shared" si="482"/>
        <v>0</v>
      </c>
      <c r="DH213" s="3">
        <f t="shared" si="483"/>
        <v>0</v>
      </c>
      <c r="DI213" s="3">
        <f t="shared" si="402"/>
        <v>0</v>
      </c>
      <c r="DJ213" s="3">
        <f t="shared" si="403"/>
        <v>0</v>
      </c>
      <c r="DK213" s="3">
        <f>IF(DF213=0,0,IF(DH213-DI213=0,0,MIN(DH213-DI213,$D$1-$C213-SUMIF($J$15:DJ$15,"Snowball",$J213:DJ213))))</f>
        <v>0</v>
      </c>
      <c r="DL213" s="3">
        <f t="shared" si="427"/>
        <v>0</v>
      </c>
      <c r="DM213" s="104">
        <f t="shared" si="484"/>
        <v>0</v>
      </c>
      <c r="DN213" s="3">
        <f t="shared" si="485"/>
        <v>0</v>
      </c>
      <c r="DO213" s="3">
        <f t="shared" si="486"/>
        <v>0</v>
      </c>
      <c r="DP213" s="3">
        <f t="shared" si="404"/>
        <v>0</v>
      </c>
      <c r="DQ213" s="3">
        <f t="shared" si="405"/>
        <v>0</v>
      </c>
      <c r="DR213" s="3">
        <f>IF(DM213=0,0,IF(DO213-DP213=0,0,MIN(DO213-DP213,$D$1-$C213-SUMIF($J$15:DQ$15,"Snowball",$J213:DQ213))))</f>
        <v>0</v>
      </c>
      <c r="DS213" s="3">
        <f t="shared" si="428"/>
        <v>0</v>
      </c>
      <c r="DT213" s="104">
        <f t="shared" si="487"/>
        <v>0</v>
      </c>
      <c r="DU213" s="3">
        <f t="shared" si="488"/>
        <v>0</v>
      </c>
      <c r="DV213" s="3">
        <f t="shared" si="489"/>
        <v>0</v>
      </c>
      <c r="DW213" s="3">
        <f t="shared" si="406"/>
        <v>0</v>
      </c>
      <c r="DX213" s="3">
        <f t="shared" si="407"/>
        <v>0</v>
      </c>
      <c r="DY213" s="3">
        <f>IF(DT213=0,0,IF(DV213-DW213=0,0,MIN(DV213-DW213,$D$1-$C213-SUMIF($J$15:DX$15,"Snowball",$J213:DX213))))</f>
        <v>0</v>
      </c>
      <c r="DZ213" s="3">
        <f t="shared" si="429"/>
        <v>0</v>
      </c>
      <c r="EA213" s="104">
        <f t="shared" si="490"/>
        <v>0</v>
      </c>
      <c r="EB213" s="3">
        <f t="shared" si="491"/>
        <v>0</v>
      </c>
      <c r="EC213" s="3">
        <f t="shared" si="492"/>
        <v>0</v>
      </c>
      <c r="ED213" s="3">
        <f t="shared" si="408"/>
        <v>0</v>
      </c>
      <c r="EE213" s="3">
        <f t="shared" si="409"/>
        <v>0</v>
      </c>
      <c r="EF213" s="3">
        <f>IF(EA213=0,0,IF(EC213-ED213=0,0,MIN(EC213-ED213,$D$1-$C213-SUMIF($J$15:EE$15,"Snowball",$J213:EE213))))</f>
        <v>0</v>
      </c>
      <c r="EG213" s="3">
        <f t="shared" si="430"/>
        <v>0</v>
      </c>
      <c r="EH213" s="104">
        <f t="shared" si="493"/>
        <v>0</v>
      </c>
      <c r="EI213" s="3">
        <f t="shared" si="494"/>
        <v>0</v>
      </c>
      <c r="EJ213" s="3">
        <f t="shared" si="495"/>
        <v>0</v>
      </c>
      <c r="EK213" s="3">
        <f t="shared" si="410"/>
        <v>0</v>
      </c>
      <c r="EL213" s="3">
        <f t="shared" si="411"/>
        <v>0</v>
      </c>
      <c r="EM213" s="3">
        <f>IF(EH213=0,0,IF(EJ213-EK213=0,0,MIN(EJ213-EK213,$D$1-$C213-SUMIF($J$15:EL$15,"Snowball",$J213:EL213))))</f>
        <v>0</v>
      </c>
      <c r="EN213" s="3">
        <f t="shared" si="431"/>
        <v>0</v>
      </c>
    </row>
    <row r="214" spans="1:144" x14ac:dyDescent="0.25">
      <c r="A214" s="1" t="s">
        <v>214</v>
      </c>
      <c r="B214" s="76">
        <f t="shared" si="432"/>
        <v>0</v>
      </c>
      <c r="C214" s="3">
        <f t="shared" si="433"/>
        <v>0</v>
      </c>
      <c r="D214" s="101">
        <f t="shared" si="434"/>
        <v>0</v>
      </c>
      <c r="E214" s="104">
        <f t="shared" si="435"/>
        <v>0</v>
      </c>
      <c r="F214" s="3">
        <f t="shared" si="436"/>
        <v>0</v>
      </c>
      <c r="G214" s="3">
        <f t="shared" si="437"/>
        <v>0</v>
      </c>
      <c r="H214" s="3">
        <f t="shared" si="372"/>
        <v>0</v>
      </c>
      <c r="I214" s="3">
        <f t="shared" si="373"/>
        <v>0</v>
      </c>
      <c r="J214" s="3">
        <f t="shared" si="438"/>
        <v>0</v>
      </c>
      <c r="K214" s="3">
        <f t="shared" si="412"/>
        <v>0</v>
      </c>
      <c r="L214" s="104">
        <f t="shared" si="439"/>
        <v>0</v>
      </c>
      <c r="M214" s="3">
        <f t="shared" si="440"/>
        <v>0</v>
      </c>
      <c r="N214" s="3">
        <f t="shared" si="441"/>
        <v>0</v>
      </c>
      <c r="O214" s="3">
        <f t="shared" si="374"/>
        <v>0</v>
      </c>
      <c r="P214" s="3">
        <f t="shared" si="375"/>
        <v>0</v>
      </c>
      <c r="Q214" s="3">
        <f>IF(L214=0,0,IF(N214-O214=0,0,MIN(N214-O214,$D$1-$C214-SUMIF($J$15:P$15,"Snowball",$J214:P214))))</f>
        <v>0</v>
      </c>
      <c r="R214" s="3">
        <f t="shared" si="413"/>
        <v>0</v>
      </c>
      <c r="S214" s="104">
        <f t="shared" si="442"/>
        <v>0</v>
      </c>
      <c r="T214" s="3">
        <f t="shared" si="443"/>
        <v>0</v>
      </c>
      <c r="U214" s="3">
        <f t="shared" si="444"/>
        <v>0</v>
      </c>
      <c r="V214" s="3">
        <f t="shared" si="376"/>
        <v>0</v>
      </c>
      <c r="W214" s="3">
        <f t="shared" si="377"/>
        <v>0</v>
      </c>
      <c r="X214" s="3">
        <f>IF(S214=0,0,IF(U214-V214=0,0,MIN(U214-V214,$D$1-$C214-SUMIF($J$15:W$15,"Snowball",$J214:W214))))</f>
        <v>0</v>
      </c>
      <c r="Y214" s="3">
        <f t="shared" si="414"/>
        <v>0</v>
      </c>
      <c r="Z214" s="104">
        <f t="shared" si="445"/>
        <v>0</v>
      </c>
      <c r="AA214" s="3">
        <f t="shared" si="446"/>
        <v>0</v>
      </c>
      <c r="AB214" s="3">
        <f t="shared" si="447"/>
        <v>0</v>
      </c>
      <c r="AC214" s="3">
        <f t="shared" si="378"/>
        <v>0</v>
      </c>
      <c r="AD214" s="3">
        <f t="shared" si="379"/>
        <v>0</v>
      </c>
      <c r="AE214" s="3">
        <f>IF(Z214=0,0,IF(AB214-AC214=0,0,MIN(AB214-AC214,$D$1-$C214-SUMIF($J$15:AD$15,"Snowball",$J214:AD214))))</f>
        <v>0</v>
      </c>
      <c r="AF214" s="3">
        <f t="shared" si="415"/>
        <v>0</v>
      </c>
      <c r="AG214" s="104">
        <f t="shared" si="448"/>
        <v>0</v>
      </c>
      <c r="AH214" s="3">
        <f t="shared" si="449"/>
        <v>0</v>
      </c>
      <c r="AI214" s="3">
        <f t="shared" si="450"/>
        <v>0</v>
      </c>
      <c r="AJ214" s="3">
        <f t="shared" si="380"/>
        <v>0</v>
      </c>
      <c r="AK214" s="3">
        <f t="shared" si="381"/>
        <v>0</v>
      </c>
      <c r="AL214" s="3">
        <f>IF(AG214=0,0,IF(AI214-AJ214=0,0,MIN(AI214-AJ214,$D$1-$C214-SUMIF($J$15:AK$15,"Snowball",$J214:AK214))))</f>
        <v>0</v>
      </c>
      <c r="AM214" s="3">
        <f t="shared" si="416"/>
        <v>0</v>
      </c>
      <c r="AN214" s="104">
        <f t="shared" si="451"/>
        <v>0</v>
      </c>
      <c r="AO214" s="3">
        <f t="shared" si="452"/>
        <v>0</v>
      </c>
      <c r="AP214" s="3">
        <f t="shared" si="453"/>
        <v>0</v>
      </c>
      <c r="AQ214" s="3">
        <f t="shared" si="382"/>
        <v>0</v>
      </c>
      <c r="AR214" s="3">
        <f t="shared" si="383"/>
        <v>0</v>
      </c>
      <c r="AS214" s="3">
        <f>IF(AN214=0,0,IF(AP214-AQ214=0,0,MIN(AP214-AQ214,$D$1-$C214-SUMIF($J$15:AR$15,"Snowball",$J214:AR214))))</f>
        <v>0</v>
      </c>
      <c r="AT214" s="3">
        <f t="shared" si="417"/>
        <v>0</v>
      </c>
      <c r="AU214" s="104">
        <f t="shared" si="454"/>
        <v>0</v>
      </c>
      <c r="AV214" s="3">
        <f t="shared" si="455"/>
        <v>0</v>
      </c>
      <c r="AW214" s="3">
        <f t="shared" si="456"/>
        <v>0</v>
      </c>
      <c r="AX214" s="3">
        <f t="shared" si="384"/>
        <v>0</v>
      </c>
      <c r="AY214" s="3">
        <f t="shared" si="385"/>
        <v>0</v>
      </c>
      <c r="AZ214" s="3">
        <f>IF(AU214=0,0,IF(AW214-AX214=0,0,MIN(AW214-AX214,$D$1-$C214-SUMIF($J$15:AY$15,"Snowball",$J214:AY214))))</f>
        <v>0</v>
      </c>
      <c r="BA214" s="3">
        <f t="shared" si="418"/>
        <v>0</v>
      </c>
      <c r="BB214" s="104">
        <f t="shared" si="457"/>
        <v>0</v>
      </c>
      <c r="BC214" s="3">
        <f t="shared" si="458"/>
        <v>0</v>
      </c>
      <c r="BD214" s="3">
        <f t="shared" si="459"/>
        <v>0</v>
      </c>
      <c r="BE214" s="3">
        <f t="shared" si="386"/>
        <v>0</v>
      </c>
      <c r="BF214" s="3">
        <f t="shared" si="387"/>
        <v>0</v>
      </c>
      <c r="BG214" s="3">
        <f>IF(BB214=0,0,IF(BD214-BE214=0,0,MIN(BD214-BE214,$D$1-$C214-SUMIF($J$15:BF$15,"Snowball",$J214:BF214))))</f>
        <v>0</v>
      </c>
      <c r="BH214" s="3">
        <f t="shared" si="419"/>
        <v>0</v>
      </c>
      <c r="BI214" s="104">
        <f t="shared" si="460"/>
        <v>0</v>
      </c>
      <c r="BJ214" s="3">
        <f t="shared" si="461"/>
        <v>0</v>
      </c>
      <c r="BK214" s="3">
        <f t="shared" si="462"/>
        <v>0</v>
      </c>
      <c r="BL214" s="3">
        <f t="shared" si="388"/>
        <v>0</v>
      </c>
      <c r="BM214" s="3">
        <f t="shared" si="389"/>
        <v>0</v>
      </c>
      <c r="BN214" s="3">
        <f>IF(BI214=0,0,IF(BK214-BL214=0,0,MIN(BK214-BL214,$D$1-$C214-SUMIF($J$15:BM$15,"Snowball",$J214:BM214))))</f>
        <v>0</v>
      </c>
      <c r="BO214" s="3">
        <f t="shared" si="420"/>
        <v>0</v>
      </c>
      <c r="BP214" s="104">
        <f t="shared" si="463"/>
        <v>0</v>
      </c>
      <c r="BQ214" s="3">
        <f t="shared" si="464"/>
        <v>0</v>
      </c>
      <c r="BR214" s="3">
        <f t="shared" si="465"/>
        <v>0</v>
      </c>
      <c r="BS214" s="3">
        <f t="shared" si="390"/>
        <v>0</v>
      </c>
      <c r="BT214" s="3">
        <f t="shared" si="391"/>
        <v>0</v>
      </c>
      <c r="BU214" s="3">
        <f>IF(BP214=0,0,IF(BR214-BS214=0,0,MIN(BR214-BS214,$D$1-$C214-SUMIF($J$15:BT$15,"Snowball",$J214:BT214))))</f>
        <v>0</v>
      </c>
      <c r="BV214" s="3">
        <f t="shared" si="421"/>
        <v>0</v>
      </c>
      <c r="BW214" s="104">
        <f t="shared" si="466"/>
        <v>0</v>
      </c>
      <c r="BX214" s="3">
        <f t="shared" si="467"/>
        <v>0</v>
      </c>
      <c r="BY214" s="3">
        <f t="shared" si="468"/>
        <v>0</v>
      </c>
      <c r="BZ214" s="3">
        <f t="shared" si="392"/>
        <v>0</v>
      </c>
      <c r="CA214" s="3">
        <f t="shared" si="393"/>
        <v>0</v>
      </c>
      <c r="CB214" s="3">
        <f>IF(BW214=0,0,IF(BY214-BZ214=0,0,MIN(BY214-BZ214,$D$1-$C214-SUMIF($J$15:CA$15,"Snowball",$J214:CA214))))</f>
        <v>0</v>
      </c>
      <c r="CC214" s="3">
        <f t="shared" si="422"/>
        <v>0</v>
      </c>
      <c r="CD214" s="104">
        <f t="shared" si="469"/>
        <v>0</v>
      </c>
      <c r="CE214" s="3">
        <f t="shared" si="470"/>
        <v>0</v>
      </c>
      <c r="CF214" s="3">
        <f t="shared" si="471"/>
        <v>0</v>
      </c>
      <c r="CG214" s="3">
        <f t="shared" si="394"/>
        <v>0</v>
      </c>
      <c r="CH214" s="3">
        <f t="shared" si="395"/>
        <v>0</v>
      </c>
      <c r="CI214" s="3">
        <f>IF(CD214=0,0,IF(CF214-CG214=0,0,MIN(CF214-CG214,$D$1-$C214-SUMIF($J$15:CH$15,"Snowball",$J214:CH214))))</f>
        <v>0</v>
      </c>
      <c r="CJ214" s="3">
        <f t="shared" si="423"/>
        <v>0</v>
      </c>
      <c r="CK214" s="104">
        <f t="shared" si="472"/>
        <v>0</v>
      </c>
      <c r="CL214" s="3">
        <f t="shared" si="473"/>
        <v>0</v>
      </c>
      <c r="CM214" s="3">
        <f t="shared" si="474"/>
        <v>0</v>
      </c>
      <c r="CN214" s="3">
        <f t="shared" si="396"/>
        <v>0</v>
      </c>
      <c r="CO214" s="3">
        <f t="shared" si="397"/>
        <v>0</v>
      </c>
      <c r="CP214" s="3">
        <f>IF(CK214=0,0,IF(CM214-CN214=0,0,MIN(CM214-CN214,$D$1-$C214-SUMIF($J$15:CO$15,"Snowball",$J214:CO214))))</f>
        <v>0</v>
      </c>
      <c r="CQ214" s="3">
        <f t="shared" si="424"/>
        <v>0</v>
      </c>
      <c r="CR214" s="104">
        <f t="shared" si="475"/>
        <v>0</v>
      </c>
      <c r="CS214" s="3">
        <f t="shared" si="476"/>
        <v>0</v>
      </c>
      <c r="CT214" s="3">
        <f t="shared" si="477"/>
        <v>0</v>
      </c>
      <c r="CU214" s="3">
        <f t="shared" si="398"/>
        <v>0</v>
      </c>
      <c r="CV214" s="3">
        <f t="shared" si="399"/>
        <v>0</v>
      </c>
      <c r="CW214" s="3">
        <f>IF(CR214=0,0,IF(CT214-CU214=0,0,MIN(CT214-CU214,$D$1-$C214-SUMIF($J$15:CV$15,"Snowball",$J214:CV214))))</f>
        <v>0</v>
      </c>
      <c r="CX214" s="3">
        <f t="shared" si="425"/>
        <v>0</v>
      </c>
      <c r="CY214" s="104">
        <f t="shared" si="478"/>
        <v>0</v>
      </c>
      <c r="CZ214" s="3">
        <f t="shared" si="479"/>
        <v>0</v>
      </c>
      <c r="DA214" s="3">
        <f t="shared" si="480"/>
        <v>0</v>
      </c>
      <c r="DB214" s="3">
        <f t="shared" si="400"/>
        <v>0</v>
      </c>
      <c r="DC214" s="3">
        <f t="shared" si="401"/>
        <v>0</v>
      </c>
      <c r="DD214" s="3">
        <f>IF(CY214=0,0,IF(DA214-DB214=0,0,MIN(DA214-DB214,$D$1-$C214-SUMIF($J$15:DC$15,"Snowball",$J214:DC214))))</f>
        <v>0</v>
      </c>
      <c r="DE214" s="3">
        <f t="shared" si="426"/>
        <v>0</v>
      </c>
      <c r="DF214" s="104">
        <f t="shared" si="481"/>
        <v>0</v>
      </c>
      <c r="DG214" s="3">
        <f t="shared" si="482"/>
        <v>0</v>
      </c>
      <c r="DH214" s="3">
        <f t="shared" si="483"/>
        <v>0</v>
      </c>
      <c r="DI214" s="3">
        <f t="shared" si="402"/>
        <v>0</v>
      </c>
      <c r="DJ214" s="3">
        <f t="shared" si="403"/>
        <v>0</v>
      </c>
      <c r="DK214" s="3">
        <f>IF(DF214=0,0,IF(DH214-DI214=0,0,MIN(DH214-DI214,$D$1-$C214-SUMIF($J$15:DJ$15,"Snowball",$J214:DJ214))))</f>
        <v>0</v>
      </c>
      <c r="DL214" s="3">
        <f t="shared" si="427"/>
        <v>0</v>
      </c>
      <c r="DM214" s="104">
        <f t="shared" si="484"/>
        <v>0</v>
      </c>
      <c r="DN214" s="3">
        <f t="shared" si="485"/>
        <v>0</v>
      </c>
      <c r="DO214" s="3">
        <f t="shared" si="486"/>
        <v>0</v>
      </c>
      <c r="DP214" s="3">
        <f t="shared" si="404"/>
        <v>0</v>
      </c>
      <c r="DQ214" s="3">
        <f t="shared" si="405"/>
        <v>0</v>
      </c>
      <c r="DR214" s="3">
        <f>IF(DM214=0,0,IF(DO214-DP214=0,0,MIN(DO214-DP214,$D$1-$C214-SUMIF($J$15:DQ$15,"Snowball",$J214:DQ214))))</f>
        <v>0</v>
      </c>
      <c r="DS214" s="3">
        <f t="shared" si="428"/>
        <v>0</v>
      </c>
      <c r="DT214" s="104">
        <f t="shared" si="487"/>
        <v>0</v>
      </c>
      <c r="DU214" s="3">
        <f t="shared" si="488"/>
        <v>0</v>
      </c>
      <c r="DV214" s="3">
        <f t="shared" si="489"/>
        <v>0</v>
      </c>
      <c r="DW214" s="3">
        <f t="shared" si="406"/>
        <v>0</v>
      </c>
      <c r="DX214" s="3">
        <f t="shared" si="407"/>
        <v>0</v>
      </c>
      <c r="DY214" s="3">
        <f>IF(DT214=0,0,IF(DV214-DW214=0,0,MIN(DV214-DW214,$D$1-$C214-SUMIF($J$15:DX$15,"Snowball",$J214:DX214))))</f>
        <v>0</v>
      </c>
      <c r="DZ214" s="3">
        <f t="shared" si="429"/>
        <v>0</v>
      </c>
      <c r="EA214" s="104">
        <f t="shared" si="490"/>
        <v>0</v>
      </c>
      <c r="EB214" s="3">
        <f t="shared" si="491"/>
        <v>0</v>
      </c>
      <c r="EC214" s="3">
        <f t="shared" si="492"/>
        <v>0</v>
      </c>
      <c r="ED214" s="3">
        <f t="shared" si="408"/>
        <v>0</v>
      </c>
      <c r="EE214" s="3">
        <f t="shared" si="409"/>
        <v>0</v>
      </c>
      <c r="EF214" s="3">
        <f>IF(EA214=0,0,IF(EC214-ED214=0,0,MIN(EC214-ED214,$D$1-$C214-SUMIF($J$15:EE$15,"Snowball",$J214:EE214))))</f>
        <v>0</v>
      </c>
      <c r="EG214" s="3">
        <f t="shared" si="430"/>
        <v>0</v>
      </c>
      <c r="EH214" s="104">
        <f t="shared" si="493"/>
        <v>0</v>
      </c>
      <c r="EI214" s="3">
        <f t="shared" si="494"/>
        <v>0</v>
      </c>
      <c r="EJ214" s="3">
        <f t="shared" si="495"/>
        <v>0</v>
      </c>
      <c r="EK214" s="3">
        <f t="shared" si="410"/>
        <v>0</v>
      </c>
      <c r="EL214" s="3">
        <f t="shared" si="411"/>
        <v>0</v>
      </c>
      <c r="EM214" s="3">
        <f>IF(EH214=0,0,IF(EJ214-EK214=0,0,MIN(EJ214-EK214,$D$1-$C214-SUMIF($J$15:EL$15,"Snowball",$J214:EL214))))</f>
        <v>0</v>
      </c>
      <c r="EN214" s="3">
        <f t="shared" si="431"/>
        <v>0</v>
      </c>
    </row>
    <row r="215" spans="1:144" x14ac:dyDescent="0.25">
      <c r="A215" s="1" t="s">
        <v>215</v>
      </c>
      <c r="B215" s="76">
        <f t="shared" si="432"/>
        <v>0</v>
      </c>
      <c r="C215" s="3">
        <f t="shared" si="433"/>
        <v>0</v>
      </c>
      <c r="D215" s="101">
        <f t="shared" si="434"/>
        <v>0</v>
      </c>
      <c r="E215" s="104">
        <f t="shared" si="435"/>
        <v>0</v>
      </c>
      <c r="F215" s="3">
        <f t="shared" si="436"/>
        <v>0</v>
      </c>
      <c r="G215" s="3">
        <f t="shared" si="437"/>
        <v>0</v>
      </c>
      <c r="H215" s="3">
        <f t="shared" si="372"/>
        <v>0</v>
      </c>
      <c r="I215" s="3">
        <f t="shared" si="373"/>
        <v>0</v>
      </c>
      <c r="J215" s="3">
        <f t="shared" si="438"/>
        <v>0</v>
      </c>
      <c r="K215" s="3">
        <f t="shared" si="412"/>
        <v>0</v>
      </c>
      <c r="L215" s="104">
        <f t="shared" si="439"/>
        <v>0</v>
      </c>
      <c r="M215" s="3">
        <f t="shared" si="440"/>
        <v>0</v>
      </c>
      <c r="N215" s="3">
        <f t="shared" si="441"/>
        <v>0</v>
      </c>
      <c r="O215" s="3">
        <f t="shared" si="374"/>
        <v>0</v>
      </c>
      <c r="P215" s="3">
        <f t="shared" si="375"/>
        <v>0</v>
      </c>
      <c r="Q215" s="3">
        <f>IF(L215=0,0,IF(N215-O215=0,0,MIN(N215-O215,$D$1-$C215-SUMIF($J$15:P$15,"Snowball",$J215:P215))))</f>
        <v>0</v>
      </c>
      <c r="R215" s="3">
        <f t="shared" si="413"/>
        <v>0</v>
      </c>
      <c r="S215" s="104">
        <f t="shared" si="442"/>
        <v>0</v>
      </c>
      <c r="T215" s="3">
        <f t="shared" si="443"/>
        <v>0</v>
      </c>
      <c r="U215" s="3">
        <f t="shared" si="444"/>
        <v>0</v>
      </c>
      <c r="V215" s="3">
        <f t="shared" si="376"/>
        <v>0</v>
      </c>
      <c r="W215" s="3">
        <f t="shared" si="377"/>
        <v>0</v>
      </c>
      <c r="X215" s="3">
        <f>IF(S215=0,0,IF(U215-V215=0,0,MIN(U215-V215,$D$1-$C215-SUMIF($J$15:W$15,"Snowball",$J215:W215))))</f>
        <v>0</v>
      </c>
      <c r="Y215" s="3">
        <f t="shared" si="414"/>
        <v>0</v>
      </c>
      <c r="Z215" s="104">
        <f t="shared" si="445"/>
        <v>0</v>
      </c>
      <c r="AA215" s="3">
        <f t="shared" si="446"/>
        <v>0</v>
      </c>
      <c r="AB215" s="3">
        <f t="shared" si="447"/>
        <v>0</v>
      </c>
      <c r="AC215" s="3">
        <f t="shared" si="378"/>
        <v>0</v>
      </c>
      <c r="AD215" s="3">
        <f t="shared" si="379"/>
        <v>0</v>
      </c>
      <c r="AE215" s="3">
        <f>IF(Z215=0,0,IF(AB215-AC215=0,0,MIN(AB215-AC215,$D$1-$C215-SUMIF($J$15:AD$15,"Snowball",$J215:AD215))))</f>
        <v>0</v>
      </c>
      <c r="AF215" s="3">
        <f t="shared" si="415"/>
        <v>0</v>
      </c>
      <c r="AG215" s="104">
        <f t="shared" si="448"/>
        <v>0</v>
      </c>
      <c r="AH215" s="3">
        <f t="shared" si="449"/>
        <v>0</v>
      </c>
      <c r="AI215" s="3">
        <f t="shared" si="450"/>
        <v>0</v>
      </c>
      <c r="AJ215" s="3">
        <f t="shared" si="380"/>
        <v>0</v>
      </c>
      <c r="AK215" s="3">
        <f t="shared" si="381"/>
        <v>0</v>
      </c>
      <c r="AL215" s="3">
        <f>IF(AG215=0,0,IF(AI215-AJ215=0,0,MIN(AI215-AJ215,$D$1-$C215-SUMIF($J$15:AK$15,"Snowball",$J215:AK215))))</f>
        <v>0</v>
      </c>
      <c r="AM215" s="3">
        <f t="shared" si="416"/>
        <v>0</v>
      </c>
      <c r="AN215" s="104">
        <f t="shared" si="451"/>
        <v>0</v>
      </c>
      <c r="AO215" s="3">
        <f t="shared" si="452"/>
        <v>0</v>
      </c>
      <c r="AP215" s="3">
        <f t="shared" si="453"/>
        <v>0</v>
      </c>
      <c r="AQ215" s="3">
        <f t="shared" si="382"/>
        <v>0</v>
      </c>
      <c r="AR215" s="3">
        <f t="shared" si="383"/>
        <v>0</v>
      </c>
      <c r="AS215" s="3">
        <f>IF(AN215=0,0,IF(AP215-AQ215=0,0,MIN(AP215-AQ215,$D$1-$C215-SUMIF($J$15:AR$15,"Snowball",$J215:AR215))))</f>
        <v>0</v>
      </c>
      <c r="AT215" s="3">
        <f t="shared" si="417"/>
        <v>0</v>
      </c>
      <c r="AU215" s="104">
        <f t="shared" si="454"/>
        <v>0</v>
      </c>
      <c r="AV215" s="3">
        <f t="shared" si="455"/>
        <v>0</v>
      </c>
      <c r="AW215" s="3">
        <f t="shared" si="456"/>
        <v>0</v>
      </c>
      <c r="AX215" s="3">
        <f t="shared" si="384"/>
        <v>0</v>
      </c>
      <c r="AY215" s="3">
        <f t="shared" si="385"/>
        <v>0</v>
      </c>
      <c r="AZ215" s="3">
        <f>IF(AU215=0,0,IF(AW215-AX215=0,0,MIN(AW215-AX215,$D$1-$C215-SUMIF($J$15:AY$15,"Snowball",$J215:AY215))))</f>
        <v>0</v>
      </c>
      <c r="BA215" s="3">
        <f t="shared" si="418"/>
        <v>0</v>
      </c>
      <c r="BB215" s="104">
        <f t="shared" si="457"/>
        <v>0</v>
      </c>
      <c r="BC215" s="3">
        <f t="shared" si="458"/>
        <v>0</v>
      </c>
      <c r="BD215" s="3">
        <f t="shared" si="459"/>
        <v>0</v>
      </c>
      <c r="BE215" s="3">
        <f t="shared" si="386"/>
        <v>0</v>
      </c>
      <c r="BF215" s="3">
        <f t="shared" si="387"/>
        <v>0</v>
      </c>
      <c r="BG215" s="3">
        <f>IF(BB215=0,0,IF(BD215-BE215=0,0,MIN(BD215-BE215,$D$1-$C215-SUMIF($J$15:BF$15,"Snowball",$J215:BF215))))</f>
        <v>0</v>
      </c>
      <c r="BH215" s="3">
        <f t="shared" si="419"/>
        <v>0</v>
      </c>
      <c r="BI215" s="104">
        <f t="shared" si="460"/>
        <v>0</v>
      </c>
      <c r="BJ215" s="3">
        <f t="shared" si="461"/>
        <v>0</v>
      </c>
      <c r="BK215" s="3">
        <f t="shared" si="462"/>
        <v>0</v>
      </c>
      <c r="BL215" s="3">
        <f t="shared" si="388"/>
        <v>0</v>
      </c>
      <c r="BM215" s="3">
        <f t="shared" si="389"/>
        <v>0</v>
      </c>
      <c r="BN215" s="3">
        <f>IF(BI215=0,0,IF(BK215-BL215=0,0,MIN(BK215-BL215,$D$1-$C215-SUMIF($J$15:BM$15,"Snowball",$J215:BM215))))</f>
        <v>0</v>
      </c>
      <c r="BO215" s="3">
        <f t="shared" si="420"/>
        <v>0</v>
      </c>
      <c r="BP215" s="104">
        <f t="shared" si="463"/>
        <v>0</v>
      </c>
      <c r="BQ215" s="3">
        <f t="shared" si="464"/>
        <v>0</v>
      </c>
      <c r="BR215" s="3">
        <f t="shared" si="465"/>
        <v>0</v>
      </c>
      <c r="BS215" s="3">
        <f t="shared" si="390"/>
        <v>0</v>
      </c>
      <c r="BT215" s="3">
        <f t="shared" si="391"/>
        <v>0</v>
      </c>
      <c r="BU215" s="3">
        <f>IF(BP215=0,0,IF(BR215-BS215=0,0,MIN(BR215-BS215,$D$1-$C215-SUMIF($J$15:BT$15,"Snowball",$J215:BT215))))</f>
        <v>0</v>
      </c>
      <c r="BV215" s="3">
        <f t="shared" si="421"/>
        <v>0</v>
      </c>
      <c r="BW215" s="104">
        <f t="shared" si="466"/>
        <v>0</v>
      </c>
      <c r="BX215" s="3">
        <f t="shared" si="467"/>
        <v>0</v>
      </c>
      <c r="BY215" s="3">
        <f t="shared" si="468"/>
        <v>0</v>
      </c>
      <c r="BZ215" s="3">
        <f t="shared" si="392"/>
        <v>0</v>
      </c>
      <c r="CA215" s="3">
        <f t="shared" si="393"/>
        <v>0</v>
      </c>
      <c r="CB215" s="3">
        <f>IF(BW215=0,0,IF(BY215-BZ215=0,0,MIN(BY215-BZ215,$D$1-$C215-SUMIF($J$15:CA$15,"Snowball",$J215:CA215))))</f>
        <v>0</v>
      </c>
      <c r="CC215" s="3">
        <f t="shared" si="422"/>
        <v>0</v>
      </c>
      <c r="CD215" s="104">
        <f t="shared" si="469"/>
        <v>0</v>
      </c>
      <c r="CE215" s="3">
        <f t="shared" si="470"/>
        <v>0</v>
      </c>
      <c r="CF215" s="3">
        <f t="shared" si="471"/>
        <v>0</v>
      </c>
      <c r="CG215" s="3">
        <f t="shared" si="394"/>
        <v>0</v>
      </c>
      <c r="CH215" s="3">
        <f t="shared" si="395"/>
        <v>0</v>
      </c>
      <c r="CI215" s="3">
        <f>IF(CD215=0,0,IF(CF215-CG215=0,0,MIN(CF215-CG215,$D$1-$C215-SUMIF($J$15:CH$15,"Snowball",$J215:CH215))))</f>
        <v>0</v>
      </c>
      <c r="CJ215" s="3">
        <f t="shared" si="423"/>
        <v>0</v>
      </c>
      <c r="CK215" s="104">
        <f t="shared" si="472"/>
        <v>0</v>
      </c>
      <c r="CL215" s="3">
        <f t="shared" si="473"/>
        <v>0</v>
      </c>
      <c r="CM215" s="3">
        <f t="shared" si="474"/>
        <v>0</v>
      </c>
      <c r="CN215" s="3">
        <f t="shared" si="396"/>
        <v>0</v>
      </c>
      <c r="CO215" s="3">
        <f t="shared" si="397"/>
        <v>0</v>
      </c>
      <c r="CP215" s="3">
        <f>IF(CK215=0,0,IF(CM215-CN215=0,0,MIN(CM215-CN215,$D$1-$C215-SUMIF($J$15:CO$15,"Snowball",$J215:CO215))))</f>
        <v>0</v>
      </c>
      <c r="CQ215" s="3">
        <f t="shared" si="424"/>
        <v>0</v>
      </c>
      <c r="CR215" s="104">
        <f t="shared" si="475"/>
        <v>0</v>
      </c>
      <c r="CS215" s="3">
        <f t="shared" si="476"/>
        <v>0</v>
      </c>
      <c r="CT215" s="3">
        <f t="shared" si="477"/>
        <v>0</v>
      </c>
      <c r="CU215" s="3">
        <f t="shared" si="398"/>
        <v>0</v>
      </c>
      <c r="CV215" s="3">
        <f t="shared" si="399"/>
        <v>0</v>
      </c>
      <c r="CW215" s="3">
        <f>IF(CR215=0,0,IF(CT215-CU215=0,0,MIN(CT215-CU215,$D$1-$C215-SUMIF($J$15:CV$15,"Snowball",$J215:CV215))))</f>
        <v>0</v>
      </c>
      <c r="CX215" s="3">
        <f t="shared" si="425"/>
        <v>0</v>
      </c>
      <c r="CY215" s="104">
        <f t="shared" si="478"/>
        <v>0</v>
      </c>
      <c r="CZ215" s="3">
        <f t="shared" si="479"/>
        <v>0</v>
      </c>
      <c r="DA215" s="3">
        <f t="shared" si="480"/>
        <v>0</v>
      </c>
      <c r="DB215" s="3">
        <f t="shared" si="400"/>
        <v>0</v>
      </c>
      <c r="DC215" s="3">
        <f t="shared" si="401"/>
        <v>0</v>
      </c>
      <c r="DD215" s="3">
        <f>IF(CY215=0,0,IF(DA215-DB215=0,0,MIN(DA215-DB215,$D$1-$C215-SUMIF($J$15:DC$15,"Snowball",$J215:DC215))))</f>
        <v>0</v>
      </c>
      <c r="DE215" s="3">
        <f t="shared" si="426"/>
        <v>0</v>
      </c>
      <c r="DF215" s="104">
        <f t="shared" si="481"/>
        <v>0</v>
      </c>
      <c r="DG215" s="3">
        <f t="shared" si="482"/>
        <v>0</v>
      </c>
      <c r="DH215" s="3">
        <f t="shared" si="483"/>
        <v>0</v>
      </c>
      <c r="DI215" s="3">
        <f t="shared" si="402"/>
        <v>0</v>
      </c>
      <c r="DJ215" s="3">
        <f t="shared" si="403"/>
        <v>0</v>
      </c>
      <c r="DK215" s="3">
        <f>IF(DF215=0,0,IF(DH215-DI215=0,0,MIN(DH215-DI215,$D$1-$C215-SUMIF($J$15:DJ$15,"Snowball",$J215:DJ215))))</f>
        <v>0</v>
      </c>
      <c r="DL215" s="3">
        <f t="shared" si="427"/>
        <v>0</v>
      </c>
      <c r="DM215" s="104">
        <f t="shared" si="484"/>
        <v>0</v>
      </c>
      <c r="DN215" s="3">
        <f t="shared" si="485"/>
        <v>0</v>
      </c>
      <c r="DO215" s="3">
        <f t="shared" si="486"/>
        <v>0</v>
      </c>
      <c r="DP215" s="3">
        <f t="shared" si="404"/>
        <v>0</v>
      </c>
      <c r="DQ215" s="3">
        <f t="shared" si="405"/>
        <v>0</v>
      </c>
      <c r="DR215" s="3">
        <f>IF(DM215=0,0,IF(DO215-DP215=0,0,MIN(DO215-DP215,$D$1-$C215-SUMIF($J$15:DQ$15,"Snowball",$J215:DQ215))))</f>
        <v>0</v>
      </c>
      <c r="DS215" s="3">
        <f t="shared" si="428"/>
        <v>0</v>
      </c>
      <c r="DT215" s="104">
        <f t="shared" si="487"/>
        <v>0</v>
      </c>
      <c r="DU215" s="3">
        <f t="shared" si="488"/>
        <v>0</v>
      </c>
      <c r="DV215" s="3">
        <f t="shared" si="489"/>
        <v>0</v>
      </c>
      <c r="DW215" s="3">
        <f t="shared" si="406"/>
        <v>0</v>
      </c>
      <c r="DX215" s="3">
        <f t="shared" si="407"/>
        <v>0</v>
      </c>
      <c r="DY215" s="3">
        <f>IF(DT215=0,0,IF(DV215-DW215=0,0,MIN(DV215-DW215,$D$1-$C215-SUMIF($J$15:DX$15,"Snowball",$J215:DX215))))</f>
        <v>0</v>
      </c>
      <c r="DZ215" s="3">
        <f t="shared" si="429"/>
        <v>0</v>
      </c>
      <c r="EA215" s="104">
        <f t="shared" si="490"/>
        <v>0</v>
      </c>
      <c r="EB215" s="3">
        <f t="shared" si="491"/>
        <v>0</v>
      </c>
      <c r="EC215" s="3">
        <f t="shared" si="492"/>
        <v>0</v>
      </c>
      <c r="ED215" s="3">
        <f t="shared" si="408"/>
        <v>0</v>
      </c>
      <c r="EE215" s="3">
        <f t="shared" si="409"/>
        <v>0</v>
      </c>
      <c r="EF215" s="3">
        <f>IF(EA215=0,0,IF(EC215-ED215=0,0,MIN(EC215-ED215,$D$1-$C215-SUMIF($J$15:EE$15,"Snowball",$J215:EE215))))</f>
        <v>0</v>
      </c>
      <c r="EG215" s="3">
        <f t="shared" si="430"/>
        <v>0</v>
      </c>
      <c r="EH215" s="104">
        <f t="shared" si="493"/>
        <v>0</v>
      </c>
      <c r="EI215" s="3">
        <f t="shared" si="494"/>
        <v>0</v>
      </c>
      <c r="EJ215" s="3">
        <f t="shared" si="495"/>
        <v>0</v>
      </c>
      <c r="EK215" s="3">
        <f t="shared" si="410"/>
        <v>0</v>
      </c>
      <c r="EL215" s="3">
        <f t="shared" si="411"/>
        <v>0</v>
      </c>
      <c r="EM215" s="3">
        <f>IF(EH215=0,0,IF(EJ215-EK215=0,0,MIN(EJ215-EK215,$D$1-$C215-SUMIF($J$15:EL$15,"Snowball",$J215:EL215))))</f>
        <v>0</v>
      </c>
      <c r="EN215" s="3">
        <f t="shared" si="431"/>
        <v>0</v>
      </c>
    </row>
    <row r="216" spans="1:144" x14ac:dyDescent="0.25">
      <c r="A216" s="1" t="s">
        <v>216</v>
      </c>
      <c r="B216" s="76">
        <f t="shared" si="432"/>
        <v>0</v>
      </c>
      <c r="C216" s="3">
        <f t="shared" si="433"/>
        <v>0</v>
      </c>
      <c r="D216" s="101">
        <f t="shared" si="434"/>
        <v>0</v>
      </c>
      <c r="E216" s="104">
        <f t="shared" si="435"/>
        <v>0</v>
      </c>
      <c r="F216" s="3">
        <f t="shared" si="436"/>
        <v>0</v>
      </c>
      <c r="G216" s="3">
        <f t="shared" si="437"/>
        <v>0</v>
      </c>
      <c r="H216" s="3">
        <f t="shared" si="372"/>
        <v>0</v>
      </c>
      <c r="I216" s="3">
        <f t="shared" si="373"/>
        <v>0</v>
      </c>
      <c r="J216" s="3">
        <f t="shared" si="438"/>
        <v>0</v>
      </c>
      <c r="K216" s="3">
        <f t="shared" si="412"/>
        <v>0</v>
      </c>
      <c r="L216" s="104">
        <f t="shared" si="439"/>
        <v>0</v>
      </c>
      <c r="M216" s="3">
        <f t="shared" si="440"/>
        <v>0</v>
      </c>
      <c r="N216" s="3">
        <f t="shared" si="441"/>
        <v>0</v>
      </c>
      <c r="O216" s="3">
        <f t="shared" si="374"/>
        <v>0</v>
      </c>
      <c r="P216" s="3">
        <f t="shared" si="375"/>
        <v>0</v>
      </c>
      <c r="Q216" s="3">
        <f>IF(L216=0,0,IF(N216-O216=0,0,MIN(N216-O216,$D$1-$C216-SUMIF($J$15:P$15,"Snowball",$J216:P216))))</f>
        <v>0</v>
      </c>
      <c r="R216" s="3">
        <f t="shared" si="413"/>
        <v>0</v>
      </c>
      <c r="S216" s="104">
        <f t="shared" si="442"/>
        <v>0</v>
      </c>
      <c r="T216" s="3">
        <f t="shared" si="443"/>
        <v>0</v>
      </c>
      <c r="U216" s="3">
        <f t="shared" si="444"/>
        <v>0</v>
      </c>
      <c r="V216" s="3">
        <f t="shared" si="376"/>
        <v>0</v>
      </c>
      <c r="W216" s="3">
        <f t="shared" si="377"/>
        <v>0</v>
      </c>
      <c r="X216" s="3">
        <f>IF(S216=0,0,IF(U216-V216=0,0,MIN(U216-V216,$D$1-$C216-SUMIF($J$15:W$15,"Snowball",$J216:W216))))</f>
        <v>0</v>
      </c>
      <c r="Y216" s="3">
        <f t="shared" si="414"/>
        <v>0</v>
      </c>
      <c r="Z216" s="104">
        <f t="shared" si="445"/>
        <v>0</v>
      </c>
      <c r="AA216" s="3">
        <f t="shared" si="446"/>
        <v>0</v>
      </c>
      <c r="AB216" s="3">
        <f t="shared" si="447"/>
        <v>0</v>
      </c>
      <c r="AC216" s="3">
        <f t="shared" si="378"/>
        <v>0</v>
      </c>
      <c r="AD216" s="3">
        <f t="shared" si="379"/>
        <v>0</v>
      </c>
      <c r="AE216" s="3">
        <f>IF(Z216=0,0,IF(AB216-AC216=0,0,MIN(AB216-AC216,$D$1-$C216-SUMIF($J$15:AD$15,"Snowball",$J216:AD216))))</f>
        <v>0</v>
      </c>
      <c r="AF216" s="3">
        <f t="shared" si="415"/>
        <v>0</v>
      </c>
      <c r="AG216" s="104">
        <f t="shared" si="448"/>
        <v>0</v>
      </c>
      <c r="AH216" s="3">
        <f t="shared" si="449"/>
        <v>0</v>
      </c>
      <c r="AI216" s="3">
        <f t="shared" si="450"/>
        <v>0</v>
      </c>
      <c r="AJ216" s="3">
        <f t="shared" si="380"/>
        <v>0</v>
      </c>
      <c r="AK216" s="3">
        <f t="shared" si="381"/>
        <v>0</v>
      </c>
      <c r="AL216" s="3">
        <f>IF(AG216=0,0,IF(AI216-AJ216=0,0,MIN(AI216-AJ216,$D$1-$C216-SUMIF($J$15:AK$15,"Snowball",$J216:AK216))))</f>
        <v>0</v>
      </c>
      <c r="AM216" s="3">
        <f t="shared" si="416"/>
        <v>0</v>
      </c>
      <c r="AN216" s="104">
        <f t="shared" si="451"/>
        <v>0</v>
      </c>
      <c r="AO216" s="3">
        <f t="shared" si="452"/>
        <v>0</v>
      </c>
      <c r="AP216" s="3">
        <f t="shared" si="453"/>
        <v>0</v>
      </c>
      <c r="AQ216" s="3">
        <f t="shared" si="382"/>
        <v>0</v>
      </c>
      <c r="AR216" s="3">
        <f t="shared" si="383"/>
        <v>0</v>
      </c>
      <c r="AS216" s="3">
        <f>IF(AN216=0,0,IF(AP216-AQ216=0,0,MIN(AP216-AQ216,$D$1-$C216-SUMIF($J$15:AR$15,"Snowball",$J216:AR216))))</f>
        <v>0</v>
      </c>
      <c r="AT216" s="3">
        <f t="shared" si="417"/>
        <v>0</v>
      </c>
      <c r="AU216" s="104">
        <f t="shared" si="454"/>
        <v>0</v>
      </c>
      <c r="AV216" s="3">
        <f t="shared" si="455"/>
        <v>0</v>
      </c>
      <c r="AW216" s="3">
        <f t="shared" si="456"/>
        <v>0</v>
      </c>
      <c r="AX216" s="3">
        <f t="shared" si="384"/>
        <v>0</v>
      </c>
      <c r="AY216" s="3">
        <f t="shared" si="385"/>
        <v>0</v>
      </c>
      <c r="AZ216" s="3">
        <f>IF(AU216=0,0,IF(AW216-AX216=0,0,MIN(AW216-AX216,$D$1-$C216-SUMIF($J$15:AY$15,"Snowball",$J216:AY216))))</f>
        <v>0</v>
      </c>
      <c r="BA216" s="3">
        <f t="shared" si="418"/>
        <v>0</v>
      </c>
      <c r="BB216" s="104">
        <f t="shared" si="457"/>
        <v>0</v>
      </c>
      <c r="BC216" s="3">
        <f t="shared" si="458"/>
        <v>0</v>
      </c>
      <c r="BD216" s="3">
        <f t="shared" si="459"/>
        <v>0</v>
      </c>
      <c r="BE216" s="3">
        <f t="shared" si="386"/>
        <v>0</v>
      </c>
      <c r="BF216" s="3">
        <f t="shared" si="387"/>
        <v>0</v>
      </c>
      <c r="BG216" s="3">
        <f>IF(BB216=0,0,IF(BD216-BE216=0,0,MIN(BD216-BE216,$D$1-$C216-SUMIF($J$15:BF$15,"Snowball",$J216:BF216))))</f>
        <v>0</v>
      </c>
      <c r="BH216" s="3">
        <f t="shared" si="419"/>
        <v>0</v>
      </c>
      <c r="BI216" s="104">
        <f t="shared" si="460"/>
        <v>0</v>
      </c>
      <c r="BJ216" s="3">
        <f t="shared" si="461"/>
        <v>0</v>
      </c>
      <c r="BK216" s="3">
        <f t="shared" si="462"/>
        <v>0</v>
      </c>
      <c r="BL216" s="3">
        <f t="shared" si="388"/>
        <v>0</v>
      </c>
      <c r="BM216" s="3">
        <f t="shared" si="389"/>
        <v>0</v>
      </c>
      <c r="BN216" s="3">
        <f>IF(BI216=0,0,IF(BK216-BL216=0,0,MIN(BK216-BL216,$D$1-$C216-SUMIF($J$15:BM$15,"Snowball",$J216:BM216))))</f>
        <v>0</v>
      </c>
      <c r="BO216" s="3">
        <f t="shared" si="420"/>
        <v>0</v>
      </c>
      <c r="BP216" s="104">
        <f t="shared" si="463"/>
        <v>0</v>
      </c>
      <c r="BQ216" s="3">
        <f t="shared" si="464"/>
        <v>0</v>
      </c>
      <c r="BR216" s="3">
        <f t="shared" si="465"/>
        <v>0</v>
      </c>
      <c r="BS216" s="3">
        <f t="shared" si="390"/>
        <v>0</v>
      </c>
      <c r="BT216" s="3">
        <f t="shared" si="391"/>
        <v>0</v>
      </c>
      <c r="BU216" s="3">
        <f>IF(BP216=0,0,IF(BR216-BS216=0,0,MIN(BR216-BS216,$D$1-$C216-SUMIF($J$15:BT$15,"Snowball",$J216:BT216))))</f>
        <v>0</v>
      </c>
      <c r="BV216" s="3">
        <f t="shared" si="421"/>
        <v>0</v>
      </c>
      <c r="BW216" s="104">
        <f t="shared" si="466"/>
        <v>0</v>
      </c>
      <c r="BX216" s="3">
        <f t="shared" si="467"/>
        <v>0</v>
      </c>
      <c r="BY216" s="3">
        <f t="shared" si="468"/>
        <v>0</v>
      </c>
      <c r="BZ216" s="3">
        <f t="shared" si="392"/>
        <v>0</v>
      </c>
      <c r="CA216" s="3">
        <f t="shared" si="393"/>
        <v>0</v>
      </c>
      <c r="CB216" s="3">
        <f>IF(BW216=0,0,IF(BY216-BZ216=0,0,MIN(BY216-BZ216,$D$1-$C216-SUMIF($J$15:CA$15,"Snowball",$J216:CA216))))</f>
        <v>0</v>
      </c>
      <c r="CC216" s="3">
        <f t="shared" si="422"/>
        <v>0</v>
      </c>
      <c r="CD216" s="104">
        <f t="shared" si="469"/>
        <v>0</v>
      </c>
      <c r="CE216" s="3">
        <f t="shared" si="470"/>
        <v>0</v>
      </c>
      <c r="CF216" s="3">
        <f t="shared" si="471"/>
        <v>0</v>
      </c>
      <c r="CG216" s="3">
        <f t="shared" si="394"/>
        <v>0</v>
      </c>
      <c r="CH216" s="3">
        <f t="shared" si="395"/>
        <v>0</v>
      </c>
      <c r="CI216" s="3">
        <f>IF(CD216=0,0,IF(CF216-CG216=0,0,MIN(CF216-CG216,$D$1-$C216-SUMIF($J$15:CH$15,"Snowball",$J216:CH216))))</f>
        <v>0</v>
      </c>
      <c r="CJ216" s="3">
        <f t="shared" si="423"/>
        <v>0</v>
      </c>
      <c r="CK216" s="104">
        <f t="shared" si="472"/>
        <v>0</v>
      </c>
      <c r="CL216" s="3">
        <f t="shared" si="473"/>
        <v>0</v>
      </c>
      <c r="CM216" s="3">
        <f t="shared" si="474"/>
        <v>0</v>
      </c>
      <c r="CN216" s="3">
        <f t="shared" si="396"/>
        <v>0</v>
      </c>
      <c r="CO216" s="3">
        <f t="shared" si="397"/>
        <v>0</v>
      </c>
      <c r="CP216" s="3">
        <f>IF(CK216=0,0,IF(CM216-CN216=0,0,MIN(CM216-CN216,$D$1-$C216-SUMIF($J$15:CO$15,"Snowball",$J216:CO216))))</f>
        <v>0</v>
      </c>
      <c r="CQ216" s="3">
        <f t="shared" si="424"/>
        <v>0</v>
      </c>
      <c r="CR216" s="104">
        <f t="shared" si="475"/>
        <v>0</v>
      </c>
      <c r="CS216" s="3">
        <f t="shared" si="476"/>
        <v>0</v>
      </c>
      <c r="CT216" s="3">
        <f t="shared" si="477"/>
        <v>0</v>
      </c>
      <c r="CU216" s="3">
        <f t="shared" si="398"/>
        <v>0</v>
      </c>
      <c r="CV216" s="3">
        <f t="shared" si="399"/>
        <v>0</v>
      </c>
      <c r="CW216" s="3">
        <f>IF(CR216=0,0,IF(CT216-CU216=0,0,MIN(CT216-CU216,$D$1-$C216-SUMIF($J$15:CV$15,"Snowball",$J216:CV216))))</f>
        <v>0</v>
      </c>
      <c r="CX216" s="3">
        <f t="shared" si="425"/>
        <v>0</v>
      </c>
      <c r="CY216" s="104">
        <f t="shared" si="478"/>
        <v>0</v>
      </c>
      <c r="CZ216" s="3">
        <f t="shared" si="479"/>
        <v>0</v>
      </c>
      <c r="DA216" s="3">
        <f t="shared" si="480"/>
        <v>0</v>
      </c>
      <c r="DB216" s="3">
        <f t="shared" si="400"/>
        <v>0</v>
      </c>
      <c r="DC216" s="3">
        <f t="shared" si="401"/>
        <v>0</v>
      </c>
      <c r="DD216" s="3">
        <f>IF(CY216=0,0,IF(DA216-DB216=0,0,MIN(DA216-DB216,$D$1-$C216-SUMIF($J$15:DC$15,"Snowball",$J216:DC216))))</f>
        <v>0</v>
      </c>
      <c r="DE216" s="3">
        <f t="shared" si="426"/>
        <v>0</v>
      </c>
      <c r="DF216" s="104">
        <f t="shared" si="481"/>
        <v>0</v>
      </c>
      <c r="DG216" s="3">
        <f t="shared" si="482"/>
        <v>0</v>
      </c>
      <c r="DH216" s="3">
        <f t="shared" si="483"/>
        <v>0</v>
      </c>
      <c r="DI216" s="3">
        <f t="shared" si="402"/>
        <v>0</v>
      </c>
      <c r="DJ216" s="3">
        <f t="shared" si="403"/>
        <v>0</v>
      </c>
      <c r="DK216" s="3">
        <f>IF(DF216=0,0,IF(DH216-DI216=0,0,MIN(DH216-DI216,$D$1-$C216-SUMIF($J$15:DJ$15,"Snowball",$J216:DJ216))))</f>
        <v>0</v>
      </c>
      <c r="DL216" s="3">
        <f t="shared" si="427"/>
        <v>0</v>
      </c>
      <c r="DM216" s="104">
        <f t="shared" si="484"/>
        <v>0</v>
      </c>
      <c r="DN216" s="3">
        <f t="shared" si="485"/>
        <v>0</v>
      </c>
      <c r="DO216" s="3">
        <f t="shared" si="486"/>
        <v>0</v>
      </c>
      <c r="DP216" s="3">
        <f t="shared" si="404"/>
        <v>0</v>
      </c>
      <c r="DQ216" s="3">
        <f t="shared" si="405"/>
        <v>0</v>
      </c>
      <c r="DR216" s="3">
        <f>IF(DM216=0,0,IF(DO216-DP216=0,0,MIN(DO216-DP216,$D$1-$C216-SUMIF($J$15:DQ$15,"Snowball",$J216:DQ216))))</f>
        <v>0</v>
      </c>
      <c r="DS216" s="3">
        <f t="shared" si="428"/>
        <v>0</v>
      </c>
      <c r="DT216" s="104">
        <f t="shared" si="487"/>
        <v>0</v>
      </c>
      <c r="DU216" s="3">
        <f t="shared" si="488"/>
        <v>0</v>
      </c>
      <c r="DV216" s="3">
        <f t="shared" si="489"/>
        <v>0</v>
      </c>
      <c r="DW216" s="3">
        <f t="shared" si="406"/>
        <v>0</v>
      </c>
      <c r="DX216" s="3">
        <f t="shared" si="407"/>
        <v>0</v>
      </c>
      <c r="DY216" s="3">
        <f>IF(DT216=0,0,IF(DV216-DW216=0,0,MIN(DV216-DW216,$D$1-$C216-SUMIF($J$15:DX$15,"Snowball",$J216:DX216))))</f>
        <v>0</v>
      </c>
      <c r="DZ216" s="3">
        <f t="shared" si="429"/>
        <v>0</v>
      </c>
      <c r="EA216" s="104">
        <f t="shared" si="490"/>
        <v>0</v>
      </c>
      <c r="EB216" s="3">
        <f t="shared" si="491"/>
        <v>0</v>
      </c>
      <c r="EC216" s="3">
        <f t="shared" si="492"/>
        <v>0</v>
      </c>
      <c r="ED216" s="3">
        <f t="shared" si="408"/>
        <v>0</v>
      </c>
      <c r="EE216" s="3">
        <f t="shared" si="409"/>
        <v>0</v>
      </c>
      <c r="EF216" s="3">
        <f>IF(EA216=0,0,IF(EC216-ED216=0,0,MIN(EC216-ED216,$D$1-$C216-SUMIF($J$15:EE$15,"Snowball",$J216:EE216))))</f>
        <v>0</v>
      </c>
      <c r="EG216" s="3">
        <f t="shared" si="430"/>
        <v>0</v>
      </c>
      <c r="EH216" s="104">
        <f t="shared" si="493"/>
        <v>0</v>
      </c>
      <c r="EI216" s="3">
        <f t="shared" si="494"/>
        <v>0</v>
      </c>
      <c r="EJ216" s="3">
        <f t="shared" si="495"/>
        <v>0</v>
      </c>
      <c r="EK216" s="3">
        <f t="shared" si="410"/>
        <v>0</v>
      </c>
      <c r="EL216" s="3">
        <f t="shared" si="411"/>
        <v>0</v>
      </c>
      <c r="EM216" s="3">
        <f>IF(EH216=0,0,IF(EJ216-EK216=0,0,MIN(EJ216-EK216,$D$1-$C216-SUMIF($J$15:EL$15,"Snowball",$J216:EL216))))</f>
        <v>0</v>
      </c>
      <c r="EN216" s="3">
        <f t="shared" si="431"/>
        <v>0</v>
      </c>
    </row>
    <row r="217" spans="1:144" x14ac:dyDescent="0.25">
      <c r="A217" s="1" t="s">
        <v>217</v>
      </c>
      <c r="B217" s="76">
        <f t="shared" si="432"/>
        <v>0</v>
      </c>
      <c r="C217" s="3">
        <f t="shared" si="433"/>
        <v>0</v>
      </c>
      <c r="D217" s="101">
        <f t="shared" si="434"/>
        <v>0</v>
      </c>
      <c r="E217" s="104">
        <f t="shared" si="435"/>
        <v>0</v>
      </c>
      <c r="F217" s="3">
        <f t="shared" si="436"/>
        <v>0</v>
      </c>
      <c r="G217" s="3">
        <f t="shared" si="437"/>
        <v>0</v>
      </c>
      <c r="H217" s="3">
        <f t="shared" si="372"/>
        <v>0</v>
      </c>
      <c r="I217" s="3">
        <f t="shared" si="373"/>
        <v>0</v>
      </c>
      <c r="J217" s="3">
        <f t="shared" si="438"/>
        <v>0</v>
      </c>
      <c r="K217" s="3">
        <f t="shared" si="412"/>
        <v>0</v>
      </c>
      <c r="L217" s="104">
        <f t="shared" si="439"/>
        <v>0</v>
      </c>
      <c r="M217" s="3">
        <f t="shared" si="440"/>
        <v>0</v>
      </c>
      <c r="N217" s="3">
        <f t="shared" si="441"/>
        <v>0</v>
      </c>
      <c r="O217" s="3">
        <f t="shared" si="374"/>
        <v>0</v>
      </c>
      <c r="P217" s="3">
        <f t="shared" si="375"/>
        <v>0</v>
      </c>
      <c r="Q217" s="3">
        <f>IF(L217=0,0,IF(N217-O217=0,0,MIN(N217-O217,$D$1-$C217-SUMIF($J$15:P$15,"Snowball",$J217:P217))))</f>
        <v>0</v>
      </c>
      <c r="R217" s="3">
        <f t="shared" si="413"/>
        <v>0</v>
      </c>
      <c r="S217" s="104">
        <f t="shared" si="442"/>
        <v>0</v>
      </c>
      <c r="T217" s="3">
        <f t="shared" si="443"/>
        <v>0</v>
      </c>
      <c r="U217" s="3">
        <f t="shared" si="444"/>
        <v>0</v>
      </c>
      <c r="V217" s="3">
        <f t="shared" si="376"/>
        <v>0</v>
      </c>
      <c r="W217" s="3">
        <f t="shared" si="377"/>
        <v>0</v>
      </c>
      <c r="X217" s="3">
        <f>IF(S217=0,0,IF(U217-V217=0,0,MIN(U217-V217,$D$1-$C217-SUMIF($J$15:W$15,"Snowball",$J217:W217))))</f>
        <v>0</v>
      </c>
      <c r="Y217" s="3">
        <f t="shared" si="414"/>
        <v>0</v>
      </c>
      <c r="Z217" s="104">
        <f t="shared" si="445"/>
        <v>0</v>
      </c>
      <c r="AA217" s="3">
        <f t="shared" si="446"/>
        <v>0</v>
      </c>
      <c r="AB217" s="3">
        <f t="shared" si="447"/>
        <v>0</v>
      </c>
      <c r="AC217" s="3">
        <f t="shared" si="378"/>
        <v>0</v>
      </c>
      <c r="AD217" s="3">
        <f t="shared" si="379"/>
        <v>0</v>
      </c>
      <c r="AE217" s="3">
        <f>IF(Z217=0,0,IF(AB217-AC217=0,0,MIN(AB217-AC217,$D$1-$C217-SUMIF($J$15:AD$15,"Snowball",$J217:AD217))))</f>
        <v>0</v>
      </c>
      <c r="AF217" s="3">
        <f t="shared" si="415"/>
        <v>0</v>
      </c>
      <c r="AG217" s="104">
        <f t="shared" si="448"/>
        <v>0</v>
      </c>
      <c r="AH217" s="3">
        <f t="shared" si="449"/>
        <v>0</v>
      </c>
      <c r="AI217" s="3">
        <f t="shared" si="450"/>
        <v>0</v>
      </c>
      <c r="AJ217" s="3">
        <f t="shared" si="380"/>
        <v>0</v>
      </c>
      <c r="AK217" s="3">
        <f t="shared" si="381"/>
        <v>0</v>
      </c>
      <c r="AL217" s="3">
        <f>IF(AG217=0,0,IF(AI217-AJ217=0,0,MIN(AI217-AJ217,$D$1-$C217-SUMIF($J$15:AK$15,"Snowball",$J217:AK217))))</f>
        <v>0</v>
      </c>
      <c r="AM217" s="3">
        <f t="shared" si="416"/>
        <v>0</v>
      </c>
      <c r="AN217" s="104">
        <f t="shared" si="451"/>
        <v>0</v>
      </c>
      <c r="AO217" s="3">
        <f t="shared" si="452"/>
        <v>0</v>
      </c>
      <c r="AP217" s="3">
        <f t="shared" si="453"/>
        <v>0</v>
      </c>
      <c r="AQ217" s="3">
        <f t="shared" si="382"/>
        <v>0</v>
      </c>
      <c r="AR217" s="3">
        <f t="shared" si="383"/>
        <v>0</v>
      </c>
      <c r="AS217" s="3">
        <f>IF(AN217=0,0,IF(AP217-AQ217=0,0,MIN(AP217-AQ217,$D$1-$C217-SUMIF($J$15:AR$15,"Snowball",$J217:AR217))))</f>
        <v>0</v>
      </c>
      <c r="AT217" s="3">
        <f t="shared" si="417"/>
        <v>0</v>
      </c>
      <c r="AU217" s="104">
        <f t="shared" si="454"/>
        <v>0</v>
      </c>
      <c r="AV217" s="3">
        <f t="shared" si="455"/>
        <v>0</v>
      </c>
      <c r="AW217" s="3">
        <f t="shared" si="456"/>
        <v>0</v>
      </c>
      <c r="AX217" s="3">
        <f t="shared" si="384"/>
        <v>0</v>
      </c>
      <c r="AY217" s="3">
        <f t="shared" si="385"/>
        <v>0</v>
      </c>
      <c r="AZ217" s="3">
        <f>IF(AU217=0,0,IF(AW217-AX217=0,0,MIN(AW217-AX217,$D$1-$C217-SUMIF($J$15:AY$15,"Snowball",$J217:AY217))))</f>
        <v>0</v>
      </c>
      <c r="BA217" s="3">
        <f t="shared" si="418"/>
        <v>0</v>
      </c>
      <c r="BB217" s="104">
        <f t="shared" si="457"/>
        <v>0</v>
      </c>
      <c r="BC217" s="3">
        <f t="shared" si="458"/>
        <v>0</v>
      </c>
      <c r="BD217" s="3">
        <f t="shared" si="459"/>
        <v>0</v>
      </c>
      <c r="BE217" s="3">
        <f t="shared" si="386"/>
        <v>0</v>
      </c>
      <c r="BF217" s="3">
        <f t="shared" si="387"/>
        <v>0</v>
      </c>
      <c r="BG217" s="3">
        <f>IF(BB217=0,0,IF(BD217-BE217=0,0,MIN(BD217-BE217,$D$1-$C217-SUMIF($J$15:BF$15,"Snowball",$J217:BF217))))</f>
        <v>0</v>
      </c>
      <c r="BH217" s="3">
        <f t="shared" si="419"/>
        <v>0</v>
      </c>
      <c r="BI217" s="104">
        <f t="shared" si="460"/>
        <v>0</v>
      </c>
      <c r="BJ217" s="3">
        <f t="shared" si="461"/>
        <v>0</v>
      </c>
      <c r="BK217" s="3">
        <f t="shared" si="462"/>
        <v>0</v>
      </c>
      <c r="BL217" s="3">
        <f t="shared" si="388"/>
        <v>0</v>
      </c>
      <c r="BM217" s="3">
        <f t="shared" si="389"/>
        <v>0</v>
      </c>
      <c r="BN217" s="3">
        <f>IF(BI217=0,0,IF(BK217-BL217=0,0,MIN(BK217-BL217,$D$1-$C217-SUMIF($J$15:BM$15,"Snowball",$J217:BM217))))</f>
        <v>0</v>
      </c>
      <c r="BO217" s="3">
        <f t="shared" si="420"/>
        <v>0</v>
      </c>
      <c r="BP217" s="104">
        <f t="shared" si="463"/>
        <v>0</v>
      </c>
      <c r="BQ217" s="3">
        <f t="shared" si="464"/>
        <v>0</v>
      </c>
      <c r="BR217" s="3">
        <f t="shared" si="465"/>
        <v>0</v>
      </c>
      <c r="BS217" s="3">
        <f t="shared" si="390"/>
        <v>0</v>
      </c>
      <c r="BT217" s="3">
        <f t="shared" si="391"/>
        <v>0</v>
      </c>
      <c r="BU217" s="3">
        <f>IF(BP217=0,0,IF(BR217-BS217=0,0,MIN(BR217-BS217,$D$1-$C217-SUMIF($J$15:BT$15,"Snowball",$J217:BT217))))</f>
        <v>0</v>
      </c>
      <c r="BV217" s="3">
        <f t="shared" si="421"/>
        <v>0</v>
      </c>
      <c r="BW217" s="104">
        <f t="shared" si="466"/>
        <v>0</v>
      </c>
      <c r="BX217" s="3">
        <f t="shared" si="467"/>
        <v>0</v>
      </c>
      <c r="BY217" s="3">
        <f t="shared" si="468"/>
        <v>0</v>
      </c>
      <c r="BZ217" s="3">
        <f t="shared" si="392"/>
        <v>0</v>
      </c>
      <c r="CA217" s="3">
        <f t="shared" si="393"/>
        <v>0</v>
      </c>
      <c r="CB217" s="3">
        <f>IF(BW217=0,0,IF(BY217-BZ217=0,0,MIN(BY217-BZ217,$D$1-$C217-SUMIF($J$15:CA$15,"Snowball",$J217:CA217))))</f>
        <v>0</v>
      </c>
      <c r="CC217" s="3">
        <f t="shared" si="422"/>
        <v>0</v>
      </c>
      <c r="CD217" s="104">
        <f t="shared" si="469"/>
        <v>0</v>
      </c>
      <c r="CE217" s="3">
        <f t="shared" si="470"/>
        <v>0</v>
      </c>
      <c r="CF217" s="3">
        <f t="shared" si="471"/>
        <v>0</v>
      </c>
      <c r="CG217" s="3">
        <f t="shared" si="394"/>
        <v>0</v>
      </c>
      <c r="CH217" s="3">
        <f t="shared" si="395"/>
        <v>0</v>
      </c>
      <c r="CI217" s="3">
        <f>IF(CD217=0,0,IF(CF217-CG217=0,0,MIN(CF217-CG217,$D$1-$C217-SUMIF($J$15:CH$15,"Snowball",$J217:CH217))))</f>
        <v>0</v>
      </c>
      <c r="CJ217" s="3">
        <f t="shared" si="423"/>
        <v>0</v>
      </c>
      <c r="CK217" s="104">
        <f t="shared" si="472"/>
        <v>0</v>
      </c>
      <c r="CL217" s="3">
        <f t="shared" si="473"/>
        <v>0</v>
      </c>
      <c r="CM217" s="3">
        <f t="shared" si="474"/>
        <v>0</v>
      </c>
      <c r="CN217" s="3">
        <f t="shared" si="396"/>
        <v>0</v>
      </c>
      <c r="CO217" s="3">
        <f t="shared" si="397"/>
        <v>0</v>
      </c>
      <c r="CP217" s="3">
        <f>IF(CK217=0,0,IF(CM217-CN217=0,0,MIN(CM217-CN217,$D$1-$C217-SUMIF($J$15:CO$15,"Snowball",$J217:CO217))))</f>
        <v>0</v>
      </c>
      <c r="CQ217" s="3">
        <f t="shared" si="424"/>
        <v>0</v>
      </c>
      <c r="CR217" s="104">
        <f t="shared" si="475"/>
        <v>0</v>
      </c>
      <c r="CS217" s="3">
        <f t="shared" si="476"/>
        <v>0</v>
      </c>
      <c r="CT217" s="3">
        <f t="shared" si="477"/>
        <v>0</v>
      </c>
      <c r="CU217" s="3">
        <f t="shared" si="398"/>
        <v>0</v>
      </c>
      <c r="CV217" s="3">
        <f t="shared" si="399"/>
        <v>0</v>
      </c>
      <c r="CW217" s="3">
        <f>IF(CR217=0,0,IF(CT217-CU217=0,0,MIN(CT217-CU217,$D$1-$C217-SUMIF($J$15:CV$15,"Snowball",$J217:CV217))))</f>
        <v>0</v>
      </c>
      <c r="CX217" s="3">
        <f t="shared" si="425"/>
        <v>0</v>
      </c>
      <c r="CY217" s="104">
        <f t="shared" si="478"/>
        <v>0</v>
      </c>
      <c r="CZ217" s="3">
        <f t="shared" si="479"/>
        <v>0</v>
      </c>
      <c r="DA217" s="3">
        <f t="shared" si="480"/>
        <v>0</v>
      </c>
      <c r="DB217" s="3">
        <f t="shared" si="400"/>
        <v>0</v>
      </c>
      <c r="DC217" s="3">
        <f t="shared" si="401"/>
        <v>0</v>
      </c>
      <c r="DD217" s="3">
        <f>IF(CY217=0,0,IF(DA217-DB217=0,0,MIN(DA217-DB217,$D$1-$C217-SUMIF($J$15:DC$15,"Snowball",$J217:DC217))))</f>
        <v>0</v>
      </c>
      <c r="DE217" s="3">
        <f t="shared" si="426"/>
        <v>0</v>
      </c>
      <c r="DF217" s="104">
        <f t="shared" si="481"/>
        <v>0</v>
      </c>
      <c r="DG217" s="3">
        <f t="shared" si="482"/>
        <v>0</v>
      </c>
      <c r="DH217" s="3">
        <f t="shared" si="483"/>
        <v>0</v>
      </c>
      <c r="DI217" s="3">
        <f t="shared" si="402"/>
        <v>0</v>
      </c>
      <c r="DJ217" s="3">
        <f t="shared" si="403"/>
        <v>0</v>
      </c>
      <c r="DK217" s="3">
        <f>IF(DF217=0,0,IF(DH217-DI217=0,0,MIN(DH217-DI217,$D$1-$C217-SUMIF($J$15:DJ$15,"Snowball",$J217:DJ217))))</f>
        <v>0</v>
      </c>
      <c r="DL217" s="3">
        <f t="shared" si="427"/>
        <v>0</v>
      </c>
      <c r="DM217" s="104">
        <f t="shared" si="484"/>
        <v>0</v>
      </c>
      <c r="DN217" s="3">
        <f t="shared" si="485"/>
        <v>0</v>
      </c>
      <c r="DO217" s="3">
        <f t="shared" si="486"/>
        <v>0</v>
      </c>
      <c r="DP217" s="3">
        <f t="shared" si="404"/>
        <v>0</v>
      </c>
      <c r="DQ217" s="3">
        <f t="shared" si="405"/>
        <v>0</v>
      </c>
      <c r="DR217" s="3">
        <f>IF(DM217=0,0,IF(DO217-DP217=0,0,MIN(DO217-DP217,$D$1-$C217-SUMIF($J$15:DQ$15,"Snowball",$J217:DQ217))))</f>
        <v>0</v>
      </c>
      <c r="DS217" s="3">
        <f t="shared" si="428"/>
        <v>0</v>
      </c>
      <c r="DT217" s="104">
        <f t="shared" si="487"/>
        <v>0</v>
      </c>
      <c r="DU217" s="3">
        <f t="shared" si="488"/>
        <v>0</v>
      </c>
      <c r="DV217" s="3">
        <f t="shared" si="489"/>
        <v>0</v>
      </c>
      <c r="DW217" s="3">
        <f t="shared" si="406"/>
        <v>0</v>
      </c>
      <c r="DX217" s="3">
        <f t="shared" si="407"/>
        <v>0</v>
      </c>
      <c r="DY217" s="3">
        <f>IF(DT217=0,0,IF(DV217-DW217=0,0,MIN(DV217-DW217,$D$1-$C217-SUMIF($J$15:DX$15,"Snowball",$J217:DX217))))</f>
        <v>0</v>
      </c>
      <c r="DZ217" s="3">
        <f t="shared" si="429"/>
        <v>0</v>
      </c>
      <c r="EA217" s="104">
        <f t="shared" si="490"/>
        <v>0</v>
      </c>
      <c r="EB217" s="3">
        <f t="shared" si="491"/>
        <v>0</v>
      </c>
      <c r="EC217" s="3">
        <f t="shared" si="492"/>
        <v>0</v>
      </c>
      <c r="ED217" s="3">
        <f t="shared" si="408"/>
        <v>0</v>
      </c>
      <c r="EE217" s="3">
        <f t="shared" si="409"/>
        <v>0</v>
      </c>
      <c r="EF217" s="3">
        <f>IF(EA217=0,0,IF(EC217-ED217=0,0,MIN(EC217-ED217,$D$1-$C217-SUMIF($J$15:EE$15,"Snowball",$J217:EE217))))</f>
        <v>0</v>
      </c>
      <c r="EG217" s="3">
        <f t="shared" si="430"/>
        <v>0</v>
      </c>
      <c r="EH217" s="104">
        <f t="shared" si="493"/>
        <v>0</v>
      </c>
      <c r="EI217" s="3">
        <f t="shared" si="494"/>
        <v>0</v>
      </c>
      <c r="EJ217" s="3">
        <f t="shared" si="495"/>
        <v>0</v>
      </c>
      <c r="EK217" s="3">
        <f t="shared" si="410"/>
        <v>0</v>
      </c>
      <c r="EL217" s="3">
        <f t="shared" si="411"/>
        <v>0</v>
      </c>
      <c r="EM217" s="3">
        <f>IF(EH217=0,0,IF(EJ217-EK217=0,0,MIN(EJ217-EK217,$D$1-$C217-SUMIF($J$15:EL$15,"Snowball",$J217:EL217))))</f>
        <v>0</v>
      </c>
      <c r="EN217" s="3">
        <f t="shared" si="431"/>
        <v>0</v>
      </c>
    </row>
    <row r="218" spans="1:144" x14ac:dyDescent="0.25">
      <c r="A218" s="1" t="s">
        <v>218</v>
      </c>
      <c r="B218" s="76">
        <f t="shared" si="432"/>
        <v>0</v>
      </c>
      <c r="C218" s="3">
        <f t="shared" si="433"/>
        <v>0</v>
      </c>
      <c r="D218" s="101">
        <f t="shared" si="434"/>
        <v>0</v>
      </c>
      <c r="E218" s="104">
        <f t="shared" si="435"/>
        <v>0</v>
      </c>
      <c r="F218" s="3">
        <f t="shared" si="436"/>
        <v>0</v>
      </c>
      <c r="G218" s="3">
        <f t="shared" si="437"/>
        <v>0</v>
      </c>
      <c r="H218" s="3">
        <f t="shared" si="372"/>
        <v>0</v>
      </c>
      <c r="I218" s="3">
        <f t="shared" si="373"/>
        <v>0</v>
      </c>
      <c r="J218" s="3">
        <f t="shared" si="438"/>
        <v>0</v>
      </c>
      <c r="K218" s="3">
        <f t="shared" si="412"/>
        <v>0</v>
      </c>
      <c r="L218" s="104">
        <f t="shared" si="439"/>
        <v>0</v>
      </c>
      <c r="M218" s="3">
        <f t="shared" si="440"/>
        <v>0</v>
      </c>
      <c r="N218" s="3">
        <f t="shared" si="441"/>
        <v>0</v>
      </c>
      <c r="O218" s="3">
        <f t="shared" si="374"/>
        <v>0</v>
      </c>
      <c r="P218" s="3">
        <f t="shared" si="375"/>
        <v>0</v>
      </c>
      <c r="Q218" s="3">
        <f>IF(L218=0,0,IF(N218-O218=0,0,MIN(N218-O218,$D$1-$C218-SUMIF($J$15:P$15,"Snowball",$J218:P218))))</f>
        <v>0</v>
      </c>
      <c r="R218" s="3">
        <f t="shared" si="413"/>
        <v>0</v>
      </c>
      <c r="S218" s="104">
        <f t="shared" si="442"/>
        <v>0</v>
      </c>
      <c r="T218" s="3">
        <f t="shared" si="443"/>
        <v>0</v>
      </c>
      <c r="U218" s="3">
        <f t="shared" si="444"/>
        <v>0</v>
      </c>
      <c r="V218" s="3">
        <f t="shared" si="376"/>
        <v>0</v>
      </c>
      <c r="W218" s="3">
        <f t="shared" si="377"/>
        <v>0</v>
      </c>
      <c r="X218" s="3">
        <f>IF(S218=0,0,IF(U218-V218=0,0,MIN(U218-V218,$D$1-$C218-SUMIF($J$15:W$15,"Snowball",$J218:W218))))</f>
        <v>0</v>
      </c>
      <c r="Y218" s="3">
        <f t="shared" si="414"/>
        <v>0</v>
      </c>
      <c r="Z218" s="104">
        <f t="shared" si="445"/>
        <v>0</v>
      </c>
      <c r="AA218" s="3">
        <f t="shared" si="446"/>
        <v>0</v>
      </c>
      <c r="AB218" s="3">
        <f t="shared" si="447"/>
        <v>0</v>
      </c>
      <c r="AC218" s="3">
        <f t="shared" si="378"/>
        <v>0</v>
      </c>
      <c r="AD218" s="3">
        <f t="shared" si="379"/>
        <v>0</v>
      </c>
      <c r="AE218" s="3">
        <f>IF(Z218=0,0,IF(AB218-AC218=0,0,MIN(AB218-AC218,$D$1-$C218-SUMIF($J$15:AD$15,"Snowball",$J218:AD218))))</f>
        <v>0</v>
      </c>
      <c r="AF218" s="3">
        <f t="shared" si="415"/>
        <v>0</v>
      </c>
      <c r="AG218" s="104">
        <f t="shared" si="448"/>
        <v>0</v>
      </c>
      <c r="AH218" s="3">
        <f t="shared" si="449"/>
        <v>0</v>
      </c>
      <c r="AI218" s="3">
        <f t="shared" si="450"/>
        <v>0</v>
      </c>
      <c r="AJ218" s="3">
        <f t="shared" si="380"/>
        <v>0</v>
      </c>
      <c r="AK218" s="3">
        <f t="shared" si="381"/>
        <v>0</v>
      </c>
      <c r="AL218" s="3">
        <f>IF(AG218=0,0,IF(AI218-AJ218=0,0,MIN(AI218-AJ218,$D$1-$C218-SUMIF($J$15:AK$15,"Snowball",$J218:AK218))))</f>
        <v>0</v>
      </c>
      <c r="AM218" s="3">
        <f t="shared" si="416"/>
        <v>0</v>
      </c>
      <c r="AN218" s="104">
        <f t="shared" si="451"/>
        <v>0</v>
      </c>
      <c r="AO218" s="3">
        <f t="shared" si="452"/>
        <v>0</v>
      </c>
      <c r="AP218" s="3">
        <f t="shared" si="453"/>
        <v>0</v>
      </c>
      <c r="AQ218" s="3">
        <f t="shared" si="382"/>
        <v>0</v>
      </c>
      <c r="AR218" s="3">
        <f t="shared" si="383"/>
        <v>0</v>
      </c>
      <c r="AS218" s="3">
        <f>IF(AN218=0,0,IF(AP218-AQ218=0,0,MIN(AP218-AQ218,$D$1-$C218-SUMIF($J$15:AR$15,"Snowball",$J218:AR218))))</f>
        <v>0</v>
      </c>
      <c r="AT218" s="3">
        <f t="shared" si="417"/>
        <v>0</v>
      </c>
      <c r="AU218" s="104">
        <f t="shared" si="454"/>
        <v>0</v>
      </c>
      <c r="AV218" s="3">
        <f t="shared" si="455"/>
        <v>0</v>
      </c>
      <c r="AW218" s="3">
        <f t="shared" si="456"/>
        <v>0</v>
      </c>
      <c r="AX218" s="3">
        <f t="shared" si="384"/>
        <v>0</v>
      </c>
      <c r="AY218" s="3">
        <f t="shared" si="385"/>
        <v>0</v>
      </c>
      <c r="AZ218" s="3">
        <f>IF(AU218=0,0,IF(AW218-AX218=0,0,MIN(AW218-AX218,$D$1-$C218-SUMIF($J$15:AY$15,"Snowball",$J218:AY218))))</f>
        <v>0</v>
      </c>
      <c r="BA218" s="3">
        <f t="shared" si="418"/>
        <v>0</v>
      </c>
      <c r="BB218" s="104">
        <f t="shared" si="457"/>
        <v>0</v>
      </c>
      <c r="BC218" s="3">
        <f t="shared" si="458"/>
        <v>0</v>
      </c>
      <c r="BD218" s="3">
        <f t="shared" si="459"/>
        <v>0</v>
      </c>
      <c r="BE218" s="3">
        <f t="shared" si="386"/>
        <v>0</v>
      </c>
      <c r="BF218" s="3">
        <f t="shared" si="387"/>
        <v>0</v>
      </c>
      <c r="BG218" s="3">
        <f>IF(BB218=0,0,IF(BD218-BE218=0,0,MIN(BD218-BE218,$D$1-$C218-SUMIF($J$15:BF$15,"Snowball",$J218:BF218))))</f>
        <v>0</v>
      </c>
      <c r="BH218" s="3">
        <f t="shared" si="419"/>
        <v>0</v>
      </c>
      <c r="BI218" s="104">
        <f t="shared" si="460"/>
        <v>0</v>
      </c>
      <c r="BJ218" s="3">
        <f t="shared" si="461"/>
        <v>0</v>
      </c>
      <c r="BK218" s="3">
        <f t="shared" si="462"/>
        <v>0</v>
      </c>
      <c r="BL218" s="3">
        <f t="shared" si="388"/>
        <v>0</v>
      </c>
      <c r="BM218" s="3">
        <f t="shared" si="389"/>
        <v>0</v>
      </c>
      <c r="BN218" s="3">
        <f>IF(BI218=0,0,IF(BK218-BL218=0,0,MIN(BK218-BL218,$D$1-$C218-SUMIF($J$15:BM$15,"Snowball",$J218:BM218))))</f>
        <v>0</v>
      </c>
      <c r="BO218" s="3">
        <f t="shared" si="420"/>
        <v>0</v>
      </c>
      <c r="BP218" s="104">
        <f t="shared" si="463"/>
        <v>0</v>
      </c>
      <c r="BQ218" s="3">
        <f t="shared" si="464"/>
        <v>0</v>
      </c>
      <c r="BR218" s="3">
        <f t="shared" si="465"/>
        <v>0</v>
      </c>
      <c r="BS218" s="3">
        <f t="shared" si="390"/>
        <v>0</v>
      </c>
      <c r="BT218" s="3">
        <f t="shared" si="391"/>
        <v>0</v>
      </c>
      <c r="BU218" s="3">
        <f>IF(BP218=0,0,IF(BR218-BS218=0,0,MIN(BR218-BS218,$D$1-$C218-SUMIF($J$15:BT$15,"Snowball",$J218:BT218))))</f>
        <v>0</v>
      </c>
      <c r="BV218" s="3">
        <f t="shared" si="421"/>
        <v>0</v>
      </c>
      <c r="BW218" s="104">
        <f t="shared" si="466"/>
        <v>0</v>
      </c>
      <c r="BX218" s="3">
        <f t="shared" si="467"/>
        <v>0</v>
      </c>
      <c r="BY218" s="3">
        <f t="shared" si="468"/>
        <v>0</v>
      </c>
      <c r="BZ218" s="3">
        <f t="shared" si="392"/>
        <v>0</v>
      </c>
      <c r="CA218" s="3">
        <f t="shared" si="393"/>
        <v>0</v>
      </c>
      <c r="CB218" s="3">
        <f>IF(BW218=0,0,IF(BY218-BZ218=0,0,MIN(BY218-BZ218,$D$1-$C218-SUMIF($J$15:CA$15,"Snowball",$J218:CA218))))</f>
        <v>0</v>
      </c>
      <c r="CC218" s="3">
        <f t="shared" si="422"/>
        <v>0</v>
      </c>
      <c r="CD218" s="104">
        <f t="shared" si="469"/>
        <v>0</v>
      </c>
      <c r="CE218" s="3">
        <f t="shared" si="470"/>
        <v>0</v>
      </c>
      <c r="CF218" s="3">
        <f t="shared" si="471"/>
        <v>0</v>
      </c>
      <c r="CG218" s="3">
        <f t="shared" si="394"/>
        <v>0</v>
      </c>
      <c r="CH218" s="3">
        <f t="shared" si="395"/>
        <v>0</v>
      </c>
      <c r="CI218" s="3">
        <f>IF(CD218=0,0,IF(CF218-CG218=0,0,MIN(CF218-CG218,$D$1-$C218-SUMIF($J$15:CH$15,"Snowball",$J218:CH218))))</f>
        <v>0</v>
      </c>
      <c r="CJ218" s="3">
        <f t="shared" si="423"/>
        <v>0</v>
      </c>
      <c r="CK218" s="104">
        <f t="shared" si="472"/>
        <v>0</v>
      </c>
      <c r="CL218" s="3">
        <f t="shared" si="473"/>
        <v>0</v>
      </c>
      <c r="CM218" s="3">
        <f t="shared" si="474"/>
        <v>0</v>
      </c>
      <c r="CN218" s="3">
        <f t="shared" si="396"/>
        <v>0</v>
      </c>
      <c r="CO218" s="3">
        <f t="shared" si="397"/>
        <v>0</v>
      </c>
      <c r="CP218" s="3">
        <f>IF(CK218=0,0,IF(CM218-CN218=0,0,MIN(CM218-CN218,$D$1-$C218-SUMIF($J$15:CO$15,"Snowball",$J218:CO218))))</f>
        <v>0</v>
      </c>
      <c r="CQ218" s="3">
        <f t="shared" si="424"/>
        <v>0</v>
      </c>
      <c r="CR218" s="104">
        <f t="shared" si="475"/>
        <v>0</v>
      </c>
      <c r="CS218" s="3">
        <f t="shared" si="476"/>
        <v>0</v>
      </c>
      <c r="CT218" s="3">
        <f t="shared" si="477"/>
        <v>0</v>
      </c>
      <c r="CU218" s="3">
        <f t="shared" si="398"/>
        <v>0</v>
      </c>
      <c r="CV218" s="3">
        <f t="shared" si="399"/>
        <v>0</v>
      </c>
      <c r="CW218" s="3">
        <f>IF(CR218=0,0,IF(CT218-CU218=0,0,MIN(CT218-CU218,$D$1-$C218-SUMIF($J$15:CV$15,"Snowball",$J218:CV218))))</f>
        <v>0</v>
      </c>
      <c r="CX218" s="3">
        <f t="shared" si="425"/>
        <v>0</v>
      </c>
      <c r="CY218" s="104">
        <f t="shared" si="478"/>
        <v>0</v>
      </c>
      <c r="CZ218" s="3">
        <f t="shared" si="479"/>
        <v>0</v>
      </c>
      <c r="DA218" s="3">
        <f t="shared" si="480"/>
        <v>0</v>
      </c>
      <c r="DB218" s="3">
        <f t="shared" si="400"/>
        <v>0</v>
      </c>
      <c r="DC218" s="3">
        <f t="shared" si="401"/>
        <v>0</v>
      </c>
      <c r="DD218" s="3">
        <f>IF(CY218=0,0,IF(DA218-DB218=0,0,MIN(DA218-DB218,$D$1-$C218-SUMIF($J$15:DC$15,"Snowball",$J218:DC218))))</f>
        <v>0</v>
      </c>
      <c r="DE218" s="3">
        <f t="shared" si="426"/>
        <v>0</v>
      </c>
      <c r="DF218" s="104">
        <f t="shared" si="481"/>
        <v>0</v>
      </c>
      <c r="DG218" s="3">
        <f t="shared" si="482"/>
        <v>0</v>
      </c>
      <c r="DH218" s="3">
        <f t="shared" si="483"/>
        <v>0</v>
      </c>
      <c r="DI218" s="3">
        <f t="shared" si="402"/>
        <v>0</v>
      </c>
      <c r="DJ218" s="3">
        <f t="shared" si="403"/>
        <v>0</v>
      </c>
      <c r="DK218" s="3">
        <f>IF(DF218=0,0,IF(DH218-DI218=0,0,MIN(DH218-DI218,$D$1-$C218-SUMIF($J$15:DJ$15,"Snowball",$J218:DJ218))))</f>
        <v>0</v>
      </c>
      <c r="DL218" s="3">
        <f t="shared" si="427"/>
        <v>0</v>
      </c>
      <c r="DM218" s="104">
        <f t="shared" si="484"/>
        <v>0</v>
      </c>
      <c r="DN218" s="3">
        <f t="shared" si="485"/>
        <v>0</v>
      </c>
      <c r="DO218" s="3">
        <f t="shared" si="486"/>
        <v>0</v>
      </c>
      <c r="DP218" s="3">
        <f t="shared" si="404"/>
        <v>0</v>
      </c>
      <c r="DQ218" s="3">
        <f t="shared" si="405"/>
        <v>0</v>
      </c>
      <c r="DR218" s="3">
        <f>IF(DM218=0,0,IF(DO218-DP218=0,0,MIN(DO218-DP218,$D$1-$C218-SUMIF($J$15:DQ$15,"Snowball",$J218:DQ218))))</f>
        <v>0</v>
      </c>
      <c r="DS218" s="3">
        <f t="shared" si="428"/>
        <v>0</v>
      </c>
      <c r="DT218" s="104">
        <f t="shared" si="487"/>
        <v>0</v>
      </c>
      <c r="DU218" s="3">
        <f t="shared" si="488"/>
        <v>0</v>
      </c>
      <c r="DV218" s="3">
        <f t="shared" si="489"/>
        <v>0</v>
      </c>
      <c r="DW218" s="3">
        <f t="shared" si="406"/>
        <v>0</v>
      </c>
      <c r="DX218" s="3">
        <f t="shared" si="407"/>
        <v>0</v>
      </c>
      <c r="DY218" s="3">
        <f>IF(DT218=0,0,IF(DV218-DW218=0,0,MIN(DV218-DW218,$D$1-$C218-SUMIF($J$15:DX$15,"Snowball",$J218:DX218))))</f>
        <v>0</v>
      </c>
      <c r="DZ218" s="3">
        <f t="shared" si="429"/>
        <v>0</v>
      </c>
      <c r="EA218" s="104">
        <f t="shared" si="490"/>
        <v>0</v>
      </c>
      <c r="EB218" s="3">
        <f t="shared" si="491"/>
        <v>0</v>
      </c>
      <c r="EC218" s="3">
        <f t="shared" si="492"/>
        <v>0</v>
      </c>
      <c r="ED218" s="3">
        <f t="shared" si="408"/>
        <v>0</v>
      </c>
      <c r="EE218" s="3">
        <f t="shared" si="409"/>
        <v>0</v>
      </c>
      <c r="EF218" s="3">
        <f>IF(EA218=0,0,IF(EC218-ED218=0,0,MIN(EC218-ED218,$D$1-$C218-SUMIF($J$15:EE$15,"Snowball",$J218:EE218))))</f>
        <v>0</v>
      </c>
      <c r="EG218" s="3">
        <f t="shared" si="430"/>
        <v>0</v>
      </c>
      <c r="EH218" s="104">
        <f t="shared" si="493"/>
        <v>0</v>
      </c>
      <c r="EI218" s="3">
        <f t="shared" si="494"/>
        <v>0</v>
      </c>
      <c r="EJ218" s="3">
        <f t="shared" si="495"/>
        <v>0</v>
      </c>
      <c r="EK218" s="3">
        <f t="shared" si="410"/>
        <v>0</v>
      </c>
      <c r="EL218" s="3">
        <f t="shared" si="411"/>
        <v>0</v>
      </c>
      <c r="EM218" s="3">
        <f>IF(EH218=0,0,IF(EJ218-EK218=0,0,MIN(EJ218-EK218,$D$1-$C218-SUMIF($J$15:EL$15,"Snowball",$J218:EL218))))</f>
        <v>0</v>
      </c>
      <c r="EN218" s="3">
        <f t="shared" si="431"/>
        <v>0</v>
      </c>
    </row>
    <row r="219" spans="1:144" x14ac:dyDescent="0.25">
      <c r="A219" s="1" t="s">
        <v>219</v>
      </c>
      <c r="B219" s="76">
        <f t="shared" si="432"/>
        <v>0</v>
      </c>
      <c r="C219" s="3">
        <f t="shared" si="433"/>
        <v>0</v>
      </c>
      <c r="D219" s="101">
        <f t="shared" si="434"/>
        <v>0</v>
      </c>
      <c r="E219" s="104">
        <f t="shared" si="435"/>
        <v>0</v>
      </c>
      <c r="F219" s="3">
        <f t="shared" si="436"/>
        <v>0</v>
      </c>
      <c r="G219" s="3">
        <f t="shared" si="437"/>
        <v>0</v>
      </c>
      <c r="H219" s="3">
        <f t="shared" si="372"/>
        <v>0</v>
      </c>
      <c r="I219" s="3">
        <f t="shared" si="373"/>
        <v>0</v>
      </c>
      <c r="J219" s="3">
        <f t="shared" si="438"/>
        <v>0</v>
      </c>
      <c r="K219" s="3">
        <f t="shared" si="412"/>
        <v>0</v>
      </c>
      <c r="L219" s="104">
        <f t="shared" si="439"/>
        <v>0</v>
      </c>
      <c r="M219" s="3">
        <f t="shared" si="440"/>
        <v>0</v>
      </c>
      <c r="N219" s="3">
        <f t="shared" si="441"/>
        <v>0</v>
      </c>
      <c r="O219" s="3">
        <f t="shared" si="374"/>
        <v>0</v>
      </c>
      <c r="P219" s="3">
        <f t="shared" si="375"/>
        <v>0</v>
      </c>
      <c r="Q219" s="3">
        <f>IF(L219=0,0,IF(N219-O219=0,0,MIN(N219-O219,$D$1-$C219-SUMIF($J$15:P$15,"Snowball",$J219:P219))))</f>
        <v>0</v>
      </c>
      <c r="R219" s="3">
        <f t="shared" si="413"/>
        <v>0</v>
      </c>
      <c r="S219" s="104">
        <f t="shared" si="442"/>
        <v>0</v>
      </c>
      <c r="T219" s="3">
        <f t="shared" si="443"/>
        <v>0</v>
      </c>
      <c r="U219" s="3">
        <f t="shared" si="444"/>
        <v>0</v>
      </c>
      <c r="V219" s="3">
        <f t="shared" si="376"/>
        <v>0</v>
      </c>
      <c r="W219" s="3">
        <f t="shared" si="377"/>
        <v>0</v>
      </c>
      <c r="X219" s="3">
        <f>IF(S219=0,0,IF(U219-V219=0,0,MIN(U219-V219,$D$1-$C219-SUMIF($J$15:W$15,"Snowball",$J219:W219))))</f>
        <v>0</v>
      </c>
      <c r="Y219" s="3">
        <f t="shared" si="414"/>
        <v>0</v>
      </c>
      <c r="Z219" s="104">
        <f t="shared" si="445"/>
        <v>0</v>
      </c>
      <c r="AA219" s="3">
        <f t="shared" si="446"/>
        <v>0</v>
      </c>
      <c r="AB219" s="3">
        <f t="shared" si="447"/>
        <v>0</v>
      </c>
      <c r="AC219" s="3">
        <f t="shared" si="378"/>
        <v>0</v>
      </c>
      <c r="AD219" s="3">
        <f t="shared" si="379"/>
        <v>0</v>
      </c>
      <c r="AE219" s="3">
        <f>IF(Z219=0,0,IF(AB219-AC219=0,0,MIN(AB219-AC219,$D$1-$C219-SUMIF($J$15:AD$15,"Snowball",$J219:AD219))))</f>
        <v>0</v>
      </c>
      <c r="AF219" s="3">
        <f t="shared" si="415"/>
        <v>0</v>
      </c>
      <c r="AG219" s="104">
        <f t="shared" si="448"/>
        <v>0</v>
      </c>
      <c r="AH219" s="3">
        <f t="shared" si="449"/>
        <v>0</v>
      </c>
      <c r="AI219" s="3">
        <f t="shared" si="450"/>
        <v>0</v>
      </c>
      <c r="AJ219" s="3">
        <f t="shared" si="380"/>
        <v>0</v>
      </c>
      <c r="AK219" s="3">
        <f t="shared" si="381"/>
        <v>0</v>
      </c>
      <c r="AL219" s="3">
        <f>IF(AG219=0,0,IF(AI219-AJ219=0,0,MIN(AI219-AJ219,$D$1-$C219-SUMIF($J$15:AK$15,"Snowball",$J219:AK219))))</f>
        <v>0</v>
      </c>
      <c r="AM219" s="3">
        <f t="shared" si="416"/>
        <v>0</v>
      </c>
      <c r="AN219" s="104">
        <f t="shared" si="451"/>
        <v>0</v>
      </c>
      <c r="AO219" s="3">
        <f t="shared" si="452"/>
        <v>0</v>
      </c>
      <c r="AP219" s="3">
        <f t="shared" si="453"/>
        <v>0</v>
      </c>
      <c r="AQ219" s="3">
        <f t="shared" si="382"/>
        <v>0</v>
      </c>
      <c r="AR219" s="3">
        <f t="shared" si="383"/>
        <v>0</v>
      </c>
      <c r="AS219" s="3">
        <f>IF(AN219=0,0,IF(AP219-AQ219=0,0,MIN(AP219-AQ219,$D$1-$C219-SUMIF($J$15:AR$15,"Snowball",$J219:AR219))))</f>
        <v>0</v>
      </c>
      <c r="AT219" s="3">
        <f t="shared" si="417"/>
        <v>0</v>
      </c>
      <c r="AU219" s="104">
        <f t="shared" si="454"/>
        <v>0</v>
      </c>
      <c r="AV219" s="3">
        <f t="shared" si="455"/>
        <v>0</v>
      </c>
      <c r="AW219" s="3">
        <f t="shared" si="456"/>
        <v>0</v>
      </c>
      <c r="AX219" s="3">
        <f t="shared" si="384"/>
        <v>0</v>
      </c>
      <c r="AY219" s="3">
        <f t="shared" si="385"/>
        <v>0</v>
      </c>
      <c r="AZ219" s="3">
        <f>IF(AU219=0,0,IF(AW219-AX219=0,0,MIN(AW219-AX219,$D$1-$C219-SUMIF($J$15:AY$15,"Snowball",$J219:AY219))))</f>
        <v>0</v>
      </c>
      <c r="BA219" s="3">
        <f t="shared" si="418"/>
        <v>0</v>
      </c>
      <c r="BB219" s="104">
        <f t="shared" si="457"/>
        <v>0</v>
      </c>
      <c r="BC219" s="3">
        <f t="shared" si="458"/>
        <v>0</v>
      </c>
      <c r="BD219" s="3">
        <f t="shared" si="459"/>
        <v>0</v>
      </c>
      <c r="BE219" s="3">
        <f t="shared" si="386"/>
        <v>0</v>
      </c>
      <c r="BF219" s="3">
        <f t="shared" si="387"/>
        <v>0</v>
      </c>
      <c r="BG219" s="3">
        <f>IF(BB219=0,0,IF(BD219-BE219=0,0,MIN(BD219-BE219,$D$1-$C219-SUMIF($J$15:BF$15,"Snowball",$J219:BF219))))</f>
        <v>0</v>
      </c>
      <c r="BH219" s="3">
        <f t="shared" si="419"/>
        <v>0</v>
      </c>
      <c r="BI219" s="104">
        <f t="shared" si="460"/>
        <v>0</v>
      </c>
      <c r="BJ219" s="3">
        <f t="shared" si="461"/>
        <v>0</v>
      </c>
      <c r="BK219" s="3">
        <f t="shared" si="462"/>
        <v>0</v>
      </c>
      <c r="BL219" s="3">
        <f t="shared" si="388"/>
        <v>0</v>
      </c>
      <c r="BM219" s="3">
        <f t="shared" si="389"/>
        <v>0</v>
      </c>
      <c r="BN219" s="3">
        <f>IF(BI219=0,0,IF(BK219-BL219=0,0,MIN(BK219-BL219,$D$1-$C219-SUMIF($J$15:BM$15,"Snowball",$J219:BM219))))</f>
        <v>0</v>
      </c>
      <c r="BO219" s="3">
        <f t="shared" si="420"/>
        <v>0</v>
      </c>
      <c r="BP219" s="104">
        <f t="shared" si="463"/>
        <v>0</v>
      </c>
      <c r="BQ219" s="3">
        <f t="shared" si="464"/>
        <v>0</v>
      </c>
      <c r="BR219" s="3">
        <f t="shared" si="465"/>
        <v>0</v>
      </c>
      <c r="BS219" s="3">
        <f t="shared" si="390"/>
        <v>0</v>
      </c>
      <c r="BT219" s="3">
        <f t="shared" si="391"/>
        <v>0</v>
      </c>
      <c r="BU219" s="3">
        <f>IF(BP219=0,0,IF(BR219-BS219=0,0,MIN(BR219-BS219,$D$1-$C219-SUMIF($J$15:BT$15,"Snowball",$J219:BT219))))</f>
        <v>0</v>
      </c>
      <c r="BV219" s="3">
        <f t="shared" si="421"/>
        <v>0</v>
      </c>
      <c r="BW219" s="104">
        <f t="shared" si="466"/>
        <v>0</v>
      </c>
      <c r="BX219" s="3">
        <f t="shared" si="467"/>
        <v>0</v>
      </c>
      <c r="BY219" s="3">
        <f t="shared" si="468"/>
        <v>0</v>
      </c>
      <c r="BZ219" s="3">
        <f t="shared" si="392"/>
        <v>0</v>
      </c>
      <c r="CA219" s="3">
        <f t="shared" si="393"/>
        <v>0</v>
      </c>
      <c r="CB219" s="3">
        <f>IF(BW219=0,0,IF(BY219-BZ219=0,0,MIN(BY219-BZ219,$D$1-$C219-SUMIF($J$15:CA$15,"Snowball",$J219:CA219))))</f>
        <v>0</v>
      </c>
      <c r="CC219" s="3">
        <f t="shared" si="422"/>
        <v>0</v>
      </c>
      <c r="CD219" s="104">
        <f t="shared" si="469"/>
        <v>0</v>
      </c>
      <c r="CE219" s="3">
        <f t="shared" si="470"/>
        <v>0</v>
      </c>
      <c r="CF219" s="3">
        <f t="shared" si="471"/>
        <v>0</v>
      </c>
      <c r="CG219" s="3">
        <f t="shared" si="394"/>
        <v>0</v>
      </c>
      <c r="CH219" s="3">
        <f t="shared" si="395"/>
        <v>0</v>
      </c>
      <c r="CI219" s="3">
        <f>IF(CD219=0,0,IF(CF219-CG219=0,0,MIN(CF219-CG219,$D$1-$C219-SUMIF($J$15:CH$15,"Snowball",$J219:CH219))))</f>
        <v>0</v>
      </c>
      <c r="CJ219" s="3">
        <f t="shared" si="423"/>
        <v>0</v>
      </c>
      <c r="CK219" s="104">
        <f t="shared" si="472"/>
        <v>0</v>
      </c>
      <c r="CL219" s="3">
        <f t="shared" si="473"/>
        <v>0</v>
      </c>
      <c r="CM219" s="3">
        <f t="shared" si="474"/>
        <v>0</v>
      </c>
      <c r="CN219" s="3">
        <f t="shared" si="396"/>
        <v>0</v>
      </c>
      <c r="CO219" s="3">
        <f t="shared" si="397"/>
        <v>0</v>
      </c>
      <c r="CP219" s="3">
        <f>IF(CK219=0,0,IF(CM219-CN219=0,0,MIN(CM219-CN219,$D$1-$C219-SUMIF($J$15:CO$15,"Snowball",$J219:CO219))))</f>
        <v>0</v>
      </c>
      <c r="CQ219" s="3">
        <f t="shared" si="424"/>
        <v>0</v>
      </c>
      <c r="CR219" s="104">
        <f t="shared" si="475"/>
        <v>0</v>
      </c>
      <c r="CS219" s="3">
        <f t="shared" si="476"/>
        <v>0</v>
      </c>
      <c r="CT219" s="3">
        <f t="shared" si="477"/>
        <v>0</v>
      </c>
      <c r="CU219" s="3">
        <f t="shared" si="398"/>
        <v>0</v>
      </c>
      <c r="CV219" s="3">
        <f t="shared" si="399"/>
        <v>0</v>
      </c>
      <c r="CW219" s="3">
        <f>IF(CR219=0,0,IF(CT219-CU219=0,0,MIN(CT219-CU219,$D$1-$C219-SUMIF($J$15:CV$15,"Snowball",$J219:CV219))))</f>
        <v>0</v>
      </c>
      <c r="CX219" s="3">
        <f t="shared" si="425"/>
        <v>0</v>
      </c>
      <c r="CY219" s="104">
        <f t="shared" si="478"/>
        <v>0</v>
      </c>
      <c r="CZ219" s="3">
        <f t="shared" si="479"/>
        <v>0</v>
      </c>
      <c r="DA219" s="3">
        <f t="shared" si="480"/>
        <v>0</v>
      </c>
      <c r="DB219" s="3">
        <f t="shared" si="400"/>
        <v>0</v>
      </c>
      <c r="DC219" s="3">
        <f t="shared" si="401"/>
        <v>0</v>
      </c>
      <c r="DD219" s="3">
        <f>IF(CY219=0,0,IF(DA219-DB219=0,0,MIN(DA219-DB219,$D$1-$C219-SUMIF($J$15:DC$15,"Snowball",$J219:DC219))))</f>
        <v>0</v>
      </c>
      <c r="DE219" s="3">
        <f t="shared" si="426"/>
        <v>0</v>
      </c>
      <c r="DF219" s="104">
        <f t="shared" si="481"/>
        <v>0</v>
      </c>
      <c r="DG219" s="3">
        <f t="shared" si="482"/>
        <v>0</v>
      </c>
      <c r="DH219" s="3">
        <f t="shared" si="483"/>
        <v>0</v>
      </c>
      <c r="DI219" s="3">
        <f t="shared" si="402"/>
        <v>0</v>
      </c>
      <c r="DJ219" s="3">
        <f t="shared" si="403"/>
        <v>0</v>
      </c>
      <c r="DK219" s="3">
        <f>IF(DF219=0,0,IF(DH219-DI219=0,0,MIN(DH219-DI219,$D$1-$C219-SUMIF($J$15:DJ$15,"Snowball",$J219:DJ219))))</f>
        <v>0</v>
      </c>
      <c r="DL219" s="3">
        <f t="shared" si="427"/>
        <v>0</v>
      </c>
      <c r="DM219" s="104">
        <f t="shared" si="484"/>
        <v>0</v>
      </c>
      <c r="DN219" s="3">
        <f t="shared" si="485"/>
        <v>0</v>
      </c>
      <c r="DO219" s="3">
        <f t="shared" si="486"/>
        <v>0</v>
      </c>
      <c r="DP219" s="3">
        <f t="shared" si="404"/>
        <v>0</v>
      </c>
      <c r="DQ219" s="3">
        <f t="shared" si="405"/>
        <v>0</v>
      </c>
      <c r="DR219" s="3">
        <f>IF(DM219=0,0,IF(DO219-DP219=0,0,MIN(DO219-DP219,$D$1-$C219-SUMIF($J$15:DQ$15,"Snowball",$J219:DQ219))))</f>
        <v>0</v>
      </c>
      <c r="DS219" s="3">
        <f t="shared" si="428"/>
        <v>0</v>
      </c>
      <c r="DT219" s="104">
        <f t="shared" si="487"/>
        <v>0</v>
      </c>
      <c r="DU219" s="3">
        <f t="shared" si="488"/>
        <v>0</v>
      </c>
      <c r="DV219" s="3">
        <f t="shared" si="489"/>
        <v>0</v>
      </c>
      <c r="DW219" s="3">
        <f t="shared" si="406"/>
        <v>0</v>
      </c>
      <c r="DX219" s="3">
        <f t="shared" si="407"/>
        <v>0</v>
      </c>
      <c r="DY219" s="3">
        <f>IF(DT219=0,0,IF(DV219-DW219=0,0,MIN(DV219-DW219,$D$1-$C219-SUMIF($J$15:DX$15,"Snowball",$J219:DX219))))</f>
        <v>0</v>
      </c>
      <c r="DZ219" s="3">
        <f t="shared" si="429"/>
        <v>0</v>
      </c>
      <c r="EA219" s="104">
        <f t="shared" si="490"/>
        <v>0</v>
      </c>
      <c r="EB219" s="3">
        <f t="shared" si="491"/>
        <v>0</v>
      </c>
      <c r="EC219" s="3">
        <f t="shared" si="492"/>
        <v>0</v>
      </c>
      <c r="ED219" s="3">
        <f t="shared" si="408"/>
        <v>0</v>
      </c>
      <c r="EE219" s="3">
        <f t="shared" si="409"/>
        <v>0</v>
      </c>
      <c r="EF219" s="3">
        <f>IF(EA219=0,0,IF(EC219-ED219=0,0,MIN(EC219-ED219,$D$1-$C219-SUMIF($J$15:EE$15,"Snowball",$J219:EE219))))</f>
        <v>0</v>
      </c>
      <c r="EG219" s="3">
        <f t="shared" si="430"/>
        <v>0</v>
      </c>
      <c r="EH219" s="104">
        <f t="shared" si="493"/>
        <v>0</v>
      </c>
      <c r="EI219" s="3">
        <f t="shared" si="494"/>
        <v>0</v>
      </c>
      <c r="EJ219" s="3">
        <f t="shared" si="495"/>
        <v>0</v>
      </c>
      <c r="EK219" s="3">
        <f t="shared" si="410"/>
        <v>0</v>
      </c>
      <c r="EL219" s="3">
        <f t="shared" si="411"/>
        <v>0</v>
      </c>
      <c r="EM219" s="3">
        <f>IF(EH219=0,0,IF(EJ219-EK219=0,0,MIN(EJ219-EK219,$D$1-$C219-SUMIF($J$15:EL$15,"Snowball",$J219:EL219))))</f>
        <v>0</v>
      </c>
      <c r="EN219" s="3">
        <f t="shared" si="431"/>
        <v>0</v>
      </c>
    </row>
    <row r="220" spans="1:144" x14ac:dyDescent="0.25">
      <c r="A220" s="1" t="s">
        <v>220</v>
      </c>
      <c r="B220" s="76">
        <f t="shared" si="432"/>
        <v>0</v>
      </c>
      <c r="C220" s="3">
        <f t="shared" si="433"/>
        <v>0</v>
      </c>
      <c r="D220" s="101">
        <f t="shared" si="434"/>
        <v>0</v>
      </c>
      <c r="E220" s="104">
        <f t="shared" si="435"/>
        <v>0</v>
      </c>
      <c r="F220" s="3">
        <f t="shared" si="436"/>
        <v>0</v>
      </c>
      <c r="G220" s="3">
        <f t="shared" si="437"/>
        <v>0</v>
      </c>
      <c r="H220" s="3">
        <f t="shared" si="372"/>
        <v>0</v>
      </c>
      <c r="I220" s="3">
        <f t="shared" si="373"/>
        <v>0</v>
      </c>
      <c r="J220" s="3">
        <f t="shared" si="438"/>
        <v>0</v>
      </c>
      <c r="K220" s="3">
        <f t="shared" si="412"/>
        <v>0</v>
      </c>
      <c r="L220" s="104">
        <f t="shared" si="439"/>
        <v>0</v>
      </c>
      <c r="M220" s="3">
        <f t="shared" si="440"/>
        <v>0</v>
      </c>
      <c r="N220" s="3">
        <f t="shared" si="441"/>
        <v>0</v>
      </c>
      <c r="O220" s="3">
        <f t="shared" si="374"/>
        <v>0</v>
      </c>
      <c r="P220" s="3">
        <f t="shared" si="375"/>
        <v>0</v>
      </c>
      <c r="Q220" s="3">
        <f>IF(L220=0,0,IF(N220-O220=0,0,MIN(N220-O220,$D$1-$C220-SUMIF($J$15:P$15,"Snowball",$J220:P220))))</f>
        <v>0</v>
      </c>
      <c r="R220" s="3">
        <f t="shared" si="413"/>
        <v>0</v>
      </c>
      <c r="S220" s="104">
        <f t="shared" si="442"/>
        <v>0</v>
      </c>
      <c r="T220" s="3">
        <f t="shared" si="443"/>
        <v>0</v>
      </c>
      <c r="U220" s="3">
        <f t="shared" si="444"/>
        <v>0</v>
      </c>
      <c r="V220" s="3">
        <f t="shared" si="376"/>
        <v>0</v>
      </c>
      <c r="W220" s="3">
        <f t="shared" si="377"/>
        <v>0</v>
      </c>
      <c r="X220" s="3">
        <f>IF(S220=0,0,IF(U220-V220=0,0,MIN(U220-V220,$D$1-$C220-SUMIF($J$15:W$15,"Snowball",$J220:W220))))</f>
        <v>0</v>
      </c>
      <c r="Y220" s="3">
        <f t="shared" si="414"/>
        <v>0</v>
      </c>
      <c r="Z220" s="104">
        <f t="shared" si="445"/>
        <v>0</v>
      </c>
      <c r="AA220" s="3">
        <f t="shared" si="446"/>
        <v>0</v>
      </c>
      <c r="AB220" s="3">
        <f t="shared" si="447"/>
        <v>0</v>
      </c>
      <c r="AC220" s="3">
        <f t="shared" si="378"/>
        <v>0</v>
      </c>
      <c r="AD220" s="3">
        <f t="shared" si="379"/>
        <v>0</v>
      </c>
      <c r="AE220" s="3">
        <f>IF(Z220=0,0,IF(AB220-AC220=0,0,MIN(AB220-AC220,$D$1-$C220-SUMIF($J$15:AD$15,"Snowball",$J220:AD220))))</f>
        <v>0</v>
      </c>
      <c r="AF220" s="3">
        <f t="shared" si="415"/>
        <v>0</v>
      </c>
      <c r="AG220" s="104">
        <f t="shared" si="448"/>
        <v>0</v>
      </c>
      <c r="AH220" s="3">
        <f t="shared" si="449"/>
        <v>0</v>
      </c>
      <c r="AI220" s="3">
        <f t="shared" si="450"/>
        <v>0</v>
      </c>
      <c r="AJ220" s="3">
        <f t="shared" si="380"/>
        <v>0</v>
      </c>
      <c r="AK220" s="3">
        <f t="shared" si="381"/>
        <v>0</v>
      </c>
      <c r="AL220" s="3">
        <f>IF(AG220=0,0,IF(AI220-AJ220=0,0,MIN(AI220-AJ220,$D$1-$C220-SUMIF($J$15:AK$15,"Snowball",$J220:AK220))))</f>
        <v>0</v>
      </c>
      <c r="AM220" s="3">
        <f t="shared" si="416"/>
        <v>0</v>
      </c>
      <c r="AN220" s="104">
        <f t="shared" si="451"/>
        <v>0</v>
      </c>
      <c r="AO220" s="3">
        <f t="shared" si="452"/>
        <v>0</v>
      </c>
      <c r="AP220" s="3">
        <f t="shared" si="453"/>
        <v>0</v>
      </c>
      <c r="AQ220" s="3">
        <f t="shared" si="382"/>
        <v>0</v>
      </c>
      <c r="AR220" s="3">
        <f t="shared" si="383"/>
        <v>0</v>
      </c>
      <c r="AS220" s="3">
        <f>IF(AN220=0,0,IF(AP220-AQ220=0,0,MIN(AP220-AQ220,$D$1-$C220-SUMIF($J$15:AR$15,"Snowball",$J220:AR220))))</f>
        <v>0</v>
      </c>
      <c r="AT220" s="3">
        <f t="shared" si="417"/>
        <v>0</v>
      </c>
      <c r="AU220" s="104">
        <f t="shared" si="454"/>
        <v>0</v>
      </c>
      <c r="AV220" s="3">
        <f t="shared" si="455"/>
        <v>0</v>
      </c>
      <c r="AW220" s="3">
        <f t="shared" si="456"/>
        <v>0</v>
      </c>
      <c r="AX220" s="3">
        <f t="shared" si="384"/>
        <v>0</v>
      </c>
      <c r="AY220" s="3">
        <f t="shared" si="385"/>
        <v>0</v>
      </c>
      <c r="AZ220" s="3">
        <f>IF(AU220=0,0,IF(AW220-AX220=0,0,MIN(AW220-AX220,$D$1-$C220-SUMIF($J$15:AY$15,"Snowball",$J220:AY220))))</f>
        <v>0</v>
      </c>
      <c r="BA220" s="3">
        <f t="shared" si="418"/>
        <v>0</v>
      </c>
      <c r="BB220" s="104">
        <f t="shared" si="457"/>
        <v>0</v>
      </c>
      <c r="BC220" s="3">
        <f t="shared" si="458"/>
        <v>0</v>
      </c>
      <c r="BD220" s="3">
        <f t="shared" si="459"/>
        <v>0</v>
      </c>
      <c r="BE220" s="3">
        <f t="shared" si="386"/>
        <v>0</v>
      </c>
      <c r="BF220" s="3">
        <f t="shared" si="387"/>
        <v>0</v>
      </c>
      <c r="BG220" s="3">
        <f>IF(BB220=0,0,IF(BD220-BE220=0,0,MIN(BD220-BE220,$D$1-$C220-SUMIF($J$15:BF$15,"Snowball",$J220:BF220))))</f>
        <v>0</v>
      </c>
      <c r="BH220" s="3">
        <f t="shared" si="419"/>
        <v>0</v>
      </c>
      <c r="BI220" s="104">
        <f t="shared" si="460"/>
        <v>0</v>
      </c>
      <c r="BJ220" s="3">
        <f t="shared" si="461"/>
        <v>0</v>
      </c>
      <c r="BK220" s="3">
        <f t="shared" si="462"/>
        <v>0</v>
      </c>
      <c r="BL220" s="3">
        <f t="shared" si="388"/>
        <v>0</v>
      </c>
      <c r="BM220" s="3">
        <f t="shared" si="389"/>
        <v>0</v>
      </c>
      <c r="BN220" s="3">
        <f>IF(BI220=0,0,IF(BK220-BL220=0,0,MIN(BK220-BL220,$D$1-$C220-SUMIF($J$15:BM$15,"Snowball",$J220:BM220))))</f>
        <v>0</v>
      </c>
      <c r="BO220" s="3">
        <f t="shared" si="420"/>
        <v>0</v>
      </c>
      <c r="BP220" s="104">
        <f t="shared" si="463"/>
        <v>0</v>
      </c>
      <c r="BQ220" s="3">
        <f t="shared" si="464"/>
        <v>0</v>
      </c>
      <c r="BR220" s="3">
        <f t="shared" si="465"/>
        <v>0</v>
      </c>
      <c r="BS220" s="3">
        <f t="shared" si="390"/>
        <v>0</v>
      </c>
      <c r="BT220" s="3">
        <f t="shared" si="391"/>
        <v>0</v>
      </c>
      <c r="BU220" s="3">
        <f>IF(BP220=0,0,IF(BR220-BS220=0,0,MIN(BR220-BS220,$D$1-$C220-SUMIF($J$15:BT$15,"Snowball",$J220:BT220))))</f>
        <v>0</v>
      </c>
      <c r="BV220" s="3">
        <f t="shared" si="421"/>
        <v>0</v>
      </c>
      <c r="BW220" s="104">
        <f t="shared" si="466"/>
        <v>0</v>
      </c>
      <c r="BX220" s="3">
        <f t="shared" si="467"/>
        <v>0</v>
      </c>
      <c r="BY220" s="3">
        <f t="shared" si="468"/>
        <v>0</v>
      </c>
      <c r="BZ220" s="3">
        <f t="shared" si="392"/>
        <v>0</v>
      </c>
      <c r="CA220" s="3">
        <f t="shared" si="393"/>
        <v>0</v>
      </c>
      <c r="CB220" s="3">
        <f>IF(BW220=0,0,IF(BY220-BZ220=0,0,MIN(BY220-BZ220,$D$1-$C220-SUMIF($J$15:CA$15,"Snowball",$J220:CA220))))</f>
        <v>0</v>
      </c>
      <c r="CC220" s="3">
        <f t="shared" si="422"/>
        <v>0</v>
      </c>
      <c r="CD220" s="104">
        <f t="shared" si="469"/>
        <v>0</v>
      </c>
      <c r="CE220" s="3">
        <f t="shared" si="470"/>
        <v>0</v>
      </c>
      <c r="CF220" s="3">
        <f t="shared" si="471"/>
        <v>0</v>
      </c>
      <c r="CG220" s="3">
        <f t="shared" si="394"/>
        <v>0</v>
      </c>
      <c r="CH220" s="3">
        <f t="shared" si="395"/>
        <v>0</v>
      </c>
      <c r="CI220" s="3">
        <f>IF(CD220=0,0,IF(CF220-CG220=0,0,MIN(CF220-CG220,$D$1-$C220-SUMIF($J$15:CH$15,"Snowball",$J220:CH220))))</f>
        <v>0</v>
      </c>
      <c r="CJ220" s="3">
        <f t="shared" si="423"/>
        <v>0</v>
      </c>
      <c r="CK220" s="104">
        <f t="shared" si="472"/>
        <v>0</v>
      </c>
      <c r="CL220" s="3">
        <f t="shared" si="473"/>
        <v>0</v>
      </c>
      <c r="CM220" s="3">
        <f t="shared" si="474"/>
        <v>0</v>
      </c>
      <c r="CN220" s="3">
        <f t="shared" si="396"/>
        <v>0</v>
      </c>
      <c r="CO220" s="3">
        <f t="shared" si="397"/>
        <v>0</v>
      </c>
      <c r="CP220" s="3">
        <f>IF(CK220=0,0,IF(CM220-CN220=0,0,MIN(CM220-CN220,$D$1-$C220-SUMIF($J$15:CO$15,"Snowball",$J220:CO220))))</f>
        <v>0</v>
      </c>
      <c r="CQ220" s="3">
        <f t="shared" si="424"/>
        <v>0</v>
      </c>
      <c r="CR220" s="104">
        <f t="shared" si="475"/>
        <v>0</v>
      </c>
      <c r="CS220" s="3">
        <f t="shared" si="476"/>
        <v>0</v>
      </c>
      <c r="CT220" s="3">
        <f t="shared" si="477"/>
        <v>0</v>
      </c>
      <c r="CU220" s="3">
        <f t="shared" si="398"/>
        <v>0</v>
      </c>
      <c r="CV220" s="3">
        <f t="shared" si="399"/>
        <v>0</v>
      </c>
      <c r="CW220" s="3">
        <f>IF(CR220=0,0,IF(CT220-CU220=0,0,MIN(CT220-CU220,$D$1-$C220-SUMIF($J$15:CV$15,"Snowball",$J220:CV220))))</f>
        <v>0</v>
      </c>
      <c r="CX220" s="3">
        <f t="shared" si="425"/>
        <v>0</v>
      </c>
      <c r="CY220" s="104">
        <f t="shared" si="478"/>
        <v>0</v>
      </c>
      <c r="CZ220" s="3">
        <f t="shared" si="479"/>
        <v>0</v>
      </c>
      <c r="DA220" s="3">
        <f t="shared" si="480"/>
        <v>0</v>
      </c>
      <c r="DB220" s="3">
        <f t="shared" si="400"/>
        <v>0</v>
      </c>
      <c r="DC220" s="3">
        <f t="shared" si="401"/>
        <v>0</v>
      </c>
      <c r="DD220" s="3">
        <f>IF(CY220=0,0,IF(DA220-DB220=0,0,MIN(DA220-DB220,$D$1-$C220-SUMIF($J$15:DC$15,"Snowball",$J220:DC220))))</f>
        <v>0</v>
      </c>
      <c r="DE220" s="3">
        <f t="shared" si="426"/>
        <v>0</v>
      </c>
      <c r="DF220" s="104">
        <f t="shared" si="481"/>
        <v>0</v>
      </c>
      <c r="DG220" s="3">
        <f t="shared" si="482"/>
        <v>0</v>
      </c>
      <c r="DH220" s="3">
        <f t="shared" si="483"/>
        <v>0</v>
      </c>
      <c r="DI220" s="3">
        <f t="shared" si="402"/>
        <v>0</v>
      </c>
      <c r="DJ220" s="3">
        <f t="shared" si="403"/>
        <v>0</v>
      </c>
      <c r="DK220" s="3">
        <f>IF(DF220=0,0,IF(DH220-DI220=0,0,MIN(DH220-DI220,$D$1-$C220-SUMIF($J$15:DJ$15,"Snowball",$J220:DJ220))))</f>
        <v>0</v>
      </c>
      <c r="DL220" s="3">
        <f t="shared" si="427"/>
        <v>0</v>
      </c>
      <c r="DM220" s="104">
        <f t="shared" si="484"/>
        <v>0</v>
      </c>
      <c r="DN220" s="3">
        <f t="shared" si="485"/>
        <v>0</v>
      </c>
      <c r="DO220" s="3">
        <f t="shared" si="486"/>
        <v>0</v>
      </c>
      <c r="DP220" s="3">
        <f t="shared" si="404"/>
        <v>0</v>
      </c>
      <c r="DQ220" s="3">
        <f t="shared" si="405"/>
        <v>0</v>
      </c>
      <c r="DR220" s="3">
        <f>IF(DM220=0,0,IF(DO220-DP220=0,0,MIN(DO220-DP220,$D$1-$C220-SUMIF($J$15:DQ$15,"Snowball",$J220:DQ220))))</f>
        <v>0</v>
      </c>
      <c r="DS220" s="3">
        <f t="shared" si="428"/>
        <v>0</v>
      </c>
      <c r="DT220" s="104">
        <f t="shared" si="487"/>
        <v>0</v>
      </c>
      <c r="DU220" s="3">
        <f t="shared" si="488"/>
        <v>0</v>
      </c>
      <c r="DV220" s="3">
        <f t="shared" si="489"/>
        <v>0</v>
      </c>
      <c r="DW220" s="3">
        <f t="shared" si="406"/>
        <v>0</v>
      </c>
      <c r="DX220" s="3">
        <f t="shared" si="407"/>
        <v>0</v>
      </c>
      <c r="DY220" s="3">
        <f>IF(DT220=0,0,IF(DV220-DW220=0,0,MIN(DV220-DW220,$D$1-$C220-SUMIF($J$15:DX$15,"Snowball",$J220:DX220))))</f>
        <v>0</v>
      </c>
      <c r="DZ220" s="3">
        <f t="shared" si="429"/>
        <v>0</v>
      </c>
      <c r="EA220" s="104">
        <f t="shared" si="490"/>
        <v>0</v>
      </c>
      <c r="EB220" s="3">
        <f t="shared" si="491"/>
        <v>0</v>
      </c>
      <c r="EC220" s="3">
        <f t="shared" si="492"/>
        <v>0</v>
      </c>
      <c r="ED220" s="3">
        <f t="shared" si="408"/>
        <v>0</v>
      </c>
      <c r="EE220" s="3">
        <f t="shared" si="409"/>
        <v>0</v>
      </c>
      <c r="EF220" s="3">
        <f>IF(EA220=0,0,IF(EC220-ED220=0,0,MIN(EC220-ED220,$D$1-$C220-SUMIF($J$15:EE$15,"Snowball",$J220:EE220))))</f>
        <v>0</v>
      </c>
      <c r="EG220" s="3">
        <f t="shared" si="430"/>
        <v>0</v>
      </c>
      <c r="EH220" s="104">
        <f t="shared" si="493"/>
        <v>0</v>
      </c>
      <c r="EI220" s="3">
        <f t="shared" si="494"/>
        <v>0</v>
      </c>
      <c r="EJ220" s="3">
        <f t="shared" si="495"/>
        <v>0</v>
      </c>
      <c r="EK220" s="3">
        <f t="shared" si="410"/>
        <v>0</v>
      </c>
      <c r="EL220" s="3">
        <f t="shared" si="411"/>
        <v>0</v>
      </c>
      <c r="EM220" s="3">
        <f>IF(EH220=0,0,IF(EJ220-EK220=0,0,MIN(EJ220-EK220,$D$1-$C220-SUMIF($J$15:EL$15,"Snowball",$J220:EL220))))</f>
        <v>0</v>
      </c>
      <c r="EN220" s="3">
        <f t="shared" si="431"/>
        <v>0</v>
      </c>
    </row>
    <row r="221" spans="1:144" x14ac:dyDescent="0.25">
      <c r="A221" s="1" t="s">
        <v>221</v>
      </c>
      <c r="B221" s="76">
        <f t="shared" si="432"/>
        <v>0</v>
      </c>
      <c r="C221" s="3">
        <f t="shared" si="433"/>
        <v>0</v>
      </c>
      <c r="D221" s="101">
        <f t="shared" si="434"/>
        <v>0</v>
      </c>
      <c r="E221" s="104">
        <f t="shared" si="435"/>
        <v>0</v>
      </c>
      <c r="F221" s="3">
        <f t="shared" si="436"/>
        <v>0</v>
      </c>
      <c r="G221" s="3">
        <f t="shared" si="437"/>
        <v>0</v>
      </c>
      <c r="H221" s="3">
        <f t="shared" si="372"/>
        <v>0</v>
      </c>
      <c r="I221" s="3">
        <f t="shared" si="373"/>
        <v>0</v>
      </c>
      <c r="J221" s="3">
        <f t="shared" si="438"/>
        <v>0</v>
      </c>
      <c r="K221" s="3">
        <f t="shared" si="412"/>
        <v>0</v>
      </c>
      <c r="L221" s="104">
        <f t="shared" si="439"/>
        <v>0</v>
      </c>
      <c r="M221" s="3">
        <f t="shared" si="440"/>
        <v>0</v>
      </c>
      <c r="N221" s="3">
        <f t="shared" si="441"/>
        <v>0</v>
      </c>
      <c r="O221" s="3">
        <f t="shared" si="374"/>
        <v>0</v>
      </c>
      <c r="P221" s="3">
        <f t="shared" si="375"/>
        <v>0</v>
      </c>
      <c r="Q221" s="3">
        <f>IF(L221=0,0,IF(N221-O221=0,0,MIN(N221-O221,$D$1-$C221-SUMIF($J$15:P$15,"Snowball",$J221:P221))))</f>
        <v>0</v>
      </c>
      <c r="R221" s="3">
        <f t="shared" si="413"/>
        <v>0</v>
      </c>
      <c r="S221" s="104">
        <f t="shared" si="442"/>
        <v>0</v>
      </c>
      <c r="T221" s="3">
        <f t="shared" si="443"/>
        <v>0</v>
      </c>
      <c r="U221" s="3">
        <f t="shared" si="444"/>
        <v>0</v>
      </c>
      <c r="V221" s="3">
        <f t="shared" si="376"/>
        <v>0</v>
      </c>
      <c r="W221" s="3">
        <f t="shared" si="377"/>
        <v>0</v>
      </c>
      <c r="X221" s="3">
        <f>IF(S221=0,0,IF(U221-V221=0,0,MIN(U221-V221,$D$1-$C221-SUMIF($J$15:W$15,"Snowball",$J221:W221))))</f>
        <v>0</v>
      </c>
      <c r="Y221" s="3">
        <f t="shared" si="414"/>
        <v>0</v>
      </c>
      <c r="Z221" s="104">
        <f t="shared" si="445"/>
        <v>0</v>
      </c>
      <c r="AA221" s="3">
        <f t="shared" si="446"/>
        <v>0</v>
      </c>
      <c r="AB221" s="3">
        <f t="shared" si="447"/>
        <v>0</v>
      </c>
      <c r="AC221" s="3">
        <f t="shared" si="378"/>
        <v>0</v>
      </c>
      <c r="AD221" s="3">
        <f t="shared" si="379"/>
        <v>0</v>
      </c>
      <c r="AE221" s="3">
        <f>IF(Z221=0,0,IF(AB221-AC221=0,0,MIN(AB221-AC221,$D$1-$C221-SUMIF($J$15:AD$15,"Snowball",$J221:AD221))))</f>
        <v>0</v>
      </c>
      <c r="AF221" s="3">
        <f t="shared" si="415"/>
        <v>0</v>
      </c>
      <c r="AG221" s="104">
        <f t="shared" si="448"/>
        <v>0</v>
      </c>
      <c r="AH221" s="3">
        <f t="shared" si="449"/>
        <v>0</v>
      </c>
      <c r="AI221" s="3">
        <f t="shared" si="450"/>
        <v>0</v>
      </c>
      <c r="AJ221" s="3">
        <f t="shared" si="380"/>
        <v>0</v>
      </c>
      <c r="AK221" s="3">
        <f t="shared" si="381"/>
        <v>0</v>
      </c>
      <c r="AL221" s="3">
        <f>IF(AG221=0,0,IF(AI221-AJ221=0,0,MIN(AI221-AJ221,$D$1-$C221-SUMIF($J$15:AK$15,"Snowball",$J221:AK221))))</f>
        <v>0</v>
      </c>
      <c r="AM221" s="3">
        <f t="shared" si="416"/>
        <v>0</v>
      </c>
      <c r="AN221" s="104">
        <f t="shared" si="451"/>
        <v>0</v>
      </c>
      <c r="AO221" s="3">
        <f t="shared" si="452"/>
        <v>0</v>
      </c>
      <c r="AP221" s="3">
        <f t="shared" si="453"/>
        <v>0</v>
      </c>
      <c r="AQ221" s="3">
        <f t="shared" si="382"/>
        <v>0</v>
      </c>
      <c r="AR221" s="3">
        <f t="shared" si="383"/>
        <v>0</v>
      </c>
      <c r="AS221" s="3">
        <f>IF(AN221=0,0,IF(AP221-AQ221=0,0,MIN(AP221-AQ221,$D$1-$C221-SUMIF($J$15:AR$15,"Snowball",$J221:AR221))))</f>
        <v>0</v>
      </c>
      <c r="AT221" s="3">
        <f t="shared" si="417"/>
        <v>0</v>
      </c>
      <c r="AU221" s="104">
        <f t="shared" si="454"/>
        <v>0</v>
      </c>
      <c r="AV221" s="3">
        <f t="shared" si="455"/>
        <v>0</v>
      </c>
      <c r="AW221" s="3">
        <f t="shared" si="456"/>
        <v>0</v>
      </c>
      <c r="AX221" s="3">
        <f t="shared" si="384"/>
        <v>0</v>
      </c>
      <c r="AY221" s="3">
        <f t="shared" si="385"/>
        <v>0</v>
      </c>
      <c r="AZ221" s="3">
        <f>IF(AU221=0,0,IF(AW221-AX221=0,0,MIN(AW221-AX221,$D$1-$C221-SUMIF($J$15:AY$15,"Snowball",$J221:AY221))))</f>
        <v>0</v>
      </c>
      <c r="BA221" s="3">
        <f t="shared" si="418"/>
        <v>0</v>
      </c>
      <c r="BB221" s="104">
        <f t="shared" si="457"/>
        <v>0</v>
      </c>
      <c r="BC221" s="3">
        <f t="shared" si="458"/>
        <v>0</v>
      </c>
      <c r="BD221" s="3">
        <f t="shared" si="459"/>
        <v>0</v>
      </c>
      <c r="BE221" s="3">
        <f t="shared" si="386"/>
        <v>0</v>
      </c>
      <c r="BF221" s="3">
        <f t="shared" si="387"/>
        <v>0</v>
      </c>
      <c r="BG221" s="3">
        <f>IF(BB221=0,0,IF(BD221-BE221=0,0,MIN(BD221-BE221,$D$1-$C221-SUMIF($J$15:BF$15,"Snowball",$J221:BF221))))</f>
        <v>0</v>
      </c>
      <c r="BH221" s="3">
        <f t="shared" si="419"/>
        <v>0</v>
      </c>
      <c r="BI221" s="104">
        <f t="shared" si="460"/>
        <v>0</v>
      </c>
      <c r="BJ221" s="3">
        <f t="shared" si="461"/>
        <v>0</v>
      </c>
      <c r="BK221" s="3">
        <f t="shared" si="462"/>
        <v>0</v>
      </c>
      <c r="BL221" s="3">
        <f t="shared" si="388"/>
        <v>0</v>
      </c>
      <c r="BM221" s="3">
        <f t="shared" si="389"/>
        <v>0</v>
      </c>
      <c r="BN221" s="3">
        <f>IF(BI221=0,0,IF(BK221-BL221=0,0,MIN(BK221-BL221,$D$1-$C221-SUMIF($J$15:BM$15,"Snowball",$J221:BM221))))</f>
        <v>0</v>
      </c>
      <c r="BO221" s="3">
        <f t="shared" si="420"/>
        <v>0</v>
      </c>
      <c r="BP221" s="104">
        <f t="shared" si="463"/>
        <v>0</v>
      </c>
      <c r="BQ221" s="3">
        <f t="shared" si="464"/>
        <v>0</v>
      </c>
      <c r="BR221" s="3">
        <f t="shared" si="465"/>
        <v>0</v>
      </c>
      <c r="BS221" s="3">
        <f t="shared" si="390"/>
        <v>0</v>
      </c>
      <c r="BT221" s="3">
        <f t="shared" si="391"/>
        <v>0</v>
      </c>
      <c r="BU221" s="3">
        <f>IF(BP221=0,0,IF(BR221-BS221=0,0,MIN(BR221-BS221,$D$1-$C221-SUMIF($J$15:BT$15,"Snowball",$J221:BT221))))</f>
        <v>0</v>
      </c>
      <c r="BV221" s="3">
        <f t="shared" si="421"/>
        <v>0</v>
      </c>
      <c r="BW221" s="104">
        <f t="shared" si="466"/>
        <v>0</v>
      </c>
      <c r="BX221" s="3">
        <f t="shared" si="467"/>
        <v>0</v>
      </c>
      <c r="BY221" s="3">
        <f t="shared" si="468"/>
        <v>0</v>
      </c>
      <c r="BZ221" s="3">
        <f t="shared" si="392"/>
        <v>0</v>
      </c>
      <c r="CA221" s="3">
        <f t="shared" si="393"/>
        <v>0</v>
      </c>
      <c r="CB221" s="3">
        <f>IF(BW221=0,0,IF(BY221-BZ221=0,0,MIN(BY221-BZ221,$D$1-$C221-SUMIF($J$15:CA$15,"Snowball",$J221:CA221))))</f>
        <v>0</v>
      </c>
      <c r="CC221" s="3">
        <f t="shared" si="422"/>
        <v>0</v>
      </c>
      <c r="CD221" s="104">
        <f t="shared" si="469"/>
        <v>0</v>
      </c>
      <c r="CE221" s="3">
        <f t="shared" si="470"/>
        <v>0</v>
      </c>
      <c r="CF221" s="3">
        <f t="shared" si="471"/>
        <v>0</v>
      </c>
      <c r="CG221" s="3">
        <f t="shared" si="394"/>
        <v>0</v>
      </c>
      <c r="CH221" s="3">
        <f t="shared" si="395"/>
        <v>0</v>
      </c>
      <c r="CI221" s="3">
        <f>IF(CD221=0,0,IF(CF221-CG221=0,0,MIN(CF221-CG221,$D$1-$C221-SUMIF($J$15:CH$15,"Snowball",$J221:CH221))))</f>
        <v>0</v>
      </c>
      <c r="CJ221" s="3">
        <f t="shared" si="423"/>
        <v>0</v>
      </c>
      <c r="CK221" s="104">
        <f t="shared" si="472"/>
        <v>0</v>
      </c>
      <c r="CL221" s="3">
        <f t="shared" si="473"/>
        <v>0</v>
      </c>
      <c r="CM221" s="3">
        <f t="shared" si="474"/>
        <v>0</v>
      </c>
      <c r="CN221" s="3">
        <f t="shared" si="396"/>
        <v>0</v>
      </c>
      <c r="CO221" s="3">
        <f t="shared" si="397"/>
        <v>0</v>
      </c>
      <c r="CP221" s="3">
        <f>IF(CK221=0,0,IF(CM221-CN221=0,0,MIN(CM221-CN221,$D$1-$C221-SUMIF($J$15:CO$15,"Snowball",$J221:CO221))))</f>
        <v>0</v>
      </c>
      <c r="CQ221" s="3">
        <f t="shared" si="424"/>
        <v>0</v>
      </c>
      <c r="CR221" s="104">
        <f t="shared" si="475"/>
        <v>0</v>
      </c>
      <c r="CS221" s="3">
        <f t="shared" si="476"/>
        <v>0</v>
      </c>
      <c r="CT221" s="3">
        <f t="shared" si="477"/>
        <v>0</v>
      </c>
      <c r="CU221" s="3">
        <f t="shared" si="398"/>
        <v>0</v>
      </c>
      <c r="CV221" s="3">
        <f t="shared" si="399"/>
        <v>0</v>
      </c>
      <c r="CW221" s="3">
        <f>IF(CR221=0,0,IF(CT221-CU221=0,0,MIN(CT221-CU221,$D$1-$C221-SUMIF($J$15:CV$15,"Snowball",$J221:CV221))))</f>
        <v>0</v>
      </c>
      <c r="CX221" s="3">
        <f t="shared" si="425"/>
        <v>0</v>
      </c>
      <c r="CY221" s="104">
        <f t="shared" si="478"/>
        <v>0</v>
      </c>
      <c r="CZ221" s="3">
        <f t="shared" si="479"/>
        <v>0</v>
      </c>
      <c r="DA221" s="3">
        <f t="shared" si="480"/>
        <v>0</v>
      </c>
      <c r="DB221" s="3">
        <f t="shared" si="400"/>
        <v>0</v>
      </c>
      <c r="DC221" s="3">
        <f t="shared" si="401"/>
        <v>0</v>
      </c>
      <c r="DD221" s="3">
        <f>IF(CY221=0,0,IF(DA221-DB221=0,0,MIN(DA221-DB221,$D$1-$C221-SUMIF($J$15:DC$15,"Snowball",$J221:DC221))))</f>
        <v>0</v>
      </c>
      <c r="DE221" s="3">
        <f t="shared" si="426"/>
        <v>0</v>
      </c>
      <c r="DF221" s="104">
        <f t="shared" si="481"/>
        <v>0</v>
      </c>
      <c r="DG221" s="3">
        <f t="shared" si="482"/>
        <v>0</v>
      </c>
      <c r="DH221" s="3">
        <f t="shared" si="483"/>
        <v>0</v>
      </c>
      <c r="DI221" s="3">
        <f t="shared" si="402"/>
        <v>0</v>
      </c>
      <c r="DJ221" s="3">
        <f t="shared" si="403"/>
        <v>0</v>
      </c>
      <c r="DK221" s="3">
        <f>IF(DF221=0,0,IF(DH221-DI221=0,0,MIN(DH221-DI221,$D$1-$C221-SUMIF($J$15:DJ$15,"Snowball",$J221:DJ221))))</f>
        <v>0</v>
      </c>
      <c r="DL221" s="3">
        <f t="shared" si="427"/>
        <v>0</v>
      </c>
      <c r="DM221" s="104">
        <f t="shared" si="484"/>
        <v>0</v>
      </c>
      <c r="DN221" s="3">
        <f t="shared" si="485"/>
        <v>0</v>
      </c>
      <c r="DO221" s="3">
        <f t="shared" si="486"/>
        <v>0</v>
      </c>
      <c r="DP221" s="3">
        <f t="shared" si="404"/>
        <v>0</v>
      </c>
      <c r="DQ221" s="3">
        <f t="shared" si="405"/>
        <v>0</v>
      </c>
      <c r="DR221" s="3">
        <f>IF(DM221=0,0,IF(DO221-DP221=0,0,MIN(DO221-DP221,$D$1-$C221-SUMIF($J$15:DQ$15,"Snowball",$J221:DQ221))))</f>
        <v>0</v>
      </c>
      <c r="DS221" s="3">
        <f t="shared" si="428"/>
        <v>0</v>
      </c>
      <c r="DT221" s="104">
        <f t="shared" si="487"/>
        <v>0</v>
      </c>
      <c r="DU221" s="3">
        <f t="shared" si="488"/>
        <v>0</v>
      </c>
      <c r="DV221" s="3">
        <f t="shared" si="489"/>
        <v>0</v>
      </c>
      <c r="DW221" s="3">
        <f t="shared" si="406"/>
        <v>0</v>
      </c>
      <c r="DX221" s="3">
        <f t="shared" si="407"/>
        <v>0</v>
      </c>
      <c r="DY221" s="3">
        <f>IF(DT221=0,0,IF(DV221-DW221=0,0,MIN(DV221-DW221,$D$1-$C221-SUMIF($J$15:DX$15,"Snowball",$J221:DX221))))</f>
        <v>0</v>
      </c>
      <c r="DZ221" s="3">
        <f t="shared" si="429"/>
        <v>0</v>
      </c>
      <c r="EA221" s="104">
        <f t="shared" si="490"/>
        <v>0</v>
      </c>
      <c r="EB221" s="3">
        <f t="shared" si="491"/>
        <v>0</v>
      </c>
      <c r="EC221" s="3">
        <f t="shared" si="492"/>
        <v>0</v>
      </c>
      <c r="ED221" s="3">
        <f t="shared" si="408"/>
        <v>0</v>
      </c>
      <c r="EE221" s="3">
        <f t="shared" si="409"/>
        <v>0</v>
      </c>
      <c r="EF221" s="3">
        <f>IF(EA221=0,0,IF(EC221-ED221=0,0,MIN(EC221-ED221,$D$1-$C221-SUMIF($J$15:EE$15,"Snowball",$J221:EE221))))</f>
        <v>0</v>
      </c>
      <c r="EG221" s="3">
        <f t="shared" si="430"/>
        <v>0</v>
      </c>
      <c r="EH221" s="104">
        <f t="shared" si="493"/>
        <v>0</v>
      </c>
      <c r="EI221" s="3">
        <f t="shared" si="494"/>
        <v>0</v>
      </c>
      <c r="EJ221" s="3">
        <f t="shared" si="495"/>
        <v>0</v>
      </c>
      <c r="EK221" s="3">
        <f t="shared" si="410"/>
        <v>0</v>
      </c>
      <c r="EL221" s="3">
        <f t="shared" si="411"/>
        <v>0</v>
      </c>
      <c r="EM221" s="3">
        <f>IF(EH221=0,0,IF(EJ221-EK221=0,0,MIN(EJ221-EK221,$D$1-$C221-SUMIF($J$15:EL$15,"Snowball",$J221:EL221))))</f>
        <v>0</v>
      </c>
      <c r="EN221" s="3">
        <f t="shared" si="431"/>
        <v>0</v>
      </c>
    </row>
    <row r="222" spans="1:144" x14ac:dyDescent="0.25">
      <c r="A222" s="1" t="s">
        <v>222</v>
      </c>
      <c r="B222" s="76">
        <f t="shared" si="432"/>
        <v>0</v>
      </c>
      <c r="C222" s="3">
        <f t="shared" si="433"/>
        <v>0</v>
      </c>
      <c r="D222" s="101">
        <f t="shared" si="434"/>
        <v>0</v>
      </c>
      <c r="E222" s="104">
        <f t="shared" si="435"/>
        <v>0</v>
      </c>
      <c r="F222" s="3">
        <f t="shared" si="436"/>
        <v>0</v>
      </c>
      <c r="G222" s="3">
        <f t="shared" si="437"/>
        <v>0</v>
      </c>
      <c r="H222" s="3">
        <f t="shared" si="372"/>
        <v>0</v>
      </c>
      <c r="I222" s="3">
        <f t="shared" si="373"/>
        <v>0</v>
      </c>
      <c r="J222" s="3">
        <f t="shared" si="438"/>
        <v>0</v>
      </c>
      <c r="K222" s="3">
        <f t="shared" si="412"/>
        <v>0</v>
      </c>
      <c r="L222" s="104">
        <f t="shared" si="439"/>
        <v>0</v>
      </c>
      <c r="M222" s="3">
        <f t="shared" si="440"/>
        <v>0</v>
      </c>
      <c r="N222" s="3">
        <f t="shared" si="441"/>
        <v>0</v>
      </c>
      <c r="O222" s="3">
        <f t="shared" si="374"/>
        <v>0</v>
      </c>
      <c r="P222" s="3">
        <f t="shared" si="375"/>
        <v>0</v>
      </c>
      <c r="Q222" s="3">
        <f>IF(L222=0,0,IF(N222-O222=0,0,MIN(N222-O222,$D$1-$C222-SUMIF($J$15:P$15,"Snowball",$J222:P222))))</f>
        <v>0</v>
      </c>
      <c r="R222" s="3">
        <f t="shared" si="413"/>
        <v>0</v>
      </c>
      <c r="S222" s="104">
        <f t="shared" si="442"/>
        <v>0</v>
      </c>
      <c r="T222" s="3">
        <f t="shared" si="443"/>
        <v>0</v>
      </c>
      <c r="U222" s="3">
        <f t="shared" si="444"/>
        <v>0</v>
      </c>
      <c r="V222" s="3">
        <f t="shared" si="376"/>
        <v>0</v>
      </c>
      <c r="W222" s="3">
        <f t="shared" si="377"/>
        <v>0</v>
      </c>
      <c r="X222" s="3">
        <f>IF(S222=0,0,IF(U222-V222=0,0,MIN(U222-V222,$D$1-$C222-SUMIF($J$15:W$15,"Snowball",$J222:W222))))</f>
        <v>0</v>
      </c>
      <c r="Y222" s="3">
        <f t="shared" si="414"/>
        <v>0</v>
      </c>
      <c r="Z222" s="104">
        <f t="shared" si="445"/>
        <v>0</v>
      </c>
      <c r="AA222" s="3">
        <f t="shared" si="446"/>
        <v>0</v>
      </c>
      <c r="AB222" s="3">
        <f t="shared" si="447"/>
        <v>0</v>
      </c>
      <c r="AC222" s="3">
        <f t="shared" si="378"/>
        <v>0</v>
      </c>
      <c r="AD222" s="3">
        <f t="shared" si="379"/>
        <v>0</v>
      </c>
      <c r="AE222" s="3">
        <f>IF(Z222=0,0,IF(AB222-AC222=0,0,MIN(AB222-AC222,$D$1-$C222-SUMIF($J$15:AD$15,"Snowball",$J222:AD222))))</f>
        <v>0</v>
      </c>
      <c r="AF222" s="3">
        <f t="shared" si="415"/>
        <v>0</v>
      </c>
      <c r="AG222" s="104">
        <f t="shared" si="448"/>
        <v>0</v>
      </c>
      <c r="AH222" s="3">
        <f t="shared" si="449"/>
        <v>0</v>
      </c>
      <c r="AI222" s="3">
        <f t="shared" si="450"/>
        <v>0</v>
      </c>
      <c r="AJ222" s="3">
        <f t="shared" si="380"/>
        <v>0</v>
      </c>
      <c r="AK222" s="3">
        <f t="shared" si="381"/>
        <v>0</v>
      </c>
      <c r="AL222" s="3">
        <f>IF(AG222=0,0,IF(AI222-AJ222=0,0,MIN(AI222-AJ222,$D$1-$C222-SUMIF($J$15:AK$15,"Snowball",$J222:AK222))))</f>
        <v>0</v>
      </c>
      <c r="AM222" s="3">
        <f t="shared" si="416"/>
        <v>0</v>
      </c>
      <c r="AN222" s="104">
        <f t="shared" si="451"/>
        <v>0</v>
      </c>
      <c r="AO222" s="3">
        <f t="shared" si="452"/>
        <v>0</v>
      </c>
      <c r="AP222" s="3">
        <f t="shared" si="453"/>
        <v>0</v>
      </c>
      <c r="AQ222" s="3">
        <f t="shared" si="382"/>
        <v>0</v>
      </c>
      <c r="AR222" s="3">
        <f t="shared" si="383"/>
        <v>0</v>
      </c>
      <c r="AS222" s="3">
        <f>IF(AN222=0,0,IF(AP222-AQ222=0,0,MIN(AP222-AQ222,$D$1-$C222-SUMIF($J$15:AR$15,"Snowball",$J222:AR222))))</f>
        <v>0</v>
      </c>
      <c r="AT222" s="3">
        <f t="shared" si="417"/>
        <v>0</v>
      </c>
      <c r="AU222" s="104">
        <f t="shared" si="454"/>
        <v>0</v>
      </c>
      <c r="AV222" s="3">
        <f t="shared" si="455"/>
        <v>0</v>
      </c>
      <c r="AW222" s="3">
        <f t="shared" si="456"/>
        <v>0</v>
      </c>
      <c r="AX222" s="3">
        <f t="shared" si="384"/>
        <v>0</v>
      </c>
      <c r="AY222" s="3">
        <f t="shared" si="385"/>
        <v>0</v>
      </c>
      <c r="AZ222" s="3">
        <f>IF(AU222=0,0,IF(AW222-AX222=0,0,MIN(AW222-AX222,$D$1-$C222-SUMIF($J$15:AY$15,"Snowball",$J222:AY222))))</f>
        <v>0</v>
      </c>
      <c r="BA222" s="3">
        <f t="shared" si="418"/>
        <v>0</v>
      </c>
      <c r="BB222" s="104">
        <f t="shared" si="457"/>
        <v>0</v>
      </c>
      <c r="BC222" s="3">
        <f t="shared" si="458"/>
        <v>0</v>
      </c>
      <c r="BD222" s="3">
        <f t="shared" si="459"/>
        <v>0</v>
      </c>
      <c r="BE222" s="3">
        <f t="shared" si="386"/>
        <v>0</v>
      </c>
      <c r="BF222" s="3">
        <f t="shared" si="387"/>
        <v>0</v>
      </c>
      <c r="BG222" s="3">
        <f>IF(BB222=0,0,IF(BD222-BE222=0,0,MIN(BD222-BE222,$D$1-$C222-SUMIF($J$15:BF$15,"Snowball",$J222:BF222))))</f>
        <v>0</v>
      </c>
      <c r="BH222" s="3">
        <f t="shared" si="419"/>
        <v>0</v>
      </c>
      <c r="BI222" s="104">
        <f t="shared" si="460"/>
        <v>0</v>
      </c>
      <c r="BJ222" s="3">
        <f t="shared" si="461"/>
        <v>0</v>
      </c>
      <c r="BK222" s="3">
        <f t="shared" si="462"/>
        <v>0</v>
      </c>
      <c r="BL222" s="3">
        <f t="shared" si="388"/>
        <v>0</v>
      </c>
      <c r="BM222" s="3">
        <f t="shared" si="389"/>
        <v>0</v>
      </c>
      <c r="BN222" s="3">
        <f>IF(BI222=0,0,IF(BK222-BL222=0,0,MIN(BK222-BL222,$D$1-$C222-SUMIF($J$15:BM$15,"Snowball",$J222:BM222))))</f>
        <v>0</v>
      </c>
      <c r="BO222" s="3">
        <f t="shared" si="420"/>
        <v>0</v>
      </c>
      <c r="BP222" s="104">
        <f t="shared" si="463"/>
        <v>0</v>
      </c>
      <c r="BQ222" s="3">
        <f t="shared" si="464"/>
        <v>0</v>
      </c>
      <c r="BR222" s="3">
        <f t="shared" si="465"/>
        <v>0</v>
      </c>
      <c r="BS222" s="3">
        <f t="shared" si="390"/>
        <v>0</v>
      </c>
      <c r="BT222" s="3">
        <f t="shared" si="391"/>
        <v>0</v>
      </c>
      <c r="BU222" s="3">
        <f>IF(BP222=0,0,IF(BR222-BS222=0,0,MIN(BR222-BS222,$D$1-$C222-SUMIF($J$15:BT$15,"Snowball",$J222:BT222))))</f>
        <v>0</v>
      </c>
      <c r="BV222" s="3">
        <f t="shared" si="421"/>
        <v>0</v>
      </c>
      <c r="BW222" s="104">
        <f t="shared" si="466"/>
        <v>0</v>
      </c>
      <c r="BX222" s="3">
        <f t="shared" si="467"/>
        <v>0</v>
      </c>
      <c r="BY222" s="3">
        <f t="shared" si="468"/>
        <v>0</v>
      </c>
      <c r="BZ222" s="3">
        <f t="shared" si="392"/>
        <v>0</v>
      </c>
      <c r="CA222" s="3">
        <f t="shared" si="393"/>
        <v>0</v>
      </c>
      <c r="CB222" s="3">
        <f>IF(BW222=0,0,IF(BY222-BZ222=0,0,MIN(BY222-BZ222,$D$1-$C222-SUMIF($J$15:CA$15,"Snowball",$J222:CA222))))</f>
        <v>0</v>
      </c>
      <c r="CC222" s="3">
        <f t="shared" si="422"/>
        <v>0</v>
      </c>
      <c r="CD222" s="104">
        <f t="shared" si="469"/>
        <v>0</v>
      </c>
      <c r="CE222" s="3">
        <f t="shared" si="470"/>
        <v>0</v>
      </c>
      <c r="CF222" s="3">
        <f t="shared" si="471"/>
        <v>0</v>
      </c>
      <c r="CG222" s="3">
        <f t="shared" si="394"/>
        <v>0</v>
      </c>
      <c r="CH222" s="3">
        <f t="shared" si="395"/>
        <v>0</v>
      </c>
      <c r="CI222" s="3">
        <f>IF(CD222=0,0,IF(CF222-CG222=0,0,MIN(CF222-CG222,$D$1-$C222-SUMIF($J$15:CH$15,"Snowball",$J222:CH222))))</f>
        <v>0</v>
      </c>
      <c r="CJ222" s="3">
        <f t="shared" si="423"/>
        <v>0</v>
      </c>
      <c r="CK222" s="104">
        <f t="shared" si="472"/>
        <v>0</v>
      </c>
      <c r="CL222" s="3">
        <f t="shared" si="473"/>
        <v>0</v>
      </c>
      <c r="CM222" s="3">
        <f t="shared" si="474"/>
        <v>0</v>
      </c>
      <c r="CN222" s="3">
        <f t="shared" si="396"/>
        <v>0</v>
      </c>
      <c r="CO222" s="3">
        <f t="shared" si="397"/>
        <v>0</v>
      </c>
      <c r="CP222" s="3">
        <f>IF(CK222=0,0,IF(CM222-CN222=0,0,MIN(CM222-CN222,$D$1-$C222-SUMIF($J$15:CO$15,"Snowball",$J222:CO222))))</f>
        <v>0</v>
      </c>
      <c r="CQ222" s="3">
        <f t="shared" si="424"/>
        <v>0</v>
      </c>
      <c r="CR222" s="104">
        <f t="shared" si="475"/>
        <v>0</v>
      </c>
      <c r="CS222" s="3">
        <f t="shared" si="476"/>
        <v>0</v>
      </c>
      <c r="CT222" s="3">
        <f t="shared" si="477"/>
        <v>0</v>
      </c>
      <c r="CU222" s="3">
        <f t="shared" si="398"/>
        <v>0</v>
      </c>
      <c r="CV222" s="3">
        <f t="shared" si="399"/>
        <v>0</v>
      </c>
      <c r="CW222" s="3">
        <f>IF(CR222=0,0,IF(CT222-CU222=0,0,MIN(CT222-CU222,$D$1-$C222-SUMIF($J$15:CV$15,"Snowball",$J222:CV222))))</f>
        <v>0</v>
      </c>
      <c r="CX222" s="3">
        <f t="shared" si="425"/>
        <v>0</v>
      </c>
      <c r="CY222" s="104">
        <f t="shared" si="478"/>
        <v>0</v>
      </c>
      <c r="CZ222" s="3">
        <f t="shared" si="479"/>
        <v>0</v>
      </c>
      <c r="DA222" s="3">
        <f t="shared" si="480"/>
        <v>0</v>
      </c>
      <c r="DB222" s="3">
        <f t="shared" si="400"/>
        <v>0</v>
      </c>
      <c r="DC222" s="3">
        <f t="shared" si="401"/>
        <v>0</v>
      </c>
      <c r="DD222" s="3">
        <f>IF(CY222=0,0,IF(DA222-DB222=0,0,MIN(DA222-DB222,$D$1-$C222-SUMIF($J$15:DC$15,"Snowball",$J222:DC222))))</f>
        <v>0</v>
      </c>
      <c r="DE222" s="3">
        <f t="shared" si="426"/>
        <v>0</v>
      </c>
      <c r="DF222" s="104">
        <f t="shared" si="481"/>
        <v>0</v>
      </c>
      <c r="DG222" s="3">
        <f t="shared" si="482"/>
        <v>0</v>
      </c>
      <c r="DH222" s="3">
        <f t="shared" si="483"/>
        <v>0</v>
      </c>
      <c r="DI222" s="3">
        <f t="shared" si="402"/>
        <v>0</v>
      </c>
      <c r="DJ222" s="3">
        <f t="shared" si="403"/>
        <v>0</v>
      </c>
      <c r="DK222" s="3">
        <f>IF(DF222=0,0,IF(DH222-DI222=0,0,MIN(DH222-DI222,$D$1-$C222-SUMIF($J$15:DJ$15,"Snowball",$J222:DJ222))))</f>
        <v>0</v>
      </c>
      <c r="DL222" s="3">
        <f t="shared" si="427"/>
        <v>0</v>
      </c>
      <c r="DM222" s="104">
        <f t="shared" si="484"/>
        <v>0</v>
      </c>
      <c r="DN222" s="3">
        <f t="shared" si="485"/>
        <v>0</v>
      </c>
      <c r="DO222" s="3">
        <f t="shared" si="486"/>
        <v>0</v>
      </c>
      <c r="DP222" s="3">
        <f t="shared" si="404"/>
        <v>0</v>
      </c>
      <c r="DQ222" s="3">
        <f t="shared" si="405"/>
        <v>0</v>
      </c>
      <c r="DR222" s="3">
        <f>IF(DM222=0,0,IF(DO222-DP222=0,0,MIN(DO222-DP222,$D$1-$C222-SUMIF($J$15:DQ$15,"Snowball",$J222:DQ222))))</f>
        <v>0</v>
      </c>
      <c r="DS222" s="3">
        <f t="shared" si="428"/>
        <v>0</v>
      </c>
      <c r="DT222" s="104">
        <f t="shared" si="487"/>
        <v>0</v>
      </c>
      <c r="DU222" s="3">
        <f t="shared" si="488"/>
        <v>0</v>
      </c>
      <c r="DV222" s="3">
        <f t="shared" si="489"/>
        <v>0</v>
      </c>
      <c r="DW222" s="3">
        <f t="shared" si="406"/>
        <v>0</v>
      </c>
      <c r="DX222" s="3">
        <f t="shared" si="407"/>
        <v>0</v>
      </c>
      <c r="DY222" s="3">
        <f>IF(DT222=0,0,IF(DV222-DW222=0,0,MIN(DV222-DW222,$D$1-$C222-SUMIF($J$15:DX$15,"Snowball",$J222:DX222))))</f>
        <v>0</v>
      </c>
      <c r="DZ222" s="3">
        <f t="shared" si="429"/>
        <v>0</v>
      </c>
      <c r="EA222" s="104">
        <f t="shared" si="490"/>
        <v>0</v>
      </c>
      <c r="EB222" s="3">
        <f t="shared" si="491"/>
        <v>0</v>
      </c>
      <c r="EC222" s="3">
        <f t="shared" si="492"/>
        <v>0</v>
      </c>
      <c r="ED222" s="3">
        <f t="shared" si="408"/>
        <v>0</v>
      </c>
      <c r="EE222" s="3">
        <f t="shared" si="409"/>
        <v>0</v>
      </c>
      <c r="EF222" s="3">
        <f>IF(EA222=0,0,IF(EC222-ED222=0,0,MIN(EC222-ED222,$D$1-$C222-SUMIF($J$15:EE$15,"Snowball",$J222:EE222))))</f>
        <v>0</v>
      </c>
      <c r="EG222" s="3">
        <f t="shared" si="430"/>
        <v>0</v>
      </c>
      <c r="EH222" s="104">
        <f t="shared" si="493"/>
        <v>0</v>
      </c>
      <c r="EI222" s="3">
        <f t="shared" si="494"/>
        <v>0</v>
      </c>
      <c r="EJ222" s="3">
        <f t="shared" si="495"/>
        <v>0</v>
      </c>
      <c r="EK222" s="3">
        <f t="shared" si="410"/>
        <v>0</v>
      </c>
      <c r="EL222" s="3">
        <f t="shared" si="411"/>
        <v>0</v>
      </c>
      <c r="EM222" s="3">
        <f>IF(EH222=0,0,IF(EJ222-EK222=0,0,MIN(EJ222-EK222,$D$1-$C222-SUMIF($J$15:EL$15,"Snowball",$J222:EL222))))</f>
        <v>0</v>
      </c>
      <c r="EN222" s="3">
        <f t="shared" si="431"/>
        <v>0</v>
      </c>
    </row>
    <row r="223" spans="1:144" x14ac:dyDescent="0.25">
      <c r="A223" s="1" t="s">
        <v>223</v>
      </c>
      <c r="B223" s="76">
        <f t="shared" si="432"/>
        <v>0</v>
      </c>
      <c r="C223" s="3">
        <f t="shared" si="433"/>
        <v>0</v>
      </c>
      <c r="D223" s="101">
        <f t="shared" si="434"/>
        <v>0</v>
      </c>
      <c r="E223" s="104">
        <f t="shared" si="435"/>
        <v>0</v>
      </c>
      <c r="F223" s="3">
        <f t="shared" si="436"/>
        <v>0</v>
      </c>
      <c r="G223" s="3">
        <f t="shared" si="437"/>
        <v>0</v>
      </c>
      <c r="H223" s="3">
        <f t="shared" si="372"/>
        <v>0</v>
      </c>
      <c r="I223" s="3">
        <f t="shared" si="373"/>
        <v>0</v>
      </c>
      <c r="J223" s="3">
        <f t="shared" si="438"/>
        <v>0</v>
      </c>
      <c r="K223" s="3">
        <f t="shared" si="412"/>
        <v>0</v>
      </c>
      <c r="L223" s="104">
        <f t="shared" si="439"/>
        <v>0</v>
      </c>
      <c r="M223" s="3">
        <f t="shared" si="440"/>
        <v>0</v>
      </c>
      <c r="N223" s="3">
        <f t="shared" si="441"/>
        <v>0</v>
      </c>
      <c r="O223" s="3">
        <f t="shared" si="374"/>
        <v>0</v>
      </c>
      <c r="P223" s="3">
        <f t="shared" si="375"/>
        <v>0</v>
      </c>
      <c r="Q223" s="3">
        <f>IF(L223=0,0,IF(N223-O223=0,0,MIN(N223-O223,$D$1-$C223-SUMIF($J$15:P$15,"Snowball",$J223:P223))))</f>
        <v>0</v>
      </c>
      <c r="R223" s="3">
        <f t="shared" si="413"/>
        <v>0</v>
      </c>
      <c r="S223" s="104">
        <f t="shared" si="442"/>
        <v>0</v>
      </c>
      <c r="T223" s="3">
        <f t="shared" si="443"/>
        <v>0</v>
      </c>
      <c r="U223" s="3">
        <f t="shared" si="444"/>
        <v>0</v>
      </c>
      <c r="V223" s="3">
        <f t="shared" si="376"/>
        <v>0</v>
      </c>
      <c r="W223" s="3">
        <f t="shared" si="377"/>
        <v>0</v>
      </c>
      <c r="X223" s="3">
        <f>IF(S223=0,0,IF(U223-V223=0,0,MIN(U223-V223,$D$1-$C223-SUMIF($J$15:W$15,"Snowball",$J223:W223))))</f>
        <v>0</v>
      </c>
      <c r="Y223" s="3">
        <f t="shared" si="414"/>
        <v>0</v>
      </c>
      <c r="Z223" s="104">
        <f t="shared" si="445"/>
        <v>0</v>
      </c>
      <c r="AA223" s="3">
        <f t="shared" si="446"/>
        <v>0</v>
      </c>
      <c r="AB223" s="3">
        <f t="shared" si="447"/>
        <v>0</v>
      </c>
      <c r="AC223" s="3">
        <f t="shared" si="378"/>
        <v>0</v>
      </c>
      <c r="AD223" s="3">
        <f t="shared" si="379"/>
        <v>0</v>
      </c>
      <c r="AE223" s="3">
        <f>IF(Z223=0,0,IF(AB223-AC223=0,0,MIN(AB223-AC223,$D$1-$C223-SUMIF($J$15:AD$15,"Snowball",$J223:AD223))))</f>
        <v>0</v>
      </c>
      <c r="AF223" s="3">
        <f t="shared" si="415"/>
        <v>0</v>
      </c>
      <c r="AG223" s="104">
        <f t="shared" si="448"/>
        <v>0</v>
      </c>
      <c r="AH223" s="3">
        <f t="shared" si="449"/>
        <v>0</v>
      </c>
      <c r="AI223" s="3">
        <f t="shared" si="450"/>
        <v>0</v>
      </c>
      <c r="AJ223" s="3">
        <f t="shared" si="380"/>
        <v>0</v>
      </c>
      <c r="AK223" s="3">
        <f t="shared" si="381"/>
        <v>0</v>
      </c>
      <c r="AL223" s="3">
        <f>IF(AG223=0,0,IF(AI223-AJ223=0,0,MIN(AI223-AJ223,$D$1-$C223-SUMIF($J$15:AK$15,"Snowball",$J223:AK223))))</f>
        <v>0</v>
      </c>
      <c r="AM223" s="3">
        <f t="shared" si="416"/>
        <v>0</v>
      </c>
      <c r="AN223" s="104">
        <f t="shared" si="451"/>
        <v>0</v>
      </c>
      <c r="AO223" s="3">
        <f t="shared" si="452"/>
        <v>0</v>
      </c>
      <c r="AP223" s="3">
        <f t="shared" si="453"/>
        <v>0</v>
      </c>
      <c r="AQ223" s="3">
        <f t="shared" si="382"/>
        <v>0</v>
      </c>
      <c r="AR223" s="3">
        <f t="shared" si="383"/>
        <v>0</v>
      </c>
      <c r="AS223" s="3">
        <f>IF(AN223=0,0,IF(AP223-AQ223=0,0,MIN(AP223-AQ223,$D$1-$C223-SUMIF($J$15:AR$15,"Snowball",$J223:AR223))))</f>
        <v>0</v>
      </c>
      <c r="AT223" s="3">
        <f t="shared" si="417"/>
        <v>0</v>
      </c>
      <c r="AU223" s="104">
        <f t="shared" si="454"/>
        <v>0</v>
      </c>
      <c r="AV223" s="3">
        <f t="shared" si="455"/>
        <v>0</v>
      </c>
      <c r="AW223" s="3">
        <f t="shared" si="456"/>
        <v>0</v>
      </c>
      <c r="AX223" s="3">
        <f t="shared" si="384"/>
        <v>0</v>
      </c>
      <c r="AY223" s="3">
        <f t="shared" si="385"/>
        <v>0</v>
      </c>
      <c r="AZ223" s="3">
        <f>IF(AU223=0,0,IF(AW223-AX223=0,0,MIN(AW223-AX223,$D$1-$C223-SUMIF($J$15:AY$15,"Snowball",$J223:AY223))))</f>
        <v>0</v>
      </c>
      <c r="BA223" s="3">
        <f t="shared" si="418"/>
        <v>0</v>
      </c>
      <c r="BB223" s="104">
        <f t="shared" si="457"/>
        <v>0</v>
      </c>
      <c r="BC223" s="3">
        <f t="shared" si="458"/>
        <v>0</v>
      </c>
      <c r="BD223" s="3">
        <f t="shared" si="459"/>
        <v>0</v>
      </c>
      <c r="BE223" s="3">
        <f t="shared" si="386"/>
        <v>0</v>
      </c>
      <c r="BF223" s="3">
        <f t="shared" si="387"/>
        <v>0</v>
      </c>
      <c r="BG223" s="3">
        <f>IF(BB223=0,0,IF(BD223-BE223=0,0,MIN(BD223-BE223,$D$1-$C223-SUMIF($J$15:BF$15,"Snowball",$J223:BF223))))</f>
        <v>0</v>
      </c>
      <c r="BH223" s="3">
        <f t="shared" si="419"/>
        <v>0</v>
      </c>
      <c r="BI223" s="104">
        <f t="shared" si="460"/>
        <v>0</v>
      </c>
      <c r="BJ223" s="3">
        <f t="shared" si="461"/>
        <v>0</v>
      </c>
      <c r="BK223" s="3">
        <f t="shared" si="462"/>
        <v>0</v>
      </c>
      <c r="BL223" s="3">
        <f t="shared" si="388"/>
        <v>0</v>
      </c>
      <c r="BM223" s="3">
        <f t="shared" si="389"/>
        <v>0</v>
      </c>
      <c r="BN223" s="3">
        <f>IF(BI223=0,0,IF(BK223-BL223=0,0,MIN(BK223-BL223,$D$1-$C223-SUMIF($J$15:BM$15,"Snowball",$J223:BM223))))</f>
        <v>0</v>
      </c>
      <c r="BO223" s="3">
        <f t="shared" si="420"/>
        <v>0</v>
      </c>
      <c r="BP223" s="104">
        <f t="shared" si="463"/>
        <v>0</v>
      </c>
      <c r="BQ223" s="3">
        <f t="shared" si="464"/>
        <v>0</v>
      </c>
      <c r="BR223" s="3">
        <f t="shared" si="465"/>
        <v>0</v>
      </c>
      <c r="BS223" s="3">
        <f t="shared" si="390"/>
        <v>0</v>
      </c>
      <c r="BT223" s="3">
        <f t="shared" si="391"/>
        <v>0</v>
      </c>
      <c r="BU223" s="3">
        <f>IF(BP223=0,0,IF(BR223-BS223=0,0,MIN(BR223-BS223,$D$1-$C223-SUMIF($J$15:BT$15,"Snowball",$J223:BT223))))</f>
        <v>0</v>
      </c>
      <c r="BV223" s="3">
        <f t="shared" si="421"/>
        <v>0</v>
      </c>
      <c r="BW223" s="104">
        <f t="shared" si="466"/>
        <v>0</v>
      </c>
      <c r="BX223" s="3">
        <f t="shared" si="467"/>
        <v>0</v>
      </c>
      <c r="BY223" s="3">
        <f t="shared" si="468"/>
        <v>0</v>
      </c>
      <c r="BZ223" s="3">
        <f t="shared" si="392"/>
        <v>0</v>
      </c>
      <c r="CA223" s="3">
        <f t="shared" si="393"/>
        <v>0</v>
      </c>
      <c r="CB223" s="3">
        <f>IF(BW223=0,0,IF(BY223-BZ223=0,0,MIN(BY223-BZ223,$D$1-$C223-SUMIF($J$15:CA$15,"Snowball",$J223:CA223))))</f>
        <v>0</v>
      </c>
      <c r="CC223" s="3">
        <f t="shared" si="422"/>
        <v>0</v>
      </c>
      <c r="CD223" s="104">
        <f t="shared" si="469"/>
        <v>0</v>
      </c>
      <c r="CE223" s="3">
        <f t="shared" si="470"/>
        <v>0</v>
      </c>
      <c r="CF223" s="3">
        <f t="shared" si="471"/>
        <v>0</v>
      </c>
      <c r="CG223" s="3">
        <f t="shared" si="394"/>
        <v>0</v>
      </c>
      <c r="CH223" s="3">
        <f t="shared" si="395"/>
        <v>0</v>
      </c>
      <c r="CI223" s="3">
        <f>IF(CD223=0,0,IF(CF223-CG223=0,0,MIN(CF223-CG223,$D$1-$C223-SUMIF($J$15:CH$15,"Snowball",$J223:CH223))))</f>
        <v>0</v>
      </c>
      <c r="CJ223" s="3">
        <f t="shared" si="423"/>
        <v>0</v>
      </c>
      <c r="CK223" s="104">
        <f t="shared" si="472"/>
        <v>0</v>
      </c>
      <c r="CL223" s="3">
        <f t="shared" si="473"/>
        <v>0</v>
      </c>
      <c r="CM223" s="3">
        <f t="shared" si="474"/>
        <v>0</v>
      </c>
      <c r="CN223" s="3">
        <f t="shared" si="396"/>
        <v>0</v>
      </c>
      <c r="CO223" s="3">
        <f t="shared" si="397"/>
        <v>0</v>
      </c>
      <c r="CP223" s="3">
        <f>IF(CK223=0,0,IF(CM223-CN223=0,0,MIN(CM223-CN223,$D$1-$C223-SUMIF($J$15:CO$15,"Snowball",$J223:CO223))))</f>
        <v>0</v>
      </c>
      <c r="CQ223" s="3">
        <f t="shared" si="424"/>
        <v>0</v>
      </c>
      <c r="CR223" s="104">
        <f t="shared" si="475"/>
        <v>0</v>
      </c>
      <c r="CS223" s="3">
        <f t="shared" si="476"/>
        <v>0</v>
      </c>
      <c r="CT223" s="3">
        <f t="shared" si="477"/>
        <v>0</v>
      </c>
      <c r="CU223" s="3">
        <f t="shared" si="398"/>
        <v>0</v>
      </c>
      <c r="CV223" s="3">
        <f t="shared" si="399"/>
        <v>0</v>
      </c>
      <c r="CW223" s="3">
        <f>IF(CR223=0,0,IF(CT223-CU223=0,0,MIN(CT223-CU223,$D$1-$C223-SUMIF($J$15:CV$15,"Snowball",$J223:CV223))))</f>
        <v>0</v>
      </c>
      <c r="CX223" s="3">
        <f t="shared" si="425"/>
        <v>0</v>
      </c>
      <c r="CY223" s="104">
        <f t="shared" si="478"/>
        <v>0</v>
      </c>
      <c r="CZ223" s="3">
        <f t="shared" si="479"/>
        <v>0</v>
      </c>
      <c r="DA223" s="3">
        <f t="shared" si="480"/>
        <v>0</v>
      </c>
      <c r="DB223" s="3">
        <f t="shared" si="400"/>
        <v>0</v>
      </c>
      <c r="DC223" s="3">
        <f t="shared" si="401"/>
        <v>0</v>
      </c>
      <c r="DD223" s="3">
        <f>IF(CY223=0,0,IF(DA223-DB223=0,0,MIN(DA223-DB223,$D$1-$C223-SUMIF($J$15:DC$15,"Snowball",$J223:DC223))))</f>
        <v>0</v>
      </c>
      <c r="DE223" s="3">
        <f t="shared" si="426"/>
        <v>0</v>
      </c>
      <c r="DF223" s="104">
        <f t="shared" si="481"/>
        <v>0</v>
      </c>
      <c r="DG223" s="3">
        <f t="shared" si="482"/>
        <v>0</v>
      </c>
      <c r="DH223" s="3">
        <f t="shared" si="483"/>
        <v>0</v>
      </c>
      <c r="DI223" s="3">
        <f t="shared" si="402"/>
        <v>0</v>
      </c>
      <c r="DJ223" s="3">
        <f t="shared" si="403"/>
        <v>0</v>
      </c>
      <c r="DK223" s="3">
        <f>IF(DF223=0,0,IF(DH223-DI223=0,0,MIN(DH223-DI223,$D$1-$C223-SUMIF($J$15:DJ$15,"Snowball",$J223:DJ223))))</f>
        <v>0</v>
      </c>
      <c r="DL223" s="3">
        <f t="shared" si="427"/>
        <v>0</v>
      </c>
      <c r="DM223" s="104">
        <f t="shared" si="484"/>
        <v>0</v>
      </c>
      <c r="DN223" s="3">
        <f t="shared" si="485"/>
        <v>0</v>
      </c>
      <c r="DO223" s="3">
        <f t="shared" si="486"/>
        <v>0</v>
      </c>
      <c r="DP223" s="3">
        <f t="shared" si="404"/>
        <v>0</v>
      </c>
      <c r="DQ223" s="3">
        <f t="shared" si="405"/>
        <v>0</v>
      </c>
      <c r="DR223" s="3">
        <f>IF(DM223=0,0,IF(DO223-DP223=0,0,MIN(DO223-DP223,$D$1-$C223-SUMIF($J$15:DQ$15,"Snowball",$J223:DQ223))))</f>
        <v>0</v>
      </c>
      <c r="DS223" s="3">
        <f t="shared" si="428"/>
        <v>0</v>
      </c>
      <c r="DT223" s="104">
        <f t="shared" si="487"/>
        <v>0</v>
      </c>
      <c r="DU223" s="3">
        <f t="shared" si="488"/>
        <v>0</v>
      </c>
      <c r="DV223" s="3">
        <f t="shared" si="489"/>
        <v>0</v>
      </c>
      <c r="DW223" s="3">
        <f t="shared" si="406"/>
        <v>0</v>
      </c>
      <c r="DX223" s="3">
        <f t="shared" si="407"/>
        <v>0</v>
      </c>
      <c r="DY223" s="3">
        <f>IF(DT223=0,0,IF(DV223-DW223=0,0,MIN(DV223-DW223,$D$1-$C223-SUMIF($J$15:DX$15,"Snowball",$J223:DX223))))</f>
        <v>0</v>
      </c>
      <c r="DZ223" s="3">
        <f t="shared" si="429"/>
        <v>0</v>
      </c>
      <c r="EA223" s="104">
        <f t="shared" si="490"/>
        <v>0</v>
      </c>
      <c r="EB223" s="3">
        <f t="shared" si="491"/>
        <v>0</v>
      </c>
      <c r="EC223" s="3">
        <f t="shared" si="492"/>
        <v>0</v>
      </c>
      <c r="ED223" s="3">
        <f t="shared" si="408"/>
        <v>0</v>
      </c>
      <c r="EE223" s="3">
        <f t="shared" si="409"/>
        <v>0</v>
      </c>
      <c r="EF223" s="3">
        <f>IF(EA223=0,0,IF(EC223-ED223=0,0,MIN(EC223-ED223,$D$1-$C223-SUMIF($J$15:EE$15,"Snowball",$J223:EE223))))</f>
        <v>0</v>
      </c>
      <c r="EG223" s="3">
        <f t="shared" si="430"/>
        <v>0</v>
      </c>
      <c r="EH223" s="104">
        <f t="shared" si="493"/>
        <v>0</v>
      </c>
      <c r="EI223" s="3">
        <f t="shared" si="494"/>
        <v>0</v>
      </c>
      <c r="EJ223" s="3">
        <f t="shared" si="495"/>
        <v>0</v>
      </c>
      <c r="EK223" s="3">
        <f t="shared" si="410"/>
        <v>0</v>
      </c>
      <c r="EL223" s="3">
        <f t="shared" si="411"/>
        <v>0</v>
      </c>
      <c r="EM223" s="3">
        <f>IF(EH223=0,0,IF(EJ223-EK223=0,0,MIN(EJ223-EK223,$D$1-$C223-SUMIF($J$15:EL$15,"Snowball",$J223:EL223))))</f>
        <v>0</v>
      </c>
      <c r="EN223" s="3">
        <f t="shared" si="431"/>
        <v>0</v>
      </c>
    </row>
    <row r="224" spans="1:144" x14ac:dyDescent="0.25">
      <c r="A224" s="1" t="s">
        <v>224</v>
      </c>
      <c r="B224" s="76">
        <f t="shared" si="432"/>
        <v>0</v>
      </c>
      <c r="C224" s="3">
        <f t="shared" si="433"/>
        <v>0</v>
      </c>
      <c r="D224" s="101">
        <f t="shared" si="434"/>
        <v>0</v>
      </c>
      <c r="E224" s="104">
        <f t="shared" si="435"/>
        <v>0</v>
      </c>
      <c r="F224" s="3">
        <f t="shared" si="436"/>
        <v>0</v>
      </c>
      <c r="G224" s="3">
        <f t="shared" si="437"/>
        <v>0</v>
      </c>
      <c r="H224" s="3">
        <f t="shared" si="372"/>
        <v>0</v>
      </c>
      <c r="I224" s="3">
        <f t="shared" si="373"/>
        <v>0</v>
      </c>
      <c r="J224" s="3">
        <f t="shared" si="438"/>
        <v>0</v>
      </c>
      <c r="K224" s="3">
        <f t="shared" si="412"/>
        <v>0</v>
      </c>
      <c r="L224" s="104">
        <f t="shared" si="439"/>
        <v>0</v>
      </c>
      <c r="M224" s="3">
        <f t="shared" si="440"/>
        <v>0</v>
      </c>
      <c r="N224" s="3">
        <f t="shared" si="441"/>
        <v>0</v>
      </c>
      <c r="O224" s="3">
        <f t="shared" si="374"/>
        <v>0</v>
      </c>
      <c r="P224" s="3">
        <f t="shared" si="375"/>
        <v>0</v>
      </c>
      <c r="Q224" s="3">
        <f>IF(L224=0,0,IF(N224-O224=0,0,MIN(N224-O224,$D$1-$C224-SUMIF($J$15:P$15,"Snowball",$J224:P224))))</f>
        <v>0</v>
      </c>
      <c r="R224" s="3">
        <f t="shared" si="413"/>
        <v>0</v>
      </c>
      <c r="S224" s="104">
        <f t="shared" si="442"/>
        <v>0</v>
      </c>
      <c r="T224" s="3">
        <f t="shared" si="443"/>
        <v>0</v>
      </c>
      <c r="U224" s="3">
        <f t="shared" si="444"/>
        <v>0</v>
      </c>
      <c r="V224" s="3">
        <f t="shared" si="376"/>
        <v>0</v>
      </c>
      <c r="W224" s="3">
        <f t="shared" si="377"/>
        <v>0</v>
      </c>
      <c r="X224" s="3">
        <f>IF(S224=0,0,IF(U224-V224=0,0,MIN(U224-V224,$D$1-$C224-SUMIF($J$15:W$15,"Snowball",$J224:W224))))</f>
        <v>0</v>
      </c>
      <c r="Y224" s="3">
        <f t="shared" si="414"/>
        <v>0</v>
      </c>
      <c r="Z224" s="104">
        <f t="shared" si="445"/>
        <v>0</v>
      </c>
      <c r="AA224" s="3">
        <f t="shared" si="446"/>
        <v>0</v>
      </c>
      <c r="AB224" s="3">
        <f t="shared" si="447"/>
        <v>0</v>
      </c>
      <c r="AC224" s="3">
        <f t="shared" si="378"/>
        <v>0</v>
      </c>
      <c r="AD224" s="3">
        <f t="shared" si="379"/>
        <v>0</v>
      </c>
      <c r="AE224" s="3">
        <f>IF(Z224=0,0,IF(AB224-AC224=0,0,MIN(AB224-AC224,$D$1-$C224-SUMIF($J$15:AD$15,"Snowball",$J224:AD224))))</f>
        <v>0</v>
      </c>
      <c r="AF224" s="3">
        <f t="shared" si="415"/>
        <v>0</v>
      </c>
      <c r="AG224" s="104">
        <f t="shared" si="448"/>
        <v>0</v>
      </c>
      <c r="AH224" s="3">
        <f t="shared" si="449"/>
        <v>0</v>
      </c>
      <c r="AI224" s="3">
        <f t="shared" si="450"/>
        <v>0</v>
      </c>
      <c r="AJ224" s="3">
        <f t="shared" si="380"/>
        <v>0</v>
      </c>
      <c r="AK224" s="3">
        <f t="shared" si="381"/>
        <v>0</v>
      </c>
      <c r="AL224" s="3">
        <f>IF(AG224=0,0,IF(AI224-AJ224=0,0,MIN(AI224-AJ224,$D$1-$C224-SUMIF($J$15:AK$15,"Snowball",$J224:AK224))))</f>
        <v>0</v>
      </c>
      <c r="AM224" s="3">
        <f t="shared" si="416"/>
        <v>0</v>
      </c>
      <c r="AN224" s="104">
        <f t="shared" si="451"/>
        <v>0</v>
      </c>
      <c r="AO224" s="3">
        <f t="shared" si="452"/>
        <v>0</v>
      </c>
      <c r="AP224" s="3">
        <f t="shared" si="453"/>
        <v>0</v>
      </c>
      <c r="AQ224" s="3">
        <f t="shared" si="382"/>
        <v>0</v>
      </c>
      <c r="AR224" s="3">
        <f t="shared" si="383"/>
        <v>0</v>
      </c>
      <c r="AS224" s="3">
        <f>IF(AN224=0,0,IF(AP224-AQ224=0,0,MIN(AP224-AQ224,$D$1-$C224-SUMIF($J$15:AR$15,"Snowball",$J224:AR224))))</f>
        <v>0</v>
      </c>
      <c r="AT224" s="3">
        <f t="shared" si="417"/>
        <v>0</v>
      </c>
      <c r="AU224" s="104">
        <f t="shared" si="454"/>
        <v>0</v>
      </c>
      <c r="AV224" s="3">
        <f t="shared" si="455"/>
        <v>0</v>
      </c>
      <c r="AW224" s="3">
        <f t="shared" si="456"/>
        <v>0</v>
      </c>
      <c r="AX224" s="3">
        <f t="shared" si="384"/>
        <v>0</v>
      </c>
      <c r="AY224" s="3">
        <f t="shared" si="385"/>
        <v>0</v>
      </c>
      <c r="AZ224" s="3">
        <f>IF(AU224=0,0,IF(AW224-AX224=0,0,MIN(AW224-AX224,$D$1-$C224-SUMIF($J$15:AY$15,"Snowball",$J224:AY224))))</f>
        <v>0</v>
      </c>
      <c r="BA224" s="3">
        <f t="shared" si="418"/>
        <v>0</v>
      </c>
      <c r="BB224" s="104">
        <f t="shared" si="457"/>
        <v>0</v>
      </c>
      <c r="BC224" s="3">
        <f t="shared" si="458"/>
        <v>0</v>
      </c>
      <c r="BD224" s="3">
        <f t="shared" si="459"/>
        <v>0</v>
      </c>
      <c r="BE224" s="3">
        <f t="shared" si="386"/>
        <v>0</v>
      </c>
      <c r="BF224" s="3">
        <f t="shared" si="387"/>
        <v>0</v>
      </c>
      <c r="BG224" s="3">
        <f>IF(BB224=0,0,IF(BD224-BE224=0,0,MIN(BD224-BE224,$D$1-$C224-SUMIF($J$15:BF$15,"Snowball",$J224:BF224))))</f>
        <v>0</v>
      </c>
      <c r="BH224" s="3">
        <f t="shared" si="419"/>
        <v>0</v>
      </c>
      <c r="BI224" s="104">
        <f t="shared" si="460"/>
        <v>0</v>
      </c>
      <c r="BJ224" s="3">
        <f t="shared" si="461"/>
        <v>0</v>
      </c>
      <c r="BK224" s="3">
        <f t="shared" si="462"/>
        <v>0</v>
      </c>
      <c r="BL224" s="3">
        <f t="shared" si="388"/>
        <v>0</v>
      </c>
      <c r="BM224" s="3">
        <f t="shared" si="389"/>
        <v>0</v>
      </c>
      <c r="BN224" s="3">
        <f>IF(BI224=0,0,IF(BK224-BL224=0,0,MIN(BK224-BL224,$D$1-$C224-SUMIF($J$15:BM$15,"Snowball",$J224:BM224))))</f>
        <v>0</v>
      </c>
      <c r="BO224" s="3">
        <f t="shared" si="420"/>
        <v>0</v>
      </c>
      <c r="BP224" s="104">
        <f t="shared" si="463"/>
        <v>0</v>
      </c>
      <c r="BQ224" s="3">
        <f t="shared" si="464"/>
        <v>0</v>
      </c>
      <c r="BR224" s="3">
        <f t="shared" si="465"/>
        <v>0</v>
      </c>
      <c r="BS224" s="3">
        <f t="shared" si="390"/>
        <v>0</v>
      </c>
      <c r="BT224" s="3">
        <f t="shared" si="391"/>
        <v>0</v>
      </c>
      <c r="BU224" s="3">
        <f>IF(BP224=0,0,IF(BR224-BS224=0,0,MIN(BR224-BS224,$D$1-$C224-SUMIF($J$15:BT$15,"Snowball",$J224:BT224))))</f>
        <v>0</v>
      </c>
      <c r="BV224" s="3">
        <f t="shared" si="421"/>
        <v>0</v>
      </c>
      <c r="BW224" s="104">
        <f t="shared" si="466"/>
        <v>0</v>
      </c>
      <c r="BX224" s="3">
        <f t="shared" si="467"/>
        <v>0</v>
      </c>
      <c r="BY224" s="3">
        <f t="shared" si="468"/>
        <v>0</v>
      </c>
      <c r="BZ224" s="3">
        <f t="shared" si="392"/>
        <v>0</v>
      </c>
      <c r="CA224" s="3">
        <f t="shared" si="393"/>
        <v>0</v>
      </c>
      <c r="CB224" s="3">
        <f>IF(BW224=0,0,IF(BY224-BZ224=0,0,MIN(BY224-BZ224,$D$1-$C224-SUMIF($J$15:CA$15,"Snowball",$J224:CA224))))</f>
        <v>0</v>
      </c>
      <c r="CC224" s="3">
        <f t="shared" si="422"/>
        <v>0</v>
      </c>
      <c r="CD224" s="104">
        <f t="shared" si="469"/>
        <v>0</v>
      </c>
      <c r="CE224" s="3">
        <f t="shared" si="470"/>
        <v>0</v>
      </c>
      <c r="CF224" s="3">
        <f t="shared" si="471"/>
        <v>0</v>
      </c>
      <c r="CG224" s="3">
        <f t="shared" si="394"/>
        <v>0</v>
      </c>
      <c r="CH224" s="3">
        <f t="shared" si="395"/>
        <v>0</v>
      </c>
      <c r="CI224" s="3">
        <f>IF(CD224=0,0,IF(CF224-CG224=0,0,MIN(CF224-CG224,$D$1-$C224-SUMIF($J$15:CH$15,"Snowball",$J224:CH224))))</f>
        <v>0</v>
      </c>
      <c r="CJ224" s="3">
        <f t="shared" si="423"/>
        <v>0</v>
      </c>
      <c r="CK224" s="104">
        <f t="shared" si="472"/>
        <v>0</v>
      </c>
      <c r="CL224" s="3">
        <f t="shared" si="473"/>
        <v>0</v>
      </c>
      <c r="CM224" s="3">
        <f t="shared" si="474"/>
        <v>0</v>
      </c>
      <c r="CN224" s="3">
        <f t="shared" si="396"/>
        <v>0</v>
      </c>
      <c r="CO224" s="3">
        <f t="shared" si="397"/>
        <v>0</v>
      </c>
      <c r="CP224" s="3">
        <f>IF(CK224=0,0,IF(CM224-CN224=0,0,MIN(CM224-CN224,$D$1-$C224-SUMIF($J$15:CO$15,"Snowball",$J224:CO224))))</f>
        <v>0</v>
      </c>
      <c r="CQ224" s="3">
        <f t="shared" si="424"/>
        <v>0</v>
      </c>
      <c r="CR224" s="104">
        <f t="shared" si="475"/>
        <v>0</v>
      </c>
      <c r="CS224" s="3">
        <f t="shared" si="476"/>
        <v>0</v>
      </c>
      <c r="CT224" s="3">
        <f t="shared" si="477"/>
        <v>0</v>
      </c>
      <c r="CU224" s="3">
        <f t="shared" si="398"/>
        <v>0</v>
      </c>
      <c r="CV224" s="3">
        <f t="shared" si="399"/>
        <v>0</v>
      </c>
      <c r="CW224" s="3">
        <f>IF(CR224=0,0,IF(CT224-CU224=0,0,MIN(CT224-CU224,$D$1-$C224-SUMIF($J$15:CV$15,"Snowball",$J224:CV224))))</f>
        <v>0</v>
      </c>
      <c r="CX224" s="3">
        <f t="shared" si="425"/>
        <v>0</v>
      </c>
      <c r="CY224" s="104">
        <f t="shared" si="478"/>
        <v>0</v>
      </c>
      <c r="CZ224" s="3">
        <f t="shared" si="479"/>
        <v>0</v>
      </c>
      <c r="DA224" s="3">
        <f t="shared" si="480"/>
        <v>0</v>
      </c>
      <c r="DB224" s="3">
        <f t="shared" si="400"/>
        <v>0</v>
      </c>
      <c r="DC224" s="3">
        <f t="shared" si="401"/>
        <v>0</v>
      </c>
      <c r="DD224" s="3">
        <f>IF(CY224=0,0,IF(DA224-DB224=0,0,MIN(DA224-DB224,$D$1-$C224-SUMIF($J$15:DC$15,"Snowball",$J224:DC224))))</f>
        <v>0</v>
      </c>
      <c r="DE224" s="3">
        <f t="shared" si="426"/>
        <v>0</v>
      </c>
      <c r="DF224" s="104">
        <f t="shared" si="481"/>
        <v>0</v>
      </c>
      <c r="DG224" s="3">
        <f t="shared" si="482"/>
        <v>0</v>
      </c>
      <c r="DH224" s="3">
        <f t="shared" si="483"/>
        <v>0</v>
      </c>
      <c r="DI224" s="3">
        <f t="shared" si="402"/>
        <v>0</v>
      </c>
      <c r="DJ224" s="3">
        <f t="shared" si="403"/>
        <v>0</v>
      </c>
      <c r="DK224" s="3">
        <f>IF(DF224=0,0,IF(DH224-DI224=0,0,MIN(DH224-DI224,$D$1-$C224-SUMIF($J$15:DJ$15,"Snowball",$J224:DJ224))))</f>
        <v>0</v>
      </c>
      <c r="DL224" s="3">
        <f t="shared" si="427"/>
        <v>0</v>
      </c>
      <c r="DM224" s="104">
        <f t="shared" si="484"/>
        <v>0</v>
      </c>
      <c r="DN224" s="3">
        <f t="shared" si="485"/>
        <v>0</v>
      </c>
      <c r="DO224" s="3">
        <f t="shared" si="486"/>
        <v>0</v>
      </c>
      <c r="DP224" s="3">
        <f t="shared" si="404"/>
        <v>0</v>
      </c>
      <c r="DQ224" s="3">
        <f t="shared" si="405"/>
        <v>0</v>
      </c>
      <c r="DR224" s="3">
        <f>IF(DM224=0,0,IF(DO224-DP224=0,0,MIN(DO224-DP224,$D$1-$C224-SUMIF($J$15:DQ$15,"Snowball",$J224:DQ224))))</f>
        <v>0</v>
      </c>
      <c r="DS224" s="3">
        <f t="shared" si="428"/>
        <v>0</v>
      </c>
      <c r="DT224" s="104">
        <f t="shared" si="487"/>
        <v>0</v>
      </c>
      <c r="DU224" s="3">
        <f t="shared" si="488"/>
        <v>0</v>
      </c>
      <c r="DV224" s="3">
        <f t="shared" si="489"/>
        <v>0</v>
      </c>
      <c r="DW224" s="3">
        <f t="shared" si="406"/>
        <v>0</v>
      </c>
      <c r="DX224" s="3">
        <f t="shared" si="407"/>
        <v>0</v>
      </c>
      <c r="DY224" s="3">
        <f>IF(DT224=0,0,IF(DV224-DW224=0,0,MIN(DV224-DW224,$D$1-$C224-SUMIF($J$15:DX$15,"Snowball",$J224:DX224))))</f>
        <v>0</v>
      </c>
      <c r="DZ224" s="3">
        <f t="shared" si="429"/>
        <v>0</v>
      </c>
      <c r="EA224" s="104">
        <f t="shared" si="490"/>
        <v>0</v>
      </c>
      <c r="EB224" s="3">
        <f t="shared" si="491"/>
        <v>0</v>
      </c>
      <c r="EC224" s="3">
        <f t="shared" si="492"/>
        <v>0</v>
      </c>
      <c r="ED224" s="3">
        <f t="shared" si="408"/>
        <v>0</v>
      </c>
      <c r="EE224" s="3">
        <f t="shared" si="409"/>
        <v>0</v>
      </c>
      <c r="EF224" s="3">
        <f>IF(EA224=0,0,IF(EC224-ED224=0,0,MIN(EC224-ED224,$D$1-$C224-SUMIF($J$15:EE$15,"Snowball",$J224:EE224))))</f>
        <v>0</v>
      </c>
      <c r="EG224" s="3">
        <f t="shared" si="430"/>
        <v>0</v>
      </c>
      <c r="EH224" s="104">
        <f t="shared" si="493"/>
        <v>0</v>
      </c>
      <c r="EI224" s="3">
        <f t="shared" si="494"/>
        <v>0</v>
      </c>
      <c r="EJ224" s="3">
        <f t="shared" si="495"/>
        <v>0</v>
      </c>
      <c r="EK224" s="3">
        <f t="shared" si="410"/>
        <v>0</v>
      </c>
      <c r="EL224" s="3">
        <f t="shared" si="411"/>
        <v>0</v>
      </c>
      <c r="EM224" s="3">
        <f>IF(EH224=0,0,IF(EJ224-EK224=0,0,MIN(EJ224-EK224,$D$1-$C224-SUMIF($J$15:EL$15,"Snowball",$J224:EL224))))</f>
        <v>0</v>
      </c>
      <c r="EN224" s="3">
        <f t="shared" si="431"/>
        <v>0</v>
      </c>
    </row>
    <row r="225" spans="1:144" x14ac:dyDescent="0.25">
      <c r="A225" s="1" t="s">
        <v>225</v>
      </c>
      <c r="B225" s="76">
        <f t="shared" si="432"/>
        <v>0</v>
      </c>
      <c r="C225" s="3">
        <f t="shared" si="433"/>
        <v>0</v>
      </c>
      <c r="D225" s="101">
        <f t="shared" si="434"/>
        <v>0</v>
      </c>
      <c r="E225" s="104">
        <f t="shared" si="435"/>
        <v>0</v>
      </c>
      <c r="F225" s="3">
        <f t="shared" si="436"/>
        <v>0</v>
      </c>
      <c r="G225" s="3">
        <f t="shared" si="437"/>
        <v>0</v>
      </c>
      <c r="H225" s="3">
        <f t="shared" si="372"/>
        <v>0</v>
      </c>
      <c r="I225" s="3">
        <f t="shared" si="373"/>
        <v>0</v>
      </c>
      <c r="J225" s="3">
        <f t="shared" si="438"/>
        <v>0</v>
      </c>
      <c r="K225" s="3">
        <f t="shared" si="412"/>
        <v>0</v>
      </c>
      <c r="L225" s="104">
        <f t="shared" si="439"/>
        <v>0</v>
      </c>
      <c r="M225" s="3">
        <f t="shared" si="440"/>
        <v>0</v>
      </c>
      <c r="N225" s="3">
        <f t="shared" si="441"/>
        <v>0</v>
      </c>
      <c r="O225" s="3">
        <f t="shared" si="374"/>
        <v>0</v>
      </c>
      <c r="P225" s="3">
        <f t="shared" si="375"/>
        <v>0</v>
      </c>
      <c r="Q225" s="3">
        <f>IF(L225=0,0,IF(N225-O225=0,0,MIN(N225-O225,$D$1-$C225-SUMIF($J$15:P$15,"Snowball",$J225:P225))))</f>
        <v>0</v>
      </c>
      <c r="R225" s="3">
        <f t="shared" si="413"/>
        <v>0</v>
      </c>
      <c r="S225" s="104">
        <f t="shared" si="442"/>
        <v>0</v>
      </c>
      <c r="T225" s="3">
        <f t="shared" si="443"/>
        <v>0</v>
      </c>
      <c r="U225" s="3">
        <f t="shared" si="444"/>
        <v>0</v>
      </c>
      <c r="V225" s="3">
        <f t="shared" si="376"/>
        <v>0</v>
      </c>
      <c r="W225" s="3">
        <f t="shared" si="377"/>
        <v>0</v>
      </c>
      <c r="X225" s="3">
        <f>IF(S225=0,0,IF(U225-V225=0,0,MIN(U225-V225,$D$1-$C225-SUMIF($J$15:W$15,"Snowball",$J225:W225))))</f>
        <v>0</v>
      </c>
      <c r="Y225" s="3">
        <f t="shared" si="414"/>
        <v>0</v>
      </c>
      <c r="Z225" s="104">
        <f t="shared" si="445"/>
        <v>0</v>
      </c>
      <c r="AA225" s="3">
        <f t="shared" si="446"/>
        <v>0</v>
      </c>
      <c r="AB225" s="3">
        <f t="shared" si="447"/>
        <v>0</v>
      </c>
      <c r="AC225" s="3">
        <f t="shared" si="378"/>
        <v>0</v>
      </c>
      <c r="AD225" s="3">
        <f t="shared" si="379"/>
        <v>0</v>
      </c>
      <c r="AE225" s="3">
        <f>IF(Z225=0,0,IF(AB225-AC225=0,0,MIN(AB225-AC225,$D$1-$C225-SUMIF($J$15:AD$15,"Snowball",$J225:AD225))))</f>
        <v>0</v>
      </c>
      <c r="AF225" s="3">
        <f t="shared" si="415"/>
        <v>0</v>
      </c>
      <c r="AG225" s="104">
        <f t="shared" si="448"/>
        <v>0</v>
      </c>
      <c r="AH225" s="3">
        <f t="shared" si="449"/>
        <v>0</v>
      </c>
      <c r="AI225" s="3">
        <f t="shared" si="450"/>
        <v>0</v>
      </c>
      <c r="AJ225" s="3">
        <f t="shared" si="380"/>
        <v>0</v>
      </c>
      <c r="AK225" s="3">
        <f t="shared" si="381"/>
        <v>0</v>
      </c>
      <c r="AL225" s="3">
        <f>IF(AG225=0,0,IF(AI225-AJ225=0,0,MIN(AI225-AJ225,$D$1-$C225-SUMIF($J$15:AK$15,"Snowball",$J225:AK225))))</f>
        <v>0</v>
      </c>
      <c r="AM225" s="3">
        <f t="shared" si="416"/>
        <v>0</v>
      </c>
      <c r="AN225" s="104">
        <f t="shared" si="451"/>
        <v>0</v>
      </c>
      <c r="AO225" s="3">
        <f t="shared" si="452"/>
        <v>0</v>
      </c>
      <c r="AP225" s="3">
        <f t="shared" si="453"/>
        <v>0</v>
      </c>
      <c r="AQ225" s="3">
        <f t="shared" si="382"/>
        <v>0</v>
      </c>
      <c r="AR225" s="3">
        <f t="shared" si="383"/>
        <v>0</v>
      </c>
      <c r="AS225" s="3">
        <f>IF(AN225=0,0,IF(AP225-AQ225=0,0,MIN(AP225-AQ225,$D$1-$C225-SUMIF($J$15:AR$15,"Snowball",$J225:AR225))))</f>
        <v>0</v>
      </c>
      <c r="AT225" s="3">
        <f t="shared" si="417"/>
        <v>0</v>
      </c>
      <c r="AU225" s="104">
        <f t="shared" si="454"/>
        <v>0</v>
      </c>
      <c r="AV225" s="3">
        <f t="shared" si="455"/>
        <v>0</v>
      </c>
      <c r="AW225" s="3">
        <f t="shared" si="456"/>
        <v>0</v>
      </c>
      <c r="AX225" s="3">
        <f t="shared" si="384"/>
        <v>0</v>
      </c>
      <c r="AY225" s="3">
        <f t="shared" si="385"/>
        <v>0</v>
      </c>
      <c r="AZ225" s="3">
        <f>IF(AU225=0,0,IF(AW225-AX225=0,0,MIN(AW225-AX225,$D$1-$C225-SUMIF($J$15:AY$15,"Snowball",$J225:AY225))))</f>
        <v>0</v>
      </c>
      <c r="BA225" s="3">
        <f t="shared" si="418"/>
        <v>0</v>
      </c>
      <c r="BB225" s="104">
        <f t="shared" si="457"/>
        <v>0</v>
      </c>
      <c r="BC225" s="3">
        <f t="shared" si="458"/>
        <v>0</v>
      </c>
      <c r="BD225" s="3">
        <f t="shared" si="459"/>
        <v>0</v>
      </c>
      <c r="BE225" s="3">
        <f t="shared" si="386"/>
        <v>0</v>
      </c>
      <c r="BF225" s="3">
        <f t="shared" si="387"/>
        <v>0</v>
      </c>
      <c r="BG225" s="3">
        <f>IF(BB225=0,0,IF(BD225-BE225=0,0,MIN(BD225-BE225,$D$1-$C225-SUMIF($J$15:BF$15,"Snowball",$J225:BF225))))</f>
        <v>0</v>
      </c>
      <c r="BH225" s="3">
        <f t="shared" si="419"/>
        <v>0</v>
      </c>
      <c r="BI225" s="104">
        <f t="shared" si="460"/>
        <v>0</v>
      </c>
      <c r="BJ225" s="3">
        <f t="shared" si="461"/>
        <v>0</v>
      </c>
      <c r="BK225" s="3">
        <f t="shared" si="462"/>
        <v>0</v>
      </c>
      <c r="BL225" s="3">
        <f t="shared" si="388"/>
        <v>0</v>
      </c>
      <c r="BM225" s="3">
        <f t="shared" si="389"/>
        <v>0</v>
      </c>
      <c r="BN225" s="3">
        <f>IF(BI225=0,0,IF(BK225-BL225=0,0,MIN(BK225-BL225,$D$1-$C225-SUMIF($J$15:BM$15,"Snowball",$J225:BM225))))</f>
        <v>0</v>
      </c>
      <c r="BO225" s="3">
        <f t="shared" si="420"/>
        <v>0</v>
      </c>
      <c r="BP225" s="104">
        <f t="shared" si="463"/>
        <v>0</v>
      </c>
      <c r="BQ225" s="3">
        <f t="shared" si="464"/>
        <v>0</v>
      </c>
      <c r="BR225" s="3">
        <f t="shared" si="465"/>
        <v>0</v>
      </c>
      <c r="BS225" s="3">
        <f t="shared" si="390"/>
        <v>0</v>
      </c>
      <c r="BT225" s="3">
        <f t="shared" si="391"/>
        <v>0</v>
      </c>
      <c r="BU225" s="3">
        <f>IF(BP225=0,0,IF(BR225-BS225=0,0,MIN(BR225-BS225,$D$1-$C225-SUMIF($J$15:BT$15,"Snowball",$J225:BT225))))</f>
        <v>0</v>
      </c>
      <c r="BV225" s="3">
        <f t="shared" si="421"/>
        <v>0</v>
      </c>
      <c r="BW225" s="104">
        <f t="shared" si="466"/>
        <v>0</v>
      </c>
      <c r="BX225" s="3">
        <f t="shared" si="467"/>
        <v>0</v>
      </c>
      <c r="BY225" s="3">
        <f t="shared" si="468"/>
        <v>0</v>
      </c>
      <c r="BZ225" s="3">
        <f t="shared" si="392"/>
        <v>0</v>
      </c>
      <c r="CA225" s="3">
        <f t="shared" si="393"/>
        <v>0</v>
      </c>
      <c r="CB225" s="3">
        <f>IF(BW225=0,0,IF(BY225-BZ225=0,0,MIN(BY225-BZ225,$D$1-$C225-SUMIF($J$15:CA$15,"Snowball",$J225:CA225))))</f>
        <v>0</v>
      </c>
      <c r="CC225" s="3">
        <f t="shared" si="422"/>
        <v>0</v>
      </c>
      <c r="CD225" s="104">
        <f t="shared" si="469"/>
        <v>0</v>
      </c>
      <c r="CE225" s="3">
        <f t="shared" si="470"/>
        <v>0</v>
      </c>
      <c r="CF225" s="3">
        <f t="shared" si="471"/>
        <v>0</v>
      </c>
      <c r="CG225" s="3">
        <f t="shared" si="394"/>
        <v>0</v>
      </c>
      <c r="CH225" s="3">
        <f t="shared" si="395"/>
        <v>0</v>
      </c>
      <c r="CI225" s="3">
        <f>IF(CD225=0,0,IF(CF225-CG225=0,0,MIN(CF225-CG225,$D$1-$C225-SUMIF($J$15:CH$15,"Snowball",$J225:CH225))))</f>
        <v>0</v>
      </c>
      <c r="CJ225" s="3">
        <f t="shared" si="423"/>
        <v>0</v>
      </c>
      <c r="CK225" s="104">
        <f t="shared" si="472"/>
        <v>0</v>
      </c>
      <c r="CL225" s="3">
        <f t="shared" si="473"/>
        <v>0</v>
      </c>
      <c r="CM225" s="3">
        <f t="shared" si="474"/>
        <v>0</v>
      </c>
      <c r="CN225" s="3">
        <f t="shared" si="396"/>
        <v>0</v>
      </c>
      <c r="CO225" s="3">
        <f t="shared" si="397"/>
        <v>0</v>
      </c>
      <c r="CP225" s="3">
        <f>IF(CK225=0,0,IF(CM225-CN225=0,0,MIN(CM225-CN225,$D$1-$C225-SUMIF($J$15:CO$15,"Snowball",$J225:CO225))))</f>
        <v>0</v>
      </c>
      <c r="CQ225" s="3">
        <f t="shared" si="424"/>
        <v>0</v>
      </c>
      <c r="CR225" s="104">
        <f t="shared" si="475"/>
        <v>0</v>
      </c>
      <c r="CS225" s="3">
        <f t="shared" si="476"/>
        <v>0</v>
      </c>
      <c r="CT225" s="3">
        <f t="shared" si="477"/>
        <v>0</v>
      </c>
      <c r="CU225" s="3">
        <f t="shared" si="398"/>
        <v>0</v>
      </c>
      <c r="CV225" s="3">
        <f t="shared" si="399"/>
        <v>0</v>
      </c>
      <c r="CW225" s="3">
        <f>IF(CR225=0,0,IF(CT225-CU225=0,0,MIN(CT225-CU225,$D$1-$C225-SUMIF($J$15:CV$15,"Snowball",$J225:CV225))))</f>
        <v>0</v>
      </c>
      <c r="CX225" s="3">
        <f t="shared" si="425"/>
        <v>0</v>
      </c>
      <c r="CY225" s="104">
        <f t="shared" si="478"/>
        <v>0</v>
      </c>
      <c r="CZ225" s="3">
        <f t="shared" si="479"/>
        <v>0</v>
      </c>
      <c r="DA225" s="3">
        <f t="shared" si="480"/>
        <v>0</v>
      </c>
      <c r="DB225" s="3">
        <f t="shared" si="400"/>
        <v>0</v>
      </c>
      <c r="DC225" s="3">
        <f t="shared" si="401"/>
        <v>0</v>
      </c>
      <c r="DD225" s="3">
        <f>IF(CY225=0,0,IF(DA225-DB225=0,0,MIN(DA225-DB225,$D$1-$C225-SUMIF($J$15:DC$15,"Snowball",$J225:DC225))))</f>
        <v>0</v>
      </c>
      <c r="DE225" s="3">
        <f t="shared" si="426"/>
        <v>0</v>
      </c>
      <c r="DF225" s="104">
        <f t="shared" si="481"/>
        <v>0</v>
      </c>
      <c r="DG225" s="3">
        <f t="shared" si="482"/>
        <v>0</v>
      </c>
      <c r="DH225" s="3">
        <f t="shared" si="483"/>
        <v>0</v>
      </c>
      <c r="DI225" s="3">
        <f t="shared" si="402"/>
        <v>0</v>
      </c>
      <c r="DJ225" s="3">
        <f t="shared" si="403"/>
        <v>0</v>
      </c>
      <c r="DK225" s="3">
        <f>IF(DF225=0,0,IF(DH225-DI225=0,0,MIN(DH225-DI225,$D$1-$C225-SUMIF($J$15:DJ$15,"Snowball",$J225:DJ225))))</f>
        <v>0</v>
      </c>
      <c r="DL225" s="3">
        <f t="shared" si="427"/>
        <v>0</v>
      </c>
      <c r="DM225" s="104">
        <f t="shared" si="484"/>
        <v>0</v>
      </c>
      <c r="DN225" s="3">
        <f t="shared" si="485"/>
        <v>0</v>
      </c>
      <c r="DO225" s="3">
        <f t="shared" si="486"/>
        <v>0</v>
      </c>
      <c r="DP225" s="3">
        <f t="shared" si="404"/>
        <v>0</v>
      </c>
      <c r="DQ225" s="3">
        <f t="shared" si="405"/>
        <v>0</v>
      </c>
      <c r="DR225" s="3">
        <f>IF(DM225=0,0,IF(DO225-DP225=0,0,MIN(DO225-DP225,$D$1-$C225-SUMIF($J$15:DQ$15,"Snowball",$J225:DQ225))))</f>
        <v>0</v>
      </c>
      <c r="DS225" s="3">
        <f t="shared" si="428"/>
        <v>0</v>
      </c>
      <c r="DT225" s="104">
        <f t="shared" si="487"/>
        <v>0</v>
      </c>
      <c r="DU225" s="3">
        <f t="shared" si="488"/>
        <v>0</v>
      </c>
      <c r="DV225" s="3">
        <f t="shared" si="489"/>
        <v>0</v>
      </c>
      <c r="DW225" s="3">
        <f t="shared" si="406"/>
        <v>0</v>
      </c>
      <c r="DX225" s="3">
        <f t="shared" si="407"/>
        <v>0</v>
      </c>
      <c r="DY225" s="3">
        <f>IF(DT225=0,0,IF(DV225-DW225=0,0,MIN(DV225-DW225,$D$1-$C225-SUMIF($J$15:DX$15,"Snowball",$J225:DX225))))</f>
        <v>0</v>
      </c>
      <c r="DZ225" s="3">
        <f t="shared" si="429"/>
        <v>0</v>
      </c>
      <c r="EA225" s="104">
        <f t="shared" si="490"/>
        <v>0</v>
      </c>
      <c r="EB225" s="3">
        <f t="shared" si="491"/>
        <v>0</v>
      </c>
      <c r="EC225" s="3">
        <f t="shared" si="492"/>
        <v>0</v>
      </c>
      <c r="ED225" s="3">
        <f t="shared" si="408"/>
        <v>0</v>
      </c>
      <c r="EE225" s="3">
        <f t="shared" si="409"/>
        <v>0</v>
      </c>
      <c r="EF225" s="3">
        <f>IF(EA225=0,0,IF(EC225-ED225=0,0,MIN(EC225-ED225,$D$1-$C225-SUMIF($J$15:EE$15,"Snowball",$J225:EE225))))</f>
        <v>0</v>
      </c>
      <c r="EG225" s="3">
        <f t="shared" si="430"/>
        <v>0</v>
      </c>
      <c r="EH225" s="104">
        <f t="shared" si="493"/>
        <v>0</v>
      </c>
      <c r="EI225" s="3">
        <f t="shared" si="494"/>
        <v>0</v>
      </c>
      <c r="EJ225" s="3">
        <f t="shared" si="495"/>
        <v>0</v>
      </c>
      <c r="EK225" s="3">
        <f t="shared" si="410"/>
        <v>0</v>
      </c>
      <c r="EL225" s="3">
        <f t="shared" si="411"/>
        <v>0</v>
      </c>
      <c r="EM225" s="3">
        <f>IF(EH225=0,0,IF(EJ225-EK225=0,0,MIN(EJ225-EK225,$D$1-$C225-SUMIF($J$15:EL$15,"Snowball",$J225:EL225))))</f>
        <v>0</v>
      </c>
      <c r="EN225" s="3">
        <f t="shared" si="431"/>
        <v>0</v>
      </c>
    </row>
    <row r="226" spans="1:144" x14ac:dyDescent="0.25">
      <c r="A226" s="1" t="s">
        <v>226</v>
      </c>
      <c r="B226" s="76">
        <f t="shared" si="432"/>
        <v>0</v>
      </c>
      <c r="C226" s="3">
        <f t="shared" si="433"/>
        <v>0</v>
      </c>
      <c r="D226" s="101">
        <f t="shared" si="434"/>
        <v>0</v>
      </c>
      <c r="E226" s="104">
        <f t="shared" si="435"/>
        <v>0</v>
      </c>
      <c r="F226" s="3">
        <f t="shared" si="436"/>
        <v>0</v>
      </c>
      <c r="G226" s="3">
        <f t="shared" si="437"/>
        <v>0</v>
      </c>
      <c r="H226" s="3">
        <f t="shared" si="372"/>
        <v>0</v>
      </c>
      <c r="I226" s="3">
        <f t="shared" si="373"/>
        <v>0</v>
      </c>
      <c r="J226" s="3">
        <f t="shared" si="438"/>
        <v>0</v>
      </c>
      <c r="K226" s="3">
        <f t="shared" si="412"/>
        <v>0</v>
      </c>
      <c r="L226" s="104">
        <f t="shared" si="439"/>
        <v>0</v>
      </c>
      <c r="M226" s="3">
        <f t="shared" si="440"/>
        <v>0</v>
      </c>
      <c r="N226" s="3">
        <f t="shared" si="441"/>
        <v>0</v>
      </c>
      <c r="O226" s="3">
        <f t="shared" si="374"/>
        <v>0</v>
      </c>
      <c r="P226" s="3">
        <f t="shared" si="375"/>
        <v>0</v>
      </c>
      <c r="Q226" s="3">
        <f>IF(L226=0,0,IF(N226-O226=0,0,MIN(N226-O226,$D$1-$C226-SUMIF($J$15:P$15,"Snowball",$J226:P226))))</f>
        <v>0</v>
      </c>
      <c r="R226" s="3">
        <f t="shared" si="413"/>
        <v>0</v>
      </c>
      <c r="S226" s="104">
        <f t="shared" si="442"/>
        <v>0</v>
      </c>
      <c r="T226" s="3">
        <f t="shared" si="443"/>
        <v>0</v>
      </c>
      <c r="U226" s="3">
        <f t="shared" si="444"/>
        <v>0</v>
      </c>
      <c r="V226" s="3">
        <f t="shared" si="376"/>
        <v>0</v>
      </c>
      <c r="W226" s="3">
        <f t="shared" si="377"/>
        <v>0</v>
      </c>
      <c r="X226" s="3">
        <f>IF(S226=0,0,IF(U226-V226=0,0,MIN(U226-V226,$D$1-$C226-SUMIF($J$15:W$15,"Snowball",$J226:W226))))</f>
        <v>0</v>
      </c>
      <c r="Y226" s="3">
        <f t="shared" si="414"/>
        <v>0</v>
      </c>
      <c r="Z226" s="104">
        <f t="shared" si="445"/>
        <v>0</v>
      </c>
      <c r="AA226" s="3">
        <f t="shared" si="446"/>
        <v>0</v>
      </c>
      <c r="AB226" s="3">
        <f t="shared" si="447"/>
        <v>0</v>
      </c>
      <c r="AC226" s="3">
        <f t="shared" si="378"/>
        <v>0</v>
      </c>
      <c r="AD226" s="3">
        <f t="shared" si="379"/>
        <v>0</v>
      </c>
      <c r="AE226" s="3">
        <f>IF(Z226=0,0,IF(AB226-AC226=0,0,MIN(AB226-AC226,$D$1-$C226-SUMIF($J$15:AD$15,"Snowball",$J226:AD226))))</f>
        <v>0</v>
      </c>
      <c r="AF226" s="3">
        <f t="shared" si="415"/>
        <v>0</v>
      </c>
      <c r="AG226" s="104">
        <f t="shared" si="448"/>
        <v>0</v>
      </c>
      <c r="AH226" s="3">
        <f t="shared" si="449"/>
        <v>0</v>
      </c>
      <c r="AI226" s="3">
        <f t="shared" si="450"/>
        <v>0</v>
      </c>
      <c r="AJ226" s="3">
        <f t="shared" si="380"/>
        <v>0</v>
      </c>
      <c r="AK226" s="3">
        <f t="shared" si="381"/>
        <v>0</v>
      </c>
      <c r="AL226" s="3">
        <f>IF(AG226=0,0,IF(AI226-AJ226=0,0,MIN(AI226-AJ226,$D$1-$C226-SUMIF($J$15:AK$15,"Snowball",$J226:AK226))))</f>
        <v>0</v>
      </c>
      <c r="AM226" s="3">
        <f t="shared" si="416"/>
        <v>0</v>
      </c>
      <c r="AN226" s="104">
        <f t="shared" si="451"/>
        <v>0</v>
      </c>
      <c r="AO226" s="3">
        <f t="shared" si="452"/>
        <v>0</v>
      </c>
      <c r="AP226" s="3">
        <f t="shared" si="453"/>
        <v>0</v>
      </c>
      <c r="AQ226" s="3">
        <f t="shared" si="382"/>
        <v>0</v>
      </c>
      <c r="AR226" s="3">
        <f t="shared" si="383"/>
        <v>0</v>
      </c>
      <c r="AS226" s="3">
        <f>IF(AN226=0,0,IF(AP226-AQ226=0,0,MIN(AP226-AQ226,$D$1-$C226-SUMIF($J$15:AR$15,"Snowball",$J226:AR226))))</f>
        <v>0</v>
      </c>
      <c r="AT226" s="3">
        <f t="shared" si="417"/>
        <v>0</v>
      </c>
      <c r="AU226" s="104">
        <f t="shared" si="454"/>
        <v>0</v>
      </c>
      <c r="AV226" s="3">
        <f t="shared" si="455"/>
        <v>0</v>
      </c>
      <c r="AW226" s="3">
        <f t="shared" si="456"/>
        <v>0</v>
      </c>
      <c r="AX226" s="3">
        <f t="shared" si="384"/>
        <v>0</v>
      </c>
      <c r="AY226" s="3">
        <f t="shared" si="385"/>
        <v>0</v>
      </c>
      <c r="AZ226" s="3">
        <f>IF(AU226=0,0,IF(AW226-AX226=0,0,MIN(AW226-AX226,$D$1-$C226-SUMIF($J$15:AY$15,"Snowball",$J226:AY226))))</f>
        <v>0</v>
      </c>
      <c r="BA226" s="3">
        <f t="shared" si="418"/>
        <v>0</v>
      </c>
      <c r="BB226" s="104">
        <f t="shared" si="457"/>
        <v>0</v>
      </c>
      <c r="BC226" s="3">
        <f t="shared" si="458"/>
        <v>0</v>
      </c>
      <c r="BD226" s="3">
        <f t="shared" si="459"/>
        <v>0</v>
      </c>
      <c r="BE226" s="3">
        <f t="shared" si="386"/>
        <v>0</v>
      </c>
      <c r="BF226" s="3">
        <f t="shared" si="387"/>
        <v>0</v>
      </c>
      <c r="BG226" s="3">
        <f>IF(BB226=0,0,IF(BD226-BE226=0,0,MIN(BD226-BE226,$D$1-$C226-SUMIF($J$15:BF$15,"Snowball",$J226:BF226))))</f>
        <v>0</v>
      </c>
      <c r="BH226" s="3">
        <f t="shared" si="419"/>
        <v>0</v>
      </c>
      <c r="BI226" s="104">
        <f t="shared" si="460"/>
        <v>0</v>
      </c>
      <c r="BJ226" s="3">
        <f t="shared" si="461"/>
        <v>0</v>
      </c>
      <c r="BK226" s="3">
        <f t="shared" si="462"/>
        <v>0</v>
      </c>
      <c r="BL226" s="3">
        <f t="shared" si="388"/>
        <v>0</v>
      </c>
      <c r="BM226" s="3">
        <f t="shared" si="389"/>
        <v>0</v>
      </c>
      <c r="BN226" s="3">
        <f>IF(BI226=0,0,IF(BK226-BL226=0,0,MIN(BK226-BL226,$D$1-$C226-SUMIF($J$15:BM$15,"Snowball",$J226:BM226))))</f>
        <v>0</v>
      </c>
      <c r="BO226" s="3">
        <f t="shared" si="420"/>
        <v>0</v>
      </c>
      <c r="BP226" s="104">
        <f t="shared" si="463"/>
        <v>0</v>
      </c>
      <c r="BQ226" s="3">
        <f t="shared" si="464"/>
        <v>0</v>
      </c>
      <c r="BR226" s="3">
        <f t="shared" si="465"/>
        <v>0</v>
      </c>
      <c r="BS226" s="3">
        <f t="shared" si="390"/>
        <v>0</v>
      </c>
      <c r="BT226" s="3">
        <f t="shared" si="391"/>
        <v>0</v>
      </c>
      <c r="BU226" s="3">
        <f>IF(BP226=0,0,IF(BR226-BS226=0,0,MIN(BR226-BS226,$D$1-$C226-SUMIF($J$15:BT$15,"Snowball",$J226:BT226))))</f>
        <v>0</v>
      </c>
      <c r="BV226" s="3">
        <f t="shared" si="421"/>
        <v>0</v>
      </c>
      <c r="BW226" s="104">
        <f t="shared" si="466"/>
        <v>0</v>
      </c>
      <c r="BX226" s="3">
        <f t="shared" si="467"/>
        <v>0</v>
      </c>
      <c r="BY226" s="3">
        <f t="shared" si="468"/>
        <v>0</v>
      </c>
      <c r="BZ226" s="3">
        <f t="shared" si="392"/>
        <v>0</v>
      </c>
      <c r="CA226" s="3">
        <f t="shared" si="393"/>
        <v>0</v>
      </c>
      <c r="CB226" s="3">
        <f>IF(BW226=0,0,IF(BY226-BZ226=0,0,MIN(BY226-BZ226,$D$1-$C226-SUMIF($J$15:CA$15,"Snowball",$J226:CA226))))</f>
        <v>0</v>
      </c>
      <c r="CC226" s="3">
        <f t="shared" si="422"/>
        <v>0</v>
      </c>
      <c r="CD226" s="104">
        <f t="shared" si="469"/>
        <v>0</v>
      </c>
      <c r="CE226" s="3">
        <f t="shared" si="470"/>
        <v>0</v>
      </c>
      <c r="CF226" s="3">
        <f t="shared" si="471"/>
        <v>0</v>
      </c>
      <c r="CG226" s="3">
        <f t="shared" si="394"/>
        <v>0</v>
      </c>
      <c r="CH226" s="3">
        <f t="shared" si="395"/>
        <v>0</v>
      </c>
      <c r="CI226" s="3">
        <f>IF(CD226=0,0,IF(CF226-CG226=0,0,MIN(CF226-CG226,$D$1-$C226-SUMIF($J$15:CH$15,"Snowball",$J226:CH226))))</f>
        <v>0</v>
      </c>
      <c r="CJ226" s="3">
        <f t="shared" si="423"/>
        <v>0</v>
      </c>
      <c r="CK226" s="104">
        <f t="shared" si="472"/>
        <v>0</v>
      </c>
      <c r="CL226" s="3">
        <f t="shared" si="473"/>
        <v>0</v>
      </c>
      <c r="CM226" s="3">
        <f t="shared" si="474"/>
        <v>0</v>
      </c>
      <c r="CN226" s="3">
        <f t="shared" si="396"/>
        <v>0</v>
      </c>
      <c r="CO226" s="3">
        <f t="shared" si="397"/>
        <v>0</v>
      </c>
      <c r="CP226" s="3">
        <f>IF(CK226=0,0,IF(CM226-CN226=0,0,MIN(CM226-CN226,$D$1-$C226-SUMIF($J$15:CO$15,"Snowball",$J226:CO226))))</f>
        <v>0</v>
      </c>
      <c r="CQ226" s="3">
        <f t="shared" si="424"/>
        <v>0</v>
      </c>
      <c r="CR226" s="104">
        <f t="shared" si="475"/>
        <v>0</v>
      </c>
      <c r="CS226" s="3">
        <f t="shared" si="476"/>
        <v>0</v>
      </c>
      <c r="CT226" s="3">
        <f t="shared" si="477"/>
        <v>0</v>
      </c>
      <c r="CU226" s="3">
        <f t="shared" si="398"/>
        <v>0</v>
      </c>
      <c r="CV226" s="3">
        <f t="shared" si="399"/>
        <v>0</v>
      </c>
      <c r="CW226" s="3">
        <f>IF(CR226=0,0,IF(CT226-CU226=0,0,MIN(CT226-CU226,$D$1-$C226-SUMIF($J$15:CV$15,"Snowball",$J226:CV226))))</f>
        <v>0</v>
      </c>
      <c r="CX226" s="3">
        <f t="shared" si="425"/>
        <v>0</v>
      </c>
      <c r="CY226" s="104">
        <f t="shared" si="478"/>
        <v>0</v>
      </c>
      <c r="CZ226" s="3">
        <f t="shared" si="479"/>
        <v>0</v>
      </c>
      <c r="DA226" s="3">
        <f t="shared" si="480"/>
        <v>0</v>
      </c>
      <c r="DB226" s="3">
        <f t="shared" si="400"/>
        <v>0</v>
      </c>
      <c r="DC226" s="3">
        <f t="shared" si="401"/>
        <v>0</v>
      </c>
      <c r="DD226" s="3">
        <f>IF(CY226=0,0,IF(DA226-DB226=0,0,MIN(DA226-DB226,$D$1-$C226-SUMIF($J$15:DC$15,"Snowball",$J226:DC226))))</f>
        <v>0</v>
      </c>
      <c r="DE226" s="3">
        <f t="shared" si="426"/>
        <v>0</v>
      </c>
      <c r="DF226" s="104">
        <f t="shared" si="481"/>
        <v>0</v>
      </c>
      <c r="DG226" s="3">
        <f t="shared" si="482"/>
        <v>0</v>
      </c>
      <c r="DH226" s="3">
        <f t="shared" si="483"/>
        <v>0</v>
      </c>
      <c r="DI226" s="3">
        <f t="shared" si="402"/>
        <v>0</v>
      </c>
      <c r="DJ226" s="3">
        <f t="shared" si="403"/>
        <v>0</v>
      </c>
      <c r="DK226" s="3">
        <f>IF(DF226=0,0,IF(DH226-DI226=0,0,MIN(DH226-DI226,$D$1-$C226-SUMIF($J$15:DJ$15,"Snowball",$J226:DJ226))))</f>
        <v>0</v>
      </c>
      <c r="DL226" s="3">
        <f t="shared" si="427"/>
        <v>0</v>
      </c>
      <c r="DM226" s="104">
        <f t="shared" si="484"/>
        <v>0</v>
      </c>
      <c r="DN226" s="3">
        <f t="shared" si="485"/>
        <v>0</v>
      </c>
      <c r="DO226" s="3">
        <f t="shared" si="486"/>
        <v>0</v>
      </c>
      <c r="DP226" s="3">
        <f t="shared" si="404"/>
        <v>0</v>
      </c>
      <c r="DQ226" s="3">
        <f t="shared" si="405"/>
        <v>0</v>
      </c>
      <c r="DR226" s="3">
        <f>IF(DM226=0,0,IF(DO226-DP226=0,0,MIN(DO226-DP226,$D$1-$C226-SUMIF($J$15:DQ$15,"Snowball",$J226:DQ226))))</f>
        <v>0</v>
      </c>
      <c r="DS226" s="3">
        <f t="shared" si="428"/>
        <v>0</v>
      </c>
      <c r="DT226" s="104">
        <f t="shared" si="487"/>
        <v>0</v>
      </c>
      <c r="DU226" s="3">
        <f t="shared" si="488"/>
        <v>0</v>
      </c>
      <c r="DV226" s="3">
        <f t="shared" si="489"/>
        <v>0</v>
      </c>
      <c r="DW226" s="3">
        <f t="shared" si="406"/>
        <v>0</v>
      </c>
      <c r="DX226" s="3">
        <f t="shared" si="407"/>
        <v>0</v>
      </c>
      <c r="DY226" s="3">
        <f>IF(DT226=0,0,IF(DV226-DW226=0,0,MIN(DV226-DW226,$D$1-$C226-SUMIF($J$15:DX$15,"Snowball",$J226:DX226))))</f>
        <v>0</v>
      </c>
      <c r="DZ226" s="3">
        <f t="shared" si="429"/>
        <v>0</v>
      </c>
      <c r="EA226" s="104">
        <f t="shared" si="490"/>
        <v>0</v>
      </c>
      <c r="EB226" s="3">
        <f t="shared" si="491"/>
        <v>0</v>
      </c>
      <c r="EC226" s="3">
        <f t="shared" si="492"/>
        <v>0</v>
      </c>
      <c r="ED226" s="3">
        <f t="shared" si="408"/>
        <v>0</v>
      </c>
      <c r="EE226" s="3">
        <f t="shared" si="409"/>
        <v>0</v>
      </c>
      <c r="EF226" s="3">
        <f>IF(EA226=0,0,IF(EC226-ED226=0,0,MIN(EC226-ED226,$D$1-$C226-SUMIF($J$15:EE$15,"Snowball",$J226:EE226))))</f>
        <v>0</v>
      </c>
      <c r="EG226" s="3">
        <f t="shared" si="430"/>
        <v>0</v>
      </c>
      <c r="EH226" s="104">
        <f t="shared" si="493"/>
        <v>0</v>
      </c>
      <c r="EI226" s="3">
        <f t="shared" si="494"/>
        <v>0</v>
      </c>
      <c r="EJ226" s="3">
        <f t="shared" si="495"/>
        <v>0</v>
      </c>
      <c r="EK226" s="3">
        <f t="shared" si="410"/>
        <v>0</v>
      </c>
      <c r="EL226" s="3">
        <f t="shared" si="411"/>
        <v>0</v>
      </c>
      <c r="EM226" s="3">
        <f>IF(EH226=0,0,IF(EJ226-EK226=0,0,MIN(EJ226-EK226,$D$1-$C226-SUMIF($J$15:EL$15,"Snowball",$J226:EL226))))</f>
        <v>0</v>
      </c>
      <c r="EN226" s="3">
        <f t="shared" si="431"/>
        <v>0</v>
      </c>
    </row>
    <row r="227" spans="1:144" x14ac:dyDescent="0.25">
      <c r="A227" s="1" t="s">
        <v>227</v>
      </c>
      <c r="B227" s="76">
        <f t="shared" si="432"/>
        <v>0</v>
      </c>
      <c r="C227" s="3">
        <f t="shared" si="433"/>
        <v>0</v>
      </c>
      <c r="D227" s="101">
        <f t="shared" si="434"/>
        <v>0</v>
      </c>
      <c r="E227" s="104">
        <f t="shared" si="435"/>
        <v>0</v>
      </c>
      <c r="F227" s="3">
        <f t="shared" si="436"/>
        <v>0</v>
      </c>
      <c r="G227" s="3">
        <f t="shared" si="437"/>
        <v>0</v>
      </c>
      <c r="H227" s="3">
        <f t="shared" si="372"/>
        <v>0</v>
      </c>
      <c r="I227" s="3">
        <f t="shared" si="373"/>
        <v>0</v>
      </c>
      <c r="J227" s="3">
        <f t="shared" si="438"/>
        <v>0</v>
      </c>
      <c r="K227" s="3">
        <f t="shared" si="412"/>
        <v>0</v>
      </c>
      <c r="L227" s="104">
        <f t="shared" si="439"/>
        <v>0</v>
      </c>
      <c r="M227" s="3">
        <f t="shared" si="440"/>
        <v>0</v>
      </c>
      <c r="N227" s="3">
        <f t="shared" si="441"/>
        <v>0</v>
      </c>
      <c r="O227" s="3">
        <f t="shared" si="374"/>
        <v>0</v>
      </c>
      <c r="P227" s="3">
        <f t="shared" si="375"/>
        <v>0</v>
      </c>
      <c r="Q227" s="3">
        <f>IF(L227=0,0,IF(N227-O227=0,0,MIN(N227-O227,$D$1-$C227-SUMIF($J$15:P$15,"Snowball",$J227:P227))))</f>
        <v>0</v>
      </c>
      <c r="R227" s="3">
        <f t="shared" si="413"/>
        <v>0</v>
      </c>
      <c r="S227" s="104">
        <f t="shared" si="442"/>
        <v>0</v>
      </c>
      <c r="T227" s="3">
        <f t="shared" si="443"/>
        <v>0</v>
      </c>
      <c r="U227" s="3">
        <f t="shared" si="444"/>
        <v>0</v>
      </c>
      <c r="V227" s="3">
        <f t="shared" si="376"/>
        <v>0</v>
      </c>
      <c r="W227" s="3">
        <f t="shared" si="377"/>
        <v>0</v>
      </c>
      <c r="X227" s="3">
        <f>IF(S227=0,0,IF(U227-V227=0,0,MIN(U227-V227,$D$1-$C227-SUMIF($J$15:W$15,"Snowball",$J227:W227))))</f>
        <v>0</v>
      </c>
      <c r="Y227" s="3">
        <f t="shared" si="414"/>
        <v>0</v>
      </c>
      <c r="Z227" s="104">
        <f t="shared" si="445"/>
        <v>0</v>
      </c>
      <c r="AA227" s="3">
        <f t="shared" si="446"/>
        <v>0</v>
      </c>
      <c r="AB227" s="3">
        <f t="shared" si="447"/>
        <v>0</v>
      </c>
      <c r="AC227" s="3">
        <f t="shared" si="378"/>
        <v>0</v>
      </c>
      <c r="AD227" s="3">
        <f t="shared" si="379"/>
        <v>0</v>
      </c>
      <c r="AE227" s="3">
        <f>IF(Z227=0,0,IF(AB227-AC227=0,0,MIN(AB227-AC227,$D$1-$C227-SUMIF($J$15:AD$15,"Snowball",$J227:AD227))))</f>
        <v>0</v>
      </c>
      <c r="AF227" s="3">
        <f t="shared" si="415"/>
        <v>0</v>
      </c>
      <c r="AG227" s="104">
        <f t="shared" si="448"/>
        <v>0</v>
      </c>
      <c r="AH227" s="3">
        <f t="shared" si="449"/>
        <v>0</v>
      </c>
      <c r="AI227" s="3">
        <f t="shared" si="450"/>
        <v>0</v>
      </c>
      <c r="AJ227" s="3">
        <f t="shared" si="380"/>
        <v>0</v>
      </c>
      <c r="AK227" s="3">
        <f t="shared" si="381"/>
        <v>0</v>
      </c>
      <c r="AL227" s="3">
        <f>IF(AG227=0,0,IF(AI227-AJ227=0,0,MIN(AI227-AJ227,$D$1-$C227-SUMIF($J$15:AK$15,"Snowball",$J227:AK227))))</f>
        <v>0</v>
      </c>
      <c r="AM227" s="3">
        <f t="shared" si="416"/>
        <v>0</v>
      </c>
      <c r="AN227" s="104">
        <f t="shared" si="451"/>
        <v>0</v>
      </c>
      <c r="AO227" s="3">
        <f t="shared" si="452"/>
        <v>0</v>
      </c>
      <c r="AP227" s="3">
        <f t="shared" si="453"/>
        <v>0</v>
      </c>
      <c r="AQ227" s="3">
        <f t="shared" si="382"/>
        <v>0</v>
      </c>
      <c r="AR227" s="3">
        <f t="shared" si="383"/>
        <v>0</v>
      </c>
      <c r="AS227" s="3">
        <f>IF(AN227=0,0,IF(AP227-AQ227=0,0,MIN(AP227-AQ227,$D$1-$C227-SUMIF($J$15:AR$15,"Snowball",$J227:AR227))))</f>
        <v>0</v>
      </c>
      <c r="AT227" s="3">
        <f t="shared" si="417"/>
        <v>0</v>
      </c>
      <c r="AU227" s="104">
        <f t="shared" si="454"/>
        <v>0</v>
      </c>
      <c r="AV227" s="3">
        <f t="shared" si="455"/>
        <v>0</v>
      </c>
      <c r="AW227" s="3">
        <f t="shared" si="456"/>
        <v>0</v>
      </c>
      <c r="AX227" s="3">
        <f t="shared" si="384"/>
        <v>0</v>
      </c>
      <c r="AY227" s="3">
        <f t="shared" si="385"/>
        <v>0</v>
      </c>
      <c r="AZ227" s="3">
        <f>IF(AU227=0,0,IF(AW227-AX227=0,0,MIN(AW227-AX227,$D$1-$C227-SUMIF($J$15:AY$15,"Snowball",$J227:AY227))))</f>
        <v>0</v>
      </c>
      <c r="BA227" s="3">
        <f t="shared" si="418"/>
        <v>0</v>
      </c>
      <c r="BB227" s="104">
        <f t="shared" si="457"/>
        <v>0</v>
      </c>
      <c r="BC227" s="3">
        <f t="shared" si="458"/>
        <v>0</v>
      </c>
      <c r="BD227" s="3">
        <f t="shared" si="459"/>
        <v>0</v>
      </c>
      <c r="BE227" s="3">
        <f t="shared" si="386"/>
        <v>0</v>
      </c>
      <c r="BF227" s="3">
        <f t="shared" si="387"/>
        <v>0</v>
      </c>
      <c r="BG227" s="3">
        <f>IF(BB227=0,0,IF(BD227-BE227=0,0,MIN(BD227-BE227,$D$1-$C227-SUMIF($J$15:BF$15,"Snowball",$J227:BF227))))</f>
        <v>0</v>
      </c>
      <c r="BH227" s="3">
        <f t="shared" si="419"/>
        <v>0</v>
      </c>
      <c r="BI227" s="104">
        <f t="shared" si="460"/>
        <v>0</v>
      </c>
      <c r="BJ227" s="3">
        <f t="shared" si="461"/>
        <v>0</v>
      </c>
      <c r="BK227" s="3">
        <f t="shared" si="462"/>
        <v>0</v>
      </c>
      <c r="BL227" s="3">
        <f t="shared" si="388"/>
        <v>0</v>
      </c>
      <c r="BM227" s="3">
        <f t="shared" si="389"/>
        <v>0</v>
      </c>
      <c r="BN227" s="3">
        <f>IF(BI227=0,0,IF(BK227-BL227=0,0,MIN(BK227-BL227,$D$1-$C227-SUMIF($J$15:BM$15,"Snowball",$J227:BM227))))</f>
        <v>0</v>
      </c>
      <c r="BO227" s="3">
        <f t="shared" si="420"/>
        <v>0</v>
      </c>
      <c r="BP227" s="104">
        <f t="shared" si="463"/>
        <v>0</v>
      </c>
      <c r="BQ227" s="3">
        <f t="shared" si="464"/>
        <v>0</v>
      </c>
      <c r="BR227" s="3">
        <f t="shared" si="465"/>
        <v>0</v>
      </c>
      <c r="BS227" s="3">
        <f t="shared" si="390"/>
        <v>0</v>
      </c>
      <c r="BT227" s="3">
        <f t="shared" si="391"/>
        <v>0</v>
      </c>
      <c r="BU227" s="3">
        <f>IF(BP227=0,0,IF(BR227-BS227=0,0,MIN(BR227-BS227,$D$1-$C227-SUMIF($J$15:BT$15,"Snowball",$J227:BT227))))</f>
        <v>0</v>
      </c>
      <c r="BV227" s="3">
        <f t="shared" si="421"/>
        <v>0</v>
      </c>
      <c r="BW227" s="104">
        <f t="shared" si="466"/>
        <v>0</v>
      </c>
      <c r="BX227" s="3">
        <f t="shared" si="467"/>
        <v>0</v>
      </c>
      <c r="BY227" s="3">
        <f t="shared" si="468"/>
        <v>0</v>
      </c>
      <c r="BZ227" s="3">
        <f t="shared" si="392"/>
        <v>0</v>
      </c>
      <c r="CA227" s="3">
        <f t="shared" si="393"/>
        <v>0</v>
      </c>
      <c r="CB227" s="3">
        <f>IF(BW227=0,0,IF(BY227-BZ227=0,0,MIN(BY227-BZ227,$D$1-$C227-SUMIF($J$15:CA$15,"Snowball",$J227:CA227))))</f>
        <v>0</v>
      </c>
      <c r="CC227" s="3">
        <f t="shared" si="422"/>
        <v>0</v>
      </c>
      <c r="CD227" s="104">
        <f t="shared" si="469"/>
        <v>0</v>
      </c>
      <c r="CE227" s="3">
        <f t="shared" si="470"/>
        <v>0</v>
      </c>
      <c r="CF227" s="3">
        <f t="shared" si="471"/>
        <v>0</v>
      </c>
      <c r="CG227" s="3">
        <f t="shared" si="394"/>
        <v>0</v>
      </c>
      <c r="CH227" s="3">
        <f t="shared" si="395"/>
        <v>0</v>
      </c>
      <c r="CI227" s="3">
        <f>IF(CD227=0,0,IF(CF227-CG227=0,0,MIN(CF227-CG227,$D$1-$C227-SUMIF($J$15:CH$15,"Snowball",$J227:CH227))))</f>
        <v>0</v>
      </c>
      <c r="CJ227" s="3">
        <f t="shared" si="423"/>
        <v>0</v>
      </c>
      <c r="CK227" s="104">
        <f t="shared" si="472"/>
        <v>0</v>
      </c>
      <c r="CL227" s="3">
        <f t="shared" si="473"/>
        <v>0</v>
      </c>
      <c r="CM227" s="3">
        <f t="shared" si="474"/>
        <v>0</v>
      </c>
      <c r="CN227" s="3">
        <f t="shared" si="396"/>
        <v>0</v>
      </c>
      <c r="CO227" s="3">
        <f t="shared" si="397"/>
        <v>0</v>
      </c>
      <c r="CP227" s="3">
        <f>IF(CK227=0,0,IF(CM227-CN227=0,0,MIN(CM227-CN227,$D$1-$C227-SUMIF($J$15:CO$15,"Snowball",$J227:CO227))))</f>
        <v>0</v>
      </c>
      <c r="CQ227" s="3">
        <f t="shared" si="424"/>
        <v>0</v>
      </c>
      <c r="CR227" s="104">
        <f t="shared" si="475"/>
        <v>0</v>
      </c>
      <c r="CS227" s="3">
        <f t="shared" si="476"/>
        <v>0</v>
      </c>
      <c r="CT227" s="3">
        <f t="shared" si="477"/>
        <v>0</v>
      </c>
      <c r="CU227" s="3">
        <f t="shared" si="398"/>
        <v>0</v>
      </c>
      <c r="CV227" s="3">
        <f t="shared" si="399"/>
        <v>0</v>
      </c>
      <c r="CW227" s="3">
        <f>IF(CR227=0,0,IF(CT227-CU227=0,0,MIN(CT227-CU227,$D$1-$C227-SUMIF($J$15:CV$15,"Snowball",$J227:CV227))))</f>
        <v>0</v>
      </c>
      <c r="CX227" s="3">
        <f t="shared" si="425"/>
        <v>0</v>
      </c>
      <c r="CY227" s="104">
        <f t="shared" si="478"/>
        <v>0</v>
      </c>
      <c r="CZ227" s="3">
        <f t="shared" si="479"/>
        <v>0</v>
      </c>
      <c r="DA227" s="3">
        <f t="shared" si="480"/>
        <v>0</v>
      </c>
      <c r="DB227" s="3">
        <f t="shared" si="400"/>
        <v>0</v>
      </c>
      <c r="DC227" s="3">
        <f t="shared" si="401"/>
        <v>0</v>
      </c>
      <c r="DD227" s="3">
        <f>IF(CY227=0,0,IF(DA227-DB227=0,0,MIN(DA227-DB227,$D$1-$C227-SUMIF($J$15:DC$15,"Snowball",$J227:DC227))))</f>
        <v>0</v>
      </c>
      <c r="DE227" s="3">
        <f t="shared" si="426"/>
        <v>0</v>
      </c>
      <c r="DF227" s="104">
        <f t="shared" si="481"/>
        <v>0</v>
      </c>
      <c r="DG227" s="3">
        <f t="shared" si="482"/>
        <v>0</v>
      </c>
      <c r="DH227" s="3">
        <f t="shared" si="483"/>
        <v>0</v>
      </c>
      <c r="DI227" s="3">
        <f t="shared" si="402"/>
        <v>0</v>
      </c>
      <c r="DJ227" s="3">
        <f t="shared" si="403"/>
        <v>0</v>
      </c>
      <c r="DK227" s="3">
        <f>IF(DF227=0,0,IF(DH227-DI227=0,0,MIN(DH227-DI227,$D$1-$C227-SUMIF($J$15:DJ$15,"Snowball",$J227:DJ227))))</f>
        <v>0</v>
      </c>
      <c r="DL227" s="3">
        <f t="shared" si="427"/>
        <v>0</v>
      </c>
      <c r="DM227" s="104">
        <f t="shared" si="484"/>
        <v>0</v>
      </c>
      <c r="DN227" s="3">
        <f t="shared" si="485"/>
        <v>0</v>
      </c>
      <c r="DO227" s="3">
        <f t="shared" si="486"/>
        <v>0</v>
      </c>
      <c r="DP227" s="3">
        <f t="shared" si="404"/>
        <v>0</v>
      </c>
      <c r="DQ227" s="3">
        <f t="shared" si="405"/>
        <v>0</v>
      </c>
      <c r="DR227" s="3">
        <f>IF(DM227=0,0,IF(DO227-DP227=0,0,MIN(DO227-DP227,$D$1-$C227-SUMIF($J$15:DQ$15,"Snowball",$J227:DQ227))))</f>
        <v>0</v>
      </c>
      <c r="DS227" s="3">
        <f t="shared" si="428"/>
        <v>0</v>
      </c>
      <c r="DT227" s="104">
        <f t="shared" si="487"/>
        <v>0</v>
      </c>
      <c r="DU227" s="3">
        <f t="shared" si="488"/>
        <v>0</v>
      </c>
      <c r="DV227" s="3">
        <f t="shared" si="489"/>
        <v>0</v>
      </c>
      <c r="DW227" s="3">
        <f t="shared" si="406"/>
        <v>0</v>
      </c>
      <c r="DX227" s="3">
        <f t="shared" si="407"/>
        <v>0</v>
      </c>
      <c r="DY227" s="3">
        <f>IF(DT227=0,0,IF(DV227-DW227=0,0,MIN(DV227-DW227,$D$1-$C227-SUMIF($J$15:DX$15,"Snowball",$J227:DX227))))</f>
        <v>0</v>
      </c>
      <c r="DZ227" s="3">
        <f t="shared" si="429"/>
        <v>0</v>
      </c>
      <c r="EA227" s="104">
        <f t="shared" si="490"/>
        <v>0</v>
      </c>
      <c r="EB227" s="3">
        <f t="shared" si="491"/>
        <v>0</v>
      </c>
      <c r="EC227" s="3">
        <f t="shared" si="492"/>
        <v>0</v>
      </c>
      <c r="ED227" s="3">
        <f t="shared" si="408"/>
        <v>0</v>
      </c>
      <c r="EE227" s="3">
        <f t="shared" si="409"/>
        <v>0</v>
      </c>
      <c r="EF227" s="3">
        <f>IF(EA227=0,0,IF(EC227-ED227=0,0,MIN(EC227-ED227,$D$1-$C227-SUMIF($J$15:EE$15,"Snowball",$J227:EE227))))</f>
        <v>0</v>
      </c>
      <c r="EG227" s="3">
        <f t="shared" si="430"/>
        <v>0</v>
      </c>
      <c r="EH227" s="104">
        <f t="shared" si="493"/>
        <v>0</v>
      </c>
      <c r="EI227" s="3">
        <f t="shared" si="494"/>
        <v>0</v>
      </c>
      <c r="EJ227" s="3">
        <f t="shared" si="495"/>
        <v>0</v>
      </c>
      <c r="EK227" s="3">
        <f t="shared" si="410"/>
        <v>0</v>
      </c>
      <c r="EL227" s="3">
        <f t="shared" si="411"/>
        <v>0</v>
      </c>
      <c r="EM227" s="3">
        <f>IF(EH227=0,0,IF(EJ227-EK227=0,0,MIN(EJ227-EK227,$D$1-$C227-SUMIF($J$15:EL$15,"Snowball",$J227:EL227))))</f>
        <v>0</v>
      </c>
      <c r="EN227" s="3">
        <f t="shared" si="431"/>
        <v>0</v>
      </c>
    </row>
    <row r="228" spans="1:144" x14ac:dyDescent="0.25">
      <c r="A228" s="1" t="s">
        <v>228</v>
      </c>
      <c r="B228" s="76">
        <f t="shared" si="432"/>
        <v>0</v>
      </c>
      <c r="C228" s="3">
        <f t="shared" si="433"/>
        <v>0</v>
      </c>
      <c r="D228" s="101">
        <f t="shared" si="434"/>
        <v>0</v>
      </c>
      <c r="E228" s="104">
        <f t="shared" si="435"/>
        <v>0</v>
      </c>
      <c r="F228" s="3">
        <f t="shared" si="436"/>
        <v>0</v>
      </c>
      <c r="G228" s="3">
        <f t="shared" si="437"/>
        <v>0</v>
      </c>
      <c r="H228" s="3">
        <f t="shared" si="372"/>
        <v>0</v>
      </c>
      <c r="I228" s="3">
        <f t="shared" si="373"/>
        <v>0</v>
      </c>
      <c r="J228" s="3">
        <f t="shared" si="438"/>
        <v>0</v>
      </c>
      <c r="K228" s="3">
        <f t="shared" si="412"/>
        <v>0</v>
      </c>
      <c r="L228" s="104">
        <f t="shared" si="439"/>
        <v>0</v>
      </c>
      <c r="M228" s="3">
        <f t="shared" si="440"/>
        <v>0</v>
      </c>
      <c r="N228" s="3">
        <f t="shared" si="441"/>
        <v>0</v>
      </c>
      <c r="O228" s="3">
        <f t="shared" si="374"/>
        <v>0</v>
      </c>
      <c r="P228" s="3">
        <f t="shared" si="375"/>
        <v>0</v>
      </c>
      <c r="Q228" s="3">
        <f>IF(L228=0,0,IF(N228-O228=0,0,MIN(N228-O228,$D$1-$C228-SUMIF($J$15:P$15,"Snowball",$J228:P228))))</f>
        <v>0</v>
      </c>
      <c r="R228" s="3">
        <f t="shared" si="413"/>
        <v>0</v>
      </c>
      <c r="S228" s="104">
        <f t="shared" si="442"/>
        <v>0</v>
      </c>
      <c r="T228" s="3">
        <f t="shared" si="443"/>
        <v>0</v>
      </c>
      <c r="U228" s="3">
        <f t="shared" si="444"/>
        <v>0</v>
      </c>
      <c r="V228" s="3">
        <f t="shared" si="376"/>
        <v>0</v>
      </c>
      <c r="W228" s="3">
        <f t="shared" si="377"/>
        <v>0</v>
      </c>
      <c r="X228" s="3">
        <f>IF(S228=0,0,IF(U228-V228=0,0,MIN(U228-V228,$D$1-$C228-SUMIF($J$15:W$15,"Snowball",$J228:W228))))</f>
        <v>0</v>
      </c>
      <c r="Y228" s="3">
        <f t="shared" si="414"/>
        <v>0</v>
      </c>
      <c r="Z228" s="104">
        <f t="shared" si="445"/>
        <v>0</v>
      </c>
      <c r="AA228" s="3">
        <f t="shared" si="446"/>
        <v>0</v>
      </c>
      <c r="AB228" s="3">
        <f t="shared" si="447"/>
        <v>0</v>
      </c>
      <c r="AC228" s="3">
        <f t="shared" si="378"/>
        <v>0</v>
      </c>
      <c r="AD228" s="3">
        <f t="shared" si="379"/>
        <v>0</v>
      </c>
      <c r="AE228" s="3">
        <f>IF(Z228=0,0,IF(AB228-AC228=0,0,MIN(AB228-AC228,$D$1-$C228-SUMIF($J$15:AD$15,"Snowball",$J228:AD228))))</f>
        <v>0</v>
      </c>
      <c r="AF228" s="3">
        <f t="shared" si="415"/>
        <v>0</v>
      </c>
      <c r="AG228" s="104">
        <f t="shared" si="448"/>
        <v>0</v>
      </c>
      <c r="AH228" s="3">
        <f t="shared" si="449"/>
        <v>0</v>
      </c>
      <c r="AI228" s="3">
        <f t="shared" si="450"/>
        <v>0</v>
      </c>
      <c r="AJ228" s="3">
        <f t="shared" si="380"/>
        <v>0</v>
      </c>
      <c r="AK228" s="3">
        <f t="shared" si="381"/>
        <v>0</v>
      </c>
      <c r="AL228" s="3">
        <f>IF(AG228=0,0,IF(AI228-AJ228=0,0,MIN(AI228-AJ228,$D$1-$C228-SUMIF($J$15:AK$15,"Snowball",$J228:AK228))))</f>
        <v>0</v>
      </c>
      <c r="AM228" s="3">
        <f t="shared" si="416"/>
        <v>0</v>
      </c>
      <c r="AN228" s="104">
        <f t="shared" si="451"/>
        <v>0</v>
      </c>
      <c r="AO228" s="3">
        <f t="shared" si="452"/>
        <v>0</v>
      </c>
      <c r="AP228" s="3">
        <f t="shared" si="453"/>
        <v>0</v>
      </c>
      <c r="AQ228" s="3">
        <f t="shared" si="382"/>
        <v>0</v>
      </c>
      <c r="AR228" s="3">
        <f t="shared" si="383"/>
        <v>0</v>
      </c>
      <c r="AS228" s="3">
        <f>IF(AN228=0,0,IF(AP228-AQ228=0,0,MIN(AP228-AQ228,$D$1-$C228-SUMIF($J$15:AR$15,"Snowball",$J228:AR228))))</f>
        <v>0</v>
      </c>
      <c r="AT228" s="3">
        <f t="shared" si="417"/>
        <v>0</v>
      </c>
      <c r="AU228" s="104">
        <f t="shared" si="454"/>
        <v>0</v>
      </c>
      <c r="AV228" s="3">
        <f t="shared" si="455"/>
        <v>0</v>
      </c>
      <c r="AW228" s="3">
        <f t="shared" si="456"/>
        <v>0</v>
      </c>
      <c r="AX228" s="3">
        <f t="shared" si="384"/>
        <v>0</v>
      </c>
      <c r="AY228" s="3">
        <f t="shared" si="385"/>
        <v>0</v>
      </c>
      <c r="AZ228" s="3">
        <f>IF(AU228=0,0,IF(AW228-AX228=0,0,MIN(AW228-AX228,$D$1-$C228-SUMIF($J$15:AY$15,"Snowball",$J228:AY228))))</f>
        <v>0</v>
      </c>
      <c r="BA228" s="3">
        <f t="shared" si="418"/>
        <v>0</v>
      </c>
      <c r="BB228" s="104">
        <f t="shared" si="457"/>
        <v>0</v>
      </c>
      <c r="BC228" s="3">
        <f t="shared" si="458"/>
        <v>0</v>
      </c>
      <c r="BD228" s="3">
        <f t="shared" si="459"/>
        <v>0</v>
      </c>
      <c r="BE228" s="3">
        <f t="shared" si="386"/>
        <v>0</v>
      </c>
      <c r="BF228" s="3">
        <f t="shared" si="387"/>
        <v>0</v>
      </c>
      <c r="BG228" s="3">
        <f>IF(BB228=0,0,IF(BD228-BE228=0,0,MIN(BD228-BE228,$D$1-$C228-SUMIF($J$15:BF$15,"Snowball",$J228:BF228))))</f>
        <v>0</v>
      </c>
      <c r="BH228" s="3">
        <f t="shared" si="419"/>
        <v>0</v>
      </c>
      <c r="BI228" s="104">
        <f t="shared" si="460"/>
        <v>0</v>
      </c>
      <c r="BJ228" s="3">
        <f t="shared" si="461"/>
        <v>0</v>
      </c>
      <c r="BK228" s="3">
        <f t="shared" si="462"/>
        <v>0</v>
      </c>
      <c r="BL228" s="3">
        <f t="shared" si="388"/>
        <v>0</v>
      </c>
      <c r="BM228" s="3">
        <f t="shared" si="389"/>
        <v>0</v>
      </c>
      <c r="BN228" s="3">
        <f>IF(BI228=0,0,IF(BK228-BL228=0,0,MIN(BK228-BL228,$D$1-$C228-SUMIF($J$15:BM$15,"Snowball",$J228:BM228))))</f>
        <v>0</v>
      </c>
      <c r="BO228" s="3">
        <f t="shared" si="420"/>
        <v>0</v>
      </c>
      <c r="BP228" s="104">
        <f t="shared" si="463"/>
        <v>0</v>
      </c>
      <c r="BQ228" s="3">
        <f t="shared" si="464"/>
        <v>0</v>
      </c>
      <c r="BR228" s="3">
        <f t="shared" si="465"/>
        <v>0</v>
      </c>
      <c r="BS228" s="3">
        <f t="shared" si="390"/>
        <v>0</v>
      </c>
      <c r="BT228" s="3">
        <f t="shared" si="391"/>
        <v>0</v>
      </c>
      <c r="BU228" s="3">
        <f>IF(BP228=0,0,IF(BR228-BS228=0,0,MIN(BR228-BS228,$D$1-$C228-SUMIF($J$15:BT$15,"Snowball",$J228:BT228))))</f>
        <v>0</v>
      </c>
      <c r="BV228" s="3">
        <f t="shared" si="421"/>
        <v>0</v>
      </c>
      <c r="BW228" s="104">
        <f t="shared" si="466"/>
        <v>0</v>
      </c>
      <c r="BX228" s="3">
        <f t="shared" si="467"/>
        <v>0</v>
      </c>
      <c r="BY228" s="3">
        <f t="shared" si="468"/>
        <v>0</v>
      </c>
      <c r="BZ228" s="3">
        <f t="shared" si="392"/>
        <v>0</v>
      </c>
      <c r="CA228" s="3">
        <f t="shared" si="393"/>
        <v>0</v>
      </c>
      <c r="CB228" s="3">
        <f>IF(BW228=0,0,IF(BY228-BZ228=0,0,MIN(BY228-BZ228,$D$1-$C228-SUMIF($J$15:CA$15,"Snowball",$J228:CA228))))</f>
        <v>0</v>
      </c>
      <c r="CC228" s="3">
        <f t="shared" si="422"/>
        <v>0</v>
      </c>
      <c r="CD228" s="104">
        <f t="shared" si="469"/>
        <v>0</v>
      </c>
      <c r="CE228" s="3">
        <f t="shared" si="470"/>
        <v>0</v>
      </c>
      <c r="CF228" s="3">
        <f t="shared" si="471"/>
        <v>0</v>
      </c>
      <c r="CG228" s="3">
        <f t="shared" si="394"/>
        <v>0</v>
      </c>
      <c r="CH228" s="3">
        <f t="shared" si="395"/>
        <v>0</v>
      </c>
      <c r="CI228" s="3">
        <f>IF(CD228=0,0,IF(CF228-CG228=0,0,MIN(CF228-CG228,$D$1-$C228-SUMIF($J$15:CH$15,"Snowball",$J228:CH228))))</f>
        <v>0</v>
      </c>
      <c r="CJ228" s="3">
        <f t="shared" si="423"/>
        <v>0</v>
      </c>
      <c r="CK228" s="104">
        <f t="shared" si="472"/>
        <v>0</v>
      </c>
      <c r="CL228" s="3">
        <f t="shared" si="473"/>
        <v>0</v>
      </c>
      <c r="CM228" s="3">
        <f t="shared" si="474"/>
        <v>0</v>
      </c>
      <c r="CN228" s="3">
        <f t="shared" si="396"/>
        <v>0</v>
      </c>
      <c r="CO228" s="3">
        <f t="shared" si="397"/>
        <v>0</v>
      </c>
      <c r="CP228" s="3">
        <f>IF(CK228=0,0,IF(CM228-CN228=0,0,MIN(CM228-CN228,$D$1-$C228-SUMIF($J$15:CO$15,"Snowball",$J228:CO228))))</f>
        <v>0</v>
      </c>
      <c r="CQ228" s="3">
        <f t="shared" si="424"/>
        <v>0</v>
      </c>
      <c r="CR228" s="104">
        <f t="shared" si="475"/>
        <v>0</v>
      </c>
      <c r="CS228" s="3">
        <f t="shared" si="476"/>
        <v>0</v>
      </c>
      <c r="CT228" s="3">
        <f t="shared" si="477"/>
        <v>0</v>
      </c>
      <c r="CU228" s="3">
        <f t="shared" si="398"/>
        <v>0</v>
      </c>
      <c r="CV228" s="3">
        <f t="shared" si="399"/>
        <v>0</v>
      </c>
      <c r="CW228" s="3">
        <f>IF(CR228=0,0,IF(CT228-CU228=0,0,MIN(CT228-CU228,$D$1-$C228-SUMIF($J$15:CV$15,"Snowball",$J228:CV228))))</f>
        <v>0</v>
      </c>
      <c r="CX228" s="3">
        <f t="shared" si="425"/>
        <v>0</v>
      </c>
      <c r="CY228" s="104">
        <f t="shared" si="478"/>
        <v>0</v>
      </c>
      <c r="CZ228" s="3">
        <f t="shared" si="479"/>
        <v>0</v>
      </c>
      <c r="DA228" s="3">
        <f t="shared" si="480"/>
        <v>0</v>
      </c>
      <c r="DB228" s="3">
        <f t="shared" si="400"/>
        <v>0</v>
      </c>
      <c r="DC228" s="3">
        <f t="shared" si="401"/>
        <v>0</v>
      </c>
      <c r="DD228" s="3">
        <f>IF(CY228=0,0,IF(DA228-DB228=0,0,MIN(DA228-DB228,$D$1-$C228-SUMIF($J$15:DC$15,"Snowball",$J228:DC228))))</f>
        <v>0</v>
      </c>
      <c r="DE228" s="3">
        <f t="shared" si="426"/>
        <v>0</v>
      </c>
      <c r="DF228" s="104">
        <f t="shared" si="481"/>
        <v>0</v>
      </c>
      <c r="DG228" s="3">
        <f t="shared" si="482"/>
        <v>0</v>
      </c>
      <c r="DH228" s="3">
        <f t="shared" si="483"/>
        <v>0</v>
      </c>
      <c r="DI228" s="3">
        <f t="shared" si="402"/>
        <v>0</v>
      </c>
      <c r="DJ228" s="3">
        <f t="shared" si="403"/>
        <v>0</v>
      </c>
      <c r="DK228" s="3">
        <f>IF(DF228=0,0,IF(DH228-DI228=0,0,MIN(DH228-DI228,$D$1-$C228-SUMIF($J$15:DJ$15,"Snowball",$J228:DJ228))))</f>
        <v>0</v>
      </c>
      <c r="DL228" s="3">
        <f t="shared" si="427"/>
        <v>0</v>
      </c>
      <c r="DM228" s="104">
        <f t="shared" si="484"/>
        <v>0</v>
      </c>
      <c r="DN228" s="3">
        <f t="shared" si="485"/>
        <v>0</v>
      </c>
      <c r="DO228" s="3">
        <f t="shared" si="486"/>
        <v>0</v>
      </c>
      <c r="DP228" s="3">
        <f t="shared" si="404"/>
        <v>0</v>
      </c>
      <c r="DQ228" s="3">
        <f t="shared" si="405"/>
        <v>0</v>
      </c>
      <c r="DR228" s="3">
        <f>IF(DM228=0,0,IF(DO228-DP228=0,0,MIN(DO228-DP228,$D$1-$C228-SUMIF($J$15:DQ$15,"Snowball",$J228:DQ228))))</f>
        <v>0</v>
      </c>
      <c r="DS228" s="3">
        <f t="shared" si="428"/>
        <v>0</v>
      </c>
      <c r="DT228" s="104">
        <f t="shared" si="487"/>
        <v>0</v>
      </c>
      <c r="DU228" s="3">
        <f t="shared" si="488"/>
        <v>0</v>
      </c>
      <c r="DV228" s="3">
        <f t="shared" si="489"/>
        <v>0</v>
      </c>
      <c r="DW228" s="3">
        <f t="shared" si="406"/>
        <v>0</v>
      </c>
      <c r="DX228" s="3">
        <f t="shared" si="407"/>
        <v>0</v>
      </c>
      <c r="DY228" s="3">
        <f>IF(DT228=0,0,IF(DV228-DW228=0,0,MIN(DV228-DW228,$D$1-$C228-SUMIF($J$15:DX$15,"Snowball",$J228:DX228))))</f>
        <v>0</v>
      </c>
      <c r="DZ228" s="3">
        <f t="shared" si="429"/>
        <v>0</v>
      </c>
      <c r="EA228" s="104">
        <f t="shared" si="490"/>
        <v>0</v>
      </c>
      <c r="EB228" s="3">
        <f t="shared" si="491"/>
        <v>0</v>
      </c>
      <c r="EC228" s="3">
        <f t="shared" si="492"/>
        <v>0</v>
      </c>
      <c r="ED228" s="3">
        <f t="shared" si="408"/>
        <v>0</v>
      </c>
      <c r="EE228" s="3">
        <f t="shared" si="409"/>
        <v>0</v>
      </c>
      <c r="EF228" s="3">
        <f>IF(EA228=0,0,IF(EC228-ED228=0,0,MIN(EC228-ED228,$D$1-$C228-SUMIF($J$15:EE$15,"Snowball",$J228:EE228))))</f>
        <v>0</v>
      </c>
      <c r="EG228" s="3">
        <f t="shared" si="430"/>
        <v>0</v>
      </c>
      <c r="EH228" s="104">
        <f t="shared" si="493"/>
        <v>0</v>
      </c>
      <c r="EI228" s="3">
        <f t="shared" si="494"/>
        <v>0</v>
      </c>
      <c r="EJ228" s="3">
        <f t="shared" si="495"/>
        <v>0</v>
      </c>
      <c r="EK228" s="3">
        <f t="shared" si="410"/>
        <v>0</v>
      </c>
      <c r="EL228" s="3">
        <f t="shared" si="411"/>
        <v>0</v>
      </c>
      <c r="EM228" s="3">
        <f>IF(EH228=0,0,IF(EJ228-EK228=0,0,MIN(EJ228-EK228,$D$1-$C228-SUMIF($J$15:EL$15,"Snowball",$J228:EL228))))</f>
        <v>0</v>
      </c>
      <c r="EN228" s="3">
        <f t="shared" si="431"/>
        <v>0</v>
      </c>
    </row>
    <row r="229" spans="1:144" x14ac:dyDescent="0.25">
      <c r="A229" s="1" t="s">
        <v>229</v>
      </c>
      <c r="B229" s="76">
        <f t="shared" si="432"/>
        <v>0</v>
      </c>
      <c r="C229" s="3">
        <f t="shared" si="433"/>
        <v>0</v>
      </c>
      <c r="D229" s="101">
        <f t="shared" si="434"/>
        <v>0</v>
      </c>
      <c r="E229" s="104">
        <f t="shared" si="435"/>
        <v>0</v>
      </c>
      <c r="F229" s="3">
        <f t="shared" si="436"/>
        <v>0</v>
      </c>
      <c r="G229" s="3">
        <f t="shared" si="437"/>
        <v>0</v>
      </c>
      <c r="H229" s="3">
        <f t="shared" si="372"/>
        <v>0</v>
      </c>
      <c r="I229" s="3">
        <f t="shared" si="373"/>
        <v>0</v>
      </c>
      <c r="J229" s="3">
        <f t="shared" si="438"/>
        <v>0</v>
      </c>
      <c r="K229" s="3">
        <f t="shared" si="412"/>
        <v>0</v>
      </c>
      <c r="L229" s="104">
        <f t="shared" si="439"/>
        <v>0</v>
      </c>
      <c r="M229" s="3">
        <f t="shared" si="440"/>
        <v>0</v>
      </c>
      <c r="N229" s="3">
        <f t="shared" si="441"/>
        <v>0</v>
      </c>
      <c r="O229" s="3">
        <f t="shared" si="374"/>
        <v>0</v>
      </c>
      <c r="P229" s="3">
        <f t="shared" si="375"/>
        <v>0</v>
      </c>
      <c r="Q229" s="3">
        <f>IF(L229=0,0,IF(N229-O229=0,0,MIN(N229-O229,$D$1-$C229-SUMIF($J$15:P$15,"Snowball",$J229:P229))))</f>
        <v>0</v>
      </c>
      <c r="R229" s="3">
        <f t="shared" si="413"/>
        <v>0</v>
      </c>
      <c r="S229" s="104">
        <f t="shared" si="442"/>
        <v>0</v>
      </c>
      <c r="T229" s="3">
        <f t="shared" si="443"/>
        <v>0</v>
      </c>
      <c r="U229" s="3">
        <f t="shared" si="444"/>
        <v>0</v>
      </c>
      <c r="V229" s="3">
        <f t="shared" si="376"/>
        <v>0</v>
      </c>
      <c r="W229" s="3">
        <f t="shared" si="377"/>
        <v>0</v>
      </c>
      <c r="X229" s="3">
        <f>IF(S229=0,0,IF(U229-V229=0,0,MIN(U229-V229,$D$1-$C229-SUMIF($J$15:W$15,"Snowball",$J229:W229))))</f>
        <v>0</v>
      </c>
      <c r="Y229" s="3">
        <f t="shared" si="414"/>
        <v>0</v>
      </c>
      <c r="Z229" s="104">
        <f t="shared" si="445"/>
        <v>0</v>
      </c>
      <c r="AA229" s="3">
        <f t="shared" si="446"/>
        <v>0</v>
      </c>
      <c r="AB229" s="3">
        <f t="shared" si="447"/>
        <v>0</v>
      </c>
      <c r="AC229" s="3">
        <f t="shared" si="378"/>
        <v>0</v>
      </c>
      <c r="AD229" s="3">
        <f t="shared" si="379"/>
        <v>0</v>
      </c>
      <c r="AE229" s="3">
        <f>IF(Z229=0,0,IF(AB229-AC229=0,0,MIN(AB229-AC229,$D$1-$C229-SUMIF($J$15:AD$15,"Snowball",$J229:AD229))))</f>
        <v>0</v>
      </c>
      <c r="AF229" s="3">
        <f t="shared" si="415"/>
        <v>0</v>
      </c>
      <c r="AG229" s="104">
        <f t="shared" si="448"/>
        <v>0</v>
      </c>
      <c r="AH229" s="3">
        <f t="shared" si="449"/>
        <v>0</v>
      </c>
      <c r="AI229" s="3">
        <f t="shared" si="450"/>
        <v>0</v>
      </c>
      <c r="AJ229" s="3">
        <f t="shared" si="380"/>
        <v>0</v>
      </c>
      <c r="AK229" s="3">
        <f t="shared" si="381"/>
        <v>0</v>
      </c>
      <c r="AL229" s="3">
        <f>IF(AG229=0,0,IF(AI229-AJ229=0,0,MIN(AI229-AJ229,$D$1-$C229-SUMIF($J$15:AK$15,"Snowball",$J229:AK229))))</f>
        <v>0</v>
      </c>
      <c r="AM229" s="3">
        <f t="shared" si="416"/>
        <v>0</v>
      </c>
      <c r="AN229" s="104">
        <f t="shared" si="451"/>
        <v>0</v>
      </c>
      <c r="AO229" s="3">
        <f t="shared" si="452"/>
        <v>0</v>
      </c>
      <c r="AP229" s="3">
        <f t="shared" si="453"/>
        <v>0</v>
      </c>
      <c r="AQ229" s="3">
        <f t="shared" si="382"/>
        <v>0</v>
      </c>
      <c r="AR229" s="3">
        <f t="shared" si="383"/>
        <v>0</v>
      </c>
      <c r="AS229" s="3">
        <f>IF(AN229=0,0,IF(AP229-AQ229=0,0,MIN(AP229-AQ229,$D$1-$C229-SUMIF($J$15:AR$15,"Snowball",$J229:AR229))))</f>
        <v>0</v>
      </c>
      <c r="AT229" s="3">
        <f t="shared" si="417"/>
        <v>0</v>
      </c>
      <c r="AU229" s="104">
        <f t="shared" si="454"/>
        <v>0</v>
      </c>
      <c r="AV229" s="3">
        <f t="shared" si="455"/>
        <v>0</v>
      </c>
      <c r="AW229" s="3">
        <f t="shared" si="456"/>
        <v>0</v>
      </c>
      <c r="AX229" s="3">
        <f t="shared" si="384"/>
        <v>0</v>
      </c>
      <c r="AY229" s="3">
        <f t="shared" si="385"/>
        <v>0</v>
      </c>
      <c r="AZ229" s="3">
        <f>IF(AU229=0,0,IF(AW229-AX229=0,0,MIN(AW229-AX229,$D$1-$C229-SUMIF($J$15:AY$15,"Snowball",$J229:AY229))))</f>
        <v>0</v>
      </c>
      <c r="BA229" s="3">
        <f t="shared" si="418"/>
        <v>0</v>
      </c>
      <c r="BB229" s="104">
        <f t="shared" si="457"/>
        <v>0</v>
      </c>
      <c r="BC229" s="3">
        <f t="shared" si="458"/>
        <v>0</v>
      </c>
      <c r="BD229" s="3">
        <f t="shared" si="459"/>
        <v>0</v>
      </c>
      <c r="BE229" s="3">
        <f t="shared" si="386"/>
        <v>0</v>
      </c>
      <c r="BF229" s="3">
        <f t="shared" si="387"/>
        <v>0</v>
      </c>
      <c r="BG229" s="3">
        <f>IF(BB229=0,0,IF(BD229-BE229=0,0,MIN(BD229-BE229,$D$1-$C229-SUMIF($J$15:BF$15,"Snowball",$J229:BF229))))</f>
        <v>0</v>
      </c>
      <c r="BH229" s="3">
        <f t="shared" si="419"/>
        <v>0</v>
      </c>
      <c r="BI229" s="104">
        <f t="shared" si="460"/>
        <v>0</v>
      </c>
      <c r="BJ229" s="3">
        <f t="shared" si="461"/>
        <v>0</v>
      </c>
      <c r="BK229" s="3">
        <f t="shared" si="462"/>
        <v>0</v>
      </c>
      <c r="BL229" s="3">
        <f t="shared" si="388"/>
        <v>0</v>
      </c>
      <c r="BM229" s="3">
        <f t="shared" si="389"/>
        <v>0</v>
      </c>
      <c r="BN229" s="3">
        <f>IF(BI229=0,0,IF(BK229-BL229=0,0,MIN(BK229-BL229,$D$1-$C229-SUMIF($J$15:BM$15,"Snowball",$J229:BM229))))</f>
        <v>0</v>
      </c>
      <c r="BO229" s="3">
        <f t="shared" si="420"/>
        <v>0</v>
      </c>
      <c r="BP229" s="104">
        <f t="shared" si="463"/>
        <v>0</v>
      </c>
      <c r="BQ229" s="3">
        <f t="shared" si="464"/>
        <v>0</v>
      </c>
      <c r="BR229" s="3">
        <f t="shared" si="465"/>
        <v>0</v>
      </c>
      <c r="BS229" s="3">
        <f t="shared" si="390"/>
        <v>0</v>
      </c>
      <c r="BT229" s="3">
        <f t="shared" si="391"/>
        <v>0</v>
      </c>
      <c r="BU229" s="3">
        <f>IF(BP229=0,0,IF(BR229-BS229=0,0,MIN(BR229-BS229,$D$1-$C229-SUMIF($J$15:BT$15,"Snowball",$J229:BT229))))</f>
        <v>0</v>
      </c>
      <c r="BV229" s="3">
        <f t="shared" si="421"/>
        <v>0</v>
      </c>
      <c r="BW229" s="104">
        <f t="shared" si="466"/>
        <v>0</v>
      </c>
      <c r="BX229" s="3">
        <f t="shared" si="467"/>
        <v>0</v>
      </c>
      <c r="BY229" s="3">
        <f t="shared" si="468"/>
        <v>0</v>
      </c>
      <c r="BZ229" s="3">
        <f t="shared" si="392"/>
        <v>0</v>
      </c>
      <c r="CA229" s="3">
        <f t="shared" si="393"/>
        <v>0</v>
      </c>
      <c r="CB229" s="3">
        <f>IF(BW229=0,0,IF(BY229-BZ229=0,0,MIN(BY229-BZ229,$D$1-$C229-SUMIF($J$15:CA$15,"Snowball",$J229:CA229))))</f>
        <v>0</v>
      </c>
      <c r="CC229" s="3">
        <f t="shared" si="422"/>
        <v>0</v>
      </c>
      <c r="CD229" s="104">
        <f t="shared" si="469"/>
        <v>0</v>
      </c>
      <c r="CE229" s="3">
        <f t="shared" si="470"/>
        <v>0</v>
      </c>
      <c r="CF229" s="3">
        <f t="shared" si="471"/>
        <v>0</v>
      </c>
      <c r="CG229" s="3">
        <f t="shared" si="394"/>
        <v>0</v>
      </c>
      <c r="CH229" s="3">
        <f t="shared" si="395"/>
        <v>0</v>
      </c>
      <c r="CI229" s="3">
        <f>IF(CD229=0,0,IF(CF229-CG229=0,0,MIN(CF229-CG229,$D$1-$C229-SUMIF($J$15:CH$15,"Snowball",$J229:CH229))))</f>
        <v>0</v>
      </c>
      <c r="CJ229" s="3">
        <f t="shared" si="423"/>
        <v>0</v>
      </c>
      <c r="CK229" s="104">
        <f t="shared" si="472"/>
        <v>0</v>
      </c>
      <c r="CL229" s="3">
        <f t="shared" si="473"/>
        <v>0</v>
      </c>
      <c r="CM229" s="3">
        <f t="shared" si="474"/>
        <v>0</v>
      </c>
      <c r="CN229" s="3">
        <f t="shared" si="396"/>
        <v>0</v>
      </c>
      <c r="CO229" s="3">
        <f t="shared" si="397"/>
        <v>0</v>
      </c>
      <c r="CP229" s="3">
        <f>IF(CK229=0,0,IF(CM229-CN229=0,0,MIN(CM229-CN229,$D$1-$C229-SUMIF($J$15:CO$15,"Snowball",$J229:CO229))))</f>
        <v>0</v>
      </c>
      <c r="CQ229" s="3">
        <f t="shared" si="424"/>
        <v>0</v>
      </c>
      <c r="CR229" s="104">
        <f t="shared" si="475"/>
        <v>0</v>
      </c>
      <c r="CS229" s="3">
        <f t="shared" si="476"/>
        <v>0</v>
      </c>
      <c r="CT229" s="3">
        <f t="shared" si="477"/>
        <v>0</v>
      </c>
      <c r="CU229" s="3">
        <f t="shared" si="398"/>
        <v>0</v>
      </c>
      <c r="CV229" s="3">
        <f t="shared" si="399"/>
        <v>0</v>
      </c>
      <c r="CW229" s="3">
        <f>IF(CR229=0,0,IF(CT229-CU229=0,0,MIN(CT229-CU229,$D$1-$C229-SUMIF($J$15:CV$15,"Snowball",$J229:CV229))))</f>
        <v>0</v>
      </c>
      <c r="CX229" s="3">
        <f t="shared" si="425"/>
        <v>0</v>
      </c>
      <c r="CY229" s="104">
        <f t="shared" si="478"/>
        <v>0</v>
      </c>
      <c r="CZ229" s="3">
        <f t="shared" si="479"/>
        <v>0</v>
      </c>
      <c r="DA229" s="3">
        <f t="shared" si="480"/>
        <v>0</v>
      </c>
      <c r="DB229" s="3">
        <f t="shared" si="400"/>
        <v>0</v>
      </c>
      <c r="DC229" s="3">
        <f t="shared" si="401"/>
        <v>0</v>
      </c>
      <c r="DD229" s="3">
        <f>IF(CY229=0,0,IF(DA229-DB229=0,0,MIN(DA229-DB229,$D$1-$C229-SUMIF($J$15:DC$15,"Snowball",$J229:DC229))))</f>
        <v>0</v>
      </c>
      <c r="DE229" s="3">
        <f t="shared" si="426"/>
        <v>0</v>
      </c>
      <c r="DF229" s="104">
        <f t="shared" si="481"/>
        <v>0</v>
      </c>
      <c r="DG229" s="3">
        <f t="shared" si="482"/>
        <v>0</v>
      </c>
      <c r="DH229" s="3">
        <f t="shared" si="483"/>
        <v>0</v>
      </c>
      <c r="DI229" s="3">
        <f t="shared" si="402"/>
        <v>0</v>
      </c>
      <c r="DJ229" s="3">
        <f t="shared" si="403"/>
        <v>0</v>
      </c>
      <c r="DK229" s="3">
        <f>IF(DF229=0,0,IF(DH229-DI229=0,0,MIN(DH229-DI229,$D$1-$C229-SUMIF($J$15:DJ$15,"Snowball",$J229:DJ229))))</f>
        <v>0</v>
      </c>
      <c r="DL229" s="3">
        <f t="shared" si="427"/>
        <v>0</v>
      </c>
      <c r="DM229" s="104">
        <f t="shared" si="484"/>
        <v>0</v>
      </c>
      <c r="DN229" s="3">
        <f t="shared" si="485"/>
        <v>0</v>
      </c>
      <c r="DO229" s="3">
        <f t="shared" si="486"/>
        <v>0</v>
      </c>
      <c r="DP229" s="3">
        <f t="shared" si="404"/>
        <v>0</v>
      </c>
      <c r="DQ229" s="3">
        <f t="shared" si="405"/>
        <v>0</v>
      </c>
      <c r="DR229" s="3">
        <f>IF(DM229=0,0,IF(DO229-DP229=0,0,MIN(DO229-DP229,$D$1-$C229-SUMIF($J$15:DQ$15,"Snowball",$J229:DQ229))))</f>
        <v>0</v>
      </c>
      <c r="DS229" s="3">
        <f t="shared" si="428"/>
        <v>0</v>
      </c>
      <c r="DT229" s="104">
        <f t="shared" si="487"/>
        <v>0</v>
      </c>
      <c r="DU229" s="3">
        <f t="shared" si="488"/>
        <v>0</v>
      </c>
      <c r="DV229" s="3">
        <f t="shared" si="489"/>
        <v>0</v>
      </c>
      <c r="DW229" s="3">
        <f t="shared" si="406"/>
        <v>0</v>
      </c>
      <c r="DX229" s="3">
        <f t="shared" si="407"/>
        <v>0</v>
      </c>
      <c r="DY229" s="3">
        <f>IF(DT229=0,0,IF(DV229-DW229=0,0,MIN(DV229-DW229,$D$1-$C229-SUMIF($J$15:DX$15,"Snowball",$J229:DX229))))</f>
        <v>0</v>
      </c>
      <c r="DZ229" s="3">
        <f t="shared" si="429"/>
        <v>0</v>
      </c>
      <c r="EA229" s="104">
        <f t="shared" si="490"/>
        <v>0</v>
      </c>
      <c r="EB229" s="3">
        <f t="shared" si="491"/>
        <v>0</v>
      </c>
      <c r="EC229" s="3">
        <f t="shared" si="492"/>
        <v>0</v>
      </c>
      <c r="ED229" s="3">
        <f t="shared" si="408"/>
        <v>0</v>
      </c>
      <c r="EE229" s="3">
        <f t="shared" si="409"/>
        <v>0</v>
      </c>
      <c r="EF229" s="3">
        <f>IF(EA229=0,0,IF(EC229-ED229=0,0,MIN(EC229-ED229,$D$1-$C229-SUMIF($J$15:EE$15,"Snowball",$J229:EE229))))</f>
        <v>0</v>
      </c>
      <c r="EG229" s="3">
        <f t="shared" si="430"/>
        <v>0</v>
      </c>
      <c r="EH229" s="104">
        <f t="shared" si="493"/>
        <v>0</v>
      </c>
      <c r="EI229" s="3">
        <f t="shared" si="494"/>
        <v>0</v>
      </c>
      <c r="EJ229" s="3">
        <f t="shared" si="495"/>
        <v>0</v>
      </c>
      <c r="EK229" s="3">
        <f t="shared" si="410"/>
        <v>0</v>
      </c>
      <c r="EL229" s="3">
        <f t="shared" si="411"/>
        <v>0</v>
      </c>
      <c r="EM229" s="3">
        <f>IF(EH229=0,0,IF(EJ229-EK229=0,0,MIN(EJ229-EK229,$D$1-$C229-SUMIF($J$15:EL$15,"Snowball",$J229:EL229))))</f>
        <v>0</v>
      </c>
      <c r="EN229" s="3">
        <f t="shared" si="431"/>
        <v>0</v>
      </c>
    </row>
    <row r="230" spans="1:144" x14ac:dyDescent="0.25">
      <c r="A230" s="1" t="s">
        <v>230</v>
      </c>
      <c r="B230" s="76">
        <f t="shared" si="432"/>
        <v>0</v>
      </c>
      <c r="C230" s="3">
        <f t="shared" si="433"/>
        <v>0</v>
      </c>
      <c r="D230" s="101">
        <f t="shared" si="434"/>
        <v>0</v>
      </c>
      <c r="E230" s="104">
        <f t="shared" si="435"/>
        <v>0</v>
      </c>
      <c r="F230" s="3">
        <f t="shared" si="436"/>
        <v>0</v>
      </c>
      <c r="G230" s="3">
        <f t="shared" si="437"/>
        <v>0</v>
      </c>
      <c r="H230" s="3">
        <f t="shared" si="372"/>
        <v>0</v>
      </c>
      <c r="I230" s="3">
        <f t="shared" si="373"/>
        <v>0</v>
      </c>
      <c r="J230" s="3">
        <f t="shared" si="438"/>
        <v>0</v>
      </c>
      <c r="K230" s="3">
        <f t="shared" si="412"/>
        <v>0</v>
      </c>
      <c r="L230" s="104">
        <f t="shared" si="439"/>
        <v>0</v>
      </c>
      <c r="M230" s="3">
        <f t="shared" si="440"/>
        <v>0</v>
      </c>
      <c r="N230" s="3">
        <f t="shared" si="441"/>
        <v>0</v>
      </c>
      <c r="O230" s="3">
        <f t="shared" si="374"/>
        <v>0</v>
      </c>
      <c r="P230" s="3">
        <f t="shared" si="375"/>
        <v>0</v>
      </c>
      <c r="Q230" s="3">
        <f>IF(L230=0,0,IF(N230-O230=0,0,MIN(N230-O230,$D$1-$C230-SUMIF($J$15:P$15,"Snowball",$J230:P230))))</f>
        <v>0</v>
      </c>
      <c r="R230" s="3">
        <f t="shared" si="413"/>
        <v>0</v>
      </c>
      <c r="S230" s="104">
        <f t="shared" si="442"/>
        <v>0</v>
      </c>
      <c r="T230" s="3">
        <f t="shared" si="443"/>
        <v>0</v>
      </c>
      <c r="U230" s="3">
        <f t="shared" si="444"/>
        <v>0</v>
      </c>
      <c r="V230" s="3">
        <f t="shared" si="376"/>
        <v>0</v>
      </c>
      <c r="W230" s="3">
        <f t="shared" si="377"/>
        <v>0</v>
      </c>
      <c r="X230" s="3">
        <f>IF(S230=0,0,IF(U230-V230=0,0,MIN(U230-V230,$D$1-$C230-SUMIF($J$15:W$15,"Snowball",$J230:W230))))</f>
        <v>0</v>
      </c>
      <c r="Y230" s="3">
        <f t="shared" si="414"/>
        <v>0</v>
      </c>
      <c r="Z230" s="104">
        <f t="shared" si="445"/>
        <v>0</v>
      </c>
      <c r="AA230" s="3">
        <f t="shared" si="446"/>
        <v>0</v>
      </c>
      <c r="AB230" s="3">
        <f t="shared" si="447"/>
        <v>0</v>
      </c>
      <c r="AC230" s="3">
        <f t="shared" si="378"/>
        <v>0</v>
      </c>
      <c r="AD230" s="3">
        <f t="shared" si="379"/>
        <v>0</v>
      </c>
      <c r="AE230" s="3">
        <f>IF(Z230=0,0,IF(AB230-AC230=0,0,MIN(AB230-AC230,$D$1-$C230-SUMIF($J$15:AD$15,"Snowball",$J230:AD230))))</f>
        <v>0</v>
      </c>
      <c r="AF230" s="3">
        <f t="shared" si="415"/>
        <v>0</v>
      </c>
      <c r="AG230" s="104">
        <f t="shared" si="448"/>
        <v>0</v>
      </c>
      <c r="AH230" s="3">
        <f t="shared" si="449"/>
        <v>0</v>
      </c>
      <c r="AI230" s="3">
        <f t="shared" si="450"/>
        <v>0</v>
      </c>
      <c r="AJ230" s="3">
        <f t="shared" si="380"/>
        <v>0</v>
      </c>
      <c r="AK230" s="3">
        <f t="shared" si="381"/>
        <v>0</v>
      </c>
      <c r="AL230" s="3">
        <f>IF(AG230=0,0,IF(AI230-AJ230=0,0,MIN(AI230-AJ230,$D$1-$C230-SUMIF($J$15:AK$15,"Snowball",$J230:AK230))))</f>
        <v>0</v>
      </c>
      <c r="AM230" s="3">
        <f t="shared" si="416"/>
        <v>0</v>
      </c>
      <c r="AN230" s="104">
        <f t="shared" si="451"/>
        <v>0</v>
      </c>
      <c r="AO230" s="3">
        <f t="shared" si="452"/>
        <v>0</v>
      </c>
      <c r="AP230" s="3">
        <f t="shared" si="453"/>
        <v>0</v>
      </c>
      <c r="AQ230" s="3">
        <f t="shared" si="382"/>
        <v>0</v>
      </c>
      <c r="AR230" s="3">
        <f t="shared" si="383"/>
        <v>0</v>
      </c>
      <c r="AS230" s="3">
        <f>IF(AN230=0,0,IF(AP230-AQ230=0,0,MIN(AP230-AQ230,$D$1-$C230-SUMIF($J$15:AR$15,"Snowball",$J230:AR230))))</f>
        <v>0</v>
      </c>
      <c r="AT230" s="3">
        <f t="shared" si="417"/>
        <v>0</v>
      </c>
      <c r="AU230" s="104">
        <f t="shared" si="454"/>
        <v>0</v>
      </c>
      <c r="AV230" s="3">
        <f t="shared" si="455"/>
        <v>0</v>
      </c>
      <c r="AW230" s="3">
        <f t="shared" si="456"/>
        <v>0</v>
      </c>
      <c r="AX230" s="3">
        <f t="shared" si="384"/>
        <v>0</v>
      </c>
      <c r="AY230" s="3">
        <f t="shared" si="385"/>
        <v>0</v>
      </c>
      <c r="AZ230" s="3">
        <f>IF(AU230=0,0,IF(AW230-AX230=0,0,MIN(AW230-AX230,$D$1-$C230-SUMIF($J$15:AY$15,"Snowball",$J230:AY230))))</f>
        <v>0</v>
      </c>
      <c r="BA230" s="3">
        <f t="shared" si="418"/>
        <v>0</v>
      </c>
      <c r="BB230" s="104">
        <f t="shared" si="457"/>
        <v>0</v>
      </c>
      <c r="BC230" s="3">
        <f t="shared" si="458"/>
        <v>0</v>
      </c>
      <c r="BD230" s="3">
        <f t="shared" si="459"/>
        <v>0</v>
      </c>
      <c r="BE230" s="3">
        <f t="shared" si="386"/>
        <v>0</v>
      </c>
      <c r="BF230" s="3">
        <f t="shared" si="387"/>
        <v>0</v>
      </c>
      <c r="BG230" s="3">
        <f>IF(BB230=0,0,IF(BD230-BE230=0,0,MIN(BD230-BE230,$D$1-$C230-SUMIF($J$15:BF$15,"Snowball",$J230:BF230))))</f>
        <v>0</v>
      </c>
      <c r="BH230" s="3">
        <f t="shared" si="419"/>
        <v>0</v>
      </c>
      <c r="BI230" s="104">
        <f t="shared" si="460"/>
        <v>0</v>
      </c>
      <c r="BJ230" s="3">
        <f t="shared" si="461"/>
        <v>0</v>
      </c>
      <c r="BK230" s="3">
        <f t="shared" si="462"/>
        <v>0</v>
      </c>
      <c r="BL230" s="3">
        <f t="shared" si="388"/>
        <v>0</v>
      </c>
      <c r="BM230" s="3">
        <f t="shared" si="389"/>
        <v>0</v>
      </c>
      <c r="BN230" s="3">
        <f>IF(BI230=0,0,IF(BK230-BL230=0,0,MIN(BK230-BL230,$D$1-$C230-SUMIF($J$15:BM$15,"Snowball",$J230:BM230))))</f>
        <v>0</v>
      </c>
      <c r="BO230" s="3">
        <f t="shared" si="420"/>
        <v>0</v>
      </c>
      <c r="BP230" s="104">
        <f t="shared" si="463"/>
        <v>0</v>
      </c>
      <c r="BQ230" s="3">
        <f t="shared" si="464"/>
        <v>0</v>
      </c>
      <c r="BR230" s="3">
        <f t="shared" si="465"/>
        <v>0</v>
      </c>
      <c r="BS230" s="3">
        <f t="shared" si="390"/>
        <v>0</v>
      </c>
      <c r="BT230" s="3">
        <f t="shared" si="391"/>
        <v>0</v>
      </c>
      <c r="BU230" s="3">
        <f>IF(BP230=0,0,IF(BR230-BS230=0,0,MIN(BR230-BS230,$D$1-$C230-SUMIF($J$15:BT$15,"Snowball",$J230:BT230))))</f>
        <v>0</v>
      </c>
      <c r="BV230" s="3">
        <f t="shared" si="421"/>
        <v>0</v>
      </c>
      <c r="BW230" s="104">
        <f t="shared" si="466"/>
        <v>0</v>
      </c>
      <c r="BX230" s="3">
        <f t="shared" si="467"/>
        <v>0</v>
      </c>
      <c r="BY230" s="3">
        <f t="shared" si="468"/>
        <v>0</v>
      </c>
      <c r="BZ230" s="3">
        <f t="shared" si="392"/>
        <v>0</v>
      </c>
      <c r="CA230" s="3">
        <f t="shared" si="393"/>
        <v>0</v>
      </c>
      <c r="CB230" s="3">
        <f>IF(BW230=0,0,IF(BY230-BZ230=0,0,MIN(BY230-BZ230,$D$1-$C230-SUMIF($J$15:CA$15,"Snowball",$J230:CA230))))</f>
        <v>0</v>
      </c>
      <c r="CC230" s="3">
        <f t="shared" si="422"/>
        <v>0</v>
      </c>
      <c r="CD230" s="104">
        <f t="shared" si="469"/>
        <v>0</v>
      </c>
      <c r="CE230" s="3">
        <f t="shared" si="470"/>
        <v>0</v>
      </c>
      <c r="CF230" s="3">
        <f t="shared" si="471"/>
        <v>0</v>
      </c>
      <c r="CG230" s="3">
        <f t="shared" si="394"/>
        <v>0</v>
      </c>
      <c r="CH230" s="3">
        <f t="shared" si="395"/>
        <v>0</v>
      </c>
      <c r="CI230" s="3">
        <f>IF(CD230=0,0,IF(CF230-CG230=0,0,MIN(CF230-CG230,$D$1-$C230-SUMIF($J$15:CH$15,"Snowball",$J230:CH230))))</f>
        <v>0</v>
      </c>
      <c r="CJ230" s="3">
        <f t="shared" si="423"/>
        <v>0</v>
      </c>
      <c r="CK230" s="104">
        <f t="shared" si="472"/>
        <v>0</v>
      </c>
      <c r="CL230" s="3">
        <f t="shared" si="473"/>
        <v>0</v>
      </c>
      <c r="CM230" s="3">
        <f t="shared" si="474"/>
        <v>0</v>
      </c>
      <c r="CN230" s="3">
        <f t="shared" si="396"/>
        <v>0</v>
      </c>
      <c r="CO230" s="3">
        <f t="shared" si="397"/>
        <v>0</v>
      </c>
      <c r="CP230" s="3">
        <f>IF(CK230=0,0,IF(CM230-CN230=0,0,MIN(CM230-CN230,$D$1-$C230-SUMIF($J$15:CO$15,"Snowball",$J230:CO230))))</f>
        <v>0</v>
      </c>
      <c r="CQ230" s="3">
        <f t="shared" si="424"/>
        <v>0</v>
      </c>
      <c r="CR230" s="104">
        <f t="shared" si="475"/>
        <v>0</v>
      </c>
      <c r="CS230" s="3">
        <f t="shared" si="476"/>
        <v>0</v>
      </c>
      <c r="CT230" s="3">
        <f t="shared" si="477"/>
        <v>0</v>
      </c>
      <c r="CU230" s="3">
        <f t="shared" si="398"/>
        <v>0</v>
      </c>
      <c r="CV230" s="3">
        <f t="shared" si="399"/>
        <v>0</v>
      </c>
      <c r="CW230" s="3">
        <f>IF(CR230=0,0,IF(CT230-CU230=0,0,MIN(CT230-CU230,$D$1-$C230-SUMIF($J$15:CV$15,"Snowball",$J230:CV230))))</f>
        <v>0</v>
      </c>
      <c r="CX230" s="3">
        <f t="shared" si="425"/>
        <v>0</v>
      </c>
      <c r="CY230" s="104">
        <f t="shared" si="478"/>
        <v>0</v>
      </c>
      <c r="CZ230" s="3">
        <f t="shared" si="479"/>
        <v>0</v>
      </c>
      <c r="DA230" s="3">
        <f t="shared" si="480"/>
        <v>0</v>
      </c>
      <c r="DB230" s="3">
        <f t="shared" si="400"/>
        <v>0</v>
      </c>
      <c r="DC230" s="3">
        <f t="shared" si="401"/>
        <v>0</v>
      </c>
      <c r="DD230" s="3">
        <f>IF(CY230=0,0,IF(DA230-DB230=0,0,MIN(DA230-DB230,$D$1-$C230-SUMIF($J$15:DC$15,"Snowball",$J230:DC230))))</f>
        <v>0</v>
      </c>
      <c r="DE230" s="3">
        <f t="shared" si="426"/>
        <v>0</v>
      </c>
      <c r="DF230" s="104">
        <f t="shared" si="481"/>
        <v>0</v>
      </c>
      <c r="DG230" s="3">
        <f t="shared" si="482"/>
        <v>0</v>
      </c>
      <c r="DH230" s="3">
        <f t="shared" si="483"/>
        <v>0</v>
      </c>
      <c r="DI230" s="3">
        <f t="shared" si="402"/>
        <v>0</v>
      </c>
      <c r="DJ230" s="3">
        <f t="shared" si="403"/>
        <v>0</v>
      </c>
      <c r="DK230" s="3">
        <f>IF(DF230=0,0,IF(DH230-DI230=0,0,MIN(DH230-DI230,$D$1-$C230-SUMIF($J$15:DJ$15,"Snowball",$J230:DJ230))))</f>
        <v>0</v>
      </c>
      <c r="DL230" s="3">
        <f t="shared" si="427"/>
        <v>0</v>
      </c>
      <c r="DM230" s="104">
        <f t="shared" si="484"/>
        <v>0</v>
      </c>
      <c r="DN230" s="3">
        <f t="shared" si="485"/>
        <v>0</v>
      </c>
      <c r="DO230" s="3">
        <f t="shared" si="486"/>
        <v>0</v>
      </c>
      <c r="DP230" s="3">
        <f t="shared" si="404"/>
        <v>0</v>
      </c>
      <c r="DQ230" s="3">
        <f t="shared" si="405"/>
        <v>0</v>
      </c>
      <c r="DR230" s="3">
        <f>IF(DM230=0,0,IF(DO230-DP230=0,0,MIN(DO230-DP230,$D$1-$C230-SUMIF($J$15:DQ$15,"Snowball",$J230:DQ230))))</f>
        <v>0</v>
      </c>
      <c r="DS230" s="3">
        <f t="shared" si="428"/>
        <v>0</v>
      </c>
      <c r="DT230" s="104">
        <f t="shared" si="487"/>
        <v>0</v>
      </c>
      <c r="DU230" s="3">
        <f t="shared" si="488"/>
        <v>0</v>
      </c>
      <c r="DV230" s="3">
        <f t="shared" si="489"/>
        <v>0</v>
      </c>
      <c r="DW230" s="3">
        <f t="shared" si="406"/>
        <v>0</v>
      </c>
      <c r="DX230" s="3">
        <f t="shared" si="407"/>
        <v>0</v>
      </c>
      <c r="DY230" s="3">
        <f>IF(DT230=0,0,IF(DV230-DW230=0,0,MIN(DV230-DW230,$D$1-$C230-SUMIF($J$15:DX$15,"Snowball",$J230:DX230))))</f>
        <v>0</v>
      </c>
      <c r="DZ230" s="3">
        <f t="shared" si="429"/>
        <v>0</v>
      </c>
      <c r="EA230" s="104">
        <f t="shared" si="490"/>
        <v>0</v>
      </c>
      <c r="EB230" s="3">
        <f t="shared" si="491"/>
        <v>0</v>
      </c>
      <c r="EC230" s="3">
        <f t="shared" si="492"/>
        <v>0</v>
      </c>
      <c r="ED230" s="3">
        <f t="shared" si="408"/>
        <v>0</v>
      </c>
      <c r="EE230" s="3">
        <f t="shared" si="409"/>
        <v>0</v>
      </c>
      <c r="EF230" s="3">
        <f>IF(EA230=0,0,IF(EC230-ED230=0,0,MIN(EC230-ED230,$D$1-$C230-SUMIF($J$15:EE$15,"Snowball",$J230:EE230))))</f>
        <v>0</v>
      </c>
      <c r="EG230" s="3">
        <f t="shared" si="430"/>
        <v>0</v>
      </c>
      <c r="EH230" s="104">
        <f t="shared" si="493"/>
        <v>0</v>
      </c>
      <c r="EI230" s="3">
        <f t="shared" si="494"/>
        <v>0</v>
      </c>
      <c r="EJ230" s="3">
        <f t="shared" si="495"/>
        <v>0</v>
      </c>
      <c r="EK230" s="3">
        <f t="shared" si="410"/>
        <v>0</v>
      </c>
      <c r="EL230" s="3">
        <f t="shared" si="411"/>
        <v>0</v>
      </c>
      <c r="EM230" s="3">
        <f>IF(EH230=0,0,IF(EJ230-EK230=0,0,MIN(EJ230-EK230,$D$1-$C230-SUMIF($J$15:EL$15,"Snowball",$J230:EL230))))</f>
        <v>0</v>
      </c>
      <c r="EN230" s="3">
        <f t="shared" si="431"/>
        <v>0</v>
      </c>
    </row>
    <row r="231" spans="1:144" x14ac:dyDescent="0.25">
      <c r="A231" s="1" t="s">
        <v>231</v>
      </c>
      <c r="B231" s="76">
        <f t="shared" si="432"/>
        <v>0</v>
      </c>
      <c r="C231" s="3">
        <f t="shared" si="433"/>
        <v>0</v>
      </c>
      <c r="D231" s="101">
        <f t="shared" si="434"/>
        <v>0</v>
      </c>
      <c r="E231" s="104">
        <f t="shared" si="435"/>
        <v>0</v>
      </c>
      <c r="F231" s="3">
        <f t="shared" si="436"/>
        <v>0</v>
      </c>
      <c r="G231" s="3">
        <f t="shared" si="437"/>
        <v>0</v>
      </c>
      <c r="H231" s="3">
        <f t="shared" si="372"/>
        <v>0</v>
      </c>
      <c r="I231" s="3">
        <f t="shared" si="373"/>
        <v>0</v>
      </c>
      <c r="J231" s="3">
        <f t="shared" si="438"/>
        <v>0</v>
      </c>
      <c r="K231" s="3">
        <f t="shared" si="412"/>
        <v>0</v>
      </c>
      <c r="L231" s="104">
        <f t="shared" si="439"/>
        <v>0</v>
      </c>
      <c r="M231" s="3">
        <f t="shared" si="440"/>
        <v>0</v>
      </c>
      <c r="N231" s="3">
        <f t="shared" si="441"/>
        <v>0</v>
      </c>
      <c r="O231" s="3">
        <f t="shared" si="374"/>
        <v>0</v>
      </c>
      <c r="P231" s="3">
        <f t="shared" si="375"/>
        <v>0</v>
      </c>
      <c r="Q231" s="3">
        <f>IF(L231=0,0,IF(N231-O231=0,0,MIN(N231-O231,$D$1-$C231-SUMIF($J$15:P$15,"Snowball",$J231:P231))))</f>
        <v>0</v>
      </c>
      <c r="R231" s="3">
        <f t="shared" si="413"/>
        <v>0</v>
      </c>
      <c r="S231" s="104">
        <f t="shared" si="442"/>
        <v>0</v>
      </c>
      <c r="T231" s="3">
        <f t="shared" si="443"/>
        <v>0</v>
      </c>
      <c r="U231" s="3">
        <f t="shared" si="444"/>
        <v>0</v>
      </c>
      <c r="V231" s="3">
        <f t="shared" si="376"/>
        <v>0</v>
      </c>
      <c r="W231" s="3">
        <f t="shared" si="377"/>
        <v>0</v>
      </c>
      <c r="X231" s="3">
        <f>IF(S231=0,0,IF(U231-V231=0,0,MIN(U231-V231,$D$1-$C231-SUMIF($J$15:W$15,"Snowball",$J231:W231))))</f>
        <v>0</v>
      </c>
      <c r="Y231" s="3">
        <f t="shared" si="414"/>
        <v>0</v>
      </c>
      <c r="Z231" s="104">
        <f t="shared" si="445"/>
        <v>0</v>
      </c>
      <c r="AA231" s="3">
        <f t="shared" si="446"/>
        <v>0</v>
      </c>
      <c r="AB231" s="3">
        <f t="shared" si="447"/>
        <v>0</v>
      </c>
      <c r="AC231" s="3">
        <f t="shared" si="378"/>
        <v>0</v>
      </c>
      <c r="AD231" s="3">
        <f t="shared" si="379"/>
        <v>0</v>
      </c>
      <c r="AE231" s="3">
        <f>IF(Z231=0,0,IF(AB231-AC231=0,0,MIN(AB231-AC231,$D$1-$C231-SUMIF($J$15:AD$15,"Snowball",$J231:AD231))))</f>
        <v>0</v>
      </c>
      <c r="AF231" s="3">
        <f t="shared" si="415"/>
        <v>0</v>
      </c>
      <c r="AG231" s="104">
        <f t="shared" si="448"/>
        <v>0</v>
      </c>
      <c r="AH231" s="3">
        <f t="shared" si="449"/>
        <v>0</v>
      </c>
      <c r="AI231" s="3">
        <f t="shared" si="450"/>
        <v>0</v>
      </c>
      <c r="AJ231" s="3">
        <f t="shared" si="380"/>
        <v>0</v>
      </c>
      <c r="AK231" s="3">
        <f t="shared" si="381"/>
        <v>0</v>
      </c>
      <c r="AL231" s="3">
        <f>IF(AG231=0,0,IF(AI231-AJ231=0,0,MIN(AI231-AJ231,$D$1-$C231-SUMIF($J$15:AK$15,"Snowball",$J231:AK231))))</f>
        <v>0</v>
      </c>
      <c r="AM231" s="3">
        <f t="shared" si="416"/>
        <v>0</v>
      </c>
      <c r="AN231" s="104">
        <f t="shared" si="451"/>
        <v>0</v>
      </c>
      <c r="AO231" s="3">
        <f t="shared" si="452"/>
        <v>0</v>
      </c>
      <c r="AP231" s="3">
        <f t="shared" si="453"/>
        <v>0</v>
      </c>
      <c r="AQ231" s="3">
        <f t="shared" si="382"/>
        <v>0</v>
      </c>
      <c r="AR231" s="3">
        <f t="shared" si="383"/>
        <v>0</v>
      </c>
      <c r="AS231" s="3">
        <f>IF(AN231=0,0,IF(AP231-AQ231=0,0,MIN(AP231-AQ231,$D$1-$C231-SUMIF($J$15:AR$15,"Snowball",$J231:AR231))))</f>
        <v>0</v>
      </c>
      <c r="AT231" s="3">
        <f t="shared" si="417"/>
        <v>0</v>
      </c>
      <c r="AU231" s="104">
        <f t="shared" si="454"/>
        <v>0</v>
      </c>
      <c r="AV231" s="3">
        <f t="shared" si="455"/>
        <v>0</v>
      </c>
      <c r="AW231" s="3">
        <f t="shared" si="456"/>
        <v>0</v>
      </c>
      <c r="AX231" s="3">
        <f t="shared" si="384"/>
        <v>0</v>
      </c>
      <c r="AY231" s="3">
        <f t="shared" si="385"/>
        <v>0</v>
      </c>
      <c r="AZ231" s="3">
        <f>IF(AU231=0,0,IF(AW231-AX231=0,0,MIN(AW231-AX231,$D$1-$C231-SUMIF($J$15:AY$15,"Snowball",$J231:AY231))))</f>
        <v>0</v>
      </c>
      <c r="BA231" s="3">
        <f t="shared" si="418"/>
        <v>0</v>
      </c>
      <c r="BB231" s="104">
        <f t="shared" si="457"/>
        <v>0</v>
      </c>
      <c r="BC231" s="3">
        <f t="shared" si="458"/>
        <v>0</v>
      </c>
      <c r="BD231" s="3">
        <f t="shared" si="459"/>
        <v>0</v>
      </c>
      <c r="BE231" s="3">
        <f t="shared" si="386"/>
        <v>0</v>
      </c>
      <c r="BF231" s="3">
        <f t="shared" si="387"/>
        <v>0</v>
      </c>
      <c r="BG231" s="3">
        <f>IF(BB231=0,0,IF(BD231-BE231=0,0,MIN(BD231-BE231,$D$1-$C231-SUMIF($J$15:BF$15,"Snowball",$J231:BF231))))</f>
        <v>0</v>
      </c>
      <c r="BH231" s="3">
        <f t="shared" si="419"/>
        <v>0</v>
      </c>
      <c r="BI231" s="104">
        <f t="shared" si="460"/>
        <v>0</v>
      </c>
      <c r="BJ231" s="3">
        <f t="shared" si="461"/>
        <v>0</v>
      </c>
      <c r="BK231" s="3">
        <f t="shared" si="462"/>
        <v>0</v>
      </c>
      <c r="BL231" s="3">
        <f t="shared" si="388"/>
        <v>0</v>
      </c>
      <c r="BM231" s="3">
        <f t="shared" si="389"/>
        <v>0</v>
      </c>
      <c r="BN231" s="3">
        <f>IF(BI231=0,0,IF(BK231-BL231=0,0,MIN(BK231-BL231,$D$1-$C231-SUMIF($J$15:BM$15,"Snowball",$J231:BM231))))</f>
        <v>0</v>
      </c>
      <c r="BO231" s="3">
        <f t="shared" si="420"/>
        <v>0</v>
      </c>
      <c r="BP231" s="104">
        <f t="shared" si="463"/>
        <v>0</v>
      </c>
      <c r="BQ231" s="3">
        <f t="shared" si="464"/>
        <v>0</v>
      </c>
      <c r="BR231" s="3">
        <f t="shared" si="465"/>
        <v>0</v>
      </c>
      <c r="BS231" s="3">
        <f t="shared" si="390"/>
        <v>0</v>
      </c>
      <c r="BT231" s="3">
        <f t="shared" si="391"/>
        <v>0</v>
      </c>
      <c r="BU231" s="3">
        <f>IF(BP231=0,0,IF(BR231-BS231=0,0,MIN(BR231-BS231,$D$1-$C231-SUMIF($J$15:BT$15,"Snowball",$J231:BT231))))</f>
        <v>0</v>
      </c>
      <c r="BV231" s="3">
        <f t="shared" si="421"/>
        <v>0</v>
      </c>
      <c r="BW231" s="104">
        <f t="shared" si="466"/>
        <v>0</v>
      </c>
      <c r="BX231" s="3">
        <f t="shared" si="467"/>
        <v>0</v>
      </c>
      <c r="BY231" s="3">
        <f t="shared" si="468"/>
        <v>0</v>
      </c>
      <c r="BZ231" s="3">
        <f t="shared" si="392"/>
        <v>0</v>
      </c>
      <c r="CA231" s="3">
        <f t="shared" si="393"/>
        <v>0</v>
      </c>
      <c r="CB231" s="3">
        <f>IF(BW231=0,0,IF(BY231-BZ231=0,0,MIN(BY231-BZ231,$D$1-$C231-SUMIF($J$15:CA$15,"Snowball",$J231:CA231))))</f>
        <v>0</v>
      </c>
      <c r="CC231" s="3">
        <f t="shared" si="422"/>
        <v>0</v>
      </c>
      <c r="CD231" s="104">
        <f t="shared" si="469"/>
        <v>0</v>
      </c>
      <c r="CE231" s="3">
        <f t="shared" si="470"/>
        <v>0</v>
      </c>
      <c r="CF231" s="3">
        <f t="shared" si="471"/>
        <v>0</v>
      </c>
      <c r="CG231" s="3">
        <f t="shared" si="394"/>
        <v>0</v>
      </c>
      <c r="CH231" s="3">
        <f t="shared" si="395"/>
        <v>0</v>
      </c>
      <c r="CI231" s="3">
        <f>IF(CD231=0,0,IF(CF231-CG231=0,0,MIN(CF231-CG231,$D$1-$C231-SUMIF($J$15:CH$15,"Snowball",$J231:CH231))))</f>
        <v>0</v>
      </c>
      <c r="CJ231" s="3">
        <f t="shared" si="423"/>
        <v>0</v>
      </c>
      <c r="CK231" s="104">
        <f t="shared" si="472"/>
        <v>0</v>
      </c>
      <c r="CL231" s="3">
        <f t="shared" si="473"/>
        <v>0</v>
      </c>
      <c r="CM231" s="3">
        <f t="shared" si="474"/>
        <v>0</v>
      </c>
      <c r="CN231" s="3">
        <f t="shared" si="396"/>
        <v>0</v>
      </c>
      <c r="CO231" s="3">
        <f t="shared" si="397"/>
        <v>0</v>
      </c>
      <c r="CP231" s="3">
        <f>IF(CK231=0,0,IF(CM231-CN231=0,0,MIN(CM231-CN231,$D$1-$C231-SUMIF($J$15:CO$15,"Snowball",$J231:CO231))))</f>
        <v>0</v>
      </c>
      <c r="CQ231" s="3">
        <f t="shared" si="424"/>
        <v>0</v>
      </c>
      <c r="CR231" s="104">
        <f t="shared" si="475"/>
        <v>0</v>
      </c>
      <c r="CS231" s="3">
        <f t="shared" si="476"/>
        <v>0</v>
      </c>
      <c r="CT231" s="3">
        <f t="shared" si="477"/>
        <v>0</v>
      </c>
      <c r="CU231" s="3">
        <f t="shared" si="398"/>
        <v>0</v>
      </c>
      <c r="CV231" s="3">
        <f t="shared" si="399"/>
        <v>0</v>
      </c>
      <c r="CW231" s="3">
        <f>IF(CR231=0,0,IF(CT231-CU231=0,0,MIN(CT231-CU231,$D$1-$C231-SUMIF($J$15:CV$15,"Snowball",$J231:CV231))))</f>
        <v>0</v>
      </c>
      <c r="CX231" s="3">
        <f t="shared" si="425"/>
        <v>0</v>
      </c>
      <c r="CY231" s="104">
        <f t="shared" si="478"/>
        <v>0</v>
      </c>
      <c r="CZ231" s="3">
        <f t="shared" si="479"/>
        <v>0</v>
      </c>
      <c r="DA231" s="3">
        <f t="shared" si="480"/>
        <v>0</v>
      </c>
      <c r="DB231" s="3">
        <f t="shared" si="400"/>
        <v>0</v>
      </c>
      <c r="DC231" s="3">
        <f t="shared" si="401"/>
        <v>0</v>
      </c>
      <c r="DD231" s="3">
        <f>IF(CY231=0,0,IF(DA231-DB231=0,0,MIN(DA231-DB231,$D$1-$C231-SUMIF($J$15:DC$15,"Snowball",$J231:DC231))))</f>
        <v>0</v>
      </c>
      <c r="DE231" s="3">
        <f t="shared" si="426"/>
        <v>0</v>
      </c>
      <c r="DF231" s="104">
        <f t="shared" si="481"/>
        <v>0</v>
      </c>
      <c r="DG231" s="3">
        <f t="shared" si="482"/>
        <v>0</v>
      </c>
      <c r="DH231" s="3">
        <f t="shared" si="483"/>
        <v>0</v>
      </c>
      <c r="DI231" s="3">
        <f t="shared" si="402"/>
        <v>0</v>
      </c>
      <c r="DJ231" s="3">
        <f t="shared" si="403"/>
        <v>0</v>
      </c>
      <c r="DK231" s="3">
        <f>IF(DF231=0,0,IF(DH231-DI231=0,0,MIN(DH231-DI231,$D$1-$C231-SUMIF($J$15:DJ$15,"Snowball",$J231:DJ231))))</f>
        <v>0</v>
      </c>
      <c r="DL231" s="3">
        <f t="shared" si="427"/>
        <v>0</v>
      </c>
      <c r="DM231" s="104">
        <f t="shared" si="484"/>
        <v>0</v>
      </c>
      <c r="DN231" s="3">
        <f t="shared" si="485"/>
        <v>0</v>
      </c>
      <c r="DO231" s="3">
        <f t="shared" si="486"/>
        <v>0</v>
      </c>
      <c r="DP231" s="3">
        <f t="shared" si="404"/>
        <v>0</v>
      </c>
      <c r="DQ231" s="3">
        <f t="shared" si="405"/>
        <v>0</v>
      </c>
      <c r="DR231" s="3">
        <f>IF(DM231=0,0,IF(DO231-DP231=0,0,MIN(DO231-DP231,$D$1-$C231-SUMIF($J$15:DQ$15,"Snowball",$J231:DQ231))))</f>
        <v>0</v>
      </c>
      <c r="DS231" s="3">
        <f t="shared" si="428"/>
        <v>0</v>
      </c>
      <c r="DT231" s="104">
        <f t="shared" si="487"/>
        <v>0</v>
      </c>
      <c r="DU231" s="3">
        <f t="shared" si="488"/>
        <v>0</v>
      </c>
      <c r="DV231" s="3">
        <f t="shared" si="489"/>
        <v>0</v>
      </c>
      <c r="DW231" s="3">
        <f t="shared" si="406"/>
        <v>0</v>
      </c>
      <c r="DX231" s="3">
        <f t="shared" si="407"/>
        <v>0</v>
      </c>
      <c r="DY231" s="3">
        <f>IF(DT231=0,0,IF(DV231-DW231=0,0,MIN(DV231-DW231,$D$1-$C231-SUMIF($J$15:DX$15,"Snowball",$J231:DX231))))</f>
        <v>0</v>
      </c>
      <c r="DZ231" s="3">
        <f t="shared" si="429"/>
        <v>0</v>
      </c>
      <c r="EA231" s="104">
        <f t="shared" si="490"/>
        <v>0</v>
      </c>
      <c r="EB231" s="3">
        <f t="shared" si="491"/>
        <v>0</v>
      </c>
      <c r="EC231" s="3">
        <f t="shared" si="492"/>
        <v>0</v>
      </c>
      <c r="ED231" s="3">
        <f t="shared" si="408"/>
        <v>0</v>
      </c>
      <c r="EE231" s="3">
        <f t="shared" si="409"/>
        <v>0</v>
      </c>
      <c r="EF231" s="3">
        <f>IF(EA231=0,0,IF(EC231-ED231=0,0,MIN(EC231-ED231,$D$1-$C231-SUMIF($J$15:EE$15,"Snowball",$J231:EE231))))</f>
        <v>0</v>
      </c>
      <c r="EG231" s="3">
        <f t="shared" si="430"/>
        <v>0</v>
      </c>
      <c r="EH231" s="104">
        <f t="shared" si="493"/>
        <v>0</v>
      </c>
      <c r="EI231" s="3">
        <f t="shared" si="494"/>
        <v>0</v>
      </c>
      <c r="EJ231" s="3">
        <f t="shared" si="495"/>
        <v>0</v>
      </c>
      <c r="EK231" s="3">
        <f t="shared" si="410"/>
        <v>0</v>
      </c>
      <c r="EL231" s="3">
        <f t="shared" si="411"/>
        <v>0</v>
      </c>
      <c r="EM231" s="3">
        <f>IF(EH231=0,0,IF(EJ231-EK231=0,0,MIN(EJ231-EK231,$D$1-$C231-SUMIF($J$15:EL$15,"Snowball",$J231:EL231))))</f>
        <v>0</v>
      </c>
      <c r="EN231" s="3">
        <f t="shared" si="431"/>
        <v>0</v>
      </c>
    </row>
    <row r="232" spans="1:144" x14ac:dyDescent="0.25">
      <c r="A232" s="1" t="s">
        <v>232</v>
      </c>
      <c r="B232" s="76">
        <f t="shared" si="432"/>
        <v>0</v>
      </c>
      <c r="C232" s="3">
        <f t="shared" si="433"/>
        <v>0</v>
      </c>
      <c r="D232" s="101">
        <f t="shared" si="434"/>
        <v>0</v>
      </c>
      <c r="E232" s="104">
        <f t="shared" si="435"/>
        <v>0</v>
      </c>
      <c r="F232" s="3">
        <f t="shared" si="436"/>
        <v>0</v>
      </c>
      <c r="G232" s="3">
        <f t="shared" si="437"/>
        <v>0</v>
      </c>
      <c r="H232" s="3">
        <f t="shared" si="372"/>
        <v>0</v>
      </c>
      <c r="I232" s="3">
        <f t="shared" si="373"/>
        <v>0</v>
      </c>
      <c r="J232" s="3">
        <f t="shared" si="438"/>
        <v>0</v>
      </c>
      <c r="K232" s="3">
        <f t="shared" si="412"/>
        <v>0</v>
      </c>
      <c r="L232" s="104">
        <f t="shared" si="439"/>
        <v>0</v>
      </c>
      <c r="M232" s="3">
        <f t="shared" si="440"/>
        <v>0</v>
      </c>
      <c r="N232" s="3">
        <f t="shared" si="441"/>
        <v>0</v>
      </c>
      <c r="O232" s="3">
        <f t="shared" si="374"/>
        <v>0</v>
      </c>
      <c r="P232" s="3">
        <f t="shared" si="375"/>
        <v>0</v>
      </c>
      <c r="Q232" s="3">
        <f>IF(L232=0,0,IF(N232-O232=0,0,MIN(N232-O232,$D$1-$C232-SUMIF($J$15:P$15,"Snowball",$J232:P232))))</f>
        <v>0</v>
      </c>
      <c r="R232" s="3">
        <f t="shared" si="413"/>
        <v>0</v>
      </c>
      <c r="S232" s="104">
        <f t="shared" si="442"/>
        <v>0</v>
      </c>
      <c r="T232" s="3">
        <f t="shared" si="443"/>
        <v>0</v>
      </c>
      <c r="U232" s="3">
        <f t="shared" si="444"/>
        <v>0</v>
      </c>
      <c r="V232" s="3">
        <f t="shared" si="376"/>
        <v>0</v>
      </c>
      <c r="W232" s="3">
        <f t="shared" si="377"/>
        <v>0</v>
      </c>
      <c r="X232" s="3">
        <f>IF(S232=0,0,IF(U232-V232=0,0,MIN(U232-V232,$D$1-$C232-SUMIF($J$15:W$15,"Snowball",$J232:W232))))</f>
        <v>0</v>
      </c>
      <c r="Y232" s="3">
        <f t="shared" si="414"/>
        <v>0</v>
      </c>
      <c r="Z232" s="104">
        <f t="shared" si="445"/>
        <v>0</v>
      </c>
      <c r="AA232" s="3">
        <f t="shared" si="446"/>
        <v>0</v>
      </c>
      <c r="AB232" s="3">
        <f t="shared" si="447"/>
        <v>0</v>
      </c>
      <c r="AC232" s="3">
        <f t="shared" si="378"/>
        <v>0</v>
      </c>
      <c r="AD232" s="3">
        <f t="shared" si="379"/>
        <v>0</v>
      </c>
      <c r="AE232" s="3">
        <f>IF(Z232=0,0,IF(AB232-AC232=0,0,MIN(AB232-AC232,$D$1-$C232-SUMIF($J$15:AD$15,"Snowball",$J232:AD232))))</f>
        <v>0</v>
      </c>
      <c r="AF232" s="3">
        <f t="shared" si="415"/>
        <v>0</v>
      </c>
      <c r="AG232" s="104">
        <f t="shared" si="448"/>
        <v>0</v>
      </c>
      <c r="AH232" s="3">
        <f t="shared" si="449"/>
        <v>0</v>
      </c>
      <c r="AI232" s="3">
        <f t="shared" si="450"/>
        <v>0</v>
      </c>
      <c r="AJ232" s="3">
        <f t="shared" si="380"/>
        <v>0</v>
      </c>
      <c r="AK232" s="3">
        <f t="shared" si="381"/>
        <v>0</v>
      </c>
      <c r="AL232" s="3">
        <f>IF(AG232=0,0,IF(AI232-AJ232=0,0,MIN(AI232-AJ232,$D$1-$C232-SUMIF($J$15:AK$15,"Snowball",$J232:AK232))))</f>
        <v>0</v>
      </c>
      <c r="AM232" s="3">
        <f t="shared" si="416"/>
        <v>0</v>
      </c>
      <c r="AN232" s="104">
        <f t="shared" si="451"/>
        <v>0</v>
      </c>
      <c r="AO232" s="3">
        <f t="shared" si="452"/>
        <v>0</v>
      </c>
      <c r="AP232" s="3">
        <f t="shared" si="453"/>
        <v>0</v>
      </c>
      <c r="AQ232" s="3">
        <f t="shared" si="382"/>
        <v>0</v>
      </c>
      <c r="AR232" s="3">
        <f t="shared" si="383"/>
        <v>0</v>
      </c>
      <c r="AS232" s="3">
        <f>IF(AN232=0,0,IF(AP232-AQ232=0,0,MIN(AP232-AQ232,$D$1-$C232-SUMIF($J$15:AR$15,"Snowball",$J232:AR232))))</f>
        <v>0</v>
      </c>
      <c r="AT232" s="3">
        <f t="shared" si="417"/>
        <v>0</v>
      </c>
      <c r="AU232" s="104">
        <f t="shared" si="454"/>
        <v>0</v>
      </c>
      <c r="AV232" s="3">
        <f t="shared" si="455"/>
        <v>0</v>
      </c>
      <c r="AW232" s="3">
        <f t="shared" si="456"/>
        <v>0</v>
      </c>
      <c r="AX232" s="3">
        <f t="shared" si="384"/>
        <v>0</v>
      </c>
      <c r="AY232" s="3">
        <f t="shared" si="385"/>
        <v>0</v>
      </c>
      <c r="AZ232" s="3">
        <f>IF(AU232=0,0,IF(AW232-AX232=0,0,MIN(AW232-AX232,$D$1-$C232-SUMIF($J$15:AY$15,"Snowball",$J232:AY232))))</f>
        <v>0</v>
      </c>
      <c r="BA232" s="3">
        <f t="shared" si="418"/>
        <v>0</v>
      </c>
      <c r="BB232" s="104">
        <f t="shared" si="457"/>
        <v>0</v>
      </c>
      <c r="BC232" s="3">
        <f t="shared" si="458"/>
        <v>0</v>
      </c>
      <c r="BD232" s="3">
        <f t="shared" si="459"/>
        <v>0</v>
      </c>
      <c r="BE232" s="3">
        <f t="shared" si="386"/>
        <v>0</v>
      </c>
      <c r="BF232" s="3">
        <f t="shared" si="387"/>
        <v>0</v>
      </c>
      <c r="BG232" s="3">
        <f>IF(BB232=0,0,IF(BD232-BE232=0,0,MIN(BD232-BE232,$D$1-$C232-SUMIF($J$15:BF$15,"Snowball",$J232:BF232))))</f>
        <v>0</v>
      </c>
      <c r="BH232" s="3">
        <f t="shared" si="419"/>
        <v>0</v>
      </c>
      <c r="BI232" s="104">
        <f t="shared" si="460"/>
        <v>0</v>
      </c>
      <c r="BJ232" s="3">
        <f t="shared" si="461"/>
        <v>0</v>
      </c>
      <c r="BK232" s="3">
        <f t="shared" si="462"/>
        <v>0</v>
      </c>
      <c r="BL232" s="3">
        <f t="shared" si="388"/>
        <v>0</v>
      </c>
      <c r="BM232" s="3">
        <f t="shared" si="389"/>
        <v>0</v>
      </c>
      <c r="BN232" s="3">
        <f>IF(BI232=0,0,IF(BK232-BL232=0,0,MIN(BK232-BL232,$D$1-$C232-SUMIF($J$15:BM$15,"Snowball",$J232:BM232))))</f>
        <v>0</v>
      </c>
      <c r="BO232" s="3">
        <f t="shared" si="420"/>
        <v>0</v>
      </c>
      <c r="BP232" s="104">
        <f t="shared" si="463"/>
        <v>0</v>
      </c>
      <c r="BQ232" s="3">
        <f t="shared" si="464"/>
        <v>0</v>
      </c>
      <c r="BR232" s="3">
        <f t="shared" si="465"/>
        <v>0</v>
      </c>
      <c r="BS232" s="3">
        <f t="shared" si="390"/>
        <v>0</v>
      </c>
      <c r="BT232" s="3">
        <f t="shared" si="391"/>
        <v>0</v>
      </c>
      <c r="BU232" s="3">
        <f>IF(BP232=0,0,IF(BR232-BS232=0,0,MIN(BR232-BS232,$D$1-$C232-SUMIF($J$15:BT$15,"Snowball",$J232:BT232))))</f>
        <v>0</v>
      </c>
      <c r="BV232" s="3">
        <f t="shared" si="421"/>
        <v>0</v>
      </c>
      <c r="BW232" s="104">
        <f t="shared" si="466"/>
        <v>0</v>
      </c>
      <c r="BX232" s="3">
        <f t="shared" si="467"/>
        <v>0</v>
      </c>
      <c r="BY232" s="3">
        <f t="shared" si="468"/>
        <v>0</v>
      </c>
      <c r="BZ232" s="3">
        <f t="shared" si="392"/>
        <v>0</v>
      </c>
      <c r="CA232" s="3">
        <f t="shared" si="393"/>
        <v>0</v>
      </c>
      <c r="CB232" s="3">
        <f>IF(BW232=0,0,IF(BY232-BZ232=0,0,MIN(BY232-BZ232,$D$1-$C232-SUMIF($J$15:CA$15,"Snowball",$J232:CA232))))</f>
        <v>0</v>
      </c>
      <c r="CC232" s="3">
        <f t="shared" si="422"/>
        <v>0</v>
      </c>
      <c r="CD232" s="104">
        <f t="shared" si="469"/>
        <v>0</v>
      </c>
      <c r="CE232" s="3">
        <f t="shared" si="470"/>
        <v>0</v>
      </c>
      <c r="CF232" s="3">
        <f t="shared" si="471"/>
        <v>0</v>
      </c>
      <c r="CG232" s="3">
        <f t="shared" si="394"/>
        <v>0</v>
      </c>
      <c r="CH232" s="3">
        <f t="shared" si="395"/>
        <v>0</v>
      </c>
      <c r="CI232" s="3">
        <f>IF(CD232=0,0,IF(CF232-CG232=0,0,MIN(CF232-CG232,$D$1-$C232-SUMIF($J$15:CH$15,"Snowball",$J232:CH232))))</f>
        <v>0</v>
      </c>
      <c r="CJ232" s="3">
        <f t="shared" si="423"/>
        <v>0</v>
      </c>
      <c r="CK232" s="104">
        <f t="shared" si="472"/>
        <v>0</v>
      </c>
      <c r="CL232" s="3">
        <f t="shared" si="473"/>
        <v>0</v>
      </c>
      <c r="CM232" s="3">
        <f t="shared" si="474"/>
        <v>0</v>
      </c>
      <c r="CN232" s="3">
        <f t="shared" si="396"/>
        <v>0</v>
      </c>
      <c r="CO232" s="3">
        <f t="shared" si="397"/>
        <v>0</v>
      </c>
      <c r="CP232" s="3">
        <f>IF(CK232=0,0,IF(CM232-CN232=0,0,MIN(CM232-CN232,$D$1-$C232-SUMIF($J$15:CO$15,"Snowball",$J232:CO232))))</f>
        <v>0</v>
      </c>
      <c r="CQ232" s="3">
        <f t="shared" si="424"/>
        <v>0</v>
      </c>
      <c r="CR232" s="104">
        <f t="shared" si="475"/>
        <v>0</v>
      </c>
      <c r="CS232" s="3">
        <f t="shared" si="476"/>
        <v>0</v>
      </c>
      <c r="CT232" s="3">
        <f t="shared" si="477"/>
        <v>0</v>
      </c>
      <c r="CU232" s="3">
        <f t="shared" si="398"/>
        <v>0</v>
      </c>
      <c r="CV232" s="3">
        <f t="shared" si="399"/>
        <v>0</v>
      </c>
      <c r="CW232" s="3">
        <f>IF(CR232=0,0,IF(CT232-CU232=0,0,MIN(CT232-CU232,$D$1-$C232-SUMIF($J$15:CV$15,"Snowball",$J232:CV232))))</f>
        <v>0</v>
      </c>
      <c r="CX232" s="3">
        <f t="shared" si="425"/>
        <v>0</v>
      </c>
      <c r="CY232" s="104">
        <f t="shared" si="478"/>
        <v>0</v>
      </c>
      <c r="CZ232" s="3">
        <f t="shared" si="479"/>
        <v>0</v>
      </c>
      <c r="DA232" s="3">
        <f t="shared" si="480"/>
        <v>0</v>
      </c>
      <c r="DB232" s="3">
        <f t="shared" si="400"/>
        <v>0</v>
      </c>
      <c r="DC232" s="3">
        <f t="shared" si="401"/>
        <v>0</v>
      </c>
      <c r="DD232" s="3">
        <f>IF(CY232=0,0,IF(DA232-DB232=0,0,MIN(DA232-DB232,$D$1-$C232-SUMIF($J$15:DC$15,"Snowball",$J232:DC232))))</f>
        <v>0</v>
      </c>
      <c r="DE232" s="3">
        <f t="shared" si="426"/>
        <v>0</v>
      </c>
      <c r="DF232" s="104">
        <f t="shared" si="481"/>
        <v>0</v>
      </c>
      <c r="DG232" s="3">
        <f t="shared" si="482"/>
        <v>0</v>
      </c>
      <c r="DH232" s="3">
        <f t="shared" si="483"/>
        <v>0</v>
      </c>
      <c r="DI232" s="3">
        <f t="shared" si="402"/>
        <v>0</v>
      </c>
      <c r="DJ232" s="3">
        <f t="shared" si="403"/>
        <v>0</v>
      </c>
      <c r="DK232" s="3">
        <f>IF(DF232=0,0,IF(DH232-DI232=0,0,MIN(DH232-DI232,$D$1-$C232-SUMIF($J$15:DJ$15,"Snowball",$J232:DJ232))))</f>
        <v>0</v>
      </c>
      <c r="DL232" s="3">
        <f t="shared" si="427"/>
        <v>0</v>
      </c>
      <c r="DM232" s="104">
        <f t="shared" si="484"/>
        <v>0</v>
      </c>
      <c r="DN232" s="3">
        <f t="shared" si="485"/>
        <v>0</v>
      </c>
      <c r="DO232" s="3">
        <f t="shared" si="486"/>
        <v>0</v>
      </c>
      <c r="DP232" s="3">
        <f t="shared" si="404"/>
        <v>0</v>
      </c>
      <c r="DQ232" s="3">
        <f t="shared" si="405"/>
        <v>0</v>
      </c>
      <c r="DR232" s="3">
        <f>IF(DM232=0,0,IF(DO232-DP232=0,0,MIN(DO232-DP232,$D$1-$C232-SUMIF($J$15:DQ$15,"Snowball",$J232:DQ232))))</f>
        <v>0</v>
      </c>
      <c r="DS232" s="3">
        <f t="shared" si="428"/>
        <v>0</v>
      </c>
      <c r="DT232" s="104">
        <f t="shared" si="487"/>
        <v>0</v>
      </c>
      <c r="DU232" s="3">
        <f t="shared" si="488"/>
        <v>0</v>
      </c>
      <c r="DV232" s="3">
        <f t="shared" si="489"/>
        <v>0</v>
      </c>
      <c r="DW232" s="3">
        <f t="shared" si="406"/>
        <v>0</v>
      </c>
      <c r="DX232" s="3">
        <f t="shared" si="407"/>
        <v>0</v>
      </c>
      <c r="DY232" s="3">
        <f>IF(DT232=0,0,IF(DV232-DW232=0,0,MIN(DV232-DW232,$D$1-$C232-SUMIF($J$15:DX$15,"Snowball",$J232:DX232))))</f>
        <v>0</v>
      </c>
      <c r="DZ232" s="3">
        <f t="shared" si="429"/>
        <v>0</v>
      </c>
      <c r="EA232" s="104">
        <f t="shared" si="490"/>
        <v>0</v>
      </c>
      <c r="EB232" s="3">
        <f t="shared" si="491"/>
        <v>0</v>
      </c>
      <c r="EC232" s="3">
        <f t="shared" si="492"/>
        <v>0</v>
      </c>
      <c r="ED232" s="3">
        <f t="shared" si="408"/>
        <v>0</v>
      </c>
      <c r="EE232" s="3">
        <f t="shared" si="409"/>
        <v>0</v>
      </c>
      <c r="EF232" s="3">
        <f>IF(EA232=0,0,IF(EC232-ED232=0,0,MIN(EC232-ED232,$D$1-$C232-SUMIF($J$15:EE$15,"Snowball",$J232:EE232))))</f>
        <v>0</v>
      </c>
      <c r="EG232" s="3">
        <f t="shared" si="430"/>
        <v>0</v>
      </c>
      <c r="EH232" s="104">
        <f t="shared" si="493"/>
        <v>0</v>
      </c>
      <c r="EI232" s="3">
        <f t="shared" si="494"/>
        <v>0</v>
      </c>
      <c r="EJ232" s="3">
        <f t="shared" si="495"/>
        <v>0</v>
      </c>
      <c r="EK232" s="3">
        <f t="shared" si="410"/>
        <v>0</v>
      </c>
      <c r="EL232" s="3">
        <f t="shared" si="411"/>
        <v>0</v>
      </c>
      <c r="EM232" s="3">
        <f>IF(EH232=0,0,IF(EJ232-EK232=0,0,MIN(EJ232-EK232,$D$1-$C232-SUMIF($J$15:EL$15,"Snowball",$J232:EL232))))</f>
        <v>0</v>
      </c>
      <c r="EN232" s="3">
        <f t="shared" si="431"/>
        <v>0</v>
      </c>
    </row>
    <row r="233" spans="1:144" x14ac:dyDescent="0.25">
      <c r="A233" s="1" t="s">
        <v>233</v>
      </c>
      <c r="B233" s="76">
        <f t="shared" si="432"/>
        <v>0</v>
      </c>
      <c r="C233" s="3">
        <f t="shared" si="433"/>
        <v>0</v>
      </c>
      <c r="D233" s="101">
        <f t="shared" si="434"/>
        <v>0</v>
      </c>
      <c r="E233" s="104">
        <f t="shared" si="435"/>
        <v>0</v>
      </c>
      <c r="F233" s="3">
        <f t="shared" si="436"/>
        <v>0</v>
      </c>
      <c r="G233" s="3">
        <f t="shared" si="437"/>
        <v>0</v>
      </c>
      <c r="H233" s="3">
        <f t="shared" si="372"/>
        <v>0</v>
      </c>
      <c r="I233" s="3">
        <f t="shared" si="373"/>
        <v>0</v>
      </c>
      <c r="J233" s="3">
        <f t="shared" si="438"/>
        <v>0</v>
      </c>
      <c r="K233" s="3">
        <f t="shared" si="412"/>
        <v>0</v>
      </c>
      <c r="L233" s="104">
        <f t="shared" si="439"/>
        <v>0</v>
      </c>
      <c r="M233" s="3">
        <f t="shared" si="440"/>
        <v>0</v>
      </c>
      <c r="N233" s="3">
        <f t="shared" si="441"/>
        <v>0</v>
      </c>
      <c r="O233" s="3">
        <f t="shared" si="374"/>
        <v>0</v>
      </c>
      <c r="P233" s="3">
        <f t="shared" si="375"/>
        <v>0</v>
      </c>
      <c r="Q233" s="3">
        <f>IF(L233=0,0,IF(N233-O233=0,0,MIN(N233-O233,$D$1-$C233-SUMIF($J$15:P$15,"Snowball",$J233:P233))))</f>
        <v>0</v>
      </c>
      <c r="R233" s="3">
        <f t="shared" si="413"/>
        <v>0</v>
      </c>
      <c r="S233" s="104">
        <f t="shared" si="442"/>
        <v>0</v>
      </c>
      <c r="T233" s="3">
        <f t="shared" si="443"/>
        <v>0</v>
      </c>
      <c r="U233" s="3">
        <f t="shared" si="444"/>
        <v>0</v>
      </c>
      <c r="V233" s="3">
        <f t="shared" si="376"/>
        <v>0</v>
      </c>
      <c r="W233" s="3">
        <f t="shared" si="377"/>
        <v>0</v>
      </c>
      <c r="X233" s="3">
        <f>IF(S233=0,0,IF(U233-V233=0,0,MIN(U233-V233,$D$1-$C233-SUMIF($J$15:W$15,"Snowball",$J233:W233))))</f>
        <v>0</v>
      </c>
      <c r="Y233" s="3">
        <f t="shared" si="414"/>
        <v>0</v>
      </c>
      <c r="Z233" s="104">
        <f t="shared" si="445"/>
        <v>0</v>
      </c>
      <c r="AA233" s="3">
        <f t="shared" si="446"/>
        <v>0</v>
      </c>
      <c r="AB233" s="3">
        <f t="shared" si="447"/>
        <v>0</v>
      </c>
      <c r="AC233" s="3">
        <f t="shared" si="378"/>
        <v>0</v>
      </c>
      <c r="AD233" s="3">
        <f t="shared" si="379"/>
        <v>0</v>
      </c>
      <c r="AE233" s="3">
        <f>IF(Z233=0,0,IF(AB233-AC233=0,0,MIN(AB233-AC233,$D$1-$C233-SUMIF($J$15:AD$15,"Snowball",$J233:AD233))))</f>
        <v>0</v>
      </c>
      <c r="AF233" s="3">
        <f t="shared" si="415"/>
        <v>0</v>
      </c>
      <c r="AG233" s="104">
        <f t="shared" si="448"/>
        <v>0</v>
      </c>
      <c r="AH233" s="3">
        <f t="shared" si="449"/>
        <v>0</v>
      </c>
      <c r="AI233" s="3">
        <f t="shared" si="450"/>
        <v>0</v>
      </c>
      <c r="AJ233" s="3">
        <f t="shared" si="380"/>
        <v>0</v>
      </c>
      <c r="AK233" s="3">
        <f t="shared" si="381"/>
        <v>0</v>
      </c>
      <c r="AL233" s="3">
        <f>IF(AG233=0,0,IF(AI233-AJ233=0,0,MIN(AI233-AJ233,$D$1-$C233-SUMIF($J$15:AK$15,"Snowball",$J233:AK233))))</f>
        <v>0</v>
      </c>
      <c r="AM233" s="3">
        <f t="shared" si="416"/>
        <v>0</v>
      </c>
      <c r="AN233" s="104">
        <f t="shared" si="451"/>
        <v>0</v>
      </c>
      <c r="AO233" s="3">
        <f t="shared" si="452"/>
        <v>0</v>
      </c>
      <c r="AP233" s="3">
        <f t="shared" si="453"/>
        <v>0</v>
      </c>
      <c r="AQ233" s="3">
        <f t="shared" si="382"/>
        <v>0</v>
      </c>
      <c r="AR233" s="3">
        <f t="shared" si="383"/>
        <v>0</v>
      </c>
      <c r="AS233" s="3">
        <f>IF(AN233=0,0,IF(AP233-AQ233=0,0,MIN(AP233-AQ233,$D$1-$C233-SUMIF($J$15:AR$15,"Snowball",$J233:AR233))))</f>
        <v>0</v>
      </c>
      <c r="AT233" s="3">
        <f t="shared" si="417"/>
        <v>0</v>
      </c>
      <c r="AU233" s="104">
        <f t="shared" si="454"/>
        <v>0</v>
      </c>
      <c r="AV233" s="3">
        <f t="shared" si="455"/>
        <v>0</v>
      </c>
      <c r="AW233" s="3">
        <f t="shared" si="456"/>
        <v>0</v>
      </c>
      <c r="AX233" s="3">
        <f t="shared" si="384"/>
        <v>0</v>
      </c>
      <c r="AY233" s="3">
        <f t="shared" si="385"/>
        <v>0</v>
      </c>
      <c r="AZ233" s="3">
        <f>IF(AU233=0,0,IF(AW233-AX233=0,0,MIN(AW233-AX233,$D$1-$C233-SUMIF($J$15:AY$15,"Snowball",$J233:AY233))))</f>
        <v>0</v>
      </c>
      <c r="BA233" s="3">
        <f t="shared" si="418"/>
        <v>0</v>
      </c>
      <c r="BB233" s="104">
        <f t="shared" si="457"/>
        <v>0</v>
      </c>
      <c r="BC233" s="3">
        <f t="shared" si="458"/>
        <v>0</v>
      </c>
      <c r="BD233" s="3">
        <f t="shared" si="459"/>
        <v>0</v>
      </c>
      <c r="BE233" s="3">
        <f t="shared" si="386"/>
        <v>0</v>
      </c>
      <c r="BF233" s="3">
        <f t="shared" si="387"/>
        <v>0</v>
      </c>
      <c r="BG233" s="3">
        <f>IF(BB233=0,0,IF(BD233-BE233=0,0,MIN(BD233-BE233,$D$1-$C233-SUMIF($J$15:BF$15,"Snowball",$J233:BF233))))</f>
        <v>0</v>
      </c>
      <c r="BH233" s="3">
        <f t="shared" si="419"/>
        <v>0</v>
      </c>
      <c r="BI233" s="104">
        <f t="shared" si="460"/>
        <v>0</v>
      </c>
      <c r="BJ233" s="3">
        <f t="shared" si="461"/>
        <v>0</v>
      </c>
      <c r="BK233" s="3">
        <f t="shared" si="462"/>
        <v>0</v>
      </c>
      <c r="BL233" s="3">
        <f t="shared" si="388"/>
        <v>0</v>
      </c>
      <c r="BM233" s="3">
        <f t="shared" si="389"/>
        <v>0</v>
      </c>
      <c r="BN233" s="3">
        <f>IF(BI233=0,0,IF(BK233-BL233=0,0,MIN(BK233-BL233,$D$1-$C233-SUMIF($J$15:BM$15,"Snowball",$J233:BM233))))</f>
        <v>0</v>
      </c>
      <c r="BO233" s="3">
        <f t="shared" si="420"/>
        <v>0</v>
      </c>
      <c r="BP233" s="104">
        <f t="shared" si="463"/>
        <v>0</v>
      </c>
      <c r="BQ233" s="3">
        <f t="shared" si="464"/>
        <v>0</v>
      </c>
      <c r="BR233" s="3">
        <f t="shared" si="465"/>
        <v>0</v>
      </c>
      <c r="BS233" s="3">
        <f t="shared" si="390"/>
        <v>0</v>
      </c>
      <c r="BT233" s="3">
        <f t="shared" si="391"/>
        <v>0</v>
      </c>
      <c r="BU233" s="3">
        <f>IF(BP233=0,0,IF(BR233-BS233=0,0,MIN(BR233-BS233,$D$1-$C233-SUMIF($J$15:BT$15,"Snowball",$J233:BT233))))</f>
        <v>0</v>
      </c>
      <c r="BV233" s="3">
        <f t="shared" si="421"/>
        <v>0</v>
      </c>
      <c r="BW233" s="104">
        <f t="shared" si="466"/>
        <v>0</v>
      </c>
      <c r="BX233" s="3">
        <f t="shared" si="467"/>
        <v>0</v>
      </c>
      <c r="BY233" s="3">
        <f t="shared" si="468"/>
        <v>0</v>
      </c>
      <c r="BZ233" s="3">
        <f t="shared" si="392"/>
        <v>0</v>
      </c>
      <c r="CA233" s="3">
        <f t="shared" si="393"/>
        <v>0</v>
      </c>
      <c r="CB233" s="3">
        <f>IF(BW233=0,0,IF(BY233-BZ233=0,0,MIN(BY233-BZ233,$D$1-$C233-SUMIF($J$15:CA$15,"Snowball",$J233:CA233))))</f>
        <v>0</v>
      </c>
      <c r="CC233" s="3">
        <f t="shared" si="422"/>
        <v>0</v>
      </c>
      <c r="CD233" s="104">
        <f t="shared" si="469"/>
        <v>0</v>
      </c>
      <c r="CE233" s="3">
        <f t="shared" si="470"/>
        <v>0</v>
      </c>
      <c r="CF233" s="3">
        <f t="shared" si="471"/>
        <v>0</v>
      </c>
      <c r="CG233" s="3">
        <f t="shared" si="394"/>
        <v>0</v>
      </c>
      <c r="CH233" s="3">
        <f t="shared" si="395"/>
        <v>0</v>
      </c>
      <c r="CI233" s="3">
        <f>IF(CD233=0,0,IF(CF233-CG233=0,0,MIN(CF233-CG233,$D$1-$C233-SUMIF($J$15:CH$15,"Snowball",$J233:CH233))))</f>
        <v>0</v>
      </c>
      <c r="CJ233" s="3">
        <f t="shared" si="423"/>
        <v>0</v>
      </c>
      <c r="CK233" s="104">
        <f t="shared" si="472"/>
        <v>0</v>
      </c>
      <c r="CL233" s="3">
        <f t="shared" si="473"/>
        <v>0</v>
      </c>
      <c r="CM233" s="3">
        <f t="shared" si="474"/>
        <v>0</v>
      </c>
      <c r="CN233" s="3">
        <f t="shared" si="396"/>
        <v>0</v>
      </c>
      <c r="CO233" s="3">
        <f t="shared" si="397"/>
        <v>0</v>
      </c>
      <c r="CP233" s="3">
        <f>IF(CK233=0,0,IF(CM233-CN233=0,0,MIN(CM233-CN233,$D$1-$C233-SUMIF($J$15:CO$15,"Snowball",$J233:CO233))))</f>
        <v>0</v>
      </c>
      <c r="CQ233" s="3">
        <f t="shared" si="424"/>
        <v>0</v>
      </c>
      <c r="CR233" s="104">
        <f t="shared" si="475"/>
        <v>0</v>
      </c>
      <c r="CS233" s="3">
        <f t="shared" si="476"/>
        <v>0</v>
      </c>
      <c r="CT233" s="3">
        <f t="shared" si="477"/>
        <v>0</v>
      </c>
      <c r="CU233" s="3">
        <f t="shared" si="398"/>
        <v>0</v>
      </c>
      <c r="CV233" s="3">
        <f t="shared" si="399"/>
        <v>0</v>
      </c>
      <c r="CW233" s="3">
        <f>IF(CR233=0,0,IF(CT233-CU233=0,0,MIN(CT233-CU233,$D$1-$C233-SUMIF($J$15:CV$15,"Snowball",$J233:CV233))))</f>
        <v>0</v>
      </c>
      <c r="CX233" s="3">
        <f t="shared" si="425"/>
        <v>0</v>
      </c>
      <c r="CY233" s="104">
        <f t="shared" si="478"/>
        <v>0</v>
      </c>
      <c r="CZ233" s="3">
        <f t="shared" si="479"/>
        <v>0</v>
      </c>
      <c r="DA233" s="3">
        <f t="shared" si="480"/>
        <v>0</v>
      </c>
      <c r="DB233" s="3">
        <f t="shared" si="400"/>
        <v>0</v>
      </c>
      <c r="DC233" s="3">
        <f t="shared" si="401"/>
        <v>0</v>
      </c>
      <c r="DD233" s="3">
        <f>IF(CY233=0,0,IF(DA233-DB233=0,0,MIN(DA233-DB233,$D$1-$C233-SUMIF($J$15:DC$15,"Snowball",$J233:DC233))))</f>
        <v>0</v>
      </c>
      <c r="DE233" s="3">
        <f t="shared" si="426"/>
        <v>0</v>
      </c>
      <c r="DF233" s="104">
        <f t="shared" si="481"/>
        <v>0</v>
      </c>
      <c r="DG233" s="3">
        <f t="shared" si="482"/>
        <v>0</v>
      </c>
      <c r="DH233" s="3">
        <f t="shared" si="483"/>
        <v>0</v>
      </c>
      <c r="DI233" s="3">
        <f t="shared" si="402"/>
        <v>0</v>
      </c>
      <c r="DJ233" s="3">
        <f t="shared" si="403"/>
        <v>0</v>
      </c>
      <c r="DK233" s="3">
        <f>IF(DF233=0,0,IF(DH233-DI233=0,0,MIN(DH233-DI233,$D$1-$C233-SUMIF($J$15:DJ$15,"Snowball",$J233:DJ233))))</f>
        <v>0</v>
      </c>
      <c r="DL233" s="3">
        <f t="shared" si="427"/>
        <v>0</v>
      </c>
      <c r="DM233" s="104">
        <f t="shared" si="484"/>
        <v>0</v>
      </c>
      <c r="DN233" s="3">
        <f t="shared" si="485"/>
        <v>0</v>
      </c>
      <c r="DO233" s="3">
        <f t="shared" si="486"/>
        <v>0</v>
      </c>
      <c r="DP233" s="3">
        <f t="shared" si="404"/>
        <v>0</v>
      </c>
      <c r="DQ233" s="3">
        <f t="shared" si="405"/>
        <v>0</v>
      </c>
      <c r="DR233" s="3">
        <f>IF(DM233=0,0,IF(DO233-DP233=0,0,MIN(DO233-DP233,$D$1-$C233-SUMIF($J$15:DQ$15,"Snowball",$J233:DQ233))))</f>
        <v>0</v>
      </c>
      <c r="DS233" s="3">
        <f t="shared" si="428"/>
        <v>0</v>
      </c>
      <c r="DT233" s="104">
        <f t="shared" si="487"/>
        <v>0</v>
      </c>
      <c r="DU233" s="3">
        <f t="shared" si="488"/>
        <v>0</v>
      </c>
      <c r="DV233" s="3">
        <f t="shared" si="489"/>
        <v>0</v>
      </c>
      <c r="DW233" s="3">
        <f t="shared" si="406"/>
        <v>0</v>
      </c>
      <c r="DX233" s="3">
        <f t="shared" si="407"/>
        <v>0</v>
      </c>
      <c r="DY233" s="3">
        <f>IF(DT233=0,0,IF(DV233-DW233=0,0,MIN(DV233-DW233,$D$1-$C233-SUMIF($J$15:DX$15,"Snowball",$J233:DX233))))</f>
        <v>0</v>
      </c>
      <c r="DZ233" s="3">
        <f t="shared" si="429"/>
        <v>0</v>
      </c>
      <c r="EA233" s="104">
        <f t="shared" si="490"/>
        <v>0</v>
      </c>
      <c r="EB233" s="3">
        <f t="shared" si="491"/>
        <v>0</v>
      </c>
      <c r="EC233" s="3">
        <f t="shared" si="492"/>
        <v>0</v>
      </c>
      <c r="ED233" s="3">
        <f t="shared" si="408"/>
        <v>0</v>
      </c>
      <c r="EE233" s="3">
        <f t="shared" si="409"/>
        <v>0</v>
      </c>
      <c r="EF233" s="3">
        <f>IF(EA233=0,0,IF(EC233-ED233=0,0,MIN(EC233-ED233,$D$1-$C233-SUMIF($J$15:EE$15,"Snowball",$J233:EE233))))</f>
        <v>0</v>
      </c>
      <c r="EG233" s="3">
        <f t="shared" si="430"/>
        <v>0</v>
      </c>
      <c r="EH233" s="104">
        <f t="shared" si="493"/>
        <v>0</v>
      </c>
      <c r="EI233" s="3">
        <f t="shared" si="494"/>
        <v>0</v>
      </c>
      <c r="EJ233" s="3">
        <f t="shared" si="495"/>
        <v>0</v>
      </c>
      <c r="EK233" s="3">
        <f t="shared" si="410"/>
        <v>0</v>
      </c>
      <c r="EL233" s="3">
        <f t="shared" si="411"/>
        <v>0</v>
      </c>
      <c r="EM233" s="3">
        <f>IF(EH233=0,0,IF(EJ233-EK233=0,0,MIN(EJ233-EK233,$D$1-$C233-SUMIF($J$15:EL$15,"Snowball",$J233:EL233))))</f>
        <v>0</v>
      </c>
      <c r="EN233" s="3">
        <f t="shared" si="431"/>
        <v>0</v>
      </c>
    </row>
    <row r="234" spans="1:144" x14ac:dyDescent="0.25">
      <c r="A234" s="1" t="s">
        <v>234</v>
      </c>
      <c r="B234" s="76">
        <f t="shared" si="432"/>
        <v>0</v>
      </c>
      <c r="C234" s="3">
        <f t="shared" si="433"/>
        <v>0</v>
      </c>
      <c r="D234" s="101">
        <f t="shared" si="434"/>
        <v>0</v>
      </c>
      <c r="E234" s="104">
        <f t="shared" si="435"/>
        <v>0</v>
      </c>
      <c r="F234" s="3">
        <f t="shared" si="436"/>
        <v>0</v>
      </c>
      <c r="G234" s="3">
        <f t="shared" si="437"/>
        <v>0</v>
      </c>
      <c r="H234" s="3">
        <f t="shared" si="372"/>
        <v>0</v>
      </c>
      <c r="I234" s="3">
        <f t="shared" si="373"/>
        <v>0</v>
      </c>
      <c r="J234" s="3">
        <f t="shared" si="438"/>
        <v>0</v>
      </c>
      <c r="K234" s="3">
        <f t="shared" si="412"/>
        <v>0</v>
      </c>
      <c r="L234" s="104">
        <f t="shared" si="439"/>
        <v>0</v>
      </c>
      <c r="M234" s="3">
        <f t="shared" si="440"/>
        <v>0</v>
      </c>
      <c r="N234" s="3">
        <f t="shared" si="441"/>
        <v>0</v>
      </c>
      <c r="O234" s="3">
        <f t="shared" si="374"/>
        <v>0</v>
      </c>
      <c r="P234" s="3">
        <f t="shared" si="375"/>
        <v>0</v>
      </c>
      <c r="Q234" s="3">
        <f>IF(L234=0,0,IF(N234-O234=0,0,MIN(N234-O234,$D$1-$C234-SUMIF($J$15:P$15,"Snowball",$J234:P234))))</f>
        <v>0</v>
      </c>
      <c r="R234" s="3">
        <f t="shared" si="413"/>
        <v>0</v>
      </c>
      <c r="S234" s="104">
        <f t="shared" si="442"/>
        <v>0</v>
      </c>
      <c r="T234" s="3">
        <f t="shared" si="443"/>
        <v>0</v>
      </c>
      <c r="U234" s="3">
        <f t="shared" si="444"/>
        <v>0</v>
      </c>
      <c r="V234" s="3">
        <f t="shared" si="376"/>
        <v>0</v>
      </c>
      <c r="W234" s="3">
        <f t="shared" si="377"/>
        <v>0</v>
      </c>
      <c r="X234" s="3">
        <f>IF(S234=0,0,IF(U234-V234=0,0,MIN(U234-V234,$D$1-$C234-SUMIF($J$15:W$15,"Snowball",$J234:W234))))</f>
        <v>0</v>
      </c>
      <c r="Y234" s="3">
        <f t="shared" si="414"/>
        <v>0</v>
      </c>
      <c r="Z234" s="104">
        <f t="shared" si="445"/>
        <v>0</v>
      </c>
      <c r="AA234" s="3">
        <f t="shared" si="446"/>
        <v>0</v>
      </c>
      <c r="AB234" s="3">
        <f t="shared" si="447"/>
        <v>0</v>
      </c>
      <c r="AC234" s="3">
        <f t="shared" si="378"/>
        <v>0</v>
      </c>
      <c r="AD234" s="3">
        <f t="shared" si="379"/>
        <v>0</v>
      </c>
      <c r="AE234" s="3">
        <f>IF(Z234=0,0,IF(AB234-AC234=0,0,MIN(AB234-AC234,$D$1-$C234-SUMIF($J$15:AD$15,"Snowball",$J234:AD234))))</f>
        <v>0</v>
      </c>
      <c r="AF234" s="3">
        <f t="shared" si="415"/>
        <v>0</v>
      </c>
      <c r="AG234" s="104">
        <f t="shared" si="448"/>
        <v>0</v>
      </c>
      <c r="AH234" s="3">
        <f t="shared" si="449"/>
        <v>0</v>
      </c>
      <c r="AI234" s="3">
        <f t="shared" si="450"/>
        <v>0</v>
      </c>
      <c r="AJ234" s="3">
        <f t="shared" si="380"/>
        <v>0</v>
      </c>
      <c r="AK234" s="3">
        <f t="shared" si="381"/>
        <v>0</v>
      </c>
      <c r="AL234" s="3">
        <f>IF(AG234=0,0,IF(AI234-AJ234=0,0,MIN(AI234-AJ234,$D$1-$C234-SUMIF($J$15:AK$15,"Snowball",$J234:AK234))))</f>
        <v>0</v>
      </c>
      <c r="AM234" s="3">
        <f t="shared" si="416"/>
        <v>0</v>
      </c>
      <c r="AN234" s="104">
        <f t="shared" si="451"/>
        <v>0</v>
      </c>
      <c r="AO234" s="3">
        <f t="shared" si="452"/>
        <v>0</v>
      </c>
      <c r="AP234" s="3">
        <f t="shared" si="453"/>
        <v>0</v>
      </c>
      <c r="AQ234" s="3">
        <f t="shared" si="382"/>
        <v>0</v>
      </c>
      <c r="AR234" s="3">
        <f t="shared" si="383"/>
        <v>0</v>
      </c>
      <c r="AS234" s="3">
        <f>IF(AN234=0,0,IF(AP234-AQ234=0,0,MIN(AP234-AQ234,$D$1-$C234-SUMIF($J$15:AR$15,"Snowball",$J234:AR234))))</f>
        <v>0</v>
      </c>
      <c r="AT234" s="3">
        <f t="shared" si="417"/>
        <v>0</v>
      </c>
      <c r="AU234" s="104">
        <f t="shared" si="454"/>
        <v>0</v>
      </c>
      <c r="AV234" s="3">
        <f t="shared" si="455"/>
        <v>0</v>
      </c>
      <c r="AW234" s="3">
        <f t="shared" si="456"/>
        <v>0</v>
      </c>
      <c r="AX234" s="3">
        <f t="shared" si="384"/>
        <v>0</v>
      </c>
      <c r="AY234" s="3">
        <f t="shared" si="385"/>
        <v>0</v>
      </c>
      <c r="AZ234" s="3">
        <f>IF(AU234=0,0,IF(AW234-AX234=0,0,MIN(AW234-AX234,$D$1-$C234-SUMIF($J$15:AY$15,"Snowball",$J234:AY234))))</f>
        <v>0</v>
      </c>
      <c r="BA234" s="3">
        <f t="shared" si="418"/>
        <v>0</v>
      </c>
      <c r="BB234" s="104">
        <f t="shared" si="457"/>
        <v>0</v>
      </c>
      <c r="BC234" s="3">
        <f t="shared" si="458"/>
        <v>0</v>
      </c>
      <c r="BD234" s="3">
        <f t="shared" si="459"/>
        <v>0</v>
      </c>
      <c r="BE234" s="3">
        <f t="shared" si="386"/>
        <v>0</v>
      </c>
      <c r="BF234" s="3">
        <f t="shared" si="387"/>
        <v>0</v>
      </c>
      <c r="BG234" s="3">
        <f>IF(BB234=0,0,IF(BD234-BE234=0,0,MIN(BD234-BE234,$D$1-$C234-SUMIF($J$15:BF$15,"Snowball",$J234:BF234))))</f>
        <v>0</v>
      </c>
      <c r="BH234" s="3">
        <f t="shared" si="419"/>
        <v>0</v>
      </c>
      <c r="BI234" s="104">
        <f t="shared" si="460"/>
        <v>0</v>
      </c>
      <c r="BJ234" s="3">
        <f t="shared" si="461"/>
        <v>0</v>
      </c>
      <c r="BK234" s="3">
        <f t="shared" si="462"/>
        <v>0</v>
      </c>
      <c r="BL234" s="3">
        <f t="shared" si="388"/>
        <v>0</v>
      </c>
      <c r="BM234" s="3">
        <f t="shared" si="389"/>
        <v>0</v>
      </c>
      <c r="BN234" s="3">
        <f>IF(BI234=0,0,IF(BK234-BL234=0,0,MIN(BK234-BL234,$D$1-$C234-SUMIF($J$15:BM$15,"Snowball",$J234:BM234))))</f>
        <v>0</v>
      </c>
      <c r="BO234" s="3">
        <f t="shared" si="420"/>
        <v>0</v>
      </c>
      <c r="BP234" s="104">
        <f t="shared" si="463"/>
        <v>0</v>
      </c>
      <c r="BQ234" s="3">
        <f t="shared" si="464"/>
        <v>0</v>
      </c>
      <c r="BR234" s="3">
        <f t="shared" si="465"/>
        <v>0</v>
      </c>
      <c r="BS234" s="3">
        <f t="shared" si="390"/>
        <v>0</v>
      </c>
      <c r="BT234" s="3">
        <f t="shared" si="391"/>
        <v>0</v>
      </c>
      <c r="BU234" s="3">
        <f>IF(BP234=0,0,IF(BR234-BS234=0,0,MIN(BR234-BS234,$D$1-$C234-SUMIF($J$15:BT$15,"Snowball",$J234:BT234))))</f>
        <v>0</v>
      </c>
      <c r="BV234" s="3">
        <f t="shared" si="421"/>
        <v>0</v>
      </c>
      <c r="BW234" s="104">
        <f t="shared" si="466"/>
        <v>0</v>
      </c>
      <c r="BX234" s="3">
        <f t="shared" si="467"/>
        <v>0</v>
      </c>
      <c r="BY234" s="3">
        <f t="shared" si="468"/>
        <v>0</v>
      </c>
      <c r="BZ234" s="3">
        <f t="shared" si="392"/>
        <v>0</v>
      </c>
      <c r="CA234" s="3">
        <f t="shared" si="393"/>
        <v>0</v>
      </c>
      <c r="CB234" s="3">
        <f>IF(BW234=0,0,IF(BY234-BZ234=0,0,MIN(BY234-BZ234,$D$1-$C234-SUMIF($J$15:CA$15,"Snowball",$J234:CA234))))</f>
        <v>0</v>
      </c>
      <c r="CC234" s="3">
        <f t="shared" si="422"/>
        <v>0</v>
      </c>
      <c r="CD234" s="104">
        <f t="shared" si="469"/>
        <v>0</v>
      </c>
      <c r="CE234" s="3">
        <f t="shared" si="470"/>
        <v>0</v>
      </c>
      <c r="CF234" s="3">
        <f t="shared" si="471"/>
        <v>0</v>
      </c>
      <c r="CG234" s="3">
        <f t="shared" si="394"/>
        <v>0</v>
      </c>
      <c r="CH234" s="3">
        <f t="shared" si="395"/>
        <v>0</v>
      </c>
      <c r="CI234" s="3">
        <f>IF(CD234=0,0,IF(CF234-CG234=0,0,MIN(CF234-CG234,$D$1-$C234-SUMIF($J$15:CH$15,"Snowball",$J234:CH234))))</f>
        <v>0</v>
      </c>
      <c r="CJ234" s="3">
        <f t="shared" si="423"/>
        <v>0</v>
      </c>
      <c r="CK234" s="104">
        <f t="shared" si="472"/>
        <v>0</v>
      </c>
      <c r="CL234" s="3">
        <f t="shared" si="473"/>
        <v>0</v>
      </c>
      <c r="CM234" s="3">
        <f t="shared" si="474"/>
        <v>0</v>
      </c>
      <c r="CN234" s="3">
        <f t="shared" si="396"/>
        <v>0</v>
      </c>
      <c r="CO234" s="3">
        <f t="shared" si="397"/>
        <v>0</v>
      </c>
      <c r="CP234" s="3">
        <f>IF(CK234=0,0,IF(CM234-CN234=0,0,MIN(CM234-CN234,$D$1-$C234-SUMIF($J$15:CO$15,"Snowball",$J234:CO234))))</f>
        <v>0</v>
      </c>
      <c r="CQ234" s="3">
        <f t="shared" si="424"/>
        <v>0</v>
      </c>
      <c r="CR234" s="104">
        <f t="shared" si="475"/>
        <v>0</v>
      </c>
      <c r="CS234" s="3">
        <f t="shared" si="476"/>
        <v>0</v>
      </c>
      <c r="CT234" s="3">
        <f t="shared" si="477"/>
        <v>0</v>
      </c>
      <c r="CU234" s="3">
        <f t="shared" si="398"/>
        <v>0</v>
      </c>
      <c r="CV234" s="3">
        <f t="shared" si="399"/>
        <v>0</v>
      </c>
      <c r="CW234" s="3">
        <f>IF(CR234=0,0,IF(CT234-CU234=0,0,MIN(CT234-CU234,$D$1-$C234-SUMIF($J$15:CV$15,"Snowball",$J234:CV234))))</f>
        <v>0</v>
      </c>
      <c r="CX234" s="3">
        <f t="shared" si="425"/>
        <v>0</v>
      </c>
      <c r="CY234" s="104">
        <f t="shared" si="478"/>
        <v>0</v>
      </c>
      <c r="CZ234" s="3">
        <f t="shared" si="479"/>
        <v>0</v>
      </c>
      <c r="DA234" s="3">
        <f t="shared" si="480"/>
        <v>0</v>
      </c>
      <c r="DB234" s="3">
        <f t="shared" si="400"/>
        <v>0</v>
      </c>
      <c r="DC234" s="3">
        <f t="shared" si="401"/>
        <v>0</v>
      </c>
      <c r="DD234" s="3">
        <f>IF(CY234=0,0,IF(DA234-DB234=0,0,MIN(DA234-DB234,$D$1-$C234-SUMIF($J$15:DC$15,"Snowball",$J234:DC234))))</f>
        <v>0</v>
      </c>
      <c r="DE234" s="3">
        <f t="shared" si="426"/>
        <v>0</v>
      </c>
      <c r="DF234" s="104">
        <f t="shared" si="481"/>
        <v>0</v>
      </c>
      <c r="DG234" s="3">
        <f t="shared" si="482"/>
        <v>0</v>
      </c>
      <c r="DH234" s="3">
        <f t="shared" si="483"/>
        <v>0</v>
      </c>
      <c r="DI234" s="3">
        <f t="shared" si="402"/>
        <v>0</v>
      </c>
      <c r="DJ234" s="3">
        <f t="shared" si="403"/>
        <v>0</v>
      </c>
      <c r="DK234" s="3">
        <f>IF(DF234=0,0,IF(DH234-DI234=0,0,MIN(DH234-DI234,$D$1-$C234-SUMIF($J$15:DJ$15,"Snowball",$J234:DJ234))))</f>
        <v>0</v>
      </c>
      <c r="DL234" s="3">
        <f t="shared" si="427"/>
        <v>0</v>
      </c>
      <c r="DM234" s="104">
        <f t="shared" si="484"/>
        <v>0</v>
      </c>
      <c r="DN234" s="3">
        <f t="shared" si="485"/>
        <v>0</v>
      </c>
      <c r="DO234" s="3">
        <f t="shared" si="486"/>
        <v>0</v>
      </c>
      <c r="DP234" s="3">
        <f t="shared" si="404"/>
        <v>0</v>
      </c>
      <c r="DQ234" s="3">
        <f t="shared" si="405"/>
        <v>0</v>
      </c>
      <c r="DR234" s="3">
        <f>IF(DM234=0,0,IF(DO234-DP234=0,0,MIN(DO234-DP234,$D$1-$C234-SUMIF($J$15:DQ$15,"Snowball",$J234:DQ234))))</f>
        <v>0</v>
      </c>
      <c r="DS234" s="3">
        <f t="shared" si="428"/>
        <v>0</v>
      </c>
      <c r="DT234" s="104">
        <f t="shared" si="487"/>
        <v>0</v>
      </c>
      <c r="DU234" s="3">
        <f t="shared" si="488"/>
        <v>0</v>
      </c>
      <c r="DV234" s="3">
        <f t="shared" si="489"/>
        <v>0</v>
      </c>
      <c r="DW234" s="3">
        <f t="shared" si="406"/>
        <v>0</v>
      </c>
      <c r="DX234" s="3">
        <f t="shared" si="407"/>
        <v>0</v>
      </c>
      <c r="DY234" s="3">
        <f>IF(DT234=0,0,IF(DV234-DW234=0,0,MIN(DV234-DW234,$D$1-$C234-SUMIF($J$15:DX$15,"Snowball",$J234:DX234))))</f>
        <v>0</v>
      </c>
      <c r="DZ234" s="3">
        <f t="shared" si="429"/>
        <v>0</v>
      </c>
      <c r="EA234" s="104">
        <f t="shared" si="490"/>
        <v>0</v>
      </c>
      <c r="EB234" s="3">
        <f t="shared" si="491"/>
        <v>0</v>
      </c>
      <c r="EC234" s="3">
        <f t="shared" si="492"/>
        <v>0</v>
      </c>
      <c r="ED234" s="3">
        <f t="shared" si="408"/>
        <v>0</v>
      </c>
      <c r="EE234" s="3">
        <f t="shared" si="409"/>
        <v>0</v>
      </c>
      <c r="EF234" s="3">
        <f>IF(EA234=0,0,IF(EC234-ED234=0,0,MIN(EC234-ED234,$D$1-$C234-SUMIF($J$15:EE$15,"Snowball",$J234:EE234))))</f>
        <v>0</v>
      </c>
      <c r="EG234" s="3">
        <f t="shared" si="430"/>
        <v>0</v>
      </c>
      <c r="EH234" s="104">
        <f t="shared" si="493"/>
        <v>0</v>
      </c>
      <c r="EI234" s="3">
        <f t="shared" si="494"/>
        <v>0</v>
      </c>
      <c r="EJ234" s="3">
        <f t="shared" si="495"/>
        <v>0</v>
      </c>
      <c r="EK234" s="3">
        <f t="shared" si="410"/>
        <v>0</v>
      </c>
      <c r="EL234" s="3">
        <f t="shared" si="411"/>
        <v>0</v>
      </c>
      <c r="EM234" s="3">
        <f>IF(EH234=0,0,IF(EJ234-EK234=0,0,MIN(EJ234-EK234,$D$1-$C234-SUMIF($J$15:EL$15,"Snowball",$J234:EL234))))</f>
        <v>0</v>
      </c>
      <c r="EN234" s="3">
        <f t="shared" si="431"/>
        <v>0</v>
      </c>
    </row>
    <row r="235" spans="1:144" x14ac:dyDescent="0.25">
      <c r="A235" s="1" t="s">
        <v>235</v>
      </c>
      <c r="B235" s="76">
        <f t="shared" si="432"/>
        <v>0</v>
      </c>
      <c r="C235" s="3">
        <f t="shared" si="433"/>
        <v>0</v>
      </c>
      <c r="D235" s="101">
        <f t="shared" si="434"/>
        <v>0</v>
      </c>
      <c r="E235" s="104">
        <f t="shared" si="435"/>
        <v>0</v>
      </c>
      <c r="F235" s="3">
        <f t="shared" si="436"/>
        <v>0</v>
      </c>
      <c r="G235" s="3">
        <f t="shared" si="437"/>
        <v>0</v>
      </c>
      <c r="H235" s="3">
        <f t="shared" si="372"/>
        <v>0</v>
      </c>
      <c r="I235" s="3">
        <f t="shared" si="373"/>
        <v>0</v>
      </c>
      <c r="J235" s="3">
        <f t="shared" si="438"/>
        <v>0</v>
      </c>
      <c r="K235" s="3">
        <f t="shared" si="412"/>
        <v>0</v>
      </c>
      <c r="L235" s="104">
        <f t="shared" si="439"/>
        <v>0</v>
      </c>
      <c r="M235" s="3">
        <f t="shared" si="440"/>
        <v>0</v>
      </c>
      <c r="N235" s="3">
        <f t="shared" si="441"/>
        <v>0</v>
      </c>
      <c r="O235" s="3">
        <f t="shared" si="374"/>
        <v>0</v>
      </c>
      <c r="P235" s="3">
        <f t="shared" si="375"/>
        <v>0</v>
      </c>
      <c r="Q235" s="3">
        <f>IF(L235=0,0,IF(N235-O235=0,0,MIN(N235-O235,$D$1-$C235-SUMIF($J$15:P$15,"Snowball",$J235:P235))))</f>
        <v>0</v>
      </c>
      <c r="R235" s="3">
        <f t="shared" si="413"/>
        <v>0</v>
      </c>
      <c r="S235" s="104">
        <f t="shared" si="442"/>
        <v>0</v>
      </c>
      <c r="T235" s="3">
        <f t="shared" si="443"/>
        <v>0</v>
      </c>
      <c r="U235" s="3">
        <f t="shared" si="444"/>
        <v>0</v>
      </c>
      <c r="V235" s="3">
        <f t="shared" si="376"/>
        <v>0</v>
      </c>
      <c r="W235" s="3">
        <f t="shared" si="377"/>
        <v>0</v>
      </c>
      <c r="X235" s="3">
        <f>IF(S235=0,0,IF(U235-V235=0,0,MIN(U235-V235,$D$1-$C235-SUMIF($J$15:W$15,"Snowball",$J235:W235))))</f>
        <v>0</v>
      </c>
      <c r="Y235" s="3">
        <f t="shared" si="414"/>
        <v>0</v>
      </c>
      <c r="Z235" s="104">
        <f t="shared" si="445"/>
        <v>0</v>
      </c>
      <c r="AA235" s="3">
        <f t="shared" si="446"/>
        <v>0</v>
      </c>
      <c r="AB235" s="3">
        <f t="shared" si="447"/>
        <v>0</v>
      </c>
      <c r="AC235" s="3">
        <f t="shared" si="378"/>
        <v>0</v>
      </c>
      <c r="AD235" s="3">
        <f t="shared" si="379"/>
        <v>0</v>
      </c>
      <c r="AE235" s="3">
        <f>IF(Z235=0,0,IF(AB235-AC235=0,0,MIN(AB235-AC235,$D$1-$C235-SUMIF($J$15:AD$15,"Snowball",$J235:AD235))))</f>
        <v>0</v>
      </c>
      <c r="AF235" s="3">
        <f t="shared" si="415"/>
        <v>0</v>
      </c>
      <c r="AG235" s="104">
        <f t="shared" si="448"/>
        <v>0</v>
      </c>
      <c r="AH235" s="3">
        <f t="shared" si="449"/>
        <v>0</v>
      </c>
      <c r="AI235" s="3">
        <f t="shared" si="450"/>
        <v>0</v>
      </c>
      <c r="AJ235" s="3">
        <f t="shared" si="380"/>
        <v>0</v>
      </c>
      <c r="AK235" s="3">
        <f t="shared" si="381"/>
        <v>0</v>
      </c>
      <c r="AL235" s="3">
        <f>IF(AG235=0,0,IF(AI235-AJ235=0,0,MIN(AI235-AJ235,$D$1-$C235-SUMIF($J$15:AK$15,"Snowball",$J235:AK235))))</f>
        <v>0</v>
      </c>
      <c r="AM235" s="3">
        <f t="shared" si="416"/>
        <v>0</v>
      </c>
      <c r="AN235" s="104">
        <f t="shared" si="451"/>
        <v>0</v>
      </c>
      <c r="AO235" s="3">
        <f t="shared" si="452"/>
        <v>0</v>
      </c>
      <c r="AP235" s="3">
        <f t="shared" si="453"/>
        <v>0</v>
      </c>
      <c r="AQ235" s="3">
        <f t="shared" si="382"/>
        <v>0</v>
      </c>
      <c r="AR235" s="3">
        <f t="shared" si="383"/>
        <v>0</v>
      </c>
      <c r="AS235" s="3">
        <f>IF(AN235=0,0,IF(AP235-AQ235=0,0,MIN(AP235-AQ235,$D$1-$C235-SUMIF($J$15:AR$15,"Snowball",$J235:AR235))))</f>
        <v>0</v>
      </c>
      <c r="AT235" s="3">
        <f t="shared" si="417"/>
        <v>0</v>
      </c>
      <c r="AU235" s="104">
        <f t="shared" si="454"/>
        <v>0</v>
      </c>
      <c r="AV235" s="3">
        <f t="shared" si="455"/>
        <v>0</v>
      </c>
      <c r="AW235" s="3">
        <f t="shared" si="456"/>
        <v>0</v>
      </c>
      <c r="AX235" s="3">
        <f t="shared" si="384"/>
        <v>0</v>
      </c>
      <c r="AY235" s="3">
        <f t="shared" si="385"/>
        <v>0</v>
      </c>
      <c r="AZ235" s="3">
        <f>IF(AU235=0,0,IF(AW235-AX235=0,0,MIN(AW235-AX235,$D$1-$C235-SUMIF($J$15:AY$15,"Snowball",$J235:AY235))))</f>
        <v>0</v>
      </c>
      <c r="BA235" s="3">
        <f t="shared" si="418"/>
        <v>0</v>
      </c>
      <c r="BB235" s="104">
        <f t="shared" si="457"/>
        <v>0</v>
      </c>
      <c r="BC235" s="3">
        <f t="shared" si="458"/>
        <v>0</v>
      </c>
      <c r="BD235" s="3">
        <f t="shared" si="459"/>
        <v>0</v>
      </c>
      <c r="BE235" s="3">
        <f t="shared" si="386"/>
        <v>0</v>
      </c>
      <c r="BF235" s="3">
        <f t="shared" si="387"/>
        <v>0</v>
      </c>
      <c r="BG235" s="3">
        <f>IF(BB235=0,0,IF(BD235-BE235=0,0,MIN(BD235-BE235,$D$1-$C235-SUMIF($J$15:BF$15,"Snowball",$J235:BF235))))</f>
        <v>0</v>
      </c>
      <c r="BH235" s="3">
        <f t="shared" si="419"/>
        <v>0</v>
      </c>
      <c r="BI235" s="104">
        <f t="shared" si="460"/>
        <v>0</v>
      </c>
      <c r="BJ235" s="3">
        <f t="shared" si="461"/>
        <v>0</v>
      </c>
      <c r="BK235" s="3">
        <f t="shared" si="462"/>
        <v>0</v>
      </c>
      <c r="BL235" s="3">
        <f t="shared" si="388"/>
        <v>0</v>
      </c>
      <c r="BM235" s="3">
        <f t="shared" si="389"/>
        <v>0</v>
      </c>
      <c r="BN235" s="3">
        <f>IF(BI235=0,0,IF(BK235-BL235=0,0,MIN(BK235-BL235,$D$1-$C235-SUMIF($J$15:BM$15,"Snowball",$J235:BM235))))</f>
        <v>0</v>
      </c>
      <c r="BO235" s="3">
        <f t="shared" si="420"/>
        <v>0</v>
      </c>
      <c r="BP235" s="104">
        <f t="shared" si="463"/>
        <v>0</v>
      </c>
      <c r="BQ235" s="3">
        <f t="shared" si="464"/>
        <v>0</v>
      </c>
      <c r="BR235" s="3">
        <f t="shared" si="465"/>
        <v>0</v>
      </c>
      <c r="BS235" s="3">
        <f t="shared" si="390"/>
        <v>0</v>
      </c>
      <c r="BT235" s="3">
        <f t="shared" si="391"/>
        <v>0</v>
      </c>
      <c r="BU235" s="3">
        <f>IF(BP235=0,0,IF(BR235-BS235=0,0,MIN(BR235-BS235,$D$1-$C235-SUMIF($J$15:BT$15,"Snowball",$J235:BT235))))</f>
        <v>0</v>
      </c>
      <c r="BV235" s="3">
        <f t="shared" si="421"/>
        <v>0</v>
      </c>
      <c r="BW235" s="104">
        <f t="shared" si="466"/>
        <v>0</v>
      </c>
      <c r="BX235" s="3">
        <f t="shared" si="467"/>
        <v>0</v>
      </c>
      <c r="BY235" s="3">
        <f t="shared" si="468"/>
        <v>0</v>
      </c>
      <c r="BZ235" s="3">
        <f t="shared" si="392"/>
        <v>0</v>
      </c>
      <c r="CA235" s="3">
        <f t="shared" si="393"/>
        <v>0</v>
      </c>
      <c r="CB235" s="3">
        <f>IF(BW235=0,0,IF(BY235-BZ235=0,0,MIN(BY235-BZ235,$D$1-$C235-SUMIF($J$15:CA$15,"Snowball",$J235:CA235))))</f>
        <v>0</v>
      </c>
      <c r="CC235" s="3">
        <f t="shared" si="422"/>
        <v>0</v>
      </c>
      <c r="CD235" s="104">
        <f t="shared" si="469"/>
        <v>0</v>
      </c>
      <c r="CE235" s="3">
        <f t="shared" si="470"/>
        <v>0</v>
      </c>
      <c r="CF235" s="3">
        <f t="shared" si="471"/>
        <v>0</v>
      </c>
      <c r="CG235" s="3">
        <f t="shared" si="394"/>
        <v>0</v>
      </c>
      <c r="CH235" s="3">
        <f t="shared" si="395"/>
        <v>0</v>
      </c>
      <c r="CI235" s="3">
        <f>IF(CD235=0,0,IF(CF235-CG235=0,0,MIN(CF235-CG235,$D$1-$C235-SUMIF($J$15:CH$15,"Snowball",$J235:CH235))))</f>
        <v>0</v>
      </c>
      <c r="CJ235" s="3">
        <f t="shared" si="423"/>
        <v>0</v>
      </c>
      <c r="CK235" s="104">
        <f t="shared" si="472"/>
        <v>0</v>
      </c>
      <c r="CL235" s="3">
        <f t="shared" si="473"/>
        <v>0</v>
      </c>
      <c r="CM235" s="3">
        <f t="shared" si="474"/>
        <v>0</v>
      </c>
      <c r="CN235" s="3">
        <f t="shared" si="396"/>
        <v>0</v>
      </c>
      <c r="CO235" s="3">
        <f t="shared" si="397"/>
        <v>0</v>
      </c>
      <c r="CP235" s="3">
        <f>IF(CK235=0,0,IF(CM235-CN235=0,0,MIN(CM235-CN235,$D$1-$C235-SUMIF($J$15:CO$15,"Snowball",$J235:CO235))))</f>
        <v>0</v>
      </c>
      <c r="CQ235" s="3">
        <f t="shared" si="424"/>
        <v>0</v>
      </c>
      <c r="CR235" s="104">
        <f t="shared" si="475"/>
        <v>0</v>
      </c>
      <c r="CS235" s="3">
        <f t="shared" si="476"/>
        <v>0</v>
      </c>
      <c r="CT235" s="3">
        <f t="shared" si="477"/>
        <v>0</v>
      </c>
      <c r="CU235" s="3">
        <f t="shared" si="398"/>
        <v>0</v>
      </c>
      <c r="CV235" s="3">
        <f t="shared" si="399"/>
        <v>0</v>
      </c>
      <c r="CW235" s="3">
        <f>IF(CR235=0,0,IF(CT235-CU235=0,0,MIN(CT235-CU235,$D$1-$C235-SUMIF($J$15:CV$15,"Snowball",$J235:CV235))))</f>
        <v>0</v>
      </c>
      <c r="CX235" s="3">
        <f t="shared" si="425"/>
        <v>0</v>
      </c>
      <c r="CY235" s="104">
        <f t="shared" si="478"/>
        <v>0</v>
      </c>
      <c r="CZ235" s="3">
        <f t="shared" si="479"/>
        <v>0</v>
      </c>
      <c r="DA235" s="3">
        <f t="shared" si="480"/>
        <v>0</v>
      </c>
      <c r="DB235" s="3">
        <f t="shared" si="400"/>
        <v>0</v>
      </c>
      <c r="DC235" s="3">
        <f t="shared" si="401"/>
        <v>0</v>
      </c>
      <c r="DD235" s="3">
        <f>IF(CY235=0,0,IF(DA235-DB235=0,0,MIN(DA235-DB235,$D$1-$C235-SUMIF($J$15:DC$15,"Snowball",$J235:DC235))))</f>
        <v>0</v>
      </c>
      <c r="DE235" s="3">
        <f t="shared" si="426"/>
        <v>0</v>
      </c>
      <c r="DF235" s="104">
        <f t="shared" si="481"/>
        <v>0</v>
      </c>
      <c r="DG235" s="3">
        <f t="shared" si="482"/>
        <v>0</v>
      </c>
      <c r="DH235" s="3">
        <f t="shared" si="483"/>
        <v>0</v>
      </c>
      <c r="DI235" s="3">
        <f t="shared" si="402"/>
        <v>0</v>
      </c>
      <c r="DJ235" s="3">
        <f t="shared" si="403"/>
        <v>0</v>
      </c>
      <c r="DK235" s="3">
        <f>IF(DF235=0,0,IF(DH235-DI235=0,0,MIN(DH235-DI235,$D$1-$C235-SUMIF($J$15:DJ$15,"Snowball",$J235:DJ235))))</f>
        <v>0</v>
      </c>
      <c r="DL235" s="3">
        <f t="shared" si="427"/>
        <v>0</v>
      </c>
      <c r="DM235" s="104">
        <f t="shared" si="484"/>
        <v>0</v>
      </c>
      <c r="DN235" s="3">
        <f t="shared" si="485"/>
        <v>0</v>
      </c>
      <c r="DO235" s="3">
        <f t="shared" si="486"/>
        <v>0</v>
      </c>
      <c r="DP235" s="3">
        <f t="shared" si="404"/>
        <v>0</v>
      </c>
      <c r="DQ235" s="3">
        <f t="shared" si="405"/>
        <v>0</v>
      </c>
      <c r="DR235" s="3">
        <f>IF(DM235=0,0,IF(DO235-DP235=0,0,MIN(DO235-DP235,$D$1-$C235-SUMIF($J$15:DQ$15,"Snowball",$J235:DQ235))))</f>
        <v>0</v>
      </c>
      <c r="DS235" s="3">
        <f t="shared" si="428"/>
        <v>0</v>
      </c>
      <c r="DT235" s="104">
        <f t="shared" si="487"/>
        <v>0</v>
      </c>
      <c r="DU235" s="3">
        <f t="shared" si="488"/>
        <v>0</v>
      </c>
      <c r="DV235" s="3">
        <f t="shared" si="489"/>
        <v>0</v>
      </c>
      <c r="DW235" s="3">
        <f t="shared" si="406"/>
        <v>0</v>
      </c>
      <c r="DX235" s="3">
        <f t="shared" si="407"/>
        <v>0</v>
      </c>
      <c r="DY235" s="3">
        <f>IF(DT235=0,0,IF(DV235-DW235=0,0,MIN(DV235-DW235,$D$1-$C235-SUMIF($J$15:DX$15,"Snowball",$J235:DX235))))</f>
        <v>0</v>
      </c>
      <c r="DZ235" s="3">
        <f t="shared" si="429"/>
        <v>0</v>
      </c>
      <c r="EA235" s="104">
        <f t="shared" si="490"/>
        <v>0</v>
      </c>
      <c r="EB235" s="3">
        <f t="shared" si="491"/>
        <v>0</v>
      </c>
      <c r="EC235" s="3">
        <f t="shared" si="492"/>
        <v>0</v>
      </c>
      <c r="ED235" s="3">
        <f t="shared" si="408"/>
        <v>0</v>
      </c>
      <c r="EE235" s="3">
        <f t="shared" si="409"/>
        <v>0</v>
      </c>
      <c r="EF235" s="3">
        <f>IF(EA235=0,0,IF(EC235-ED235=0,0,MIN(EC235-ED235,$D$1-$C235-SUMIF($J$15:EE$15,"Snowball",$J235:EE235))))</f>
        <v>0</v>
      </c>
      <c r="EG235" s="3">
        <f t="shared" si="430"/>
        <v>0</v>
      </c>
      <c r="EH235" s="104">
        <f t="shared" si="493"/>
        <v>0</v>
      </c>
      <c r="EI235" s="3">
        <f t="shared" si="494"/>
        <v>0</v>
      </c>
      <c r="EJ235" s="3">
        <f t="shared" si="495"/>
        <v>0</v>
      </c>
      <c r="EK235" s="3">
        <f t="shared" si="410"/>
        <v>0</v>
      </c>
      <c r="EL235" s="3">
        <f t="shared" si="411"/>
        <v>0</v>
      </c>
      <c r="EM235" s="3">
        <f>IF(EH235=0,0,IF(EJ235-EK235=0,0,MIN(EJ235-EK235,$D$1-$C235-SUMIF($J$15:EL$15,"Snowball",$J235:EL235))))</f>
        <v>0</v>
      </c>
      <c r="EN235" s="3">
        <f t="shared" si="431"/>
        <v>0</v>
      </c>
    </row>
    <row r="236" spans="1:144" x14ac:dyDescent="0.25">
      <c r="A236" s="1" t="s">
        <v>236</v>
      </c>
      <c r="B236" s="76">
        <f t="shared" si="432"/>
        <v>0</v>
      </c>
      <c r="C236" s="3">
        <f t="shared" si="433"/>
        <v>0</v>
      </c>
      <c r="D236" s="101">
        <f t="shared" si="434"/>
        <v>0</v>
      </c>
      <c r="E236" s="104">
        <f t="shared" si="435"/>
        <v>0</v>
      </c>
      <c r="F236" s="3">
        <f t="shared" si="436"/>
        <v>0</v>
      </c>
      <c r="G236" s="3">
        <f t="shared" si="437"/>
        <v>0</v>
      </c>
      <c r="H236" s="3">
        <f t="shared" si="372"/>
        <v>0</v>
      </c>
      <c r="I236" s="3">
        <f t="shared" si="373"/>
        <v>0</v>
      </c>
      <c r="J236" s="3">
        <f t="shared" si="438"/>
        <v>0</v>
      </c>
      <c r="K236" s="3">
        <f t="shared" si="412"/>
        <v>0</v>
      </c>
      <c r="L236" s="104">
        <f t="shared" si="439"/>
        <v>0</v>
      </c>
      <c r="M236" s="3">
        <f t="shared" si="440"/>
        <v>0</v>
      </c>
      <c r="N236" s="3">
        <f t="shared" si="441"/>
        <v>0</v>
      </c>
      <c r="O236" s="3">
        <f t="shared" si="374"/>
        <v>0</v>
      </c>
      <c r="P236" s="3">
        <f t="shared" si="375"/>
        <v>0</v>
      </c>
      <c r="Q236" s="3">
        <f>IF(L236=0,0,IF(N236-O236=0,0,MIN(N236-O236,$D$1-$C236-SUMIF($J$15:P$15,"Snowball",$J236:P236))))</f>
        <v>0</v>
      </c>
      <c r="R236" s="3">
        <f t="shared" si="413"/>
        <v>0</v>
      </c>
      <c r="S236" s="104">
        <f t="shared" si="442"/>
        <v>0</v>
      </c>
      <c r="T236" s="3">
        <f t="shared" si="443"/>
        <v>0</v>
      </c>
      <c r="U236" s="3">
        <f t="shared" si="444"/>
        <v>0</v>
      </c>
      <c r="V236" s="3">
        <f t="shared" si="376"/>
        <v>0</v>
      </c>
      <c r="W236" s="3">
        <f t="shared" si="377"/>
        <v>0</v>
      </c>
      <c r="X236" s="3">
        <f>IF(S236=0,0,IF(U236-V236=0,0,MIN(U236-V236,$D$1-$C236-SUMIF($J$15:W$15,"Snowball",$J236:W236))))</f>
        <v>0</v>
      </c>
      <c r="Y236" s="3">
        <f t="shared" si="414"/>
        <v>0</v>
      </c>
      <c r="Z236" s="104">
        <f t="shared" si="445"/>
        <v>0</v>
      </c>
      <c r="AA236" s="3">
        <f t="shared" si="446"/>
        <v>0</v>
      </c>
      <c r="AB236" s="3">
        <f t="shared" si="447"/>
        <v>0</v>
      </c>
      <c r="AC236" s="3">
        <f t="shared" si="378"/>
        <v>0</v>
      </c>
      <c r="AD236" s="3">
        <f t="shared" si="379"/>
        <v>0</v>
      </c>
      <c r="AE236" s="3">
        <f>IF(Z236=0,0,IF(AB236-AC236=0,0,MIN(AB236-AC236,$D$1-$C236-SUMIF($J$15:AD$15,"Snowball",$J236:AD236))))</f>
        <v>0</v>
      </c>
      <c r="AF236" s="3">
        <f t="shared" si="415"/>
        <v>0</v>
      </c>
      <c r="AG236" s="104">
        <f t="shared" si="448"/>
        <v>0</v>
      </c>
      <c r="AH236" s="3">
        <f t="shared" si="449"/>
        <v>0</v>
      </c>
      <c r="AI236" s="3">
        <f t="shared" si="450"/>
        <v>0</v>
      </c>
      <c r="AJ236" s="3">
        <f t="shared" si="380"/>
        <v>0</v>
      </c>
      <c r="AK236" s="3">
        <f t="shared" si="381"/>
        <v>0</v>
      </c>
      <c r="AL236" s="3">
        <f>IF(AG236=0,0,IF(AI236-AJ236=0,0,MIN(AI236-AJ236,$D$1-$C236-SUMIF($J$15:AK$15,"Snowball",$J236:AK236))))</f>
        <v>0</v>
      </c>
      <c r="AM236" s="3">
        <f t="shared" si="416"/>
        <v>0</v>
      </c>
      <c r="AN236" s="104">
        <f t="shared" si="451"/>
        <v>0</v>
      </c>
      <c r="AO236" s="3">
        <f t="shared" si="452"/>
        <v>0</v>
      </c>
      <c r="AP236" s="3">
        <f t="shared" si="453"/>
        <v>0</v>
      </c>
      <c r="AQ236" s="3">
        <f t="shared" si="382"/>
        <v>0</v>
      </c>
      <c r="AR236" s="3">
        <f t="shared" si="383"/>
        <v>0</v>
      </c>
      <c r="AS236" s="3">
        <f>IF(AN236=0,0,IF(AP236-AQ236=0,0,MIN(AP236-AQ236,$D$1-$C236-SUMIF($J$15:AR$15,"Snowball",$J236:AR236))))</f>
        <v>0</v>
      </c>
      <c r="AT236" s="3">
        <f t="shared" si="417"/>
        <v>0</v>
      </c>
      <c r="AU236" s="104">
        <f t="shared" si="454"/>
        <v>0</v>
      </c>
      <c r="AV236" s="3">
        <f t="shared" si="455"/>
        <v>0</v>
      </c>
      <c r="AW236" s="3">
        <f t="shared" si="456"/>
        <v>0</v>
      </c>
      <c r="AX236" s="3">
        <f t="shared" si="384"/>
        <v>0</v>
      </c>
      <c r="AY236" s="3">
        <f t="shared" si="385"/>
        <v>0</v>
      </c>
      <c r="AZ236" s="3">
        <f>IF(AU236=0,0,IF(AW236-AX236=0,0,MIN(AW236-AX236,$D$1-$C236-SUMIF($J$15:AY$15,"Snowball",$J236:AY236))))</f>
        <v>0</v>
      </c>
      <c r="BA236" s="3">
        <f t="shared" si="418"/>
        <v>0</v>
      </c>
      <c r="BB236" s="104">
        <f t="shared" si="457"/>
        <v>0</v>
      </c>
      <c r="BC236" s="3">
        <f t="shared" si="458"/>
        <v>0</v>
      </c>
      <c r="BD236" s="3">
        <f t="shared" si="459"/>
        <v>0</v>
      </c>
      <c r="BE236" s="3">
        <f t="shared" si="386"/>
        <v>0</v>
      </c>
      <c r="BF236" s="3">
        <f t="shared" si="387"/>
        <v>0</v>
      </c>
      <c r="BG236" s="3">
        <f>IF(BB236=0,0,IF(BD236-BE236=0,0,MIN(BD236-BE236,$D$1-$C236-SUMIF($J$15:BF$15,"Snowball",$J236:BF236))))</f>
        <v>0</v>
      </c>
      <c r="BH236" s="3">
        <f t="shared" si="419"/>
        <v>0</v>
      </c>
      <c r="BI236" s="104">
        <f t="shared" si="460"/>
        <v>0</v>
      </c>
      <c r="BJ236" s="3">
        <f t="shared" si="461"/>
        <v>0</v>
      </c>
      <c r="BK236" s="3">
        <f t="shared" si="462"/>
        <v>0</v>
      </c>
      <c r="BL236" s="3">
        <f t="shared" si="388"/>
        <v>0</v>
      </c>
      <c r="BM236" s="3">
        <f t="shared" si="389"/>
        <v>0</v>
      </c>
      <c r="BN236" s="3">
        <f>IF(BI236=0,0,IF(BK236-BL236=0,0,MIN(BK236-BL236,$D$1-$C236-SUMIF($J$15:BM$15,"Snowball",$J236:BM236))))</f>
        <v>0</v>
      </c>
      <c r="BO236" s="3">
        <f t="shared" si="420"/>
        <v>0</v>
      </c>
      <c r="BP236" s="104">
        <f t="shared" si="463"/>
        <v>0</v>
      </c>
      <c r="BQ236" s="3">
        <f t="shared" si="464"/>
        <v>0</v>
      </c>
      <c r="BR236" s="3">
        <f t="shared" si="465"/>
        <v>0</v>
      </c>
      <c r="BS236" s="3">
        <f t="shared" si="390"/>
        <v>0</v>
      </c>
      <c r="BT236" s="3">
        <f t="shared" si="391"/>
        <v>0</v>
      </c>
      <c r="BU236" s="3">
        <f>IF(BP236=0,0,IF(BR236-BS236=0,0,MIN(BR236-BS236,$D$1-$C236-SUMIF($J$15:BT$15,"Snowball",$J236:BT236))))</f>
        <v>0</v>
      </c>
      <c r="BV236" s="3">
        <f t="shared" si="421"/>
        <v>0</v>
      </c>
      <c r="BW236" s="104">
        <f t="shared" si="466"/>
        <v>0</v>
      </c>
      <c r="BX236" s="3">
        <f t="shared" si="467"/>
        <v>0</v>
      </c>
      <c r="BY236" s="3">
        <f t="shared" si="468"/>
        <v>0</v>
      </c>
      <c r="BZ236" s="3">
        <f t="shared" si="392"/>
        <v>0</v>
      </c>
      <c r="CA236" s="3">
        <f t="shared" si="393"/>
        <v>0</v>
      </c>
      <c r="CB236" s="3">
        <f>IF(BW236=0,0,IF(BY236-BZ236=0,0,MIN(BY236-BZ236,$D$1-$C236-SUMIF($J$15:CA$15,"Snowball",$J236:CA236))))</f>
        <v>0</v>
      </c>
      <c r="CC236" s="3">
        <f t="shared" si="422"/>
        <v>0</v>
      </c>
      <c r="CD236" s="104">
        <f t="shared" si="469"/>
        <v>0</v>
      </c>
      <c r="CE236" s="3">
        <f t="shared" si="470"/>
        <v>0</v>
      </c>
      <c r="CF236" s="3">
        <f t="shared" si="471"/>
        <v>0</v>
      </c>
      <c r="CG236" s="3">
        <f t="shared" si="394"/>
        <v>0</v>
      </c>
      <c r="CH236" s="3">
        <f t="shared" si="395"/>
        <v>0</v>
      </c>
      <c r="CI236" s="3">
        <f>IF(CD236=0,0,IF(CF236-CG236=0,0,MIN(CF236-CG236,$D$1-$C236-SUMIF($J$15:CH$15,"Snowball",$J236:CH236))))</f>
        <v>0</v>
      </c>
      <c r="CJ236" s="3">
        <f t="shared" si="423"/>
        <v>0</v>
      </c>
      <c r="CK236" s="104">
        <f t="shared" si="472"/>
        <v>0</v>
      </c>
      <c r="CL236" s="3">
        <f t="shared" si="473"/>
        <v>0</v>
      </c>
      <c r="CM236" s="3">
        <f t="shared" si="474"/>
        <v>0</v>
      </c>
      <c r="CN236" s="3">
        <f t="shared" si="396"/>
        <v>0</v>
      </c>
      <c r="CO236" s="3">
        <f t="shared" si="397"/>
        <v>0</v>
      </c>
      <c r="CP236" s="3">
        <f>IF(CK236=0,0,IF(CM236-CN236=0,0,MIN(CM236-CN236,$D$1-$C236-SUMIF($J$15:CO$15,"Snowball",$J236:CO236))))</f>
        <v>0</v>
      </c>
      <c r="CQ236" s="3">
        <f t="shared" si="424"/>
        <v>0</v>
      </c>
      <c r="CR236" s="104">
        <f t="shared" si="475"/>
        <v>0</v>
      </c>
      <c r="CS236" s="3">
        <f t="shared" si="476"/>
        <v>0</v>
      </c>
      <c r="CT236" s="3">
        <f t="shared" si="477"/>
        <v>0</v>
      </c>
      <c r="CU236" s="3">
        <f t="shared" si="398"/>
        <v>0</v>
      </c>
      <c r="CV236" s="3">
        <f t="shared" si="399"/>
        <v>0</v>
      </c>
      <c r="CW236" s="3">
        <f>IF(CR236=0,0,IF(CT236-CU236=0,0,MIN(CT236-CU236,$D$1-$C236-SUMIF($J$15:CV$15,"Snowball",$J236:CV236))))</f>
        <v>0</v>
      </c>
      <c r="CX236" s="3">
        <f t="shared" si="425"/>
        <v>0</v>
      </c>
      <c r="CY236" s="104">
        <f t="shared" si="478"/>
        <v>0</v>
      </c>
      <c r="CZ236" s="3">
        <f t="shared" si="479"/>
        <v>0</v>
      </c>
      <c r="DA236" s="3">
        <f t="shared" si="480"/>
        <v>0</v>
      </c>
      <c r="DB236" s="3">
        <f t="shared" si="400"/>
        <v>0</v>
      </c>
      <c r="DC236" s="3">
        <f t="shared" si="401"/>
        <v>0</v>
      </c>
      <c r="DD236" s="3">
        <f>IF(CY236=0,0,IF(DA236-DB236=0,0,MIN(DA236-DB236,$D$1-$C236-SUMIF($J$15:DC$15,"Snowball",$J236:DC236))))</f>
        <v>0</v>
      </c>
      <c r="DE236" s="3">
        <f t="shared" si="426"/>
        <v>0</v>
      </c>
      <c r="DF236" s="104">
        <f t="shared" si="481"/>
        <v>0</v>
      </c>
      <c r="DG236" s="3">
        <f t="shared" si="482"/>
        <v>0</v>
      </c>
      <c r="DH236" s="3">
        <f t="shared" si="483"/>
        <v>0</v>
      </c>
      <c r="DI236" s="3">
        <f t="shared" si="402"/>
        <v>0</v>
      </c>
      <c r="DJ236" s="3">
        <f t="shared" si="403"/>
        <v>0</v>
      </c>
      <c r="DK236" s="3">
        <f>IF(DF236=0,0,IF(DH236-DI236=0,0,MIN(DH236-DI236,$D$1-$C236-SUMIF($J$15:DJ$15,"Snowball",$J236:DJ236))))</f>
        <v>0</v>
      </c>
      <c r="DL236" s="3">
        <f t="shared" si="427"/>
        <v>0</v>
      </c>
      <c r="DM236" s="104">
        <f t="shared" si="484"/>
        <v>0</v>
      </c>
      <c r="DN236" s="3">
        <f t="shared" si="485"/>
        <v>0</v>
      </c>
      <c r="DO236" s="3">
        <f t="shared" si="486"/>
        <v>0</v>
      </c>
      <c r="DP236" s="3">
        <f t="shared" si="404"/>
        <v>0</v>
      </c>
      <c r="DQ236" s="3">
        <f t="shared" si="405"/>
        <v>0</v>
      </c>
      <c r="DR236" s="3">
        <f>IF(DM236=0,0,IF(DO236-DP236=0,0,MIN(DO236-DP236,$D$1-$C236-SUMIF($J$15:DQ$15,"Snowball",$J236:DQ236))))</f>
        <v>0</v>
      </c>
      <c r="DS236" s="3">
        <f t="shared" si="428"/>
        <v>0</v>
      </c>
      <c r="DT236" s="104">
        <f t="shared" si="487"/>
        <v>0</v>
      </c>
      <c r="DU236" s="3">
        <f t="shared" si="488"/>
        <v>0</v>
      </c>
      <c r="DV236" s="3">
        <f t="shared" si="489"/>
        <v>0</v>
      </c>
      <c r="DW236" s="3">
        <f t="shared" si="406"/>
        <v>0</v>
      </c>
      <c r="DX236" s="3">
        <f t="shared" si="407"/>
        <v>0</v>
      </c>
      <c r="DY236" s="3">
        <f>IF(DT236=0,0,IF(DV236-DW236=0,0,MIN(DV236-DW236,$D$1-$C236-SUMIF($J$15:DX$15,"Snowball",$J236:DX236))))</f>
        <v>0</v>
      </c>
      <c r="DZ236" s="3">
        <f t="shared" si="429"/>
        <v>0</v>
      </c>
      <c r="EA236" s="104">
        <f t="shared" si="490"/>
        <v>0</v>
      </c>
      <c r="EB236" s="3">
        <f t="shared" si="491"/>
        <v>0</v>
      </c>
      <c r="EC236" s="3">
        <f t="shared" si="492"/>
        <v>0</v>
      </c>
      <c r="ED236" s="3">
        <f t="shared" si="408"/>
        <v>0</v>
      </c>
      <c r="EE236" s="3">
        <f t="shared" si="409"/>
        <v>0</v>
      </c>
      <c r="EF236" s="3">
        <f>IF(EA236=0,0,IF(EC236-ED236=0,0,MIN(EC236-ED236,$D$1-$C236-SUMIF($J$15:EE$15,"Snowball",$J236:EE236))))</f>
        <v>0</v>
      </c>
      <c r="EG236" s="3">
        <f t="shared" si="430"/>
        <v>0</v>
      </c>
      <c r="EH236" s="104">
        <f t="shared" si="493"/>
        <v>0</v>
      </c>
      <c r="EI236" s="3">
        <f t="shared" si="494"/>
        <v>0</v>
      </c>
      <c r="EJ236" s="3">
        <f t="shared" si="495"/>
        <v>0</v>
      </c>
      <c r="EK236" s="3">
        <f t="shared" si="410"/>
        <v>0</v>
      </c>
      <c r="EL236" s="3">
        <f t="shared" si="411"/>
        <v>0</v>
      </c>
      <c r="EM236" s="3">
        <f>IF(EH236=0,0,IF(EJ236-EK236=0,0,MIN(EJ236-EK236,$D$1-$C236-SUMIF($J$15:EL$15,"Snowball",$J236:EL236))))</f>
        <v>0</v>
      </c>
      <c r="EN236" s="3">
        <f t="shared" si="431"/>
        <v>0</v>
      </c>
    </row>
    <row r="237" spans="1:144" x14ac:dyDescent="0.25">
      <c r="A237" s="1" t="s">
        <v>237</v>
      </c>
      <c r="B237" s="76">
        <f t="shared" si="432"/>
        <v>0</v>
      </c>
      <c r="C237" s="3">
        <f t="shared" si="433"/>
        <v>0</v>
      </c>
      <c r="D237" s="101">
        <f t="shared" si="434"/>
        <v>0</v>
      </c>
      <c r="E237" s="104">
        <f t="shared" si="435"/>
        <v>0</v>
      </c>
      <c r="F237" s="3">
        <f t="shared" si="436"/>
        <v>0</v>
      </c>
      <c r="G237" s="3">
        <f t="shared" si="437"/>
        <v>0</v>
      </c>
      <c r="H237" s="3">
        <f t="shared" si="372"/>
        <v>0</v>
      </c>
      <c r="I237" s="3">
        <f t="shared" si="373"/>
        <v>0</v>
      </c>
      <c r="J237" s="3">
        <f t="shared" si="438"/>
        <v>0</v>
      </c>
      <c r="K237" s="3">
        <f t="shared" si="412"/>
        <v>0</v>
      </c>
      <c r="L237" s="104">
        <f t="shared" si="439"/>
        <v>0</v>
      </c>
      <c r="M237" s="3">
        <f t="shared" si="440"/>
        <v>0</v>
      </c>
      <c r="N237" s="3">
        <f t="shared" si="441"/>
        <v>0</v>
      </c>
      <c r="O237" s="3">
        <f t="shared" si="374"/>
        <v>0</v>
      </c>
      <c r="P237" s="3">
        <f t="shared" si="375"/>
        <v>0</v>
      </c>
      <c r="Q237" s="3">
        <f>IF(L237=0,0,IF(N237-O237=0,0,MIN(N237-O237,$D$1-$C237-SUMIF($J$15:P$15,"Snowball",$J237:P237))))</f>
        <v>0</v>
      </c>
      <c r="R237" s="3">
        <f t="shared" si="413"/>
        <v>0</v>
      </c>
      <c r="S237" s="104">
        <f t="shared" si="442"/>
        <v>0</v>
      </c>
      <c r="T237" s="3">
        <f t="shared" si="443"/>
        <v>0</v>
      </c>
      <c r="U237" s="3">
        <f t="shared" si="444"/>
        <v>0</v>
      </c>
      <c r="V237" s="3">
        <f t="shared" si="376"/>
        <v>0</v>
      </c>
      <c r="W237" s="3">
        <f t="shared" si="377"/>
        <v>0</v>
      </c>
      <c r="X237" s="3">
        <f>IF(S237=0,0,IF(U237-V237=0,0,MIN(U237-V237,$D$1-$C237-SUMIF($J$15:W$15,"Snowball",$J237:W237))))</f>
        <v>0</v>
      </c>
      <c r="Y237" s="3">
        <f t="shared" si="414"/>
        <v>0</v>
      </c>
      <c r="Z237" s="104">
        <f t="shared" si="445"/>
        <v>0</v>
      </c>
      <c r="AA237" s="3">
        <f t="shared" si="446"/>
        <v>0</v>
      </c>
      <c r="AB237" s="3">
        <f t="shared" si="447"/>
        <v>0</v>
      </c>
      <c r="AC237" s="3">
        <f t="shared" si="378"/>
        <v>0</v>
      </c>
      <c r="AD237" s="3">
        <f t="shared" si="379"/>
        <v>0</v>
      </c>
      <c r="AE237" s="3">
        <f>IF(Z237=0,0,IF(AB237-AC237=0,0,MIN(AB237-AC237,$D$1-$C237-SUMIF($J$15:AD$15,"Snowball",$J237:AD237))))</f>
        <v>0</v>
      </c>
      <c r="AF237" s="3">
        <f t="shared" si="415"/>
        <v>0</v>
      </c>
      <c r="AG237" s="104">
        <f t="shared" si="448"/>
        <v>0</v>
      </c>
      <c r="AH237" s="3">
        <f t="shared" si="449"/>
        <v>0</v>
      </c>
      <c r="AI237" s="3">
        <f t="shared" si="450"/>
        <v>0</v>
      </c>
      <c r="AJ237" s="3">
        <f t="shared" si="380"/>
        <v>0</v>
      </c>
      <c r="AK237" s="3">
        <f t="shared" si="381"/>
        <v>0</v>
      </c>
      <c r="AL237" s="3">
        <f>IF(AG237=0,0,IF(AI237-AJ237=0,0,MIN(AI237-AJ237,$D$1-$C237-SUMIF($J$15:AK$15,"Snowball",$J237:AK237))))</f>
        <v>0</v>
      </c>
      <c r="AM237" s="3">
        <f t="shared" si="416"/>
        <v>0</v>
      </c>
      <c r="AN237" s="104">
        <f t="shared" si="451"/>
        <v>0</v>
      </c>
      <c r="AO237" s="3">
        <f t="shared" si="452"/>
        <v>0</v>
      </c>
      <c r="AP237" s="3">
        <f t="shared" si="453"/>
        <v>0</v>
      </c>
      <c r="AQ237" s="3">
        <f t="shared" si="382"/>
        <v>0</v>
      </c>
      <c r="AR237" s="3">
        <f t="shared" si="383"/>
        <v>0</v>
      </c>
      <c r="AS237" s="3">
        <f>IF(AN237=0,0,IF(AP237-AQ237=0,0,MIN(AP237-AQ237,$D$1-$C237-SUMIF($J$15:AR$15,"Snowball",$J237:AR237))))</f>
        <v>0</v>
      </c>
      <c r="AT237" s="3">
        <f t="shared" si="417"/>
        <v>0</v>
      </c>
      <c r="AU237" s="104">
        <f t="shared" si="454"/>
        <v>0</v>
      </c>
      <c r="AV237" s="3">
        <f t="shared" si="455"/>
        <v>0</v>
      </c>
      <c r="AW237" s="3">
        <f t="shared" si="456"/>
        <v>0</v>
      </c>
      <c r="AX237" s="3">
        <f t="shared" si="384"/>
        <v>0</v>
      </c>
      <c r="AY237" s="3">
        <f t="shared" si="385"/>
        <v>0</v>
      </c>
      <c r="AZ237" s="3">
        <f>IF(AU237=0,0,IF(AW237-AX237=0,0,MIN(AW237-AX237,$D$1-$C237-SUMIF($J$15:AY$15,"Snowball",$J237:AY237))))</f>
        <v>0</v>
      </c>
      <c r="BA237" s="3">
        <f t="shared" si="418"/>
        <v>0</v>
      </c>
      <c r="BB237" s="104">
        <f t="shared" si="457"/>
        <v>0</v>
      </c>
      <c r="BC237" s="3">
        <f t="shared" si="458"/>
        <v>0</v>
      </c>
      <c r="BD237" s="3">
        <f t="shared" si="459"/>
        <v>0</v>
      </c>
      <c r="BE237" s="3">
        <f t="shared" si="386"/>
        <v>0</v>
      </c>
      <c r="BF237" s="3">
        <f t="shared" si="387"/>
        <v>0</v>
      </c>
      <c r="BG237" s="3">
        <f>IF(BB237=0,0,IF(BD237-BE237=0,0,MIN(BD237-BE237,$D$1-$C237-SUMIF($J$15:BF$15,"Snowball",$J237:BF237))))</f>
        <v>0</v>
      </c>
      <c r="BH237" s="3">
        <f t="shared" si="419"/>
        <v>0</v>
      </c>
      <c r="BI237" s="104">
        <f t="shared" si="460"/>
        <v>0</v>
      </c>
      <c r="BJ237" s="3">
        <f t="shared" si="461"/>
        <v>0</v>
      </c>
      <c r="BK237" s="3">
        <f t="shared" si="462"/>
        <v>0</v>
      </c>
      <c r="BL237" s="3">
        <f t="shared" si="388"/>
        <v>0</v>
      </c>
      <c r="BM237" s="3">
        <f t="shared" si="389"/>
        <v>0</v>
      </c>
      <c r="BN237" s="3">
        <f>IF(BI237=0,0,IF(BK237-BL237=0,0,MIN(BK237-BL237,$D$1-$C237-SUMIF($J$15:BM$15,"Snowball",$J237:BM237))))</f>
        <v>0</v>
      </c>
      <c r="BO237" s="3">
        <f t="shared" si="420"/>
        <v>0</v>
      </c>
      <c r="BP237" s="104">
        <f t="shared" si="463"/>
        <v>0</v>
      </c>
      <c r="BQ237" s="3">
        <f t="shared" si="464"/>
        <v>0</v>
      </c>
      <c r="BR237" s="3">
        <f t="shared" si="465"/>
        <v>0</v>
      </c>
      <c r="BS237" s="3">
        <f t="shared" si="390"/>
        <v>0</v>
      </c>
      <c r="BT237" s="3">
        <f t="shared" si="391"/>
        <v>0</v>
      </c>
      <c r="BU237" s="3">
        <f>IF(BP237=0,0,IF(BR237-BS237=0,0,MIN(BR237-BS237,$D$1-$C237-SUMIF($J$15:BT$15,"Snowball",$J237:BT237))))</f>
        <v>0</v>
      </c>
      <c r="BV237" s="3">
        <f t="shared" si="421"/>
        <v>0</v>
      </c>
      <c r="BW237" s="104">
        <f t="shared" si="466"/>
        <v>0</v>
      </c>
      <c r="BX237" s="3">
        <f t="shared" si="467"/>
        <v>0</v>
      </c>
      <c r="BY237" s="3">
        <f t="shared" si="468"/>
        <v>0</v>
      </c>
      <c r="BZ237" s="3">
        <f t="shared" si="392"/>
        <v>0</v>
      </c>
      <c r="CA237" s="3">
        <f t="shared" si="393"/>
        <v>0</v>
      </c>
      <c r="CB237" s="3">
        <f>IF(BW237=0,0,IF(BY237-BZ237=0,0,MIN(BY237-BZ237,$D$1-$C237-SUMIF($J$15:CA$15,"Snowball",$J237:CA237))))</f>
        <v>0</v>
      </c>
      <c r="CC237" s="3">
        <f t="shared" si="422"/>
        <v>0</v>
      </c>
      <c r="CD237" s="104">
        <f t="shared" si="469"/>
        <v>0</v>
      </c>
      <c r="CE237" s="3">
        <f t="shared" si="470"/>
        <v>0</v>
      </c>
      <c r="CF237" s="3">
        <f t="shared" si="471"/>
        <v>0</v>
      </c>
      <c r="CG237" s="3">
        <f t="shared" si="394"/>
        <v>0</v>
      </c>
      <c r="CH237" s="3">
        <f t="shared" si="395"/>
        <v>0</v>
      </c>
      <c r="CI237" s="3">
        <f>IF(CD237=0,0,IF(CF237-CG237=0,0,MIN(CF237-CG237,$D$1-$C237-SUMIF($J$15:CH$15,"Snowball",$J237:CH237))))</f>
        <v>0</v>
      </c>
      <c r="CJ237" s="3">
        <f t="shared" si="423"/>
        <v>0</v>
      </c>
      <c r="CK237" s="104">
        <f t="shared" si="472"/>
        <v>0</v>
      </c>
      <c r="CL237" s="3">
        <f t="shared" si="473"/>
        <v>0</v>
      </c>
      <c r="CM237" s="3">
        <f t="shared" si="474"/>
        <v>0</v>
      </c>
      <c r="CN237" s="3">
        <f t="shared" si="396"/>
        <v>0</v>
      </c>
      <c r="CO237" s="3">
        <f t="shared" si="397"/>
        <v>0</v>
      </c>
      <c r="CP237" s="3">
        <f>IF(CK237=0,0,IF(CM237-CN237=0,0,MIN(CM237-CN237,$D$1-$C237-SUMIF($J$15:CO$15,"Snowball",$J237:CO237))))</f>
        <v>0</v>
      </c>
      <c r="CQ237" s="3">
        <f t="shared" si="424"/>
        <v>0</v>
      </c>
      <c r="CR237" s="104">
        <f t="shared" si="475"/>
        <v>0</v>
      </c>
      <c r="CS237" s="3">
        <f t="shared" si="476"/>
        <v>0</v>
      </c>
      <c r="CT237" s="3">
        <f t="shared" si="477"/>
        <v>0</v>
      </c>
      <c r="CU237" s="3">
        <f t="shared" si="398"/>
        <v>0</v>
      </c>
      <c r="CV237" s="3">
        <f t="shared" si="399"/>
        <v>0</v>
      </c>
      <c r="CW237" s="3">
        <f>IF(CR237=0,0,IF(CT237-CU237=0,0,MIN(CT237-CU237,$D$1-$C237-SUMIF($J$15:CV$15,"Snowball",$J237:CV237))))</f>
        <v>0</v>
      </c>
      <c r="CX237" s="3">
        <f t="shared" si="425"/>
        <v>0</v>
      </c>
      <c r="CY237" s="104">
        <f t="shared" si="478"/>
        <v>0</v>
      </c>
      <c r="CZ237" s="3">
        <f t="shared" si="479"/>
        <v>0</v>
      </c>
      <c r="DA237" s="3">
        <f t="shared" si="480"/>
        <v>0</v>
      </c>
      <c r="DB237" s="3">
        <f t="shared" si="400"/>
        <v>0</v>
      </c>
      <c r="DC237" s="3">
        <f t="shared" si="401"/>
        <v>0</v>
      </c>
      <c r="DD237" s="3">
        <f>IF(CY237=0,0,IF(DA237-DB237=0,0,MIN(DA237-DB237,$D$1-$C237-SUMIF($J$15:DC$15,"Snowball",$J237:DC237))))</f>
        <v>0</v>
      </c>
      <c r="DE237" s="3">
        <f t="shared" si="426"/>
        <v>0</v>
      </c>
      <c r="DF237" s="104">
        <f t="shared" si="481"/>
        <v>0</v>
      </c>
      <c r="DG237" s="3">
        <f t="shared" si="482"/>
        <v>0</v>
      </c>
      <c r="DH237" s="3">
        <f t="shared" si="483"/>
        <v>0</v>
      </c>
      <c r="DI237" s="3">
        <f t="shared" si="402"/>
        <v>0</v>
      </c>
      <c r="DJ237" s="3">
        <f t="shared" si="403"/>
        <v>0</v>
      </c>
      <c r="DK237" s="3">
        <f>IF(DF237=0,0,IF(DH237-DI237=0,0,MIN(DH237-DI237,$D$1-$C237-SUMIF($J$15:DJ$15,"Snowball",$J237:DJ237))))</f>
        <v>0</v>
      </c>
      <c r="DL237" s="3">
        <f t="shared" si="427"/>
        <v>0</v>
      </c>
      <c r="DM237" s="104">
        <f t="shared" si="484"/>
        <v>0</v>
      </c>
      <c r="DN237" s="3">
        <f t="shared" si="485"/>
        <v>0</v>
      </c>
      <c r="DO237" s="3">
        <f t="shared" si="486"/>
        <v>0</v>
      </c>
      <c r="DP237" s="3">
        <f t="shared" si="404"/>
        <v>0</v>
      </c>
      <c r="DQ237" s="3">
        <f t="shared" si="405"/>
        <v>0</v>
      </c>
      <c r="DR237" s="3">
        <f>IF(DM237=0,0,IF(DO237-DP237=0,0,MIN(DO237-DP237,$D$1-$C237-SUMIF($J$15:DQ$15,"Snowball",$J237:DQ237))))</f>
        <v>0</v>
      </c>
      <c r="DS237" s="3">
        <f t="shared" si="428"/>
        <v>0</v>
      </c>
      <c r="DT237" s="104">
        <f t="shared" si="487"/>
        <v>0</v>
      </c>
      <c r="DU237" s="3">
        <f t="shared" si="488"/>
        <v>0</v>
      </c>
      <c r="DV237" s="3">
        <f t="shared" si="489"/>
        <v>0</v>
      </c>
      <c r="DW237" s="3">
        <f t="shared" si="406"/>
        <v>0</v>
      </c>
      <c r="DX237" s="3">
        <f t="shared" si="407"/>
        <v>0</v>
      </c>
      <c r="DY237" s="3">
        <f>IF(DT237=0,0,IF(DV237-DW237=0,0,MIN(DV237-DW237,$D$1-$C237-SUMIF($J$15:DX$15,"Snowball",$J237:DX237))))</f>
        <v>0</v>
      </c>
      <c r="DZ237" s="3">
        <f t="shared" si="429"/>
        <v>0</v>
      </c>
      <c r="EA237" s="104">
        <f t="shared" si="490"/>
        <v>0</v>
      </c>
      <c r="EB237" s="3">
        <f t="shared" si="491"/>
        <v>0</v>
      </c>
      <c r="EC237" s="3">
        <f t="shared" si="492"/>
        <v>0</v>
      </c>
      <c r="ED237" s="3">
        <f t="shared" si="408"/>
        <v>0</v>
      </c>
      <c r="EE237" s="3">
        <f t="shared" si="409"/>
        <v>0</v>
      </c>
      <c r="EF237" s="3">
        <f>IF(EA237=0,0,IF(EC237-ED237=0,0,MIN(EC237-ED237,$D$1-$C237-SUMIF($J$15:EE$15,"Snowball",$J237:EE237))))</f>
        <v>0</v>
      </c>
      <c r="EG237" s="3">
        <f t="shared" si="430"/>
        <v>0</v>
      </c>
      <c r="EH237" s="104">
        <f t="shared" si="493"/>
        <v>0</v>
      </c>
      <c r="EI237" s="3">
        <f t="shared" si="494"/>
        <v>0</v>
      </c>
      <c r="EJ237" s="3">
        <f t="shared" si="495"/>
        <v>0</v>
      </c>
      <c r="EK237" s="3">
        <f t="shared" si="410"/>
        <v>0</v>
      </c>
      <c r="EL237" s="3">
        <f t="shared" si="411"/>
        <v>0</v>
      </c>
      <c r="EM237" s="3">
        <f>IF(EH237=0,0,IF(EJ237-EK237=0,0,MIN(EJ237-EK237,$D$1-$C237-SUMIF($J$15:EL$15,"Snowball",$J237:EL237))))</f>
        <v>0</v>
      </c>
      <c r="EN237" s="3">
        <f t="shared" si="431"/>
        <v>0</v>
      </c>
    </row>
    <row r="238" spans="1:144" x14ac:dyDescent="0.25">
      <c r="A238" s="1" t="s">
        <v>238</v>
      </c>
      <c r="B238" s="76">
        <f t="shared" si="432"/>
        <v>0</v>
      </c>
      <c r="C238" s="3">
        <f t="shared" si="433"/>
        <v>0</v>
      </c>
      <c r="D238" s="101">
        <f t="shared" si="434"/>
        <v>0</v>
      </c>
      <c r="E238" s="104">
        <f t="shared" si="435"/>
        <v>0</v>
      </c>
      <c r="F238" s="3">
        <f t="shared" si="436"/>
        <v>0</v>
      </c>
      <c r="G238" s="3">
        <f t="shared" si="437"/>
        <v>0</v>
      </c>
      <c r="H238" s="3">
        <f t="shared" si="372"/>
        <v>0</v>
      </c>
      <c r="I238" s="3">
        <f t="shared" si="373"/>
        <v>0</v>
      </c>
      <c r="J238" s="3">
        <f t="shared" si="438"/>
        <v>0</v>
      </c>
      <c r="K238" s="3">
        <f t="shared" si="412"/>
        <v>0</v>
      </c>
      <c r="L238" s="104">
        <f t="shared" si="439"/>
        <v>0</v>
      </c>
      <c r="M238" s="3">
        <f t="shared" si="440"/>
        <v>0</v>
      </c>
      <c r="N238" s="3">
        <f t="shared" si="441"/>
        <v>0</v>
      </c>
      <c r="O238" s="3">
        <f t="shared" si="374"/>
        <v>0</v>
      </c>
      <c r="P238" s="3">
        <f t="shared" si="375"/>
        <v>0</v>
      </c>
      <c r="Q238" s="3">
        <f>IF(L238=0,0,IF(N238-O238=0,0,MIN(N238-O238,$D$1-$C238-SUMIF($J$15:P$15,"Snowball",$J238:P238))))</f>
        <v>0</v>
      </c>
      <c r="R238" s="3">
        <f t="shared" si="413"/>
        <v>0</v>
      </c>
      <c r="S238" s="104">
        <f t="shared" si="442"/>
        <v>0</v>
      </c>
      <c r="T238" s="3">
        <f t="shared" si="443"/>
        <v>0</v>
      </c>
      <c r="U238" s="3">
        <f t="shared" si="444"/>
        <v>0</v>
      </c>
      <c r="V238" s="3">
        <f t="shared" si="376"/>
        <v>0</v>
      </c>
      <c r="W238" s="3">
        <f t="shared" si="377"/>
        <v>0</v>
      </c>
      <c r="X238" s="3">
        <f>IF(S238=0,0,IF(U238-V238=0,0,MIN(U238-V238,$D$1-$C238-SUMIF($J$15:W$15,"Snowball",$J238:W238))))</f>
        <v>0</v>
      </c>
      <c r="Y238" s="3">
        <f t="shared" si="414"/>
        <v>0</v>
      </c>
      <c r="Z238" s="104">
        <f t="shared" si="445"/>
        <v>0</v>
      </c>
      <c r="AA238" s="3">
        <f t="shared" si="446"/>
        <v>0</v>
      </c>
      <c r="AB238" s="3">
        <f t="shared" si="447"/>
        <v>0</v>
      </c>
      <c r="AC238" s="3">
        <f t="shared" si="378"/>
        <v>0</v>
      </c>
      <c r="AD238" s="3">
        <f t="shared" si="379"/>
        <v>0</v>
      </c>
      <c r="AE238" s="3">
        <f>IF(Z238=0,0,IF(AB238-AC238=0,0,MIN(AB238-AC238,$D$1-$C238-SUMIF($J$15:AD$15,"Snowball",$J238:AD238))))</f>
        <v>0</v>
      </c>
      <c r="AF238" s="3">
        <f t="shared" si="415"/>
        <v>0</v>
      </c>
      <c r="AG238" s="104">
        <f t="shared" si="448"/>
        <v>0</v>
      </c>
      <c r="AH238" s="3">
        <f t="shared" si="449"/>
        <v>0</v>
      </c>
      <c r="AI238" s="3">
        <f t="shared" si="450"/>
        <v>0</v>
      </c>
      <c r="AJ238" s="3">
        <f t="shared" si="380"/>
        <v>0</v>
      </c>
      <c r="AK238" s="3">
        <f t="shared" si="381"/>
        <v>0</v>
      </c>
      <c r="AL238" s="3">
        <f>IF(AG238=0,0,IF(AI238-AJ238=0,0,MIN(AI238-AJ238,$D$1-$C238-SUMIF($J$15:AK$15,"Snowball",$J238:AK238))))</f>
        <v>0</v>
      </c>
      <c r="AM238" s="3">
        <f t="shared" si="416"/>
        <v>0</v>
      </c>
      <c r="AN238" s="104">
        <f t="shared" si="451"/>
        <v>0</v>
      </c>
      <c r="AO238" s="3">
        <f t="shared" si="452"/>
        <v>0</v>
      </c>
      <c r="AP238" s="3">
        <f t="shared" si="453"/>
        <v>0</v>
      </c>
      <c r="AQ238" s="3">
        <f t="shared" si="382"/>
        <v>0</v>
      </c>
      <c r="AR238" s="3">
        <f t="shared" si="383"/>
        <v>0</v>
      </c>
      <c r="AS238" s="3">
        <f>IF(AN238=0,0,IF(AP238-AQ238=0,0,MIN(AP238-AQ238,$D$1-$C238-SUMIF($J$15:AR$15,"Snowball",$J238:AR238))))</f>
        <v>0</v>
      </c>
      <c r="AT238" s="3">
        <f t="shared" si="417"/>
        <v>0</v>
      </c>
      <c r="AU238" s="104">
        <f t="shared" si="454"/>
        <v>0</v>
      </c>
      <c r="AV238" s="3">
        <f t="shared" si="455"/>
        <v>0</v>
      </c>
      <c r="AW238" s="3">
        <f t="shared" si="456"/>
        <v>0</v>
      </c>
      <c r="AX238" s="3">
        <f t="shared" si="384"/>
        <v>0</v>
      </c>
      <c r="AY238" s="3">
        <f t="shared" si="385"/>
        <v>0</v>
      </c>
      <c r="AZ238" s="3">
        <f>IF(AU238=0,0,IF(AW238-AX238=0,0,MIN(AW238-AX238,$D$1-$C238-SUMIF($J$15:AY$15,"Snowball",$J238:AY238))))</f>
        <v>0</v>
      </c>
      <c r="BA238" s="3">
        <f t="shared" si="418"/>
        <v>0</v>
      </c>
      <c r="BB238" s="104">
        <f t="shared" si="457"/>
        <v>0</v>
      </c>
      <c r="BC238" s="3">
        <f t="shared" si="458"/>
        <v>0</v>
      </c>
      <c r="BD238" s="3">
        <f t="shared" si="459"/>
        <v>0</v>
      </c>
      <c r="BE238" s="3">
        <f t="shared" si="386"/>
        <v>0</v>
      </c>
      <c r="BF238" s="3">
        <f t="shared" si="387"/>
        <v>0</v>
      </c>
      <c r="BG238" s="3">
        <f>IF(BB238=0,0,IF(BD238-BE238=0,0,MIN(BD238-BE238,$D$1-$C238-SUMIF($J$15:BF$15,"Snowball",$J238:BF238))))</f>
        <v>0</v>
      </c>
      <c r="BH238" s="3">
        <f t="shared" si="419"/>
        <v>0</v>
      </c>
      <c r="BI238" s="104">
        <f t="shared" si="460"/>
        <v>0</v>
      </c>
      <c r="BJ238" s="3">
        <f t="shared" si="461"/>
        <v>0</v>
      </c>
      <c r="BK238" s="3">
        <f t="shared" si="462"/>
        <v>0</v>
      </c>
      <c r="BL238" s="3">
        <f t="shared" si="388"/>
        <v>0</v>
      </c>
      <c r="BM238" s="3">
        <f t="shared" si="389"/>
        <v>0</v>
      </c>
      <c r="BN238" s="3">
        <f>IF(BI238=0,0,IF(BK238-BL238=0,0,MIN(BK238-BL238,$D$1-$C238-SUMIF($J$15:BM$15,"Snowball",$J238:BM238))))</f>
        <v>0</v>
      </c>
      <c r="BO238" s="3">
        <f t="shared" si="420"/>
        <v>0</v>
      </c>
      <c r="BP238" s="104">
        <f t="shared" si="463"/>
        <v>0</v>
      </c>
      <c r="BQ238" s="3">
        <f t="shared" si="464"/>
        <v>0</v>
      </c>
      <c r="BR238" s="3">
        <f t="shared" si="465"/>
        <v>0</v>
      </c>
      <c r="BS238" s="3">
        <f t="shared" si="390"/>
        <v>0</v>
      </c>
      <c r="BT238" s="3">
        <f t="shared" si="391"/>
        <v>0</v>
      </c>
      <c r="BU238" s="3">
        <f>IF(BP238=0,0,IF(BR238-BS238=0,0,MIN(BR238-BS238,$D$1-$C238-SUMIF($J$15:BT$15,"Snowball",$J238:BT238))))</f>
        <v>0</v>
      </c>
      <c r="BV238" s="3">
        <f t="shared" si="421"/>
        <v>0</v>
      </c>
      <c r="BW238" s="104">
        <f t="shared" si="466"/>
        <v>0</v>
      </c>
      <c r="BX238" s="3">
        <f t="shared" si="467"/>
        <v>0</v>
      </c>
      <c r="BY238" s="3">
        <f t="shared" si="468"/>
        <v>0</v>
      </c>
      <c r="BZ238" s="3">
        <f t="shared" si="392"/>
        <v>0</v>
      </c>
      <c r="CA238" s="3">
        <f t="shared" si="393"/>
        <v>0</v>
      </c>
      <c r="CB238" s="3">
        <f>IF(BW238=0,0,IF(BY238-BZ238=0,0,MIN(BY238-BZ238,$D$1-$C238-SUMIF($J$15:CA$15,"Snowball",$J238:CA238))))</f>
        <v>0</v>
      </c>
      <c r="CC238" s="3">
        <f t="shared" si="422"/>
        <v>0</v>
      </c>
      <c r="CD238" s="104">
        <f t="shared" si="469"/>
        <v>0</v>
      </c>
      <c r="CE238" s="3">
        <f t="shared" si="470"/>
        <v>0</v>
      </c>
      <c r="CF238" s="3">
        <f t="shared" si="471"/>
        <v>0</v>
      </c>
      <c r="CG238" s="3">
        <f t="shared" si="394"/>
        <v>0</v>
      </c>
      <c r="CH238" s="3">
        <f t="shared" si="395"/>
        <v>0</v>
      </c>
      <c r="CI238" s="3">
        <f>IF(CD238=0,0,IF(CF238-CG238=0,0,MIN(CF238-CG238,$D$1-$C238-SUMIF($J$15:CH$15,"Snowball",$J238:CH238))))</f>
        <v>0</v>
      </c>
      <c r="CJ238" s="3">
        <f t="shared" si="423"/>
        <v>0</v>
      </c>
      <c r="CK238" s="104">
        <f t="shared" si="472"/>
        <v>0</v>
      </c>
      <c r="CL238" s="3">
        <f t="shared" si="473"/>
        <v>0</v>
      </c>
      <c r="CM238" s="3">
        <f t="shared" si="474"/>
        <v>0</v>
      </c>
      <c r="CN238" s="3">
        <f t="shared" si="396"/>
        <v>0</v>
      </c>
      <c r="CO238" s="3">
        <f t="shared" si="397"/>
        <v>0</v>
      </c>
      <c r="CP238" s="3">
        <f>IF(CK238=0,0,IF(CM238-CN238=0,0,MIN(CM238-CN238,$D$1-$C238-SUMIF($J$15:CO$15,"Snowball",$J238:CO238))))</f>
        <v>0</v>
      </c>
      <c r="CQ238" s="3">
        <f t="shared" si="424"/>
        <v>0</v>
      </c>
      <c r="CR238" s="104">
        <f t="shared" si="475"/>
        <v>0</v>
      </c>
      <c r="CS238" s="3">
        <f t="shared" si="476"/>
        <v>0</v>
      </c>
      <c r="CT238" s="3">
        <f t="shared" si="477"/>
        <v>0</v>
      </c>
      <c r="CU238" s="3">
        <f t="shared" si="398"/>
        <v>0</v>
      </c>
      <c r="CV238" s="3">
        <f t="shared" si="399"/>
        <v>0</v>
      </c>
      <c r="CW238" s="3">
        <f>IF(CR238=0,0,IF(CT238-CU238=0,0,MIN(CT238-CU238,$D$1-$C238-SUMIF($J$15:CV$15,"Snowball",$J238:CV238))))</f>
        <v>0</v>
      </c>
      <c r="CX238" s="3">
        <f t="shared" si="425"/>
        <v>0</v>
      </c>
      <c r="CY238" s="104">
        <f t="shared" si="478"/>
        <v>0</v>
      </c>
      <c r="CZ238" s="3">
        <f t="shared" si="479"/>
        <v>0</v>
      </c>
      <c r="DA238" s="3">
        <f t="shared" si="480"/>
        <v>0</v>
      </c>
      <c r="DB238" s="3">
        <f t="shared" si="400"/>
        <v>0</v>
      </c>
      <c r="DC238" s="3">
        <f t="shared" si="401"/>
        <v>0</v>
      </c>
      <c r="DD238" s="3">
        <f>IF(CY238=0,0,IF(DA238-DB238=0,0,MIN(DA238-DB238,$D$1-$C238-SUMIF($J$15:DC$15,"Snowball",$J238:DC238))))</f>
        <v>0</v>
      </c>
      <c r="DE238" s="3">
        <f t="shared" si="426"/>
        <v>0</v>
      </c>
      <c r="DF238" s="104">
        <f t="shared" si="481"/>
        <v>0</v>
      </c>
      <c r="DG238" s="3">
        <f t="shared" si="482"/>
        <v>0</v>
      </c>
      <c r="DH238" s="3">
        <f t="shared" si="483"/>
        <v>0</v>
      </c>
      <c r="DI238" s="3">
        <f t="shared" si="402"/>
        <v>0</v>
      </c>
      <c r="DJ238" s="3">
        <f t="shared" si="403"/>
        <v>0</v>
      </c>
      <c r="DK238" s="3">
        <f>IF(DF238=0,0,IF(DH238-DI238=0,0,MIN(DH238-DI238,$D$1-$C238-SUMIF($J$15:DJ$15,"Snowball",$J238:DJ238))))</f>
        <v>0</v>
      </c>
      <c r="DL238" s="3">
        <f t="shared" si="427"/>
        <v>0</v>
      </c>
      <c r="DM238" s="104">
        <f t="shared" si="484"/>
        <v>0</v>
      </c>
      <c r="DN238" s="3">
        <f t="shared" si="485"/>
        <v>0</v>
      </c>
      <c r="DO238" s="3">
        <f t="shared" si="486"/>
        <v>0</v>
      </c>
      <c r="DP238" s="3">
        <f t="shared" si="404"/>
        <v>0</v>
      </c>
      <c r="DQ238" s="3">
        <f t="shared" si="405"/>
        <v>0</v>
      </c>
      <c r="DR238" s="3">
        <f>IF(DM238=0,0,IF(DO238-DP238=0,0,MIN(DO238-DP238,$D$1-$C238-SUMIF($J$15:DQ$15,"Snowball",$J238:DQ238))))</f>
        <v>0</v>
      </c>
      <c r="DS238" s="3">
        <f t="shared" si="428"/>
        <v>0</v>
      </c>
      <c r="DT238" s="104">
        <f t="shared" si="487"/>
        <v>0</v>
      </c>
      <c r="DU238" s="3">
        <f t="shared" si="488"/>
        <v>0</v>
      </c>
      <c r="DV238" s="3">
        <f t="shared" si="489"/>
        <v>0</v>
      </c>
      <c r="DW238" s="3">
        <f t="shared" si="406"/>
        <v>0</v>
      </c>
      <c r="DX238" s="3">
        <f t="shared" si="407"/>
        <v>0</v>
      </c>
      <c r="DY238" s="3">
        <f>IF(DT238=0,0,IF(DV238-DW238=0,0,MIN(DV238-DW238,$D$1-$C238-SUMIF($J$15:DX$15,"Snowball",$J238:DX238))))</f>
        <v>0</v>
      </c>
      <c r="DZ238" s="3">
        <f t="shared" si="429"/>
        <v>0</v>
      </c>
      <c r="EA238" s="104">
        <f t="shared" si="490"/>
        <v>0</v>
      </c>
      <c r="EB238" s="3">
        <f t="shared" si="491"/>
        <v>0</v>
      </c>
      <c r="EC238" s="3">
        <f t="shared" si="492"/>
        <v>0</v>
      </c>
      <c r="ED238" s="3">
        <f t="shared" si="408"/>
        <v>0</v>
      </c>
      <c r="EE238" s="3">
        <f t="shared" si="409"/>
        <v>0</v>
      </c>
      <c r="EF238" s="3">
        <f>IF(EA238=0,0,IF(EC238-ED238=0,0,MIN(EC238-ED238,$D$1-$C238-SUMIF($J$15:EE$15,"Snowball",$J238:EE238))))</f>
        <v>0</v>
      </c>
      <c r="EG238" s="3">
        <f t="shared" si="430"/>
        <v>0</v>
      </c>
      <c r="EH238" s="104">
        <f t="shared" si="493"/>
        <v>0</v>
      </c>
      <c r="EI238" s="3">
        <f t="shared" si="494"/>
        <v>0</v>
      </c>
      <c r="EJ238" s="3">
        <f t="shared" si="495"/>
        <v>0</v>
      </c>
      <c r="EK238" s="3">
        <f t="shared" si="410"/>
        <v>0</v>
      </c>
      <c r="EL238" s="3">
        <f t="shared" si="411"/>
        <v>0</v>
      </c>
      <c r="EM238" s="3">
        <f>IF(EH238=0,0,IF(EJ238-EK238=0,0,MIN(EJ238-EK238,$D$1-$C238-SUMIF($J$15:EL$15,"Snowball",$J238:EL238))))</f>
        <v>0</v>
      </c>
      <c r="EN238" s="3">
        <f t="shared" si="431"/>
        <v>0</v>
      </c>
    </row>
    <row r="239" spans="1:144" x14ac:dyDescent="0.25">
      <c r="A239" s="1" t="s">
        <v>239</v>
      </c>
      <c r="B239" s="76">
        <f t="shared" si="432"/>
        <v>0</v>
      </c>
      <c r="C239" s="3">
        <f t="shared" si="433"/>
        <v>0</v>
      </c>
      <c r="D239" s="101">
        <f t="shared" si="434"/>
        <v>0</v>
      </c>
      <c r="E239" s="104">
        <f t="shared" si="435"/>
        <v>0</v>
      </c>
      <c r="F239" s="3">
        <f t="shared" si="436"/>
        <v>0</v>
      </c>
      <c r="G239" s="3">
        <f t="shared" si="437"/>
        <v>0</v>
      </c>
      <c r="H239" s="3">
        <f t="shared" si="372"/>
        <v>0</v>
      </c>
      <c r="I239" s="3">
        <f t="shared" si="373"/>
        <v>0</v>
      </c>
      <c r="J239" s="3">
        <f t="shared" si="438"/>
        <v>0</v>
      </c>
      <c r="K239" s="3">
        <f t="shared" si="412"/>
        <v>0</v>
      </c>
      <c r="L239" s="104">
        <f t="shared" si="439"/>
        <v>0</v>
      </c>
      <c r="M239" s="3">
        <f t="shared" si="440"/>
        <v>0</v>
      </c>
      <c r="N239" s="3">
        <f t="shared" si="441"/>
        <v>0</v>
      </c>
      <c r="O239" s="3">
        <f t="shared" si="374"/>
        <v>0</v>
      </c>
      <c r="P239" s="3">
        <f t="shared" si="375"/>
        <v>0</v>
      </c>
      <c r="Q239" s="3">
        <f>IF(L239=0,0,IF(N239-O239=0,0,MIN(N239-O239,$D$1-$C239-SUMIF($J$15:P$15,"Snowball",$J239:P239))))</f>
        <v>0</v>
      </c>
      <c r="R239" s="3">
        <f t="shared" si="413"/>
        <v>0</v>
      </c>
      <c r="S239" s="104">
        <f t="shared" si="442"/>
        <v>0</v>
      </c>
      <c r="T239" s="3">
        <f t="shared" si="443"/>
        <v>0</v>
      </c>
      <c r="U239" s="3">
        <f t="shared" si="444"/>
        <v>0</v>
      </c>
      <c r="V239" s="3">
        <f t="shared" si="376"/>
        <v>0</v>
      </c>
      <c r="W239" s="3">
        <f t="shared" si="377"/>
        <v>0</v>
      </c>
      <c r="X239" s="3">
        <f>IF(S239=0,0,IF(U239-V239=0,0,MIN(U239-V239,$D$1-$C239-SUMIF($J$15:W$15,"Snowball",$J239:W239))))</f>
        <v>0</v>
      </c>
      <c r="Y239" s="3">
        <f t="shared" si="414"/>
        <v>0</v>
      </c>
      <c r="Z239" s="104">
        <f t="shared" si="445"/>
        <v>0</v>
      </c>
      <c r="AA239" s="3">
        <f t="shared" si="446"/>
        <v>0</v>
      </c>
      <c r="AB239" s="3">
        <f t="shared" si="447"/>
        <v>0</v>
      </c>
      <c r="AC239" s="3">
        <f t="shared" si="378"/>
        <v>0</v>
      </c>
      <c r="AD239" s="3">
        <f t="shared" si="379"/>
        <v>0</v>
      </c>
      <c r="AE239" s="3">
        <f>IF(Z239=0,0,IF(AB239-AC239=0,0,MIN(AB239-AC239,$D$1-$C239-SUMIF($J$15:AD$15,"Snowball",$J239:AD239))))</f>
        <v>0</v>
      </c>
      <c r="AF239" s="3">
        <f t="shared" si="415"/>
        <v>0</v>
      </c>
      <c r="AG239" s="104">
        <f t="shared" si="448"/>
        <v>0</v>
      </c>
      <c r="AH239" s="3">
        <f t="shared" si="449"/>
        <v>0</v>
      </c>
      <c r="AI239" s="3">
        <f t="shared" si="450"/>
        <v>0</v>
      </c>
      <c r="AJ239" s="3">
        <f t="shared" si="380"/>
        <v>0</v>
      </c>
      <c r="AK239" s="3">
        <f t="shared" si="381"/>
        <v>0</v>
      </c>
      <c r="AL239" s="3">
        <f>IF(AG239=0,0,IF(AI239-AJ239=0,0,MIN(AI239-AJ239,$D$1-$C239-SUMIF($J$15:AK$15,"Snowball",$J239:AK239))))</f>
        <v>0</v>
      </c>
      <c r="AM239" s="3">
        <f t="shared" si="416"/>
        <v>0</v>
      </c>
      <c r="AN239" s="104">
        <f t="shared" si="451"/>
        <v>0</v>
      </c>
      <c r="AO239" s="3">
        <f t="shared" si="452"/>
        <v>0</v>
      </c>
      <c r="AP239" s="3">
        <f t="shared" si="453"/>
        <v>0</v>
      </c>
      <c r="AQ239" s="3">
        <f t="shared" si="382"/>
        <v>0</v>
      </c>
      <c r="AR239" s="3">
        <f t="shared" si="383"/>
        <v>0</v>
      </c>
      <c r="AS239" s="3">
        <f>IF(AN239=0,0,IF(AP239-AQ239=0,0,MIN(AP239-AQ239,$D$1-$C239-SUMIF($J$15:AR$15,"Snowball",$J239:AR239))))</f>
        <v>0</v>
      </c>
      <c r="AT239" s="3">
        <f t="shared" si="417"/>
        <v>0</v>
      </c>
      <c r="AU239" s="104">
        <f t="shared" si="454"/>
        <v>0</v>
      </c>
      <c r="AV239" s="3">
        <f t="shared" si="455"/>
        <v>0</v>
      </c>
      <c r="AW239" s="3">
        <f t="shared" si="456"/>
        <v>0</v>
      </c>
      <c r="AX239" s="3">
        <f t="shared" si="384"/>
        <v>0</v>
      </c>
      <c r="AY239" s="3">
        <f t="shared" si="385"/>
        <v>0</v>
      </c>
      <c r="AZ239" s="3">
        <f>IF(AU239=0,0,IF(AW239-AX239=0,0,MIN(AW239-AX239,$D$1-$C239-SUMIF($J$15:AY$15,"Snowball",$J239:AY239))))</f>
        <v>0</v>
      </c>
      <c r="BA239" s="3">
        <f t="shared" si="418"/>
        <v>0</v>
      </c>
      <c r="BB239" s="104">
        <f t="shared" si="457"/>
        <v>0</v>
      </c>
      <c r="BC239" s="3">
        <f t="shared" si="458"/>
        <v>0</v>
      </c>
      <c r="BD239" s="3">
        <f t="shared" si="459"/>
        <v>0</v>
      </c>
      <c r="BE239" s="3">
        <f t="shared" si="386"/>
        <v>0</v>
      </c>
      <c r="BF239" s="3">
        <f t="shared" si="387"/>
        <v>0</v>
      </c>
      <c r="BG239" s="3">
        <f>IF(BB239=0,0,IF(BD239-BE239=0,0,MIN(BD239-BE239,$D$1-$C239-SUMIF($J$15:BF$15,"Snowball",$J239:BF239))))</f>
        <v>0</v>
      </c>
      <c r="BH239" s="3">
        <f t="shared" si="419"/>
        <v>0</v>
      </c>
      <c r="BI239" s="104">
        <f t="shared" si="460"/>
        <v>0</v>
      </c>
      <c r="BJ239" s="3">
        <f t="shared" si="461"/>
        <v>0</v>
      </c>
      <c r="BK239" s="3">
        <f t="shared" si="462"/>
        <v>0</v>
      </c>
      <c r="BL239" s="3">
        <f t="shared" si="388"/>
        <v>0</v>
      </c>
      <c r="BM239" s="3">
        <f t="shared" si="389"/>
        <v>0</v>
      </c>
      <c r="BN239" s="3">
        <f>IF(BI239=0,0,IF(BK239-BL239=0,0,MIN(BK239-BL239,$D$1-$C239-SUMIF($J$15:BM$15,"Snowball",$J239:BM239))))</f>
        <v>0</v>
      </c>
      <c r="BO239" s="3">
        <f t="shared" si="420"/>
        <v>0</v>
      </c>
      <c r="BP239" s="104">
        <f t="shared" si="463"/>
        <v>0</v>
      </c>
      <c r="BQ239" s="3">
        <f t="shared" si="464"/>
        <v>0</v>
      </c>
      <c r="BR239" s="3">
        <f t="shared" si="465"/>
        <v>0</v>
      </c>
      <c r="BS239" s="3">
        <f t="shared" si="390"/>
        <v>0</v>
      </c>
      <c r="BT239" s="3">
        <f t="shared" si="391"/>
        <v>0</v>
      </c>
      <c r="BU239" s="3">
        <f>IF(BP239=0,0,IF(BR239-BS239=0,0,MIN(BR239-BS239,$D$1-$C239-SUMIF($J$15:BT$15,"Snowball",$J239:BT239))))</f>
        <v>0</v>
      </c>
      <c r="BV239" s="3">
        <f t="shared" si="421"/>
        <v>0</v>
      </c>
      <c r="BW239" s="104">
        <f t="shared" si="466"/>
        <v>0</v>
      </c>
      <c r="BX239" s="3">
        <f t="shared" si="467"/>
        <v>0</v>
      </c>
      <c r="BY239" s="3">
        <f t="shared" si="468"/>
        <v>0</v>
      </c>
      <c r="BZ239" s="3">
        <f t="shared" si="392"/>
        <v>0</v>
      </c>
      <c r="CA239" s="3">
        <f t="shared" si="393"/>
        <v>0</v>
      </c>
      <c r="CB239" s="3">
        <f>IF(BW239=0,0,IF(BY239-BZ239=0,0,MIN(BY239-BZ239,$D$1-$C239-SUMIF($J$15:CA$15,"Snowball",$J239:CA239))))</f>
        <v>0</v>
      </c>
      <c r="CC239" s="3">
        <f t="shared" si="422"/>
        <v>0</v>
      </c>
      <c r="CD239" s="104">
        <f t="shared" si="469"/>
        <v>0</v>
      </c>
      <c r="CE239" s="3">
        <f t="shared" si="470"/>
        <v>0</v>
      </c>
      <c r="CF239" s="3">
        <f t="shared" si="471"/>
        <v>0</v>
      </c>
      <c r="CG239" s="3">
        <f t="shared" si="394"/>
        <v>0</v>
      </c>
      <c r="CH239" s="3">
        <f t="shared" si="395"/>
        <v>0</v>
      </c>
      <c r="CI239" s="3">
        <f>IF(CD239=0,0,IF(CF239-CG239=0,0,MIN(CF239-CG239,$D$1-$C239-SUMIF($J$15:CH$15,"Snowball",$J239:CH239))))</f>
        <v>0</v>
      </c>
      <c r="CJ239" s="3">
        <f t="shared" si="423"/>
        <v>0</v>
      </c>
      <c r="CK239" s="104">
        <f t="shared" si="472"/>
        <v>0</v>
      </c>
      <c r="CL239" s="3">
        <f t="shared" si="473"/>
        <v>0</v>
      </c>
      <c r="CM239" s="3">
        <f t="shared" si="474"/>
        <v>0</v>
      </c>
      <c r="CN239" s="3">
        <f t="shared" si="396"/>
        <v>0</v>
      </c>
      <c r="CO239" s="3">
        <f t="shared" si="397"/>
        <v>0</v>
      </c>
      <c r="CP239" s="3">
        <f>IF(CK239=0,0,IF(CM239-CN239=0,0,MIN(CM239-CN239,$D$1-$C239-SUMIF($J$15:CO$15,"Snowball",$J239:CO239))))</f>
        <v>0</v>
      </c>
      <c r="CQ239" s="3">
        <f t="shared" si="424"/>
        <v>0</v>
      </c>
      <c r="CR239" s="104">
        <f t="shared" si="475"/>
        <v>0</v>
      </c>
      <c r="CS239" s="3">
        <f t="shared" si="476"/>
        <v>0</v>
      </c>
      <c r="CT239" s="3">
        <f t="shared" si="477"/>
        <v>0</v>
      </c>
      <c r="CU239" s="3">
        <f t="shared" si="398"/>
        <v>0</v>
      </c>
      <c r="CV239" s="3">
        <f t="shared" si="399"/>
        <v>0</v>
      </c>
      <c r="CW239" s="3">
        <f>IF(CR239=0,0,IF(CT239-CU239=0,0,MIN(CT239-CU239,$D$1-$C239-SUMIF($J$15:CV$15,"Snowball",$J239:CV239))))</f>
        <v>0</v>
      </c>
      <c r="CX239" s="3">
        <f t="shared" si="425"/>
        <v>0</v>
      </c>
      <c r="CY239" s="104">
        <f t="shared" si="478"/>
        <v>0</v>
      </c>
      <c r="CZ239" s="3">
        <f t="shared" si="479"/>
        <v>0</v>
      </c>
      <c r="DA239" s="3">
        <f t="shared" si="480"/>
        <v>0</v>
      </c>
      <c r="DB239" s="3">
        <f t="shared" si="400"/>
        <v>0</v>
      </c>
      <c r="DC239" s="3">
        <f t="shared" si="401"/>
        <v>0</v>
      </c>
      <c r="DD239" s="3">
        <f>IF(CY239=0,0,IF(DA239-DB239=0,0,MIN(DA239-DB239,$D$1-$C239-SUMIF($J$15:DC$15,"Snowball",$J239:DC239))))</f>
        <v>0</v>
      </c>
      <c r="DE239" s="3">
        <f t="shared" si="426"/>
        <v>0</v>
      </c>
      <c r="DF239" s="104">
        <f t="shared" si="481"/>
        <v>0</v>
      </c>
      <c r="DG239" s="3">
        <f t="shared" si="482"/>
        <v>0</v>
      </c>
      <c r="DH239" s="3">
        <f t="shared" si="483"/>
        <v>0</v>
      </c>
      <c r="DI239" s="3">
        <f t="shared" si="402"/>
        <v>0</v>
      </c>
      <c r="DJ239" s="3">
        <f t="shared" si="403"/>
        <v>0</v>
      </c>
      <c r="DK239" s="3">
        <f>IF(DF239=0,0,IF(DH239-DI239=0,0,MIN(DH239-DI239,$D$1-$C239-SUMIF($J$15:DJ$15,"Snowball",$J239:DJ239))))</f>
        <v>0</v>
      </c>
      <c r="DL239" s="3">
        <f t="shared" si="427"/>
        <v>0</v>
      </c>
      <c r="DM239" s="104">
        <f t="shared" si="484"/>
        <v>0</v>
      </c>
      <c r="DN239" s="3">
        <f t="shared" si="485"/>
        <v>0</v>
      </c>
      <c r="DO239" s="3">
        <f t="shared" si="486"/>
        <v>0</v>
      </c>
      <c r="DP239" s="3">
        <f t="shared" si="404"/>
        <v>0</v>
      </c>
      <c r="DQ239" s="3">
        <f t="shared" si="405"/>
        <v>0</v>
      </c>
      <c r="DR239" s="3">
        <f>IF(DM239=0,0,IF(DO239-DP239=0,0,MIN(DO239-DP239,$D$1-$C239-SUMIF($J$15:DQ$15,"Snowball",$J239:DQ239))))</f>
        <v>0</v>
      </c>
      <c r="DS239" s="3">
        <f t="shared" si="428"/>
        <v>0</v>
      </c>
      <c r="DT239" s="104">
        <f t="shared" si="487"/>
        <v>0</v>
      </c>
      <c r="DU239" s="3">
        <f t="shared" si="488"/>
        <v>0</v>
      </c>
      <c r="DV239" s="3">
        <f t="shared" si="489"/>
        <v>0</v>
      </c>
      <c r="DW239" s="3">
        <f t="shared" si="406"/>
        <v>0</v>
      </c>
      <c r="DX239" s="3">
        <f t="shared" si="407"/>
        <v>0</v>
      </c>
      <c r="DY239" s="3">
        <f>IF(DT239=0,0,IF(DV239-DW239=0,0,MIN(DV239-DW239,$D$1-$C239-SUMIF($J$15:DX$15,"Snowball",$J239:DX239))))</f>
        <v>0</v>
      </c>
      <c r="DZ239" s="3">
        <f t="shared" si="429"/>
        <v>0</v>
      </c>
      <c r="EA239" s="104">
        <f t="shared" si="490"/>
        <v>0</v>
      </c>
      <c r="EB239" s="3">
        <f t="shared" si="491"/>
        <v>0</v>
      </c>
      <c r="EC239" s="3">
        <f t="shared" si="492"/>
        <v>0</v>
      </c>
      <c r="ED239" s="3">
        <f t="shared" si="408"/>
        <v>0</v>
      </c>
      <c r="EE239" s="3">
        <f t="shared" si="409"/>
        <v>0</v>
      </c>
      <c r="EF239" s="3">
        <f>IF(EA239=0,0,IF(EC239-ED239=0,0,MIN(EC239-ED239,$D$1-$C239-SUMIF($J$15:EE$15,"Snowball",$J239:EE239))))</f>
        <v>0</v>
      </c>
      <c r="EG239" s="3">
        <f t="shared" si="430"/>
        <v>0</v>
      </c>
      <c r="EH239" s="104">
        <f t="shared" si="493"/>
        <v>0</v>
      </c>
      <c r="EI239" s="3">
        <f t="shared" si="494"/>
        <v>0</v>
      </c>
      <c r="EJ239" s="3">
        <f t="shared" si="495"/>
        <v>0</v>
      </c>
      <c r="EK239" s="3">
        <f t="shared" si="410"/>
        <v>0</v>
      </c>
      <c r="EL239" s="3">
        <f t="shared" si="411"/>
        <v>0</v>
      </c>
      <c r="EM239" s="3">
        <f>IF(EH239=0,0,IF(EJ239-EK239=0,0,MIN(EJ239-EK239,$D$1-$C239-SUMIF($J$15:EL$15,"Snowball",$J239:EL239))))</f>
        <v>0</v>
      </c>
      <c r="EN239" s="3">
        <f t="shared" si="431"/>
        <v>0</v>
      </c>
    </row>
    <row r="240" spans="1:144" x14ac:dyDescent="0.25">
      <c r="A240" s="1" t="s">
        <v>240</v>
      </c>
      <c r="B240" s="76">
        <f t="shared" si="432"/>
        <v>0</v>
      </c>
      <c r="C240" s="3">
        <f t="shared" si="433"/>
        <v>0</v>
      </c>
      <c r="D240" s="101">
        <f t="shared" si="434"/>
        <v>0</v>
      </c>
      <c r="E240" s="104">
        <f t="shared" si="435"/>
        <v>0</v>
      </c>
      <c r="F240" s="3">
        <f t="shared" si="436"/>
        <v>0</v>
      </c>
      <c r="G240" s="3">
        <f t="shared" si="437"/>
        <v>0</v>
      </c>
      <c r="H240" s="3">
        <f t="shared" si="372"/>
        <v>0</v>
      </c>
      <c r="I240" s="3">
        <f t="shared" si="373"/>
        <v>0</v>
      </c>
      <c r="J240" s="3">
        <f t="shared" si="438"/>
        <v>0</v>
      </c>
      <c r="K240" s="3">
        <f t="shared" si="412"/>
        <v>0</v>
      </c>
      <c r="L240" s="104">
        <f t="shared" si="439"/>
        <v>0</v>
      </c>
      <c r="M240" s="3">
        <f t="shared" si="440"/>
        <v>0</v>
      </c>
      <c r="N240" s="3">
        <f t="shared" si="441"/>
        <v>0</v>
      </c>
      <c r="O240" s="3">
        <f t="shared" si="374"/>
        <v>0</v>
      </c>
      <c r="P240" s="3">
        <f t="shared" si="375"/>
        <v>0</v>
      </c>
      <c r="Q240" s="3">
        <f>IF(L240=0,0,IF(N240-O240=0,0,MIN(N240-O240,$D$1-$C240-SUMIF($J$15:P$15,"Snowball",$J240:P240))))</f>
        <v>0</v>
      </c>
      <c r="R240" s="3">
        <f t="shared" si="413"/>
        <v>0</v>
      </c>
      <c r="S240" s="104">
        <f t="shared" si="442"/>
        <v>0</v>
      </c>
      <c r="T240" s="3">
        <f t="shared" si="443"/>
        <v>0</v>
      </c>
      <c r="U240" s="3">
        <f t="shared" si="444"/>
        <v>0</v>
      </c>
      <c r="V240" s="3">
        <f t="shared" si="376"/>
        <v>0</v>
      </c>
      <c r="W240" s="3">
        <f t="shared" si="377"/>
        <v>0</v>
      </c>
      <c r="X240" s="3">
        <f>IF(S240=0,0,IF(U240-V240=0,0,MIN(U240-V240,$D$1-$C240-SUMIF($J$15:W$15,"Snowball",$J240:W240))))</f>
        <v>0</v>
      </c>
      <c r="Y240" s="3">
        <f t="shared" si="414"/>
        <v>0</v>
      </c>
      <c r="Z240" s="104">
        <f t="shared" si="445"/>
        <v>0</v>
      </c>
      <c r="AA240" s="3">
        <f t="shared" si="446"/>
        <v>0</v>
      </c>
      <c r="AB240" s="3">
        <f t="shared" si="447"/>
        <v>0</v>
      </c>
      <c r="AC240" s="3">
        <f t="shared" si="378"/>
        <v>0</v>
      </c>
      <c r="AD240" s="3">
        <f t="shared" si="379"/>
        <v>0</v>
      </c>
      <c r="AE240" s="3">
        <f>IF(Z240=0,0,IF(AB240-AC240=0,0,MIN(AB240-AC240,$D$1-$C240-SUMIF($J$15:AD$15,"Snowball",$J240:AD240))))</f>
        <v>0</v>
      </c>
      <c r="AF240" s="3">
        <f t="shared" si="415"/>
        <v>0</v>
      </c>
      <c r="AG240" s="104">
        <f t="shared" si="448"/>
        <v>0</v>
      </c>
      <c r="AH240" s="3">
        <f t="shared" si="449"/>
        <v>0</v>
      </c>
      <c r="AI240" s="3">
        <f t="shared" si="450"/>
        <v>0</v>
      </c>
      <c r="AJ240" s="3">
        <f t="shared" si="380"/>
        <v>0</v>
      </c>
      <c r="AK240" s="3">
        <f t="shared" si="381"/>
        <v>0</v>
      </c>
      <c r="AL240" s="3">
        <f>IF(AG240=0,0,IF(AI240-AJ240=0,0,MIN(AI240-AJ240,$D$1-$C240-SUMIF($J$15:AK$15,"Snowball",$J240:AK240))))</f>
        <v>0</v>
      </c>
      <c r="AM240" s="3">
        <f t="shared" si="416"/>
        <v>0</v>
      </c>
      <c r="AN240" s="104">
        <f t="shared" si="451"/>
        <v>0</v>
      </c>
      <c r="AO240" s="3">
        <f t="shared" si="452"/>
        <v>0</v>
      </c>
      <c r="AP240" s="3">
        <f t="shared" si="453"/>
        <v>0</v>
      </c>
      <c r="AQ240" s="3">
        <f t="shared" si="382"/>
        <v>0</v>
      </c>
      <c r="AR240" s="3">
        <f t="shared" si="383"/>
        <v>0</v>
      </c>
      <c r="AS240" s="3">
        <f>IF(AN240=0,0,IF(AP240-AQ240=0,0,MIN(AP240-AQ240,$D$1-$C240-SUMIF($J$15:AR$15,"Snowball",$J240:AR240))))</f>
        <v>0</v>
      </c>
      <c r="AT240" s="3">
        <f t="shared" si="417"/>
        <v>0</v>
      </c>
      <c r="AU240" s="104">
        <f t="shared" si="454"/>
        <v>0</v>
      </c>
      <c r="AV240" s="3">
        <f t="shared" si="455"/>
        <v>0</v>
      </c>
      <c r="AW240" s="3">
        <f t="shared" si="456"/>
        <v>0</v>
      </c>
      <c r="AX240" s="3">
        <f t="shared" si="384"/>
        <v>0</v>
      </c>
      <c r="AY240" s="3">
        <f t="shared" si="385"/>
        <v>0</v>
      </c>
      <c r="AZ240" s="3">
        <f>IF(AU240=0,0,IF(AW240-AX240=0,0,MIN(AW240-AX240,$D$1-$C240-SUMIF($J$15:AY$15,"Snowball",$J240:AY240))))</f>
        <v>0</v>
      </c>
      <c r="BA240" s="3">
        <f t="shared" si="418"/>
        <v>0</v>
      </c>
      <c r="BB240" s="104">
        <f t="shared" si="457"/>
        <v>0</v>
      </c>
      <c r="BC240" s="3">
        <f t="shared" si="458"/>
        <v>0</v>
      </c>
      <c r="BD240" s="3">
        <f t="shared" si="459"/>
        <v>0</v>
      </c>
      <c r="BE240" s="3">
        <f t="shared" si="386"/>
        <v>0</v>
      </c>
      <c r="BF240" s="3">
        <f t="shared" si="387"/>
        <v>0</v>
      </c>
      <c r="BG240" s="3">
        <f>IF(BB240=0,0,IF(BD240-BE240=0,0,MIN(BD240-BE240,$D$1-$C240-SUMIF($J$15:BF$15,"Snowball",$J240:BF240))))</f>
        <v>0</v>
      </c>
      <c r="BH240" s="3">
        <f t="shared" si="419"/>
        <v>0</v>
      </c>
      <c r="BI240" s="104">
        <f t="shared" si="460"/>
        <v>0</v>
      </c>
      <c r="BJ240" s="3">
        <f t="shared" si="461"/>
        <v>0</v>
      </c>
      <c r="BK240" s="3">
        <f t="shared" si="462"/>
        <v>0</v>
      </c>
      <c r="BL240" s="3">
        <f t="shared" si="388"/>
        <v>0</v>
      </c>
      <c r="BM240" s="3">
        <f t="shared" si="389"/>
        <v>0</v>
      </c>
      <c r="BN240" s="3">
        <f>IF(BI240=0,0,IF(BK240-BL240=0,0,MIN(BK240-BL240,$D$1-$C240-SUMIF($J$15:BM$15,"Snowball",$J240:BM240))))</f>
        <v>0</v>
      </c>
      <c r="BO240" s="3">
        <f t="shared" si="420"/>
        <v>0</v>
      </c>
      <c r="BP240" s="104">
        <f t="shared" si="463"/>
        <v>0</v>
      </c>
      <c r="BQ240" s="3">
        <f t="shared" si="464"/>
        <v>0</v>
      </c>
      <c r="BR240" s="3">
        <f t="shared" si="465"/>
        <v>0</v>
      </c>
      <c r="BS240" s="3">
        <f t="shared" si="390"/>
        <v>0</v>
      </c>
      <c r="BT240" s="3">
        <f t="shared" si="391"/>
        <v>0</v>
      </c>
      <c r="BU240" s="3">
        <f>IF(BP240=0,0,IF(BR240-BS240=0,0,MIN(BR240-BS240,$D$1-$C240-SUMIF($J$15:BT$15,"Snowball",$J240:BT240))))</f>
        <v>0</v>
      </c>
      <c r="BV240" s="3">
        <f t="shared" si="421"/>
        <v>0</v>
      </c>
      <c r="BW240" s="104">
        <f t="shared" si="466"/>
        <v>0</v>
      </c>
      <c r="BX240" s="3">
        <f t="shared" si="467"/>
        <v>0</v>
      </c>
      <c r="BY240" s="3">
        <f t="shared" si="468"/>
        <v>0</v>
      </c>
      <c r="BZ240" s="3">
        <f t="shared" si="392"/>
        <v>0</v>
      </c>
      <c r="CA240" s="3">
        <f t="shared" si="393"/>
        <v>0</v>
      </c>
      <c r="CB240" s="3">
        <f>IF(BW240=0,0,IF(BY240-BZ240=0,0,MIN(BY240-BZ240,$D$1-$C240-SUMIF($J$15:CA$15,"Snowball",$J240:CA240))))</f>
        <v>0</v>
      </c>
      <c r="CC240" s="3">
        <f t="shared" si="422"/>
        <v>0</v>
      </c>
      <c r="CD240" s="104">
        <f t="shared" si="469"/>
        <v>0</v>
      </c>
      <c r="CE240" s="3">
        <f t="shared" si="470"/>
        <v>0</v>
      </c>
      <c r="CF240" s="3">
        <f t="shared" si="471"/>
        <v>0</v>
      </c>
      <c r="CG240" s="3">
        <f t="shared" si="394"/>
        <v>0</v>
      </c>
      <c r="CH240" s="3">
        <f t="shared" si="395"/>
        <v>0</v>
      </c>
      <c r="CI240" s="3">
        <f>IF(CD240=0,0,IF(CF240-CG240=0,0,MIN(CF240-CG240,$D$1-$C240-SUMIF($J$15:CH$15,"Snowball",$J240:CH240))))</f>
        <v>0</v>
      </c>
      <c r="CJ240" s="3">
        <f t="shared" si="423"/>
        <v>0</v>
      </c>
      <c r="CK240" s="104">
        <f t="shared" si="472"/>
        <v>0</v>
      </c>
      <c r="CL240" s="3">
        <f t="shared" si="473"/>
        <v>0</v>
      </c>
      <c r="CM240" s="3">
        <f t="shared" si="474"/>
        <v>0</v>
      </c>
      <c r="CN240" s="3">
        <f t="shared" si="396"/>
        <v>0</v>
      </c>
      <c r="CO240" s="3">
        <f t="shared" si="397"/>
        <v>0</v>
      </c>
      <c r="CP240" s="3">
        <f>IF(CK240=0,0,IF(CM240-CN240=0,0,MIN(CM240-CN240,$D$1-$C240-SUMIF($J$15:CO$15,"Snowball",$J240:CO240))))</f>
        <v>0</v>
      </c>
      <c r="CQ240" s="3">
        <f t="shared" si="424"/>
        <v>0</v>
      </c>
      <c r="CR240" s="104">
        <f t="shared" si="475"/>
        <v>0</v>
      </c>
      <c r="CS240" s="3">
        <f t="shared" si="476"/>
        <v>0</v>
      </c>
      <c r="CT240" s="3">
        <f t="shared" si="477"/>
        <v>0</v>
      </c>
      <c r="CU240" s="3">
        <f t="shared" si="398"/>
        <v>0</v>
      </c>
      <c r="CV240" s="3">
        <f t="shared" si="399"/>
        <v>0</v>
      </c>
      <c r="CW240" s="3">
        <f>IF(CR240=0,0,IF(CT240-CU240=0,0,MIN(CT240-CU240,$D$1-$C240-SUMIF($J$15:CV$15,"Snowball",$J240:CV240))))</f>
        <v>0</v>
      </c>
      <c r="CX240" s="3">
        <f t="shared" si="425"/>
        <v>0</v>
      </c>
      <c r="CY240" s="104">
        <f t="shared" si="478"/>
        <v>0</v>
      </c>
      <c r="CZ240" s="3">
        <f t="shared" si="479"/>
        <v>0</v>
      </c>
      <c r="DA240" s="3">
        <f t="shared" si="480"/>
        <v>0</v>
      </c>
      <c r="DB240" s="3">
        <f t="shared" si="400"/>
        <v>0</v>
      </c>
      <c r="DC240" s="3">
        <f t="shared" si="401"/>
        <v>0</v>
      </c>
      <c r="DD240" s="3">
        <f>IF(CY240=0,0,IF(DA240-DB240=0,0,MIN(DA240-DB240,$D$1-$C240-SUMIF($J$15:DC$15,"Snowball",$J240:DC240))))</f>
        <v>0</v>
      </c>
      <c r="DE240" s="3">
        <f t="shared" si="426"/>
        <v>0</v>
      </c>
      <c r="DF240" s="104">
        <f t="shared" si="481"/>
        <v>0</v>
      </c>
      <c r="DG240" s="3">
        <f t="shared" si="482"/>
        <v>0</v>
      </c>
      <c r="DH240" s="3">
        <f t="shared" si="483"/>
        <v>0</v>
      </c>
      <c r="DI240" s="3">
        <f t="shared" si="402"/>
        <v>0</v>
      </c>
      <c r="DJ240" s="3">
        <f t="shared" si="403"/>
        <v>0</v>
      </c>
      <c r="DK240" s="3">
        <f>IF(DF240=0,0,IF(DH240-DI240=0,0,MIN(DH240-DI240,$D$1-$C240-SUMIF($J$15:DJ$15,"Snowball",$J240:DJ240))))</f>
        <v>0</v>
      </c>
      <c r="DL240" s="3">
        <f t="shared" si="427"/>
        <v>0</v>
      </c>
      <c r="DM240" s="104">
        <f t="shared" si="484"/>
        <v>0</v>
      </c>
      <c r="DN240" s="3">
        <f t="shared" si="485"/>
        <v>0</v>
      </c>
      <c r="DO240" s="3">
        <f t="shared" si="486"/>
        <v>0</v>
      </c>
      <c r="DP240" s="3">
        <f t="shared" si="404"/>
        <v>0</v>
      </c>
      <c r="DQ240" s="3">
        <f t="shared" si="405"/>
        <v>0</v>
      </c>
      <c r="DR240" s="3">
        <f>IF(DM240=0,0,IF(DO240-DP240=0,0,MIN(DO240-DP240,$D$1-$C240-SUMIF($J$15:DQ$15,"Snowball",$J240:DQ240))))</f>
        <v>0</v>
      </c>
      <c r="DS240" s="3">
        <f t="shared" si="428"/>
        <v>0</v>
      </c>
      <c r="DT240" s="104">
        <f t="shared" si="487"/>
        <v>0</v>
      </c>
      <c r="DU240" s="3">
        <f t="shared" si="488"/>
        <v>0</v>
      </c>
      <c r="DV240" s="3">
        <f t="shared" si="489"/>
        <v>0</v>
      </c>
      <c r="DW240" s="3">
        <f t="shared" si="406"/>
        <v>0</v>
      </c>
      <c r="DX240" s="3">
        <f t="shared" si="407"/>
        <v>0</v>
      </c>
      <c r="DY240" s="3">
        <f>IF(DT240=0,0,IF(DV240-DW240=0,0,MIN(DV240-DW240,$D$1-$C240-SUMIF($J$15:DX$15,"Snowball",$J240:DX240))))</f>
        <v>0</v>
      </c>
      <c r="DZ240" s="3">
        <f t="shared" si="429"/>
        <v>0</v>
      </c>
      <c r="EA240" s="104">
        <f t="shared" si="490"/>
        <v>0</v>
      </c>
      <c r="EB240" s="3">
        <f t="shared" si="491"/>
        <v>0</v>
      </c>
      <c r="EC240" s="3">
        <f t="shared" si="492"/>
        <v>0</v>
      </c>
      <c r="ED240" s="3">
        <f t="shared" si="408"/>
        <v>0</v>
      </c>
      <c r="EE240" s="3">
        <f t="shared" si="409"/>
        <v>0</v>
      </c>
      <c r="EF240" s="3">
        <f>IF(EA240=0,0,IF(EC240-ED240=0,0,MIN(EC240-ED240,$D$1-$C240-SUMIF($J$15:EE$15,"Snowball",$J240:EE240))))</f>
        <v>0</v>
      </c>
      <c r="EG240" s="3">
        <f t="shared" si="430"/>
        <v>0</v>
      </c>
      <c r="EH240" s="104">
        <f t="shared" si="493"/>
        <v>0</v>
      </c>
      <c r="EI240" s="3">
        <f t="shared" si="494"/>
        <v>0</v>
      </c>
      <c r="EJ240" s="3">
        <f t="shared" si="495"/>
        <v>0</v>
      </c>
      <c r="EK240" s="3">
        <f t="shared" si="410"/>
        <v>0</v>
      </c>
      <c r="EL240" s="3">
        <f t="shared" si="411"/>
        <v>0</v>
      </c>
      <c r="EM240" s="3">
        <f>IF(EH240=0,0,IF(EJ240-EK240=0,0,MIN(EJ240-EK240,$D$1-$C240-SUMIF($J$15:EL$15,"Snowball",$J240:EL240))))</f>
        <v>0</v>
      </c>
      <c r="EN240" s="3">
        <f t="shared" si="431"/>
        <v>0</v>
      </c>
    </row>
    <row r="241" spans="1:144" x14ac:dyDescent="0.25">
      <c r="A241" s="1" t="s">
        <v>241</v>
      </c>
      <c r="B241" s="76">
        <f t="shared" si="432"/>
        <v>0</v>
      </c>
      <c r="C241" s="3">
        <f t="shared" si="433"/>
        <v>0</v>
      </c>
      <c r="D241" s="101">
        <f t="shared" si="434"/>
        <v>0</v>
      </c>
      <c r="E241" s="104">
        <f t="shared" si="435"/>
        <v>0</v>
      </c>
      <c r="F241" s="3">
        <f t="shared" si="436"/>
        <v>0</v>
      </c>
      <c r="G241" s="3">
        <f t="shared" si="437"/>
        <v>0</v>
      </c>
      <c r="H241" s="3">
        <f t="shared" si="372"/>
        <v>0</v>
      </c>
      <c r="I241" s="3">
        <f t="shared" si="373"/>
        <v>0</v>
      </c>
      <c r="J241" s="3">
        <f t="shared" si="438"/>
        <v>0</v>
      </c>
      <c r="K241" s="3">
        <f t="shared" si="412"/>
        <v>0</v>
      </c>
      <c r="L241" s="104">
        <f t="shared" si="439"/>
        <v>0</v>
      </c>
      <c r="M241" s="3">
        <f t="shared" si="440"/>
        <v>0</v>
      </c>
      <c r="N241" s="3">
        <f t="shared" si="441"/>
        <v>0</v>
      </c>
      <c r="O241" s="3">
        <f t="shared" si="374"/>
        <v>0</v>
      </c>
      <c r="P241" s="3">
        <f t="shared" si="375"/>
        <v>0</v>
      </c>
      <c r="Q241" s="3">
        <f>IF(L241=0,0,IF(N241-O241=0,0,MIN(N241-O241,$D$1-$C241-SUMIF($J$15:P$15,"Snowball",$J241:P241))))</f>
        <v>0</v>
      </c>
      <c r="R241" s="3">
        <f t="shared" si="413"/>
        <v>0</v>
      </c>
      <c r="S241" s="104">
        <f t="shared" si="442"/>
        <v>0</v>
      </c>
      <c r="T241" s="3">
        <f t="shared" si="443"/>
        <v>0</v>
      </c>
      <c r="U241" s="3">
        <f t="shared" si="444"/>
        <v>0</v>
      </c>
      <c r="V241" s="3">
        <f t="shared" si="376"/>
        <v>0</v>
      </c>
      <c r="W241" s="3">
        <f t="shared" si="377"/>
        <v>0</v>
      </c>
      <c r="X241" s="3">
        <f>IF(S241=0,0,IF(U241-V241=0,0,MIN(U241-V241,$D$1-$C241-SUMIF($J$15:W$15,"Snowball",$J241:W241))))</f>
        <v>0</v>
      </c>
      <c r="Y241" s="3">
        <f t="shared" si="414"/>
        <v>0</v>
      </c>
      <c r="Z241" s="104">
        <f t="shared" si="445"/>
        <v>0</v>
      </c>
      <c r="AA241" s="3">
        <f t="shared" si="446"/>
        <v>0</v>
      </c>
      <c r="AB241" s="3">
        <f t="shared" si="447"/>
        <v>0</v>
      </c>
      <c r="AC241" s="3">
        <f t="shared" si="378"/>
        <v>0</v>
      </c>
      <c r="AD241" s="3">
        <f t="shared" si="379"/>
        <v>0</v>
      </c>
      <c r="AE241" s="3">
        <f>IF(Z241=0,0,IF(AB241-AC241=0,0,MIN(AB241-AC241,$D$1-$C241-SUMIF($J$15:AD$15,"Snowball",$J241:AD241))))</f>
        <v>0</v>
      </c>
      <c r="AF241" s="3">
        <f t="shared" si="415"/>
        <v>0</v>
      </c>
      <c r="AG241" s="104">
        <f t="shared" si="448"/>
        <v>0</v>
      </c>
      <c r="AH241" s="3">
        <f t="shared" si="449"/>
        <v>0</v>
      </c>
      <c r="AI241" s="3">
        <f t="shared" si="450"/>
        <v>0</v>
      </c>
      <c r="AJ241" s="3">
        <f t="shared" si="380"/>
        <v>0</v>
      </c>
      <c r="AK241" s="3">
        <f t="shared" si="381"/>
        <v>0</v>
      </c>
      <c r="AL241" s="3">
        <f>IF(AG241=0,0,IF(AI241-AJ241=0,0,MIN(AI241-AJ241,$D$1-$C241-SUMIF($J$15:AK$15,"Snowball",$J241:AK241))))</f>
        <v>0</v>
      </c>
      <c r="AM241" s="3">
        <f t="shared" si="416"/>
        <v>0</v>
      </c>
      <c r="AN241" s="104">
        <f t="shared" si="451"/>
        <v>0</v>
      </c>
      <c r="AO241" s="3">
        <f t="shared" si="452"/>
        <v>0</v>
      </c>
      <c r="AP241" s="3">
        <f t="shared" si="453"/>
        <v>0</v>
      </c>
      <c r="AQ241" s="3">
        <f t="shared" si="382"/>
        <v>0</v>
      </c>
      <c r="AR241" s="3">
        <f t="shared" si="383"/>
        <v>0</v>
      </c>
      <c r="AS241" s="3">
        <f>IF(AN241=0,0,IF(AP241-AQ241=0,0,MIN(AP241-AQ241,$D$1-$C241-SUMIF($J$15:AR$15,"Snowball",$J241:AR241))))</f>
        <v>0</v>
      </c>
      <c r="AT241" s="3">
        <f t="shared" si="417"/>
        <v>0</v>
      </c>
      <c r="AU241" s="104">
        <f t="shared" si="454"/>
        <v>0</v>
      </c>
      <c r="AV241" s="3">
        <f t="shared" si="455"/>
        <v>0</v>
      </c>
      <c r="AW241" s="3">
        <f t="shared" si="456"/>
        <v>0</v>
      </c>
      <c r="AX241" s="3">
        <f t="shared" si="384"/>
        <v>0</v>
      </c>
      <c r="AY241" s="3">
        <f t="shared" si="385"/>
        <v>0</v>
      </c>
      <c r="AZ241" s="3">
        <f>IF(AU241=0,0,IF(AW241-AX241=0,0,MIN(AW241-AX241,$D$1-$C241-SUMIF($J$15:AY$15,"Snowball",$J241:AY241))))</f>
        <v>0</v>
      </c>
      <c r="BA241" s="3">
        <f t="shared" si="418"/>
        <v>0</v>
      </c>
      <c r="BB241" s="104">
        <f t="shared" si="457"/>
        <v>0</v>
      </c>
      <c r="BC241" s="3">
        <f t="shared" si="458"/>
        <v>0</v>
      </c>
      <c r="BD241" s="3">
        <f t="shared" si="459"/>
        <v>0</v>
      </c>
      <c r="BE241" s="3">
        <f t="shared" si="386"/>
        <v>0</v>
      </c>
      <c r="BF241" s="3">
        <f t="shared" si="387"/>
        <v>0</v>
      </c>
      <c r="BG241" s="3">
        <f>IF(BB241=0,0,IF(BD241-BE241=0,0,MIN(BD241-BE241,$D$1-$C241-SUMIF($J$15:BF$15,"Snowball",$J241:BF241))))</f>
        <v>0</v>
      </c>
      <c r="BH241" s="3">
        <f t="shared" si="419"/>
        <v>0</v>
      </c>
      <c r="BI241" s="104">
        <f t="shared" si="460"/>
        <v>0</v>
      </c>
      <c r="BJ241" s="3">
        <f t="shared" si="461"/>
        <v>0</v>
      </c>
      <c r="BK241" s="3">
        <f t="shared" si="462"/>
        <v>0</v>
      </c>
      <c r="BL241" s="3">
        <f t="shared" si="388"/>
        <v>0</v>
      </c>
      <c r="BM241" s="3">
        <f t="shared" si="389"/>
        <v>0</v>
      </c>
      <c r="BN241" s="3">
        <f>IF(BI241=0,0,IF(BK241-BL241=0,0,MIN(BK241-BL241,$D$1-$C241-SUMIF($J$15:BM$15,"Snowball",$J241:BM241))))</f>
        <v>0</v>
      </c>
      <c r="BO241" s="3">
        <f t="shared" si="420"/>
        <v>0</v>
      </c>
      <c r="BP241" s="104">
        <f t="shared" si="463"/>
        <v>0</v>
      </c>
      <c r="BQ241" s="3">
        <f t="shared" si="464"/>
        <v>0</v>
      </c>
      <c r="BR241" s="3">
        <f t="shared" si="465"/>
        <v>0</v>
      </c>
      <c r="BS241" s="3">
        <f t="shared" si="390"/>
        <v>0</v>
      </c>
      <c r="BT241" s="3">
        <f t="shared" si="391"/>
        <v>0</v>
      </c>
      <c r="BU241" s="3">
        <f>IF(BP241=0,0,IF(BR241-BS241=0,0,MIN(BR241-BS241,$D$1-$C241-SUMIF($J$15:BT$15,"Snowball",$J241:BT241))))</f>
        <v>0</v>
      </c>
      <c r="BV241" s="3">
        <f t="shared" si="421"/>
        <v>0</v>
      </c>
      <c r="BW241" s="104">
        <f t="shared" si="466"/>
        <v>0</v>
      </c>
      <c r="BX241" s="3">
        <f t="shared" si="467"/>
        <v>0</v>
      </c>
      <c r="BY241" s="3">
        <f t="shared" si="468"/>
        <v>0</v>
      </c>
      <c r="BZ241" s="3">
        <f t="shared" si="392"/>
        <v>0</v>
      </c>
      <c r="CA241" s="3">
        <f t="shared" si="393"/>
        <v>0</v>
      </c>
      <c r="CB241" s="3">
        <f>IF(BW241=0,0,IF(BY241-BZ241=0,0,MIN(BY241-BZ241,$D$1-$C241-SUMIF($J$15:CA$15,"Snowball",$J241:CA241))))</f>
        <v>0</v>
      </c>
      <c r="CC241" s="3">
        <f t="shared" si="422"/>
        <v>0</v>
      </c>
      <c r="CD241" s="104">
        <f t="shared" si="469"/>
        <v>0</v>
      </c>
      <c r="CE241" s="3">
        <f t="shared" si="470"/>
        <v>0</v>
      </c>
      <c r="CF241" s="3">
        <f t="shared" si="471"/>
        <v>0</v>
      </c>
      <c r="CG241" s="3">
        <f t="shared" si="394"/>
        <v>0</v>
      </c>
      <c r="CH241" s="3">
        <f t="shared" si="395"/>
        <v>0</v>
      </c>
      <c r="CI241" s="3">
        <f>IF(CD241=0,0,IF(CF241-CG241=0,0,MIN(CF241-CG241,$D$1-$C241-SUMIF($J$15:CH$15,"Snowball",$J241:CH241))))</f>
        <v>0</v>
      </c>
      <c r="CJ241" s="3">
        <f t="shared" si="423"/>
        <v>0</v>
      </c>
      <c r="CK241" s="104">
        <f t="shared" si="472"/>
        <v>0</v>
      </c>
      <c r="CL241" s="3">
        <f t="shared" si="473"/>
        <v>0</v>
      </c>
      <c r="CM241" s="3">
        <f t="shared" si="474"/>
        <v>0</v>
      </c>
      <c r="CN241" s="3">
        <f t="shared" si="396"/>
        <v>0</v>
      </c>
      <c r="CO241" s="3">
        <f t="shared" si="397"/>
        <v>0</v>
      </c>
      <c r="CP241" s="3">
        <f>IF(CK241=0,0,IF(CM241-CN241=0,0,MIN(CM241-CN241,$D$1-$C241-SUMIF($J$15:CO$15,"Snowball",$J241:CO241))))</f>
        <v>0</v>
      </c>
      <c r="CQ241" s="3">
        <f t="shared" si="424"/>
        <v>0</v>
      </c>
      <c r="CR241" s="104">
        <f t="shared" si="475"/>
        <v>0</v>
      </c>
      <c r="CS241" s="3">
        <f t="shared" si="476"/>
        <v>0</v>
      </c>
      <c r="CT241" s="3">
        <f t="shared" si="477"/>
        <v>0</v>
      </c>
      <c r="CU241" s="3">
        <f t="shared" si="398"/>
        <v>0</v>
      </c>
      <c r="CV241" s="3">
        <f t="shared" si="399"/>
        <v>0</v>
      </c>
      <c r="CW241" s="3">
        <f>IF(CR241=0,0,IF(CT241-CU241=0,0,MIN(CT241-CU241,$D$1-$C241-SUMIF($J$15:CV$15,"Snowball",$J241:CV241))))</f>
        <v>0</v>
      </c>
      <c r="CX241" s="3">
        <f t="shared" si="425"/>
        <v>0</v>
      </c>
      <c r="CY241" s="104">
        <f t="shared" si="478"/>
        <v>0</v>
      </c>
      <c r="CZ241" s="3">
        <f t="shared" si="479"/>
        <v>0</v>
      </c>
      <c r="DA241" s="3">
        <f t="shared" si="480"/>
        <v>0</v>
      </c>
      <c r="DB241" s="3">
        <f t="shared" si="400"/>
        <v>0</v>
      </c>
      <c r="DC241" s="3">
        <f t="shared" si="401"/>
        <v>0</v>
      </c>
      <c r="DD241" s="3">
        <f>IF(CY241=0,0,IF(DA241-DB241=0,0,MIN(DA241-DB241,$D$1-$C241-SUMIF($J$15:DC$15,"Snowball",$J241:DC241))))</f>
        <v>0</v>
      </c>
      <c r="DE241" s="3">
        <f t="shared" si="426"/>
        <v>0</v>
      </c>
      <c r="DF241" s="104">
        <f t="shared" si="481"/>
        <v>0</v>
      </c>
      <c r="DG241" s="3">
        <f t="shared" si="482"/>
        <v>0</v>
      </c>
      <c r="DH241" s="3">
        <f t="shared" si="483"/>
        <v>0</v>
      </c>
      <c r="DI241" s="3">
        <f t="shared" si="402"/>
        <v>0</v>
      </c>
      <c r="DJ241" s="3">
        <f t="shared" si="403"/>
        <v>0</v>
      </c>
      <c r="DK241" s="3">
        <f>IF(DF241=0,0,IF(DH241-DI241=0,0,MIN(DH241-DI241,$D$1-$C241-SUMIF($J$15:DJ$15,"Snowball",$J241:DJ241))))</f>
        <v>0</v>
      </c>
      <c r="DL241" s="3">
        <f t="shared" si="427"/>
        <v>0</v>
      </c>
      <c r="DM241" s="104">
        <f t="shared" si="484"/>
        <v>0</v>
      </c>
      <c r="DN241" s="3">
        <f t="shared" si="485"/>
        <v>0</v>
      </c>
      <c r="DO241" s="3">
        <f t="shared" si="486"/>
        <v>0</v>
      </c>
      <c r="DP241" s="3">
        <f t="shared" si="404"/>
        <v>0</v>
      </c>
      <c r="DQ241" s="3">
        <f t="shared" si="405"/>
        <v>0</v>
      </c>
      <c r="DR241" s="3">
        <f>IF(DM241=0,0,IF(DO241-DP241=0,0,MIN(DO241-DP241,$D$1-$C241-SUMIF($J$15:DQ$15,"Snowball",$J241:DQ241))))</f>
        <v>0</v>
      </c>
      <c r="DS241" s="3">
        <f t="shared" si="428"/>
        <v>0</v>
      </c>
      <c r="DT241" s="104">
        <f t="shared" si="487"/>
        <v>0</v>
      </c>
      <c r="DU241" s="3">
        <f t="shared" si="488"/>
        <v>0</v>
      </c>
      <c r="DV241" s="3">
        <f t="shared" si="489"/>
        <v>0</v>
      </c>
      <c r="DW241" s="3">
        <f t="shared" si="406"/>
        <v>0</v>
      </c>
      <c r="DX241" s="3">
        <f t="shared" si="407"/>
        <v>0</v>
      </c>
      <c r="DY241" s="3">
        <f>IF(DT241=0,0,IF(DV241-DW241=0,0,MIN(DV241-DW241,$D$1-$C241-SUMIF($J$15:DX$15,"Snowball",$J241:DX241))))</f>
        <v>0</v>
      </c>
      <c r="DZ241" s="3">
        <f t="shared" si="429"/>
        <v>0</v>
      </c>
      <c r="EA241" s="104">
        <f t="shared" si="490"/>
        <v>0</v>
      </c>
      <c r="EB241" s="3">
        <f t="shared" si="491"/>
        <v>0</v>
      </c>
      <c r="EC241" s="3">
        <f t="shared" si="492"/>
        <v>0</v>
      </c>
      <c r="ED241" s="3">
        <f t="shared" si="408"/>
        <v>0</v>
      </c>
      <c r="EE241" s="3">
        <f t="shared" si="409"/>
        <v>0</v>
      </c>
      <c r="EF241" s="3">
        <f>IF(EA241=0,0,IF(EC241-ED241=0,0,MIN(EC241-ED241,$D$1-$C241-SUMIF($J$15:EE$15,"Snowball",$J241:EE241))))</f>
        <v>0</v>
      </c>
      <c r="EG241" s="3">
        <f t="shared" si="430"/>
        <v>0</v>
      </c>
      <c r="EH241" s="104">
        <f t="shared" si="493"/>
        <v>0</v>
      </c>
      <c r="EI241" s="3">
        <f t="shared" si="494"/>
        <v>0</v>
      </c>
      <c r="EJ241" s="3">
        <f t="shared" si="495"/>
        <v>0</v>
      </c>
      <c r="EK241" s="3">
        <f t="shared" si="410"/>
        <v>0</v>
      </c>
      <c r="EL241" s="3">
        <f t="shared" si="411"/>
        <v>0</v>
      </c>
      <c r="EM241" s="3">
        <f>IF(EH241=0,0,IF(EJ241-EK241=0,0,MIN(EJ241-EK241,$D$1-$C241-SUMIF($J$15:EL$15,"Snowball",$J241:EL241))))</f>
        <v>0</v>
      </c>
      <c r="EN241" s="3">
        <f t="shared" si="431"/>
        <v>0</v>
      </c>
    </row>
    <row r="242" spans="1:144" x14ac:dyDescent="0.25">
      <c r="A242" s="1" t="s">
        <v>242</v>
      </c>
      <c r="B242" s="76">
        <f t="shared" si="432"/>
        <v>0</v>
      </c>
      <c r="C242" s="3">
        <f t="shared" si="433"/>
        <v>0</v>
      </c>
      <c r="D242" s="101">
        <f t="shared" si="434"/>
        <v>0</v>
      </c>
      <c r="E242" s="104">
        <f t="shared" si="435"/>
        <v>0</v>
      </c>
      <c r="F242" s="3">
        <f t="shared" si="436"/>
        <v>0</v>
      </c>
      <c r="G242" s="3">
        <f t="shared" si="437"/>
        <v>0</v>
      </c>
      <c r="H242" s="3">
        <f t="shared" si="372"/>
        <v>0</v>
      </c>
      <c r="I242" s="3">
        <f t="shared" si="373"/>
        <v>0</v>
      </c>
      <c r="J242" s="3">
        <f t="shared" si="438"/>
        <v>0</v>
      </c>
      <c r="K242" s="3">
        <f t="shared" si="412"/>
        <v>0</v>
      </c>
      <c r="L242" s="104">
        <f t="shared" si="439"/>
        <v>0</v>
      </c>
      <c r="M242" s="3">
        <f t="shared" si="440"/>
        <v>0</v>
      </c>
      <c r="N242" s="3">
        <f t="shared" si="441"/>
        <v>0</v>
      </c>
      <c r="O242" s="3">
        <f t="shared" si="374"/>
        <v>0</v>
      </c>
      <c r="P242" s="3">
        <f t="shared" si="375"/>
        <v>0</v>
      </c>
      <c r="Q242" s="3">
        <f>IF(L242=0,0,IF(N242-O242=0,0,MIN(N242-O242,$D$1-$C242-SUMIF($J$15:P$15,"Snowball",$J242:P242))))</f>
        <v>0</v>
      </c>
      <c r="R242" s="3">
        <f t="shared" si="413"/>
        <v>0</v>
      </c>
      <c r="S242" s="104">
        <f t="shared" si="442"/>
        <v>0</v>
      </c>
      <c r="T242" s="3">
        <f t="shared" si="443"/>
        <v>0</v>
      </c>
      <c r="U242" s="3">
        <f t="shared" si="444"/>
        <v>0</v>
      </c>
      <c r="V242" s="3">
        <f t="shared" si="376"/>
        <v>0</v>
      </c>
      <c r="W242" s="3">
        <f t="shared" si="377"/>
        <v>0</v>
      </c>
      <c r="X242" s="3">
        <f>IF(S242=0,0,IF(U242-V242=0,0,MIN(U242-V242,$D$1-$C242-SUMIF($J$15:W$15,"Snowball",$J242:W242))))</f>
        <v>0</v>
      </c>
      <c r="Y242" s="3">
        <f t="shared" si="414"/>
        <v>0</v>
      </c>
      <c r="Z242" s="104">
        <f t="shared" si="445"/>
        <v>0</v>
      </c>
      <c r="AA242" s="3">
        <f t="shared" si="446"/>
        <v>0</v>
      </c>
      <c r="AB242" s="3">
        <f t="shared" si="447"/>
        <v>0</v>
      </c>
      <c r="AC242" s="3">
        <f t="shared" si="378"/>
        <v>0</v>
      </c>
      <c r="AD242" s="3">
        <f t="shared" si="379"/>
        <v>0</v>
      </c>
      <c r="AE242" s="3">
        <f>IF(Z242=0,0,IF(AB242-AC242=0,0,MIN(AB242-AC242,$D$1-$C242-SUMIF($J$15:AD$15,"Snowball",$J242:AD242))))</f>
        <v>0</v>
      </c>
      <c r="AF242" s="3">
        <f t="shared" si="415"/>
        <v>0</v>
      </c>
      <c r="AG242" s="104">
        <f t="shared" si="448"/>
        <v>0</v>
      </c>
      <c r="AH242" s="3">
        <f t="shared" si="449"/>
        <v>0</v>
      </c>
      <c r="AI242" s="3">
        <f t="shared" si="450"/>
        <v>0</v>
      </c>
      <c r="AJ242" s="3">
        <f t="shared" si="380"/>
        <v>0</v>
      </c>
      <c r="AK242" s="3">
        <f t="shared" si="381"/>
        <v>0</v>
      </c>
      <c r="AL242" s="3">
        <f>IF(AG242=0,0,IF(AI242-AJ242=0,0,MIN(AI242-AJ242,$D$1-$C242-SUMIF($J$15:AK$15,"Snowball",$J242:AK242))))</f>
        <v>0</v>
      </c>
      <c r="AM242" s="3">
        <f t="shared" si="416"/>
        <v>0</v>
      </c>
      <c r="AN242" s="104">
        <f t="shared" si="451"/>
        <v>0</v>
      </c>
      <c r="AO242" s="3">
        <f t="shared" si="452"/>
        <v>0</v>
      </c>
      <c r="AP242" s="3">
        <f t="shared" si="453"/>
        <v>0</v>
      </c>
      <c r="AQ242" s="3">
        <f t="shared" si="382"/>
        <v>0</v>
      </c>
      <c r="AR242" s="3">
        <f t="shared" si="383"/>
        <v>0</v>
      </c>
      <c r="AS242" s="3">
        <f>IF(AN242=0,0,IF(AP242-AQ242=0,0,MIN(AP242-AQ242,$D$1-$C242-SUMIF($J$15:AR$15,"Snowball",$J242:AR242))))</f>
        <v>0</v>
      </c>
      <c r="AT242" s="3">
        <f t="shared" si="417"/>
        <v>0</v>
      </c>
      <c r="AU242" s="104">
        <f t="shared" si="454"/>
        <v>0</v>
      </c>
      <c r="AV242" s="3">
        <f t="shared" si="455"/>
        <v>0</v>
      </c>
      <c r="AW242" s="3">
        <f t="shared" si="456"/>
        <v>0</v>
      </c>
      <c r="AX242" s="3">
        <f t="shared" si="384"/>
        <v>0</v>
      </c>
      <c r="AY242" s="3">
        <f t="shared" si="385"/>
        <v>0</v>
      </c>
      <c r="AZ242" s="3">
        <f>IF(AU242=0,0,IF(AW242-AX242=0,0,MIN(AW242-AX242,$D$1-$C242-SUMIF($J$15:AY$15,"Snowball",$J242:AY242))))</f>
        <v>0</v>
      </c>
      <c r="BA242" s="3">
        <f t="shared" si="418"/>
        <v>0</v>
      </c>
      <c r="BB242" s="104">
        <f t="shared" si="457"/>
        <v>0</v>
      </c>
      <c r="BC242" s="3">
        <f t="shared" si="458"/>
        <v>0</v>
      </c>
      <c r="BD242" s="3">
        <f t="shared" si="459"/>
        <v>0</v>
      </c>
      <c r="BE242" s="3">
        <f t="shared" si="386"/>
        <v>0</v>
      </c>
      <c r="BF242" s="3">
        <f t="shared" si="387"/>
        <v>0</v>
      </c>
      <c r="BG242" s="3">
        <f>IF(BB242=0,0,IF(BD242-BE242=0,0,MIN(BD242-BE242,$D$1-$C242-SUMIF($J$15:BF$15,"Snowball",$J242:BF242))))</f>
        <v>0</v>
      </c>
      <c r="BH242" s="3">
        <f t="shared" si="419"/>
        <v>0</v>
      </c>
      <c r="BI242" s="104">
        <f t="shared" si="460"/>
        <v>0</v>
      </c>
      <c r="BJ242" s="3">
        <f t="shared" si="461"/>
        <v>0</v>
      </c>
      <c r="BK242" s="3">
        <f t="shared" si="462"/>
        <v>0</v>
      </c>
      <c r="BL242" s="3">
        <f t="shared" si="388"/>
        <v>0</v>
      </c>
      <c r="BM242" s="3">
        <f t="shared" si="389"/>
        <v>0</v>
      </c>
      <c r="BN242" s="3">
        <f>IF(BI242=0,0,IF(BK242-BL242=0,0,MIN(BK242-BL242,$D$1-$C242-SUMIF($J$15:BM$15,"Snowball",$J242:BM242))))</f>
        <v>0</v>
      </c>
      <c r="BO242" s="3">
        <f t="shared" si="420"/>
        <v>0</v>
      </c>
      <c r="BP242" s="104">
        <f t="shared" si="463"/>
        <v>0</v>
      </c>
      <c r="BQ242" s="3">
        <f t="shared" si="464"/>
        <v>0</v>
      </c>
      <c r="BR242" s="3">
        <f t="shared" si="465"/>
        <v>0</v>
      </c>
      <c r="BS242" s="3">
        <f t="shared" si="390"/>
        <v>0</v>
      </c>
      <c r="BT242" s="3">
        <f t="shared" si="391"/>
        <v>0</v>
      </c>
      <c r="BU242" s="3">
        <f>IF(BP242=0,0,IF(BR242-BS242=0,0,MIN(BR242-BS242,$D$1-$C242-SUMIF($J$15:BT$15,"Snowball",$J242:BT242))))</f>
        <v>0</v>
      </c>
      <c r="BV242" s="3">
        <f t="shared" si="421"/>
        <v>0</v>
      </c>
      <c r="BW242" s="104">
        <f t="shared" si="466"/>
        <v>0</v>
      </c>
      <c r="BX242" s="3">
        <f t="shared" si="467"/>
        <v>0</v>
      </c>
      <c r="BY242" s="3">
        <f t="shared" si="468"/>
        <v>0</v>
      </c>
      <c r="BZ242" s="3">
        <f t="shared" si="392"/>
        <v>0</v>
      </c>
      <c r="CA242" s="3">
        <f t="shared" si="393"/>
        <v>0</v>
      </c>
      <c r="CB242" s="3">
        <f>IF(BW242=0,0,IF(BY242-BZ242=0,0,MIN(BY242-BZ242,$D$1-$C242-SUMIF($J$15:CA$15,"Snowball",$J242:CA242))))</f>
        <v>0</v>
      </c>
      <c r="CC242" s="3">
        <f t="shared" si="422"/>
        <v>0</v>
      </c>
      <c r="CD242" s="104">
        <f t="shared" si="469"/>
        <v>0</v>
      </c>
      <c r="CE242" s="3">
        <f t="shared" si="470"/>
        <v>0</v>
      </c>
      <c r="CF242" s="3">
        <f t="shared" si="471"/>
        <v>0</v>
      </c>
      <c r="CG242" s="3">
        <f t="shared" si="394"/>
        <v>0</v>
      </c>
      <c r="CH242" s="3">
        <f t="shared" si="395"/>
        <v>0</v>
      </c>
      <c r="CI242" s="3">
        <f>IF(CD242=0,0,IF(CF242-CG242=0,0,MIN(CF242-CG242,$D$1-$C242-SUMIF($J$15:CH$15,"Snowball",$J242:CH242))))</f>
        <v>0</v>
      </c>
      <c r="CJ242" s="3">
        <f t="shared" si="423"/>
        <v>0</v>
      </c>
      <c r="CK242" s="104">
        <f t="shared" si="472"/>
        <v>0</v>
      </c>
      <c r="CL242" s="3">
        <f t="shared" si="473"/>
        <v>0</v>
      </c>
      <c r="CM242" s="3">
        <f t="shared" si="474"/>
        <v>0</v>
      </c>
      <c r="CN242" s="3">
        <f t="shared" si="396"/>
        <v>0</v>
      </c>
      <c r="CO242" s="3">
        <f t="shared" si="397"/>
        <v>0</v>
      </c>
      <c r="CP242" s="3">
        <f>IF(CK242=0,0,IF(CM242-CN242=0,0,MIN(CM242-CN242,$D$1-$C242-SUMIF($J$15:CO$15,"Snowball",$J242:CO242))))</f>
        <v>0</v>
      </c>
      <c r="CQ242" s="3">
        <f t="shared" si="424"/>
        <v>0</v>
      </c>
      <c r="CR242" s="104">
        <f t="shared" si="475"/>
        <v>0</v>
      </c>
      <c r="CS242" s="3">
        <f t="shared" si="476"/>
        <v>0</v>
      </c>
      <c r="CT242" s="3">
        <f t="shared" si="477"/>
        <v>0</v>
      </c>
      <c r="CU242" s="3">
        <f t="shared" si="398"/>
        <v>0</v>
      </c>
      <c r="CV242" s="3">
        <f t="shared" si="399"/>
        <v>0</v>
      </c>
      <c r="CW242" s="3">
        <f>IF(CR242=0,0,IF(CT242-CU242=0,0,MIN(CT242-CU242,$D$1-$C242-SUMIF($J$15:CV$15,"Snowball",$J242:CV242))))</f>
        <v>0</v>
      </c>
      <c r="CX242" s="3">
        <f t="shared" si="425"/>
        <v>0</v>
      </c>
      <c r="CY242" s="104">
        <f t="shared" si="478"/>
        <v>0</v>
      </c>
      <c r="CZ242" s="3">
        <f t="shared" si="479"/>
        <v>0</v>
      </c>
      <c r="DA242" s="3">
        <f t="shared" si="480"/>
        <v>0</v>
      </c>
      <c r="DB242" s="3">
        <f t="shared" si="400"/>
        <v>0</v>
      </c>
      <c r="DC242" s="3">
        <f t="shared" si="401"/>
        <v>0</v>
      </c>
      <c r="DD242" s="3">
        <f>IF(CY242=0,0,IF(DA242-DB242=0,0,MIN(DA242-DB242,$D$1-$C242-SUMIF($J$15:DC$15,"Snowball",$J242:DC242))))</f>
        <v>0</v>
      </c>
      <c r="DE242" s="3">
        <f t="shared" si="426"/>
        <v>0</v>
      </c>
      <c r="DF242" s="104">
        <f t="shared" si="481"/>
        <v>0</v>
      </c>
      <c r="DG242" s="3">
        <f t="shared" si="482"/>
        <v>0</v>
      </c>
      <c r="DH242" s="3">
        <f t="shared" si="483"/>
        <v>0</v>
      </c>
      <c r="DI242" s="3">
        <f t="shared" si="402"/>
        <v>0</v>
      </c>
      <c r="DJ242" s="3">
        <f t="shared" si="403"/>
        <v>0</v>
      </c>
      <c r="DK242" s="3">
        <f>IF(DF242=0,0,IF(DH242-DI242=0,0,MIN(DH242-DI242,$D$1-$C242-SUMIF($J$15:DJ$15,"Snowball",$J242:DJ242))))</f>
        <v>0</v>
      </c>
      <c r="DL242" s="3">
        <f t="shared" si="427"/>
        <v>0</v>
      </c>
      <c r="DM242" s="104">
        <f t="shared" si="484"/>
        <v>0</v>
      </c>
      <c r="DN242" s="3">
        <f t="shared" si="485"/>
        <v>0</v>
      </c>
      <c r="DO242" s="3">
        <f t="shared" si="486"/>
        <v>0</v>
      </c>
      <c r="DP242" s="3">
        <f t="shared" si="404"/>
        <v>0</v>
      </c>
      <c r="DQ242" s="3">
        <f t="shared" si="405"/>
        <v>0</v>
      </c>
      <c r="DR242" s="3">
        <f>IF(DM242=0,0,IF(DO242-DP242=0,0,MIN(DO242-DP242,$D$1-$C242-SUMIF($J$15:DQ$15,"Snowball",$J242:DQ242))))</f>
        <v>0</v>
      </c>
      <c r="DS242" s="3">
        <f t="shared" si="428"/>
        <v>0</v>
      </c>
      <c r="DT242" s="104">
        <f t="shared" si="487"/>
        <v>0</v>
      </c>
      <c r="DU242" s="3">
        <f t="shared" si="488"/>
        <v>0</v>
      </c>
      <c r="DV242" s="3">
        <f t="shared" si="489"/>
        <v>0</v>
      </c>
      <c r="DW242" s="3">
        <f t="shared" si="406"/>
        <v>0</v>
      </c>
      <c r="DX242" s="3">
        <f t="shared" si="407"/>
        <v>0</v>
      </c>
      <c r="DY242" s="3">
        <f>IF(DT242=0,0,IF(DV242-DW242=0,0,MIN(DV242-DW242,$D$1-$C242-SUMIF($J$15:DX$15,"Snowball",$J242:DX242))))</f>
        <v>0</v>
      </c>
      <c r="DZ242" s="3">
        <f t="shared" si="429"/>
        <v>0</v>
      </c>
      <c r="EA242" s="104">
        <f t="shared" si="490"/>
        <v>0</v>
      </c>
      <c r="EB242" s="3">
        <f t="shared" si="491"/>
        <v>0</v>
      </c>
      <c r="EC242" s="3">
        <f t="shared" si="492"/>
        <v>0</v>
      </c>
      <c r="ED242" s="3">
        <f t="shared" si="408"/>
        <v>0</v>
      </c>
      <c r="EE242" s="3">
        <f t="shared" si="409"/>
        <v>0</v>
      </c>
      <c r="EF242" s="3">
        <f>IF(EA242=0,0,IF(EC242-ED242=0,0,MIN(EC242-ED242,$D$1-$C242-SUMIF($J$15:EE$15,"Snowball",$J242:EE242))))</f>
        <v>0</v>
      </c>
      <c r="EG242" s="3">
        <f t="shared" si="430"/>
        <v>0</v>
      </c>
      <c r="EH242" s="104">
        <f t="shared" si="493"/>
        <v>0</v>
      </c>
      <c r="EI242" s="3">
        <f t="shared" si="494"/>
        <v>0</v>
      </c>
      <c r="EJ242" s="3">
        <f t="shared" si="495"/>
        <v>0</v>
      </c>
      <c r="EK242" s="3">
        <f t="shared" si="410"/>
        <v>0</v>
      </c>
      <c r="EL242" s="3">
        <f t="shared" si="411"/>
        <v>0</v>
      </c>
      <c r="EM242" s="3">
        <f>IF(EH242=0,0,IF(EJ242-EK242=0,0,MIN(EJ242-EK242,$D$1-$C242-SUMIF($J$15:EL$15,"Snowball",$J242:EL242))))</f>
        <v>0</v>
      </c>
      <c r="EN242" s="3">
        <f t="shared" si="431"/>
        <v>0</v>
      </c>
    </row>
    <row r="243" spans="1:144" x14ac:dyDescent="0.25">
      <c r="A243" s="1" t="s">
        <v>243</v>
      </c>
      <c r="B243" s="76">
        <f t="shared" si="432"/>
        <v>0</v>
      </c>
      <c r="C243" s="3">
        <f t="shared" si="433"/>
        <v>0</v>
      </c>
      <c r="D243" s="101">
        <f t="shared" si="434"/>
        <v>0</v>
      </c>
      <c r="E243" s="104">
        <f t="shared" si="435"/>
        <v>0</v>
      </c>
      <c r="F243" s="3">
        <f t="shared" si="436"/>
        <v>0</v>
      </c>
      <c r="G243" s="3">
        <f t="shared" si="437"/>
        <v>0</v>
      </c>
      <c r="H243" s="3">
        <f t="shared" si="372"/>
        <v>0</v>
      </c>
      <c r="I243" s="3">
        <f t="shared" si="373"/>
        <v>0</v>
      </c>
      <c r="J243" s="3">
        <f t="shared" si="438"/>
        <v>0</v>
      </c>
      <c r="K243" s="3">
        <f t="shared" si="412"/>
        <v>0</v>
      </c>
      <c r="L243" s="104">
        <f t="shared" si="439"/>
        <v>0</v>
      </c>
      <c r="M243" s="3">
        <f t="shared" si="440"/>
        <v>0</v>
      </c>
      <c r="N243" s="3">
        <f t="shared" si="441"/>
        <v>0</v>
      </c>
      <c r="O243" s="3">
        <f t="shared" si="374"/>
        <v>0</v>
      </c>
      <c r="P243" s="3">
        <f t="shared" si="375"/>
        <v>0</v>
      </c>
      <c r="Q243" s="3">
        <f>IF(L243=0,0,IF(N243-O243=0,0,MIN(N243-O243,$D$1-$C243-SUMIF($J$15:P$15,"Snowball",$J243:P243))))</f>
        <v>0</v>
      </c>
      <c r="R243" s="3">
        <f t="shared" si="413"/>
        <v>0</v>
      </c>
      <c r="S243" s="104">
        <f t="shared" si="442"/>
        <v>0</v>
      </c>
      <c r="T243" s="3">
        <f t="shared" si="443"/>
        <v>0</v>
      </c>
      <c r="U243" s="3">
        <f t="shared" si="444"/>
        <v>0</v>
      </c>
      <c r="V243" s="3">
        <f t="shared" si="376"/>
        <v>0</v>
      </c>
      <c r="W243" s="3">
        <f t="shared" si="377"/>
        <v>0</v>
      </c>
      <c r="X243" s="3">
        <f>IF(S243=0,0,IF(U243-V243=0,0,MIN(U243-V243,$D$1-$C243-SUMIF($J$15:W$15,"Snowball",$J243:W243))))</f>
        <v>0</v>
      </c>
      <c r="Y243" s="3">
        <f t="shared" si="414"/>
        <v>0</v>
      </c>
      <c r="Z243" s="104">
        <f t="shared" si="445"/>
        <v>0</v>
      </c>
      <c r="AA243" s="3">
        <f t="shared" si="446"/>
        <v>0</v>
      </c>
      <c r="AB243" s="3">
        <f t="shared" si="447"/>
        <v>0</v>
      </c>
      <c r="AC243" s="3">
        <f t="shared" si="378"/>
        <v>0</v>
      </c>
      <c r="AD243" s="3">
        <f t="shared" si="379"/>
        <v>0</v>
      </c>
      <c r="AE243" s="3">
        <f>IF(Z243=0,0,IF(AB243-AC243=0,0,MIN(AB243-AC243,$D$1-$C243-SUMIF($J$15:AD$15,"Snowball",$J243:AD243))))</f>
        <v>0</v>
      </c>
      <c r="AF243" s="3">
        <f t="shared" si="415"/>
        <v>0</v>
      </c>
      <c r="AG243" s="104">
        <f t="shared" si="448"/>
        <v>0</v>
      </c>
      <c r="AH243" s="3">
        <f t="shared" si="449"/>
        <v>0</v>
      </c>
      <c r="AI243" s="3">
        <f t="shared" si="450"/>
        <v>0</v>
      </c>
      <c r="AJ243" s="3">
        <f t="shared" si="380"/>
        <v>0</v>
      </c>
      <c r="AK243" s="3">
        <f t="shared" si="381"/>
        <v>0</v>
      </c>
      <c r="AL243" s="3">
        <f>IF(AG243=0,0,IF(AI243-AJ243=0,0,MIN(AI243-AJ243,$D$1-$C243-SUMIF($J$15:AK$15,"Snowball",$J243:AK243))))</f>
        <v>0</v>
      </c>
      <c r="AM243" s="3">
        <f t="shared" si="416"/>
        <v>0</v>
      </c>
      <c r="AN243" s="104">
        <f t="shared" si="451"/>
        <v>0</v>
      </c>
      <c r="AO243" s="3">
        <f t="shared" si="452"/>
        <v>0</v>
      </c>
      <c r="AP243" s="3">
        <f t="shared" si="453"/>
        <v>0</v>
      </c>
      <c r="AQ243" s="3">
        <f t="shared" si="382"/>
        <v>0</v>
      </c>
      <c r="AR243" s="3">
        <f t="shared" si="383"/>
        <v>0</v>
      </c>
      <c r="AS243" s="3">
        <f>IF(AN243=0,0,IF(AP243-AQ243=0,0,MIN(AP243-AQ243,$D$1-$C243-SUMIF($J$15:AR$15,"Snowball",$J243:AR243))))</f>
        <v>0</v>
      </c>
      <c r="AT243" s="3">
        <f t="shared" si="417"/>
        <v>0</v>
      </c>
      <c r="AU243" s="104">
        <f t="shared" si="454"/>
        <v>0</v>
      </c>
      <c r="AV243" s="3">
        <f t="shared" si="455"/>
        <v>0</v>
      </c>
      <c r="AW243" s="3">
        <f t="shared" si="456"/>
        <v>0</v>
      </c>
      <c r="AX243" s="3">
        <f t="shared" si="384"/>
        <v>0</v>
      </c>
      <c r="AY243" s="3">
        <f t="shared" si="385"/>
        <v>0</v>
      </c>
      <c r="AZ243" s="3">
        <f>IF(AU243=0,0,IF(AW243-AX243=0,0,MIN(AW243-AX243,$D$1-$C243-SUMIF($J$15:AY$15,"Snowball",$J243:AY243))))</f>
        <v>0</v>
      </c>
      <c r="BA243" s="3">
        <f t="shared" si="418"/>
        <v>0</v>
      </c>
      <c r="BB243" s="104">
        <f t="shared" si="457"/>
        <v>0</v>
      </c>
      <c r="BC243" s="3">
        <f t="shared" si="458"/>
        <v>0</v>
      </c>
      <c r="BD243" s="3">
        <f t="shared" si="459"/>
        <v>0</v>
      </c>
      <c r="BE243" s="3">
        <f t="shared" si="386"/>
        <v>0</v>
      </c>
      <c r="BF243" s="3">
        <f t="shared" si="387"/>
        <v>0</v>
      </c>
      <c r="BG243" s="3">
        <f>IF(BB243=0,0,IF(BD243-BE243=0,0,MIN(BD243-BE243,$D$1-$C243-SUMIF($J$15:BF$15,"Snowball",$J243:BF243))))</f>
        <v>0</v>
      </c>
      <c r="BH243" s="3">
        <f t="shared" si="419"/>
        <v>0</v>
      </c>
      <c r="BI243" s="104">
        <f t="shared" si="460"/>
        <v>0</v>
      </c>
      <c r="BJ243" s="3">
        <f t="shared" si="461"/>
        <v>0</v>
      </c>
      <c r="BK243" s="3">
        <f t="shared" si="462"/>
        <v>0</v>
      </c>
      <c r="BL243" s="3">
        <f t="shared" si="388"/>
        <v>0</v>
      </c>
      <c r="BM243" s="3">
        <f t="shared" si="389"/>
        <v>0</v>
      </c>
      <c r="BN243" s="3">
        <f>IF(BI243=0,0,IF(BK243-BL243=0,0,MIN(BK243-BL243,$D$1-$C243-SUMIF($J$15:BM$15,"Snowball",$J243:BM243))))</f>
        <v>0</v>
      </c>
      <c r="BO243" s="3">
        <f t="shared" si="420"/>
        <v>0</v>
      </c>
      <c r="BP243" s="104">
        <f t="shared" si="463"/>
        <v>0</v>
      </c>
      <c r="BQ243" s="3">
        <f t="shared" si="464"/>
        <v>0</v>
      </c>
      <c r="BR243" s="3">
        <f t="shared" si="465"/>
        <v>0</v>
      </c>
      <c r="BS243" s="3">
        <f t="shared" si="390"/>
        <v>0</v>
      </c>
      <c r="BT243" s="3">
        <f t="shared" si="391"/>
        <v>0</v>
      </c>
      <c r="BU243" s="3">
        <f>IF(BP243=0,0,IF(BR243-BS243=0,0,MIN(BR243-BS243,$D$1-$C243-SUMIF($J$15:BT$15,"Snowball",$J243:BT243))))</f>
        <v>0</v>
      </c>
      <c r="BV243" s="3">
        <f t="shared" si="421"/>
        <v>0</v>
      </c>
      <c r="BW243" s="104">
        <f t="shared" si="466"/>
        <v>0</v>
      </c>
      <c r="BX243" s="3">
        <f t="shared" si="467"/>
        <v>0</v>
      </c>
      <c r="BY243" s="3">
        <f t="shared" si="468"/>
        <v>0</v>
      </c>
      <c r="BZ243" s="3">
        <f t="shared" si="392"/>
        <v>0</v>
      </c>
      <c r="CA243" s="3">
        <f t="shared" si="393"/>
        <v>0</v>
      </c>
      <c r="CB243" s="3">
        <f>IF(BW243=0,0,IF(BY243-BZ243=0,0,MIN(BY243-BZ243,$D$1-$C243-SUMIF($J$15:CA$15,"Snowball",$J243:CA243))))</f>
        <v>0</v>
      </c>
      <c r="CC243" s="3">
        <f t="shared" si="422"/>
        <v>0</v>
      </c>
      <c r="CD243" s="104">
        <f t="shared" si="469"/>
        <v>0</v>
      </c>
      <c r="CE243" s="3">
        <f t="shared" si="470"/>
        <v>0</v>
      </c>
      <c r="CF243" s="3">
        <f t="shared" si="471"/>
        <v>0</v>
      </c>
      <c r="CG243" s="3">
        <f t="shared" si="394"/>
        <v>0</v>
      </c>
      <c r="CH243" s="3">
        <f t="shared" si="395"/>
        <v>0</v>
      </c>
      <c r="CI243" s="3">
        <f>IF(CD243=0,0,IF(CF243-CG243=0,0,MIN(CF243-CG243,$D$1-$C243-SUMIF($J$15:CH$15,"Snowball",$J243:CH243))))</f>
        <v>0</v>
      </c>
      <c r="CJ243" s="3">
        <f t="shared" si="423"/>
        <v>0</v>
      </c>
      <c r="CK243" s="104">
        <f t="shared" si="472"/>
        <v>0</v>
      </c>
      <c r="CL243" s="3">
        <f t="shared" si="473"/>
        <v>0</v>
      </c>
      <c r="CM243" s="3">
        <f t="shared" si="474"/>
        <v>0</v>
      </c>
      <c r="CN243" s="3">
        <f t="shared" si="396"/>
        <v>0</v>
      </c>
      <c r="CO243" s="3">
        <f t="shared" si="397"/>
        <v>0</v>
      </c>
      <c r="CP243" s="3">
        <f>IF(CK243=0,0,IF(CM243-CN243=0,0,MIN(CM243-CN243,$D$1-$C243-SUMIF($J$15:CO$15,"Snowball",$J243:CO243))))</f>
        <v>0</v>
      </c>
      <c r="CQ243" s="3">
        <f t="shared" si="424"/>
        <v>0</v>
      </c>
      <c r="CR243" s="104">
        <f t="shared" si="475"/>
        <v>0</v>
      </c>
      <c r="CS243" s="3">
        <f t="shared" si="476"/>
        <v>0</v>
      </c>
      <c r="CT243" s="3">
        <f t="shared" si="477"/>
        <v>0</v>
      </c>
      <c r="CU243" s="3">
        <f t="shared" si="398"/>
        <v>0</v>
      </c>
      <c r="CV243" s="3">
        <f t="shared" si="399"/>
        <v>0</v>
      </c>
      <c r="CW243" s="3">
        <f>IF(CR243=0,0,IF(CT243-CU243=0,0,MIN(CT243-CU243,$D$1-$C243-SUMIF($J$15:CV$15,"Snowball",$J243:CV243))))</f>
        <v>0</v>
      </c>
      <c r="CX243" s="3">
        <f t="shared" si="425"/>
        <v>0</v>
      </c>
      <c r="CY243" s="104">
        <f t="shared" si="478"/>
        <v>0</v>
      </c>
      <c r="CZ243" s="3">
        <f t="shared" si="479"/>
        <v>0</v>
      </c>
      <c r="DA243" s="3">
        <f t="shared" si="480"/>
        <v>0</v>
      </c>
      <c r="DB243" s="3">
        <f t="shared" si="400"/>
        <v>0</v>
      </c>
      <c r="DC243" s="3">
        <f t="shared" si="401"/>
        <v>0</v>
      </c>
      <c r="DD243" s="3">
        <f>IF(CY243=0,0,IF(DA243-DB243=0,0,MIN(DA243-DB243,$D$1-$C243-SUMIF($J$15:DC$15,"Snowball",$J243:DC243))))</f>
        <v>0</v>
      </c>
      <c r="DE243" s="3">
        <f t="shared" si="426"/>
        <v>0</v>
      </c>
      <c r="DF243" s="104">
        <f t="shared" si="481"/>
        <v>0</v>
      </c>
      <c r="DG243" s="3">
        <f t="shared" si="482"/>
        <v>0</v>
      </c>
      <c r="DH243" s="3">
        <f t="shared" si="483"/>
        <v>0</v>
      </c>
      <c r="DI243" s="3">
        <f t="shared" si="402"/>
        <v>0</v>
      </c>
      <c r="DJ243" s="3">
        <f t="shared" si="403"/>
        <v>0</v>
      </c>
      <c r="DK243" s="3">
        <f>IF(DF243=0,0,IF(DH243-DI243=0,0,MIN(DH243-DI243,$D$1-$C243-SUMIF($J$15:DJ$15,"Snowball",$J243:DJ243))))</f>
        <v>0</v>
      </c>
      <c r="DL243" s="3">
        <f t="shared" si="427"/>
        <v>0</v>
      </c>
      <c r="DM243" s="104">
        <f t="shared" si="484"/>
        <v>0</v>
      </c>
      <c r="DN243" s="3">
        <f t="shared" si="485"/>
        <v>0</v>
      </c>
      <c r="DO243" s="3">
        <f t="shared" si="486"/>
        <v>0</v>
      </c>
      <c r="DP243" s="3">
        <f t="shared" si="404"/>
        <v>0</v>
      </c>
      <c r="DQ243" s="3">
        <f t="shared" si="405"/>
        <v>0</v>
      </c>
      <c r="DR243" s="3">
        <f>IF(DM243=0,0,IF(DO243-DP243=0,0,MIN(DO243-DP243,$D$1-$C243-SUMIF($J$15:DQ$15,"Snowball",$J243:DQ243))))</f>
        <v>0</v>
      </c>
      <c r="DS243" s="3">
        <f t="shared" si="428"/>
        <v>0</v>
      </c>
      <c r="DT243" s="104">
        <f t="shared" si="487"/>
        <v>0</v>
      </c>
      <c r="DU243" s="3">
        <f t="shared" si="488"/>
        <v>0</v>
      </c>
      <c r="DV243" s="3">
        <f t="shared" si="489"/>
        <v>0</v>
      </c>
      <c r="DW243" s="3">
        <f t="shared" si="406"/>
        <v>0</v>
      </c>
      <c r="DX243" s="3">
        <f t="shared" si="407"/>
        <v>0</v>
      </c>
      <c r="DY243" s="3">
        <f>IF(DT243=0,0,IF(DV243-DW243=0,0,MIN(DV243-DW243,$D$1-$C243-SUMIF($J$15:DX$15,"Snowball",$J243:DX243))))</f>
        <v>0</v>
      </c>
      <c r="DZ243" s="3">
        <f t="shared" si="429"/>
        <v>0</v>
      </c>
      <c r="EA243" s="104">
        <f t="shared" si="490"/>
        <v>0</v>
      </c>
      <c r="EB243" s="3">
        <f t="shared" si="491"/>
        <v>0</v>
      </c>
      <c r="EC243" s="3">
        <f t="shared" si="492"/>
        <v>0</v>
      </c>
      <c r="ED243" s="3">
        <f t="shared" si="408"/>
        <v>0</v>
      </c>
      <c r="EE243" s="3">
        <f t="shared" si="409"/>
        <v>0</v>
      </c>
      <c r="EF243" s="3">
        <f>IF(EA243=0,0,IF(EC243-ED243=0,0,MIN(EC243-ED243,$D$1-$C243-SUMIF($J$15:EE$15,"Snowball",$J243:EE243))))</f>
        <v>0</v>
      </c>
      <c r="EG243" s="3">
        <f t="shared" si="430"/>
        <v>0</v>
      </c>
      <c r="EH243" s="104">
        <f t="shared" si="493"/>
        <v>0</v>
      </c>
      <c r="EI243" s="3">
        <f t="shared" si="494"/>
        <v>0</v>
      </c>
      <c r="EJ243" s="3">
        <f t="shared" si="495"/>
        <v>0</v>
      </c>
      <c r="EK243" s="3">
        <f t="shared" si="410"/>
        <v>0</v>
      </c>
      <c r="EL243" s="3">
        <f t="shared" si="411"/>
        <v>0</v>
      </c>
      <c r="EM243" s="3">
        <f>IF(EH243=0,0,IF(EJ243-EK243=0,0,MIN(EJ243-EK243,$D$1-$C243-SUMIF($J$15:EL$15,"Snowball",$J243:EL243))))</f>
        <v>0</v>
      </c>
      <c r="EN243" s="3">
        <f t="shared" si="431"/>
        <v>0</v>
      </c>
    </row>
    <row r="244" spans="1:144" x14ac:dyDescent="0.25">
      <c r="A244" s="1" t="s">
        <v>244</v>
      </c>
      <c r="B244" s="76">
        <f t="shared" si="432"/>
        <v>0</v>
      </c>
      <c r="C244" s="3">
        <f t="shared" si="433"/>
        <v>0</v>
      </c>
      <c r="D244" s="101">
        <f t="shared" si="434"/>
        <v>0</v>
      </c>
      <c r="E244" s="104">
        <f t="shared" si="435"/>
        <v>0</v>
      </c>
      <c r="F244" s="3">
        <f t="shared" si="436"/>
        <v>0</v>
      </c>
      <c r="G244" s="3">
        <f t="shared" si="437"/>
        <v>0</v>
      </c>
      <c r="H244" s="3">
        <f t="shared" si="372"/>
        <v>0</v>
      </c>
      <c r="I244" s="3">
        <f t="shared" si="373"/>
        <v>0</v>
      </c>
      <c r="J244" s="3">
        <f t="shared" si="438"/>
        <v>0</v>
      </c>
      <c r="K244" s="3">
        <f t="shared" si="412"/>
        <v>0</v>
      </c>
      <c r="L244" s="104">
        <f t="shared" si="439"/>
        <v>0</v>
      </c>
      <c r="M244" s="3">
        <f t="shared" si="440"/>
        <v>0</v>
      </c>
      <c r="N244" s="3">
        <f t="shared" si="441"/>
        <v>0</v>
      </c>
      <c r="O244" s="3">
        <f t="shared" si="374"/>
        <v>0</v>
      </c>
      <c r="P244" s="3">
        <f t="shared" si="375"/>
        <v>0</v>
      </c>
      <c r="Q244" s="3">
        <f>IF(L244=0,0,IF(N244-O244=0,0,MIN(N244-O244,$D$1-$C244-SUMIF($J$15:P$15,"Snowball",$J244:P244))))</f>
        <v>0</v>
      </c>
      <c r="R244" s="3">
        <f t="shared" si="413"/>
        <v>0</v>
      </c>
      <c r="S244" s="104">
        <f t="shared" si="442"/>
        <v>0</v>
      </c>
      <c r="T244" s="3">
        <f t="shared" si="443"/>
        <v>0</v>
      </c>
      <c r="U244" s="3">
        <f t="shared" si="444"/>
        <v>0</v>
      </c>
      <c r="V244" s="3">
        <f t="shared" si="376"/>
        <v>0</v>
      </c>
      <c r="W244" s="3">
        <f t="shared" si="377"/>
        <v>0</v>
      </c>
      <c r="X244" s="3">
        <f>IF(S244=0,0,IF(U244-V244=0,0,MIN(U244-V244,$D$1-$C244-SUMIF($J$15:W$15,"Snowball",$J244:W244))))</f>
        <v>0</v>
      </c>
      <c r="Y244" s="3">
        <f t="shared" si="414"/>
        <v>0</v>
      </c>
      <c r="Z244" s="104">
        <f t="shared" si="445"/>
        <v>0</v>
      </c>
      <c r="AA244" s="3">
        <f t="shared" si="446"/>
        <v>0</v>
      </c>
      <c r="AB244" s="3">
        <f t="shared" si="447"/>
        <v>0</v>
      </c>
      <c r="AC244" s="3">
        <f t="shared" si="378"/>
        <v>0</v>
      </c>
      <c r="AD244" s="3">
        <f t="shared" si="379"/>
        <v>0</v>
      </c>
      <c r="AE244" s="3">
        <f>IF(Z244=0,0,IF(AB244-AC244=0,0,MIN(AB244-AC244,$D$1-$C244-SUMIF($J$15:AD$15,"Snowball",$J244:AD244))))</f>
        <v>0</v>
      </c>
      <c r="AF244" s="3">
        <f t="shared" si="415"/>
        <v>0</v>
      </c>
      <c r="AG244" s="104">
        <f t="shared" si="448"/>
        <v>0</v>
      </c>
      <c r="AH244" s="3">
        <f t="shared" si="449"/>
        <v>0</v>
      </c>
      <c r="AI244" s="3">
        <f t="shared" si="450"/>
        <v>0</v>
      </c>
      <c r="AJ244" s="3">
        <f t="shared" si="380"/>
        <v>0</v>
      </c>
      <c r="AK244" s="3">
        <f t="shared" si="381"/>
        <v>0</v>
      </c>
      <c r="AL244" s="3">
        <f>IF(AG244=0,0,IF(AI244-AJ244=0,0,MIN(AI244-AJ244,$D$1-$C244-SUMIF($J$15:AK$15,"Snowball",$J244:AK244))))</f>
        <v>0</v>
      </c>
      <c r="AM244" s="3">
        <f t="shared" si="416"/>
        <v>0</v>
      </c>
      <c r="AN244" s="104">
        <f t="shared" si="451"/>
        <v>0</v>
      </c>
      <c r="AO244" s="3">
        <f t="shared" si="452"/>
        <v>0</v>
      </c>
      <c r="AP244" s="3">
        <f t="shared" si="453"/>
        <v>0</v>
      </c>
      <c r="AQ244" s="3">
        <f t="shared" si="382"/>
        <v>0</v>
      </c>
      <c r="AR244" s="3">
        <f t="shared" si="383"/>
        <v>0</v>
      </c>
      <c r="AS244" s="3">
        <f>IF(AN244=0,0,IF(AP244-AQ244=0,0,MIN(AP244-AQ244,$D$1-$C244-SUMIF($J$15:AR$15,"Snowball",$J244:AR244))))</f>
        <v>0</v>
      </c>
      <c r="AT244" s="3">
        <f t="shared" si="417"/>
        <v>0</v>
      </c>
      <c r="AU244" s="104">
        <f t="shared" si="454"/>
        <v>0</v>
      </c>
      <c r="AV244" s="3">
        <f t="shared" si="455"/>
        <v>0</v>
      </c>
      <c r="AW244" s="3">
        <f t="shared" si="456"/>
        <v>0</v>
      </c>
      <c r="AX244" s="3">
        <f t="shared" si="384"/>
        <v>0</v>
      </c>
      <c r="AY244" s="3">
        <f t="shared" si="385"/>
        <v>0</v>
      </c>
      <c r="AZ244" s="3">
        <f>IF(AU244=0,0,IF(AW244-AX244=0,0,MIN(AW244-AX244,$D$1-$C244-SUMIF($J$15:AY$15,"Snowball",$J244:AY244))))</f>
        <v>0</v>
      </c>
      <c r="BA244" s="3">
        <f t="shared" si="418"/>
        <v>0</v>
      </c>
      <c r="BB244" s="104">
        <f t="shared" si="457"/>
        <v>0</v>
      </c>
      <c r="BC244" s="3">
        <f t="shared" si="458"/>
        <v>0</v>
      </c>
      <c r="BD244" s="3">
        <f t="shared" si="459"/>
        <v>0</v>
      </c>
      <c r="BE244" s="3">
        <f t="shared" si="386"/>
        <v>0</v>
      </c>
      <c r="BF244" s="3">
        <f t="shared" si="387"/>
        <v>0</v>
      </c>
      <c r="BG244" s="3">
        <f>IF(BB244=0,0,IF(BD244-BE244=0,0,MIN(BD244-BE244,$D$1-$C244-SUMIF($J$15:BF$15,"Snowball",$J244:BF244))))</f>
        <v>0</v>
      </c>
      <c r="BH244" s="3">
        <f t="shared" si="419"/>
        <v>0</v>
      </c>
      <c r="BI244" s="104">
        <f t="shared" si="460"/>
        <v>0</v>
      </c>
      <c r="BJ244" s="3">
        <f t="shared" si="461"/>
        <v>0</v>
      </c>
      <c r="BK244" s="3">
        <f t="shared" si="462"/>
        <v>0</v>
      </c>
      <c r="BL244" s="3">
        <f t="shared" si="388"/>
        <v>0</v>
      </c>
      <c r="BM244" s="3">
        <f t="shared" si="389"/>
        <v>0</v>
      </c>
      <c r="BN244" s="3">
        <f>IF(BI244=0,0,IF(BK244-BL244=0,0,MIN(BK244-BL244,$D$1-$C244-SUMIF($J$15:BM$15,"Snowball",$J244:BM244))))</f>
        <v>0</v>
      </c>
      <c r="BO244" s="3">
        <f t="shared" si="420"/>
        <v>0</v>
      </c>
      <c r="BP244" s="104">
        <f t="shared" si="463"/>
        <v>0</v>
      </c>
      <c r="BQ244" s="3">
        <f t="shared" si="464"/>
        <v>0</v>
      </c>
      <c r="BR244" s="3">
        <f t="shared" si="465"/>
        <v>0</v>
      </c>
      <c r="BS244" s="3">
        <f t="shared" si="390"/>
        <v>0</v>
      </c>
      <c r="BT244" s="3">
        <f t="shared" si="391"/>
        <v>0</v>
      </c>
      <c r="BU244" s="3">
        <f>IF(BP244=0,0,IF(BR244-BS244=0,0,MIN(BR244-BS244,$D$1-$C244-SUMIF($J$15:BT$15,"Snowball",$J244:BT244))))</f>
        <v>0</v>
      </c>
      <c r="BV244" s="3">
        <f t="shared" si="421"/>
        <v>0</v>
      </c>
      <c r="BW244" s="104">
        <f t="shared" si="466"/>
        <v>0</v>
      </c>
      <c r="BX244" s="3">
        <f t="shared" si="467"/>
        <v>0</v>
      </c>
      <c r="BY244" s="3">
        <f t="shared" si="468"/>
        <v>0</v>
      </c>
      <c r="BZ244" s="3">
        <f t="shared" si="392"/>
        <v>0</v>
      </c>
      <c r="CA244" s="3">
        <f t="shared" si="393"/>
        <v>0</v>
      </c>
      <c r="CB244" s="3">
        <f>IF(BW244=0,0,IF(BY244-BZ244=0,0,MIN(BY244-BZ244,$D$1-$C244-SUMIF($J$15:CA$15,"Snowball",$J244:CA244))))</f>
        <v>0</v>
      </c>
      <c r="CC244" s="3">
        <f t="shared" si="422"/>
        <v>0</v>
      </c>
      <c r="CD244" s="104">
        <f t="shared" si="469"/>
        <v>0</v>
      </c>
      <c r="CE244" s="3">
        <f t="shared" si="470"/>
        <v>0</v>
      </c>
      <c r="CF244" s="3">
        <f t="shared" si="471"/>
        <v>0</v>
      </c>
      <c r="CG244" s="3">
        <f t="shared" si="394"/>
        <v>0</v>
      </c>
      <c r="CH244" s="3">
        <f t="shared" si="395"/>
        <v>0</v>
      </c>
      <c r="CI244" s="3">
        <f>IF(CD244=0,0,IF(CF244-CG244=0,0,MIN(CF244-CG244,$D$1-$C244-SUMIF($J$15:CH$15,"Snowball",$J244:CH244))))</f>
        <v>0</v>
      </c>
      <c r="CJ244" s="3">
        <f t="shared" si="423"/>
        <v>0</v>
      </c>
      <c r="CK244" s="104">
        <f t="shared" si="472"/>
        <v>0</v>
      </c>
      <c r="CL244" s="3">
        <f t="shared" si="473"/>
        <v>0</v>
      </c>
      <c r="CM244" s="3">
        <f t="shared" si="474"/>
        <v>0</v>
      </c>
      <c r="CN244" s="3">
        <f t="shared" si="396"/>
        <v>0</v>
      </c>
      <c r="CO244" s="3">
        <f t="shared" si="397"/>
        <v>0</v>
      </c>
      <c r="CP244" s="3">
        <f>IF(CK244=0,0,IF(CM244-CN244=0,0,MIN(CM244-CN244,$D$1-$C244-SUMIF($J$15:CO$15,"Snowball",$J244:CO244))))</f>
        <v>0</v>
      </c>
      <c r="CQ244" s="3">
        <f t="shared" si="424"/>
        <v>0</v>
      </c>
      <c r="CR244" s="104">
        <f t="shared" si="475"/>
        <v>0</v>
      </c>
      <c r="CS244" s="3">
        <f t="shared" si="476"/>
        <v>0</v>
      </c>
      <c r="CT244" s="3">
        <f t="shared" si="477"/>
        <v>0</v>
      </c>
      <c r="CU244" s="3">
        <f t="shared" si="398"/>
        <v>0</v>
      </c>
      <c r="CV244" s="3">
        <f t="shared" si="399"/>
        <v>0</v>
      </c>
      <c r="CW244" s="3">
        <f>IF(CR244=0,0,IF(CT244-CU244=0,0,MIN(CT244-CU244,$D$1-$C244-SUMIF($J$15:CV$15,"Snowball",$J244:CV244))))</f>
        <v>0</v>
      </c>
      <c r="CX244" s="3">
        <f t="shared" si="425"/>
        <v>0</v>
      </c>
      <c r="CY244" s="104">
        <f t="shared" si="478"/>
        <v>0</v>
      </c>
      <c r="CZ244" s="3">
        <f t="shared" si="479"/>
        <v>0</v>
      </c>
      <c r="DA244" s="3">
        <f t="shared" si="480"/>
        <v>0</v>
      </c>
      <c r="DB244" s="3">
        <f t="shared" si="400"/>
        <v>0</v>
      </c>
      <c r="DC244" s="3">
        <f t="shared" si="401"/>
        <v>0</v>
      </c>
      <c r="DD244" s="3">
        <f>IF(CY244=0,0,IF(DA244-DB244=0,0,MIN(DA244-DB244,$D$1-$C244-SUMIF($J$15:DC$15,"Snowball",$J244:DC244))))</f>
        <v>0</v>
      </c>
      <c r="DE244" s="3">
        <f t="shared" si="426"/>
        <v>0</v>
      </c>
      <c r="DF244" s="104">
        <f t="shared" si="481"/>
        <v>0</v>
      </c>
      <c r="DG244" s="3">
        <f t="shared" si="482"/>
        <v>0</v>
      </c>
      <c r="DH244" s="3">
        <f t="shared" si="483"/>
        <v>0</v>
      </c>
      <c r="DI244" s="3">
        <f t="shared" si="402"/>
        <v>0</v>
      </c>
      <c r="DJ244" s="3">
        <f t="shared" si="403"/>
        <v>0</v>
      </c>
      <c r="DK244" s="3">
        <f>IF(DF244=0,0,IF(DH244-DI244=0,0,MIN(DH244-DI244,$D$1-$C244-SUMIF($J$15:DJ$15,"Snowball",$J244:DJ244))))</f>
        <v>0</v>
      </c>
      <c r="DL244" s="3">
        <f t="shared" si="427"/>
        <v>0</v>
      </c>
      <c r="DM244" s="104">
        <f t="shared" si="484"/>
        <v>0</v>
      </c>
      <c r="DN244" s="3">
        <f t="shared" si="485"/>
        <v>0</v>
      </c>
      <c r="DO244" s="3">
        <f t="shared" si="486"/>
        <v>0</v>
      </c>
      <c r="DP244" s="3">
        <f t="shared" si="404"/>
        <v>0</v>
      </c>
      <c r="DQ244" s="3">
        <f t="shared" si="405"/>
        <v>0</v>
      </c>
      <c r="DR244" s="3">
        <f>IF(DM244=0,0,IF(DO244-DP244=0,0,MIN(DO244-DP244,$D$1-$C244-SUMIF($J$15:DQ$15,"Snowball",$J244:DQ244))))</f>
        <v>0</v>
      </c>
      <c r="DS244" s="3">
        <f t="shared" si="428"/>
        <v>0</v>
      </c>
      <c r="DT244" s="104">
        <f t="shared" si="487"/>
        <v>0</v>
      </c>
      <c r="DU244" s="3">
        <f t="shared" si="488"/>
        <v>0</v>
      </c>
      <c r="DV244" s="3">
        <f t="shared" si="489"/>
        <v>0</v>
      </c>
      <c r="DW244" s="3">
        <f t="shared" si="406"/>
        <v>0</v>
      </c>
      <c r="DX244" s="3">
        <f t="shared" si="407"/>
        <v>0</v>
      </c>
      <c r="DY244" s="3">
        <f>IF(DT244=0,0,IF(DV244-DW244=0,0,MIN(DV244-DW244,$D$1-$C244-SUMIF($J$15:DX$15,"Snowball",$J244:DX244))))</f>
        <v>0</v>
      </c>
      <c r="DZ244" s="3">
        <f t="shared" si="429"/>
        <v>0</v>
      </c>
      <c r="EA244" s="104">
        <f t="shared" si="490"/>
        <v>0</v>
      </c>
      <c r="EB244" s="3">
        <f t="shared" si="491"/>
        <v>0</v>
      </c>
      <c r="EC244" s="3">
        <f t="shared" si="492"/>
        <v>0</v>
      </c>
      <c r="ED244" s="3">
        <f t="shared" si="408"/>
        <v>0</v>
      </c>
      <c r="EE244" s="3">
        <f t="shared" si="409"/>
        <v>0</v>
      </c>
      <c r="EF244" s="3">
        <f>IF(EA244=0,0,IF(EC244-ED244=0,0,MIN(EC244-ED244,$D$1-$C244-SUMIF($J$15:EE$15,"Snowball",$J244:EE244))))</f>
        <v>0</v>
      </c>
      <c r="EG244" s="3">
        <f t="shared" si="430"/>
        <v>0</v>
      </c>
      <c r="EH244" s="104">
        <f t="shared" si="493"/>
        <v>0</v>
      </c>
      <c r="EI244" s="3">
        <f t="shared" si="494"/>
        <v>0</v>
      </c>
      <c r="EJ244" s="3">
        <f t="shared" si="495"/>
        <v>0</v>
      </c>
      <c r="EK244" s="3">
        <f t="shared" si="410"/>
        <v>0</v>
      </c>
      <c r="EL244" s="3">
        <f t="shared" si="411"/>
        <v>0</v>
      </c>
      <c r="EM244" s="3">
        <f>IF(EH244=0,0,IF(EJ244-EK244=0,0,MIN(EJ244-EK244,$D$1-$C244-SUMIF($J$15:EL$15,"Snowball",$J244:EL244))))</f>
        <v>0</v>
      </c>
      <c r="EN244" s="3">
        <f t="shared" si="431"/>
        <v>0</v>
      </c>
    </row>
    <row r="245" spans="1:144" x14ac:dyDescent="0.25">
      <c r="A245" s="1" t="s">
        <v>245</v>
      </c>
      <c r="B245" s="76">
        <f t="shared" si="432"/>
        <v>0</v>
      </c>
      <c r="C245" s="3">
        <f t="shared" si="433"/>
        <v>0</v>
      </c>
      <c r="D245" s="101">
        <f t="shared" si="434"/>
        <v>0</v>
      </c>
      <c r="E245" s="104">
        <f t="shared" si="435"/>
        <v>0</v>
      </c>
      <c r="F245" s="3">
        <f t="shared" si="436"/>
        <v>0</v>
      </c>
      <c r="G245" s="3">
        <f t="shared" si="437"/>
        <v>0</v>
      </c>
      <c r="H245" s="3">
        <f t="shared" si="372"/>
        <v>0</v>
      </c>
      <c r="I245" s="3">
        <f t="shared" si="373"/>
        <v>0</v>
      </c>
      <c r="J245" s="3">
        <f t="shared" si="438"/>
        <v>0</v>
      </c>
      <c r="K245" s="3">
        <f t="shared" si="412"/>
        <v>0</v>
      </c>
      <c r="L245" s="104">
        <f t="shared" si="439"/>
        <v>0</v>
      </c>
      <c r="M245" s="3">
        <f t="shared" si="440"/>
        <v>0</v>
      </c>
      <c r="N245" s="3">
        <f t="shared" si="441"/>
        <v>0</v>
      </c>
      <c r="O245" s="3">
        <f t="shared" si="374"/>
        <v>0</v>
      </c>
      <c r="P245" s="3">
        <f t="shared" si="375"/>
        <v>0</v>
      </c>
      <c r="Q245" s="3">
        <f>IF(L245=0,0,IF(N245-O245=0,0,MIN(N245-O245,$D$1-$C245-SUMIF($J$15:P$15,"Snowball",$J245:P245))))</f>
        <v>0</v>
      </c>
      <c r="R245" s="3">
        <f t="shared" si="413"/>
        <v>0</v>
      </c>
      <c r="S245" s="104">
        <f t="shared" si="442"/>
        <v>0</v>
      </c>
      <c r="T245" s="3">
        <f t="shared" si="443"/>
        <v>0</v>
      </c>
      <c r="U245" s="3">
        <f t="shared" si="444"/>
        <v>0</v>
      </c>
      <c r="V245" s="3">
        <f t="shared" si="376"/>
        <v>0</v>
      </c>
      <c r="W245" s="3">
        <f t="shared" si="377"/>
        <v>0</v>
      </c>
      <c r="X245" s="3">
        <f>IF(S245=0,0,IF(U245-V245=0,0,MIN(U245-V245,$D$1-$C245-SUMIF($J$15:W$15,"Snowball",$J245:W245))))</f>
        <v>0</v>
      </c>
      <c r="Y245" s="3">
        <f t="shared" si="414"/>
        <v>0</v>
      </c>
      <c r="Z245" s="104">
        <f t="shared" si="445"/>
        <v>0</v>
      </c>
      <c r="AA245" s="3">
        <f t="shared" si="446"/>
        <v>0</v>
      </c>
      <c r="AB245" s="3">
        <f t="shared" si="447"/>
        <v>0</v>
      </c>
      <c r="AC245" s="3">
        <f t="shared" si="378"/>
        <v>0</v>
      </c>
      <c r="AD245" s="3">
        <f t="shared" si="379"/>
        <v>0</v>
      </c>
      <c r="AE245" s="3">
        <f>IF(Z245=0,0,IF(AB245-AC245=0,0,MIN(AB245-AC245,$D$1-$C245-SUMIF($J$15:AD$15,"Snowball",$J245:AD245))))</f>
        <v>0</v>
      </c>
      <c r="AF245" s="3">
        <f t="shared" si="415"/>
        <v>0</v>
      </c>
      <c r="AG245" s="104">
        <f t="shared" si="448"/>
        <v>0</v>
      </c>
      <c r="AH245" s="3">
        <f t="shared" si="449"/>
        <v>0</v>
      </c>
      <c r="AI245" s="3">
        <f t="shared" si="450"/>
        <v>0</v>
      </c>
      <c r="AJ245" s="3">
        <f t="shared" si="380"/>
        <v>0</v>
      </c>
      <c r="AK245" s="3">
        <f t="shared" si="381"/>
        <v>0</v>
      </c>
      <c r="AL245" s="3">
        <f>IF(AG245=0,0,IF(AI245-AJ245=0,0,MIN(AI245-AJ245,$D$1-$C245-SUMIF($J$15:AK$15,"Snowball",$J245:AK245))))</f>
        <v>0</v>
      </c>
      <c r="AM245" s="3">
        <f t="shared" si="416"/>
        <v>0</v>
      </c>
      <c r="AN245" s="104">
        <f t="shared" si="451"/>
        <v>0</v>
      </c>
      <c r="AO245" s="3">
        <f t="shared" si="452"/>
        <v>0</v>
      </c>
      <c r="AP245" s="3">
        <f t="shared" si="453"/>
        <v>0</v>
      </c>
      <c r="AQ245" s="3">
        <f t="shared" si="382"/>
        <v>0</v>
      </c>
      <c r="AR245" s="3">
        <f t="shared" si="383"/>
        <v>0</v>
      </c>
      <c r="AS245" s="3">
        <f>IF(AN245=0,0,IF(AP245-AQ245=0,0,MIN(AP245-AQ245,$D$1-$C245-SUMIF($J$15:AR$15,"Snowball",$J245:AR245))))</f>
        <v>0</v>
      </c>
      <c r="AT245" s="3">
        <f t="shared" si="417"/>
        <v>0</v>
      </c>
      <c r="AU245" s="104">
        <f t="shared" si="454"/>
        <v>0</v>
      </c>
      <c r="AV245" s="3">
        <f t="shared" si="455"/>
        <v>0</v>
      </c>
      <c r="AW245" s="3">
        <f t="shared" si="456"/>
        <v>0</v>
      </c>
      <c r="AX245" s="3">
        <f t="shared" si="384"/>
        <v>0</v>
      </c>
      <c r="AY245" s="3">
        <f t="shared" si="385"/>
        <v>0</v>
      </c>
      <c r="AZ245" s="3">
        <f>IF(AU245=0,0,IF(AW245-AX245=0,0,MIN(AW245-AX245,$D$1-$C245-SUMIF($J$15:AY$15,"Snowball",$J245:AY245))))</f>
        <v>0</v>
      </c>
      <c r="BA245" s="3">
        <f t="shared" si="418"/>
        <v>0</v>
      </c>
      <c r="BB245" s="104">
        <f t="shared" si="457"/>
        <v>0</v>
      </c>
      <c r="BC245" s="3">
        <f t="shared" si="458"/>
        <v>0</v>
      </c>
      <c r="BD245" s="3">
        <f t="shared" si="459"/>
        <v>0</v>
      </c>
      <c r="BE245" s="3">
        <f t="shared" si="386"/>
        <v>0</v>
      </c>
      <c r="BF245" s="3">
        <f t="shared" si="387"/>
        <v>0</v>
      </c>
      <c r="BG245" s="3">
        <f>IF(BB245=0,0,IF(BD245-BE245=0,0,MIN(BD245-BE245,$D$1-$C245-SUMIF($J$15:BF$15,"Snowball",$J245:BF245))))</f>
        <v>0</v>
      </c>
      <c r="BH245" s="3">
        <f t="shared" si="419"/>
        <v>0</v>
      </c>
      <c r="BI245" s="104">
        <f t="shared" si="460"/>
        <v>0</v>
      </c>
      <c r="BJ245" s="3">
        <f t="shared" si="461"/>
        <v>0</v>
      </c>
      <c r="BK245" s="3">
        <f t="shared" si="462"/>
        <v>0</v>
      </c>
      <c r="BL245" s="3">
        <f t="shared" si="388"/>
        <v>0</v>
      </c>
      <c r="BM245" s="3">
        <f t="shared" si="389"/>
        <v>0</v>
      </c>
      <c r="BN245" s="3">
        <f>IF(BI245=0,0,IF(BK245-BL245=0,0,MIN(BK245-BL245,$D$1-$C245-SUMIF($J$15:BM$15,"Snowball",$J245:BM245))))</f>
        <v>0</v>
      </c>
      <c r="BO245" s="3">
        <f t="shared" si="420"/>
        <v>0</v>
      </c>
      <c r="BP245" s="104">
        <f t="shared" si="463"/>
        <v>0</v>
      </c>
      <c r="BQ245" s="3">
        <f t="shared" si="464"/>
        <v>0</v>
      </c>
      <c r="BR245" s="3">
        <f t="shared" si="465"/>
        <v>0</v>
      </c>
      <c r="BS245" s="3">
        <f t="shared" si="390"/>
        <v>0</v>
      </c>
      <c r="BT245" s="3">
        <f t="shared" si="391"/>
        <v>0</v>
      </c>
      <c r="BU245" s="3">
        <f>IF(BP245=0,0,IF(BR245-BS245=0,0,MIN(BR245-BS245,$D$1-$C245-SUMIF($J$15:BT$15,"Snowball",$J245:BT245))))</f>
        <v>0</v>
      </c>
      <c r="BV245" s="3">
        <f t="shared" si="421"/>
        <v>0</v>
      </c>
      <c r="BW245" s="104">
        <f t="shared" si="466"/>
        <v>0</v>
      </c>
      <c r="BX245" s="3">
        <f t="shared" si="467"/>
        <v>0</v>
      </c>
      <c r="BY245" s="3">
        <f t="shared" si="468"/>
        <v>0</v>
      </c>
      <c r="BZ245" s="3">
        <f t="shared" si="392"/>
        <v>0</v>
      </c>
      <c r="CA245" s="3">
        <f t="shared" si="393"/>
        <v>0</v>
      </c>
      <c r="CB245" s="3">
        <f>IF(BW245=0,0,IF(BY245-BZ245=0,0,MIN(BY245-BZ245,$D$1-$C245-SUMIF($J$15:CA$15,"Snowball",$J245:CA245))))</f>
        <v>0</v>
      </c>
      <c r="CC245" s="3">
        <f t="shared" si="422"/>
        <v>0</v>
      </c>
      <c r="CD245" s="104">
        <f t="shared" si="469"/>
        <v>0</v>
      </c>
      <c r="CE245" s="3">
        <f t="shared" si="470"/>
        <v>0</v>
      </c>
      <c r="CF245" s="3">
        <f t="shared" si="471"/>
        <v>0</v>
      </c>
      <c r="CG245" s="3">
        <f t="shared" si="394"/>
        <v>0</v>
      </c>
      <c r="CH245" s="3">
        <f t="shared" si="395"/>
        <v>0</v>
      </c>
      <c r="CI245" s="3">
        <f>IF(CD245=0,0,IF(CF245-CG245=0,0,MIN(CF245-CG245,$D$1-$C245-SUMIF($J$15:CH$15,"Snowball",$J245:CH245))))</f>
        <v>0</v>
      </c>
      <c r="CJ245" s="3">
        <f t="shared" si="423"/>
        <v>0</v>
      </c>
      <c r="CK245" s="104">
        <f t="shared" si="472"/>
        <v>0</v>
      </c>
      <c r="CL245" s="3">
        <f t="shared" si="473"/>
        <v>0</v>
      </c>
      <c r="CM245" s="3">
        <f t="shared" si="474"/>
        <v>0</v>
      </c>
      <c r="CN245" s="3">
        <f t="shared" si="396"/>
        <v>0</v>
      </c>
      <c r="CO245" s="3">
        <f t="shared" si="397"/>
        <v>0</v>
      </c>
      <c r="CP245" s="3">
        <f>IF(CK245=0,0,IF(CM245-CN245=0,0,MIN(CM245-CN245,$D$1-$C245-SUMIF($J$15:CO$15,"Snowball",$J245:CO245))))</f>
        <v>0</v>
      </c>
      <c r="CQ245" s="3">
        <f t="shared" si="424"/>
        <v>0</v>
      </c>
      <c r="CR245" s="104">
        <f t="shared" si="475"/>
        <v>0</v>
      </c>
      <c r="CS245" s="3">
        <f t="shared" si="476"/>
        <v>0</v>
      </c>
      <c r="CT245" s="3">
        <f t="shared" si="477"/>
        <v>0</v>
      </c>
      <c r="CU245" s="3">
        <f t="shared" si="398"/>
        <v>0</v>
      </c>
      <c r="CV245" s="3">
        <f t="shared" si="399"/>
        <v>0</v>
      </c>
      <c r="CW245" s="3">
        <f>IF(CR245=0,0,IF(CT245-CU245=0,0,MIN(CT245-CU245,$D$1-$C245-SUMIF($J$15:CV$15,"Snowball",$J245:CV245))))</f>
        <v>0</v>
      </c>
      <c r="CX245" s="3">
        <f t="shared" si="425"/>
        <v>0</v>
      </c>
      <c r="CY245" s="104">
        <f t="shared" si="478"/>
        <v>0</v>
      </c>
      <c r="CZ245" s="3">
        <f t="shared" si="479"/>
        <v>0</v>
      </c>
      <c r="DA245" s="3">
        <f t="shared" si="480"/>
        <v>0</v>
      </c>
      <c r="DB245" s="3">
        <f t="shared" si="400"/>
        <v>0</v>
      </c>
      <c r="DC245" s="3">
        <f t="shared" si="401"/>
        <v>0</v>
      </c>
      <c r="DD245" s="3">
        <f>IF(CY245=0,0,IF(DA245-DB245=0,0,MIN(DA245-DB245,$D$1-$C245-SUMIF($J$15:DC$15,"Snowball",$J245:DC245))))</f>
        <v>0</v>
      </c>
      <c r="DE245" s="3">
        <f t="shared" si="426"/>
        <v>0</v>
      </c>
      <c r="DF245" s="104">
        <f t="shared" si="481"/>
        <v>0</v>
      </c>
      <c r="DG245" s="3">
        <f t="shared" si="482"/>
        <v>0</v>
      </c>
      <c r="DH245" s="3">
        <f t="shared" si="483"/>
        <v>0</v>
      </c>
      <c r="DI245" s="3">
        <f t="shared" si="402"/>
        <v>0</v>
      </c>
      <c r="DJ245" s="3">
        <f t="shared" si="403"/>
        <v>0</v>
      </c>
      <c r="DK245" s="3">
        <f>IF(DF245=0,0,IF(DH245-DI245=0,0,MIN(DH245-DI245,$D$1-$C245-SUMIF($J$15:DJ$15,"Snowball",$J245:DJ245))))</f>
        <v>0</v>
      </c>
      <c r="DL245" s="3">
        <f t="shared" si="427"/>
        <v>0</v>
      </c>
      <c r="DM245" s="104">
        <f t="shared" si="484"/>
        <v>0</v>
      </c>
      <c r="DN245" s="3">
        <f t="shared" si="485"/>
        <v>0</v>
      </c>
      <c r="DO245" s="3">
        <f t="shared" si="486"/>
        <v>0</v>
      </c>
      <c r="DP245" s="3">
        <f t="shared" si="404"/>
        <v>0</v>
      </c>
      <c r="DQ245" s="3">
        <f t="shared" si="405"/>
        <v>0</v>
      </c>
      <c r="DR245" s="3">
        <f>IF(DM245=0,0,IF(DO245-DP245=0,0,MIN(DO245-DP245,$D$1-$C245-SUMIF($J$15:DQ$15,"Snowball",$J245:DQ245))))</f>
        <v>0</v>
      </c>
      <c r="DS245" s="3">
        <f t="shared" si="428"/>
        <v>0</v>
      </c>
      <c r="DT245" s="104">
        <f t="shared" si="487"/>
        <v>0</v>
      </c>
      <c r="DU245" s="3">
        <f t="shared" si="488"/>
        <v>0</v>
      </c>
      <c r="DV245" s="3">
        <f t="shared" si="489"/>
        <v>0</v>
      </c>
      <c r="DW245" s="3">
        <f t="shared" si="406"/>
        <v>0</v>
      </c>
      <c r="DX245" s="3">
        <f t="shared" si="407"/>
        <v>0</v>
      </c>
      <c r="DY245" s="3">
        <f>IF(DT245=0,0,IF(DV245-DW245=0,0,MIN(DV245-DW245,$D$1-$C245-SUMIF($J$15:DX$15,"Snowball",$J245:DX245))))</f>
        <v>0</v>
      </c>
      <c r="DZ245" s="3">
        <f t="shared" si="429"/>
        <v>0</v>
      </c>
      <c r="EA245" s="104">
        <f t="shared" si="490"/>
        <v>0</v>
      </c>
      <c r="EB245" s="3">
        <f t="shared" si="491"/>
        <v>0</v>
      </c>
      <c r="EC245" s="3">
        <f t="shared" si="492"/>
        <v>0</v>
      </c>
      <c r="ED245" s="3">
        <f t="shared" si="408"/>
        <v>0</v>
      </c>
      <c r="EE245" s="3">
        <f t="shared" si="409"/>
        <v>0</v>
      </c>
      <c r="EF245" s="3">
        <f>IF(EA245=0,0,IF(EC245-ED245=0,0,MIN(EC245-ED245,$D$1-$C245-SUMIF($J$15:EE$15,"Snowball",$J245:EE245))))</f>
        <v>0</v>
      </c>
      <c r="EG245" s="3">
        <f t="shared" si="430"/>
        <v>0</v>
      </c>
      <c r="EH245" s="104">
        <f t="shared" si="493"/>
        <v>0</v>
      </c>
      <c r="EI245" s="3">
        <f t="shared" si="494"/>
        <v>0</v>
      </c>
      <c r="EJ245" s="3">
        <f t="shared" si="495"/>
        <v>0</v>
      </c>
      <c r="EK245" s="3">
        <f t="shared" si="410"/>
        <v>0</v>
      </c>
      <c r="EL245" s="3">
        <f t="shared" si="411"/>
        <v>0</v>
      </c>
      <c r="EM245" s="3">
        <f>IF(EH245=0,0,IF(EJ245-EK245=0,0,MIN(EJ245-EK245,$D$1-$C245-SUMIF($J$15:EL$15,"Snowball",$J245:EL245))))</f>
        <v>0</v>
      </c>
      <c r="EN245" s="3">
        <f t="shared" si="431"/>
        <v>0</v>
      </c>
    </row>
    <row r="246" spans="1:144" x14ac:dyDescent="0.25">
      <c r="A246" s="1" t="s">
        <v>246</v>
      </c>
      <c r="B246" s="76">
        <f t="shared" si="432"/>
        <v>0</v>
      </c>
      <c r="C246" s="3">
        <f t="shared" si="433"/>
        <v>0</v>
      </c>
      <c r="D246" s="101">
        <f t="shared" si="434"/>
        <v>0</v>
      </c>
      <c r="E246" s="104">
        <f t="shared" si="435"/>
        <v>0</v>
      </c>
      <c r="F246" s="3">
        <f t="shared" si="436"/>
        <v>0</v>
      </c>
      <c r="G246" s="3">
        <f t="shared" si="437"/>
        <v>0</v>
      </c>
      <c r="H246" s="3">
        <f t="shared" si="372"/>
        <v>0</v>
      </c>
      <c r="I246" s="3">
        <f t="shared" si="373"/>
        <v>0</v>
      </c>
      <c r="J246" s="3">
        <f t="shared" si="438"/>
        <v>0</v>
      </c>
      <c r="K246" s="3">
        <f t="shared" si="412"/>
        <v>0</v>
      </c>
      <c r="L246" s="104">
        <f t="shared" si="439"/>
        <v>0</v>
      </c>
      <c r="M246" s="3">
        <f t="shared" si="440"/>
        <v>0</v>
      </c>
      <c r="N246" s="3">
        <f t="shared" si="441"/>
        <v>0</v>
      </c>
      <c r="O246" s="3">
        <f t="shared" si="374"/>
        <v>0</v>
      </c>
      <c r="P246" s="3">
        <f t="shared" si="375"/>
        <v>0</v>
      </c>
      <c r="Q246" s="3">
        <f>IF(L246=0,0,IF(N246-O246=0,0,MIN(N246-O246,$D$1-$C246-SUMIF($J$15:P$15,"Snowball",$J246:P246))))</f>
        <v>0</v>
      </c>
      <c r="R246" s="3">
        <f t="shared" si="413"/>
        <v>0</v>
      </c>
      <c r="S246" s="104">
        <f t="shared" si="442"/>
        <v>0</v>
      </c>
      <c r="T246" s="3">
        <f t="shared" si="443"/>
        <v>0</v>
      </c>
      <c r="U246" s="3">
        <f t="shared" si="444"/>
        <v>0</v>
      </c>
      <c r="V246" s="3">
        <f t="shared" si="376"/>
        <v>0</v>
      </c>
      <c r="W246" s="3">
        <f t="shared" si="377"/>
        <v>0</v>
      </c>
      <c r="X246" s="3">
        <f>IF(S246=0,0,IF(U246-V246=0,0,MIN(U246-V246,$D$1-$C246-SUMIF($J$15:W$15,"Snowball",$J246:W246))))</f>
        <v>0</v>
      </c>
      <c r="Y246" s="3">
        <f t="shared" si="414"/>
        <v>0</v>
      </c>
      <c r="Z246" s="104">
        <f t="shared" si="445"/>
        <v>0</v>
      </c>
      <c r="AA246" s="3">
        <f t="shared" si="446"/>
        <v>0</v>
      </c>
      <c r="AB246" s="3">
        <f t="shared" si="447"/>
        <v>0</v>
      </c>
      <c r="AC246" s="3">
        <f t="shared" si="378"/>
        <v>0</v>
      </c>
      <c r="AD246" s="3">
        <f t="shared" si="379"/>
        <v>0</v>
      </c>
      <c r="AE246" s="3">
        <f>IF(Z246=0,0,IF(AB246-AC246=0,0,MIN(AB246-AC246,$D$1-$C246-SUMIF($J$15:AD$15,"Snowball",$J246:AD246))))</f>
        <v>0</v>
      </c>
      <c r="AF246" s="3">
        <f t="shared" si="415"/>
        <v>0</v>
      </c>
      <c r="AG246" s="104">
        <f t="shared" si="448"/>
        <v>0</v>
      </c>
      <c r="AH246" s="3">
        <f t="shared" si="449"/>
        <v>0</v>
      </c>
      <c r="AI246" s="3">
        <f t="shared" si="450"/>
        <v>0</v>
      </c>
      <c r="AJ246" s="3">
        <f t="shared" si="380"/>
        <v>0</v>
      </c>
      <c r="AK246" s="3">
        <f t="shared" si="381"/>
        <v>0</v>
      </c>
      <c r="AL246" s="3">
        <f>IF(AG246=0,0,IF(AI246-AJ246=0,0,MIN(AI246-AJ246,$D$1-$C246-SUMIF($J$15:AK$15,"Snowball",$J246:AK246))))</f>
        <v>0</v>
      </c>
      <c r="AM246" s="3">
        <f t="shared" si="416"/>
        <v>0</v>
      </c>
      <c r="AN246" s="104">
        <f t="shared" si="451"/>
        <v>0</v>
      </c>
      <c r="AO246" s="3">
        <f t="shared" si="452"/>
        <v>0</v>
      </c>
      <c r="AP246" s="3">
        <f t="shared" si="453"/>
        <v>0</v>
      </c>
      <c r="AQ246" s="3">
        <f t="shared" si="382"/>
        <v>0</v>
      </c>
      <c r="AR246" s="3">
        <f t="shared" si="383"/>
        <v>0</v>
      </c>
      <c r="AS246" s="3">
        <f>IF(AN246=0,0,IF(AP246-AQ246=0,0,MIN(AP246-AQ246,$D$1-$C246-SUMIF($J$15:AR$15,"Snowball",$J246:AR246))))</f>
        <v>0</v>
      </c>
      <c r="AT246" s="3">
        <f t="shared" si="417"/>
        <v>0</v>
      </c>
      <c r="AU246" s="104">
        <f t="shared" si="454"/>
        <v>0</v>
      </c>
      <c r="AV246" s="3">
        <f t="shared" si="455"/>
        <v>0</v>
      </c>
      <c r="AW246" s="3">
        <f t="shared" si="456"/>
        <v>0</v>
      </c>
      <c r="AX246" s="3">
        <f t="shared" si="384"/>
        <v>0</v>
      </c>
      <c r="AY246" s="3">
        <f t="shared" si="385"/>
        <v>0</v>
      </c>
      <c r="AZ246" s="3">
        <f>IF(AU246=0,0,IF(AW246-AX246=0,0,MIN(AW246-AX246,$D$1-$C246-SUMIF($J$15:AY$15,"Snowball",$J246:AY246))))</f>
        <v>0</v>
      </c>
      <c r="BA246" s="3">
        <f t="shared" si="418"/>
        <v>0</v>
      </c>
      <c r="BB246" s="104">
        <f t="shared" si="457"/>
        <v>0</v>
      </c>
      <c r="BC246" s="3">
        <f t="shared" si="458"/>
        <v>0</v>
      </c>
      <c r="BD246" s="3">
        <f t="shared" si="459"/>
        <v>0</v>
      </c>
      <c r="BE246" s="3">
        <f t="shared" si="386"/>
        <v>0</v>
      </c>
      <c r="BF246" s="3">
        <f t="shared" si="387"/>
        <v>0</v>
      </c>
      <c r="BG246" s="3">
        <f>IF(BB246=0,0,IF(BD246-BE246=0,0,MIN(BD246-BE246,$D$1-$C246-SUMIF($J$15:BF$15,"Snowball",$J246:BF246))))</f>
        <v>0</v>
      </c>
      <c r="BH246" s="3">
        <f t="shared" si="419"/>
        <v>0</v>
      </c>
      <c r="BI246" s="104">
        <f t="shared" si="460"/>
        <v>0</v>
      </c>
      <c r="BJ246" s="3">
        <f t="shared" si="461"/>
        <v>0</v>
      </c>
      <c r="BK246" s="3">
        <f t="shared" si="462"/>
        <v>0</v>
      </c>
      <c r="BL246" s="3">
        <f t="shared" si="388"/>
        <v>0</v>
      </c>
      <c r="BM246" s="3">
        <f t="shared" si="389"/>
        <v>0</v>
      </c>
      <c r="BN246" s="3">
        <f>IF(BI246=0,0,IF(BK246-BL246=0,0,MIN(BK246-BL246,$D$1-$C246-SUMIF($J$15:BM$15,"Snowball",$J246:BM246))))</f>
        <v>0</v>
      </c>
      <c r="BO246" s="3">
        <f t="shared" si="420"/>
        <v>0</v>
      </c>
      <c r="BP246" s="104">
        <f t="shared" si="463"/>
        <v>0</v>
      </c>
      <c r="BQ246" s="3">
        <f t="shared" si="464"/>
        <v>0</v>
      </c>
      <c r="BR246" s="3">
        <f t="shared" si="465"/>
        <v>0</v>
      </c>
      <c r="BS246" s="3">
        <f t="shared" si="390"/>
        <v>0</v>
      </c>
      <c r="BT246" s="3">
        <f t="shared" si="391"/>
        <v>0</v>
      </c>
      <c r="BU246" s="3">
        <f>IF(BP246=0,0,IF(BR246-BS246=0,0,MIN(BR246-BS246,$D$1-$C246-SUMIF($J$15:BT$15,"Snowball",$J246:BT246))))</f>
        <v>0</v>
      </c>
      <c r="BV246" s="3">
        <f t="shared" si="421"/>
        <v>0</v>
      </c>
      <c r="BW246" s="104">
        <f t="shared" si="466"/>
        <v>0</v>
      </c>
      <c r="BX246" s="3">
        <f t="shared" si="467"/>
        <v>0</v>
      </c>
      <c r="BY246" s="3">
        <f t="shared" si="468"/>
        <v>0</v>
      </c>
      <c r="BZ246" s="3">
        <f t="shared" si="392"/>
        <v>0</v>
      </c>
      <c r="CA246" s="3">
        <f t="shared" si="393"/>
        <v>0</v>
      </c>
      <c r="CB246" s="3">
        <f>IF(BW246=0,0,IF(BY246-BZ246=0,0,MIN(BY246-BZ246,$D$1-$C246-SUMIF($J$15:CA$15,"Snowball",$J246:CA246))))</f>
        <v>0</v>
      </c>
      <c r="CC246" s="3">
        <f t="shared" si="422"/>
        <v>0</v>
      </c>
      <c r="CD246" s="104">
        <f t="shared" si="469"/>
        <v>0</v>
      </c>
      <c r="CE246" s="3">
        <f t="shared" si="470"/>
        <v>0</v>
      </c>
      <c r="CF246" s="3">
        <f t="shared" si="471"/>
        <v>0</v>
      </c>
      <c r="CG246" s="3">
        <f t="shared" si="394"/>
        <v>0</v>
      </c>
      <c r="CH246" s="3">
        <f t="shared" si="395"/>
        <v>0</v>
      </c>
      <c r="CI246" s="3">
        <f>IF(CD246=0,0,IF(CF246-CG246=0,0,MIN(CF246-CG246,$D$1-$C246-SUMIF($J$15:CH$15,"Snowball",$J246:CH246))))</f>
        <v>0</v>
      </c>
      <c r="CJ246" s="3">
        <f t="shared" si="423"/>
        <v>0</v>
      </c>
      <c r="CK246" s="104">
        <f t="shared" si="472"/>
        <v>0</v>
      </c>
      <c r="CL246" s="3">
        <f t="shared" si="473"/>
        <v>0</v>
      </c>
      <c r="CM246" s="3">
        <f t="shared" si="474"/>
        <v>0</v>
      </c>
      <c r="CN246" s="3">
        <f t="shared" si="396"/>
        <v>0</v>
      </c>
      <c r="CO246" s="3">
        <f t="shared" si="397"/>
        <v>0</v>
      </c>
      <c r="CP246" s="3">
        <f>IF(CK246=0,0,IF(CM246-CN246=0,0,MIN(CM246-CN246,$D$1-$C246-SUMIF($J$15:CO$15,"Snowball",$J246:CO246))))</f>
        <v>0</v>
      </c>
      <c r="CQ246" s="3">
        <f t="shared" si="424"/>
        <v>0</v>
      </c>
      <c r="CR246" s="104">
        <f t="shared" si="475"/>
        <v>0</v>
      </c>
      <c r="CS246" s="3">
        <f t="shared" si="476"/>
        <v>0</v>
      </c>
      <c r="CT246" s="3">
        <f t="shared" si="477"/>
        <v>0</v>
      </c>
      <c r="CU246" s="3">
        <f t="shared" si="398"/>
        <v>0</v>
      </c>
      <c r="CV246" s="3">
        <f t="shared" si="399"/>
        <v>0</v>
      </c>
      <c r="CW246" s="3">
        <f>IF(CR246=0,0,IF(CT246-CU246=0,0,MIN(CT246-CU246,$D$1-$C246-SUMIF($J$15:CV$15,"Snowball",$J246:CV246))))</f>
        <v>0</v>
      </c>
      <c r="CX246" s="3">
        <f t="shared" si="425"/>
        <v>0</v>
      </c>
      <c r="CY246" s="104">
        <f t="shared" si="478"/>
        <v>0</v>
      </c>
      <c r="CZ246" s="3">
        <f t="shared" si="479"/>
        <v>0</v>
      </c>
      <c r="DA246" s="3">
        <f t="shared" si="480"/>
        <v>0</v>
      </c>
      <c r="DB246" s="3">
        <f t="shared" si="400"/>
        <v>0</v>
      </c>
      <c r="DC246" s="3">
        <f t="shared" si="401"/>
        <v>0</v>
      </c>
      <c r="DD246" s="3">
        <f>IF(CY246=0,0,IF(DA246-DB246=0,0,MIN(DA246-DB246,$D$1-$C246-SUMIF($J$15:DC$15,"Snowball",$J246:DC246))))</f>
        <v>0</v>
      </c>
      <c r="DE246" s="3">
        <f t="shared" si="426"/>
        <v>0</v>
      </c>
      <c r="DF246" s="104">
        <f t="shared" si="481"/>
        <v>0</v>
      </c>
      <c r="DG246" s="3">
        <f t="shared" si="482"/>
        <v>0</v>
      </c>
      <c r="DH246" s="3">
        <f t="shared" si="483"/>
        <v>0</v>
      </c>
      <c r="DI246" s="3">
        <f t="shared" si="402"/>
        <v>0</v>
      </c>
      <c r="DJ246" s="3">
        <f t="shared" si="403"/>
        <v>0</v>
      </c>
      <c r="DK246" s="3">
        <f>IF(DF246=0,0,IF(DH246-DI246=0,0,MIN(DH246-DI246,$D$1-$C246-SUMIF($J$15:DJ$15,"Snowball",$J246:DJ246))))</f>
        <v>0</v>
      </c>
      <c r="DL246" s="3">
        <f t="shared" si="427"/>
        <v>0</v>
      </c>
      <c r="DM246" s="104">
        <f t="shared" si="484"/>
        <v>0</v>
      </c>
      <c r="DN246" s="3">
        <f t="shared" si="485"/>
        <v>0</v>
      </c>
      <c r="DO246" s="3">
        <f t="shared" si="486"/>
        <v>0</v>
      </c>
      <c r="DP246" s="3">
        <f t="shared" si="404"/>
        <v>0</v>
      </c>
      <c r="DQ246" s="3">
        <f t="shared" si="405"/>
        <v>0</v>
      </c>
      <c r="DR246" s="3">
        <f>IF(DM246=0,0,IF(DO246-DP246=0,0,MIN(DO246-DP246,$D$1-$C246-SUMIF($J$15:DQ$15,"Snowball",$J246:DQ246))))</f>
        <v>0</v>
      </c>
      <c r="DS246" s="3">
        <f t="shared" si="428"/>
        <v>0</v>
      </c>
      <c r="DT246" s="104">
        <f t="shared" si="487"/>
        <v>0</v>
      </c>
      <c r="DU246" s="3">
        <f t="shared" si="488"/>
        <v>0</v>
      </c>
      <c r="DV246" s="3">
        <f t="shared" si="489"/>
        <v>0</v>
      </c>
      <c r="DW246" s="3">
        <f t="shared" si="406"/>
        <v>0</v>
      </c>
      <c r="DX246" s="3">
        <f t="shared" si="407"/>
        <v>0</v>
      </c>
      <c r="DY246" s="3">
        <f>IF(DT246=0,0,IF(DV246-DW246=0,0,MIN(DV246-DW246,$D$1-$C246-SUMIF($J$15:DX$15,"Snowball",$J246:DX246))))</f>
        <v>0</v>
      </c>
      <c r="DZ246" s="3">
        <f t="shared" si="429"/>
        <v>0</v>
      </c>
      <c r="EA246" s="104">
        <f t="shared" si="490"/>
        <v>0</v>
      </c>
      <c r="EB246" s="3">
        <f t="shared" si="491"/>
        <v>0</v>
      </c>
      <c r="EC246" s="3">
        <f t="shared" si="492"/>
        <v>0</v>
      </c>
      <c r="ED246" s="3">
        <f t="shared" si="408"/>
        <v>0</v>
      </c>
      <c r="EE246" s="3">
        <f t="shared" si="409"/>
        <v>0</v>
      </c>
      <c r="EF246" s="3">
        <f>IF(EA246=0,0,IF(EC246-ED246=0,0,MIN(EC246-ED246,$D$1-$C246-SUMIF($J$15:EE$15,"Snowball",$J246:EE246))))</f>
        <v>0</v>
      </c>
      <c r="EG246" s="3">
        <f t="shared" si="430"/>
        <v>0</v>
      </c>
      <c r="EH246" s="104">
        <f t="shared" si="493"/>
        <v>0</v>
      </c>
      <c r="EI246" s="3">
        <f t="shared" si="494"/>
        <v>0</v>
      </c>
      <c r="EJ246" s="3">
        <f t="shared" si="495"/>
        <v>0</v>
      </c>
      <c r="EK246" s="3">
        <f t="shared" si="410"/>
        <v>0</v>
      </c>
      <c r="EL246" s="3">
        <f t="shared" si="411"/>
        <v>0</v>
      </c>
      <c r="EM246" s="3">
        <f>IF(EH246=0,0,IF(EJ246-EK246=0,0,MIN(EJ246-EK246,$D$1-$C246-SUMIF($J$15:EL$15,"Snowball",$J246:EL246))))</f>
        <v>0</v>
      </c>
      <c r="EN246" s="3">
        <f t="shared" si="431"/>
        <v>0</v>
      </c>
    </row>
    <row r="247" spans="1:144" x14ac:dyDescent="0.25">
      <c r="A247" s="1" t="s">
        <v>247</v>
      </c>
      <c r="B247" s="76">
        <f t="shared" si="432"/>
        <v>0</v>
      </c>
      <c r="C247" s="3">
        <f t="shared" si="433"/>
        <v>0</v>
      </c>
      <c r="D247" s="101">
        <f t="shared" si="434"/>
        <v>0</v>
      </c>
      <c r="E247" s="104">
        <f t="shared" si="435"/>
        <v>0</v>
      </c>
      <c r="F247" s="3">
        <f t="shared" si="436"/>
        <v>0</v>
      </c>
      <c r="G247" s="3">
        <f t="shared" si="437"/>
        <v>0</v>
      </c>
      <c r="H247" s="3">
        <f t="shared" si="372"/>
        <v>0</v>
      </c>
      <c r="I247" s="3">
        <f t="shared" si="373"/>
        <v>0</v>
      </c>
      <c r="J247" s="3">
        <f t="shared" si="438"/>
        <v>0</v>
      </c>
      <c r="K247" s="3">
        <f t="shared" si="412"/>
        <v>0</v>
      </c>
      <c r="L247" s="104">
        <f t="shared" si="439"/>
        <v>0</v>
      </c>
      <c r="M247" s="3">
        <f t="shared" si="440"/>
        <v>0</v>
      </c>
      <c r="N247" s="3">
        <f t="shared" si="441"/>
        <v>0</v>
      </c>
      <c r="O247" s="3">
        <f t="shared" si="374"/>
        <v>0</v>
      </c>
      <c r="P247" s="3">
        <f t="shared" si="375"/>
        <v>0</v>
      </c>
      <c r="Q247" s="3">
        <f>IF(L247=0,0,IF(N247-O247=0,0,MIN(N247-O247,$D$1-$C247-SUMIF($J$15:P$15,"Snowball",$J247:P247))))</f>
        <v>0</v>
      </c>
      <c r="R247" s="3">
        <f t="shared" si="413"/>
        <v>0</v>
      </c>
      <c r="S247" s="104">
        <f t="shared" si="442"/>
        <v>0</v>
      </c>
      <c r="T247" s="3">
        <f t="shared" si="443"/>
        <v>0</v>
      </c>
      <c r="U247" s="3">
        <f t="shared" si="444"/>
        <v>0</v>
      </c>
      <c r="V247" s="3">
        <f t="shared" si="376"/>
        <v>0</v>
      </c>
      <c r="W247" s="3">
        <f t="shared" si="377"/>
        <v>0</v>
      </c>
      <c r="X247" s="3">
        <f>IF(S247=0,0,IF(U247-V247=0,0,MIN(U247-V247,$D$1-$C247-SUMIF($J$15:W$15,"Snowball",$J247:W247))))</f>
        <v>0</v>
      </c>
      <c r="Y247" s="3">
        <f t="shared" si="414"/>
        <v>0</v>
      </c>
      <c r="Z247" s="104">
        <f t="shared" si="445"/>
        <v>0</v>
      </c>
      <c r="AA247" s="3">
        <f t="shared" si="446"/>
        <v>0</v>
      </c>
      <c r="AB247" s="3">
        <f t="shared" si="447"/>
        <v>0</v>
      </c>
      <c r="AC247" s="3">
        <f t="shared" si="378"/>
        <v>0</v>
      </c>
      <c r="AD247" s="3">
        <f t="shared" si="379"/>
        <v>0</v>
      </c>
      <c r="AE247" s="3">
        <f>IF(Z247=0,0,IF(AB247-AC247=0,0,MIN(AB247-AC247,$D$1-$C247-SUMIF($J$15:AD$15,"Snowball",$J247:AD247))))</f>
        <v>0</v>
      </c>
      <c r="AF247" s="3">
        <f t="shared" si="415"/>
        <v>0</v>
      </c>
      <c r="AG247" s="104">
        <f t="shared" si="448"/>
        <v>0</v>
      </c>
      <c r="AH247" s="3">
        <f t="shared" si="449"/>
        <v>0</v>
      </c>
      <c r="AI247" s="3">
        <f t="shared" si="450"/>
        <v>0</v>
      </c>
      <c r="AJ247" s="3">
        <f t="shared" si="380"/>
        <v>0</v>
      </c>
      <c r="AK247" s="3">
        <f t="shared" si="381"/>
        <v>0</v>
      </c>
      <c r="AL247" s="3">
        <f>IF(AG247=0,0,IF(AI247-AJ247=0,0,MIN(AI247-AJ247,$D$1-$C247-SUMIF($J$15:AK$15,"Snowball",$J247:AK247))))</f>
        <v>0</v>
      </c>
      <c r="AM247" s="3">
        <f t="shared" si="416"/>
        <v>0</v>
      </c>
      <c r="AN247" s="104">
        <f t="shared" si="451"/>
        <v>0</v>
      </c>
      <c r="AO247" s="3">
        <f t="shared" si="452"/>
        <v>0</v>
      </c>
      <c r="AP247" s="3">
        <f t="shared" si="453"/>
        <v>0</v>
      </c>
      <c r="AQ247" s="3">
        <f t="shared" si="382"/>
        <v>0</v>
      </c>
      <c r="AR247" s="3">
        <f t="shared" si="383"/>
        <v>0</v>
      </c>
      <c r="AS247" s="3">
        <f>IF(AN247=0,0,IF(AP247-AQ247=0,0,MIN(AP247-AQ247,$D$1-$C247-SUMIF($J$15:AR$15,"Snowball",$J247:AR247))))</f>
        <v>0</v>
      </c>
      <c r="AT247" s="3">
        <f t="shared" si="417"/>
        <v>0</v>
      </c>
      <c r="AU247" s="104">
        <f t="shared" si="454"/>
        <v>0</v>
      </c>
      <c r="AV247" s="3">
        <f t="shared" si="455"/>
        <v>0</v>
      </c>
      <c r="AW247" s="3">
        <f t="shared" si="456"/>
        <v>0</v>
      </c>
      <c r="AX247" s="3">
        <f t="shared" si="384"/>
        <v>0</v>
      </c>
      <c r="AY247" s="3">
        <f t="shared" si="385"/>
        <v>0</v>
      </c>
      <c r="AZ247" s="3">
        <f>IF(AU247=0,0,IF(AW247-AX247=0,0,MIN(AW247-AX247,$D$1-$C247-SUMIF($J$15:AY$15,"Snowball",$J247:AY247))))</f>
        <v>0</v>
      </c>
      <c r="BA247" s="3">
        <f t="shared" si="418"/>
        <v>0</v>
      </c>
      <c r="BB247" s="104">
        <f t="shared" si="457"/>
        <v>0</v>
      </c>
      <c r="BC247" s="3">
        <f t="shared" si="458"/>
        <v>0</v>
      </c>
      <c r="BD247" s="3">
        <f t="shared" si="459"/>
        <v>0</v>
      </c>
      <c r="BE247" s="3">
        <f t="shared" si="386"/>
        <v>0</v>
      </c>
      <c r="BF247" s="3">
        <f t="shared" si="387"/>
        <v>0</v>
      </c>
      <c r="BG247" s="3">
        <f>IF(BB247=0,0,IF(BD247-BE247=0,0,MIN(BD247-BE247,$D$1-$C247-SUMIF($J$15:BF$15,"Snowball",$J247:BF247))))</f>
        <v>0</v>
      </c>
      <c r="BH247" s="3">
        <f t="shared" si="419"/>
        <v>0</v>
      </c>
      <c r="BI247" s="104">
        <f t="shared" si="460"/>
        <v>0</v>
      </c>
      <c r="BJ247" s="3">
        <f t="shared" si="461"/>
        <v>0</v>
      </c>
      <c r="BK247" s="3">
        <f t="shared" si="462"/>
        <v>0</v>
      </c>
      <c r="BL247" s="3">
        <f t="shared" si="388"/>
        <v>0</v>
      </c>
      <c r="BM247" s="3">
        <f t="shared" si="389"/>
        <v>0</v>
      </c>
      <c r="BN247" s="3">
        <f>IF(BI247=0,0,IF(BK247-BL247=0,0,MIN(BK247-BL247,$D$1-$C247-SUMIF($J$15:BM$15,"Snowball",$J247:BM247))))</f>
        <v>0</v>
      </c>
      <c r="BO247" s="3">
        <f t="shared" si="420"/>
        <v>0</v>
      </c>
      <c r="BP247" s="104">
        <f t="shared" si="463"/>
        <v>0</v>
      </c>
      <c r="BQ247" s="3">
        <f t="shared" si="464"/>
        <v>0</v>
      </c>
      <c r="BR247" s="3">
        <f t="shared" si="465"/>
        <v>0</v>
      </c>
      <c r="BS247" s="3">
        <f t="shared" si="390"/>
        <v>0</v>
      </c>
      <c r="BT247" s="3">
        <f t="shared" si="391"/>
        <v>0</v>
      </c>
      <c r="BU247" s="3">
        <f>IF(BP247=0,0,IF(BR247-BS247=0,0,MIN(BR247-BS247,$D$1-$C247-SUMIF($J$15:BT$15,"Snowball",$J247:BT247))))</f>
        <v>0</v>
      </c>
      <c r="BV247" s="3">
        <f t="shared" si="421"/>
        <v>0</v>
      </c>
      <c r="BW247" s="104">
        <f t="shared" si="466"/>
        <v>0</v>
      </c>
      <c r="BX247" s="3">
        <f t="shared" si="467"/>
        <v>0</v>
      </c>
      <c r="BY247" s="3">
        <f t="shared" si="468"/>
        <v>0</v>
      </c>
      <c r="BZ247" s="3">
        <f t="shared" si="392"/>
        <v>0</v>
      </c>
      <c r="CA247" s="3">
        <f t="shared" si="393"/>
        <v>0</v>
      </c>
      <c r="CB247" s="3">
        <f>IF(BW247=0,0,IF(BY247-BZ247=0,0,MIN(BY247-BZ247,$D$1-$C247-SUMIF($J$15:CA$15,"Snowball",$J247:CA247))))</f>
        <v>0</v>
      </c>
      <c r="CC247" s="3">
        <f t="shared" si="422"/>
        <v>0</v>
      </c>
      <c r="CD247" s="104">
        <f t="shared" si="469"/>
        <v>0</v>
      </c>
      <c r="CE247" s="3">
        <f t="shared" si="470"/>
        <v>0</v>
      </c>
      <c r="CF247" s="3">
        <f t="shared" si="471"/>
        <v>0</v>
      </c>
      <c r="CG247" s="3">
        <f t="shared" si="394"/>
        <v>0</v>
      </c>
      <c r="CH247" s="3">
        <f t="shared" si="395"/>
        <v>0</v>
      </c>
      <c r="CI247" s="3">
        <f>IF(CD247=0,0,IF(CF247-CG247=0,0,MIN(CF247-CG247,$D$1-$C247-SUMIF($J$15:CH$15,"Snowball",$J247:CH247))))</f>
        <v>0</v>
      </c>
      <c r="CJ247" s="3">
        <f t="shared" si="423"/>
        <v>0</v>
      </c>
      <c r="CK247" s="104">
        <f t="shared" si="472"/>
        <v>0</v>
      </c>
      <c r="CL247" s="3">
        <f t="shared" si="473"/>
        <v>0</v>
      </c>
      <c r="CM247" s="3">
        <f t="shared" si="474"/>
        <v>0</v>
      </c>
      <c r="CN247" s="3">
        <f t="shared" si="396"/>
        <v>0</v>
      </c>
      <c r="CO247" s="3">
        <f t="shared" si="397"/>
        <v>0</v>
      </c>
      <c r="CP247" s="3">
        <f>IF(CK247=0,0,IF(CM247-CN247=0,0,MIN(CM247-CN247,$D$1-$C247-SUMIF($J$15:CO$15,"Snowball",$J247:CO247))))</f>
        <v>0</v>
      </c>
      <c r="CQ247" s="3">
        <f t="shared" si="424"/>
        <v>0</v>
      </c>
      <c r="CR247" s="104">
        <f t="shared" si="475"/>
        <v>0</v>
      </c>
      <c r="CS247" s="3">
        <f t="shared" si="476"/>
        <v>0</v>
      </c>
      <c r="CT247" s="3">
        <f t="shared" si="477"/>
        <v>0</v>
      </c>
      <c r="CU247" s="3">
        <f t="shared" si="398"/>
        <v>0</v>
      </c>
      <c r="CV247" s="3">
        <f t="shared" si="399"/>
        <v>0</v>
      </c>
      <c r="CW247" s="3">
        <f>IF(CR247=0,0,IF(CT247-CU247=0,0,MIN(CT247-CU247,$D$1-$C247-SUMIF($J$15:CV$15,"Snowball",$J247:CV247))))</f>
        <v>0</v>
      </c>
      <c r="CX247" s="3">
        <f t="shared" si="425"/>
        <v>0</v>
      </c>
      <c r="CY247" s="104">
        <f t="shared" si="478"/>
        <v>0</v>
      </c>
      <c r="CZ247" s="3">
        <f t="shared" si="479"/>
        <v>0</v>
      </c>
      <c r="DA247" s="3">
        <f t="shared" si="480"/>
        <v>0</v>
      </c>
      <c r="DB247" s="3">
        <f t="shared" si="400"/>
        <v>0</v>
      </c>
      <c r="DC247" s="3">
        <f t="shared" si="401"/>
        <v>0</v>
      </c>
      <c r="DD247" s="3">
        <f>IF(CY247=0,0,IF(DA247-DB247=0,0,MIN(DA247-DB247,$D$1-$C247-SUMIF($J$15:DC$15,"Snowball",$J247:DC247))))</f>
        <v>0</v>
      </c>
      <c r="DE247" s="3">
        <f t="shared" si="426"/>
        <v>0</v>
      </c>
      <c r="DF247" s="104">
        <f t="shared" si="481"/>
        <v>0</v>
      </c>
      <c r="DG247" s="3">
        <f t="shared" si="482"/>
        <v>0</v>
      </c>
      <c r="DH247" s="3">
        <f t="shared" si="483"/>
        <v>0</v>
      </c>
      <c r="DI247" s="3">
        <f t="shared" si="402"/>
        <v>0</v>
      </c>
      <c r="DJ247" s="3">
        <f t="shared" si="403"/>
        <v>0</v>
      </c>
      <c r="DK247" s="3">
        <f>IF(DF247=0,0,IF(DH247-DI247=0,0,MIN(DH247-DI247,$D$1-$C247-SUMIF($J$15:DJ$15,"Snowball",$J247:DJ247))))</f>
        <v>0</v>
      </c>
      <c r="DL247" s="3">
        <f t="shared" si="427"/>
        <v>0</v>
      </c>
      <c r="DM247" s="104">
        <f t="shared" si="484"/>
        <v>0</v>
      </c>
      <c r="DN247" s="3">
        <f t="shared" si="485"/>
        <v>0</v>
      </c>
      <c r="DO247" s="3">
        <f t="shared" si="486"/>
        <v>0</v>
      </c>
      <c r="DP247" s="3">
        <f t="shared" si="404"/>
        <v>0</v>
      </c>
      <c r="DQ247" s="3">
        <f t="shared" si="405"/>
        <v>0</v>
      </c>
      <c r="DR247" s="3">
        <f>IF(DM247=0,0,IF(DO247-DP247=0,0,MIN(DO247-DP247,$D$1-$C247-SUMIF($J$15:DQ$15,"Snowball",$J247:DQ247))))</f>
        <v>0</v>
      </c>
      <c r="DS247" s="3">
        <f t="shared" si="428"/>
        <v>0</v>
      </c>
      <c r="DT247" s="104">
        <f t="shared" si="487"/>
        <v>0</v>
      </c>
      <c r="DU247" s="3">
        <f t="shared" si="488"/>
        <v>0</v>
      </c>
      <c r="DV247" s="3">
        <f t="shared" si="489"/>
        <v>0</v>
      </c>
      <c r="DW247" s="3">
        <f t="shared" si="406"/>
        <v>0</v>
      </c>
      <c r="DX247" s="3">
        <f t="shared" si="407"/>
        <v>0</v>
      </c>
      <c r="DY247" s="3">
        <f>IF(DT247=0,0,IF(DV247-DW247=0,0,MIN(DV247-DW247,$D$1-$C247-SUMIF($J$15:DX$15,"Snowball",$J247:DX247))))</f>
        <v>0</v>
      </c>
      <c r="DZ247" s="3">
        <f t="shared" si="429"/>
        <v>0</v>
      </c>
      <c r="EA247" s="104">
        <f t="shared" si="490"/>
        <v>0</v>
      </c>
      <c r="EB247" s="3">
        <f t="shared" si="491"/>
        <v>0</v>
      </c>
      <c r="EC247" s="3">
        <f t="shared" si="492"/>
        <v>0</v>
      </c>
      <c r="ED247" s="3">
        <f t="shared" si="408"/>
        <v>0</v>
      </c>
      <c r="EE247" s="3">
        <f t="shared" si="409"/>
        <v>0</v>
      </c>
      <c r="EF247" s="3">
        <f>IF(EA247=0,0,IF(EC247-ED247=0,0,MIN(EC247-ED247,$D$1-$C247-SUMIF($J$15:EE$15,"Snowball",$J247:EE247))))</f>
        <v>0</v>
      </c>
      <c r="EG247" s="3">
        <f t="shared" si="430"/>
        <v>0</v>
      </c>
      <c r="EH247" s="104">
        <f t="shared" si="493"/>
        <v>0</v>
      </c>
      <c r="EI247" s="3">
        <f t="shared" si="494"/>
        <v>0</v>
      </c>
      <c r="EJ247" s="3">
        <f t="shared" si="495"/>
        <v>0</v>
      </c>
      <c r="EK247" s="3">
        <f t="shared" si="410"/>
        <v>0</v>
      </c>
      <c r="EL247" s="3">
        <f t="shared" si="411"/>
        <v>0</v>
      </c>
      <c r="EM247" s="3">
        <f>IF(EH247=0,0,IF(EJ247-EK247=0,0,MIN(EJ247-EK247,$D$1-$C247-SUMIF($J$15:EL$15,"Snowball",$J247:EL247))))</f>
        <v>0</v>
      </c>
      <c r="EN247" s="3">
        <f t="shared" si="431"/>
        <v>0</v>
      </c>
    </row>
    <row r="248" spans="1:144" x14ac:dyDescent="0.25">
      <c r="A248" s="1" t="s">
        <v>248</v>
      </c>
      <c r="B248" s="76">
        <f t="shared" si="432"/>
        <v>0</v>
      </c>
      <c r="C248" s="3">
        <f t="shared" si="433"/>
        <v>0</v>
      </c>
      <c r="D248" s="101">
        <f t="shared" si="434"/>
        <v>0</v>
      </c>
      <c r="E248" s="104">
        <f t="shared" si="435"/>
        <v>0</v>
      </c>
      <c r="F248" s="3">
        <f t="shared" si="436"/>
        <v>0</v>
      </c>
      <c r="G248" s="3">
        <f t="shared" si="437"/>
        <v>0</v>
      </c>
      <c r="H248" s="3">
        <f t="shared" si="372"/>
        <v>0</v>
      </c>
      <c r="I248" s="3">
        <f t="shared" si="373"/>
        <v>0</v>
      </c>
      <c r="J248" s="3">
        <f t="shared" si="438"/>
        <v>0</v>
      </c>
      <c r="K248" s="3">
        <f t="shared" si="412"/>
        <v>0</v>
      </c>
      <c r="L248" s="104">
        <f t="shared" si="439"/>
        <v>0</v>
      </c>
      <c r="M248" s="3">
        <f t="shared" si="440"/>
        <v>0</v>
      </c>
      <c r="N248" s="3">
        <f t="shared" si="441"/>
        <v>0</v>
      </c>
      <c r="O248" s="3">
        <f t="shared" si="374"/>
        <v>0</v>
      </c>
      <c r="P248" s="3">
        <f t="shared" si="375"/>
        <v>0</v>
      </c>
      <c r="Q248" s="3">
        <f>IF(L248=0,0,IF(N248-O248=0,0,MIN(N248-O248,$D$1-$C248-SUMIF($J$15:P$15,"Snowball",$J248:P248))))</f>
        <v>0</v>
      </c>
      <c r="R248" s="3">
        <f t="shared" si="413"/>
        <v>0</v>
      </c>
      <c r="S248" s="104">
        <f t="shared" si="442"/>
        <v>0</v>
      </c>
      <c r="T248" s="3">
        <f t="shared" si="443"/>
        <v>0</v>
      </c>
      <c r="U248" s="3">
        <f t="shared" si="444"/>
        <v>0</v>
      </c>
      <c r="V248" s="3">
        <f t="shared" si="376"/>
        <v>0</v>
      </c>
      <c r="W248" s="3">
        <f t="shared" si="377"/>
        <v>0</v>
      </c>
      <c r="X248" s="3">
        <f>IF(S248=0,0,IF(U248-V248=0,0,MIN(U248-V248,$D$1-$C248-SUMIF($J$15:W$15,"Snowball",$J248:W248))))</f>
        <v>0</v>
      </c>
      <c r="Y248" s="3">
        <f t="shared" si="414"/>
        <v>0</v>
      </c>
      <c r="Z248" s="104">
        <f t="shared" si="445"/>
        <v>0</v>
      </c>
      <c r="AA248" s="3">
        <f t="shared" si="446"/>
        <v>0</v>
      </c>
      <c r="AB248" s="3">
        <f t="shared" si="447"/>
        <v>0</v>
      </c>
      <c r="AC248" s="3">
        <f t="shared" si="378"/>
        <v>0</v>
      </c>
      <c r="AD248" s="3">
        <f t="shared" si="379"/>
        <v>0</v>
      </c>
      <c r="AE248" s="3">
        <f>IF(Z248=0,0,IF(AB248-AC248=0,0,MIN(AB248-AC248,$D$1-$C248-SUMIF($J$15:AD$15,"Snowball",$J248:AD248))))</f>
        <v>0</v>
      </c>
      <c r="AF248" s="3">
        <f t="shared" si="415"/>
        <v>0</v>
      </c>
      <c r="AG248" s="104">
        <f t="shared" si="448"/>
        <v>0</v>
      </c>
      <c r="AH248" s="3">
        <f t="shared" si="449"/>
        <v>0</v>
      </c>
      <c r="AI248" s="3">
        <f t="shared" si="450"/>
        <v>0</v>
      </c>
      <c r="AJ248" s="3">
        <f t="shared" si="380"/>
        <v>0</v>
      </c>
      <c r="AK248" s="3">
        <f t="shared" si="381"/>
        <v>0</v>
      </c>
      <c r="AL248" s="3">
        <f>IF(AG248=0,0,IF(AI248-AJ248=0,0,MIN(AI248-AJ248,$D$1-$C248-SUMIF($J$15:AK$15,"Snowball",$J248:AK248))))</f>
        <v>0</v>
      </c>
      <c r="AM248" s="3">
        <f t="shared" si="416"/>
        <v>0</v>
      </c>
      <c r="AN248" s="104">
        <f t="shared" si="451"/>
        <v>0</v>
      </c>
      <c r="AO248" s="3">
        <f t="shared" si="452"/>
        <v>0</v>
      </c>
      <c r="AP248" s="3">
        <f t="shared" si="453"/>
        <v>0</v>
      </c>
      <c r="AQ248" s="3">
        <f t="shared" si="382"/>
        <v>0</v>
      </c>
      <c r="AR248" s="3">
        <f t="shared" si="383"/>
        <v>0</v>
      </c>
      <c r="AS248" s="3">
        <f>IF(AN248=0,0,IF(AP248-AQ248=0,0,MIN(AP248-AQ248,$D$1-$C248-SUMIF($J$15:AR$15,"Snowball",$J248:AR248))))</f>
        <v>0</v>
      </c>
      <c r="AT248" s="3">
        <f t="shared" si="417"/>
        <v>0</v>
      </c>
      <c r="AU248" s="104">
        <f t="shared" si="454"/>
        <v>0</v>
      </c>
      <c r="AV248" s="3">
        <f t="shared" si="455"/>
        <v>0</v>
      </c>
      <c r="AW248" s="3">
        <f t="shared" si="456"/>
        <v>0</v>
      </c>
      <c r="AX248" s="3">
        <f t="shared" si="384"/>
        <v>0</v>
      </c>
      <c r="AY248" s="3">
        <f t="shared" si="385"/>
        <v>0</v>
      </c>
      <c r="AZ248" s="3">
        <f>IF(AU248=0,0,IF(AW248-AX248=0,0,MIN(AW248-AX248,$D$1-$C248-SUMIF($J$15:AY$15,"Snowball",$J248:AY248))))</f>
        <v>0</v>
      </c>
      <c r="BA248" s="3">
        <f t="shared" si="418"/>
        <v>0</v>
      </c>
      <c r="BB248" s="104">
        <f t="shared" si="457"/>
        <v>0</v>
      </c>
      <c r="BC248" s="3">
        <f t="shared" si="458"/>
        <v>0</v>
      </c>
      <c r="BD248" s="3">
        <f t="shared" si="459"/>
        <v>0</v>
      </c>
      <c r="BE248" s="3">
        <f t="shared" si="386"/>
        <v>0</v>
      </c>
      <c r="BF248" s="3">
        <f t="shared" si="387"/>
        <v>0</v>
      </c>
      <c r="BG248" s="3">
        <f>IF(BB248=0,0,IF(BD248-BE248=0,0,MIN(BD248-BE248,$D$1-$C248-SUMIF($J$15:BF$15,"Snowball",$J248:BF248))))</f>
        <v>0</v>
      </c>
      <c r="BH248" s="3">
        <f t="shared" si="419"/>
        <v>0</v>
      </c>
      <c r="BI248" s="104">
        <f t="shared" si="460"/>
        <v>0</v>
      </c>
      <c r="BJ248" s="3">
        <f t="shared" si="461"/>
        <v>0</v>
      </c>
      <c r="BK248" s="3">
        <f t="shared" si="462"/>
        <v>0</v>
      </c>
      <c r="BL248" s="3">
        <f t="shared" si="388"/>
        <v>0</v>
      </c>
      <c r="BM248" s="3">
        <f t="shared" si="389"/>
        <v>0</v>
      </c>
      <c r="BN248" s="3">
        <f>IF(BI248=0,0,IF(BK248-BL248=0,0,MIN(BK248-BL248,$D$1-$C248-SUMIF($J$15:BM$15,"Snowball",$J248:BM248))))</f>
        <v>0</v>
      </c>
      <c r="BO248" s="3">
        <f t="shared" si="420"/>
        <v>0</v>
      </c>
      <c r="BP248" s="104">
        <f t="shared" si="463"/>
        <v>0</v>
      </c>
      <c r="BQ248" s="3">
        <f t="shared" si="464"/>
        <v>0</v>
      </c>
      <c r="BR248" s="3">
        <f t="shared" si="465"/>
        <v>0</v>
      </c>
      <c r="BS248" s="3">
        <f t="shared" si="390"/>
        <v>0</v>
      </c>
      <c r="BT248" s="3">
        <f t="shared" si="391"/>
        <v>0</v>
      </c>
      <c r="BU248" s="3">
        <f>IF(BP248=0,0,IF(BR248-BS248=0,0,MIN(BR248-BS248,$D$1-$C248-SUMIF($J$15:BT$15,"Snowball",$J248:BT248))))</f>
        <v>0</v>
      </c>
      <c r="BV248" s="3">
        <f t="shared" si="421"/>
        <v>0</v>
      </c>
      <c r="BW248" s="104">
        <f t="shared" si="466"/>
        <v>0</v>
      </c>
      <c r="BX248" s="3">
        <f t="shared" si="467"/>
        <v>0</v>
      </c>
      <c r="BY248" s="3">
        <f t="shared" si="468"/>
        <v>0</v>
      </c>
      <c r="BZ248" s="3">
        <f t="shared" si="392"/>
        <v>0</v>
      </c>
      <c r="CA248" s="3">
        <f t="shared" si="393"/>
        <v>0</v>
      </c>
      <c r="CB248" s="3">
        <f>IF(BW248=0,0,IF(BY248-BZ248=0,0,MIN(BY248-BZ248,$D$1-$C248-SUMIF($J$15:CA$15,"Snowball",$J248:CA248))))</f>
        <v>0</v>
      </c>
      <c r="CC248" s="3">
        <f t="shared" si="422"/>
        <v>0</v>
      </c>
      <c r="CD248" s="104">
        <f t="shared" si="469"/>
        <v>0</v>
      </c>
      <c r="CE248" s="3">
        <f t="shared" si="470"/>
        <v>0</v>
      </c>
      <c r="CF248" s="3">
        <f t="shared" si="471"/>
        <v>0</v>
      </c>
      <c r="CG248" s="3">
        <f t="shared" si="394"/>
        <v>0</v>
      </c>
      <c r="CH248" s="3">
        <f t="shared" si="395"/>
        <v>0</v>
      </c>
      <c r="CI248" s="3">
        <f>IF(CD248=0,0,IF(CF248-CG248=0,0,MIN(CF248-CG248,$D$1-$C248-SUMIF($J$15:CH$15,"Snowball",$J248:CH248))))</f>
        <v>0</v>
      </c>
      <c r="CJ248" s="3">
        <f t="shared" si="423"/>
        <v>0</v>
      </c>
      <c r="CK248" s="104">
        <f t="shared" si="472"/>
        <v>0</v>
      </c>
      <c r="CL248" s="3">
        <f t="shared" si="473"/>
        <v>0</v>
      </c>
      <c r="CM248" s="3">
        <f t="shared" si="474"/>
        <v>0</v>
      </c>
      <c r="CN248" s="3">
        <f t="shared" si="396"/>
        <v>0</v>
      </c>
      <c r="CO248" s="3">
        <f t="shared" si="397"/>
        <v>0</v>
      </c>
      <c r="CP248" s="3">
        <f>IF(CK248=0,0,IF(CM248-CN248=0,0,MIN(CM248-CN248,$D$1-$C248-SUMIF($J$15:CO$15,"Snowball",$J248:CO248))))</f>
        <v>0</v>
      </c>
      <c r="CQ248" s="3">
        <f t="shared" si="424"/>
        <v>0</v>
      </c>
      <c r="CR248" s="104">
        <f t="shared" si="475"/>
        <v>0</v>
      </c>
      <c r="CS248" s="3">
        <f t="shared" si="476"/>
        <v>0</v>
      </c>
      <c r="CT248" s="3">
        <f t="shared" si="477"/>
        <v>0</v>
      </c>
      <c r="CU248" s="3">
        <f t="shared" si="398"/>
        <v>0</v>
      </c>
      <c r="CV248" s="3">
        <f t="shared" si="399"/>
        <v>0</v>
      </c>
      <c r="CW248" s="3">
        <f>IF(CR248=0,0,IF(CT248-CU248=0,0,MIN(CT248-CU248,$D$1-$C248-SUMIF($J$15:CV$15,"Snowball",$J248:CV248))))</f>
        <v>0</v>
      </c>
      <c r="CX248" s="3">
        <f t="shared" si="425"/>
        <v>0</v>
      </c>
      <c r="CY248" s="104">
        <f t="shared" si="478"/>
        <v>0</v>
      </c>
      <c r="CZ248" s="3">
        <f t="shared" si="479"/>
        <v>0</v>
      </c>
      <c r="DA248" s="3">
        <f t="shared" si="480"/>
        <v>0</v>
      </c>
      <c r="DB248" s="3">
        <f t="shared" si="400"/>
        <v>0</v>
      </c>
      <c r="DC248" s="3">
        <f t="shared" si="401"/>
        <v>0</v>
      </c>
      <c r="DD248" s="3">
        <f>IF(CY248=0,0,IF(DA248-DB248=0,0,MIN(DA248-DB248,$D$1-$C248-SUMIF($J$15:DC$15,"Snowball",$J248:DC248))))</f>
        <v>0</v>
      </c>
      <c r="DE248" s="3">
        <f t="shared" si="426"/>
        <v>0</v>
      </c>
      <c r="DF248" s="104">
        <f t="shared" si="481"/>
        <v>0</v>
      </c>
      <c r="DG248" s="3">
        <f t="shared" si="482"/>
        <v>0</v>
      </c>
      <c r="DH248" s="3">
        <f t="shared" si="483"/>
        <v>0</v>
      </c>
      <c r="DI248" s="3">
        <f t="shared" si="402"/>
        <v>0</v>
      </c>
      <c r="DJ248" s="3">
        <f t="shared" si="403"/>
        <v>0</v>
      </c>
      <c r="DK248" s="3">
        <f>IF(DF248=0,0,IF(DH248-DI248=0,0,MIN(DH248-DI248,$D$1-$C248-SUMIF($J$15:DJ$15,"Snowball",$J248:DJ248))))</f>
        <v>0</v>
      </c>
      <c r="DL248" s="3">
        <f t="shared" si="427"/>
        <v>0</v>
      </c>
      <c r="DM248" s="104">
        <f t="shared" si="484"/>
        <v>0</v>
      </c>
      <c r="DN248" s="3">
        <f t="shared" si="485"/>
        <v>0</v>
      </c>
      <c r="DO248" s="3">
        <f t="shared" si="486"/>
        <v>0</v>
      </c>
      <c r="DP248" s="3">
        <f t="shared" si="404"/>
        <v>0</v>
      </c>
      <c r="DQ248" s="3">
        <f t="shared" si="405"/>
        <v>0</v>
      </c>
      <c r="DR248" s="3">
        <f>IF(DM248=0,0,IF(DO248-DP248=0,0,MIN(DO248-DP248,$D$1-$C248-SUMIF($J$15:DQ$15,"Snowball",$J248:DQ248))))</f>
        <v>0</v>
      </c>
      <c r="DS248" s="3">
        <f t="shared" si="428"/>
        <v>0</v>
      </c>
      <c r="DT248" s="104">
        <f t="shared" si="487"/>
        <v>0</v>
      </c>
      <c r="DU248" s="3">
        <f t="shared" si="488"/>
        <v>0</v>
      </c>
      <c r="DV248" s="3">
        <f t="shared" si="489"/>
        <v>0</v>
      </c>
      <c r="DW248" s="3">
        <f t="shared" si="406"/>
        <v>0</v>
      </c>
      <c r="DX248" s="3">
        <f t="shared" si="407"/>
        <v>0</v>
      </c>
      <c r="DY248" s="3">
        <f>IF(DT248=0,0,IF(DV248-DW248=0,0,MIN(DV248-DW248,$D$1-$C248-SUMIF($J$15:DX$15,"Snowball",$J248:DX248))))</f>
        <v>0</v>
      </c>
      <c r="DZ248" s="3">
        <f t="shared" si="429"/>
        <v>0</v>
      </c>
      <c r="EA248" s="104">
        <f t="shared" si="490"/>
        <v>0</v>
      </c>
      <c r="EB248" s="3">
        <f t="shared" si="491"/>
        <v>0</v>
      </c>
      <c r="EC248" s="3">
        <f t="shared" si="492"/>
        <v>0</v>
      </c>
      <c r="ED248" s="3">
        <f t="shared" si="408"/>
        <v>0</v>
      </c>
      <c r="EE248" s="3">
        <f t="shared" si="409"/>
        <v>0</v>
      </c>
      <c r="EF248" s="3">
        <f>IF(EA248=0,0,IF(EC248-ED248=0,0,MIN(EC248-ED248,$D$1-$C248-SUMIF($J$15:EE$15,"Snowball",$J248:EE248))))</f>
        <v>0</v>
      </c>
      <c r="EG248" s="3">
        <f t="shared" si="430"/>
        <v>0</v>
      </c>
      <c r="EH248" s="104">
        <f t="shared" si="493"/>
        <v>0</v>
      </c>
      <c r="EI248" s="3">
        <f t="shared" si="494"/>
        <v>0</v>
      </c>
      <c r="EJ248" s="3">
        <f t="shared" si="495"/>
        <v>0</v>
      </c>
      <c r="EK248" s="3">
        <f t="shared" si="410"/>
        <v>0</v>
      </c>
      <c r="EL248" s="3">
        <f t="shared" si="411"/>
        <v>0</v>
      </c>
      <c r="EM248" s="3">
        <f>IF(EH248=0,0,IF(EJ248-EK248=0,0,MIN(EJ248-EK248,$D$1-$C248-SUMIF($J$15:EL$15,"Snowball",$J248:EL248))))</f>
        <v>0</v>
      </c>
      <c r="EN248" s="3">
        <f t="shared" si="431"/>
        <v>0</v>
      </c>
    </row>
    <row r="249" spans="1:144" x14ac:dyDescent="0.25">
      <c r="A249" s="1" t="s">
        <v>249</v>
      </c>
      <c r="B249" s="76">
        <f t="shared" si="432"/>
        <v>0</v>
      </c>
      <c r="C249" s="3">
        <f t="shared" si="433"/>
        <v>0</v>
      </c>
      <c r="D249" s="101">
        <f t="shared" si="434"/>
        <v>0</v>
      </c>
      <c r="E249" s="104">
        <f t="shared" si="435"/>
        <v>0</v>
      </c>
      <c r="F249" s="3">
        <f t="shared" si="436"/>
        <v>0</v>
      </c>
      <c r="G249" s="3">
        <f t="shared" si="437"/>
        <v>0</v>
      </c>
      <c r="H249" s="3">
        <f t="shared" si="372"/>
        <v>0</v>
      </c>
      <c r="I249" s="3">
        <f t="shared" si="373"/>
        <v>0</v>
      </c>
      <c r="J249" s="3">
        <f t="shared" si="438"/>
        <v>0</v>
      </c>
      <c r="K249" s="3">
        <f t="shared" si="412"/>
        <v>0</v>
      </c>
      <c r="L249" s="104">
        <f t="shared" si="439"/>
        <v>0</v>
      </c>
      <c r="M249" s="3">
        <f t="shared" si="440"/>
        <v>0</v>
      </c>
      <c r="N249" s="3">
        <f t="shared" si="441"/>
        <v>0</v>
      </c>
      <c r="O249" s="3">
        <f t="shared" si="374"/>
        <v>0</v>
      </c>
      <c r="P249" s="3">
        <f t="shared" si="375"/>
        <v>0</v>
      </c>
      <c r="Q249" s="3">
        <f>IF(L249=0,0,IF(N249-O249=0,0,MIN(N249-O249,$D$1-$C249-SUMIF($J$15:P$15,"Snowball",$J249:P249))))</f>
        <v>0</v>
      </c>
      <c r="R249" s="3">
        <f t="shared" si="413"/>
        <v>0</v>
      </c>
      <c r="S249" s="104">
        <f t="shared" si="442"/>
        <v>0</v>
      </c>
      <c r="T249" s="3">
        <f t="shared" si="443"/>
        <v>0</v>
      </c>
      <c r="U249" s="3">
        <f t="shared" si="444"/>
        <v>0</v>
      </c>
      <c r="V249" s="3">
        <f t="shared" si="376"/>
        <v>0</v>
      </c>
      <c r="W249" s="3">
        <f t="shared" si="377"/>
        <v>0</v>
      </c>
      <c r="X249" s="3">
        <f>IF(S249=0,0,IF(U249-V249=0,0,MIN(U249-V249,$D$1-$C249-SUMIF($J$15:W$15,"Snowball",$J249:W249))))</f>
        <v>0</v>
      </c>
      <c r="Y249" s="3">
        <f t="shared" si="414"/>
        <v>0</v>
      </c>
      <c r="Z249" s="104">
        <f t="shared" si="445"/>
        <v>0</v>
      </c>
      <c r="AA249" s="3">
        <f t="shared" si="446"/>
        <v>0</v>
      </c>
      <c r="AB249" s="3">
        <f t="shared" si="447"/>
        <v>0</v>
      </c>
      <c r="AC249" s="3">
        <f t="shared" si="378"/>
        <v>0</v>
      </c>
      <c r="AD249" s="3">
        <f t="shared" si="379"/>
        <v>0</v>
      </c>
      <c r="AE249" s="3">
        <f>IF(Z249=0,0,IF(AB249-AC249=0,0,MIN(AB249-AC249,$D$1-$C249-SUMIF($J$15:AD$15,"Snowball",$J249:AD249))))</f>
        <v>0</v>
      </c>
      <c r="AF249" s="3">
        <f t="shared" si="415"/>
        <v>0</v>
      </c>
      <c r="AG249" s="104">
        <f t="shared" si="448"/>
        <v>0</v>
      </c>
      <c r="AH249" s="3">
        <f t="shared" si="449"/>
        <v>0</v>
      </c>
      <c r="AI249" s="3">
        <f t="shared" si="450"/>
        <v>0</v>
      </c>
      <c r="AJ249" s="3">
        <f t="shared" si="380"/>
        <v>0</v>
      </c>
      <c r="AK249" s="3">
        <f t="shared" si="381"/>
        <v>0</v>
      </c>
      <c r="AL249" s="3">
        <f>IF(AG249=0,0,IF(AI249-AJ249=0,0,MIN(AI249-AJ249,$D$1-$C249-SUMIF($J$15:AK$15,"Snowball",$J249:AK249))))</f>
        <v>0</v>
      </c>
      <c r="AM249" s="3">
        <f t="shared" si="416"/>
        <v>0</v>
      </c>
      <c r="AN249" s="104">
        <f t="shared" si="451"/>
        <v>0</v>
      </c>
      <c r="AO249" s="3">
        <f t="shared" si="452"/>
        <v>0</v>
      </c>
      <c r="AP249" s="3">
        <f t="shared" si="453"/>
        <v>0</v>
      </c>
      <c r="AQ249" s="3">
        <f t="shared" si="382"/>
        <v>0</v>
      </c>
      <c r="AR249" s="3">
        <f t="shared" si="383"/>
        <v>0</v>
      </c>
      <c r="AS249" s="3">
        <f>IF(AN249=0,0,IF(AP249-AQ249=0,0,MIN(AP249-AQ249,$D$1-$C249-SUMIF($J$15:AR$15,"Snowball",$J249:AR249))))</f>
        <v>0</v>
      </c>
      <c r="AT249" s="3">
        <f t="shared" si="417"/>
        <v>0</v>
      </c>
      <c r="AU249" s="104">
        <f t="shared" si="454"/>
        <v>0</v>
      </c>
      <c r="AV249" s="3">
        <f t="shared" si="455"/>
        <v>0</v>
      </c>
      <c r="AW249" s="3">
        <f t="shared" si="456"/>
        <v>0</v>
      </c>
      <c r="AX249" s="3">
        <f t="shared" si="384"/>
        <v>0</v>
      </c>
      <c r="AY249" s="3">
        <f t="shared" si="385"/>
        <v>0</v>
      </c>
      <c r="AZ249" s="3">
        <f>IF(AU249=0,0,IF(AW249-AX249=0,0,MIN(AW249-AX249,$D$1-$C249-SUMIF($J$15:AY$15,"Snowball",$J249:AY249))))</f>
        <v>0</v>
      </c>
      <c r="BA249" s="3">
        <f t="shared" si="418"/>
        <v>0</v>
      </c>
      <c r="BB249" s="104">
        <f t="shared" si="457"/>
        <v>0</v>
      </c>
      <c r="BC249" s="3">
        <f t="shared" si="458"/>
        <v>0</v>
      </c>
      <c r="BD249" s="3">
        <f t="shared" si="459"/>
        <v>0</v>
      </c>
      <c r="BE249" s="3">
        <f t="shared" si="386"/>
        <v>0</v>
      </c>
      <c r="BF249" s="3">
        <f t="shared" si="387"/>
        <v>0</v>
      </c>
      <c r="BG249" s="3">
        <f>IF(BB249=0,0,IF(BD249-BE249=0,0,MIN(BD249-BE249,$D$1-$C249-SUMIF($J$15:BF$15,"Snowball",$J249:BF249))))</f>
        <v>0</v>
      </c>
      <c r="BH249" s="3">
        <f t="shared" si="419"/>
        <v>0</v>
      </c>
      <c r="BI249" s="104">
        <f t="shared" si="460"/>
        <v>0</v>
      </c>
      <c r="BJ249" s="3">
        <f t="shared" si="461"/>
        <v>0</v>
      </c>
      <c r="BK249" s="3">
        <f t="shared" si="462"/>
        <v>0</v>
      </c>
      <c r="BL249" s="3">
        <f t="shared" si="388"/>
        <v>0</v>
      </c>
      <c r="BM249" s="3">
        <f t="shared" si="389"/>
        <v>0</v>
      </c>
      <c r="BN249" s="3">
        <f>IF(BI249=0,0,IF(BK249-BL249=0,0,MIN(BK249-BL249,$D$1-$C249-SUMIF($J$15:BM$15,"Snowball",$J249:BM249))))</f>
        <v>0</v>
      </c>
      <c r="BO249" s="3">
        <f t="shared" si="420"/>
        <v>0</v>
      </c>
      <c r="BP249" s="104">
        <f t="shared" si="463"/>
        <v>0</v>
      </c>
      <c r="BQ249" s="3">
        <f t="shared" si="464"/>
        <v>0</v>
      </c>
      <c r="BR249" s="3">
        <f t="shared" si="465"/>
        <v>0</v>
      </c>
      <c r="BS249" s="3">
        <f t="shared" si="390"/>
        <v>0</v>
      </c>
      <c r="BT249" s="3">
        <f t="shared" si="391"/>
        <v>0</v>
      </c>
      <c r="BU249" s="3">
        <f>IF(BP249=0,0,IF(BR249-BS249=0,0,MIN(BR249-BS249,$D$1-$C249-SUMIF($J$15:BT$15,"Snowball",$J249:BT249))))</f>
        <v>0</v>
      </c>
      <c r="BV249" s="3">
        <f t="shared" si="421"/>
        <v>0</v>
      </c>
      <c r="BW249" s="104">
        <f t="shared" si="466"/>
        <v>0</v>
      </c>
      <c r="BX249" s="3">
        <f t="shared" si="467"/>
        <v>0</v>
      </c>
      <c r="BY249" s="3">
        <f t="shared" si="468"/>
        <v>0</v>
      </c>
      <c r="BZ249" s="3">
        <f t="shared" si="392"/>
        <v>0</v>
      </c>
      <c r="CA249" s="3">
        <f t="shared" si="393"/>
        <v>0</v>
      </c>
      <c r="CB249" s="3">
        <f>IF(BW249=0,0,IF(BY249-BZ249=0,0,MIN(BY249-BZ249,$D$1-$C249-SUMIF($J$15:CA$15,"Snowball",$J249:CA249))))</f>
        <v>0</v>
      </c>
      <c r="CC249" s="3">
        <f t="shared" si="422"/>
        <v>0</v>
      </c>
      <c r="CD249" s="104">
        <f t="shared" si="469"/>
        <v>0</v>
      </c>
      <c r="CE249" s="3">
        <f t="shared" si="470"/>
        <v>0</v>
      </c>
      <c r="CF249" s="3">
        <f t="shared" si="471"/>
        <v>0</v>
      </c>
      <c r="CG249" s="3">
        <f t="shared" si="394"/>
        <v>0</v>
      </c>
      <c r="CH249" s="3">
        <f t="shared" si="395"/>
        <v>0</v>
      </c>
      <c r="CI249" s="3">
        <f>IF(CD249=0,0,IF(CF249-CG249=0,0,MIN(CF249-CG249,$D$1-$C249-SUMIF($J$15:CH$15,"Snowball",$J249:CH249))))</f>
        <v>0</v>
      </c>
      <c r="CJ249" s="3">
        <f t="shared" si="423"/>
        <v>0</v>
      </c>
      <c r="CK249" s="104">
        <f t="shared" si="472"/>
        <v>0</v>
      </c>
      <c r="CL249" s="3">
        <f t="shared" si="473"/>
        <v>0</v>
      </c>
      <c r="CM249" s="3">
        <f t="shared" si="474"/>
        <v>0</v>
      </c>
      <c r="CN249" s="3">
        <f t="shared" si="396"/>
        <v>0</v>
      </c>
      <c r="CO249" s="3">
        <f t="shared" si="397"/>
        <v>0</v>
      </c>
      <c r="CP249" s="3">
        <f>IF(CK249=0,0,IF(CM249-CN249=0,0,MIN(CM249-CN249,$D$1-$C249-SUMIF($J$15:CO$15,"Snowball",$J249:CO249))))</f>
        <v>0</v>
      </c>
      <c r="CQ249" s="3">
        <f t="shared" si="424"/>
        <v>0</v>
      </c>
      <c r="CR249" s="104">
        <f t="shared" si="475"/>
        <v>0</v>
      </c>
      <c r="CS249" s="3">
        <f t="shared" si="476"/>
        <v>0</v>
      </c>
      <c r="CT249" s="3">
        <f t="shared" si="477"/>
        <v>0</v>
      </c>
      <c r="CU249" s="3">
        <f t="shared" si="398"/>
        <v>0</v>
      </c>
      <c r="CV249" s="3">
        <f t="shared" si="399"/>
        <v>0</v>
      </c>
      <c r="CW249" s="3">
        <f>IF(CR249=0,0,IF(CT249-CU249=0,0,MIN(CT249-CU249,$D$1-$C249-SUMIF($J$15:CV$15,"Snowball",$J249:CV249))))</f>
        <v>0</v>
      </c>
      <c r="CX249" s="3">
        <f t="shared" si="425"/>
        <v>0</v>
      </c>
      <c r="CY249" s="104">
        <f t="shared" si="478"/>
        <v>0</v>
      </c>
      <c r="CZ249" s="3">
        <f t="shared" si="479"/>
        <v>0</v>
      </c>
      <c r="DA249" s="3">
        <f t="shared" si="480"/>
        <v>0</v>
      </c>
      <c r="DB249" s="3">
        <f t="shared" si="400"/>
        <v>0</v>
      </c>
      <c r="DC249" s="3">
        <f t="shared" si="401"/>
        <v>0</v>
      </c>
      <c r="DD249" s="3">
        <f>IF(CY249=0,0,IF(DA249-DB249=0,0,MIN(DA249-DB249,$D$1-$C249-SUMIF($J$15:DC$15,"Snowball",$J249:DC249))))</f>
        <v>0</v>
      </c>
      <c r="DE249" s="3">
        <f t="shared" si="426"/>
        <v>0</v>
      </c>
      <c r="DF249" s="104">
        <f t="shared" si="481"/>
        <v>0</v>
      </c>
      <c r="DG249" s="3">
        <f t="shared" si="482"/>
        <v>0</v>
      </c>
      <c r="DH249" s="3">
        <f t="shared" si="483"/>
        <v>0</v>
      </c>
      <c r="DI249" s="3">
        <f t="shared" si="402"/>
        <v>0</v>
      </c>
      <c r="DJ249" s="3">
        <f t="shared" si="403"/>
        <v>0</v>
      </c>
      <c r="DK249" s="3">
        <f>IF(DF249=0,0,IF(DH249-DI249=0,0,MIN(DH249-DI249,$D$1-$C249-SUMIF($J$15:DJ$15,"Snowball",$J249:DJ249))))</f>
        <v>0</v>
      </c>
      <c r="DL249" s="3">
        <f t="shared" si="427"/>
        <v>0</v>
      </c>
      <c r="DM249" s="104">
        <f t="shared" si="484"/>
        <v>0</v>
      </c>
      <c r="DN249" s="3">
        <f t="shared" si="485"/>
        <v>0</v>
      </c>
      <c r="DO249" s="3">
        <f t="shared" si="486"/>
        <v>0</v>
      </c>
      <c r="DP249" s="3">
        <f t="shared" si="404"/>
        <v>0</v>
      </c>
      <c r="DQ249" s="3">
        <f t="shared" si="405"/>
        <v>0</v>
      </c>
      <c r="DR249" s="3">
        <f>IF(DM249=0,0,IF(DO249-DP249=0,0,MIN(DO249-DP249,$D$1-$C249-SUMIF($J$15:DQ$15,"Snowball",$J249:DQ249))))</f>
        <v>0</v>
      </c>
      <c r="DS249" s="3">
        <f t="shared" si="428"/>
        <v>0</v>
      </c>
      <c r="DT249" s="104">
        <f t="shared" si="487"/>
        <v>0</v>
      </c>
      <c r="DU249" s="3">
        <f t="shared" si="488"/>
        <v>0</v>
      </c>
      <c r="DV249" s="3">
        <f t="shared" si="489"/>
        <v>0</v>
      </c>
      <c r="DW249" s="3">
        <f t="shared" si="406"/>
        <v>0</v>
      </c>
      <c r="DX249" s="3">
        <f t="shared" si="407"/>
        <v>0</v>
      </c>
      <c r="DY249" s="3">
        <f>IF(DT249=0,0,IF(DV249-DW249=0,0,MIN(DV249-DW249,$D$1-$C249-SUMIF($J$15:DX$15,"Snowball",$J249:DX249))))</f>
        <v>0</v>
      </c>
      <c r="DZ249" s="3">
        <f t="shared" si="429"/>
        <v>0</v>
      </c>
      <c r="EA249" s="104">
        <f t="shared" si="490"/>
        <v>0</v>
      </c>
      <c r="EB249" s="3">
        <f t="shared" si="491"/>
        <v>0</v>
      </c>
      <c r="EC249" s="3">
        <f t="shared" si="492"/>
        <v>0</v>
      </c>
      <c r="ED249" s="3">
        <f t="shared" si="408"/>
        <v>0</v>
      </c>
      <c r="EE249" s="3">
        <f t="shared" si="409"/>
        <v>0</v>
      </c>
      <c r="EF249" s="3">
        <f>IF(EA249=0,0,IF(EC249-ED249=0,0,MIN(EC249-ED249,$D$1-$C249-SUMIF($J$15:EE$15,"Snowball",$J249:EE249))))</f>
        <v>0</v>
      </c>
      <c r="EG249" s="3">
        <f t="shared" si="430"/>
        <v>0</v>
      </c>
      <c r="EH249" s="104">
        <f t="shared" si="493"/>
        <v>0</v>
      </c>
      <c r="EI249" s="3">
        <f t="shared" si="494"/>
        <v>0</v>
      </c>
      <c r="EJ249" s="3">
        <f t="shared" si="495"/>
        <v>0</v>
      </c>
      <c r="EK249" s="3">
        <f t="shared" si="410"/>
        <v>0</v>
      </c>
      <c r="EL249" s="3">
        <f t="shared" si="411"/>
        <v>0</v>
      </c>
      <c r="EM249" s="3">
        <f>IF(EH249=0,0,IF(EJ249-EK249=0,0,MIN(EJ249-EK249,$D$1-$C249-SUMIF($J$15:EL$15,"Snowball",$J249:EL249))))</f>
        <v>0</v>
      </c>
      <c r="EN249" s="3">
        <f t="shared" si="431"/>
        <v>0</v>
      </c>
    </row>
    <row r="250" spans="1:144" x14ac:dyDescent="0.25">
      <c r="A250" s="1" t="s">
        <v>250</v>
      </c>
      <c r="B250" s="76">
        <f t="shared" si="432"/>
        <v>0</v>
      </c>
      <c r="C250" s="3">
        <f t="shared" si="433"/>
        <v>0</v>
      </c>
      <c r="D250" s="101">
        <f t="shared" si="434"/>
        <v>0</v>
      </c>
      <c r="E250" s="104">
        <f t="shared" si="435"/>
        <v>0</v>
      </c>
      <c r="F250" s="3">
        <f t="shared" si="436"/>
        <v>0</v>
      </c>
      <c r="G250" s="3">
        <f t="shared" si="437"/>
        <v>0</v>
      </c>
      <c r="H250" s="3">
        <f t="shared" si="372"/>
        <v>0</v>
      </c>
      <c r="I250" s="3">
        <f t="shared" si="373"/>
        <v>0</v>
      </c>
      <c r="J250" s="3">
        <f t="shared" si="438"/>
        <v>0</v>
      </c>
      <c r="K250" s="3">
        <f t="shared" si="412"/>
        <v>0</v>
      </c>
      <c r="L250" s="104">
        <f t="shared" si="439"/>
        <v>0</v>
      </c>
      <c r="M250" s="3">
        <f t="shared" si="440"/>
        <v>0</v>
      </c>
      <c r="N250" s="3">
        <f t="shared" si="441"/>
        <v>0</v>
      </c>
      <c r="O250" s="3">
        <f t="shared" si="374"/>
        <v>0</v>
      </c>
      <c r="P250" s="3">
        <f t="shared" si="375"/>
        <v>0</v>
      </c>
      <c r="Q250" s="3">
        <f>IF(L250=0,0,IF(N250-O250=0,0,MIN(N250-O250,$D$1-$C250-SUMIF($J$15:P$15,"Snowball",$J250:P250))))</f>
        <v>0</v>
      </c>
      <c r="R250" s="3">
        <f t="shared" si="413"/>
        <v>0</v>
      </c>
      <c r="S250" s="104">
        <f t="shared" si="442"/>
        <v>0</v>
      </c>
      <c r="T250" s="3">
        <f t="shared" si="443"/>
        <v>0</v>
      </c>
      <c r="U250" s="3">
        <f t="shared" si="444"/>
        <v>0</v>
      </c>
      <c r="V250" s="3">
        <f t="shared" si="376"/>
        <v>0</v>
      </c>
      <c r="W250" s="3">
        <f t="shared" si="377"/>
        <v>0</v>
      </c>
      <c r="X250" s="3">
        <f>IF(S250=0,0,IF(U250-V250=0,0,MIN(U250-V250,$D$1-$C250-SUMIF($J$15:W$15,"Snowball",$J250:W250))))</f>
        <v>0</v>
      </c>
      <c r="Y250" s="3">
        <f t="shared" si="414"/>
        <v>0</v>
      </c>
      <c r="Z250" s="104">
        <f t="shared" si="445"/>
        <v>0</v>
      </c>
      <c r="AA250" s="3">
        <f t="shared" si="446"/>
        <v>0</v>
      </c>
      <c r="AB250" s="3">
        <f t="shared" si="447"/>
        <v>0</v>
      </c>
      <c r="AC250" s="3">
        <f t="shared" si="378"/>
        <v>0</v>
      </c>
      <c r="AD250" s="3">
        <f t="shared" si="379"/>
        <v>0</v>
      </c>
      <c r="AE250" s="3">
        <f>IF(Z250=0,0,IF(AB250-AC250=0,0,MIN(AB250-AC250,$D$1-$C250-SUMIF($J$15:AD$15,"Snowball",$J250:AD250))))</f>
        <v>0</v>
      </c>
      <c r="AF250" s="3">
        <f t="shared" si="415"/>
        <v>0</v>
      </c>
      <c r="AG250" s="104">
        <f t="shared" si="448"/>
        <v>0</v>
      </c>
      <c r="AH250" s="3">
        <f t="shared" si="449"/>
        <v>0</v>
      </c>
      <c r="AI250" s="3">
        <f t="shared" si="450"/>
        <v>0</v>
      </c>
      <c r="AJ250" s="3">
        <f t="shared" si="380"/>
        <v>0</v>
      </c>
      <c r="AK250" s="3">
        <f t="shared" si="381"/>
        <v>0</v>
      </c>
      <c r="AL250" s="3">
        <f>IF(AG250=0,0,IF(AI250-AJ250=0,0,MIN(AI250-AJ250,$D$1-$C250-SUMIF($J$15:AK$15,"Snowball",$J250:AK250))))</f>
        <v>0</v>
      </c>
      <c r="AM250" s="3">
        <f t="shared" si="416"/>
        <v>0</v>
      </c>
      <c r="AN250" s="104">
        <f t="shared" si="451"/>
        <v>0</v>
      </c>
      <c r="AO250" s="3">
        <f t="shared" si="452"/>
        <v>0</v>
      </c>
      <c r="AP250" s="3">
        <f t="shared" si="453"/>
        <v>0</v>
      </c>
      <c r="AQ250" s="3">
        <f t="shared" si="382"/>
        <v>0</v>
      </c>
      <c r="AR250" s="3">
        <f t="shared" si="383"/>
        <v>0</v>
      </c>
      <c r="AS250" s="3">
        <f>IF(AN250=0,0,IF(AP250-AQ250=0,0,MIN(AP250-AQ250,$D$1-$C250-SUMIF($J$15:AR$15,"Snowball",$J250:AR250))))</f>
        <v>0</v>
      </c>
      <c r="AT250" s="3">
        <f t="shared" si="417"/>
        <v>0</v>
      </c>
      <c r="AU250" s="104">
        <f t="shared" si="454"/>
        <v>0</v>
      </c>
      <c r="AV250" s="3">
        <f t="shared" si="455"/>
        <v>0</v>
      </c>
      <c r="AW250" s="3">
        <f t="shared" si="456"/>
        <v>0</v>
      </c>
      <c r="AX250" s="3">
        <f t="shared" si="384"/>
        <v>0</v>
      </c>
      <c r="AY250" s="3">
        <f t="shared" si="385"/>
        <v>0</v>
      </c>
      <c r="AZ250" s="3">
        <f>IF(AU250=0,0,IF(AW250-AX250=0,0,MIN(AW250-AX250,$D$1-$C250-SUMIF($J$15:AY$15,"Snowball",$J250:AY250))))</f>
        <v>0</v>
      </c>
      <c r="BA250" s="3">
        <f t="shared" si="418"/>
        <v>0</v>
      </c>
      <c r="BB250" s="104">
        <f t="shared" si="457"/>
        <v>0</v>
      </c>
      <c r="BC250" s="3">
        <f t="shared" si="458"/>
        <v>0</v>
      </c>
      <c r="BD250" s="3">
        <f t="shared" si="459"/>
        <v>0</v>
      </c>
      <c r="BE250" s="3">
        <f t="shared" si="386"/>
        <v>0</v>
      </c>
      <c r="BF250" s="3">
        <f t="shared" si="387"/>
        <v>0</v>
      </c>
      <c r="BG250" s="3">
        <f>IF(BB250=0,0,IF(BD250-BE250=0,0,MIN(BD250-BE250,$D$1-$C250-SUMIF($J$15:BF$15,"Snowball",$J250:BF250))))</f>
        <v>0</v>
      </c>
      <c r="BH250" s="3">
        <f t="shared" si="419"/>
        <v>0</v>
      </c>
      <c r="BI250" s="104">
        <f t="shared" si="460"/>
        <v>0</v>
      </c>
      <c r="BJ250" s="3">
        <f t="shared" si="461"/>
        <v>0</v>
      </c>
      <c r="BK250" s="3">
        <f t="shared" si="462"/>
        <v>0</v>
      </c>
      <c r="BL250" s="3">
        <f t="shared" si="388"/>
        <v>0</v>
      </c>
      <c r="BM250" s="3">
        <f t="shared" si="389"/>
        <v>0</v>
      </c>
      <c r="BN250" s="3">
        <f>IF(BI250=0,0,IF(BK250-BL250=0,0,MIN(BK250-BL250,$D$1-$C250-SUMIF($J$15:BM$15,"Snowball",$J250:BM250))))</f>
        <v>0</v>
      </c>
      <c r="BO250" s="3">
        <f t="shared" si="420"/>
        <v>0</v>
      </c>
      <c r="BP250" s="104">
        <f t="shared" si="463"/>
        <v>0</v>
      </c>
      <c r="BQ250" s="3">
        <f t="shared" si="464"/>
        <v>0</v>
      </c>
      <c r="BR250" s="3">
        <f t="shared" si="465"/>
        <v>0</v>
      </c>
      <c r="BS250" s="3">
        <f t="shared" si="390"/>
        <v>0</v>
      </c>
      <c r="BT250" s="3">
        <f t="shared" si="391"/>
        <v>0</v>
      </c>
      <c r="BU250" s="3">
        <f>IF(BP250=0,0,IF(BR250-BS250=0,0,MIN(BR250-BS250,$D$1-$C250-SUMIF($J$15:BT$15,"Snowball",$J250:BT250))))</f>
        <v>0</v>
      </c>
      <c r="BV250" s="3">
        <f t="shared" si="421"/>
        <v>0</v>
      </c>
      <c r="BW250" s="104">
        <f t="shared" si="466"/>
        <v>0</v>
      </c>
      <c r="BX250" s="3">
        <f t="shared" si="467"/>
        <v>0</v>
      </c>
      <c r="BY250" s="3">
        <f t="shared" si="468"/>
        <v>0</v>
      </c>
      <c r="BZ250" s="3">
        <f t="shared" si="392"/>
        <v>0</v>
      </c>
      <c r="CA250" s="3">
        <f t="shared" si="393"/>
        <v>0</v>
      </c>
      <c r="CB250" s="3">
        <f>IF(BW250=0,0,IF(BY250-BZ250=0,0,MIN(BY250-BZ250,$D$1-$C250-SUMIF($J$15:CA$15,"Snowball",$J250:CA250))))</f>
        <v>0</v>
      </c>
      <c r="CC250" s="3">
        <f t="shared" si="422"/>
        <v>0</v>
      </c>
      <c r="CD250" s="104">
        <f t="shared" si="469"/>
        <v>0</v>
      </c>
      <c r="CE250" s="3">
        <f t="shared" si="470"/>
        <v>0</v>
      </c>
      <c r="CF250" s="3">
        <f t="shared" si="471"/>
        <v>0</v>
      </c>
      <c r="CG250" s="3">
        <f t="shared" si="394"/>
        <v>0</v>
      </c>
      <c r="CH250" s="3">
        <f t="shared" si="395"/>
        <v>0</v>
      </c>
      <c r="CI250" s="3">
        <f>IF(CD250=0,0,IF(CF250-CG250=0,0,MIN(CF250-CG250,$D$1-$C250-SUMIF($J$15:CH$15,"Snowball",$J250:CH250))))</f>
        <v>0</v>
      </c>
      <c r="CJ250" s="3">
        <f t="shared" si="423"/>
        <v>0</v>
      </c>
      <c r="CK250" s="104">
        <f t="shared" si="472"/>
        <v>0</v>
      </c>
      <c r="CL250" s="3">
        <f t="shared" si="473"/>
        <v>0</v>
      </c>
      <c r="CM250" s="3">
        <f t="shared" si="474"/>
        <v>0</v>
      </c>
      <c r="CN250" s="3">
        <f t="shared" si="396"/>
        <v>0</v>
      </c>
      <c r="CO250" s="3">
        <f t="shared" si="397"/>
        <v>0</v>
      </c>
      <c r="CP250" s="3">
        <f>IF(CK250=0,0,IF(CM250-CN250=0,0,MIN(CM250-CN250,$D$1-$C250-SUMIF($J$15:CO$15,"Snowball",$J250:CO250))))</f>
        <v>0</v>
      </c>
      <c r="CQ250" s="3">
        <f t="shared" si="424"/>
        <v>0</v>
      </c>
      <c r="CR250" s="104">
        <f t="shared" si="475"/>
        <v>0</v>
      </c>
      <c r="CS250" s="3">
        <f t="shared" si="476"/>
        <v>0</v>
      </c>
      <c r="CT250" s="3">
        <f t="shared" si="477"/>
        <v>0</v>
      </c>
      <c r="CU250" s="3">
        <f t="shared" si="398"/>
        <v>0</v>
      </c>
      <c r="CV250" s="3">
        <f t="shared" si="399"/>
        <v>0</v>
      </c>
      <c r="CW250" s="3">
        <f>IF(CR250=0,0,IF(CT250-CU250=0,0,MIN(CT250-CU250,$D$1-$C250-SUMIF($J$15:CV$15,"Snowball",$J250:CV250))))</f>
        <v>0</v>
      </c>
      <c r="CX250" s="3">
        <f t="shared" si="425"/>
        <v>0</v>
      </c>
      <c r="CY250" s="104">
        <f t="shared" si="478"/>
        <v>0</v>
      </c>
      <c r="CZ250" s="3">
        <f t="shared" si="479"/>
        <v>0</v>
      </c>
      <c r="DA250" s="3">
        <f t="shared" si="480"/>
        <v>0</v>
      </c>
      <c r="DB250" s="3">
        <f t="shared" si="400"/>
        <v>0</v>
      </c>
      <c r="DC250" s="3">
        <f t="shared" si="401"/>
        <v>0</v>
      </c>
      <c r="DD250" s="3">
        <f>IF(CY250=0,0,IF(DA250-DB250=0,0,MIN(DA250-DB250,$D$1-$C250-SUMIF($J$15:DC$15,"Snowball",$J250:DC250))))</f>
        <v>0</v>
      </c>
      <c r="DE250" s="3">
        <f t="shared" si="426"/>
        <v>0</v>
      </c>
      <c r="DF250" s="104">
        <f t="shared" si="481"/>
        <v>0</v>
      </c>
      <c r="DG250" s="3">
        <f t="shared" si="482"/>
        <v>0</v>
      </c>
      <c r="DH250" s="3">
        <f t="shared" si="483"/>
        <v>0</v>
      </c>
      <c r="DI250" s="3">
        <f t="shared" si="402"/>
        <v>0</v>
      </c>
      <c r="DJ250" s="3">
        <f t="shared" si="403"/>
        <v>0</v>
      </c>
      <c r="DK250" s="3">
        <f>IF(DF250=0,0,IF(DH250-DI250=0,0,MIN(DH250-DI250,$D$1-$C250-SUMIF($J$15:DJ$15,"Snowball",$J250:DJ250))))</f>
        <v>0</v>
      </c>
      <c r="DL250" s="3">
        <f t="shared" si="427"/>
        <v>0</v>
      </c>
      <c r="DM250" s="104">
        <f t="shared" si="484"/>
        <v>0</v>
      </c>
      <c r="DN250" s="3">
        <f t="shared" si="485"/>
        <v>0</v>
      </c>
      <c r="DO250" s="3">
        <f t="shared" si="486"/>
        <v>0</v>
      </c>
      <c r="DP250" s="3">
        <f t="shared" si="404"/>
        <v>0</v>
      </c>
      <c r="DQ250" s="3">
        <f t="shared" si="405"/>
        <v>0</v>
      </c>
      <c r="DR250" s="3">
        <f>IF(DM250=0,0,IF(DO250-DP250=0,0,MIN(DO250-DP250,$D$1-$C250-SUMIF($J$15:DQ$15,"Snowball",$J250:DQ250))))</f>
        <v>0</v>
      </c>
      <c r="DS250" s="3">
        <f t="shared" si="428"/>
        <v>0</v>
      </c>
      <c r="DT250" s="104">
        <f t="shared" si="487"/>
        <v>0</v>
      </c>
      <c r="DU250" s="3">
        <f t="shared" si="488"/>
        <v>0</v>
      </c>
      <c r="DV250" s="3">
        <f t="shared" si="489"/>
        <v>0</v>
      </c>
      <c r="DW250" s="3">
        <f t="shared" si="406"/>
        <v>0</v>
      </c>
      <c r="DX250" s="3">
        <f t="shared" si="407"/>
        <v>0</v>
      </c>
      <c r="DY250" s="3">
        <f>IF(DT250=0,0,IF(DV250-DW250=0,0,MIN(DV250-DW250,$D$1-$C250-SUMIF($J$15:DX$15,"Snowball",$J250:DX250))))</f>
        <v>0</v>
      </c>
      <c r="DZ250" s="3">
        <f t="shared" si="429"/>
        <v>0</v>
      </c>
      <c r="EA250" s="104">
        <f t="shared" si="490"/>
        <v>0</v>
      </c>
      <c r="EB250" s="3">
        <f t="shared" si="491"/>
        <v>0</v>
      </c>
      <c r="EC250" s="3">
        <f t="shared" si="492"/>
        <v>0</v>
      </c>
      <c r="ED250" s="3">
        <f t="shared" si="408"/>
        <v>0</v>
      </c>
      <c r="EE250" s="3">
        <f t="shared" si="409"/>
        <v>0</v>
      </c>
      <c r="EF250" s="3">
        <f>IF(EA250=0,0,IF(EC250-ED250=0,0,MIN(EC250-ED250,$D$1-$C250-SUMIF($J$15:EE$15,"Snowball",$J250:EE250))))</f>
        <v>0</v>
      </c>
      <c r="EG250" s="3">
        <f t="shared" si="430"/>
        <v>0</v>
      </c>
      <c r="EH250" s="104">
        <f t="shared" si="493"/>
        <v>0</v>
      </c>
      <c r="EI250" s="3">
        <f t="shared" si="494"/>
        <v>0</v>
      </c>
      <c r="EJ250" s="3">
        <f t="shared" si="495"/>
        <v>0</v>
      </c>
      <c r="EK250" s="3">
        <f t="shared" si="410"/>
        <v>0</v>
      </c>
      <c r="EL250" s="3">
        <f t="shared" si="411"/>
        <v>0</v>
      </c>
      <c r="EM250" s="3">
        <f>IF(EH250=0,0,IF(EJ250-EK250=0,0,MIN(EJ250-EK250,$D$1-$C250-SUMIF($J$15:EL$15,"Snowball",$J250:EL250))))</f>
        <v>0</v>
      </c>
      <c r="EN250" s="3">
        <f t="shared" si="431"/>
        <v>0</v>
      </c>
    </row>
    <row r="251" spans="1:144" x14ac:dyDescent="0.25">
      <c r="A251" s="1" t="s">
        <v>251</v>
      </c>
      <c r="B251" s="76">
        <f t="shared" si="432"/>
        <v>0</v>
      </c>
      <c r="C251" s="3">
        <f t="shared" si="433"/>
        <v>0</v>
      </c>
      <c r="D251" s="101">
        <f t="shared" si="434"/>
        <v>0</v>
      </c>
      <c r="E251" s="104">
        <f t="shared" si="435"/>
        <v>0</v>
      </c>
      <c r="F251" s="3">
        <f t="shared" si="436"/>
        <v>0</v>
      </c>
      <c r="G251" s="3">
        <f t="shared" si="437"/>
        <v>0</v>
      </c>
      <c r="H251" s="3">
        <f t="shared" si="372"/>
        <v>0</v>
      </c>
      <c r="I251" s="3">
        <f t="shared" si="373"/>
        <v>0</v>
      </c>
      <c r="J251" s="3">
        <f t="shared" si="438"/>
        <v>0</v>
      </c>
      <c r="K251" s="3">
        <f t="shared" si="412"/>
        <v>0</v>
      </c>
      <c r="L251" s="104">
        <f t="shared" si="439"/>
        <v>0</v>
      </c>
      <c r="M251" s="3">
        <f t="shared" si="440"/>
        <v>0</v>
      </c>
      <c r="N251" s="3">
        <f t="shared" si="441"/>
        <v>0</v>
      </c>
      <c r="O251" s="3">
        <f t="shared" si="374"/>
        <v>0</v>
      </c>
      <c r="P251" s="3">
        <f t="shared" si="375"/>
        <v>0</v>
      </c>
      <c r="Q251" s="3">
        <f>IF(L251=0,0,IF(N251-O251=0,0,MIN(N251-O251,$D$1-$C251-SUMIF($J$15:P$15,"Snowball",$J251:P251))))</f>
        <v>0</v>
      </c>
      <c r="R251" s="3">
        <f t="shared" si="413"/>
        <v>0</v>
      </c>
      <c r="S251" s="104">
        <f t="shared" si="442"/>
        <v>0</v>
      </c>
      <c r="T251" s="3">
        <f t="shared" si="443"/>
        <v>0</v>
      </c>
      <c r="U251" s="3">
        <f t="shared" si="444"/>
        <v>0</v>
      </c>
      <c r="V251" s="3">
        <f t="shared" si="376"/>
        <v>0</v>
      </c>
      <c r="W251" s="3">
        <f t="shared" si="377"/>
        <v>0</v>
      </c>
      <c r="X251" s="3">
        <f>IF(S251=0,0,IF(U251-V251=0,0,MIN(U251-V251,$D$1-$C251-SUMIF($J$15:W$15,"Snowball",$J251:W251))))</f>
        <v>0</v>
      </c>
      <c r="Y251" s="3">
        <f t="shared" si="414"/>
        <v>0</v>
      </c>
      <c r="Z251" s="104">
        <f t="shared" si="445"/>
        <v>0</v>
      </c>
      <c r="AA251" s="3">
        <f t="shared" si="446"/>
        <v>0</v>
      </c>
      <c r="AB251" s="3">
        <f t="shared" si="447"/>
        <v>0</v>
      </c>
      <c r="AC251" s="3">
        <f t="shared" si="378"/>
        <v>0</v>
      </c>
      <c r="AD251" s="3">
        <f t="shared" si="379"/>
        <v>0</v>
      </c>
      <c r="AE251" s="3">
        <f>IF(Z251=0,0,IF(AB251-AC251=0,0,MIN(AB251-AC251,$D$1-$C251-SUMIF($J$15:AD$15,"Snowball",$J251:AD251))))</f>
        <v>0</v>
      </c>
      <c r="AF251" s="3">
        <f t="shared" si="415"/>
        <v>0</v>
      </c>
      <c r="AG251" s="104">
        <f t="shared" si="448"/>
        <v>0</v>
      </c>
      <c r="AH251" s="3">
        <f t="shared" si="449"/>
        <v>0</v>
      </c>
      <c r="AI251" s="3">
        <f t="shared" si="450"/>
        <v>0</v>
      </c>
      <c r="AJ251" s="3">
        <f t="shared" si="380"/>
        <v>0</v>
      </c>
      <c r="AK251" s="3">
        <f t="shared" si="381"/>
        <v>0</v>
      </c>
      <c r="AL251" s="3">
        <f>IF(AG251=0,0,IF(AI251-AJ251=0,0,MIN(AI251-AJ251,$D$1-$C251-SUMIF($J$15:AK$15,"Snowball",$J251:AK251))))</f>
        <v>0</v>
      </c>
      <c r="AM251" s="3">
        <f t="shared" si="416"/>
        <v>0</v>
      </c>
      <c r="AN251" s="104">
        <f t="shared" si="451"/>
        <v>0</v>
      </c>
      <c r="AO251" s="3">
        <f t="shared" si="452"/>
        <v>0</v>
      </c>
      <c r="AP251" s="3">
        <f t="shared" si="453"/>
        <v>0</v>
      </c>
      <c r="AQ251" s="3">
        <f t="shared" si="382"/>
        <v>0</v>
      </c>
      <c r="AR251" s="3">
        <f t="shared" si="383"/>
        <v>0</v>
      </c>
      <c r="AS251" s="3">
        <f>IF(AN251=0,0,IF(AP251-AQ251=0,0,MIN(AP251-AQ251,$D$1-$C251-SUMIF($J$15:AR$15,"Snowball",$J251:AR251))))</f>
        <v>0</v>
      </c>
      <c r="AT251" s="3">
        <f t="shared" si="417"/>
        <v>0</v>
      </c>
      <c r="AU251" s="104">
        <f t="shared" si="454"/>
        <v>0</v>
      </c>
      <c r="AV251" s="3">
        <f t="shared" si="455"/>
        <v>0</v>
      </c>
      <c r="AW251" s="3">
        <f t="shared" si="456"/>
        <v>0</v>
      </c>
      <c r="AX251" s="3">
        <f t="shared" si="384"/>
        <v>0</v>
      </c>
      <c r="AY251" s="3">
        <f t="shared" si="385"/>
        <v>0</v>
      </c>
      <c r="AZ251" s="3">
        <f>IF(AU251=0,0,IF(AW251-AX251=0,0,MIN(AW251-AX251,$D$1-$C251-SUMIF($J$15:AY$15,"Snowball",$J251:AY251))))</f>
        <v>0</v>
      </c>
      <c r="BA251" s="3">
        <f t="shared" si="418"/>
        <v>0</v>
      </c>
      <c r="BB251" s="104">
        <f t="shared" si="457"/>
        <v>0</v>
      </c>
      <c r="BC251" s="3">
        <f t="shared" si="458"/>
        <v>0</v>
      </c>
      <c r="BD251" s="3">
        <f t="shared" si="459"/>
        <v>0</v>
      </c>
      <c r="BE251" s="3">
        <f t="shared" si="386"/>
        <v>0</v>
      </c>
      <c r="BF251" s="3">
        <f t="shared" si="387"/>
        <v>0</v>
      </c>
      <c r="BG251" s="3">
        <f>IF(BB251=0,0,IF(BD251-BE251=0,0,MIN(BD251-BE251,$D$1-$C251-SUMIF($J$15:BF$15,"Snowball",$J251:BF251))))</f>
        <v>0</v>
      </c>
      <c r="BH251" s="3">
        <f t="shared" si="419"/>
        <v>0</v>
      </c>
      <c r="BI251" s="104">
        <f t="shared" si="460"/>
        <v>0</v>
      </c>
      <c r="BJ251" s="3">
        <f t="shared" si="461"/>
        <v>0</v>
      </c>
      <c r="BK251" s="3">
        <f t="shared" si="462"/>
        <v>0</v>
      </c>
      <c r="BL251" s="3">
        <f t="shared" si="388"/>
        <v>0</v>
      </c>
      <c r="BM251" s="3">
        <f t="shared" si="389"/>
        <v>0</v>
      </c>
      <c r="BN251" s="3">
        <f>IF(BI251=0,0,IF(BK251-BL251=0,0,MIN(BK251-BL251,$D$1-$C251-SUMIF($J$15:BM$15,"Snowball",$J251:BM251))))</f>
        <v>0</v>
      </c>
      <c r="BO251" s="3">
        <f t="shared" si="420"/>
        <v>0</v>
      </c>
      <c r="BP251" s="104">
        <f t="shared" si="463"/>
        <v>0</v>
      </c>
      <c r="BQ251" s="3">
        <f t="shared" si="464"/>
        <v>0</v>
      </c>
      <c r="BR251" s="3">
        <f t="shared" si="465"/>
        <v>0</v>
      </c>
      <c r="BS251" s="3">
        <f t="shared" si="390"/>
        <v>0</v>
      </c>
      <c r="BT251" s="3">
        <f t="shared" si="391"/>
        <v>0</v>
      </c>
      <c r="BU251" s="3">
        <f>IF(BP251=0,0,IF(BR251-BS251=0,0,MIN(BR251-BS251,$D$1-$C251-SUMIF($J$15:BT$15,"Snowball",$J251:BT251))))</f>
        <v>0</v>
      </c>
      <c r="BV251" s="3">
        <f t="shared" si="421"/>
        <v>0</v>
      </c>
      <c r="BW251" s="104">
        <f t="shared" si="466"/>
        <v>0</v>
      </c>
      <c r="BX251" s="3">
        <f t="shared" si="467"/>
        <v>0</v>
      </c>
      <c r="BY251" s="3">
        <f t="shared" si="468"/>
        <v>0</v>
      </c>
      <c r="BZ251" s="3">
        <f t="shared" si="392"/>
        <v>0</v>
      </c>
      <c r="CA251" s="3">
        <f t="shared" si="393"/>
        <v>0</v>
      </c>
      <c r="CB251" s="3">
        <f>IF(BW251=0,0,IF(BY251-BZ251=0,0,MIN(BY251-BZ251,$D$1-$C251-SUMIF($J$15:CA$15,"Snowball",$J251:CA251))))</f>
        <v>0</v>
      </c>
      <c r="CC251" s="3">
        <f t="shared" si="422"/>
        <v>0</v>
      </c>
      <c r="CD251" s="104">
        <f t="shared" si="469"/>
        <v>0</v>
      </c>
      <c r="CE251" s="3">
        <f t="shared" si="470"/>
        <v>0</v>
      </c>
      <c r="CF251" s="3">
        <f t="shared" si="471"/>
        <v>0</v>
      </c>
      <c r="CG251" s="3">
        <f t="shared" si="394"/>
        <v>0</v>
      </c>
      <c r="CH251" s="3">
        <f t="shared" si="395"/>
        <v>0</v>
      </c>
      <c r="CI251" s="3">
        <f>IF(CD251=0,0,IF(CF251-CG251=0,0,MIN(CF251-CG251,$D$1-$C251-SUMIF($J$15:CH$15,"Snowball",$J251:CH251))))</f>
        <v>0</v>
      </c>
      <c r="CJ251" s="3">
        <f t="shared" si="423"/>
        <v>0</v>
      </c>
      <c r="CK251" s="104">
        <f t="shared" si="472"/>
        <v>0</v>
      </c>
      <c r="CL251" s="3">
        <f t="shared" si="473"/>
        <v>0</v>
      </c>
      <c r="CM251" s="3">
        <f t="shared" si="474"/>
        <v>0</v>
      </c>
      <c r="CN251" s="3">
        <f t="shared" si="396"/>
        <v>0</v>
      </c>
      <c r="CO251" s="3">
        <f t="shared" si="397"/>
        <v>0</v>
      </c>
      <c r="CP251" s="3">
        <f>IF(CK251=0,0,IF(CM251-CN251=0,0,MIN(CM251-CN251,$D$1-$C251-SUMIF($J$15:CO$15,"Snowball",$J251:CO251))))</f>
        <v>0</v>
      </c>
      <c r="CQ251" s="3">
        <f t="shared" si="424"/>
        <v>0</v>
      </c>
      <c r="CR251" s="104">
        <f t="shared" si="475"/>
        <v>0</v>
      </c>
      <c r="CS251" s="3">
        <f t="shared" si="476"/>
        <v>0</v>
      </c>
      <c r="CT251" s="3">
        <f t="shared" si="477"/>
        <v>0</v>
      </c>
      <c r="CU251" s="3">
        <f t="shared" si="398"/>
        <v>0</v>
      </c>
      <c r="CV251" s="3">
        <f t="shared" si="399"/>
        <v>0</v>
      </c>
      <c r="CW251" s="3">
        <f>IF(CR251=0,0,IF(CT251-CU251=0,0,MIN(CT251-CU251,$D$1-$C251-SUMIF($J$15:CV$15,"Snowball",$J251:CV251))))</f>
        <v>0</v>
      </c>
      <c r="CX251" s="3">
        <f t="shared" si="425"/>
        <v>0</v>
      </c>
      <c r="CY251" s="104">
        <f t="shared" si="478"/>
        <v>0</v>
      </c>
      <c r="CZ251" s="3">
        <f t="shared" si="479"/>
        <v>0</v>
      </c>
      <c r="DA251" s="3">
        <f t="shared" si="480"/>
        <v>0</v>
      </c>
      <c r="DB251" s="3">
        <f t="shared" si="400"/>
        <v>0</v>
      </c>
      <c r="DC251" s="3">
        <f t="shared" si="401"/>
        <v>0</v>
      </c>
      <c r="DD251" s="3">
        <f>IF(CY251=0,0,IF(DA251-DB251=0,0,MIN(DA251-DB251,$D$1-$C251-SUMIF($J$15:DC$15,"Snowball",$J251:DC251))))</f>
        <v>0</v>
      </c>
      <c r="DE251" s="3">
        <f t="shared" si="426"/>
        <v>0</v>
      </c>
      <c r="DF251" s="104">
        <f t="shared" si="481"/>
        <v>0</v>
      </c>
      <c r="DG251" s="3">
        <f t="shared" si="482"/>
        <v>0</v>
      </c>
      <c r="DH251" s="3">
        <f t="shared" si="483"/>
        <v>0</v>
      </c>
      <c r="DI251" s="3">
        <f t="shared" si="402"/>
        <v>0</v>
      </c>
      <c r="DJ251" s="3">
        <f t="shared" si="403"/>
        <v>0</v>
      </c>
      <c r="DK251" s="3">
        <f>IF(DF251=0,0,IF(DH251-DI251=0,0,MIN(DH251-DI251,$D$1-$C251-SUMIF($J$15:DJ$15,"Snowball",$J251:DJ251))))</f>
        <v>0</v>
      </c>
      <c r="DL251" s="3">
        <f t="shared" si="427"/>
        <v>0</v>
      </c>
      <c r="DM251" s="104">
        <f t="shared" si="484"/>
        <v>0</v>
      </c>
      <c r="DN251" s="3">
        <f t="shared" si="485"/>
        <v>0</v>
      </c>
      <c r="DO251" s="3">
        <f t="shared" si="486"/>
        <v>0</v>
      </c>
      <c r="DP251" s="3">
        <f t="shared" si="404"/>
        <v>0</v>
      </c>
      <c r="DQ251" s="3">
        <f t="shared" si="405"/>
        <v>0</v>
      </c>
      <c r="DR251" s="3">
        <f>IF(DM251=0,0,IF(DO251-DP251=0,0,MIN(DO251-DP251,$D$1-$C251-SUMIF($J$15:DQ$15,"Snowball",$J251:DQ251))))</f>
        <v>0</v>
      </c>
      <c r="DS251" s="3">
        <f t="shared" si="428"/>
        <v>0</v>
      </c>
      <c r="DT251" s="104">
        <f t="shared" si="487"/>
        <v>0</v>
      </c>
      <c r="DU251" s="3">
        <f t="shared" si="488"/>
        <v>0</v>
      </c>
      <c r="DV251" s="3">
        <f t="shared" si="489"/>
        <v>0</v>
      </c>
      <c r="DW251" s="3">
        <f t="shared" si="406"/>
        <v>0</v>
      </c>
      <c r="DX251" s="3">
        <f t="shared" si="407"/>
        <v>0</v>
      </c>
      <c r="DY251" s="3">
        <f>IF(DT251=0,0,IF(DV251-DW251=0,0,MIN(DV251-DW251,$D$1-$C251-SUMIF($J$15:DX$15,"Snowball",$J251:DX251))))</f>
        <v>0</v>
      </c>
      <c r="DZ251" s="3">
        <f t="shared" si="429"/>
        <v>0</v>
      </c>
      <c r="EA251" s="104">
        <f t="shared" si="490"/>
        <v>0</v>
      </c>
      <c r="EB251" s="3">
        <f t="shared" si="491"/>
        <v>0</v>
      </c>
      <c r="EC251" s="3">
        <f t="shared" si="492"/>
        <v>0</v>
      </c>
      <c r="ED251" s="3">
        <f t="shared" si="408"/>
        <v>0</v>
      </c>
      <c r="EE251" s="3">
        <f t="shared" si="409"/>
        <v>0</v>
      </c>
      <c r="EF251" s="3">
        <f>IF(EA251=0,0,IF(EC251-ED251=0,0,MIN(EC251-ED251,$D$1-$C251-SUMIF($J$15:EE$15,"Snowball",$J251:EE251))))</f>
        <v>0</v>
      </c>
      <c r="EG251" s="3">
        <f t="shared" si="430"/>
        <v>0</v>
      </c>
      <c r="EH251" s="104">
        <f t="shared" si="493"/>
        <v>0</v>
      </c>
      <c r="EI251" s="3">
        <f t="shared" si="494"/>
        <v>0</v>
      </c>
      <c r="EJ251" s="3">
        <f t="shared" si="495"/>
        <v>0</v>
      </c>
      <c r="EK251" s="3">
        <f t="shared" si="410"/>
        <v>0</v>
      </c>
      <c r="EL251" s="3">
        <f t="shared" si="411"/>
        <v>0</v>
      </c>
      <c r="EM251" s="3">
        <f>IF(EH251=0,0,IF(EJ251-EK251=0,0,MIN(EJ251-EK251,$D$1-$C251-SUMIF($J$15:EL$15,"Snowball",$J251:EL251))))</f>
        <v>0</v>
      </c>
      <c r="EN251" s="3">
        <f t="shared" si="431"/>
        <v>0</v>
      </c>
    </row>
    <row r="252" spans="1:144" x14ac:dyDescent="0.25">
      <c r="A252" s="1" t="s">
        <v>252</v>
      </c>
      <c r="B252" s="76">
        <f t="shared" si="432"/>
        <v>0</v>
      </c>
      <c r="C252" s="3">
        <f t="shared" si="433"/>
        <v>0</v>
      </c>
      <c r="D252" s="101">
        <f t="shared" si="434"/>
        <v>0</v>
      </c>
      <c r="E252" s="104">
        <f t="shared" si="435"/>
        <v>0</v>
      </c>
      <c r="F252" s="3">
        <f t="shared" si="436"/>
        <v>0</v>
      </c>
      <c r="G252" s="3">
        <f t="shared" si="437"/>
        <v>0</v>
      </c>
      <c r="H252" s="3">
        <f t="shared" si="372"/>
        <v>0</v>
      </c>
      <c r="I252" s="3">
        <f t="shared" si="373"/>
        <v>0</v>
      </c>
      <c r="J252" s="3">
        <f t="shared" si="438"/>
        <v>0</v>
      </c>
      <c r="K252" s="3">
        <f t="shared" si="412"/>
        <v>0</v>
      </c>
      <c r="L252" s="104">
        <f t="shared" si="439"/>
        <v>0</v>
      </c>
      <c r="M252" s="3">
        <f t="shared" si="440"/>
        <v>0</v>
      </c>
      <c r="N252" s="3">
        <f t="shared" si="441"/>
        <v>0</v>
      </c>
      <c r="O252" s="3">
        <f t="shared" si="374"/>
        <v>0</v>
      </c>
      <c r="P252" s="3">
        <f t="shared" si="375"/>
        <v>0</v>
      </c>
      <c r="Q252" s="3">
        <f>IF(L252=0,0,IF(N252-O252=0,0,MIN(N252-O252,$D$1-$C252-SUMIF($J$15:P$15,"Snowball",$J252:P252))))</f>
        <v>0</v>
      </c>
      <c r="R252" s="3">
        <f t="shared" si="413"/>
        <v>0</v>
      </c>
      <c r="S252" s="104">
        <f t="shared" si="442"/>
        <v>0</v>
      </c>
      <c r="T252" s="3">
        <f t="shared" si="443"/>
        <v>0</v>
      </c>
      <c r="U252" s="3">
        <f t="shared" si="444"/>
        <v>0</v>
      </c>
      <c r="V252" s="3">
        <f t="shared" si="376"/>
        <v>0</v>
      </c>
      <c r="W252" s="3">
        <f t="shared" si="377"/>
        <v>0</v>
      </c>
      <c r="X252" s="3">
        <f>IF(S252=0,0,IF(U252-V252=0,0,MIN(U252-V252,$D$1-$C252-SUMIF($J$15:W$15,"Snowball",$J252:W252))))</f>
        <v>0</v>
      </c>
      <c r="Y252" s="3">
        <f t="shared" si="414"/>
        <v>0</v>
      </c>
      <c r="Z252" s="104">
        <f t="shared" si="445"/>
        <v>0</v>
      </c>
      <c r="AA252" s="3">
        <f t="shared" si="446"/>
        <v>0</v>
      </c>
      <c r="AB252" s="3">
        <f t="shared" si="447"/>
        <v>0</v>
      </c>
      <c r="AC252" s="3">
        <f t="shared" si="378"/>
        <v>0</v>
      </c>
      <c r="AD252" s="3">
        <f t="shared" si="379"/>
        <v>0</v>
      </c>
      <c r="AE252" s="3">
        <f>IF(Z252=0,0,IF(AB252-AC252=0,0,MIN(AB252-AC252,$D$1-$C252-SUMIF($J$15:AD$15,"Snowball",$J252:AD252))))</f>
        <v>0</v>
      </c>
      <c r="AF252" s="3">
        <f t="shared" si="415"/>
        <v>0</v>
      </c>
      <c r="AG252" s="104">
        <f t="shared" si="448"/>
        <v>0</v>
      </c>
      <c r="AH252" s="3">
        <f t="shared" si="449"/>
        <v>0</v>
      </c>
      <c r="AI252" s="3">
        <f t="shared" si="450"/>
        <v>0</v>
      </c>
      <c r="AJ252" s="3">
        <f t="shared" si="380"/>
        <v>0</v>
      </c>
      <c r="AK252" s="3">
        <f t="shared" si="381"/>
        <v>0</v>
      </c>
      <c r="AL252" s="3">
        <f>IF(AG252=0,0,IF(AI252-AJ252=0,0,MIN(AI252-AJ252,$D$1-$C252-SUMIF($J$15:AK$15,"Snowball",$J252:AK252))))</f>
        <v>0</v>
      </c>
      <c r="AM252" s="3">
        <f t="shared" si="416"/>
        <v>0</v>
      </c>
      <c r="AN252" s="104">
        <f t="shared" si="451"/>
        <v>0</v>
      </c>
      <c r="AO252" s="3">
        <f t="shared" si="452"/>
        <v>0</v>
      </c>
      <c r="AP252" s="3">
        <f t="shared" si="453"/>
        <v>0</v>
      </c>
      <c r="AQ252" s="3">
        <f t="shared" si="382"/>
        <v>0</v>
      </c>
      <c r="AR252" s="3">
        <f t="shared" si="383"/>
        <v>0</v>
      </c>
      <c r="AS252" s="3">
        <f>IF(AN252=0,0,IF(AP252-AQ252=0,0,MIN(AP252-AQ252,$D$1-$C252-SUMIF($J$15:AR$15,"Snowball",$J252:AR252))))</f>
        <v>0</v>
      </c>
      <c r="AT252" s="3">
        <f t="shared" si="417"/>
        <v>0</v>
      </c>
      <c r="AU252" s="104">
        <f t="shared" si="454"/>
        <v>0</v>
      </c>
      <c r="AV252" s="3">
        <f t="shared" si="455"/>
        <v>0</v>
      </c>
      <c r="AW252" s="3">
        <f t="shared" si="456"/>
        <v>0</v>
      </c>
      <c r="AX252" s="3">
        <f t="shared" si="384"/>
        <v>0</v>
      </c>
      <c r="AY252" s="3">
        <f t="shared" si="385"/>
        <v>0</v>
      </c>
      <c r="AZ252" s="3">
        <f>IF(AU252=0,0,IF(AW252-AX252=0,0,MIN(AW252-AX252,$D$1-$C252-SUMIF($J$15:AY$15,"Snowball",$J252:AY252))))</f>
        <v>0</v>
      </c>
      <c r="BA252" s="3">
        <f t="shared" si="418"/>
        <v>0</v>
      </c>
      <c r="BB252" s="104">
        <f t="shared" si="457"/>
        <v>0</v>
      </c>
      <c r="BC252" s="3">
        <f t="shared" si="458"/>
        <v>0</v>
      </c>
      <c r="BD252" s="3">
        <f t="shared" si="459"/>
        <v>0</v>
      </c>
      <c r="BE252" s="3">
        <f t="shared" si="386"/>
        <v>0</v>
      </c>
      <c r="BF252" s="3">
        <f t="shared" si="387"/>
        <v>0</v>
      </c>
      <c r="BG252" s="3">
        <f>IF(BB252=0,0,IF(BD252-BE252=0,0,MIN(BD252-BE252,$D$1-$C252-SUMIF($J$15:BF$15,"Snowball",$J252:BF252))))</f>
        <v>0</v>
      </c>
      <c r="BH252" s="3">
        <f t="shared" si="419"/>
        <v>0</v>
      </c>
      <c r="BI252" s="104">
        <f t="shared" si="460"/>
        <v>0</v>
      </c>
      <c r="BJ252" s="3">
        <f t="shared" si="461"/>
        <v>0</v>
      </c>
      <c r="BK252" s="3">
        <f t="shared" si="462"/>
        <v>0</v>
      </c>
      <c r="BL252" s="3">
        <f t="shared" si="388"/>
        <v>0</v>
      </c>
      <c r="BM252" s="3">
        <f t="shared" si="389"/>
        <v>0</v>
      </c>
      <c r="BN252" s="3">
        <f>IF(BI252=0,0,IF(BK252-BL252=0,0,MIN(BK252-BL252,$D$1-$C252-SUMIF($J$15:BM$15,"Snowball",$J252:BM252))))</f>
        <v>0</v>
      </c>
      <c r="BO252" s="3">
        <f t="shared" si="420"/>
        <v>0</v>
      </c>
      <c r="BP252" s="104">
        <f t="shared" si="463"/>
        <v>0</v>
      </c>
      <c r="BQ252" s="3">
        <f t="shared" si="464"/>
        <v>0</v>
      </c>
      <c r="BR252" s="3">
        <f t="shared" si="465"/>
        <v>0</v>
      </c>
      <c r="BS252" s="3">
        <f t="shared" si="390"/>
        <v>0</v>
      </c>
      <c r="BT252" s="3">
        <f t="shared" si="391"/>
        <v>0</v>
      </c>
      <c r="BU252" s="3">
        <f>IF(BP252=0,0,IF(BR252-BS252=0,0,MIN(BR252-BS252,$D$1-$C252-SUMIF($J$15:BT$15,"Snowball",$J252:BT252))))</f>
        <v>0</v>
      </c>
      <c r="BV252" s="3">
        <f t="shared" si="421"/>
        <v>0</v>
      </c>
      <c r="BW252" s="104">
        <f t="shared" si="466"/>
        <v>0</v>
      </c>
      <c r="BX252" s="3">
        <f t="shared" si="467"/>
        <v>0</v>
      </c>
      <c r="BY252" s="3">
        <f t="shared" si="468"/>
        <v>0</v>
      </c>
      <c r="BZ252" s="3">
        <f t="shared" si="392"/>
        <v>0</v>
      </c>
      <c r="CA252" s="3">
        <f t="shared" si="393"/>
        <v>0</v>
      </c>
      <c r="CB252" s="3">
        <f>IF(BW252=0,0,IF(BY252-BZ252=0,0,MIN(BY252-BZ252,$D$1-$C252-SUMIF($J$15:CA$15,"Snowball",$J252:CA252))))</f>
        <v>0</v>
      </c>
      <c r="CC252" s="3">
        <f t="shared" si="422"/>
        <v>0</v>
      </c>
      <c r="CD252" s="104">
        <f t="shared" si="469"/>
        <v>0</v>
      </c>
      <c r="CE252" s="3">
        <f t="shared" si="470"/>
        <v>0</v>
      </c>
      <c r="CF252" s="3">
        <f t="shared" si="471"/>
        <v>0</v>
      </c>
      <c r="CG252" s="3">
        <f t="shared" si="394"/>
        <v>0</v>
      </c>
      <c r="CH252" s="3">
        <f t="shared" si="395"/>
        <v>0</v>
      </c>
      <c r="CI252" s="3">
        <f>IF(CD252=0,0,IF(CF252-CG252=0,0,MIN(CF252-CG252,$D$1-$C252-SUMIF($J$15:CH$15,"Snowball",$J252:CH252))))</f>
        <v>0</v>
      </c>
      <c r="CJ252" s="3">
        <f t="shared" si="423"/>
        <v>0</v>
      </c>
      <c r="CK252" s="104">
        <f t="shared" si="472"/>
        <v>0</v>
      </c>
      <c r="CL252" s="3">
        <f t="shared" si="473"/>
        <v>0</v>
      </c>
      <c r="CM252" s="3">
        <f t="shared" si="474"/>
        <v>0</v>
      </c>
      <c r="CN252" s="3">
        <f t="shared" si="396"/>
        <v>0</v>
      </c>
      <c r="CO252" s="3">
        <f t="shared" si="397"/>
        <v>0</v>
      </c>
      <c r="CP252" s="3">
        <f>IF(CK252=0,0,IF(CM252-CN252=0,0,MIN(CM252-CN252,$D$1-$C252-SUMIF($J$15:CO$15,"Snowball",$J252:CO252))))</f>
        <v>0</v>
      </c>
      <c r="CQ252" s="3">
        <f t="shared" si="424"/>
        <v>0</v>
      </c>
      <c r="CR252" s="104">
        <f t="shared" si="475"/>
        <v>0</v>
      </c>
      <c r="CS252" s="3">
        <f t="shared" si="476"/>
        <v>0</v>
      </c>
      <c r="CT252" s="3">
        <f t="shared" si="477"/>
        <v>0</v>
      </c>
      <c r="CU252" s="3">
        <f t="shared" si="398"/>
        <v>0</v>
      </c>
      <c r="CV252" s="3">
        <f t="shared" si="399"/>
        <v>0</v>
      </c>
      <c r="CW252" s="3">
        <f>IF(CR252=0,0,IF(CT252-CU252=0,0,MIN(CT252-CU252,$D$1-$C252-SUMIF($J$15:CV$15,"Snowball",$J252:CV252))))</f>
        <v>0</v>
      </c>
      <c r="CX252" s="3">
        <f t="shared" si="425"/>
        <v>0</v>
      </c>
      <c r="CY252" s="104">
        <f t="shared" si="478"/>
        <v>0</v>
      </c>
      <c r="CZ252" s="3">
        <f t="shared" si="479"/>
        <v>0</v>
      </c>
      <c r="DA252" s="3">
        <f t="shared" si="480"/>
        <v>0</v>
      </c>
      <c r="DB252" s="3">
        <f t="shared" si="400"/>
        <v>0</v>
      </c>
      <c r="DC252" s="3">
        <f t="shared" si="401"/>
        <v>0</v>
      </c>
      <c r="DD252" s="3">
        <f>IF(CY252=0,0,IF(DA252-DB252=0,0,MIN(DA252-DB252,$D$1-$C252-SUMIF($J$15:DC$15,"Snowball",$J252:DC252))))</f>
        <v>0</v>
      </c>
      <c r="DE252" s="3">
        <f t="shared" si="426"/>
        <v>0</v>
      </c>
      <c r="DF252" s="104">
        <f t="shared" si="481"/>
        <v>0</v>
      </c>
      <c r="DG252" s="3">
        <f t="shared" si="482"/>
        <v>0</v>
      </c>
      <c r="DH252" s="3">
        <f t="shared" si="483"/>
        <v>0</v>
      </c>
      <c r="DI252" s="3">
        <f t="shared" si="402"/>
        <v>0</v>
      </c>
      <c r="DJ252" s="3">
        <f t="shared" si="403"/>
        <v>0</v>
      </c>
      <c r="DK252" s="3">
        <f>IF(DF252=0,0,IF(DH252-DI252=0,0,MIN(DH252-DI252,$D$1-$C252-SUMIF($J$15:DJ$15,"Snowball",$J252:DJ252))))</f>
        <v>0</v>
      </c>
      <c r="DL252" s="3">
        <f t="shared" si="427"/>
        <v>0</v>
      </c>
      <c r="DM252" s="104">
        <f t="shared" si="484"/>
        <v>0</v>
      </c>
      <c r="DN252" s="3">
        <f t="shared" si="485"/>
        <v>0</v>
      </c>
      <c r="DO252" s="3">
        <f t="shared" si="486"/>
        <v>0</v>
      </c>
      <c r="DP252" s="3">
        <f t="shared" si="404"/>
        <v>0</v>
      </c>
      <c r="DQ252" s="3">
        <f t="shared" si="405"/>
        <v>0</v>
      </c>
      <c r="DR252" s="3">
        <f>IF(DM252=0,0,IF(DO252-DP252=0,0,MIN(DO252-DP252,$D$1-$C252-SUMIF($J$15:DQ$15,"Snowball",$J252:DQ252))))</f>
        <v>0</v>
      </c>
      <c r="DS252" s="3">
        <f t="shared" si="428"/>
        <v>0</v>
      </c>
      <c r="DT252" s="104">
        <f t="shared" si="487"/>
        <v>0</v>
      </c>
      <c r="DU252" s="3">
        <f t="shared" si="488"/>
        <v>0</v>
      </c>
      <c r="DV252" s="3">
        <f t="shared" si="489"/>
        <v>0</v>
      </c>
      <c r="DW252" s="3">
        <f t="shared" si="406"/>
        <v>0</v>
      </c>
      <c r="DX252" s="3">
        <f t="shared" si="407"/>
        <v>0</v>
      </c>
      <c r="DY252" s="3">
        <f>IF(DT252=0,0,IF(DV252-DW252=0,0,MIN(DV252-DW252,$D$1-$C252-SUMIF($J$15:DX$15,"Snowball",$J252:DX252))))</f>
        <v>0</v>
      </c>
      <c r="DZ252" s="3">
        <f t="shared" si="429"/>
        <v>0</v>
      </c>
      <c r="EA252" s="104">
        <f t="shared" si="490"/>
        <v>0</v>
      </c>
      <c r="EB252" s="3">
        <f t="shared" si="491"/>
        <v>0</v>
      </c>
      <c r="EC252" s="3">
        <f t="shared" si="492"/>
        <v>0</v>
      </c>
      <c r="ED252" s="3">
        <f t="shared" si="408"/>
        <v>0</v>
      </c>
      <c r="EE252" s="3">
        <f t="shared" si="409"/>
        <v>0</v>
      </c>
      <c r="EF252" s="3">
        <f>IF(EA252=0,0,IF(EC252-ED252=0,0,MIN(EC252-ED252,$D$1-$C252-SUMIF($J$15:EE$15,"Snowball",$J252:EE252))))</f>
        <v>0</v>
      </c>
      <c r="EG252" s="3">
        <f t="shared" si="430"/>
        <v>0</v>
      </c>
      <c r="EH252" s="104">
        <f t="shared" si="493"/>
        <v>0</v>
      </c>
      <c r="EI252" s="3">
        <f t="shared" si="494"/>
        <v>0</v>
      </c>
      <c r="EJ252" s="3">
        <f t="shared" si="495"/>
        <v>0</v>
      </c>
      <c r="EK252" s="3">
        <f t="shared" si="410"/>
        <v>0</v>
      </c>
      <c r="EL252" s="3">
        <f t="shared" si="411"/>
        <v>0</v>
      </c>
      <c r="EM252" s="3">
        <f>IF(EH252=0,0,IF(EJ252-EK252=0,0,MIN(EJ252-EK252,$D$1-$C252-SUMIF($J$15:EL$15,"Snowball",$J252:EL252))))</f>
        <v>0</v>
      </c>
      <c r="EN252" s="3">
        <f t="shared" si="431"/>
        <v>0</v>
      </c>
    </row>
    <row r="253" spans="1:144" x14ac:dyDescent="0.25">
      <c r="A253" s="1" t="s">
        <v>253</v>
      </c>
      <c r="B253" s="76">
        <f t="shared" si="432"/>
        <v>0</v>
      </c>
      <c r="C253" s="3">
        <f t="shared" si="433"/>
        <v>0</v>
      </c>
      <c r="D253" s="101">
        <f t="shared" si="434"/>
        <v>0</v>
      </c>
      <c r="E253" s="104">
        <f t="shared" si="435"/>
        <v>0</v>
      </c>
      <c r="F253" s="3">
        <f t="shared" si="436"/>
        <v>0</v>
      </c>
      <c r="G253" s="3">
        <f t="shared" si="437"/>
        <v>0</v>
      </c>
      <c r="H253" s="3">
        <f t="shared" si="372"/>
        <v>0</v>
      </c>
      <c r="I253" s="3">
        <f t="shared" si="373"/>
        <v>0</v>
      </c>
      <c r="J253" s="3">
        <f t="shared" si="438"/>
        <v>0</v>
      </c>
      <c r="K253" s="3">
        <f t="shared" si="412"/>
        <v>0</v>
      </c>
      <c r="L253" s="104">
        <f t="shared" si="439"/>
        <v>0</v>
      </c>
      <c r="M253" s="3">
        <f t="shared" si="440"/>
        <v>0</v>
      </c>
      <c r="N253" s="3">
        <f t="shared" si="441"/>
        <v>0</v>
      </c>
      <c r="O253" s="3">
        <f t="shared" si="374"/>
        <v>0</v>
      </c>
      <c r="P253" s="3">
        <f t="shared" si="375"/>
        <v>0</v>
      </c>
      <c r="Q253" s="3">
        <f>IF(L253=0,0,IF(N253-O253=0,0,MIN(N253-O253,$D$1-$C253-SUMIF($J$15:P$15,"Snowball",$J253:P253))))</f>
        <v>0</v>
      </c>
      <c r="R253" s="3">
        <f t="shared" si="413"/>
        <v>0</v>
      </c>
      <c r="S253" s="104">
        <f t="shared" si="442"/>
        <v>0</v>
      </c>
      <c r="T253" s="3">
        <f t="shared" si="443"/>
        <v>0</v>
      </c>
      <c r="U253" s="3">
        <f t="shared" si="444"/>
        <v>0</v>
      </c>
      <c r="V253" s="3">
        <f t="shared" si="376"/>
        <v>0</v>
      </c>
      <c r="W253" s="3">
        <f t="shared" si="377"/>
        <v>0</v>
      </c>
      <c r="X253" s="3">
        <f>IF(S253=0,0,IF(U253-V253=0,0,MIN(U253-V253,$D$1-$C253-SUMIF($J$15:W$15,"Snowball",$J253:W253))))</f>
        <v>0</v>
      </c>
      <c r="Y253" s="3">
        <f t="shared" si="414"/>
        <v>0</v>
      </c>
      <c r="Z253" s="104">
        <f t="shared" si="445"/>
        <v>0</v>
      </c>
      <c r="AA253" s="3">
        <f t="shared" si="446"/>
        <v>0</v>
      </c>
      <c r="AB253" s="3">
        <f t="shared" si="447"/>
        <v>0</v>
      </c>
      <c r="AC253" s="3">
        <f t="shared" si="378"/>
        <v>0</v>
      </c>
      <c r="AD253" s="3">
        <f t="shared" si="379"/>
        <v>0</v>
      </c>
      <c r="AE253" s="3">
        <f>IF(Z253=0,0,IF(AB253-AC253=0,0,MIN(AB253-AC253,$D$1-$C253-SUMIF($J$15:AD$15,"Snowball",$J253:AD253))))</f>
        <v>0</v>
      </c>
      <c r="AF253" s="3">
        <f t="shared" si="415"/>
        <v>0</v>
      </c>
      <c r="AG253" s="104">
        <f t="shared" si="448"/>
        <v>0</v>
      </c>
      <c r="AH253" s="3">
        <f t="shared" si="449"/>
        <v>0</v>
      </c>
      <c r="AI253" s="3">
        <f t="shared" si="450"/>
        <v>0</v>
      </c>
      <c r="AJ253" s="3">
        <f t="shared" si="380"/>
        <v>0</v>
      </c>
      <c r="AK253" s="3">
        <f t="shared" si="381"/>
        <v>0</v>
      </c>
      <c r="AL253" s="3">
        <f>IF(AG253=0,0,IF(AI253-AJ253=0,0,MIN(AI253-AJ253,$D$1-$C253-SUMIF($J$15:AK$15,"Snowball",$J253:AK253))))</f>
        <v>0</v>
      </c>
      <c r="AM253" s="3">
        <f t="shared" si="416"/>
        <v>0</v>
      </c>
      <c r="AN253" s="104">
        <f t="shared" si="451"/>
        <v>0</v>
      </c>
      <c r="AO253" s="3">
        <f t="shared" si="452"/>
        <v>0</v>
      </c>
      <c r="AP253" s="3">
        <f t="shared" si="453"/>
        <v>0</v>
      </c>
      <c r="AQ253" s="3">
        <f t="shared" si="382"/>
        <v>0</v>
      </c>
      <c r="AR253" s="3">
        <f t="shared" si="383"/>
        <v>0</v>
      </c>
      <c r="AS253" s="3">
        <f>IF(AN253=0,0,IF(AP253-AQ253=0,0,MIN(AP253-AQ253,$D$1-$C253-SUMIF($J$15:AR$15,"Snowball",$J253:AR253))))</f>
        <v>0</v>
      </c>
      <c r="AT253" s="3">
        <f t="shared" si="417"/>
        <v>0</v>
      </c>
      <c r="AU253" s="104">
        <f t="shared" si="454"/>
        <v>0</v>
      </c>
      <c r="AV253" s="3">
        <f t="shared" si="455"/>
        <v>0</v>
      </c>
      <c r="AW253" s="3">
        <f t="shared" si="456"/>
        <v>0</v>
      </c>
      <c r="AX253" s="3">
        <f t="shared" si="384"/>
        <v>0</v>
      </c>
      <c r="AY253" s="3">
        <f t="shared" si="385"/>
        <v>0</v>
      </c>
      <c r="AZ253" s="3">
        <f>IF(AU253=0,0,IF(AW253-AX253=0,0,MIN(AW253-AX253,$D$1-$C253-SUMIF($J$15:AY$15,"Snowball",$J253:AY253))))</f>
        <v>0</v>
      </c>
      <c r="BA253" s="3">
        <f t="shared" si="418"/>
        <v>0</v>
      </c>
      <c r="BB253" s="104">
        <f t="shared" si="457"/>
        <v>0</v>
      </c>
      <c r="BC253" s="3">
        <f t="shared" si="458"/>
        <v>0</v>
      </c>
      <c r="BD253" s="3">
        <f t="shared" si="459"/>
        <v>0</v>
      </c>
      <c r="BE253" s="3">
        <f t="shared" si="386"/>
        <v>0</v>
      </c>
      <c r="BF253" s="3">
        <f t="shared" si="387"/>
        <v>0</v>
      </c>
      <c r="BG253" s="3">
        <f>IF(BB253=0,0,IF(BD253-BE253=0,0,MIN(BD253-BE253,$D$1-$C253-SUMIF($J$15:BF$15,"Snowball",$J253:BF253))))</f>
        <v>0</v>
      </c>
      <c r="BH253" s="3">
        <f t="shared" si="419"/>
        <v>0</v>
      </c>
      <c r="BI253" s="104">
        <f t="shared" si="460"/>
        <v>0</v>
      </c>
      <c r="BJ253" s="3">
        <f t="shared" si="461"/>
        <v>0</v>
      </c>
      <c r="BK253" s="3">
        <f t="shared" si="462"/>
        <v>0</v>
      </c>
      <c r="BL253" s="3">
        <f t="shared" si="388"/>
        <v>0</v>
      </c>
      <c r="BM253" s="3">
        <f t="shared" si="389"/>
        <v>0</v>
      </c>
      <c r="BN253" s="3">
        <f>IF(BI253=0,0,IF(BK253-BL253=0,0,MIN(BK253-BL253,$D$1-$C253-SUMIF($J$15:BM$15,"Snowball",$J253:BM253))))</f>
        <v>0</v>
      </c>
      <c r="BO253" s="3">
        <f t="shared" si="420"/>
        <v>0</v>
      </c>
      <c r="BP253" s="104">
        <f t="shared" si="463"/>
        <v>0</v>
      </c>
      <c r="BQ253" s="3">
        <f t="shared" si="464"/>
        <v>0</v>
      </c>
      <c r="BR253" s="3">
        <f t="shared" si="465"/>
        <v>0</v>
      </c>
      <c r="BS253" s="3">
        <f t="shared" si="390"/>
        <v>0</v>
      </c>
      <c r="BT253" s="3">
        <f t="shared" si="391"/>
        <v>0</v>
      </c>
      <c r="BU253" s="3">
        <f>IF(BP253=0,0,IF(BR253-BS253=0,0,MIN(BR253-BS253,$D$1-$C253-SUMIF($J$15:BT$15,"Snowball",$J253:BT253))))</f>
        <v>0</v>
      </c>
      <c r="BV253" s="3">
        <f t="shared" si="421"/>
        <v>0</v>
      </c>
      <c r="BW253" s="104">
        <f t="shared" si="466"/>
        <v>0</v>
      </c>
      <c r="BX253" s="3">
        <f t="shared" si="467"/>
        <v>0</v>
      </c>
      <c r="BY253" s="3">
        <f t="shared" si="468"/>
        <v>0</v>
      </c>
      <c r="BZ253" s="3">
        <f t="shared" si="392"/>
        <v>0</v>
      </c>
      <c r="CA253" s="3">
        <f t="shared" si="393"/>
        <v>0</v>
      </c>
      <c r="CB253" s="3">
        <f>IF(BW253=0,0,IF(BY253-BZ253=0,0,MIN(BY253-BZ253,$D$1-$C253-SUMIF($J$15:CA$15,"Snowball",$J253:CA253))))</f>
        <v>0</v>
      </c>
      <c r="CC253" s="3">
        <f t="shared" si="422"/>
        <v>0</v>
      </c>
      <c r="CD253" s="104">
        <f t="shared" si="469"/>
        <v>0</v>
      </c>
      <c r="CE253" s="3">
        <f t="shared" si="470"/>
        <v>0</v>
      </c>
      <c r="CF253" s="3">
        <f t="shared" si="471"/>
        <v>0</v>
      </c>
      <c r="CG253" s="3">
        <f t="shared" si="394"/>
        <v>0</v>
      </c>
      <c r="CH253" s="3">
        <f t="shared" si="395"/>
        <v>0</v>
      </c>
      <c r="CI253" s="3">
        <f>IF(CD253=0,0,IF(CF253-CG253=0,0,MIN(CF253-CG253,$D$1-$C253-SUMIF($J$15:CH$15,"Snowball",$J253:CH253))))</f>
        <v>0</v>
      </c>
      <c r="CJ253" s="3">
        <f t="shared" si="423"/>
        <v>0</v>
      </c>
      <c r="CK253" s="104">
        <f t="shared" si="472"/>
        <v>0</v>
      </c>
      <c r="CL253" s="3">
        <f t="shared" si="473"/>
        <v>0</v>
      </c>
      <c r="CM253" s="3">
        <f t="shared" si="474"/>
        <v>0</v>
      </c>
      <c r="CN253" s="3">
        <f t="shared" si="396"/>
        <v>0</v>
      </c>
      <c r="CO253" s="3">
        <f t="shared" si="397"/>
        <v>0</v>
      </c>
      <c r="CP253" s="3">
        <f>IF(CK253=0,0,IF(CM253-CN253=0,0,MIN(CM253-CN253,$D$1-$C253-SUMIF($J$15:CO$15,"Snowball",$J253:CO253))))</f>
        <v>0</v>
      </c>
      <c r="CQ253" s="3">
        <f t="shared" si="424"/>
        <v>0</v>
      </c>
      <c r="CR253" s="104">
        <f t="shared" si="475"/>
        <v>0</v>
      </c>
      <c r="CS253" s="3">
        <f t="shared" si="476"/>
        <v>0</v>
      </c>
      <c r="CT253" s="3">
        <f t="shared" si="477"/>
        <v>0</v>
      </c>
      <c r="CU253" s="3">
        <f t="shared" si="398"/>
        <v>0</v>
      </c>
      <c r="CV253" s="3">
        <f t="shared" si="399"/>
        <v>0</v>
      </c>
      <c r="CW253" s="3">
        <f>IF(CR253=0,0,IF(CT253-CU253=0,0,MIN(CT253-CU253,$D$1-$C253-SUMIF($J$15:CV$15,"Snowball",$J253:CV253))))</f>
        <v>0</v>
      </c>
      <c r="CX253" s="3">
        <f t="shared" si="425"/>
        <v>0</v>
      </c>
      <c r="CY253" s="104">
        <f t="shared" si="478"/>
        <v>0</v>
      </c>
      <c r="CZ253" s="3">
        <f t="shared" si="479"/>
        <v>0</v>
      </c>
      <c r="DA253" s="3">
        <f t="shared" si="480"/>
        <v>0</v>
      </c>
      <c r="DB253" s="3">
        <f t="shared" si="400"/>
        <v>0</v>
      </c>
      <c r="DC253" s="3">
        <f t="shared" si="401"/>
        <v>0</v>
      </c>
      <c r="DD253" s="3">
        <f>IF(CY253=0,0,IF(DA253-DB253=0,0,MIN(DA253-DB253,$D$1-$C253-SUMIF($J$15:DC$15,"Snowball",$J253:DC253))))</f>
        <v>0</v>
      </c>
      <c r="DE253" s="3">
        <f t="shared" si="426"/>
        <v>0</v>
      </c>
      <c r="DF253" s="104">
        <f t="shared" si="481"/>
        <v>0</v>
      </c>
      <c r="DG253" s="3">
        <f t="shared" si="482"/>
        <v>0</v>
      </c>
      <c r="DH253" s="3">
        <f t="shared" si="483"/>
        <v>0</v>
      </c>
      <c r="DI253" s="3">
        <f t="shared" si="402"/>
        <v>0</v>
      </c>
      <c r="DJ253" s="3">
        <f t="shared" si="403"/>
        <v>0</v>
      </c>
      <c r="DK253" s="3">
        <f>IF(DF253=0,0,IF(DH253-DI253=0,0,MIN(DH253-DI253,$D$1-$C253-SUMIF($J$15:DJ$15,"Snowball",$J253:DJ253))))</f>
        <v>0</v>
      </c>
      <c r="DL253" s="3">
        <f t="shared" si="427"/>
        <v>0</v>
      </c>
      <c r="DM253" s="104">
        <f t="shared" si="484"/>
        <v>0</v>
      </c>
      <c r="DN253" s="3">
        <f t="shared" si="485"/>
        <v>0</v>
      </c>
      <c r="DO253" s="3">
        <f t="shared" si="486"/>
        <v>0</v>
      </c>
      <c r="DP253" s="3">
        <f t="shared" si="404"/>
        <v>0</v>
      </c>
      <c r="DQ253" s="3">
        <f t="shared" si="405"/>
        <v>0</v>
      </c>
      <c r="DR253" s="3">
        <f>IF(DM253=0,0,IF(DO253-DP253=0,0,MIN(DO253-DP253,$D$1-$C253-SUMIF($J$15:DQ$15,"Snowball",$J253:DQ253))))</f>
        <v>0</v>
      </c>
      <c r="DS253" s="3">
        <f t="shared" si="428"/>
        <v>0</v>
      </c>
      <c r="DT253" s="104">
        <f t="shared" si="487"/>
        <v>0</v>
      </c>
      <c r="DU253" s="3">
        <f t="shared" si="488"/>
        <v>0</v>
      </c>
      <c r="DV253" s="3">
        <f t="shared" si="489"/>
        <v>0</v>
      </c>
      <c r="DW253" s="3">
        <f t="shared" si="406"/>
        <v>0</v>
      </c>
      <c r="DX253" s="3">
        <f t="shared" si="407"/>
        <v>0</v>
      </c>
      <c r="DY253" s="3">
        <f>IF(DT253=0,0,IF(DV253-DW253=0,0,MIN(DV253-DW253,$D$1-$C253-SUMIF($J$15:DX$15,"Snowball",$J253:DX253))))</f>
        <v>0</v>
      </c>
      <c r="DZ253" s="3">
        <f t="shared" si="429"/>
        <v>0</v>
      </c>
      <c r="EA253" s="104">
        <f t="shared" si="490"/>
        <v>0</v>
      </c>
      <c r="EB253" s="3">
        <f t="shared" si="491"/>
        <v>0</v>
      </c>
      <c r="EC253" s="3">
        <f t="shared" si="492"/>
        <v>0</v>
      </c>
      <c r="ED253" s="3">
        <f t="shared" si="408"/>
        <v>0</v>
      </c>
      <c r="EE253" s="3">
        <f t="shared" si="409"/>
        <v>0</v>
      </c>
      <c r="EF253" s="3">
        <f>IF(EA253=0,0,IF(EC253-ED253=0,0,MIN(EC253-ED253,$D$1-$C253-SUMIF($J$15:EE$15,"Snowball",$J253:EE253))))</f>
        <v>0</v>
      </c>
      <c r="EG253" s="3">
        <f t="shared" si="430"/>
        <v>0</v>
      </c>
      <c r="EH253" s="104">
        <f t="shared" si="493"/>
        <v>0</v>
      </c>
      <c r="EI253" s="3">
        <f t="shared" si="494"/>
        <v>0</v>
      </c>
      <c r="EJ253" s="3">
        <f t="shared" si="495"/>
        <v>0</v>
      </c>
      <c r="EK253" s="3">
        <f t="shared" si="410"/>
        <v>0</v>
      </c>
      <c r="EL253" s="3">
        <f t="shared" si="411"/>
        <v>0</v>
      </c>
      <c r="EM253" s="3">
        <f>IF(EH253=0,0,IF(EJ253-EK253=0,0,MIN(EJ253-EK253,$D$1-$C253-SUMIF($J$15:EL$15,"Snowball",$J253:EL253))))</f>
        <v>0</v>
      </c>
      <c r="EN253" s="3">
        <f t="shared" si="431"/>
        <v>0</v>
      </c>
    </row>
    <row r="254" spans="1:144" x14ac:dyDescent="0.25">
      <c r="A254" s="1" t="s">
        <v>254</v>
      </c>
      <c r="B254" s="76">
        <f t="shared" si="432"/>
        <v>0</v>
      </c>
      <c r="C254" s="3">
        <f t="shared" si="433"/>
        <v>0</v>
      </c>
      <c r="D254" s="101">
        <f t="shared" si="434"/>
        <v>0</v>
      </c>
      <c r="E254" s="104">
        <f t="shared" si="435"/>
        <v>0</v>
      </c>
      <c r="F254" s="3">
        <f t="shared" si="436"/>
        <v>0</v>
      </c>
      <c r="G254" s="3">
        <f t="shared" si="437"/>
        <v>0</v>
      </c>
      <c r="H254" s="3">
        <f t="shared" si="372"/>
        <v>0</v>
      </c>
      <c r="I254" s="3">
        <f t="shared" si="373"/>
        <v>0</v>
      </c>
      <c r="J254" s="3">
        <f t="shared" si="438"/>
        <v>0</v>
      </c>
      <c r="K254" s="3">
        <f t="shared" si="412"/>
        <v>0</v>
      </c>
      <c r="L254" s="104">
        <f t="shared" si="439"/>
        <v>0</v>
      </c>
      <c r="M254" s="3">
        <f t="shared" si="440"/>
        <v>0</v>
      </c>
      <c r="N254" s="3">
        <f t="shared" si="441"/>
        <v>0</v>
      </c>
      <c r="O254" s="3">
        <f t="shared" si="374"/>
        <v>0</v>
      </c>
      <c r="P254" s="3">
        <f t="shared" si="375"/>
        <v>0</v>
      </c>
      <c r="Q254" s="3">
        <f>IF(L254=0,0,IF(N254-O254=0,0,MIN(N254-O254,$D$1-$C254-SUMIF($J$15:P$15,"Snowball",$J254:P254))))</f>
        <v>0</v>
      </c>
      <c r="R254" s="3">
        <f t="shared" si="413"/>
        <v>0</v>
      </c>
      <c r="S254" s="104">
        <f t="shared" si="442"/>
        <v>0</v>
      </c>
      <c r="T254" s="3">
        <f t="shared" si="443"/>
        <v>0</v>
      </c>
      <c r="U254" s="3">
        <f t="shared" si="444"/>
        <v>0</v>
      </c>
      <c r="V254" s="3">
        <f t="shared" si="376"/>
        <v>0</v>
      </c>
      <c r="W254" s="3">
        <f t="shared" si="377"/>
        <v>0</v>
      </c>
      <c r="X254" s="3">
        <f>IF(S254=0,0,IF(U254-V254=0,0,MIN(U254-V254,$D$1-$C254-SUMIF($J$15:W$15,"Snowball",$J254:W254))))</f>
        <v>0</v>
      </c>
      <c r="Y254" s="3">
        <f t="shared" si="414"/>
        <v>0</v>
      </c>
      <c r="Z254" s="104">
        <f t="shared" si="445"/>
        <v>0</v>
      </c>
      <c r="AA254" s="3">
        <f t="shared" si="446"/>
        <v>0</v>
      </c>
      <c r="AB254" s="3">
        <f t="shared" si="447"/>
        <v>0</v>
      </c>
      <c r="AC254" s="3">
        <f t="shared" si="378"/>
        <v>0</v>
      </c>
      <c r="AD254" s="3">
        <f t="shared" si="379"/>
        <v>0</v>
      </c>
      <c r="AE254" s="3">
        <f>IF(Z254=0,0,IF(AB254-AC254=0,0,MIN(AB254-AC254,$D$1-$C254-SUMIF($J$15:AD$15,"Snowball",$J254:AD254))))</f>
        <v>0</v>
      </c>
      <c r="AF254" s="3">
        <f t="shared" si="415"/>
        <v>0</v>
      </c>
      <c r="AG254" s="104">
        <f t="shared" si="448"/>
        <v>0</v>
      </c>
      <c r="AH254" s="3">
        <f t="shared" si="449"/>
        <v>0</v>
      </c>
      <c r="AI254" s="3">
        <f t="shared" si="450"/>
        <v>0</v>
      </c>
      <c r="AJ254" s="3">
        <f t="shared" si="380"/>
        <v>0</v>
      </c>
      <c r="AK254" s="3">
        <f t="shared" si="381"/>
        <v>0</v>
      </c>
      <c r="AL254" s="3">
        <f>IF(AG254=0,0,IF(AI254-AJ254=0,0,MIN(AI254-AJ254,$D$1-$C254-SUMIF($J$15:AK$15,"Snowball",$J254:AK254))))</f>
        <v>0</v>
      </c>
      <c r="AM254" s="3">
        <f t="shared" si="416"/>
        <v>0</v>
      </c>
      <c r="AN254" s="104">
        <f t="shared" si="451"/>
        <v>0</v>
      </c>
      <c r="AO254" s="3">
        <f t="shared" si="452"/>
        <v>0</v>
      </c>
      <c r="AP254" s="3">
        <f t="shared" si="453"/>
        <v>0</v>
      </c>
      <c r="AQ254" s="3">
        <f t="shared" si="382"/>
        <v>0</v>
      </c>
      <c r="AR254" s="3">
        <f t="shared" si="383"/>
        <v>0</v>
      </c>
      <c r="AS254" s="3">
        <f>IF(AN254=0,0,IF(AP254-AQ254=0,0,MIN(AP254-AQ254,$D$1-$C254-SUMIF($J$15:AR$15,"Snowball",$J254:AR254))))</f>
        <v>0</v>
      </c>
      <c r="AT254" s="3">
        <f t="shared" si="417"/>
        <v>0</v>
      </c>
      <c r="AU254" s="104">
        <f t="shared" si="454"/>
        <v>0</v>
      </c>
      <c r="AV254" s="3">
        <f t="shared" si="455"/>
        <v>0</v>
      </c>
      <c r="AW254" s="3">
        <f t="shared" si="456"/>
        <v>0</v>
      </c>
      <c r="AX254" s="3">
        <f t="shared" si="384"/>
        <v>0</v>
      </c>
      <c r="AY254" s="3">
        <f t="shared" si="385"/>
        <v>0</v>
      </c>
      <c r="AZ254" s="3">
        <f>IF(AU254=0,0,IF(AW254-AX254=0,0,MIN(AW254-AX254,$D$1-$C254-SUMIF($J$15:AY$15,"Snowball",$J254:AY254))))</f>
        <v>0</v>
      </c>
      <c r="BA254" s="3">
        <f t="shared" si="418"/>
        <v>0</v>
      </c>
      <c r="BB254" s="104">
        <f t="shared" si="457"/>
        <v>0</v>
      </c>
      <c r="BC254" s="3">
        <f t="shared" si="458"/>
        <v>0</v>
      </c>
      <c r="BD254" s="3">
        <f t="shared" si="459"/>
        <v>0</v>
      </c>
      <c r="BE254" s="3">
        <f t="shared" si="386"/>
        <v>0</v>
      </c>
      <c r="BF254" s="3">
        <f t="shared" si="387"/>
        <v>0</v>
      </c>
      <c r="BG254" s="3">
        <f>IF(BB254=0,0,IF(BD254-BE254=0,0,MIN(BD254-BE254,$D$1-$C254-SUMIF($J$15:BF$15,"Snowball",$J254:BF254))))</f>
        <v>0</v>
      </c>
      <c r="BH254" s="3">
        <f t="shared" si="419"/>
        <v>0</v>
      </c>
      <c r="BI254" s="104">
        <f t="shared" si="460"/>
        <v>0</v>
      </c>
      <c r="BJ254" s="3">
        <f t="shared" si="461"/>
        <v>0</v>
      </c>
      <c r="BK254" s="3">
        <f t="shared" si="462"/>
        <v>0</v>
      </c>
      <c r="BL254" s="3">
        <f t="shared" si="388"/>
        <v>0</v>
      </c>
      <c r="BM254" s="3">
        <f t="shared" si="389"/>
        <v>0</v>
      </c>
      <c r="BN254" s="3">
        <f>IF(BI254=0,0,IF(BK254-BL254=0,0,MIN(BK254-BL254,$D$1-$C254-SUMIF($J$15:BM$15,"Snowball",$J254:BM254))))</f>
        <v>0</v>
      </c>
      <c r="BO254" s="3">
        <f t="shared" si="420"/>
        <v>0</v>
      </c>
      <c r="BP254" s="104">
        <f t="shared" si="463"/>
        <v>0</v>
      </c>
      <c r="BQ254" s="3">
        <f t="shared" si="464"/>
        <v>0</v>
      </c>
      <c r="BR254" s="3">
        <f t="shared" si="465"/>
        <v>0</v>
      </c>
      <c r="BS254" s="3">
        <f t="shared" si="390"/>
        <v>0</v>
      </c>
      <c r="BT254" s="3">
        <f t="shared" si="391"/>
        <v>0</v>
      </c>
      <c r="BU254" s="3">
        <f>IF(BP254=0,0,IF(BR254-BS254=0,0,MIN(BR254-BS254,$D$1-$C254-SUMIF($J$15:BT$15,"Snowball",$J254:BT254))))</f>
        <v>0</v>
      </c>
      <c r="BV254" s="3">
        <f t="shared" si="421"/>
        <v>0</v>
      </c>
      <c r="BW254" s="104">
        <f t="shared" si="466"/>
        <v>0</v>
      </c>
      <c r="BX254" s="3">
        <f t="shared" si="467"/>
        <v>0</v>
      </c>
      <c r="BY254" s="3">
        <f t="shared" si="468"/>
        <v>0</v>
      </c>
      <c r="BZ254" s="3">
        <f t="shared" si="392"/>
        <v>0</v>
      </c>
      <c r="CA254" s="3">
        <f t="shared" si="393"/>
        <v>0</v>
      </c>
      <c r="CB254" s="3">
        <f>IF(BW254=0,0,IF(BY254-BZ254=0,0,MIN(BY254-BZ254,$D$1-$C254-SUMIF($J$15:CA$15,"Snowball",$J254:CA254))))</f>
        <v>0</v>
      </c>
      <c r="CC254" s="3">
        <f t="shared" si="422"/>
        <v>0</v>
      </c>
      <c r="CD254" s="104">
        <f t="shared" si="469"/>
        <v>0</v>
      </c>
      <c r="CE254" s="3">
        <f t="shared" si="470"/>
        <v>0</v>
      </c>
      <c r="CF254" s="3">
        <f t="shared" si="471"/>
        <v>0</v>
      </c>
      <c r="CG254" s="3">
        <f t="shared" si="394"/>
        <v>0</v>
      </c>
      <c r="CH254" s="3">
        <f t="shared" si="395"/>
        <v>0</v>
      </c>
      <c r="CI254" s="3">
        <f>IF(CD254=0,0,IF(CF254-CG254=0,0,MIN(CF254-CG254,$D$1-$C254-SUMIF($J$15:CH$15,"Snowball",$J254:CH254))))</f>
        <v>0</v>
      </c>
      <c r="CJ254" s="3">
        <f t="shared" si="423"/>
        <v>0</v>
      </c>
      <c r="CK254" s="104">
        <f t="shared" si="472"/>
        <v>0</v>
      </c>
      <c r="CL254" s="3">
        <f t="shared" si="473"/>
        <v>0</v>
      </c>
      <c r="CM254" s="3">
        <f t="shared" si="474"/>
        <v>0</v>
      </c>
      <c r="CN254" s="3">
        <f t="shared" si="396"/>
        <v>0</v>
      </c>
      <c r="CO254" s="3">
        <f t="shared" si="397"/>
        <v>0</v>
      </c>
      <c r="CP254" s="3">
        <f>IF(CK254=0,0,IF(CM254-CN254=0,0,MIN(CM254-CN254,$D$1-$C254-SUMIF($J$15:CO$15,"Snowball",$J254:CO254))))</f>
        <v>0</v>
      </c>
      <c r="CQ254" s="3">
        <f t="shared" si="424"/>
        <v>0</v>
      </c>
      <c r="CR254" s="104">
        <f t="shared" si="475"/>
        <v>0</v>
      </c>
      <c r="CS254" s="3">
        <f t="shared" si="476"/>
        <v>0</v>
      </c>
      <c r="CT254" s="3">
        <f t="shared" si="477"/>
        <v>0</v>
      </c>
      <c r="CU254" s="3">
        <f t="shared" si="398"/>
        <v>0</v>
      </c>
      <c r="CV254" s="3">
        <f t="shared" si="399"/>
        <v>0</v>
      </c>
      <c r="CW254" s="3">
        <f>IF(CR254=0,0,IF(CT254-CU254=0,0,MIN(CT254-CU254,$D$1-$C254-SUMIF($J$15:CV$15,"Snowball",$J254:CV254))))</f>
        <v>0</v>
      </c>
      <c r="CX254" s="3">
        <f t="shared" si="425"/>
        <v>0</v>
      </c>
      <c r="CY254" s="104">
        <f t="shared" si="478"/>
        <v>0</v>
      </c>
      <c r="CZ254" s="3">
        <f t="shared" si="479"/>
        <v>0</v>
      </c>
      <c r="DA254" s="3">
        <f t="shared" si="480"/>
        <v>0</v>
      </c>
      <c r="DB254" s="3">
        <f t="shared" si="400"/>
        <v>0</v>
      </c>
      <c r="DC254" s="3">
        <f t="shared" si="401"/>
        <v>0</v>
      </c>
      <c r="DD254" s="3">
        <f>IF(CY254=0,0,IF(DA254-DB254=0,0,MIN(DA254-DB254,$D$1-$C254-SUMIF($J$15:DC$15,"Snowball",$J254:DC254))))</f>
        <v>0</v>
      </c>
      <c r="DE254" s="3">
        <f t="shared" si="426"/>
        <v>0</v>
      </c>
      <c r="DF254" s="104">
        <f t="shared" si="481"/>
        <v>0</v>
      </c>
      <c r="DG254" s="3">
        <f t="shared" si="482"/>
        <v>0</v>
      </c>
      <c r="DH254" s="3">
        <f t="shared" si="483"/>
        <v>0</v>
      </c>
      <c r="DI254" s="3">
        <f t="shared" si="402"/>
        <v>0</v>
      </c>
      <c r="DJ254" s="3">
        <f t="shared" si="403"/>
        <v>0</v>
      </c>
      <c r="DK254" s="3">
        <f>IF(DF254=0,0,IF(DH254-DI254=0,0,MIN(DH254-DI254,$D$1-$C254-SUMIF($J$15:DJ$15,"Snowball",$J254:DJ254))))</f>
        <v>0</v>
      </c>
      <c r="DL254" s="3">
        <f t="shared" si="427"/>
        <v>0</v>
      </c>
      <c r="DM254" s="104">
        <f t="shared" si="484"/>
        <v>0</v>
      </c>
      <c r="DN254" s="3">
        <f t="shared" si="485"/>
        <v>0</v>
      </c>
      <c r="DO254" s="3">
        <f t="shared" si="486"/>
        <v>0</v>
      </c>
      <c r="DP254" s="3">
        <f t="shared" si="404"/>
        <v>0</v>
      </c>
      <c r="DQ254" s="3">
        <f t="shared" si="405"/>
        <v>0</v>
      </c>
      <c r="DR254" s="3">
        <f>IF(DM254=0,0,IF(DO254-DP254=0,0,MIN(DO254-DP254,$D$1-$C254-SUMIF($J$15:DQ$15,"Snowball",$J254:DQ254))))</f>
        <v>0</v>
      </c>
      <c r="DS254" s="3">
        <f t="shared" si="428"/>
        <v>0</v>
      </c>
      <c r="DT254" s="104">
        <f t="shared" si="487"/>
        <v>0</v>
      </c>
      <c r="DU254" s="3">
        <f t="shared" si="488"/>
        <v>0</v>
      </c>
      <c r="DV254" s="3">
        <f t="shared" si="489"/>
        <v>0</v>
      </c>
      <c r="DW254" s="3">
        <f t="shared" si="406"/>
        <v>0</v>
      </c>
      <c r="DX254" s="3">
        <f t="shared" si="407"/>
        <v>0</v>
      </c>
      <c r="DY254" s="3">
        <f>IF(DT254=0,0,IF(DV254-DW254=0,0,MIN(DV254-DW254,$D$1-$C254-SUMIF($J$15:DX$15,"Snowball",$J254:DX254))))</f>
        <v>0</v>
      </c>
      <c r="DZ254" s="3">
        <f t="shared" si="429"/>
        <v>0</v>
      </c>
      <c r="EA254" s="104">
        <f t="shared" si="490"/>
        <v>0</v>
      </c>
      <c r="EB254" s="3">
        <f t="shared" si="491"/>
        <v>0</v>
      </c>
      <c r="EC254" s="3">
        <f t="shared" si="492"/>
        <v>0</v>
      </c>
      <c r="ED254" s="3">
        <f t="shared" si="408"/>
        <v>0</v>
      </c>
      <c r="EE254" s="3">
        <f t="shared" si="409"/>
        <v>0</v>
      </c>
      <c r="EF254" s="3">
        <f>IF(EA254=0,0,IF(EC254-ED254=0,0,MIN(EC254-ED254,$D$1-$C254-SUMIF($J$15:EE$15,"Snowball",$J254:EE254))))</f>
        <v>0</v>
      </c>
      <c r="EG254" s="3">
        <f t="shared" si="430"/>
        <v>0</v>
      </c>
      <c r="EH254" s="104">
        <f t="shared" si="493"/>
        <v>0</v>
      </c>
      <c r="EI254" s="3">
        <f t="shared" si="494"/>
        <v>0</v>
      </c>
      <c r="EJ254" s="3">
        <f t="shared" si="495"/>
        <v>0</v>
      </c>
      <c r="EK254" s="3">
        <f t="shared" si="410"/>
        <v>0</v>
      </c>
      <c r="EL254" s="3">
        <f t="shared" si="411"/>
        <v>0</v>
      </c>
      <c r="EM254" s="3">
        <f>IF(EH254=0,0,IF(EJ254-EK254=0,0,MIN(EJ254-EK254,$D$1-$C254-SUMIF($J$15:EL$15,"Snowball",$J254:EL254))))</f>
        <v>0</v>
      </c>
      <c r="EN254" s="3">
        <f t="shared" si="431"/>
        <v>0</v>
      </c>
    </row>
    <row r="255" spans="1:144" x14ac:dyDescent="0.25">
      <c r="A255" s="1" t="s">
        <v>255</v>
      </c>
      <c r="B255" s="76">
        <f t="shared" si="432"/>
        <v>0</v>
      </c>
      <c r="C255" s="3">
        <f t="shared" si="433"/>
        <v>0</v>
      </c>
      <c r="D255" s="101">
        <f t="shared" si="434"/>
        <v>0</v>
      </c>
      <c r="E255" s="104">
        <f t="shared" si="435"/>
        <v>0</v>
      </c>
      <c r="F255" s="3">
        <f t="shared" si="436"/>
        <v>0</v>
      </c>
      <c r="G255" s="3">
        <f t="shared" si="437"/>
        <v>0</v>
      </c>
      <c r="H255" s="3">
        <f t="shared" si="372"/>
        <v>0</v>
      </c>
      <c r="I255" s="3">
        <f t="shared" si="373"/>
        <v>0</v>
      </c>
      <c r="J255" s="3">
        <f t="shared" si="438"/>
        <v>0</v>
      </c>
      <c r="K255" s="3">
        <f t="shared" si="412"/>
        <v>0</v>
      </c>
      <c r="L255" s="104">
        <f t="shared" si="439"/>
        <v>0</v>
      </c>
      <c r="M255" s="3">
        <f t="shared" si="440"/>
        <v>0</v>
      </c>
      <c r="N255" s="3">
        <f t="shared" si="441"/>
        <v>0</v>
      </c>
      <c r="O255" s="3">
        <f t="shared" si="374"/>
        <v>0</v>
      </c>
      <c r="P255" s="3">
        <f t="shared" si="375"/>
        <v>0</v>
      </c>
      <c r="Q255" s="3">
        <f>IF(L255=0,0,IF(N255-O255=0,0,MIN(N255-O255,$D$1-$C255-SUMIF($J$15:P$15,"Snowball",$J255:P255))))</f>
        <v>0</v>
      </c>
      <c r="R255" s="3">
        <f t="shared" si="413"/>
        <v>0</v>
      </c>
      <c r="S255" s="104">
        <f t="shared" si="442"/>
        <v>0</v>
      </c>
      <c r="T255" s="3">
        <f t="shared" si="443"/>
        <v>0</v>
      </c>
      <c r="U255" s="3">
        <f t="shared" si="444"/>
        <v>0</v>
      </c>
      <c r="V255" s="3">
        <f t="shared" si="376"/>
        <v>0</v>
      </c>
      <c r="W255" s="3">
        <f t="shared" si="377"/>
        <v>0</v>
      </c>
      <c r="X255" s="3">
        <f>IF(S255=0,0,IF(U255-V255=0,0,MIN(U255-V255,$D$1-$C255-SUMIF($J$15:W$15,"Snowball",$J255:W255))))</f>
        <v>0</v>
      </c>
      <c r="Y255" s="3">
        <f t="shared" si="414"/>
        <v>0</v>
      </c>
      <c r="Z255" s="104">
        <f t="shared" si="445"/>
        <v>0</v>
      </c>
      <c r="AA255" s="3">
        <f t="shared" si="446"/>
        <v>0</v>
      </c>
      <c r="AB255" s="3">
        <f t="shared" si="447"/>
        <v>0</v>
      </c>
      <c r="AC255" s="3">
        <f t="shared" si="378"/>
        <v>0</v>
      </c>
      <c r="AD255" s="3">
        <f t="shared" si="379"/>
        <v>0</v>
      </c>
      <c r="AE255" s="3">
        <f>IF(Z255=0,0,IF(AB255-AC255=0,0,MIN(AB255-AC255,$D$1-$C255-SUMIF($J$15:AD$15,"Snowball",$J255:AD255))))</f>
        <v>0</v>
      </c>
      <c r="AF255" s="3">
        <f t="shared" si="415"/>
        <v>0</v>
      </c>
      <c r="AG255" s="104">
        <f t="shared" si="448"/>
        <v>0</v>
      </c>
      <c r="AH255" s="3">
        <f t="shared" si="449"/>
        <v>0</v>
      </c>
      <c r="AI255" s="3">
        <f t="shared" si="450"/>
        <v>0</v>
      </c>
      <c r="AJ255" s="3">
        <f t="shared" si="380"/>
        <v>0</v>
      </c>
      <c r="AK255" s="3">
        <f t="shared" si="381"/>
        <v>0</v>
      </c>
      <c r="AL255" s="3">
        <f>IF(AG255=0,0,IF(AI255-AJ255=0,0,MIN(AI255-AJ255,$D$1-$C255-SUMIF($J$15:AK$15,"Snowball",$J255:AK255))))</f>
        <v>0</v>
      </c>
      <c r="AM255" s="3">
        <f t="shared" si="416"/>
        <v>0</v>
      </c>
      <c r="AN255" s="104">
        <f t="shared" si="451"/>
        <v>0</v>
      </c>
      <c r="AO255" s="3">
        <f t="shared" si="452"/>
        <v>0</v>
      </c>
      <c r="AP255" s="3">
        <f t="shared" si="453"/>
        <v>0</v>
      </c>
      <c r="AQ255" s="3">
        <f t="shared" si="382"/>
        <v>0</v>
      </c>
      <c r="AR255" s="3">
        <f t="shared" si="383"/>
        <v>0</v>
      </c>
      <c r="AS255" s="3">
        <f>IF(AN255=0,0,IF(AP255-AQ255=0,0,MIN(AP255-AQ255,$D$1-$C255-SUMIF($J$15:AR$15,"Snowball",$J255:AR255))))</f>
        <v>0</v>
      </c>
      <c r="AT255" s="3">
        <f t="shared" si="417"/>
        <v>0</v>
      </c>
      <c r="AU255" s="104">
        <f t="shared" si="454"/>
        <v>0</v>
      </c>
      <c r="AV255" s="3">
        <f t="shared" si="455"/>
        <v>0</v>
      </c>
      <c r="AW255" s="3">
        <f t="shared" si="456"/>
        <v>0</v>
      </c>
      <c r="AX255" s="3">
        <f t="shared" si="384"/>
        <v>0</v>
      </c>
      <c r="AY255" s="3">
        <f t="shared" si="385"/>
        <v>0</v>
      </c>
      <c r="AZ255" s="3">
        <f>IF(AU255=0,0,IF(AW255-AX255=0,0,MIN(AW255-AX255,$D$1-$C255-SUMIF($J$15:AY$15,"Snowball",$J255:AY255))))</f>
        <v>0</v>
      </c>
      <c r="BA255" s="3">
        <f t="shared" si="418"/>
        <v>0</v>
      </c>
      <c r="BB255" s="104">
        <f t="shared" si="457"/>
        <v>0</v>
      </c>
      <c r="BC255" s="3">
        <f t="shared" si="458"/>
        <v>0</v>
      </c>
      <c r="BD255" s="3">
        <f t="shared" si="459"/>
        <v>0</v>
      </c>
      <c r="BE255" s="3">
        <f t="shared" si="386"/>
        <v>0</v>
      </c>
      <c r="BF255" s="3">
        <f t="shared" si="387"/>
        <v>0</v>
      </c>
      <c r="BG255" s="3">
        <f>IF(BB255=0,0,IF(BD255-BE255=0,0,MIN(BD255-BE255,$D$1-$C255-SUMIF($J$15:BF$15,"Snowball",$J255:BF255))))</f>
        <v>0</v>
      </c>
      <c r="BH255" s="3">
        <f t="shared" si="419"/>
        <v>0</v>
      </c>
      <c r="BI255" s="104">
        <f t="shared" si="460"/>
        <v>0</v>
      </c>
      <c r="BJ255" s="3">
        <f t="shared" si="461"/>
        <v>0</v>
      </c>
      <c r="BK255" s="3">
        <f t="shared" si="462"/>
        <v>0</v>
      </c>
      <c r="BL255" s="3">
        <f t="shared" si="388"/>
        <v>0</v>
      </c>
      <c r="BM255" s="3">
        <f t="shared" si="389"/>
        <v>0</v>
      </c>
      <c r="BN255" s="3">
        <f>IF(BI255=0,0,IF(BK255-BL255=0,0,MIN(BK255-BL255,$D$1-$C255-SUMIF($J$15:BM$15,"Snowball",$J255:BM255))))</f>
        <v>0</v>
      </c>
      <c r="BO255" s="3">
        <f t="shared" si="420"/>
        <v>0</v>
      </c>
      <c r="BP255" s="104">
        <f t="shared" si="463"/>
        <v>0</v>
      </c>
      <c r="BQ255" s="3">
        <f t="shared" si="464"/>
        <v>0</v>
      </c>
      <c r="BR255" s="3">
        <f t="shared" si="465"/>
        <v>0</v>
      </c>
      <c r="BS255" s="3">
        <f t="shared" si="390"/>
        <v>0</v>
      </c>
      <c r="BT255" s="3">
        <f t="shared" si="391"/>
        <v>0</v>
      </c>
      <c r="BU255" s="3">
        <f>IF(BP255=0,0,IF(BR255-BS255=0,0,MIN(BR255-BS255,$D$1-$C255-SUMIF($J$15:BT$15,"Snowball",$J255:BT255))))</f>
        <v>0</v>
      </c>
      <c r="BV255" s="3">
        <f t="shared" si="421"/>
        <v>0</v>
      </c>
      <c r="BW255" s="104">
        <f t="shared" si="466"/>
        <v>0</v>
      </c>
      <c r="BX255" s="3">
        <f t="shared" si="467"/>
        <v>0</v>
      </c>
      <c r="BY255" s="3">
        <f t="shared" si="468"/>
        <v>0</v>
      </c>
      <c r="BZ255" s="3">
        <f t="shared" si="392"/>
        <v>0</v>
      </c>
      <c r="CA255" s="3">
        <f t="shared" si="393"/>
        <v>0</v>
      </c>
      <c r="CB255" s="3">
        <f>IF(BW255=0,0,IF(BY255-BZ255=0,0,MIN(BY255-BZ255,$D$1-$C255-SUMIF($J$15:CA$15,"Snowball",$J255:CA255))))</f>
        <v>0</v>
      </c>
      <c r="CC255" s="3">
        <f t="shared" si="422"/>
        <v>0</v>
      </c>
      <c r="CD255" s="104">
        <f t="shared" si="469"/>
        <v>0</v>
      </c>
      <c r="CE255" s="3">
        <f t="shared" si="470"/>
        <v>0</v>
      </c>
      <c r="CF255" s="3">
        <f t="shared" si="471"/>
        <v>0</v>
      </c>
      <c r="CG255" s="3">
        <f t="shared" si="394"/>
        <v>0</v>
      </c>
      <c r="CH255" s="3">
        <f t="shared" si="395"/>
        <v>0</v>
      </c>
      <c r="CI255" s="3">
        <f>IF(CD255=0,0,IF(CF255-CG255=0,0,MIN(CF255-CG255,$D$1-$C255-SUMIF($J$15:CH$15,"Snowball",$J255:CH255))))</f>
        <v>0</v>
      </c>
      <c r="CJ255" s="3">
        <f t="shared" si="423"/>
        <v>0</v>
      </c>
      <c r="CK255" s="104">
        <f t="shared" si="472"/>
        <v>0</v>
      </c>
      <c r="CL255" s="3">
        <f t="shared" si="473"/>
        <v>0</v>
      </c>
      <c r="CM255" s="3">
        <f t="shared" si="474"/>
        <v>0</v>
      </c>
      <c r="CN255" s="3">
        <f t="shared" si="396"/>
        <v>0</v>
      </c>
      <c r="CO255" s="3">
        <f t="shared" si="397"/>
        <v>0</v>
      </c>
      <c r="CP255" s="3">
        <f>IF(CK255=0,0,IF(CM255-CN255=0,0,MIN(CM255-CN255,$D$1-$C255-SUMIF($J$15:CO$15,"Snowball",$J255:CO255))))</f>
        <v>0</v>
      </c>
      <c r="CQ255" s="3">
        <f t="shared" si="424"/>
        <v>0</v>
      </c>
      <c r="CR255" s="104">
        <f t="shared" si="475"/>
        <v>0</v>
      </c>
      <c r="CS255" s="3">
        <f t="shared" si="476"/>
        <v>0</v>
      </c>
      <c r="CT255" s="3">
        <f t="shared" si="477"/>
        <v>0</v>
      </c>
      <c r="CU255" s="3">
        <f t="shared" si="398"/>
        <v>0</v>
      </c>
      <c r="CV255" s="3">
        <f t="shared" si="399"/>
        <v>0</v>
      </c>
      <c r="CW255" s="3">
        <f>IF(CR255=0,0,IF(CT255-CU255=0,0,MIN(CT255-CU255,$D$1-$C255-SUMIF($J$15:CV$15,"Snowball",$J255:CV255))))</f>
        <v>0</v>
      </c>
      <c r="CX255" s="3">
        <f t="shared" si="425"/>
        <v>0</v>
      </c>
      <c r="CY255" s="104">
        <f t="shared" si="478"/>
        <v>0</v>
      </c>
      <c r="CZ255" s="3">
        <f t="shared" si="479"/>
        <v>0</v>
      </c>
      <c r="DA255" s="3">
        <f t="shared" si="480"/>
        <v>0</v>
      </c>
      <c r="DB255" s="3">
        <f t="shared" si="400"/>
        <v>0</v>
      </c>
      <c r="DC255" s="3">
        <f t="shared" si="401"/>
        <v>0</v>
      </c>
      <c r="DD255" s="3">
        <f>IF(CY255=0,0,IF(DA255-DB255=0,0,MIN(DA255-DB255,$D$1-$C255-SUMIF($J$15:DC$15,"Snowball",$J255:DC255))))</f>
        <v>0</v>
      </c>
      <c r="DE255" s="3">
        <f t="shared" si="426"/>
        <v>0</v>
      </c>
      <c r="DF255" s="104">
        <f t="shared" si="481"/>
        <v>0</v>
      </c>
      <c r="DG255" s="3">
        <f t="shared" si="482"/>
        <v>0</v>
      </c>
      <c r="DH255" s="3">
        <f t="shared" si="483"/>
        <v>0</v>
      </c>
      <c r="DI255" s="3">
        <f t="shared" si="402"/>
        <v>0</v>
      </c>
      <c r="DJ255" s="3">
        <f t="shared" si="403"/>
        <v>0</v>
      </c>
      <c r="DK255" s="3">
        <f>IF(DF255=0,0,IF(DH255-DI255=0,0,MIN(DH255-DI255,$D$1-$C255-SUMIF($J$15:DJ$15,"Snowball",$J255:DJ255))))</f>
        <v>0</v>
      </c>
      <c r="DL255" s="3">
        <f t="shared" si="427"/>
        <v>0</v>
      </c>
      <c r="DM255" s="104">
        <f t="shared" si="484"/>
        <v>0</v>
      </c>
      <c r="DN255" s="3">
        <f t="shared" si="485"/>
        <v>0</v>
      </c>
      <c r="DO255" s="3">
        <f t="shared" si="486"/>
        <v>0</v>
      </c>
      <c r="DP255" s="3">
        <f t="shared" si="404"/>
        <v>0</v>
      </c>
      <c r="DQ255" s="3">
        <f t="shared" si="405"/>
        <v>0</v>
      </c>
      <c r="DR255" s="3">
        <f>IF(DM255=0,0,IF(DO255-DP255=0,0,MIN(DO255-DP255,$D$1-$C255-SUMIF($J$15:DQ$15,"Snowball",$J255:DQ255))))</f>
        <v>0</v>
      </c>
      <c r="DS255" s="3">
        <f t="shared" si="428"/>
        <v>0</v>
      </c>
      <c r="DT255" s="104">
        <f t="shared" si="487"/>
        <v>0</v>
      </c>
      <c r="DU255" s="3">
        <f t="shared" si="488"/>
        <v>0</v>
      </c>
      <c r="DV255" s="3">
        <f t="shared" si="489"/>
        <v>0</v>
      </c>
      <c r="DW255" s="3">
        <f t="shared" si="406"/>
        <v>0</v>
      </c>
      <c r="DX255" s="3">
        <f t="shared" si="407"/>
        <v>0</v>
      </c>
      <c r="DY255" s="3">
        <f>IF(DT255=0,0,IF(DV255-DW255=0,0,MIN(DV255-DW255,$D$1-$C255-SUMIF($J$15:DX$15,"Snowball",$J255:DX255))))</f>
        <v>0</v>
      </c>
      <c r="DZ255" s="3">
        <f t="shared" si="429"/>
        <v>0</v>
      </c>
      <c r="EA255" s="104">
        <f t="shared" si="490"/>
        <v>0</v>
      </c>
      <c r="EB255" s="3">
        <f t="shared" si="491"/>
        <v>0</v>
      </c>
      <c r="EC255" s="3">
        <f t="shared" si="492"/>
        <v>0</v>
      </c>
      <c r="ED255" s="3">
        <f t="shared" si="408"/>
        <v>0</v>
      </c>
      <c r="EE255" s="3">
        <f t="shared" si="409"/>
        <v>0</v>
      </c>
      <c r="EF255" s="3">
        <f>IF(EA255=0,0,IF(EC255-ED255=0,0,MIN(EC255-ED255,$D$1-$C255-SUMIF($J$15:EE$15,"Snowball",$J255:EE255))))</f>
        <v>0</v>
      </c>
      <c r="EG255" s="3">
        <f t="shared" si="430"/>
        <v>0</v>
      </c>
      <c r="EH255" s="104">
        <f t="shared" si="493"/>
        <v>0</v>
      </c>
      <c r="EI255" s="3">
        <f t="shared" si="494"/>
        <v>0</v>
      </c>
      <c r="EJ255" s="3">
        <f t="shared" si="495"/>
        <v>0</v>
      </c>
      <c r="EK255" s="3">
        <f t="shared" si="410"/>
        <v>0</v>
      </c>
      <c r="EL255" s="3">
        <f t="shared" si="411"/>
        <v>0</v>
      </c>
      <c r="EM255" s="3">
        <f>IF(EH255=0,0,IF(EJ255-EK255=0,0,MIN(EJ255-EK255,$D$1-$C255-SUMIF($J$15:EL$15,"Snowball",$J255:EL255))))</f>
        <v>0</v>
      </c>
      <c r="EN255" s="3">
        <f t="shared" si="431"/>
        <v>0</v>
      </c>
    </row>
    <row r="256" spans="1:144" x14ac:dyDescent="0.25">
      <c r="A256" s="1" t="s">
        <v>256</v>
      </c>
      <c r="B256" s="76">
        <f t="shared" si="432"/>
        <v>0</v>
      </c>
      <c r="C256" s="3">
        <f t="shared" si="433"/>
        <v>0</v>
      </c>
      <c r="D256" s="101">
        <f t="shared" si="434"/>
        <v>0</v>
      </c>
      <c r="E256" s="104">
        <f t="shared" si="435"/>
        <v>0</v>
      </c>
      <c r="F256" s="3">
        <f t="shared" si="436"/>
        <v>0</v>
      </c>
      <c r="G256" s="3">
        <f t="shared" si="437"/>
        <v>0</v>
      </c>
      <c r="H256" s="3">
        <f t="shared" si="372"/>
        <v>0</v>
      </c>
      <c r="I256" s="3">
        <f t="shared" si="373"/>
        <v>0</v>
      </c>
      <c r="J256" s="3">
        <f t="shared" si="438"/>
        <v>0</v>
      </c>
      <c r="K256" s="3">
        <f t="shared" si="412"/>
        <v>0</v>
      </c>
      <c r="L256" s="104">
        <f t="shared" si="439"/>
        <v>0</v>
      </c>
      <c r="M256" s="3">
        <f t="shared" si="440"/>
        <v>0</v>
      </c>
      <c r="N256" s="3">
        <f t="shared" si="441"/>
        <v>0</v>
      </c>
      <c r="O256" s="3">
        <f t="shared" si="374"/>
        <v>0</v>
      </c>
      <c r="P256" s="3">
        <f t="shared" si="375"/>
        <v>0</v>
      </c>
      <c r="Q256" s="3">
        <f>IF(L256=0,0,IF(N256-O256=0,0,MIN(N256-O256,$D$1-$C256-SUMIF($J$15:P$15,"Snowball",$J256:P256))))</f>
        <v>0</v>
      </c>
      <c r="R256" s="3">
        <f t="shared" si="413"/>
        <v>0</v>
      </c>
      <c r="S256" s="104">
        <f t="shared" si="442"/>
        <v>0</v>
      </c>
      <c r="T256" s="3">
        <f t="shared" si="443"/>
        <v>0</v>
      </c>
      <c r="U256" s="3">
        <f t="shared" si="444"/>
        <v>0</v>
      </c>
      <c r="V256" s="3">
        <f t="shared" si="376"/>
        <v>0</v>
      </c>
      <c r="W256" s="3">
        <f t="shared" si="377"/>
        <v>0</v>
      </c>
      <c r="X256" s="3">
        <f>IF(S256=0,0,IF(U256-V256=0,0,MIN(U256-V256,$D$1-$C256-SUMIF($J$15:W$15,"Snowball",$J256:W256))))</f>
        <v>0</v>
      </c>
      <c r="Y256" s="3">
        <f t="shared" si="414"/>
        <v>0</v>
      </c>
      <c r="Z256" s="104">
        <f t="shared" si="445"/>
        <v>0</v>
      </c>
      <c r="AA256" s="3">
        <f t="shared" si="446"/>
        <v>0</v>
      </c>
      <c r="AB256" s="3">
        <f t="shared" si="447"/>
        <v>0</v>
      </c>
      <c r="AC256" s="3">
        <f t="shared" si="378"/>
        <v>0</v>
      </c>
      <c r="AD256" s="3">
        <f t="shared" si="379"/>
        <v>0</v>
      </c>
      <c r="AE256" s="3">
        <f>IF(Z256=0,0,IF(AB256-AC256=0,0,MIN(AB256-AC256,$D$1-$C256-SUMIF($J$15:AD$15,"Snowball",$J256:AD256))))</f>
        <v>0</v>
      </c>
      <c r="AF256" s="3">
        <f t="shared" si="415"/>
        <v>0</v>
      </c>
      <c r="AG256" s="104">
        <f t="shared" si="448"/>
        <v>0</v>
      </c>
      <c r="AH256" s="3">
        <f t="shared" si="449"/>
        <v>0</v>
      </c>
      <c r="AI256" s="3">
        <f t="shared" si="450"/>
        <v>0</v>
      </c>
      <c r="AJ256" s="3">
        <f t="shared" si="380"/>
        <v>0</v>
      </c>
      <c r="AK256" s="3">
        <f t="shared" si="381"/>
        <v>0</v>
      </c>
      <c r="AL256" s="3">
        <f>IF(AG256=0,0,IF(AI256-AJ256=0,0,MIN(AI256-AJ256,$D$1-$C256-SUMIF($J$15:AK$15,"Snowball",$J256:AK256))))</f>
        <v>0</v>
      </c>
      <c r="AM256" s="3">
        <f t="shared" si="416"/>
        <v>0</v>
      </c>
      <c r="AN256" s="104">
        <f t="shared" si="451"/>
        <v>0</v>
      </c>
      <c r="AO256" s="3">
        <f t="shared" si="452"/>
        <v>0</v>
      </c>
      <c r="AP256" s="3">
        <f t="shared" si="453"/>
        <v>0</v>
      </c>
      <c r="AQ256" s="3">
        <f t="shared" si="382"/>
        <v>0</v>
      </c>
      <c r="AR256" s="3">
        <f t="shared" si="383"/>
        <v>0</v>
      </c>
      <c r="AS256" s="3">
        <f>IF(AN256=0,0,IF(AP256-AQ256=0,0,MIN(AP256-AQ256,$D$1-$C256-SUMIF($J$15:AR$15,"Snowball",$J256:AR256))))</f>
        <v>0</v>
      </c>
      <c r="AT256" s="3">
        <f t="shared" si="417"/>
        <v>0</v>
      </c>
      <c r="AU256" s="104">
        <f t="shared" si="454"/>
        <v>0</v>
      </c>
      <c r="AV256" s="3">
        <f t="shared" si="455"/>
        <v>0</v>
      </c>
      <c r="AW256" s="3">
        <f t="shared" si="456"/>
        <v>0</v>
      </c>
      <c r="AX256" s="3">
        <f t="shared" si="384"/>
        <v>0</v>
      </c>
      <c r="AY256" s="3">
        <f t="shared" si="385"/>
        <v>0</v>
      </c>
      <c r="AZ256" s="3">
        <f>IF(AU256=0,0,IF(AW256-AX256=0,0,MIN(AW256-AX256,$D$1-$C256-SUMIF($J$15:AY$15,"Snowball",$J256:AY256))))</f>
        <v>0</v>
      </c>
      <c r="BA256" s="3">
        <f t="shared" si="418"/>
        <v>0</v>
      </c>
      <c r="BB256" s="104">
        <f t="shared" si="457"/>
        <v>0</v>
      </c>
      <c r="BC256" s="3">
        <f t="shared" si="458"/>
        <v>0</v>
      </c>
      <c r="BD256" s="3">
        <f t="shared" si="459"/>
        <v>0</v>
      </c>
      <c r="BE256" s="3">
        <f t="shared" si="386"/>
        <v>0</v>
      </c>
      <c r="BF256" s="3">
        <f t="shared" si="387"/>
        <v>0</v>
      </c>
      <c r="BG256" s="3">
        <f>IF(BB256=0,0,IF(BD256-BE256=0,0,MIN(BD256-BE256,$D$1-$C256-SUMIF($J$15:BF$15,"Snowball",$J256:BF256))))</f>
        <v>0</v>
      </c>
      <c r="BH256" s="3">
        <f t="shared" si="419"/>
        <v>0</v>
      </c>
      <c r="BI256" s="104">
        <f t="shared" si="460"/>
        <v>0</v>
      </c>
      <c r="BJ256" s="3">
        <f t="shared" si="461"/>
        <v>0</v>
      </c>
      <c r="BK256" s="3">
        <f t="shared" si="462"/>
        <v>0</v>
      </c>
      <c r="BL256" s="3">
        <f t="shared" si="388"/>
        <v>0</v>
      </c>
      <c r="BM256" s="3">
        <f t="shared" si="389"/>
        <v>0</v>
      </c>
      <c r="BN256" s="3">
        <f>IF(BI256=0,0,IF(BK256-BL256=0,0,MIN(BK256-BL256,$D$1-$C256-SUMIF($J$15:BM$15,"Snowball",$J256:BM256))))</f>
        <v>0</v>
      </c>
      <c r="BO256" s="3">
        <f t="shared" si="420"/>
        <v>0</v>
      </c>
      <c r="BP256" s="104">
        <f t="shared" si="463"/>
        <v>0</v>
      </c>
      <c r="BQ256" s="3">
        <f t="shared" si="464"/>
        <v>0</v>
      </c>
      <c r="BR256" s="3">
        <f t="shared" si="465"/>
        <v>0</v>
      </c>
      <c r="BS256" s="3">
        <f t="shared" si="390"/>
        <v>0</v>
      </c>
      <c r="BT256" s="3">
        <f t="shared" si="391"/>
        <v>0</v>
      </c>
      <c r="BU256" s="3">
        <f>IF(BP256=0,0,IF(BR256-BS256=0,0,MIN(BR256-BS256,$D$1-$C256-SUMIF($J$15:BT$15,"Snowball",$J256:BT256))))</f>
        <v>0</v>
      </c>
      <c r="BV256" s="3">
        <f t="shared" si="421"/>
        <v>0</v>
      </c>
      <c r="BW256" s="104">
        <f t="shared" si="466"/>
        <v>0</v>
      </c>
      <c r="BX256" s="3">
        <f t="shared" si="467"/>
        <v>0</v>
      </c>
      <c r="BY256" s="3">
        <f t="shared" si="468"/>
        <v>0</v>
      </c>
      <c r="BZ256" s="3">
        <f t="shared" si="392"/>
        <v>0</v>
      </c>
      <c r="CA256" s="3">
        <f t="shared" si="393"/>
        <v>0</v>
      </c>
      <c r="CB256" s="3">
        <f>IF(BW256=0,0,IF(BY256-BZ256=0,0,MIN(BY256-BZ256,$D$1-$C256-SUMIF($J$15:CA$15,"Snowball",$J256:CA256))))</f>
        <v>0</v>
      </c>
      <c r="CC256" s="3">
        <f t="shared" si="422"/>
        <v>0</v>
      </c>
      <c r="CD256" s="104">
        <f t="shared" si="469"/>
        <v>0</v>
      </c>
      <c r="CE256" s="3">
        <f t="shared" si="470"/>
        <v>0</v>
      </c>
      <c r="CF256" s="3">
        <f t="shared" si="471"/>
        <v>0</v>
      </c>
      <c r="CG256" s="3">
        <f t="shared" si="394"/>
        <v>0</v>
      </c>
      <c r="CH256" s="3">
        <f t="shared" si="395"/>
        <v>0</v>
      </c>
      <c r="CI256" s="3">
        <f>IF(CD256=0,0,IF(CF256-CG256=0,0,MIN(CF256-CG256,$D$1-$C256-SUMIF($J$15:CH$15,"Snowball",$J256:CH256))))</f>
        <v>0</v>
      </c>
      <c r="CJ256" s="3">
        <f t="shared" si="423"/>
        <v>0</v>
      </c>
      <c r="CK256" s="104">
        <f t="shared" si="472"/>
        <v>0</v>
      </c>
      <c r="CL256" s="3">
        <f t="shared" si="473"/>
        <v>0</v>
      </c>
      <c r="CM256" s="3">
        <f t="shared" si="474"/>
        <v>0</v>
      </c>
      <c r="CN256" s="3">
        <f t="shared" si="396"/>
        <v>0</v>
      </c>
      <c r="CO256" s="3">
        <f t="shared" si="397"/>
        <v>0</v>
      </c>
      <c r="CP256" s="3">
        <f>IF(CK256=0,0,IF(CM256-CN256=0,0,MIN(CM256-CN256,$D$1-$C256-SUMIF($J$15:CO$15,"Snowball",$J256:CO256))))</f>
        <v>0</v>
      </c>
      <c r="CQ256" s="3">
        <f t="shared" si="424"/>
        <v>0</v>
      </c>
      <c r="CR256" s="104">
        <f t="shared" si="475"/>
        <v>0</v>
      </c>
      <c r="CS256" s="3">
        <f t="shared" si="476"/>
        <v>0</v>
      </c>
      <c r="CT256" s="3">
        <f t="shared" si="477"/>
        <v>0</v>
      </c>
      <c r="CU256" s="3">
        <f t="shared" si="398"/>
        <v>0</v>
      </c>
      <c r="CV256" s="3">
        <f t="shared" si="399"/>
        <v>0</v>
      </c>
      <c r="CW256" s="3">
        <f>IF(CR256=0,0,IF(CT256-CU256=0,0,MIN(CT256-CU256,$D$1-$C256-SUMIF($J$15:CV$15,"Snowball",$J256:CV256))))</f>
        <v>0</v>
      </c>
      <c r="CX256" s="3">
        <f t="shared" si="425"/>
        <v>0</v>
      </c>
      <c r="CY256" s="104">
        <f t="shared" si="478"/>
        <v>0</v>
      </c>
      <c r="CZ256" s="3">
        <f t="shared" si="479"/>
        <v>0</v>
      </c>
      <c r="DA256" s="3">
        <f t="shared" si="480"/>
        <v>0</v>
      </c>
      <c r="DB256" s="3">
        <f t="shared" si="400"/>
        <v>0</v>
      </c>
      <c r="DC256" s="3">
        <f t="shared" si="401"/>
        <v>0</v>
      </c>
      <c r="DD256" s="3">
        <f>IF(CY256=0,0,IF(DA256-DB256=0,0,MIN(DA256-DB256,$D$1-$C256-SUMIF($J$15:DC$15,"Snowball",$J256:DC256))))</f>
        <v>0</v>
      </c>
      <c r="DE256" s="3">
        <f t="shared" si="426"/>
        <v>0</v>
      </c>
      <c r="DF256" s="104">
        <f t="shared" si="481"/>
        <v>0</v>
      </c>
      <c r="DG256" s="3">
        <f t="shared" si="482"/>
        <v>0</v>
      </c>
      <c r="DH256" s="3">
        <f t="shared" si="483"/>
        <v>0</v>
      </c>
      <c r="DI256" s="3">
        <f t="shared" si="402"/>
        <v>0</v>
      </c>
      <c r="DJ256" s="3">
        <f t="shared" si="403"/>
        <v>0</v>
      </c>
      <c r="DK256" s="3">
        <f>IF(DF256=0,0,IF(DH256-DI256=0,0,MIN(DH256-DI256,$D$1-$C256-SUMIF($J$15:DJ$15,"Snowball",$J256:DJ256))))</f>
        <v>0</v>
      </c>
      <c r="DL256" s="3">
        <f t="shared" si="427"/>
        <v>0</v>
      </c>
      <c r="DM256" s="104">
        <f t="shared" si="484"/>
        <v>0</v>
      </c>
      <c r="DN256" s="3">
        <f t="shared" si="485"/>
        <v>0</v>
      </c>
      <c r="DO256" s="3">
        <f t="shared" si="486"/>
        <v>0</v>
      </c>
      <c r="DP256" s="3">
        <f t="shared" si="404"/>
        <v>0</v>
      </c>
      <c r="DQ256" s="3">
        <f t="shared" si="405"/>
        <v>0</v>
      </c>
      <c r="DR256" s="3">
        <f>IF(DM256=0,0,IF(DO256-DP256=0,0,MIN(DO256-DP256,$D$1-$C256-SUMIF($J$15:DQ$15,"Snowball",$J256:DQ256))))</f>
        <v>0</v>
      </c>
      <c r="DS256" s="3">
        <f t="shared" si="428"/>
        <v>0</v>
      </c>
      <c r="DT256" s="104">
        <f t="shared" si="487"/>
        <v>0</v>
      </c>
      <c r="DU256" s="3">
        <f t="shared" si="488"/>
        <v>0</v>
      </c>
      <c r="DV256" s="3">
        <f t="shared" si="489"/>
        <v>0</v>
      </c>
      <c r="DW256" s="3">
        <f t="shared" si="406"/>
        <v>0</v>
      </c>
      <c r="DX256" s="3">
        <f t="shared" si="407"/>
        <v>0</v>
      </c>
      <c r="DY256" s="3">
        <f>IF(DT256=0,0,IF(DV256-DW256=0,0,MIN(DV256-DW256,$D$1-$C256-SUMIF($J$15:DX$15,"Snowball",$J256:DX256))))</f>
        <v>0</v>
      </c>
      <c r="DZ256" s="3">
        <f t="shared" si="429"/>
        <v>0</v>
      </c>
      <c r="EA256" s="104">
        <f t="shared" si="490"/>
        <v>0</v>
      </c>
      <c r="EB256" s="3">
        <f t="shared" si="491"/>
        <v>0</v>
      </c>
      <c r="EC256" s="3">
        <f t="shared" si="492"/>
        <v>0</v>
      </c>
      <c r="ED256" s="3">
        <f t="shared" si="408"/>
        <v>0</v>
      </c>
      <c r="EE256" s="3">
        <f t="shared" si="409"/>
        <v>0</v>
      </c>
      <c r="EF256" s="3">
        <f>IF(EA256=0,0,IF(EC256-ED256=0,0,MIN(EC256-ED256,$D$1-$C256-SUMIF($J$15:EE$15,"Snowball",$J256:EE256))))</f>
        <v>0</v>
      </c>
      <c r="EG256" s="3">
        <f t="shared" si="430"/>
        <v>0</v>
      </c>
      <c r="EH256" s="104">
        <f t="shared" si="493"/>
        <v>0</v>
      </c>
      <c r="EI256" s="3">
        <f t="shared" si="494"/>
        <v>0</v>
      </c>
      <c r="EJ256" s="3">
        <f t="shared" si="495"/>
        <v>0</v>
      </c>
      <c r="EK256" s="3">
        <f t="shared" si="410"/>
        <v>0</v>
      </c>
      <c r="EL256" s="3">
        <f t="shared" si="411"/>
        <v>0</v>
      </c>
      <c r="EM256" s="3">
        <f>IF(EH256=0,0,IF(EJ256-EK256=0,0,MIN(EJ256-EK256,$D$1-$C256-SUMIF($J$15:EL$15,"Snowball",$J256:EL256))))</f>
        <v>0</v>
      </c>
      <c r="EN256" s="3">
        <f t="shared" si="431"/>
        <v>0</v>
      </c>
    </row>
    <row r="257" spans="1:144" x14ac:dyDescent="0.25">
      <c r="A257" s="1" t="s">
        <v>257</v>
      </c>
      <c r="B257" s="76">
        <f t="shared" si="432"/>
        <v>0</v>
      </c>
      <c r="C257" s="3">
        <f t="shared" si="433"/>
        <v>0</v>
      </c>
      <c r="D257" s="101">
        <f t="shared" si="434"/>
        <v>0</v>
      </c>
      <c r="E257" s="104">
        <f t="shared" si="435"/>
        <v>0</v>
      </c>
      <c r="F257" s="3">
        <f t="shared" si="436"/>
        <v>0</v>
      </c>
      <c r="G257" s="3">
        <f t="shared" si="437"/>
        <v>0</v>
      </c>
      <c r="H257" s="3">
        <f t="shared" si="372"/>
        <v>0</v>
      </c>
      <c r="I257" s="3">
        <f t="shared" si="373"/>
        <v>0</v>
      </c>
      <c r="J257" s="3">
        <f t="shared" si="438"/>
        <v>0</v>
      </c>
      <c r="K257" s="3">
        <f t="shared" si="412"/>
        <v>0</v>
      </c>
      <c r="L257" s="104">
        <f t="shared" si="439"/>
        <v>0</v>
      </c>
      <c r="M257" s="3">
        <f t="shared" si="440"/>
        <v>0</v>
      </c>
      <c r="N257" s="3">
        <f t="shared" si="441"/>
        <v>0</v>
      </c>
      <c r="O257" s="3">
        <f t="shared" si="374"/>
        <v>0</v>
      </c>
      <c r="P257" s="3">
        <f t="shared" si="375"/>
        <v>0</v>
      </c>
      <c r="Q257" s="3">
        <f>IF(L257=0,0,IF(N257-O257=0,0,MIN(N257-O257,$D$1-$C257-SUMIF($J$15:P$15,"Snowball",$J257:P257))))</f>
        <v>0</v>
      </c>
      <c r="R257" s="3">
        <f t="shared" si="413"/>
        <v>0</v>
      </c>
      <c r="S257" s="104">
        <f t="shared" si="442"/>
        <v>0</v>
      </c>
      <c r="T257" s="3">
        <f t="shared" si="443"/>
        <v>0</v>
      </c>
      <c r="U257" s="3">
        <f t="shared" si="444"/>
        <v>0</v>
      </c>
      <c r="V257" s="3">
        <f t="shared" si="376"/>
        <v>0</v>
      </c>
      <c r="W257" s="3">
        <f t="shared" si="377"/>
        <v>0</v>
      </c>
      <c r="X257" s="3">
        <f>IF(S257=0,0,IF(U257-V257=0,0,MIN(U257-V257,$D$1-$C257-SUMIF($J$15:W$15,"Snowball",$J257:W257))))</f>
        <v>0</v>
      </c>
      <c r="Y257" s="3">
        <f t="shared" si="414"/>
        <v>0</v>
      </c>
      <c r="Z257" s="104">
        <f t="shared" si="445"/>
        <v>0</v>
      </c>
      <c r="AA257" s="3">
        <f t="shared" si="446"/>
        <v>0</v>
      </c>
      <c r="AB257" s="3">
        <f t="shared" si="447"/>
        <v>0</v>
      </c>
      <c r="AC257" s="3">
        <f t="shared" si="378"/>
        <v>0</v>
      </c>
      <c r="AD257" s="3">
        <f t="shared" si="379"/>
        <v>0</v>
      </c>
      <c r="AE257" s="3">
        <f>IF(Z257=0,0,IF(AB257-AC257=0,0,MIN(AB257-AC257,$D$1-$C257-SUMIF($J$15:AD$15,"Snowball",$J257:AD257))))</f>
        <v>0</v>
      </c>
      <c r="AF257" s="3">
        <f t="shared" si="415"/>
        <v>0</v>
      </c>
      <c r="AG257" s="104">
        <f t="shared" si="448"/>
        <v>0</v>
      </c>
      <c r="AH257" s="3">
        <f t="shared" si="449"/>
        <v>0</v>
      </c>
      <c r="AI257" s="3">
        <f t="shared" si="450"/>
        <v>0</v>
      </c>
      <c r="AJ257" s="3">
        <f t="shared" si="380"/>
        <v>0</v>
      </c>
      <c r="AK257" s="3">
        <f t="shared" si="381"/>
        <v>0</v>
      </c>
      <c r="AL257" s="3">
        <f>IF(AG257=0,0,IF(AI257-AJ257=0,0,MIN(AI257-AJ257,$D$1-$C257-SUMIF($J$15:AK$15,"Snowball",$J257:AK257))))</f>
        <v>0</v>
      </c>
      <c r="AM257" s="3">
        <f t="shared" si="416"/>
        <v>0</v>
      </c>
      <c r="AN257" s="104">
        <f t="shared" si="451"/>
        <v>0</v>
      </c>
      <c r="AO257" s="3">
        <f t="shared" si="452"/>
        <v>0</v>
      </c>
      <c r="AP257" s="3">
        <f t="shared" si="453"/>
        <v>0</v>
      </c>
      <c r="AQ257" s="3">
        <f t="shared" si="382"/>
        <v>0</v>
      </c>
      <c r="AR257" s="3">
        <f t="shared" si="383"/>
        <v>0</v>
      </c>
      <c r="AS257" s="3">
        <f>IF(AN257=0,0,IF(AP257-AQ257=0,0,MIN(AP257-AQ257,$D$1-$C257-SUMIF($J$15:AR$15,"Snowball",$J257:AR257))))</f>
        <v>0</v>
      </c>
      <c r="AT257" s="3">
        <f t="shared" si="417"/>
        <v>0</v>
      </c>
      <c r="AU257" s="104">
        <f t="shared" si="454"/>
        <v>0</v>
      </c>
      <c r="AV257" s="3">
        <f t="shared" si="455"/>
        <v>0</v>
      </c>
      <c r="AW257" s="3">
        <f t="shared" si="456"/>
        <v>0</v>
      </c>
      <c r="AX257" s="3">
        <f t="shared" si="384"/>
        <v>0</v>
      </c>
      <c r="AY257" s="3">
        <f t="shared" si="385"/>
        <v>0</v>
      </c>
      <c r="AZ257" s="3">
        <f>IF(AU257=0,0,IF(AW257-AX257=0,0,MIN(AW257-AX257,$D$1-$C257-SUMIF($J$15:AY$15,"Snowball",$J257:AY257))))</f>
        <v>0</v>
      </c>
      <c r="BA257" s="3">
        <f t="shared" si="418"/>
        <v>0</v>
      </c>
      <c r="BB257" s="104">
        <f t="shared" si="457"/>
        <v>0</v>
      </c>
      <c r="BC257" s="3">
        <f t="shared" si="458"/>
        <v>0</v>
      </c>
      <c r="BD257" s="3">
        <f t="shared" si="459"/>
        <v>0</v>
      </c>
      <c r="BE257" s="3">
        <f t="shared" si="386"/>
        <v>0</v>
      </c>
      <c r="BF257" s="3">
        <f t="shared" si="387"/>
        <v>0</v>
      </c>
      <c r="BG257" s="3">
        <f>IF(BB257=0,0,IF(BD257-BE257=0,0,MIN(BD257-BE257,$D$1-$C257-SUMIF($J$15:BF$15,"Snowball",$J257:BF257))))</f>
        <v>0</v>
      </c>
      <c r="BH257" s="3">
        <f t="shared" si="419"/>
        <v>0</v>
      </c>
      <c r="BI257" s="104">
        <f t="shared" si="460"/>
        <v>0</v>
      </c>
      <c r="BJ257" s="3">
        <f t="shared" si="461"/>
        <v>0</v>
      </c>
      <c r="BK257" s="3">
        <f t="shared" si="462"/>
        <v>0</v>
      </c>
      <c r="BL257" s="3">
        <f t="shared" si="388"/>
        <v>0</v>
      </c>
      <c r="BM257" s="3">
        <f t="shared" si="389"/>
        <v>0</v>
      </c>
      <c r="BN257" s="3">
        <f>IF(BI257=0,0,IF(BK257-BL257=0,0,MIN(BK257-BL257,$D$1-$C257-SUMIF($J$15:BM$15,"Snowball",$J257:BM257))))</f>
        <v>0</v>
      </c>
      <c r="BO257" s="3">
        <f t="shared" si="420"/>
        <v>0</v>
      </c>
      <c r="BP257" s="104">
        <f t="shared" si="463"/>
        <v>0</v>
      </c>
      <c r="BQ257" s="3">
        <f t="shared" si="464"/>
        <v>0</v>
      </c>
      <c r="BR257" s="3">
        <f t="shared" si="465"/>
        <v>0</v>
      </c>
      <c r="BS257" s="3">
        <f t="shared" si="390"/>
        <v>0</v>
      </c>
      <c r="BT257" s="3">
        <f t="shared" si="391"/>
        <v>0</v>
      </c>
      <c r="BU257" s="3">
        <f>IF(BP257=0,0,IF(BR257-BS257=0,0,MIN(BR257-BS257,$D$1-$C257-SUMIF($J$15:BT$15,"Snowball",$J257:BT257))))</f>
        <v>0</v>
      </c>
      <c r="BV257" s="3">
        <f t="shared" si="421"/>
        <v>0</v>
      </c>
      <c r="BW257" s="104">
        <f t="shared" si="466"/>
        <v>0</v>
      </c>
      <c r="BX257" s="3">
        <f t="shared" si="467"/>
        <v>0</v>
      </c>
      <c r="BY257" s="3">
        <f t="shared" si="468"/>
        <v>0</v>
      </c>
      <c r="BZ257" s="3">
        <f t="shared" si="392"/>
        <v>0</v>
      </c>
      <c r="CA257" s="3">
        <f t="shared" si="393"/>
        <v>0</v>
      </c>
      <c r="CB257" s="3">
        <f>IF(BW257=0,0,IF(BY257-BZ257=0,0,MIN(BY257-BZ257,$D$1-$C257-SUMIF($J$15:CA$15,"Snowball",$J257:CA257))))</f>
        <v>0</v>
      </c>
      <c r="CC257" s="3">
        <f t="shared" si="422"/>
        <v>0</v>
      </c>
      <c r="CD257" s="104">
        <f t="shared" si="469"/>
        <v>0</v>
      </c>
      <c r="CE257" s="3">
        <f t="shared" si="470"/>
        <v>0</v>
      </c>
      <c r="CF257" s="3">
        <f t="shared" si="471"/>
        <v>0</v>
      </c>
      <c r="CG257" s="3">
        <f t="shared" si="394"/>
        <v>0</v>
      </c>
      <c r="CH257" s="3">
        <f t="shared" si="395"/>
        <v>0</v>
      </c>
      <c r="CI257" s="3">
        <f>IF(CD257=0,0,IF(CF257-CG257=0,0,MIN(CF257-CG257,$D$1-$C257-SUMIF($J$15:CH$15,"Snowball",$J257:CH257))))</f>
        <v>0</v>
      </c>
      <c r="CJ257" s="3">
        <f t="shared" si="423"/>
        <v>0</v>
      </c>
      <c r="CK257" s="104">
        <f t="shared" si="472"/>
        <v>0</v>
      </c>
      <c r="CL257" s="3">
        <f t="shared" si="473"/>
        <v>0</v>
      </c>
      <c r="CM257" s="3">
        <f t="shared" si="474"/>
        <v>0</v>
      </c>
      <c r="CN257" s="3">
        <f t="shared" si="396"/>
        <v>0</v>
      </c>
      <c r="CO257" s="3">
        <f t="shared" si="397"/>
        <v>0</v>
      </c>
      <c r="CP257" s="3">
        <f>IF(CK257=0,0,IF(CM257-CN257=0,0,MIN(CM257-CN257,$D$1-$C257-SUMIF($J$15:CO$15,"Snowball",$J257:CO257))))</f>
        <v>0</v>
      </c>
      <c r="CQ257" s="3">
        <f t="shared" si="424"/>
        <v>0</v>
      </c>
      <c r="CR257" s="104">
        <f t="shared" si="475"/>
        <v>0</v>
      </c>
      <c r="CS257" s="3">
        <f t="shared" si="476"/>
        <v>0</v>
      </c>
      <c r="CT257" s="3">
        <f t="shared" si="477"/>
        <v>0</v>
      </c>
      <c r="CU257" s="3">
        <f t="shared" si="398"/>
        <v>0</v>
      </c>
      <c r="CV257" s="3">
        <f t="shared" si="399"/>
        <v>0</v>
      </c>
      <c r="CW257" s="3">
        <f>IF(CR257=0,0,IF(CT257-CU257=0,0,MIN(CT257-CU257,$D$1-$C257-SUMIF($J$15:CV$15,"Snowball",$J257:CV257))))</f>
        <v>0</v>
      </c>
      <c r="CX257" s="3">
        <f t="shared" si="425"/>
        <v>0</v>
      </c>
      <c r="CY257" s="104">
        <f t="shared" si="478"/>
        <v>0</v>
      </c>
      <c r="CZ257" s="3">
        <f t="shared" si="479"/>
        <v>0</v>
      </c>
      <c r="DA257" s="3">
        <f t="shared" si="480"/>
        <v>0</v>
      </c>
      <c r="DB257" s="3">
        <f t="shared" si="400"/>
        <v>0</v>
      </c>
      <c r="DC257" s="3">
        <f t="shared" si="401"/>
        <v>0</v>
      </c>
      <c r="DD257" s="3">
        <f>IF(CY257=0,0,IF(DA257-DB257=0,0,MIN(DA257-DB257,$D$1-$C257-SUMIF($J$15:DC$15,"Snowball",$J257:DC257))))</f>
        <v>0</v>
      </c>
      <c r="DE257" s="3">
        <f t="shared" si="426"/>
        <v>0</v>
      </c>
      <c r="DF257" s="104">
        <f t="shared" si="481"/>
        <v>0</v>
      </c>
      <c r="DG257" s="3">
        <f t="shared" si="482"/>
        <v>0</v>
      </c>
      <c r="DH257" s="3">
        <f t="shared" si="483"/>
        <v>0</v>
      </c>
      <c r="DI257" s="3">
        <f t="shared" si="402"/>
        <v>0</v>
      </c>
      <c r="DJ257" s="3">
        <f t="shared" si="403"/>
        <v>0</v>
      </c>
      <c r="DK257" s="3">
        <f>IF(DF257=0,0,IF(DH257-DI257=0,0,MIN(DH257-DI257,$D$1-$C257-SUMIF($J$15:DJ$15,"Snowball",$J257:DJ257))))</f>
        <v>0</v>
      </c>
      <c r="DL257" s="3">
        <f t="shared" si="427"/>
        <v>0</v>
      </c>
      <c r="DM257" s="104">
        <f t="shared" si="484"/>
        <v>0</v>
      </c>
      <c r="DN257" s="3">
        <f t="shared" si="485"/>
        <v>0</v>
      </c>
      <c r="DO257" s="3">
        <f t="shared" si="486"/>
        <v>0</v>
      </c>
      <c r="DP257" s="3">
        <f t="shared" si="404"/>
        <v>0</v>
      </c>
      <c r="DQ257" s="3">
        <f t="shared" si="405"/>
        <v>0</v>
      </c>
      <c r="DR257" s="3">
        <f>IF(DM257=0,0,IF(DO257-DP257=0,0,MIN(DO257-DP257,$D$1-$C257-SUMIF($J$15:DQ$15,"Snowball",$J257:DQ257))))</f>
        <v>0</v>
      </c>
      <c r="DS257" s="3">
        <f t="shared" si="428"/>
        <v>0</v>
      </c>
      <c r="DT257" s="104">
        <f t="shared" si="487"/>
        <v>0</v>
      </c>
      <c r="DU257" s="3">
        <f t="shared" si="488"/>
        <v>0</v>
      </c>
      <c r="DV257" s="3">
        <f t="shared" si="489"/>
        <v>0</v>
      </c>
      <c r="DW257" s="3">
        <f t="shared" si="406"/>
        <v>0</v>
      </c>
      <c r="DX257" s="3">
        <f t="shared" si="407"/>
        <v>0</v>
      </c>
      <c r="DY257" s="3">
        <f>IF(DT257=0,0,IF(DV257-DW257=0,0,MIN(DV257-DW257,$D$1-$C257-SUMIF($J$15:DX$15,"Snowball",$J257:DX257))))</f>
        <v>0</v>
      </c>
      <c r="DZ257" s="3">
        <f t="shared" si="429"/>
        <v>0</v>
      </c>
      <c r="EA257" s="104">
        <f t="shared" si="490"/>
        <v>0</v>
      </c>
      <c r="EB257" s="3">
        <f t="shared" si="491"/>
        <v>0</v>
      </c>
      <c r="EC257" s="3">
        <f t="shared" si="492"/>
        <v>0</v>
      </c>
      <c r="ED257" s="3">
        <f t="shared" si="408"/>
        <v>0</v>
      </c>
      <c r="EE257" s="3">
        <f t="shared" si="409"/>
        <v>0</v>
      </c>
      <c r="EF257" s="3">
        <f>IF(EA257=0,0,IF(EC257-ED257=0,0,MIN(EC257-ED257,$D$1-$C257-SUMIF($J$15:EE$15,"Snowball",$J257:EE257))))</f>
        <v>0</v>
      </c>
      <c r="EG257" s="3">
        <f t="shared" si="430"/>
        <v>0</v>
      </c>
      <c r="EH257" s="104">
        <f t="shared" si="493"/>
        <v>0</v>
      </c>
      <c r="EI257" s="3">
        <f t="shared" si="494"/>
        <v>0</v>
      </c>
      <c r="EJ257" s="3">
        <f t="shared" si="495"/>
        <v>0</v>
      </c>
      <c r="EK257" s="3">
        <f t="shared" si="410"/>
        <v>0</v>
      </c>
      <c r="EL257" s="3">
        <f t="shared" si="411"/>
        <v>0</v>
      </c>
      <c r="EM257" s="3">
        <f>IF(EH257=0,0,IF(EJ257-EK257=0,0,MIN(EJ257-EK257,$D$1-$C257-SUMIF($J$15:EL$15,"Snowball",$J257:EL257))))</f>
        <v>0</v>
      </c>
      <c r="EN257" s="3">
        <f t="shared" si="431"/>
        <v>0</v>
      </c>
    </row>
    <row r="258" spans="1:144" x14ac:dyDescent="0.25">
      <c r="A258" s="1" t="s">
        <v>258</v>
      </c>
      <c r="B258" s="76">
        <f t="shared" si="432"/>
        <v>0</v>
      </c>
      <c r="C258" s="3">
        <f t="shared" si="433"/>
        <v>0</v>
      </c>
      <c r="D258" s="101">
        <f t="shared" si="434"/>
        <v>0</v>
      </c>
      <c r="E258" s="104">
        <f t="shared" si="435"/>
        <v>0</v>
      </c>
      <c r="F258" s="3">
        <f t="shared" si="436"/>
        <v>0</v>
      </c>
      <c r="G258" s="3">
        <f t="shared" si="437"/>
        <v>0</v>
      </c>
      <c r="H258" s="3">
        <f t="shared" si="372"/>
        <v>0</v>
      </c>
      <c r="I258" s="3">
        <f t="shared" si="373"/>
        <v>0</v>
      </c>
      <c r="J258" s="3">
        <f t="shared" si="438"/>
        <v>0</v>
      </c>
      <c r="K258" s="3">
        <f t="shared" si="412"/>
        <v>0</v>
      </c>
      <c r="L258" s="104">
        <f t="shared" si="439"/>
        <v>0</v>
      </c>
      <c r="M258" s="3">
        <f t="shared" si="440"/>
        <v>0</v>
      </c>
      <c r="N258" s="3">
        <f t="shared" si="441"/>
        <v>0</v>
      </c>
      <c r="O258" s="3">
        <f t="shared" si="374"/>
        <v>0</v>
      </c>
      <c r="P258" s="3">
        <f t="shared" si="375"/>
        <v>0</v>
      </c>
      <c r="Q258" s="3">
        <f>IF(L258=0,0,IF(N258-O258=0,0,MIN(N258-O258,$D$1-$C258-SUMIF($J$15:P$15,"Snowball",$J258:P258))))</f>
        <v>0</v>
      </c>
      <c r="R258" s="3">
        <f t="shared" si="413"/>
        <v>0</v>
      </c>
      <c r="S258" s="104">
        <f t="shared" si="442"/>
        <v>0</v>
      </c>
      <c r="T258" s="3">
        <f t="shared" si="443"/>
        <v>0</v>
      </c>
      <c r="U258" s="3">
        <f t="shared" si="444"/>
        <v>0</v>
      </c>
      <c r="V258" s="3">
        <f t="shared" si="376"/>
        <v>0</v>
      </c>
      <c r="W258" s="3">
        <f t="shared" si="377"/>
        <v>0</v>
      </c>
      <c r="X258" s="3">
        <f>IF(S258=0,0,IF(U258-V258=0,0,MIN(U258-V258,$D$1-$C258-SUMIF($J$15:W$15,"Snowball",$J258:W258))))</f>
        <v>0</v>
      </c>
      <c r="Y258" s="3">
        <f t="shared" si="414"/>
        <v>0</v>
      </c>
      <c r="Z258" s="104">
        <f t="shared" si="445"/>
        <v>0</v>
      </c>
      <c r="AA258" s="3">
        <f t="shared" si="446"/>
        <v>0</v>
      </c>
      <c r="AB258" s="3">
        <f t="shared" si="447"/>
        <v>0</v>
      </c>
      <c r="AC258" s="3">
        <f t="shared" si="378"/>
        <v>0</v>
      </c>
      <c r="AD258" s="3">
        <f t="shared" si="379"/>
        <v>0</v>
      </c>
      <c r="AE258" s="3">
        <f>IF(Z258=0,0,IF(AB258-AC258=0,0,MIN(AB258-AC258,$D$1-$C258-SUMIF($J$15:AD$15,"Snowball",$J258:AD258))))</f>
        <v>0</v>
      </c>
      <c r="AF258" s="3">
        <f t="shared" si="415"/>
        <v>0</v>
      </c>
      <c r="AG258" s="104">
        <f t="shared" si="448"/>
        <v>0</v>
      </c>
      <c r="AH258" s="3">
        <f t="shared" si="449"/>
        <v>0</v>
      </c>
      <c r="AI258" s="3">
        <f t="shared" si="450"/>
        <v>0</v>
      </c>
      <c r="AJ258" s="3">
        <f t="shared" si="380"/>
        <v>0</v>
      </c>
      <c r="AK258" s="3">
        <f t="shared" si="381"/>
        <v>0</v>
      </c>
      <c r="AL258" s="3">
        <f>IF(AG258=0,0,IF(AI258-AJ258=0,0,MIN(AI258-AJ258,$D$1-$C258-SUMIF($J$15:AK$15,"Snowball",$J258:AK258))))</f>
        <v>0</v>
      </c>
      <c r="AM258" s="3">
        <f t="shared" si="416"/>
        <v>0</v>
      </c>
      <c r="AN258" s="104">
        <f t="shared" si="451"/>
        <v>0</v>
      </c>
      <c r="AO258" s="3">
        <f t="shared" si="452"/>
        <v>0</v>
      </c>
      <c r="AP258" s="3">
        <f t="shared" si="453"/>
        <v>0</v>
      </c>
      <c r="AQ258" s="3">
        <f t="shared" si="382"/>
        <v>0</v>
      </c>
      <c r="AR258" s="3">
        <f t="shared" si="383"/>
        <v>0</v>
      </c>
      <c r="AS258" s="3">
        <f>IF(AN258=0,0,IF(AP258-AQ258=0,0,MIN(AP258-AQ258,$D$1-$C258-SUMIF($J$15:AR$15,"Snowball",$J258:AR258))))</f>
        <v>0</v>
      </c>
      <c r="AT258" s="3">
        <f t="shared" si="417"/>
        <v>0</v>
      </c>
      <c r="AU258" s="104">
        <f t="shared" si="454"/>
        <v>0</v>
      </c>
      <c r="AV258" s="3">
        <f t="shared" si="455"/>
        <v>0</v>
      </c>
      <c r="AW258" s="3">
        <f t="shared" si="456"/>
        <v>0</v>
      </c>
      <c r="AX258" s="3">
        <f t="shared" si="384"/>
        <v>0</v>
      </c>
      <c r="AY258" s="3">
        <f t="shared" si="385"/>
        <v>0</v>
      </c>
      <c r="AZ258" s="3">
        <f>IF(AU258=0,0,IF(AW258-AX258=0,0,MIN(AW258-AX258,$D$1-$C258-SUMIF($J$15:AY$15,"Snowball",$J258:AY258))))</f>
        <v>0</v>
      </c>
      <c r="BA258" s="3">
        <f t="shared" si="418"/>
        <v>0</v>
      </c>
      <c r="BB258" s="104">
        <f t="shared" si="457"/>
        <v>0</v>
      </c>
      <c r="BC258" s="3">
        <f t="shared" si="458"/>
        <v>0</v>
      </c>
      <c r="BD258" s="3">
        <f t="shared" si="459"/>
        <v>0</v>
      </c>
      <c r="BE258" s="3">
        <f t="shared" si="386"/>
        <v>0</v>
      </c>
      <c r="BF258" s="3">
        <f t="shared" si="387"/>
        <v>0</v>
      </c>
      <c r="BG258" s="3">
        <f>IF(BB258=0,0,IF(BD258-BE258=0,0,MIN(BD258-BE258,$D$1-$C258-SUMIF($J$15:BF$15,"Snowball",$J258:BF258))))</f>
        <v>0</v>
      </c>
      <c r="BH258" s="3">
        <f t="shared" si="419"/>
        <v>0</v>
      </c>
      <c r="BI258" s="104">
        <f t="shared" si="460"/>
        <v>0</v>
      </c>
      <c r="BJ258" s="3">
        <f t="shared" si="461"/>
        <v>0</v>
      </c>
      <c r="BK258" s="3">
        <f t="shared" si="462"/>
        <v>0</v>
      </c>
      <c r="BL258" s="3">
        <f t="shared" si="388"/>
        <v>0</v>
      </c>
      <c r="BM258" s="3">
        <f t="shared" si="389"/>
        <v>0</v>
      </c>
      <c r="BN258" s="3">
        <f>IF(BI258=0,0,IF(BK258-BL258=0,0,MIN(BK258-BL258,$D$1-$C258-SUMIF($J$15:BM$15,"Snowball",$J258:BM258))))</f>
        <v>0</v>
      </c>
      <c r="BO258" s="3">
        <f t="shared" si="420"/>
        <v>0</v>
      </c>
      <c r="BP258" s="104">
        <f t="shared" si="463"/>
        <v>0</v>
      </c>
      <c r="BQ258" s="3">
        <f t="shared" si="464"/>
        <v>0</v>
      </c>
      <c r="BR258" s="3">
        <f t="shared" si="465"/>
        <v>0</v>
      </c>
      <c r="BS258" s="3">
        <f t="shared" si="390"/>
        <v>0</v>
      </c>
      <c r="BT258" s="3">
        <f t="shared" si="391"/>
        <v>0</v>
      </c>
      <c r="BU258" s="3">
        <f>IF(BP258=0,0,IF(BR258-BS258=0,0,MIN(BR258-BS258,$D$1-$C258-SUMIF($J$15:BT$15,"Snowball",$J258:BT258))))</f>
        <v>0</v>
      </c>
      <c r="BV258" s="3">
        <f t="shared" si="421"/>
        <v>0</v>
      </c>
      <c r="BW258" s="104">
        <f t="shared" si="466"/>
        <v>0</v>
      </c>
      <c r="BX258" s="3">
        <f t="shared" si="467"/>
        <v>0</v>
      </c>
      <c r="BY258" s="3">
        <f t="shared" si="468"/>
        <v>0</v>
      </c>
      <c r="BZ258" s="3">
        <f t="shared" si="392"/>
        <v>0</v>
      </c>
      <c r="CA258" s="3">
        <f t="shared" si="393"/>
        <v>0</v>
      </c>
      <c r="CB258" s="3">
        <f>IF(BW258=0,0,IF(BY258-BZ258=0,0,MIN(BY258-BZ258,$D$1-$C258-SUMIF($J$15:CA$15,"Snowball",$J258:CA258))))</f>
        <v>0</v>
      </c>
      <c r="CC258" s="3">
        <f t="shared" si="422"/>
        <v>0</v>
      </c>
      <c r="CD258" s="104">
        <f t="shared" si="469"/>
        <v>0</v>
      </c>
      <c r="CE258" s="3">
        <f t="shared" si="470"/>
        <v>0</v>
      </c>
      <c r="CF258" s="3">
        <f t="shared" si="471"/>
        <v>0</v>
      </c>
      <c r="CG258" s="3">
        <f t="shared" si="394"/>
        <v>0</v>
      </c>
      <c r="CH258" s="3">
        <f t="shared" si="395"/>
        <v>0</v>
      </c>
      <c r="CI258" s="3">
        <f>IF(CD258=0,0,IF(CF258-CG258=0,0,MIN(CF258-CG258,$D$1-$C258-SUMIF($J$15:CH$15,"Snowball",$J258:CH258))))</f>
        <v>0</v>
      </c>
      <c r="CJ258" s="3">
        <f t="shared" si="423"/>
        <v>0</v>
      </c>
      <c r="CK258" s="104">
        <f t="shared" si="472"/>
        <v>0</v>
      </c>
      <c r="CL258" s="3">
        <f t="shared" si="473"/>
        <v>0</v>
      </c>
      <c r="CM258" s="3">
        <f t="shared" si="474"/>
        <v>0</v>
      </c>
      <c r="CN258" s="3">
        <f t="shared" si="396"/>
        <v>0</v>
      </c>
      <c r="CO258" s="3">
        <f t="shared" si="397"/>
        <v>0</v>
      </c>
      <c r="CP258" s="3">
        <f>IF(CK258=0,0,IF(CM258-CN258=0,0,MIN(CM258-CN258,$D$1-$C258-SUMIF($J$15:CO$15,"Snowball",$J258:CO258))))</f>
        <v>0</v>
      </c>
      <c r="CQ258" s="3">
        <f t="shared" si="424"/>
        <v>0</v>
      </c>
      <c r="CR258" s="104">
        <f t="shared" si="475"/>
        <v>0</v>
      </c>
      <c r="CS258" s="3">
        <f t="shared" si="476"/>
        <v>0</v>
      </c>
      <c r="CT258" s="3">
        <f t="shared" si="477"/>
        <v>0</v>
      </c>
      <c r="CU258" s="3">
        <f t="shared" si="398"/>
        <v>0</v>
      </c>
      <c r="CV258" s="3">
        <f t="shared" si="399"/>
        <v>0</v>
      </c>
      <c r="CW258" s="3">
        <f>IF(CR258=0,0,IF(CT258-CU258=0,0,MIN(CT258-CU258,$D$1-$C258-SUMIF($J$15:CV$15,"Snowball",$J258:CV258))))</f>
        <v>0</v>
      </c>
      <c r="CX258" s="3">
        <f t="shared" si="425"/>
        <v>0</v>
      </c>
      <c r="CY258" s="104">
        <f t="shared" si="478"/>
        <v>0</v>
      </c>
      <c r="CZ258" s="3">
        <f t="shared" si="479"/>
        <v>0</v>
      </c>
      <c r="DA258" s="3">
        <f t="shared" si="480"/>
        <v>0</v>
      </c>
      <c r="DB258" s="3">
        <f t="shared" si="400"/>
        <v>0</v>
      </c>
      <c r="DC258" s="3">
        <f t="shared" si="401"/>
        <v>0</v>
      </c>
      <c r="DD258" s="3">
        <f>IF(CY258=0,0,IF(DA258-DB258=0,0,MIN(DA258-DB258,$D$1-$C258-SUMIF($J$15:DC$15,"Snowball",$J258:DC258))))</f>
        <v>0</v>
      </c>
      <c r="DE258" s="3">
        <f t="shared" si="426"/>
        <v>0</v>
      </c>
      <c r="DF258" s="104">
        <f t="shared" si="481"/>
        <v>0</v>
      </c>
      <c r="DG258" s="3">
        <f t="shared" si="482"/>
        <v>0</v>
      </c>
      <c r="DH258" s="3">
        <f t="shared" si="483"/>
        <v>0</v>
      </c>
      <c r="DI258" s="3">
        <f t="shared" si="402"/>
        <v>0</v>
      </c>
      <c r="DJ258" s="3">
        <f t="shared" si="403"/>
        <v>0</v>
      </c>
      <c r="DK258" s="3">
        <f>IF(DF258=0,0,IF(DH258-DI258=0,0,MIN(DH258-DI258,$D$1-$C258-SUMIF($J$15:DJ$15,"Snowball",$J258:DJ258))))</f>
        <v>0</v>
      </c>
      <c r="DL258" s="3">
        <f t="shared" si="427"/>
        <v>0</v>
      </c>
      <c r="DM258" s="104">
        <f t="shared" si="484"/>
        <v>0</v>
      </c>
      <c r="DN258" s="3">
        <f t="shared" si="485"/>
        <v>0</v>
      </c>
      <c r="DO258" s="3">
        <f t="shared" si="486"/>
        <v>0</v>
      </c>
      <c r="DP258" s="3">
        <f t="shared" si="404"/>
        <v>0</v>
      </c>
      <c r="DQ258" s="3">
        <f t="shared" si="405"/>
        <v>0</v>
      </c>
      <c r="DR258" s="3">
        <f>IF(DM258=0,0,IF(DO258-DP258=0,0,MIN(DO258-DP258,$D$1-$C258-SUMIF($J$15:DQ$15,"Snowball",$J258:DQ258))))</f>
        <v>0</v>
      </c>
      <c r="DS258" s="3">
        <f t="shared" si="428"/>
        <v>0</v>
      </c>
      <c r="DT258" s="104">
        <f t="shared" si="487"/>
        <v>0</v>
      </c>
      <c r="DU258" s="3">
        <f t="shared" si="488"/>
        <v>0</v>
      </c>
      <c r="DV258" s="3">
        <f t="shared" si="489"/>
        <v>0</v>
      </c>
      <c r="DW258" s="3">
        <f t="shared" si="406"/>
        <v>0</v>
      </c>
      <c r="DX258" s="3">
        <f t="shared" si="407"/>
        <v>0</v>
      </c>
      <c r="DY258" s="3">
        <f>IF(DT258=0,0,IF(DV258-DW258=0,0,MIN(DV258-DW258,$D$1-$C258-SUMIF($J$15:DX$15,"Snowball",$J258:DX258))))</f>
        <v>0</v>
      </c>
      <c r="DZ258" s="3">
        <f t="shared" si="429"/>
        <v>0</v>
      </c>
      <c r="EA258" s="104">
        <f t="shared" si="490"/>
        <v>0</v>
      </c>
      <c r="EB258" s="3">
        <f t="shared" si="491"/>
        <v>0</v>
      </c>
      <c r="EC258" s="3">
        <f t="shared" si="492"/>
        <v>0</v>
      </c>
      <c r="ED258" s="3">
        <f t="shared" si="408"/>
        <v>0</v>
      </c>
      <c r="EE258" s="3">
        <f t="shared" si="409"/>
        <v>0</v>
      </c>
      <c r="EF258" s="3">
        <f>IF(EA258=0,0,IF(EC258-ED258=0,0,MIN(EC258-ED258,$D$1-$C258-SUMIF($J$15:EE$15,"Snowball",$J258:EE258))))</f>
        <v>0</v>
      </c>
      <c r="EG258" s="3">
        <f t="shared" si="430"/>
        <v>0</v>
      </c>
      <c r="EH258" s="104">
        <f t="shared" si="493"/>
        <v>0</v>
      </c>
      <c r="EI258" s="3">
        <f t="shared" si="494"/>
        <v>0</v>
      </c>
      <c r="EJ258" s="3">
        <f t="shared" si="495"/>
        <v>0</v>
      </c>
      <c r="EK258" s="3">
        <f t="shared" si="410"/>
        <v>0</v>
      </c>
      <c r="EL258" s="3">
        <f t="shared" si="411"/>
        <v>0</v>
      </c>
      <c r="EM258" s="3">
        <f>IF(EH258=0,0,IF(EJ258-EK258=0,0,MIN(EJ258-EK258,$D$1-$C258-SUMIF($J$15:EL$15,"Snowball",$J258:EL258))))</f>
        <v>0</v>
      </c>
      <c r="EN258" s="3">
        <f t="shared" si="431"/>
        <v>0</v>
      </c>
    </row>
    <row r="259" spans="1:144" x14ac:dyDescent="0.25">
      <c r="A259" s="1" t="s">
        <v>259</v>
      </c>
      <c r="B259" s="76">
        <f t="shared" si="432"/>
        <v>0</v>
      </c>
      <c r="C259" s="3">
        <f t="shared" si="433"/>
        <v>0</v>
      </c>
      <c r="D259" s="101">
        <f t="shared" si="434"/>
        <v>0</v>
      </c>
      <c r="E259" s="104">
        <f t="shared" si="435"/>
        <v>0</v>
      </c>
      <c r="F259" s="3">
        <f t="shared" si="436"/>
        <v>0</v>
      </c>
      <c r="G259" s="3">
        <f t="shared" si="437"/>
        <v>0</v>
      </c>
      <c r="H259" s="3">
        <f t="shared" si="372"/>
        <v>0</v>
      </c>
      <c r="I259" s="3">
        <f t="shared" si="373"/>
        <v>0</v>
      </c>
      <c r="J259" s="3">
        <f t="shared" si="438"/>
        <v>0</v>
      </c>
      <c r="K259" s="3">
        <f t="shared" si="412"/>
        <v>0</v>
      </c>
      <c r="L259" s="104">
        <f t="shared" si="439"/>
        <v>0</v>
      </c>
      <c r="M259" s="3">
        <f t="shared" si="440"/>
        <v>0</v>
      </c>
      <c r="N259" s="3">
        <f t="shared" si="441"/>
        <v>0</v>
      </c>
      <c r="O259" s="3">
        <f t="shared" si="374"/>
        <v>0</v>
      </c>
      <c r="P259" s="3">
        <f t="shared" si="375"/>
        <v>0</v>
      </c>
      <c r="Q259" s="3">
        <f>IF(L259=0,0,IF(N259-O259=0,0,MIN(N259-O259,$D$1-$C259-SUMIF($J$15:P$15,"Snowball",$J259:P259))))</f>
        <v>0</v>
      </c>
      <c r="R259" s="3">
        <f t="shared" si="413"/>
        <v>0</v>
      </c>
      <c r="S259" s="104">
        <f t="shared" si="442"/>
        <v>0</v>
      </c>
      <c r="T259" s="3">
        <f t="shared" si="443"/>
        <v>0</v>
      </c>
      <c r="U259" s="3">
        <f t="shared" si="444"/>
        <v>0</v>
      </c>
      <c r="V259" s="3">
        <f t="shared" si="376"/>
        <v>0</v>
      </c>
      <c r="W259" s="3">
        <f t="shared" si="377"/>
        <v>0</v>
      </c>
      <c r="X259" s="3">
        <f>IF(S259=0,0,IF(U259-V259=0,0,MIN(U259-V259,$D$1-$C259-SUMIF($J$15:W$15,"Snowball",$J259:W259))))</f>
        <v>0</v>
      </c>
      <c r="Y259" s="3">
        <f t="shared" si="414"/>
        <v>0</v>
      </c>
      <c r="Z259" s="104">
        <f t="shared" si="445"/>
        <v>0</v>
      </c>
      <c r="AA259" s="3">
        <f t="shared" si="446"/>
        <v>0</v>
      </c>
      <c r="AB259" s="3">
        <f t="shared" si="447"/>
        <v>0</v>
      </c>
      <c r="AC259" s="3">
        <f t="shared" si="378"/>
        <v>0</v>
      </c>
      <c r="AD259" s="3">
        <f t="shared" si="379"/>
        <v>0</v>
      </c>
      <c r="AE259" s="3">
        <f>IF(Z259=0,0,IF(AB259-AC259=0,0,MIN(AB259-AC259,$D$1-$C259-SUMIF($J$15:AD$15,"Snowball",$J259:AD259))))</f>
        <v>0</v>
      </c>
      <c r="AF259" s="3">
        <f t="shared" si="415"/>
        <v>0</v>
      </c>
      <c r="AG259" s="104">
        <f t="shared" si="448"/>
        <v>0</v>
      </c>
      <c r="AH259" s="3">
        <f t="shared" si="449"/>
        <v>0</v>
      </c>
      <c r="AI259" s="3">
        <f t="shared" si="450"/>
        <v>0</v>
      </c>
      <c r="AJ259" s="3">
        <f t="shared" si="380"/>
        <v>0</v>
      </c>
      <c r="AK259" s="3">
        <f t="shared" si="381"/>
        <v>0</v>
      </c>
      <c r="AL259" s="3">
        <f>IF(AG259=0,0,IF(AI259-AJ259=0,0,MIN(AI259-AJ259,$D$1-$C259-SUMIF($J$15:AK$15,"Snowball",$J259:AK259))))</f>
        <v>0</v>
      </c>
      <c r="AM259" s="3">
        <f t="shared" si="416"/>
        <v>0</v>
      </c>
      <c r="AN259" s="104">
        <f t="shared" si="451"/>
        <v>0</v>
      </c>
      <c r="AO259" s="3">
        <f t="shared" si="452"/>
        <v>0</v>
      </c>
      <c r="AP259" s="3">
        <f t="shared" si="453"/>
        <v>0</v>
      </c>
      <c r="AQ259" s="3">
        <f t="shared" si="382"/>
        <v>0</v>
      </c>
      <c r="AR259" s="3">
        <f t="shared" si="383"/>
        <v>0</v>
      </c>
      <c r="AS259" s="3">
        <f>IF(AN259=0,0,IF(AP259-AQ259=0,0,MIN(AP259-AQ259,$D$1-$C259-SUMIF($J$15:AR$15,"Snowball",$J259:AR259))))</f>
        <v>0</v>
      </c>
      <c r="AT259" s="3">
        <f t="shared" si="417"/>
        <v>0</v>
      </c>
      <c r="AU259" s="104">
        <f t="shared" si="454"/>
        <v>0</v>
      </c>
      <c r="AV259" s="3">
        <f t="shared" si="455"/>
        <v>0</v>
      </c>
      <c r="AW259" s="3">
        <f t="shared" si="456"/>
        <v>0</v>
      </c>
      <c r="AX259" s="3">
        <f t="shared" si="384"/>
        <v>0</v>
      </c>
      <c r="AY259" s="3">
        <f t="shared" si="385"/>
        <v>0</v>
      </c>
      <c r="AZ259" s="3">
        <f>IF(AU259=0,0,IF(AW259-AX259=0,0,MIN(AW259-AX259,$D$1-$C259-SUMIF($J$15:AY$15,"Snowball",$J259:AY259))))</f>
        <v>0</v>
      </c>
      <c r="BA259" s="3">
        <f t="shared" si="418"/>
        <v>0</v>
      </c>
      <c r="BB259" s="104">
        <f t="shared" si="457"/>
        <v>0</v>
      </c>
      <c r="BC259" s="3">
        <f t="shared" si="458"/>
        <v>0</v>
      </c>
      <c r="BD259" s="3">
        <f t="shared" si="459"/>
        <v>0</v>
      </c>
      <c r="BE259" s="3">
        <f t="shared" si="386"/>
        <v>0</v>
      </c>
      <c r="BF259" s="3">
        <f t="shared" si="387"/>
        <v>0</v>
      </c>
      <c r="BG259" s="3">
        <f>IF(BB259=0,0,IF(BD259-BE259=0,0,MIN(BD259-BE259,$D$1-$C259-SUMIF($J$15:BF$15,"Snowball",$J259:BF259))))</f>
        <v>0</v>
      </c>
      <c r="BH259" s="3">
        <f t="shared" si="419"/>
        <v>0</v>
      </c>
      <c r="BI259" s="104">
        <f t="shared" si="460"/>
        <v>0</v>
      </c>
      <c r="BJ259" s="3">
        <f t="shared" si="461"/>
        <v>0</v>
      </c>
      <c r="BK259" s="3">
        <f t="shared" si="462"/>
        <v>0</v>
      </c>
      <c r="BL259" s="3">
        <f t="shared" si="388"/>
        <v>0</v>
      </c>
      <c r="BM259" s="3">
        <f t="shared" si="389"/>
        <v>0</v>
      </c>
      <c r="BN259" s="3">
        <f>IF(BI259=0,0,IF(BK259-BL259=0,0,MIN(BK259-BL259,$D$1-$C259-SUMIF($J$15:BM$15,"Snowball",$J259:BM259))))</f>
        <v>0</v>
      </c>
      <c r="BO259" s="3">
        <f t="shared" si="420"/>
        <v>0</v>
      </c>
      <c r="BP259" s="104">
        <f t="shared" si="463"/>
        <v>0</v>
      </c>
      <c r="BQ259" s="3">
        <f t="shared" si="464"/>
        <v>0</v>
      </c>
      <c r="BR259" s="3">
        <f t="shared" si="465"/>
        <v>0</v>
      </c>
      <c r="BS259" s="3">
        <f t="shared" si="390"/>
        <v>0</v>
      </c>
      <c r="BT259" s="3">
        <f t="shared" si="391"/>
        <v>0</v>
      </c>
      <c r="BU259" s="3">
        <f>IF(BP259=0,0,IF(BR259-BS259=0,0,MIN(BR259-BS259,$D$1-$C259-SUMIF($J$15:BT$15,"Snowball",$J259:BT259))))</f>
        <v>0</v>
      </c>
      <c r="BV259" s="3">
        <f t="shared" si="421"/>
        <v>0</v>
      </c>
      <c r="BW259" s="104">
        <f t="shared" si="466"/>
        <v>0</v>
      </c>
      <c r="BX259" s="3">
        <f t="shared" si="467"/>
        <v>0</v>
      </c>
      <c r="BY259" s="3">
        <f t="shared" si="468"/>
        <v>0</v>
      </c>
      <c r="BZ259" s="3">
        <f t="shared" si="392"/>
        <v>0</v>
      </c>
      <c r="CA259" s="3">
        <f t="shared" si="393"/>
        <v>0</v>
      </c>
      <c r="CB259" s="3">
        <f>IF(BW259=0,0,IF(BY259-BZ259=0,0,MIN(BY259-BZ259,$D$1-$C259-SUMIF($J$15:CA$15,"Snowball",$J259:CA259))))</f>
        <v>0</v>
      </c>
      <c r="CC259" s="3">
        <f t="shared" si="422"/>
        <v>0</v>
      </c>
      <c r="CD259" s="104">
        <f t="shared" si="469"/>
        <v>0</v>
      </c>
      <c r="CE259" s="3">
        <f t="shared" si="470"/>
        <v>0</v>
      </c>
      <c r="CF259" s="3">
        <f t="shared" si="471"/>
        <v>0</v>
      </c>
      <c r="CG259" s="3">
        <f t="shared" si="394"/>
        <v>0</v>
      </c>
      <c r="CH259" s="3">
        <f t="shared" si="395"/>
        <v>0</v>
      </c>
      <c r="CI259" s="3">
        <f>IF(CD259=0,0,IF(CF259-CG259=0,0,MIN(CF259-CG259,$D$1-$C259-SUMIF($J$15:CH$15,"Snowball",$J259:CH259))))</f>
        <v>0</v>
      </c>
      <c r="CJ259" s="3">
        <f t="shared" si="423"/>
        <v>0</v>
      </c>
      <c r="CK259" s="104">
        <f t="shared" si="472"/>
        <v>0</v>
      </c>
      <c r="CL259" s="3">
        <f t="shared" si="473"/>
        <v>0</v>
      </c>
      <c r="CM259" s="3">
        <f t="shared" si="474"/>
        <v>0</v>
      </c>
      <c r="CN259" s="3">
        <f t="shared" si="396"/>
        <v>0</v>
      </c>
      <c r="CO259" s="3">
        <f t="shared" si="397"/>
        <v>0</v>
      </c>
      <c r="CP259" s="3">
        <f>IF(CK259=0,0,IF(CM259-CN259=0,0,MIN(CM259-CN259,$D$1-$C259-SUMIF($J$15:CO$15,"Snowball",$J259:CO259))))</f>
        <v>0</v>
      </c>
      <c r="CQ259" s="3">
        <f t="shared" si="424"/>
        <v>0</v>
      </c>
      <c r="CR259" s="104">
        <f t="shared" si="475"/>
        <v>0</v>
      </c>
      <c r="CS259" s="3">
        <f t="shared" si="476"/>
        <v>0</v>
      </c>
      <c r="CT259" s="3">
        <f t="shared" si="477"/>
        <v>0</v>
      </c>
      <c r="CU259" s="3">
        <f t="shared" si="398"/>
        <v>0</v>
      </c>
      <c r="CV259" s="3">
        <f t="shared" si="399"/>
        <v>0</v>
      </c>
      <c r="CW259" s="3">
        <f>IF(CR259=0,0,IF(CT259-CU259=0,0,MIN(CT259-CU259,$D$1-$C259-SUMIF($J$15:CV$15,"Snowball",$J259:CV259))))</f>
        <v>0</v>
      </c>
      <c r="CX259" s="3">
        <f t="shared" si="425"/>
        <v>0</v>
      </c>
      <c r="CY259" s="104">
        <f t="shared" si="478"/>
        <v>0</v>
      </c>
      <c r="CZ259" s="3">
        <f t="shared" si="479"/>
        <v>0</v>
      </c>
      <c r="DA259" s="3">
        <f t="shared" si="480"/>
        <v>0</v>
      </c>
      <c r="DB259" s="3">
        <f t="shared" si="400"/>
        <v>0</v>
      </c>
      <c r="DC259" s="3">
        <f t="shared" si="401"/>
        <v>0</v>
      </c>
      <c r="DD259" s="3">
        <f>IF(CY259=0,0,IF(DA259-DB259=0,0,MIN(DA259-DB259,$D$1-$C259-SUMIF($J$15:DC$15,"Snowball",$J259:DC259))))</f>
        <v>0</v>
      </c>
      <c r="DE259" s="3">
        <f t="shared" si="426"/>
        <v>0</v>
      </c>
      <c r="DF259" s="104">
        <f t="shared" si="481"/>
        <v>0</v>
      </c>
      <c r="DG259" s="3">
        <f t="shared" si="482"/>
        <v>0</v>
      </c>
      <c r="DH259" s="3">
        <f t="shared" si="483"/>
        <v>0</v>
      </c>
      <c r="DI259" s="3">
        <f t="shared" si="402"/>
        <v>0</v>
      </c>
      <c r="DJ259" s="3">
        <f t="shared" si="403"/>
        <v>0</v>
      </c>
      <c r="DK259" s="3">
        <f>IF(DF259=0,0,IF(DH259-DI259=0,0,MIN(DH259-DI259,$D$1-$C259-SUMIF($J$15:DJ$15,"Snowball",$J259:DJ259))))</f>
        <v>0</v>
      </c>
      <c r="DL259" s="3">
        <f t="shared" si="427"/>
        <v>0</v>
      </c>
      <c r="DM259" s="104">
        <f t="shared" si="484"/>
        <v>0</v>
      </c>
      <c r="DN259" s="3">
        <f t="shared" si="485"/>
        <v>0</v>
      </c>
      <c r="DO259" s="3">
        <f t="shared" si="486"/>
        <v>0</v>
      </c>
      <c r="DP259" s="3">
        <f t="shared" si="404"/>
        <v>0</v>
      </c>
      <c r="DQ259" s="3">
        <f t="shared" si="405"/>
        <v>0</v>
      </c>
      <c r="DR259" s="3">
        <f>IF(DM259=0,0,IF(DO259-DP259=0,0,MIN(DO259-DP259,$D$1-$C259-SUMIF($J$15:DQ$15,"Snowball",$J259:DQ259))))</f>
        <v>0</v>
      </c>
      <c r="DS259" s="3">
        <f t="shared" si="428"/>
        <v>0</v>
      </c>
      <c r="DT259" s="104">
        <f t="shared" si="487"/>
        <v>0</v>
      </c>
      <c r="DU259" s="3">
        <f t="shared" si="488"/>
        <v>0</v>
      </c>
      <c r="DV259" s="3">
        <f t="shared" si="489"/>
        <v>0</v>
      </c>
      <c r="DW259" s="3">
        <f t="shared" si="406"/>
        <v>0</v>
      </c>
      <c r="DX259" s="3">
        <f t="shared" si="407"/>
        <v>0</v>
      </c>
      <c r="DY259" s="3">
        <f>IF(DT259=0,0,IF(DV259-DW259=0,0,MIN(DV259-DW259,$D$1-$C259-SUMIF($J$15:DX$15,"Snowball",$J259:DX259))))</f>
        <v>0</v>
      </c>
      <c r="DZ259" s="3">
        <f t="shared" si="429"/>
        <v>0</v>
      </c>
      <c r="EA259" s="104">
        <f t="shared" si="490"/>
        <v>0</v>
      </c>
      <c r="EB259" s="3">
        <f t="shared" si="491"/>
        <v>0</v>
      </c>
      <c r="EC259" s="3">
        <f t="shared" si="492"/>
        <v>0</v>
      </c>
      <c r="ED259" s="3">
        <f t="shared" si="408"/>
        <v>0</v>
      </c>
      <c r="EE259" s="3">
        <f t="shared" si="409"/>
        <v>0</v>
      </c>
      <c r="EF259" s="3">
        <f>IF(EA259=0,0,IF(EC259-ED259=0,0,MIN(EC259-ED259,$D$1-$C259-SUMIF($J$15:EE$15,"Snowball",$J259:EE259))))</f>
        <v>0</v>
      </c>
      <c r="EG259" s="3">
        <f t="shared" si="430"/>
        <v>0</v>
      </c>
      <c r="EH259" s="104">
        <f t="shared" si="493"/>
        <v>0</v>
      </c>
      <c r="EI259" s="3">
        <f t="shared" si="494"/>
        <v>0</v>
      </c>
      <c r="EJ259" s="3">
        <f t="shared" si="495"/>
        <v>0</v>
      </c>
      <c r="EK259" s="3">
        <f t="shared" si="410"/>
        <v>0</v>
      </c>
      <c r="EL259" s="3">
        <f t="shared" si="411"/>
        <v>0</v>
      </c>
      <c r="EM259" s="3">
        <f>IF(EH259=0,0,IF(EJ259-EK259=0,0,MIN(EJ259-EK259,$D$1-$C259-SUMIF($J$15:EL$15,"Snowball",$J259:EL259))))</f>
        <v>0</v>
      </c>
      <c r="EN259" s="3">
        <f t="shared" si="431"/>
        <v>0</v>
      </c>
    </row>
    <row r="260" spans="1:144" x14ac:dyDescent="0.25">
      <c r="A260" s="1" t="s">
        <v>260</v>
      </c>
      <c r="B260" s="76">
        <f t="shared" si="432"/>
        <v>0</v>
      </c>
      <c r="C260" s="3">
        <f t="shared" si="433"/>
        <v>0</v>
      </c>
      <c r="D260" s="101">
        <f t="shared" si="434"/>
        <v>0</v>
      </c>
      <c r="E260" s="104">
        <f t="shared" si="435"/>
        <v>0</v>
      </c>
      <c r="F260" s="3">
        <f t="shared" si="436"/>
        <v>0</v>
      </c>
      <c r="G260" s="3">
        <f t="shared" si="437"/>
        <v>0</v>
      </c>
      <c r="H260" s="3">
        <f t="shared" si="372"/>
        <v>0</v>
      </c>
      <c r="I260" s="3">
        <f t="shared" si="373"/>
        <v>0</v>
      </c>
      <c r="J260" s="3">
        <f t="shared" si="438"/>
        <v>0</v>
      </c>
      <c r="K260" s="3">
        <f t="shared" si="412"/>
        <v>0</v>
      </c>
      <c r="L260" s="104">
        <f t="shared" si="439"/>
        <v>0</v>
      </c>
      <c r="M260" s="3">
        <f t="shared" si="440"/>
        <v>0</v>
      </c>
      <c r="N260" s="3">
        <f t="shared" si="441"/>
        <v>0</v>
      </c>
      <c r="O260" s="3">
        <f t="shared" si="374"/>
        <v>0</v>
      </c>
      <c r="P260" s="3">
        <f t="shared" si="375"/>
        <v>0</v>
      </c>
      <c r="Q260" s="3">
        <f>IF(L260=0,0,IF(N260-O260=0,0,MIN(N260-O260,$D$1-$C260-SUMIF($J$15:P$15,"Snowball",$J260:P260))))</f>
        <v>0</v>
      </c>
      <c r="R260" s="3">
        <f t="shared" si="413"/>
        <v>0</v>
      </c>
      <c r="S260" s="104">
        <f t="shared" si="442"/>
        <v>0</v>
      </c>
      <c r="T260" s="3">
        <f t="shared" si="443"/>
        <v>0</v>
      </c>
      <c r="U260" s="3">
        <f t="shared" si="444"/>
        <v>0</v>
      </c>
      <c r="V260" s="3">
        <f t="shared" si="376"/>
        <v>0</v>
      </c>
      <c r="W260" s="3">
        <f t="shared" si="377"/>
        <v>0</v>
      </c>
      <c r="X260" s="3">
        <f>IF(S260=0,0,IF(U260-V260=0,0,MIN(U260-V260,$D$1-$C260-SUMIF($J$15:W$15,"Snowball",$J260:W260))))</f>
        <v>0</v>
      </c>
      <c r="Y260" s="3">
        <f t="shared" si="414"/>
        <v>0</v>
      </c>
      <c r="Z260" s="104">
        <f t="shared" si="445"/>
        <v>0</v>
      </c>
      <c r="AA260" s="3">
        <f t="shared" si="446"/>
        <v>0</v>
      </c>
      <c r="AB260" s="3">
        <f t="shared" si="447"/>
        <v>0</v>
      </c>
      <c r="AC260" s="3">
        <f t="shared" si="378"/>
        <v>0</v>
      </c>
      <c r="AD260" s="3">
        <f t="shared" si="379"/>
        <v>0</v>
      </c>
      <c r="AE260" s="3">
        <f>IF(Z260=0,0,IF(AB260-AC260=0,0,MIN(AB260-AC260,$D$1-$C260-SUMIF($J$15:AD$15,"Snowball",$J260:AD260))))</f>
        <v>0</v>
      </c>
      <c r="AF260" s="3">
        <f t="shared" si="415"/>
        <v>0</v>
      </c>
      <c r="AG260" s="104">
        <f t="shared" si="448"/>
        <v>0</v>
      </c>
      <c r="AH260" s="3">
        <f t="shared" si="449"/>
        <v>0</v>
      </c>
      <c r="AI260" s="3">
        <f t="shared" si="450"/>
        <v>0</v>
      </c>
      <c r="AJ260" s="3">
        <f t="shared" si="380"/>
        <v>0</v>
      </c>
      <c r="AK260" s="3">
        <f t="shared" si="381"/>
        <v>0</v>
      </c>
      <c r="AL260" s="3">
        <f>IF(AG260=0,0,IF(AI260-AJ260=0,0,MIN(AI260-AJ260,$D$1-$C260-SUMIF($J$15:AK$15,"Snowball",$J260:AK260))))</f>
        <v>0</v>
      </c>
      <c r="AM260" s="3">
        <f t="shared" si="416"/>
        <v>0</v>
      </c>
      <c r="AN260" s="104">
        <f t="shared" si="451"/>
        <v>0</v>
      </c>
      <c r="AO260" s="3">
        <f t="shared" si="452"/>
        <v>0</v>
      </c>
      <c r="AP260" s="3">
        <f t="shared" si="453"/>
        <v>0</v>
      </c>
      <c r="AQ260" s="3">
        <f t="shared" si="382"/>
        <v>0</v>
      </c>
      <c r="AR260" s="3">
        <f t="shared" si="383"/>
        <v>0</v>
      </c>
      <c r="AS260" s="3">
        <f>IF(AN260=0,0,IF(AP260-AQ260=0,0,MIN(AP260-AQ260,$D$1-$C260-SUMIF($J$15:AR$15,"Snowball",$J260:AR260))))</f>
        <v>0</v>
      </c>
      <c r="AT260" s="3">
        <f t="shared" si="417"/>
        <v>0</v>
      </c>
      <c r="AU260" s="104">
        <f t="shared" si="454"/>
        <v>0</v>
      </c>
      <c r="AV260" s="3">
        <f t="shared" si="455"/>
        <v>0</v>
      </c>
      <c r="AW260" s="3">
        <f t="shared" si="456"/>
        <v>0</v>
      </c>
      <c r="AX260" s="3">
        <f t="shared" si="384"/>
        <v>0</v>
      </c>
      <c r="AY260" s="3">
        <f t="shared" si="385"/>
        <v>0</v>
      </c>
      <c r="AZ260" s="3">
        <f>IF(AU260=0,0,IF(AW260-AX260=0,0,MIN(AW260-AX260,$D$1-$C260-SUMIF($J$15:AY$15,"Snowball",$J260:AY260))))</f>
        <v>0</v>
      </c>
      <c r="BA260" s="3">
        <f t="shared" si="418"/>
        <v>0</v>
      </c>
      <c r="BB260" s="104">
        <f t="shared" si="457"/>
        <v>0</v>
      </c>
      <c r="BC260" s="3">
        <f t="shared" si="458"/>
        <v>0</v>
      </c>
      <c r="BD260" s="3">
        <f t="shared" si="459"/>
        <v>0</v>
      </c>
      <c r="BE260" s="3">
        <f t="shared" si="386"/>
        <v>0</v>
      </c>
      <c r="BF260" s="3">
        <f t="shared" si="387"/>
        <v>0</v>
      </c>
      <c r="BG260" s="3">
        <f>IF(BB260=0,0,IF(BD260-BE260=0,0,MIN(BD260-BE260,$D$1-$C260-SUMIF($J$15:BF$15,"Snowball",$J260:BF260))))</f>
        <v>0</v>
      </c>
      <c r="BH260" s="3">
        <f t="shared" si="419"/>
        <v>0</v>
      </c>
      <c r="BI260" s="104">
        <f t="shared" si="460"/>
        <v>0</v>
      </c>
      <c r="BJ260" s="3">
        <f t="shared" si="461"/>
        <v>0</v>
      </c>
      <c r="BK260" s="3">
        <f t="shared" si="462"/>
        <v>0</v>
      </c>
      <c r="BL260" s="3">
        <f t="shared" si="388"/>
        <v>0</v>
      </c>
      <c r="BM260" s="3">
        <f t="shared" si="389"/>
        <v>0</v>
      </c>
      <c r="BN260" s="3">
        <f>IF(BI260=0,0,IF(BK260-BL260=0,0,MIN(BK260-BL260,$D$1-$C260-SUMIF($J$15:BM$15,"Snowball",$J260:BM260))))</f>
        <v>0</v>
      </c>
      <c r="BO260" s="3">
        <f t="shared" si="420"/>
        <v>0</v>
      </c>
      <c r="BP260" s="104">
        <f t="shared" si="463"/>
        <v>0</v>
      </c>
      <c r="BQ260" s="3">
        <f t="shared" si="464"/>
        <v>0</v>
      </c>
      <c r="BR260" s="3">
        <f t="shared" si="465"/>
        <v>0</v>
      </c>
      <c r="BS260" s="3">
        <f t="shared" si="390"/>
        <v>0</v>
      </c>
      <c r="BT260" s="3">
        <f t="shared" si="391"/>
        <v>0</v>
      </c>
      <c r="BU260" s="3">
        <f>IF(BP260=0,0,IF(BR260-BS260=0,0,MIN(BR260-BS260,$D$1-$C260-SUMIF($J$15:BT$15,"Snowball",$J260:BT260))))</f>
        <v>0</v>
      </c>
      <c r="BV260" s="3">
        <f t="shared" si="421"/>
        <v>0</v>
      </c>
      <c r="BW260" s="104">
        <f t="shared" si="466"/>
        <v>0</v>
      </c>
      <c r="BX260" s="3">
        <f t="shared" si="467"/>
        <v>0</v>
      </c>
      <c r="BY260" s="3">
        <f t="shared" si="468"/>
        <v>0</v>
      </c>
      <c r="BZ260" s="3">
        <f t="shared" si="392"/>
        <v>0</v>
      </c>
      <c r="CA260" s="3">
        <f t="shared" si="393"/>
        <v>0</v>
      </c>
      <c r="CB260" s="3">
        <f>IF(BW260=0,0,IF(BY260-BZ260=0,0,MIN(BY260-BZ260,$D$1-$C260-SUMIF($J$15:CA$15,"Snowball",$J260:CA260))))</f>
        <v>0</v>
      </c>
      <c r="CC260" s="3">
        <f t="shared" si="422"/>
        <v>0</v>
      </c>
      <c r="CD260" s="104">
        <f t="shared" si="469"/>
        <v>0</v>
      </c>
      <c r="CE260" s="3">
        <f t="shared" si="470"/>
        <v>0</v>
      </c>
      <c r="CF260" s="3">
        <f t="shared" si="471"/>
        <v>0</v>
      </c>
      <c r="CG260" s="3">
        <f t="shared" si="394"/>
        <v>0</v>
      </c>
      <c r="CH260" s="3">
        <f t="shared" si="395"/>
        <v>0</v>
      </c>
      <c r="CI260" s="3">
        <f>IF(CD260=0,0,IF(CF260-CG260=0,0,MIN(CF260-CG260,$D$1-$C260-SUMIF($J$15:CH$15,"Snowball",$J260:CH260))))</f>
        <v>0</v>
      </c>
      <c r="CJ260" s="3">
        <f t="shared" si="423"/>
        <v>0</v>
      </c>
      <c r="CK260" s="104">
        <f t="shared" si="472"/>
        <v>0</v>
      </c>
      <c r="CL260" s="3">
        <f t="shared" si="473"/>
        <v>0</v>
      </c>
      <c r="CM260" s="3">
        <f t="shared" si="474"/>
        <v>0</v>
      </c>
      <c r="CN260" s="3">
        <f t="shared" si="396"/>
        <v>0</v>
      </c>
      <c r="CO260" s="3">
        <f t="shared" si="397"/>
        <v>0</v>
      </c>
      <c r="CP260" s="3">
        <f>IF(CK260=0,0,IF(CM260-CN260=0,0,MIN(CM260-CN260,$D$1-$C260-SUMIF($J$15:CO$15,"Snowball",$J260:CO260))))</f>
        <v>0</v>
      </c>
      <c r="CQ260" s="3">
        <f t="shared" si="424"/>
        <v>0</v>
      </c>
      <c r="CR260" s="104">
        <f t="shared" si="475"/>
        <v>0</v>
      </c>
      <c r="CS260" s="3">
        <f t="shared" si="476"/>
        <v>0</v>
      </c>
      <c r="CT260" s="3">
        <f t="shared" si="477"/>
        <v>0</v>
      </c>
      <c r="CU260" s="3">
        <f t="shared" si="398"/>
        <v>0</v>
      </c>
      <c r="CV260" s="3">
        <f t="shared" si="399"/>
        <v>0</v>
      </c>
      <c r="CW260" s="3">
        <f>IF(CR260=0,0,IF(CT260-CU260=0,0,MIN(CT260-CU260,$D$1-$C260-SUMIF($J$15:CV$15,"Snowball",$J260:CV260))))</f>
        <v>0</v>
      </c>
      <c r="CX260" s="3">
        <f t="shared" si="425"/>
        <v>0</v>
      </c>
      <c r="CY260" s="104">
        <f t="shared" si="478"/>
        <v>0</v>
      </c>
      <c r="CZ260" s="3">
        <f t="shared" si="479"/>
        <v>0</v>
      </c>
      <c r="DA260" s="3">
        <f t="shared" si="480"/>
        <v>0</v>
      </c>
      <c r="DB260" s="3">
        <f t="shared" si="400"/>
        <v>0</v>
      </c>
      <c r="DC260" s="3">
        <f t="shared" si="401"/>
        <v>0</v>
      </c>
      <c r="DD260" s="3">
        <f>IF(CY260=0,0,IF(DA260-DB260=0,0,MIN(DA260-DB260,$D$1-$C260-SUMIF($J$15:DC$15,"Snowball",$J260:DC260))))</f>
        <v>0</v>
      </c>
      <c r="DE260" s="3">
        <f t="shared" si="426"/>
        <v>0</v>
      </c>
      <c r="DF260" s="104">
        <f t="shared" si="481"/>
        <v>0</v>
      </c>
      <c r="DG260" s="3">
        <f t="shared" si="482"/>
        <v>0</v>
      </c>
      <c r="DH260" s="3">
        <f t="shared" si="483"/>
        <v>0</v>
      </c>
      <c r="DI260" s="3">
        <f t="shared" si="402"/>
        <v>0</v>
      </c>
      <c r="DJ260" s="3">
        <f t="shared" si="403"/>
        <v>0</v>
      </c>
      <c r="DK260" s="3">
        <f>IF(DF260=0,0,IF(DH260-DI260=0,0,MIN(DH260-DI260,$D$1-$C260-SUMIF($J$15:DJ$15,"Snowball",$J260:DJ260))))</f>
        <v>0</v>
      </c>
      <c r="DL260" s="3">
        <f t="shared" si="427"/>
        <v>0</v>
      </c>
      <c r="DM260" s="104">
        <f t="shared" si="484"/>
        <v>0</v>
      </c>
      <c r="DN260" s="3">
        <f t="shared" si="485"/>
        <v>0</v>
      </c>
      <c r="DO260" s="3">
        <f t="shared" si="486"/>
        <v>0</v>
      </c>
      <c r="DP260" s="3">
        <f t="shared" si="404"/>
        <v>0</v>
      </c>
      <c r="DQ260" s="3">
        <f t="shared" si="405"/>
        <v>0</v>
      </c>
      <c r="DR260" s="3">
        <f>IF(DM260=0,0,IF(DO260-DP260=0,0,MIN(DO260-DP260,$D$1-$C260-SUMIF($J$15:DQ$15,"Snowball",$J260:DQ260))))</f>
        <v>0</v>
      </c>
      <c r="DS260" s="3">
        <f t="shared" si="428"/>
        <v>0</v>
      </c>
      <c r="DT260" s="104">
        <f t="shared" si="487"/>
        <v>0</v>
      </c>
      <c r="DU260" s="3">
        <f t="shared" si="488"/>
        <v>0</v>
      </c>
      <c r="DV260" s="3">
        <f t="shared" si="489"/>
        <v>0</v>
      </c>
      <c r="DW260" s="3">
        <f t="shared" si="406"/>
        <v>0</v>
      </c>
      <c r="DX260" s="3">
        <f t="shared" si="407"/>
        <v>0</v>
      </c>
      <c r="DY260" s="3">
        <f>IF(DT260=0,0,IF(DV260-DW260=0,0,MIN(DV260-DW260,$D$1-$C260-SUMIF($J$15:DX$15,"Snowball",$J260:DX260))))</f>
        <v>0</v>
      </c>
      <c r="DZ260" s="3">
        <f t="shared" si="429"/>
        <v>0</v>
      </c>
      <c r="EA260" s="104">
        <f t="shared" si="490"/>
        <v>0</v>
      </c>
      <c r="EB260" s="3">
        <f t="shared" si="491"/>
        <v>0</v>
      </c>
      <c r="EC260" s="3">
        <f t="shared" si="492"/>
        <v>0</v>
      </c>
      <c r="ED260" s="3">
        <f t="shared" si="408"/>
        <v>0</v>
      </c>
      <c r="EE260" s="3">
        <f t="shared" si="409"/>
        <v>0</v>
      </c>
      <c r="EF260" s="3">
        <f>IF(EA260=0,0,IF(EC260-ED260=0,0,MIN(EC260-ED260,$D$1-$C260-SUMIF($J$15:EE$15,"Snowball",$J260:EE260))))</f>
        <v>0</v>
      </c>
      <c r="EG260" s="3">
        <f t="shared" si="430"/>
        <v>0</v>
      </c>
      <c r="EH260" s="104">
        <f t="shared" si="493"/>
        <v>0</v>
      </c>
      <c r="EI260" s="3">
        <f t="shared" si="494"/>
        <v>0</v>
      </c>
      <c r="EJ260" s="3">
        <f t="shared" si="495"/>
        <v>0</v>
      </c>
      <c r="EK260" s="3">
        <f t="shared" si="410"/>
        <v>0</v>
      </c>
      <c r="EL260" s="3">
        <f t="shared" si="411"/>
        <v>0</v>
      </c>
      <c r="EM260" s="3">
        <f>IF(EH260=0,0,IF(EJ260-EK260=0,0,MIN(EJ260-EK260,$D$1-$C260-SUMIF($J$15:EL$15,"Snowball",$J260:EL260))))</f>
        <v>0</v>
      </c>
      <c r="EN260" s="3">
        <f t="shared" si="431"/>
        <v>0</v>
      </c>
    </row>
    <row r="261" spans="1:144" x14ac:dyDescent="0.25">
      <c r="A261" s="1" t="s">
        <v>261</v>
      </c>
      <c r="B261" s="76">
        <f t="shared" si="432"/>
        <v>0</v>
      </c>
      <c r="C261" s="3">
        <f t="shared" si="433"/>
        <v>0</v>
      </c>
      <c r="D261" s="101">
        <f t="shared" si="434"/>
        <v>0</v>
      </c>
      <c r="E261" s="104">
        <f t="shared" si="435"/>
        <v>0</v>
      </c>
      <c r="F261" s="3">
        <f t="shared" si="436"/>
        <v>0</v>
      </c>
      <c r="G261" s="3">
        <f t="shared" si="437"/>
        <v>0</v>
      </c>
      <c r="H261" s="3">
        <f t="shared" si="372"/>
        <v>0</v>
      </c>
      <c r="I261" s="3">
        <f t="shared" si="373"/>
        <v>0</v>
      </c>
      <c r="J261" s="3">
        <f t="shared" si="438"/>
        <v>0</v>
      </c>
      <c r="K261" s="3">
        <f t="shared" si="412"/>
        <v>0</v>
      </c>
      <c r="L261" s="104">
        <f t="shared" si="439"/>
        <v>0</v>
      </c>
      <c r="M261" s="3">
        <f t="shared" si="440"/>
        <v>0</v>
      </c>
      <c r="N261" s="3">
        <f t="shared" si="441"/>
        <v>0</v>
      </c>
      <c r="O261" s="3">
        <f t="shared" si="374"/>
        <v>0</v>
      </c>
      <c r="P261" s="3">
        <f t="shared" si="375"/>
        <v>0</v>
      </c>
      <c r="Q261" s="3">
        <f>IF(L261=0,0,IF(N261-O261=0,0,MIN(N261-O261,$D$1-$C261-SUMIF($J$15:P$15,"Snowball",$J261:P261))))</f>
        <v>0</v>
      </c>
      <c r="R261" s="3">
        <f t="shared" si="413"/>
        <v>0</v>
      </c>
      <c r="S261" s="104">
        <f t="shared" si="442"/>
        <v>0</v>
      </c>
      <c r="T261" s="3">
        <f t="shared" si="443"/>
        <v>0</v>
      </c>
      <c r="U261" s="3">
        <f t="shared" si="444"/>
        <v>0</v>
      </c>
      <c r="V261" s="3">
        <f t="shared" si="376"/>
        <v>0</v>
      </c>
      <c r="W261" s="3">
        <f t="shared" si="377"/>
        <v>0</v>
      </c>
      <c r="X261" s="3">
        <f>IF(S261=0,0,IF(U261-V261=0,0,MIN(U261-V261,$D$1-$C261-SUMIF($J$15:W$15,"Snowball",$J261:W261))))</f>
        <v>0</v>
      </c>
      <c r="Y261" s="3">
        <f t="shared" si="414"/>
        <v>0</v>
      </c>
      <c r="Z261" s="104">
        <f t="shared" si="445"/>
        <v>0</v>
      </c>
      <c r="AA261" s="3">
        <f t="shared" si="446"/>
        <v>0</v>
      </c>
      <c r="AB261" s="3">
        <f t="shared" si="447"/>
        <v>0</v>
      </c>
      <c r="AC261" s="3">
        <f t="shared" si="378"/>
        <v>0</v>
      </c>
      <c r="AD261" s="3">
        <f t="shared" si="379"/>
        <v>0</v>
      </c>
      <c r="AE261" s="3">
        <f>IF(Z261=0,0,IF(AB261-AC261=0,0,MIN(AB261-AC261,$D$1-$C261-SUMIF($J$15:AD$15,"Snowball",$J261:AD261))))</f>
        <v>0</v>
      </c>
      <c r="AF261" s="3">
        <f t="shared" si="415"/>
        <v>0</v>
      </c>
      <c r="AG261" s="104">
        <f t="shared" si="448"/>
        <v>0</v>
      </c>
      <c r="AH261" s="3">
        <f t="shared" si="449"/>
        <v>0</v>
      </c>
      <c r="AI261" s="3">
        <f t="shared" si="450"/>
        <v>0</v>
      </c>
      <c r="AJ261" s="3">
        <f t="shared" si="380"/>
        <v>0</v>
      </c>
      <c r="AK261" s="3">
        <f t="shared" si="381"/>
        <v>0</v>
      </c>
      <c r="AL261" s="3">
        <f>IF(AG261=0,0,IF(AI261-AJ261=0,0,MIN(AI261-AJ261,$D$1-$C261-SUMIF($J$15:AK$15,"Snowball",$J261:AK261))))</f>
        <v>0</v>
      </c>
      <c r="AM261" s="3">
        <f t="shared" si="416"/>
        <v>0</v>
      </c>
      <c r="AN261" s="104">
        <f t="shared" si="451"/>
        <v>0</v>
      </c>
      <c r="AO261" s="3">
        <f t="shared" si="452"/>
        <v>0</v>
      </c>
      <c r="AP261" s="3">
        <f t="shared" si="453"/>
        <v>0</v>
      </c>
      <c r="AQ261" s="3">
        <f t="shared" si="382"/>
        <v>0</v>
      </c>
      <c r="AR261" s="3">
        <f t="shared" si="383"/>
        <v>0</v>
      </c>
      <c r="AS261" s="3">
        <f>IF(AN261=0,0,IF(AP261-AQ261=0,0,MIN(AP261-AQ261,$D$1-$C261-SUMIF($J$15:AR$15,"Snowball",$J261:AR261))))</f>
        <v>0</v>
      </c>
      <c r="AT261" s="3">
        <f t="shared" si="417"/>
        <v>0</v>
      </c>
      <c r="AU261" s="104">
        <f t="shared" si="454"/>
        <v>0</v>
      </c>
      <c r="AV261" s="3">
        <f t="shared" si="455"/>
        <v>0</v>
      </c>
      <c r="AW261" s="3">
        <f t="shared" si="456"/>
        <v>0</v>
      </c>
      <c r="AX261" s="3">
        <f t="shared" si="384"/>
        <v>0</v>
      </c>
      <c r="AY261" s="3">
        <f t="shared" si="385"/>
        <v>0</v>
      </c>
      <c r="AZ261" s="3">
        <f>IF(AU261=0,0,IF(AW261-AX261=0,0,MIN(AW261-AX261,$D$1-$C261-SUMIF($J$15:AY$15,"Snowball",$J261:AY261))))</f>
        <v>0</v>
      </c>
      <c r="BA261" s="3">
        <f t="shared" si="418"/>
        <v>0</v>
      </c>
      <c r="BB261" s="104">
        <f t="shared" si="457"/>
        <v>0</v>
      </c>
      <c r="BC261" s="3">
        <f t="shared" si="458"/>
        <v>0</v>
      </c>
      <c r="BD261" s="3">
        <f t="shared" si="459"/>
        <v>0</v>
      </c>
      <c r="BE261" s="3">
        <f t="shared" si="386"/>
        <v>0</v>
      </c>
      <c r="BF261" s="3">
        <f t="shared" si="387"/>
        <v>0</v>
      </c>
      <c r="BG261" s="3">
        <f>IF(BB261=0,0,IF(BD261-BE261=0,0,MIN(BD261-BE261,$D$1-$C261-SUMIF($J$15:BF$15,"Snowball",$J261:BF261))))</f>
        <v>0</v>
      </c>
      <c r="BH261" s="3">
        <f t="shared" si="419"/>
        <v>0</v>
      </c>
      <c r="BI261" s="104">
        <f t="shared" si="460"/>
        <v>0</v>
      </c>
      <c r="BJ261" s="3">
        <f t="shared" si="461"/>
        <v>0</v>
      </c>
      <c r="BK261" s="3">
        <f t="shared" si="462"/>
        <v>0</v>
      </c>
      <c r="BL261" s="3">
        <f t="shared" si="388"/>
        <v>0</v>
      </c>
      <c r="BM261" s="3">
        <f t="shared" si="389"/>
        <v>0</v>
      </c>
      <c r="BN261" s="3">
        <f>IF(BI261=0,0,IF(BK261-BL261=0,0,MIN(BK261-BL261,$D$1-$C261-SUMIF($J$15:BM$15,"Snowball",$J261:BM261))))</f>
        <v>0</v>
      </c>
      <c r="BO261" s="3">
        <f t="shared" si="420"/>
        <v>0</v>
      </c>
      <c r="BP261" s="104">
        <f t="shared" si="463"/>
        <v>0</v>
      </c>
      <c r="BQ261" s="3">
        <f t="shared" si="464"/>
        <v>0</v>
      </c>
      <c r="BR261" s="3">
        <f t="shared" si="465"/>
        <v>0</v>
      </c>
      <c r="BS261" s="3">
        <f t="shared" si="390"/>
        <v>0</v>
      </c>
      <c r="BT261" s="3">
        <f t="shared" si="391"/>
        <v>0</v>
      </c>
      <c r="BU261" s="3">
        <f>IF(BP261=0,0,IF(BR261-BS261=0,0,MIN(BR261-BS261,$D$1-$C261-SUMIF($J$15:BT$15,"Snowball",$J261:BT261))))</f>
        <v>0</v>
      </c>
      <c r="BV261" s="3">
        <f t="shared" si="421"/>
        <v>0</v>
      </c>
      <c r="BW261" s="104">
        <f t="shared" si="466"/>
        <v>0</v>
      </c>
      <c r="BX261" s="3">
        <f t="shared" si="467"/>
        <v>0</v>
      </c>
      <c r="BY261" s="3">
        <f t="shared" si="468"/>
        <v>0</v>
      </c>
      <c r="BZ261" s="3">
        <f t="shared" si="392"/>
        <v>0</v>
      </c>
      <c r="CA261" s="3">
        <f t="shared" si="393"/>
        <v>0</v>
      </c>
      <c r="CB261" s="3">
        <f>IF(BW261=0,0,IF(BY261-BZ261=0,0,MIN(BY261-BZ261,$D$1-$C261-SUMIF($J$15:CA$15,"Snowball",$J261:CA261))))</f>
        <v>0</v>
      </c>
      <c r="CC261" s="3">
        <f t="shared" si="422"/>
        <v>0</v>
      </c>
      <c r="CD261" s="104">
        <f t="shared" si="469"/>
        <v>0</v>
      </c>
      <c r="CE261" s="3">
        <f t="shared" si="470"/>
        <v>0</v>
      </c>
      <c r="CF261" s="3">
        <f t="shared" si="471"/>
        <v>0</v>
      </c>
      <c r="CG261" s="3">
        <f t="shared" si="394"/>
        <v>0</v>
      </c>
      <c r="CH261" s="3">
        <f t="shared" si="395"/>
        <v>0</v>
      </c>
      <c r="CI261" s="3">
        <f>IF(CD261=0,0,IF(CF261-CG261=0,0,MIN(CF261-CG261,$D$1-$C261-SUMIF($J$15:CH$15,"Snowball",$J261:CH261))))</f>
        <v>0</v>
      </c>
      <c r="CJ261" s="3">
        <f t="shared" si="423"/>
        <v>0</v>
      </c>
      <c r="CK261" s="104">
        <f t="shared" si="472"/>
        <v>0</v>
      </c>
      <c r="CL261" s="3">
        <f t="shared" si="473"/>
        <v>0</v>
      </c>
      <c r="CM261" s="3">
        <f t="shared" si="474"/>
        <v>0</v>
      </c>
      <c r="CN261" s="3">
        <f t="shared" si="396"/>
        <v>0</v>
      </c>
      <c r="CO261" s="3">
        <f t="shared" si="397"/>
        <v>0</v>
      </c>
      <c r="CP261" s="3">
        <f>IF(CK261=0,0,IF(CM261-CN261=0,0,MIN(CM261-CN261,$D$1-$C261-SUMIF($J$15:CO$15,"Snowball",$J261:CO261))))</f>
        <v>0</v>
      </c>
      <c r="CQ261" s="3">
        <f t="shared" si="424"/>
        <v>0</v>
      </c>
      <c r="CR261" s="104">
        <f t="shared" si="475"/>
        <v>0</v>
      </c>
      <c r="CS261" s="3">
        <f t="shared" si="476"/>
        <v>0</v>
      </c>
      <c r="CT261" s="3">
        <f t="shared" si="477"/>
        <v>0</v>
      </c>
      <c r="CU261" s="3">
        <f t="shared" si="398"/>
        <v>0</v>
      </c>
      <c r="CV261" s="3">
        <f t="shared" si="399"/>
        <v>0</v>
      </c>
      <c r="CW261" s="3">
        <f>IF(CR261=0,0,IF(CT261-CU261=0,0,MIN(CT261-CU261,$D$1-$C261-SUMIF($J$15:CV$15,"Snowball",$J261:CV261))))</f>
        <v>0</v>
      </c>
      <c r="CX261" s="3">
        <f t="shared" si="425"/>
        <v>0</v>
      </c>
      <c r="CY261" s="104">
        <f t="shared" si="478"/>
        <v>0</v>
      </c>
      <c r="CZ261" s="3">
        <f t="shared" si="479"/>
        <v>0</v>
      </c>
      <c r="DA261" s="3">
        <f t="shared" si="480"/>
        <v>0</v>
      </c>
      <c r="DB261" s="3">
        <f t="shared" si="400"/>
        <v>0</v>
      </c>
      <c r="DC261" s="3">
        <f t="shared" si="401"/>
        <v>0</v>
      </c>
      <c r="DD261" s="3">
        <f>IF(CY261=0,0,IF(DA261-DB261=0,0,MIN(DA261-DB261,$D$1-$C261-SUMIF($J$15:DC$15,"Snowball",$J261:DC261))))</f>
        <v>0</v>
      </c>
      <c r="DE261" s="3">
        <f t="shared" si="426"/>
        <v>0</v>
      </c>
      <c r="DF261" s="104">
        <f t="shared" si="481"/>
        <v>0</v>
      </c>
      <c r="DG261" s="3">
        <f t="shared" si="482"/>
        <v>0</v>
      </c>
      <c r="DH261" s="3">
        <f t="shared" si="483"/>
        <v>0</v>
      </c>
      <c r="DI261" s="3">
        <f t="shared" si="402"/>
        <v>0</v>
      </c>
      <c r="DJ261" s="3">
        <f t="shared" si="403"/>
        <v>0</v>
      </c>
      <c r="DK261" s="3">
        <f>IF(DF261=0,0,IF(DH261-DI261=0,0,MIN(DH261-DI261,$D$1-$C261-SUMIF($J$15:DJ$15,"Snowball",$J261:DJ261))))</f>
        <v>0</v>
      </c>
      <c r="DL261" s="3">
        <f t="shared" si="427"/>
        <v>0</v>
      </c>
      <c r="DM261" s="104">
        <f t="shared" si="484"/>
        <v>0</v>
      </c>
      <c r="DN261" s="3">
        <f t="shared" si="485"/>
        <v>0</v>
      </c>
      <c r="DO261" s="3">
        <f t="shared" si="486"/>
        <v>0</v>
      </c>
      <c r="DP261" s="3">
        <f t="shared" si="404"/>
        <v>0</v>
      </c>
      <c r="DQ261" s="3">
        <f t="shared" si="405"/>
        <v>0</v>
      </c>
      <c r="DR261" s="3">
        <f>IF(DM261=0,0,IF(DO261-DP261=0,0,MIN(DO261-DP261,$D$1-$C261-SUMIF($J$15:DQ$15,"Snowball",$J261:DQ261))))</f>
        <v>0</v>
      </c>
      <c r="DS261" s="3">
        <f t="shared" si="428"/>
        <v>0</v>
      </c>
      <c r="DT261" s="104">
        <f t="shared" si="487"/>
        <v>0</v>
      </c>
      <c r="DU261" s="3">
        <f t="shared" si="488"/>
        <v>0</v>
      </c>
      <c r="DV261" s="3">
        <f t="shared" si="489"/>
        <v>0</v>
      </c>
      <c r="DW261" s="3">
        <f t="shared" si="406"/>
        <v>0</v>
      </c>
      <c r="DX261" s="3">
        <f t="shared" si="407"/>
        <v>0</v>
      </c>
      <c r="DY261" s="3">
        <f>IF(DT261=0,0,IF(DV261-DW261=0,0,MIN(DV261-DW261,$D$1-$C261-SUMIF($J$15:DX$15,"Snowball",$J261:DX261))))</f>
        <v>0</v>
      </c>
      <c r="DZ261" s="3">
        <f t="shared" si="429"/>
        <v>0</v>
      </c>
      <c r="EA261" s="104">
        <f t="shared" si="490"/>
        <v>0</v>
      </c>
      <c r="EB261" s="3">
        <f t="shared" si="491"/>
        <v>0</v>
      </c>
      <c r="EC261" s="3">
        <f t="shared" si="492"/>
        <v>0</v>
      </c>
      <c r="ED261" s="3">
        <f t="shared" si="408"/>
        <v>0</v>
      </c>
      <c r="EE261" s="3">
        <f t="shared" si="409"/>
        <v>0</v>
      </c>
      <c r="EF261" s="3">
        <f>IF(EA261=0,0,IF(EC261-ED261=0,0,MIN(EC261-ED261,$D$1-$C261-SUMIF($J$15:EE$15,"Snowball",$J261:EE261))))</f>
        <v>0</v>
      </c>
      <c r="EG261" s="3">
        <f t="shared" si="430"/>
        <v>0</v>
      </c>
      <c r="EH261" s="104">
        <f t="shared" si="493"/>
        <v>0</v>
      </c>
      <c r="EI261" s="3">
        <f t="shared" si="494"/>
        <v>0</v>
      </c>
      <c r="EJ261" s="3">
        <f t="shared" si="495"/>
        <v>0</v>
      </c>
      <c r="EK261" s="3">
        <f t="shared" si="410"/>
        <v>0</v>
      </c>
      <c r="EL261" s="3">
        <f t="shared" si="411"/>
        <v>0</v>
      </c>
      <c r="EM261" s="3">
        <f>IF(EH261=0,0,IF(EJ261-EK261=0,0,MIN(EJ261-EK261,$D$1-$C261-SUMIF($J$15:EL$15,"Snowball",$J261:EL261))))</f>
        <v>0</v>
      </c>
      <c r="EN261" s="3">
        <f t="shared" si="431"/>
        <v>0</v>
      </c>
    </row>
    <row r="262" spans="1:144" x14ac:dyDescent="0.25">
      <c r="A262" s="1" t="s">
        <v>262</v>
      </c>
      <c r="B262" s="76">
        <f t="shared" si="432"/>
        <v>0</v>
      </c>
      <c r="C262" s="3">
        <f t="shared" si="433"/>
        <v>0</v>
      </c>
      <c r="D262" s="101">
        <f t="shared" si="434"/>
        <v>0</v>
      </c>
      <c r="E262" s="104">
        <f t="shared" si="435"/>
        <v>0</v>
      </c>
      <c r="F262" s="3">
        <f t="shared" si="436"/>
        <v>0</v>
      </c>
      <c r="G262" s="3">
        <f t="shared" si="437"/>
        <v>0</v>
      </c>
      <c r="H262" s="3">
        <f t="shared" si="372"/>
        <v>0</v>
      </c>
      <c r="I262" s="3">
        <f t="shared" si="373"/>
        <v>0</v>
      </c>
      <c r="J262" s="3">
        <f t="shared" si="438"/>
        <v>0</v>
      </c>
      <c r="K262" s="3">
        <f t="shared" si="412"/>
        <v>0</v>
      </c>
      <c r="L262" s="104">
        <f t="shared" si="439"/>
        <v>0</v>
      </c>
      <c r="M262" s="3">
        <f t="shared" si="440"/>
        <v>0</v>
      </c>
      <c r="N262" s="3">
        <f t="shared" si="441"/>
        <v>0</v>
      </c>
      <c r="O262" s="3">
        <f t="shared" si="374"/>
        <v>0</v>
      </c>
      <c r="P262" s="3">
        <f t="shared" si="375"/>
        <v>0</v>
      </c>
      <c r="Q262" s="3">
        <f>IF(L262=0,0,IF(N262-O262=0,0,MIN(N262-O262,$D$1-$C262-SUMIF($J$15:P$15,"Snowball",$J262:P262))))</f>
        <v>0</v>
      </c>
      <c r="R262" s="3">
        <f t="shared" si="413"/>
        <v>0</v>
      </c>
      <c r="S262" s="104">
        <f t="shared" si="442"/>
        <v>0</v>
      </c>
      <c r="T262" s="3">
        <f t="shared" si="443"/>
        <v>0</v>
      </c>
      <c r="U262" s="3">
        <f t="shared" si="444"/>
        <v>0</v>
      </c>
      <c r="V262" s="3">
        <f t="shared" si="376"/>
        <v>0</v>
      </c>
      <c r="W262" s="3">
        <f t="shared" si="377"/>
        <v>0</v>
      </c>
      <c r="X262" s="3">
        <f>IF(S262=0,0,IF(U262-V262=0,0,MIN(U262-V262,$D$1-$C262-SUMIF($J$15:W$15,"Snowball",$J262:W262))))</f>
        <v>0</v>
      </c>
      <c r="Y262" s="3">
        <f t="shared" si="414"/>
        <v>0</v>
      </c>
      <c r="Z262" s="104">
        <f t="shared" si="445"/>
        <v>0</v>
      </c>
      <c r="AA262" s="3">
        <f t="shared" si="446"/>
        <v>0</v>
      </c>
      <c r="AB262" s="3">
        <f t="shared" si="447"/>
        <v>0</v>
      </c>
      <c r="AC262" s="3">
        <f t="shared" si="378"/>
        <v>0</v>
      </c>
      <c r="AD262" s="3">
        <f t="shared" si="379"/>
        <v>0</v>
      </c>
      <c r="AE262" s="3">
        <f>IF(Z262=0,0,IF(AB262-AC262=0,0,MIN(AB262-AC262,$D$1-$C262-SUMIF($J$15:AD$15,"Snowball",$J262:AD262))))</f>
        <v>0</v>
      </c>
      <c r="AF262" s="3">
        <f t="shared" si="415"/>
        <v>0</v>
      </c>
      <c r="AG262" s="104">
        <f t="shared" si="448"/>
        <v>0</v>
      </c>
      <c r="AH262" s="3">
        <f t="shared" si="449"/>
        <v>0</v>
      </c>
      <c r="AI262" s="3">
        <f t="shared" si="450"/>
        <v>0</v>
      </c>
      <c r="AJ262" s="3">
        <f t="shared" si="380"/>
        <v>0</v>
      </c>
      <c r="AK262" s="3">
        <f t="shared" si="381"/>
        <v>0</v>
      </c>
      <c r="AL262" s="3">
        <f>IF(AG262=0,0,IF(AI262-AJ262=0,0,MIN(AI262-AJ262,$D$1-$C262-SUMIF($J$15:AK$15,"Snowball",$J262:AK262))))</f>
        <v>0</v>
      </c>
      <c r="AM262" s="3">
        <f t="shared" si="416"/>
        <v>0</v>
      </c>
      <c r="AN262" s="104">
        <f t="shared" si="451"/>
        <v>0</v>
      </c>
      <c r="AO262" s="3">
        <f t="shared" si="452"/>
        <v>0</v>
      </c>
      <c r="AP262" s="3">
        <f t="shared" si="453"/>
        <v>0</v>
      </c>
      <c r="AQ262" s="3">
        <f t="shared" si="382"/>
        <v>0</v>
      </c>
      <c r="AR262" s="3">
        <f t="shared" si="383"/>
        <v>0</v>
      </c>
      <c r="AS262" s="3">
        <f>IF(AN262=0,0,IF(AP262-AQ262=0,0,MIN(AP262-AQ262,$D$1-$C262-SUMIF($J$15:AR$15,"Snowball",$J262:AR262))))</f>
        <v>0</v>
      </c>
      <c r="AT262" s="3">
        <f t="shared" si="417"/>
        <v>0</v>
      </c>
      <c r="AU262" s="104">
        <f t="shared" si="454"/>
        <v>0</v>
      </c>
      <c r="AV262" s="3">
        <f t="shared" si="455"/>
        <v>0</v>
      </c>
      <c r="AW262" s="3">
        <f t="shared" si="456"/>
        <v>0</v>
      </c>
      <c r="AX262" s="3">
        <f t="shared" si="384"/>
        <v>0</v>
      </c>
      <c r="AY262" s="3">
        <f t="shared" si="385"/>
        <v>0</v>
      </c>
      <c r="AZ262" s="3">
        <f>IF(AU262=0,0,IF(AW262-AX262=0,0,MIN(AW262-AX262,$D$1-$C262-SUMIF($J$15:AY$15,"Snowball",$J262:AY262))))</f>
        <v>0</v>
      </c>
      <c r="BA262" s="3">
        <f t="shared" si="418"/>
        <v>0</v>
      </c>
      <c r="BB262" s="104">
        <f t="shared" si="457"/>
        <v>0</v>
      </c>
      <c r="BC262" s="3">
        <f t="shared" si="458"/>
        <v>0</v>
      </c>
      <c r="BD262" s="3">
        <f t="shared" si="459"/>
        <v>0</v>
      </c>
      <c r="BE262" s="3">
        <f t="shared" si="386"/>
        <v>0</v>
      </c>
      <c r="BF262" s="3">
        <f t="shared" si="387"/>
        <v>0</v>
      </c>
      <c r="BG262" s="3">
        <f>IF(BB262=0,0,IF(BD262-BE262=0,0,MIN(BD262-BE262,$D$1-$C262-SUMIF($J$15:BF$15,"Snowball",$J262:BF262))))</f>
        <v>0</v>
      </c>
      <c r="BH262" s="3">
        <f t="shared" si="419"/>
        <v>0</v>
      </c>
      <c r="BI262" s="104">
        <f t="shared" si="460"/>
        <v>0</v>
      </c>
      <c r="BJ262" s="3">
        <f t="shared" si="461"/>
        <v>0</v>
      </c>
      <c r="BK262" s="3">
        <f t="shared" si="462"/>
        <v>0</v>
      </c>
      <c r="BL262" s="3">
        <f t="shared" si="388"/>
        <v>0</v>
      </c>
      <c r="BM262" s="3">
        <f t="shared" si="389"/>
        <v>0</v>
      </c>
      <c r="BN262" s="3">
        <f>IF(BI262=0,0,IF(BK262-BL262=0,0,MIN(BK262-BL262,$D$1-$C262-SUMIF($J$15:BM$15,"Snowball",$J262:BM262))))</f>
        <v>0</v>
      </c>
      <c r="BO262" s="3">
        <f t="shared" si="420"/>
        <v>0</v>
      </c>
      <c r="BP262" s="104">
        <f t="shared" si="463"/>
        <v>0</v>
      </c>
      <c r="BQ262" s="3">
        <f t="shared" si="464"/>
        <v>0</v>
      </c>
      <c r="BR262" s="3">
        <f t="shared" si="465"/>
        <v>0</v>
      </c>
      <c r="BS262" s="3">
        <f t="shared" si="390"/>
        <v>0</v>
      </c>
      <c r="BT262" s="3">
        <f t="shared" si="391"/>
        <v>0</v>
      </c>
      <c r="BU262" s="3">
        <f>IF(BP262=0,0,IF(BR262-BS262=0,0,MIN(BR262-BS262,$D$1-$C262-SUMIF($J$15:BT$15,"Snowball",$J262:BT262))))</f>
        <v>0</v>
      </c>
      <c r="BV262" s="3">
        <f t="shared" si="421"/>
        <v>0</v>
      </c>
      <c r="BW262" s="104">
        <f t="shared" si="466"/>
        <v>0</v>
      </c>
      <c r="BX262" s="3">
        <f t="shared" si="467"/>
        <v>0</v>
      </c>
      <c r="BY262" s="3">
        <f t="shared" si="468"/>
        <v>0</v>
      </c>
      <c r="BZ262" s="3">
        <f t="shared" si="392"/>
        <v>0</v>
      </c>
      <c r="CA262" s="3">
        <f t="shared" si="393"/>
        <v>0</v>
      </c>
      <c r="CB262" s="3">
        <f>IF(BW262=0,0,IF(BY262-BZ262=0,0,MIN(BY262-BZ262,$D$1-$C262-SUMIF($J$15:CA$15,"Snowball",$J262:CA262))))</f>
        <v>0</v>
      </c>
      <c r="CC262" s="3">
        <f t="shared" si="422"/>
        <v>0</v>
      </c>
      <c r="CD262" s="104">
        <f t="shared" si="469"/>
        <v>0</v>
      </c>
      <c r="CE262" s="3">
        <f t="shared" si="470"/>
        <v>0</v>
      </c>
      <c r="CF262" s="3">
        <f t="shared" si="471"/>
        <v>0</v>
      </c>
      <c r="CG262" s="3">
        <f t="shared" si="394"/>
        <v>0</v>
      </c>
      <c r="CH262" s="3">
        <f t="shared" si="395"/>
        <v>0</v>
      </c>
      <c r="CI262" s="3">
        <f>IF(CD262=0,0,IF(CF262-CG262=0,0,MIN(CF262-CG262,$D$1-$C262-SUMIF($J$15:CH$15,"Snowball",$J262:CH262))))</f>
        <v>0</v>
      </c>
      <c r="CJ262" s="3">
        <f t="shared" si="423"/>
        <v>0</v>
      </c>
      <c r="CK262" s="104">
        <f t="shared" si="472"/>
        <v>0</v>
      </c>
      <c r="CL262" s="3">
        <f t="shared" si="473"/>
        <v>0</v>
      </c>
      <c r="CM262" s="3">
        <f t="shared" si="474"/>
        <v>0</v>
      </c>
      <c r="CN262" s="3">
        <f t="shared" si="396"/>
        <v>0</v>
      </c>
      <c r="CO262" s="3">
        <f t="shared" si="397"/>
        <v>0</v>
      </c>
      <c r="CP262" s="3">
        <f>IF(CK262=0,0,IF(CM262-CN262=0,0,MIN(CM262-CN262,$D$1-$C262-SUMIF($J$15:CO$15,"Snowball",$J262:CO262))))</f>
        <v>0</v>
      </c>
      <c r="CQ262" s="3">
        <f t="shared" si="424"/>
        <v>0</v>
      </c>
      <c r="CR262" s="104">
        <f t="shared" si="475"/>
        <v>0</v>
      </c>
      <c r="CS262" s="3">
        <f t="shared" si="476"/>
        <v>0</v>
      </c>
      <c r="CT262" s="3">
        <f t="shared" si="477"/>
        <v>0</v>
      </c>
      <c r="CU262" s="3">
        <f t="shared" si="398"/>
        <v>0</v>
      </c>
      <c r="CV262" s="3">
        <f t="shared" si="399"/>
        <v>0</v>
      </c>
      <c r="CW262" s="3">
        <f>IF(CR262=0,0,IF(CT262-CU262=0,0,MIN(CT262-CU262,$D$1-$C262-SUMIF($J$15:CV$15,"Snowball",$J262:CV262))))</f>
        <v>0</v>
      </c>
      <c r="CX262" s="3">
        <f t="shared" si="425"/>
        <v>0</v>
      </c>
      <c r="CY262" s="104">
        <f t="shared" si="478"/>
        <v>0</v>
      </c>
      <c r="CZ262" s="3">
        <f t="shared" si="479"/>
        <v>0</v>
      </c>
      <c r="DA262" s="3">
        <f t="shared" si="480"/>
        <v>0</v>
      </c>
      <c r="DB262" s="3">
        <f t="shared" si="400"/>
        <v>0</v>
      </c>
      <c r="DC262" s="3">
        <f t="shared" si="401"/>
        <v>0</v>
      </c>
      <c r="DD262" s="3">
        <f>IF(CY262=0,0,IF(DA262-DB262=0,0,MIN(DA262-DB262,$D$1-$C262-SUMIF($J$15:DC$15,"Snowball",$J262:DC262))))</f>
        <v>0</v>
      </c>
      <c r="DE262" s="3">
        <f t="shared" si="426"/>
        <v>0</v>
      </c>
      <c r="DF262" s="104">
        <f t="shared" si="481"/>
        <v>0</v>
      </c>
      <c r="DG262" s="3">
        <f t="shared" si="482"/>
        <v>0</v>
      </c>
      <c r="DH262" s="3">
        <f t="shared" si="483"/>
        <v>0</v>
      </c>
      <c r="DI262" s="3">
        <f t="shared" si="402"/>
        <v>0</v>
      </c>
      <c r="DJ262" s="3">
        <f t="shared" si="403"/>
        <v>0</v>
      </c>
      <c r="DK262" s="3">
        <f>IF(DF262=0,0,IF(DH262-DI262=0,0,MIN(DH262-DI262,$D$1-$C262-SUMIF($J$15:DJ$15,"Snowball",$J262:DJ262))))</f>
        <v>0</v>
      </c>
      <c r="DL262" s="3">
        <f t="shared" si="427"/>
        <v>0</v>
      </c>
      <c r="DM262" s="104">
        <f t="shared" si="484"/>
        <v>0</v>
      </c>
      <c r="DN262" s="3">
        <f t="shared" si="485"/>
        <v>0</v>
      </c>
      <c r="DO262" s="3">
        <f t="shared" si="486"/>
        <v>0</v>
      </c>
      <c r="DP262" s="3">
        <f t="shared" si="404"/>
        <v>0</v>
      </c>
      <c r="DQ262" s="3">
        <f t="shared" si="405"/>
        <v>0</v>
      </c>
      <c r="DR262" s="3">
        <f>IF(DM262=0,0,IF(DO262-DP262=0,0,MIN(DO262-DP262,$D$1-$C262-SUMIF($J$15:DQ$15,"Snowball",$J262:DQ262))))</f>
        <v>0</v>
      </c>
      <c r="DS262" s="3">
        <f t="shared" si="428"/>
        <v>0</v>
      </c>
      <c r="DT262" s="104">
        <f t="shared" si="487"/>
        <v>0</v>
      </c>
      <c r="DU262" s="3">
        <f t="shared" si="488"/>
        <v>0</v>
      </c>
      <c r="DV262" s="3">
        <f t="shared" si="489"/>
        <v>0</v>
      </c>
      <c r="DW262" s="3">
        <f t="shared" si="406"/>
        <v>0</v>
      </c>
      <c r="DX262" s="3">
        <f t="shared" si="407"/>
        <v>0</v>
      </c>
      <c r="DY262" s="3">
        <f>IF(DT262=0,0,IF(DV262-DW262=0,0,MIN(DV262-DW262,$D$1-$C262-SUMIF($J$15:DX$15,"Snowball",$J262:DX262))))</f>
        <v>0</v>
      </c>
      <c r="DZ262" s="3">
        <f t="shared" si="429"/>
        <v>0</v>
      </c>
      <c r="EA262" s="104">
        <f t="shared" si="490"/>
        <v>0</v>
      </c>
      <c r="EB262" s="3">
        <f t="shared" si="491"/>
        <v>0</v>
      </c>
      <c r="EC262" s="3">
        <f t="shared" si="492"/>
        <v>0</v>
      </c>
      <c r="ED262" s="3">
        <f t="shared" si="408"/>
        <v>0</v>
      </c>
      <c r="EE262" s="3">
        <f t="shared" si="409"/>
        <v>0</v>
      </c>
      <c r="EF262" s="3">
        <f>IF(EA262=0,0,IF(EC262-ED262=0,0,MIN(EC262-ED262,$D$1-$C262-SUMIF($J$15:EE$15,"Snowball",$J262:EE262))))</f>
        <v>0</v>
      </c>
      <c r="EG262" s="3">
        <f t="shared" si="430"/>
        <v>0</v>
      </c>
      <c r="EH262" s="104">
        <f t="shared" si="493"/>
        <v>0</v>
      </c>
      <c r="EI262" s="3">
        <f t="shared" si="494"/>
        <v>0</v>
      </c>
      <c r="EJ262" s="3">
        <f t="shared" si="495"/>
        <v>0</v>
      </c>
      <c r="EK262" s="3">
        <f t="shared" si="410"/>
        <v>0</v>
      </c>
      <c r="EL262" s="3">
        <f t="shared" si="411"/>
        <v>0</v>
      </c>
      <c r="EM262" s="3">
        <f>IF(EH262=0,0,IF(EJ262-EK262=0,0,MIN(EJ262-EK262,$D$1-$C262-SUMIF($J$15:EL$15,"Snowball",$J262:EL262))))</f>
        <v>0</v>
      </c>
      <c r="EN262" s="3">
        <f t="shared" si="431"/>
        <v>0</v>
      </c>
    </row>
    <row r="263" spans="1:144" x14ac:dyDescent="0.25">
      <c r="A263" s="1" t="s">
        <v>263</v>
      </c>
      <c r="B263" s="76">
        <f t="shared" si="432"/>
        <v>0</v>
      </c>
      <c r="C263" s="3">
        <f t="shared" si="433"/>
        <v>0</v>
      </c>
      <c r="D263" s="101">
        <f t="shared" si="434"/>
        <v>0</v>
      </c>
      <c r="E263" s="104">
        <f t="shared" si="435"/>
        <v>0</v>
      </c>
      <c r="F263" s="3">
        <f t="shared" si="436"/>
        <v>0</v>
      </c>
      <c r="G263" s="3">
        <f t="shared" si="437"/>
        <v>0</v>
      </c>
      <c r="H263" s="3">
        <f t="shared" si="372"/>
        <v>0</v>
      </c>
      <c r="I263" s="3">
        <f t="shared" si="373"/>
        <v>0</v>
      </c>
      <c r="J263" s="3">
        <f t="shared" si="438"/>
        <v>0</v>
      </c>
      <c r="K263" s="3">
        <f t="shared" si="412"/>
        <v>0</v>
      </c>
      <c r="L263" s="104">
        <f t="shared" si="439"/>
        <v>0</v>
      </c>
      <c r="M263" s="3">
        <f t="shared" si="440"/>
        <v>0</v>
      </c>
      <c r="N263" s="3">
        <f t="shared" si="441"/>
        <v>0</v>
      </c>
      <c r="O263" s="3">
        <f t="shared" si="374"/>
        <v>0</v>
      </c>
      <c r="P263" s="3">
        <f t="shared" si="375"/>
        <v>0</v>
      </c>
      <c r="Q263" s="3">
        <f>IF(L263=0,0,IF(N263-O263=0,0,MIN(N263-O263,$D$1-$C263-SUMIF($J$15:P$15,"Snowball",$J263:P263))))</f>
        <v>0</v>
      </c>
      <c r="R263" s="3">
        <f t="shared" si="413"/>
        <v>0</v>
      </c>
      <c r="S263" s="104">
        <f t="shared" si="442"/>
        <v>0</v>
      </c>
      <c r="T263" s="3">
        <f t="shared" si="443"/>
        <v>0</v>
      </c>
      <c r="U263" s="3">
        <f t="shared" si="444"/>
        <v>0</v>
      </c>
      <c r="V263" s="3">
        <f t="shared" si="376"/>
        <v>0</v>
      </c>
      <c r="W263" s="3">
        <f t="shared" si="377"/>
        <v>0</v>
      </c>
      <c r="X263" s="3">
        <f>IF(S263=0,0,IF(U263-V263=0,0,MIN(U263-V263,$D$1-$C263-SUMIF($J$15:W$15,"Snowball",$J263:W263))))</f>
        <v>0</v>
      </c>
      <c r="Y263" s="3">
        <f t="shared" si="414"/>
        <v>0</v>
      </c>
      <c r="Z263" s="104">
        <f t="shared" si="445"/>
        <v>0</v>
      </c>
      <c r="AA263" s="3">
        <f t="shared" si="446"/>
        <v>0</v>
      </c>
      <c r="AB263" s="3">
        <f t="shared" si="447"/>
        <v>0</v>
      </c>
      <c r="AC263" s="3">
        <f t="shared" si="378"/>
        <v>0</v>
      </c>
      <c r="AD263" s="3">
        <f t="shared" si="379"/>
        <v>0</v>
      </c>
      <c r="AE263" s="3">
        <f>IF(Z263=0,0,IF(AB263-AC263=0,0,MIN(AB263-AC263,$D$1-$C263-SUMIF($J$15:AD$15,"Snowball",$J263:AD263))))</f>
        <v>0</v>
      </c>
      <c r="AF263" s="3">
        <f t="shared" si="415"/>
        <v>0</v>
      </c>
      <c r="AG263" s="104">
        <f t="shared" si="448"/>
        <v>0</v>
      </c>
      <c r="AH263" s="3">
        <f t="shared" si="449"/>
        <v>0</v>
      </c>
      <c r="AI263" s="3">
        <f t="shared" si="450"/>
        <v>0</v>
      </c>
      <c r="AJ263" s="3">
        <f t="shared" si="380"/>
        <v>0</v>
      </c>
      <c r="AK263" s="3">
        <f t="shared" si="381"/>
        <v>0</v>
      </c>
      <c r="AL263" s="3">
        <f>IF(AG263=0,0,IF(AI263-AJ263=0,0,MIN(AI263-AJ263,$D$1-$C263-SUMIF($J$15:AK$15,"Snowball",$J263:AK263))))</f>
        <v>0</v>
      </c>
      <c r="AM263" s="3">
        <f t="shared" si="416"/>
        <v>0</v>
      </c>
      <c r="AN263" s="104">
        <f t="shared" si="451"/>
        <v>0</v>
      </c>
      <c r="AO263" s="3">
        <f t="shared" si="452"/>
        <v>0</v>
      </c>
      <c r="AP263" s="3">
        <f t="shared" si="453"/>
        <v>0</v>
      </c>
      <c r="AQ263" s="3">
        <f t="shared" si="382"/>
        <v>0</v>
      </c>
      <c r="AR263" s="3">
        <f t="shared" si="383"/>
        <v>0</v>
      </c>
      <c r="AS263" s="3">
        <f>IF(AN263=0,0,IF(AP263-AQ263=0,0,MIN(AP263-AQ263,$D$1-$C263-SUMIF($J$15:AR$15,"Snowball",$J263:AR263))))</f>
        <v>0</v>
      </c>
      <c r="AT263" s="3">
        <f t="shared" si="417"/>
        <v>0</v>
      </c>
      <c r="AU263" s="104">
        <f t="shared" si="454"/>
        <v>0</v>
      </c>
      <c r="AV263" s="3">
        <f t="shared" si="455"/>
        <v>0</v>
      </c>
      <c r="AW263" s="3">
        <f t="shared" si="456"/>
        <v>0</v>
      </c>
      <c r="AX263" s="3">
        <f t="shared" si="384"/>
        <v>0</v>
      </c>
      <c r="AY263" s="3">
        <f t="shared" si="385"/>
        <v>0</v>
      </c>
      <c r="AZ263" s="3">
        <f>IF(AU263=0,0,IF(AW263-AX263=0,0,MIN(AW263-AX263,$D$1-$C263-SUMIF($J$15:AY$15,"Snowball",$J263:AY263))))</f>
        <v>0</v>
      </c>
      <c r="BA263" s="3">
        <f t="shared" si="418"/>
        <v>0</v>
      </c>
      <c r="BB263" s="104">
        <f t="shared" si="457"/>
        <v>0</v>
      </c>
      <c r="BC263" s="3">
        <f t="shared" si="458"/>
        <v>0</v>
      </c>
      <c r="BD263" s="3">
        <f t="shared" si="459"/>
        <v>0</v>
      </c>
      <c r="BE263" s="3">
        <f t="shared" si="386"/>
        <v>0</v>
      </c>
      <c r="BF263" s="3">
        <f t="shared" si="387"/>
        <v>0</v>
      </c>
      <c r="BG263" s="3">
        <f>IF(BB263=0,0,IF(BD263-BE263=0,0,MIN(BD263-BE263,$D$1-$C263-SUMIF($J$15:BF$15,"Snowball",$J263:BF263))))</f>
        <v>0</v>
      </c>
      <c r="BH263" s="3">
        <f t="shared" si="419"/>
        <v>0</v>
      </c>
      <c r="BI263" s="104">
        <f t="shared" si="460"/>
        <v>0</v>
      </c>
      <c r="BJ263" s="3">
        <f t="shared" si="461"/>
        <v>0</v>
      </c>
      <c r="BK263" s="3">
        <f t="shared" si="462"/>
        <v>0</v>
      </c>
      <c r="BL263" s="3">
        <f t="shared" si="388"/>
        <v>0</v>
      </c>
      <c r="BM263" s="3">
        <f t="shared" si="389"/>
        <v>0</v>
      </c>
      <c r="BN263" s="3">
        <f>IF(BI263=0,0,IF(BK263-BL263=0,0,MIN(BK263-BL263,$D$1-$C263-SUMIF($J$15:BM$15,"Snowball",$J263:BM263))))</f>
        <v>0</v>
      </c>
      <c r="BO263" s="3">
        <f t="shared" si="420"/>
        <v>0</v>
      </c>
      <c r="BP263" s="104">
        <f t="shared" si="463"/>
        <v>0</v>
      </c>
      <c r="BQ263" s="3">
        <f t="shared" si="464"/>
        <v>0</v>
      </c>
      <c r="BR263" s="3">
        <f t="shared" si="465"/>
        <v>0</v>
      </c>
      <c r="BS263" s="3">
        <f t="shared" si="390"/>
        <v>0</v>
      </c>
      <c r="BT263" s="3">
        <f t="shared" si="391"/>
        <v>0</v>
      </c>
      <c r="BU263" s="3">
        <f>IF(BP263=0,0,IF(BR263-BS263=0,0,MIN(BR263-BS263,$D$1-$C263-SUMIF($J$15:BT$15,"Snowball",$J263:BT263))))</f>
        <v>0</v>
      </c>
      <c r="BV263" s="3">
        <f t="shared" si="421"/>
        <v>0</v>
      </c>
      <c r="BW263" s="104">
        <f t="shared" si="466"/>
        <v>0</v>
      </c>
      <c r="BX263" s="3">
        <f t="shared" si="467"/>
        <v>0</v>
      </c>
      <c r="BY263" s="3">
        <f t="shared" si="468"/>
        <v>0</v>
      </c>
      <c r="BZ263" s="3">
        <f t="shared" si="392"/>
        <v>0</v>
      </c>
      <c r="CA263" s="3">
        <f t="shared" si="393"/>
        <v>0</v>
      </c>
      <c r="CB263" s="3">
        <f>IF(BW263=0,0,IF(BY263-BZ263=0,0,MIN(BY263-BZ263,$D$1-$C263-SUMIF($J$15:CA$15,"Snowball",$J263:CA263))))</f>
        <v>0</v>
      </c>
      <c r="CC263" s="3">
        <f t="shared" si="422"/>
        <v>0</v>
      </c>
      <c r="CD263" s="104">
        <f t="shared" si="469"/>
        <v>0</v>
      </c>
      <c r="CE263" s="3">
        <f t="shared" si="470"/>
        <v>0</v>
      </c>
      <c r="CF263" s="3">
        <f t="shared" si="471"/>
        <v>0</v>
      </c>
      <c r="CG263" s="3">
        <f t="shared" si="394"/>
        <v>0</v>
      </c>
      <c r="CH263" s="3">
        <f t="shared" si="395"/>
        <v>0</v>
      </c>
      <c r="CI263" s="3">
        <f>IF(CD263=0,0,IF(CF263-CG263=0,0,MIN(CF263-CG263,$D$1-$C263-SUMIF($J$15:CH$15,"Snowball",$J263:CH263))))</f>
        <v>0</v>
      </c>
      <c r="CJ263" s="3">
        <f t="shared" si="423"/>
        <v>0</v>
      </c>
      <c r="CK263" s="104">
        <f t="shared" si="472"/>
        <v>0</v>
      </c>
      <c r="CL263" s="3">
        <f t="shared" si="473"/>
        <v>0</v>
      </c>
      <c r="CM263" s="3">
        <f t="shared" si="474"/>
        <v>0</v>
      </c>
      <c r="CN263" s="3">
        <f t="shared" si="396"/>
        <v>0</v>
      </c>
      <c r="CO263" s="3">
        <f t="shared" si="397"/>
        <v>0</v>
      </c>
      <c r="CP263" s="3">
        <f>IF(CK263=0,0,IF(CM263-CN263=0,0,MIN(CM263-CN263,$D$1-$C263-SUMIF($J$15:CO$15,"Snowball",$J263:CO263))))</f>
        <v>0</v>
      </c>
      <c r="CQ263" s="3">
        <f t="shared" si="424"/>
        <v>0</v>
      </c>
      <c r="CR263" s="104">
        <f t="shared" si="475"/>
        <v>0</v>
      </c>
      <c r="CS263" s="3">
        <f t="shared" si="476"/>
        <v>0</v>
      </c>
      <c r="CT263" s="3">
        <f t="shared" si="477"/>
        <v>0</v>
      </c>
      <c r="CU263" s="3">
        <f t="shared" si="398"/>
        <v>0</v>
      </c>
      <c r="CV263" s="3">
        <f t="shared" si="399"/>
        <v>0</v>
      </c>
      <c r="CW263" s="3">
        <f>IF(CR263=0,0,IF(CT263-CU263=0,0,MIN(CT263-CU263,$D$1-$C263-SUMIF($J$15:CV$15,"Snowball",$J263:CV263))))</f>
        <v>0</v>
      </c>
      <c r="CX263" s="3">
        <f t="shared" si="425"/>
        <v>0</v>
      </c>
      <c r="CY263" s="104">
        <f t="shared" si="478"/>
        <v>0</v>
      </c>
      <c r="CZ263" s="3">
        <f t="shared" si="479"/>
        <v>0</v>
      </c>
      <c r="DA263" s="3">
        <f t="shared" si="480"/>
        <v>0</v>
      </c>
      <c r="DB263" s="3">
        <f t="shared" si="400"/>
        <v>0</v>
      </c>
      <c r="DC263" s="3">
        <f t="shared" si="401"/>
        <v>0</v>
      </c>
      <c r="DD263" s="3">
        <f>IF(CY263=0,0,IF(DA263-DB263=0,0,MIN(DA263-DB263,$D$1-$C263-SUMIF($J$15:DC$15,"Snowball",$J263:DC263))))</f>
        <v>0</v>
      </c>
      <c r="DE263" s="3">
        <f t="shared" si="426"/>
        <v>0</v>
      </c>
      <c r="DF263" s="104">
        <f t="shared" si="481"/>
        <v>0</v>
      </c>
      <c r="DG263" s="3">
        <f t="shared" si="482"/>
        <v>0</v>
      </c>
      <c r="DH263" s="3">
        <f t="shared" si="483"/>
        <v>0</v>
      </c>
      <c r="DI263" s="3">
        <f t="shared" si="402"/>
        <v>0</v>
      </c>
      <c r="DJ263" s="3">
        <f t="shared" si="403"/>
        <v>0</v>
      </c>
      <c r="DK263" s="3">
        <f>IF(DF263=0,0,IF(DH263-DI263=0,0,MIN(DH263-DI263,$D$1-$C263-SUMIF($J$15:DJ$15,"Snowball",$J263:DJ263))))</f>
        <v>0</v>
      </c>
      <c r="DL263" s="3">
        <f t="shared" si="427"/>
        <v>0</v>
      </c>
      <c r="DM263" s="104">
        <f t="shared" si="484"/>
        <v>0</v>
      </c>
      <c r="DN263" s="3">
        <f t="shared" si="485"/>
        <v>0</v>
      </c>
      <c r="DO263" s="3">
        <f t="shared" si="486"/>
        <v>0</v>
      </c>
      <c r="DP263" s="3">
        <f t="shared" si="404"/>
        <v>0</v>
      </c>
      <c r="DQ263" s="3">
        <f t="shared" si="405"/>
        <v>0</v>
      </c>
      <c r="DR263" s="3">
        <f>IF(DM263=0,0,IF(DO263-DP263=0,0,MIN(DO263-DP263,$D$1-$C263-SUMIF($J$15:DQ$15,"Snowball",$J263:DQ263))))</f>
        <v>0</v>
      </c>
      <c r="DS263" s="3">
        <f t="shared" si="428"/>
        <v>0</v>
      </c>
      <c r="DT263" s="104">
        <f t="shared" si="487"/>
        <v>0</v>
      </c>
      <c r="DU263" s="3">
        <f t="shared" si="488"/>
        <v>0</v>
      </c>
      <c r="DV263" s="3">
        <f t="shared" si="489"/>
        <v>0</v>
      </c>
      <c r="DW263" s="3">
        <f t="shared" si="406"/>
        <v>0</v>
      </c>
      <c r="DX263" s="3">
        <f t="shared" si="407"/>
        <v>0</v>
      </c>
      <c r="DY263" s="3">
        <f>IF(DT263=0,0,IF(DV263-DW263=0,0,MIN(DV263-DW263,$D$1-$C263-SUMIF($J$15:DX$15,"Snowball",$J263:DX263))))</f>
        <v>0</v>
      </c>
      <c r="DZ263" s="3">
        <f t="shared" si="429"/>
        <v>0</v>
      </c>
      <c r="EA263" s="104">
        <f t="shared" si="490"/>
        <v>0</v>
      </c>
      <c r="EB263" s="3">
        <f t="shared" si="491"/>
        <v>0</v>
      </c>
      <c r="EC263" s="3">
        <f t="shared" si="492"/>
        <v>0</v>
      </c>
      <c r="ED263" s="3">
        <f t="shared" si="408"/>
        <v>0</v>
      </c>
      <c r="EE263" s="3">
        <f t="shared" si="409"/>
        <v>0</v>
      </c>
      <c r="EF263" s="3">
        <f>IF(EA263=0,0,IF(EC263-ED263=0,0,MIN(EC263-ED263,$D$1-$C263-SUMIF($J$15:EE$15,"Snowball",$J263:EE263))))</f>
        <v>0</v>
      </c>
      <c r="EG263" s="3">
        <f t="shared" si="430"/>
        <v>0</v>
      </c>
      <c r="EH263" s="104">
        <f t="shared" si="493"/>
        <v>0</v>
      </c>
      <c r="EI263" s="3">
        <f t="shared" si="494"/>
        <v>0</v>
      </c>
      <c r="EJ263" s="3">
        <f t="shared" si="495"/>
        <v>0</v>
      </c>
      <c r="EK263" s="3">
        <f t="shared" si="410"/>
        <v>0</v>
      </c>
      <c r="EL263" s="3">
        <f t="shared" si="411"/>
        <v>0</v>
      </c>
      <c r="EM263" s="3">
        <f>IF(EH263=0,0,IF(EJ263-EK263=0,0,MIN(EJ263-EK263,$D$1-$C263-SUMIF($J$15:EL$15,"Snowball",$J263:EL263))))</f>
        <v>0</v>
      </c>
      <c r="EN263" s="3">
        <f t="shared" si="431"/>
        <v>0</v>
      </c>
    </row>
    <row r="264" spans="1:144" x14ac:dyDescent="0.25">
      <c r="A264" s="1" t="s">
        <v>264</v>
      </c>
      <c r="B264" s="76">
        <f t="shared" si="432"/>
        <v>0</v>
      </c>
      <c r="C264" s="3">
        <f t="shared" si="433"/>
        <v>0</v>
      </c>
      <c r="D264" s="101">
        <f t="shared" si="434"/>
        <v>0</v>
      </c>
      <c r="E264" s="104">
        <f t="shared" si="435"/>
        <v>0</v>
      </c>
      <c r="F264" s="3">
        <f t="shared" si="436"/>
        <v>0</v>
      </c>
      <c r="G264" s="3">
        <f t="shared" si="437"/>
        <v>0</v>
      </c>
      <c r="H264" s="3">
        <f t="shared" si="372"/>
        <v>0</v>
      </c>
      <c r="I264" s="3">
        <f t="shared" si="373"/>
        <v>0</v>
      </c>
      <c r="J264" s="3">
        <f t="shared" si="438"/>
        <v>0</v>
      </c>
      <c r="K264" s="3">
        <f t="shared" si="412"/>
        <v>0</v>
      </c>
      <c r="L264" s="104">
        <f t="shared" si="439"/>
        <v>0</v>
      </c>
      <c r="M264" s="3">
        <f t="shared" si="440"/>
        <v>0</v>
      </c>
      <c r="N264" s="3">
        <f t="shared" si="441"/>
        <v>0</v>
      </c>
      <c r="O264" s="3">
        <f t="shared" si="374"/>
        <v>0</v>
      </c>
      <c r="P264" s="3">
        <f t="shared" si="375"/>
        <v>0</v>
      </c>
      <c r="Q264" s="3">
        <f>IF(L264=0,0,IF(N264-O264=0,0,MIN(N264-O264,$D$1-$C264-SUMIF($J$15:P$15,"Snowball",$J264:P264))))</f>
        <v>0</v>
      </c>
      <c r="R264" s="3">
        <f t="shared" si="413"/>
        <v>0</v>
      </c>
      <c r="S264" s="104">
        <f t="shared" si="442"/>
        <v>0</v>
      </c>
      <c r="T264" s="3">
        <f t="shared" si="443"/>
        <v>0</v>
      </c>
      <c r="U264" s="3">
        <f t="shared" si="444"/>
        <v>0</v>
      </c>
      <c r="V264" s="3">
        <f t="shared" si="376"/>
        <v>0</v>
      </c>
      <c r="W264" s="3">
        <f t="shared" si="377"/>
        <v>0</v>
      </c>
      <c r="X264" s="3">
        <f>IF(S264=0,0,IF(U264-V264=0,0,MIN(U264-V264,$D$1-$C264-SUMIF($J$15:W$15,"Snowball",$J264:W264))))</f>
        <v>0</v>
      </c>
      <c r="Y264" s="3">
        <f t="shared" si="414"/>
        <v>0</v>
      </c>
      <c r="Z264" s="104">
        <f t="shared" si="445"/>
        <v>0</v>
      </c>
      <c r="AA264" s="3">
        <f t="shared" si="446"/>
        <v>0</v>
      </c>
      <c r="AB264" s="3">
        <f t="shared" si="447"/>
        <v>0</v>
      </c>
      <c r="AC264" s="3">
        <f t="shared" si="378"/>
        <v>0</v>
      </c>
      <c r="AD264" s="3">
        <f t="shared" si="379"/>
        <v>0</v>
      </c>
      <c r="AE264" s="3">
        <f>IF(Z264=0,0,IF(AB264-AC264=0,0,MIN(AB264-AC264,$D$1-$C264-SUMIF($J$15:AD$15,"Snowball",$J264:AD264))))</f>
        <v>0</v>
      </c>
      <c r="AF264" s="3">
        <f t="shared" si="415"/>
        <v>0</v>
      </c>
      <c r="AG264" s="104">
        <f t="shared" si="448"/>
        <v>0</v>
      </c>
      <c r="AH264" s="3">
        <f t="shared" si="449"/>
        <v>0</v>
      </c>
      <c r="AI264" s="3">
        <f t="shared" si="450"/>
        <v>0</v>
      </c>
      <c r="AJ264" s="3">
        <f t="shared" si="380"/>
        <v>0</v>
      </c>
      <c r="AK264" s="3">
        <f t="shared" si="381"/>
        <v>0</v>
      </c>
      <c r="AL264" s="3">
        <f>IF(AG264=0,0,IF(AI264-AJ264=0,0,MIN(AI264-AJ264,$D$1-$C264-SUMIF($J$15:AK$15,"Snowball",$J264:AK264))))</f>
        <v>0</v>
      </c>
      <c r="AM264" s="3">
        <f t="shared" si="416"/>
        <v>0</v>
      </c>
      <c r="AN264" s="104">
        <f t="shared" si="451"/>
        <v>0</v>
      </c>
      <c r="AO264" s="3">
        <f t="shared" si="452"/>
        <v>0</v>
      </c>
      <c r="AP264" s="3">
        <f t="shared" si="453"/>
        <v>0</v>
      </c>
      <c r="AQ264" s="3">
        <f t="shared" si="382"/>
        <v>0</v>
      </c>
      <c r="AR264" s="3">
        <f t="shared" si="383"/>
        <v>0</v>
      </c>
      <c r="AS264" s="3">
        <f>IF(AN264=0,0,IF(AP264-AQ264=0,0,MIN(AP264-AQ264,$D$1-$C264-SUMIF($J$15:AR$15,"Snowball",$J264:AR264))))</f>
        <v>0</v>
      </c>
      <c r="AT264" s="3">
        <f t="shared" si="417"/>
        <v>0</v>
      </c>
      <c r="AU264" s="104">
        <f t="shared" si="454"/>
        <v>0</v>
      </c>
      <c r="AV264" s="3">
        <f t="shared" si="455"/>
        <v>0</v>
      </c>
      <c r="AW264" s="3">
        <f t="shared" si="456"/>
        <v>0</v>
      </c>
      <c r="AX264" s="3">
        <f t="shared" si="384"/>
        <v>0</v>
      </c>
      <c r="AY264" s="3">
        <f t="shared" si="385"/>
        <v>0</v>
      </c>
      <c r="AZ264" s="3">
        <f>IF(AU264=0,0,IF(AW264-AX264=0,0,MIN(AW264-AX264,$D$1-$C264-SUMIF($J$15:AY$15,"Snowball",$J264:AY264))))</f>
        <v>0</v>
      </c>
      <c r="BA264" s="3">
        <f t="shared" si="418"/>
        <v>0</v>
      </c>
      <c r="BB264" s="104">
        <f t="shared" si="457"/>
        <v>0</v>
      </c>
      <c r="BC264" s="3">
        <f t="shared" si="458"/>
        <v>0</v>
      </c>
      <c r="BD264" s="3">
        <f t="shared" si="459"/>
        <v>0</v>
      </c>
      <c r="BE264" s="3">
        <f t="shared" si="386"/>
        <v>0</v>
      </c>
      <c r="BF264" s="3">
        <f t="shared" si="387"/>
        <v>0</v>
      </c>
      <c r="BG264" s="3">
        <f>IF(BB264=0,0,IF(BD264-BE264=0,0,MIN(BD264-BE264,$D$1-$C264-SUMIF($J$15:BF$15,"Snowball",$J264:BF264))))</f>
        <v>0</v>
      </c>
      <c r="BH264" s="3">
        <f t="shared" si="419"/>
        <v>0</v>
      </c>
      <c r="BI264" s="104">
        <f t="shared" si="460"/>
        <v>0</v>
      </c>
      <c r="BJ264" s="3">
        <f t="shared" si="461"/>
        <v>0</v>
      </c>
      <c r="BK264" s="3">
        <f t="shared" si="462"/>
        <v>0</v>
      </c>
      <c r="BL264" s="3">
        <f t="shared" si="388"/>
        <v>0</v>
      </c>
      <c r="BM264" s="3">
        <f t="shared" si="389"/>
        <v>0</v>
      </c>
      <c r="BN264" s="3">
        <f>IF(BI264=0,0,IF(BK264-BL264=0,0,MIN(BK264-BL264,$D$1-$C264-SUMIF($J$15:BM$15,"Snowball",$J264:BM264))))</f>
        <v>0</v>
      </c>
      <c r="BO264" s="3">
        <f t="shared" si="420"/>
        <v>0</v>
      </c>
      <c r="BP264" s="104">
        <f t="shared" si="463"/>
        <v>0</v>
      </c>
      <c r="BQ264" s="3">
        <f t="shared" si="464"/>
        <v>0</v>
      </c>
      <c r="BR264" s="3">
        <f t="shared" si="465"/>
        <v>0</v>
      </c>
      <c r="BS264" s="3">
        <f t="shared" si="390"/>
        <v>0</v>
      </c>
      <c r="BT264" s="3">
        <f t="shared" si="391"/>
        <v>0</v>
      </c>
      <c r="BU264" s="3">
        <f>IF(BP264=0,0,IF(BR264-BS264=0,0,MIN(BR264-BS264,$D$1-$C264-SUMIF($J$15:BT$15,"Snowball",$J264:BT264))))</f>
        <v>0</v>
      </c>
      <c r="BV264" s="3">
        <f t="shared" si="421"/>
        <v>0</v>
      </c>
      <c r="BW264" s="104">
        <f t="shared" si="466"/>
        <v>0</v>
      </c>
      <c r="BX264" s="3">
        <f t="shared" si="467"/>
        <v>0</v>
      </c>
      <c r="BY264" s="3">
        <f t="shared" si="468"/>
        <v>0</v>
      </c>
      <c r="BZ264" s="3">
        <f t="shared" si="392"/>
        <v>0</v>
      </c>
      <c r="CA264" s="3">
        <f t="shared" si="393"/>
        <v>0</v>
      </c>
      <c r="CB264" s="3">
        <f>IF(BW264=0,0,IF(BY264-BZ264=0,0,MIN(BY264-BZ264,$D$1-$C264-SUMIF($J$15:CA$15,"Snowball",$J264:CA264))))</f>
        <v>0</v>
      </c>
      <c r="CC264" s="3">
        <f t="shared" si="422"/>
        <v>0</v>
      </c>
      <c r="CD264" s="104">
        <f t="shared" si="469"/>
        <v>0</v>
      </c>
      <c r="CE264" s="3">
        <f t="shared" si="470"/>
        <v>0</v>
      </c>
      <c r="CF264" s="3">
        <f t="shared" si="471"/>
        <v>0</v>
      </c>
      <c r="CG264" s="3">
        <f t="shared" si="394"/>
        <v>0</v>
      </c>
      <c r="CH264" s="3">
        <f t="shared" si="395"/>
        <v>0</v>
      </c>
      <c r="CI264" s="3">
        <f>IF(CD264=0,0,IF(CF264-CG264=0,0,MIN(CF264-CG264,$D$1-$C264-SUMIF($J$15:CH$15,"Snowball",$J264:CH264))))</f>
        <v>0</v>
      </c>
      <c r="CJ264" s="3">
        <f t="shared" si="423"/>
        <v>0</v>
      </c>
      <c r="CK264" s="104">
        <f t="shared" si="472"/>
        <v>0</v>
      </c>
      <c r="CL264" s="3">
        <f t="shared" si="473"/>
        <v>0</v>
      </c>
      <c r="CM264" s="3">
        <f t="shared" si="474"/>
        <v>0</v>
      </c>
      <c r="CN264" s="3">
        <f t="shared" si="396"/>
        <v>0</v>
      </c>
      <c r="CO264" s="3">
        <f t="shared" si="397"/>
        <v>0</v>
      </c>
      <c r="CP264" s="3">
        <f>IF(CK264=0,0,IF(CM264-CN264=0,0,MIN(CM264-CN264,$D$1-$C264-SUMIF($J$15:CO$15,"Snowball",$J264:CO264))))</f>
        <v>0</v>
      </c>
      <c r="CQ264" s="3">
        <f t="shared" si="424"/>
        <v>0</v>
      </c>
      <c r="CR264" s="104">
        <f t="shared" si="475"/>
        <v>0</v>
      </c>
      <c r="CS264" s="3">
        <f t="shared" si="476"/>
        <v>0</v>
      </c>
      <c r="CT264" s="3">
        <f t="shared" si="477"/>
        <v>0</v>
      </c>
      <c r="CU264" s="3">
        <f t="shared" si="398"/>
        <v>0</v>
      </c>
      <c r="CV264" s="3">
        <f t="shared" si="399"/>
        <v>0</v>
      </c>
      <c r="CW264" s="3">
        <f>IF(CR264=0,0,IF(CT264-CU264=0,0,MIN(CT264-CU264,$D$1-$C264-SUMIF($J$15:CV$15,"Snowball",$J264:CV264))))</f>
        <v>0</v>
      </c>
      <c r="CX264" s="3">
        <f t="shared" si="425"/>
        <v>0</v>
      </c>
      <c r="CY264" s="104">
        <f t="shared" si="478"/>
        <v>0</v>
      </c>
      <c r="CZ264" s="3">
        <f t="shared" si="479"/>
        <v>0</v>
      </c>
      <c r="DA264" s="3">
        <f t="shared" si="480"/>
        <v>0</v>
      </c>
      <c r="DB264" s="3">
        <f t="shared" si="400"/>
        <v>0</v>
      </c>
      <c r="DC264" s="3">
        <f t="shared" si="401"/>
        <v>0</v>
      </c>
      <c r="DD264" s="3">
        <f>IF(CY264=0,0,IF(DA264-DB264=0,0,MIN(DA264-DB264,$D$1-$C264-SUMIF($J$15:DC$15,"Snowball",$J264:DC264))))</f>
        <v>0</v>
      </c>
      <c r="DE264" s="3">
        <f t="shared" si="426"/>
        <v>0</v>
      </c>
      <c r="DF264" s="104">
        <f t="shared" si="481"/>
        <v>0</v>
      </c>
      <c r="DG264" s="3">
        <f t="shared" si="482"/>
        <v>0</v>
      </c>
      <c r="DH264" s="3">
        <f t="shared" si="483"/>
        <v>0</v>
      </c>
      <c r="DI264" s="3">
        <f t="shared" si="402"/>
        <v>0</v>
      </c>
      <c r="DJ264" s="3">
        <f t="shared" si="403"/>
        <v>0</v>
      </c>
      <c r="DK264" s="3">
        <f>IF(DF264=0,0,IF(DH264-DI264=0,0,MIN(DH264-DI264,$D$1-$C264-SUMIF($J$15:DJ$15,"Snowball",$J264:DJ264))))</f>
        <v>0</v>
      </c>
      <c r="DL264" s="3">
        <f t="shared" si="427"/>
        <v>0</v>
      </c>
      <c r="DM264" s="104">
        <f t="shared" si="484"/>
        <v>0</v>
      </c>
      <c r="DN264" s="3">
        <f t="shared" si="485"/>
        <v>0</v>
      </c>
      <c r="DO264" s="3">
        <f t="shared" si="486"/>
        <v>0</v>
      </c>
      <c r="DP264" s="3">
        <f t="shared" si="404"/>
        <v>0</v>
      </c>
      <c r="DQ264" s="3">
        <f t="shared" si="405"/>
        <v>0</v>
      </c>
      <c r="DR264" s="3">
        <f>IF(DM264=0,0,IF(DO264-DP264=0,0,MIN(DO264-DP264,$D$1-$C264-SUMIF($J$15:DQ$15,"Snowball",$J264:DQ264))))</f>
        <v>0</v>
      </c>
      <c r="DS264" s="3">
        <f t="shared" si="428"/>
        <v>0</v>
      </c>
      <c r="DT264" s="104">
        <f t="shared" si="487"/>
        <v>0</v>
      </c>
      <c r="DU264" s="3">
        <f t="shared" si="488"/>
        <v>0</v>
      </c>
      <c r="DV264" s="3">
        <f t="shared" si="489"/>
        <v>0</v>
      </c>
      <c r="DW264" s="3">
        <f t="shared" si="406"/>
        <v>0</v>
      </c>
      <c r="DX264" s="3">
        <f t="shared" si="407"/>
        <v>0</v>
      </c>
      <c r="DY264" s="3">
        <f>IF(DT264=0,0,IF(DV264-DW264=0,0,MIN(DV264-DW264,$D$1-$C264-SUMIF($J$15:DX$15,"Snowball",$J264:DX264))))</f>
        <v>0</v>
      </c>
      <c r="DZ264" s="3">
        <f t="shared" si="429"/>
        <v>0</v>
      </c>
      <c r="EA264" s="104">
        <f t="shared" si="490"/>
        <v>0</v>
      </c>
      <c r="EB264" s="3">
        <f t="shared" si="491"/>
        <v>0</v>
      </c>
      <c r="EC264" s="3">
        <f t="shared" si="492"/>
        <v>0</v>
      </c>
      <c r="ED264" s="3">
        <f t="shared" si="408"/>
        <v>0</v>
      </c>
      <c r="EE264" s="3">
        <f t="shared" si="409"/>
        <v>0</v>
      </c>
      <c r="EF264" s="3">
        <f>IF(EA264=0,0,IF(EC264-ED264=0,0,MIN(EC264-ED264,$D$1-$C264-SUMIF($J$15:EE$15,"Snowball",$J264:EE264))))</f>
        <v>0</v>
      </c>
      <c r="EG264" s="3">
        <f t="shared" si="430"/>
        <v>0</v>
      </c>
      <c r="EH264" s="104">
        <f t="shared" si="493"/>
        <v>0</v>
      </c>
      <c r="EI264" s="3">
        <f t="shared" si="494"/>
        <v>0</v>
      </c>
      <c r="EJ264" s="3">
        <f t="shared" si="495"/>
        <v>0</v>
      </c>
      <c r="EK264" s="3">
        <f t="shared" si="410"/>
        <v>0</v>
      </c>
      <c r="EL264" s="3">
        <f t="shared" si="411"/>
        <v>0</v>
      </c>
      <c r="EM264" s="3">
        <f>IF(EH264=0,0,IF(EJ264-EK264=0,0,MIN(EJ264-EK264,$D$1-$C264-SUMIF($J$15:EL$15,"Snowball",$J264:EL264))))</f>
        <v>0</v>
      </c>
      <c r="EN264" s="3">
        <f t="shared" si="431"/>
        <v>0</v>
      </c>
    </row>
    <row r="265" spans="1:144" x14ac:dyDescent="0.25">
      <c r="A265" s="1" t="s">
        <v>265</v>
      </c>
      <c r="B265" s="76">
        <f t="shared" si="432"/>
        <v>0</v>
      </c>
      <c r="C265" s="3">
        <f t="shared" si="433"/>
        <v>0</v>
      </c>
      <c r="D265" s="101">
        <f t="shared" si="434"/>
        <v>0</v>
      </c>
      <c r="E265" s="104">
        <f t="shared" si="435"/>
        <v>0</v>
      </c>
      <c r="F265" s="3">
        <f t="shared" si="436"/>
        <v>0</v>
      </c>
      <c r="G265" s="3">
        <f t="shared" si="437"/>
        <v>0</v>
      </c>
      <c r="H265" s="3">
        <f t="shared" si="372"/>
        <v>0</v>
      </c>
      <c r="I265" s="3">
        <f t="shared" si="373"/>
        <v>0</v>
      </c>
      <c r="J265" s="3">
        <f t="shared" si="438"/>
        <v>0</v>
      </c>
      <c r="K265" s="3">
        <f t="shared" si="412"/>
        <v>0</v>
      </c>
      <c r="L265" s="104">
        <f t="shared" si="439"/>
        <v>0</v>
      </c>
      <c r="M265" s="3">
        <f t="shared" si="440"/>
        <v>0</v>
      </c>
      <c r="N265" s="3">
        <f t="shared" si="441"/>
        <v>0</v>
      </c>
      <c r="O265" s="3">
        <f t="shared" si="374"/>
        <v>0</v>
      </c>
      <c r="P265" s="3">
        <f t="shared" si="375"/>
        <v>0</v>
      </c>
      <c r="Q265" s="3">
        <f>IF(L265=0,0,IF(N265-O265=0,0,MIN(N265-O265,$D$1-$C265-SUMIF($J$15:P$15,"Snowball",$J265:P265))))</f>
        <v>0</v>
      </c>
      <c r="R265" s="3">
        <f t="shared" si="413"/>
        <v>0</v>
      </c>
      <c r="S265" s="104">
        <f t="shared" si="442"/>
        <v>0</v>
      </c>
      <c r="T265" s="3">
        <f t="shared" si="443"/>
        <v>0</v>
      </c>
      <c r="U265" s="3">
        <f t="shared" si="444"/>
        <v>0</v>
      </c>
      <c r="V265" s="3">
        <f t="shared" si="376"/>
        <v>0</v>
      </c>
      <c r="W265" s="3">
        <f t="shared" si="377"/>
        <v>0</v>
      </c>
      <c r="X265" s="3">
        <f>IF(S265=0,0,IF(U265-V265=0,0,MIN(U265-V265,$D$1-$C265-SUMIF($J$15:W$15,"Snowball",$J265:W265))))</f>
        <v>0</v>
      </c>
      <c r="Y265" s="3">
        <f t="shared" si="414"/>
        <v>0</v>
      </c>
      <c r="Z265" s="104">
        <f t="shared" si="445"/>
        <v>0</v>
      </c>
      <c r="AA265" s="3">
        <f t="shared" si="446"/>
        <v>0</v>
      </c>
      <c r="AB265" s="3">
        <f t="shared" si="447"/>
        <v>0</v>
      </c>
      <c r="AC265" s="3">
        <f t="shared" si="378"/>
        <v>0</v>
      </c>
      <c r="AD265" s="3">
        <f t="shared" si="379"/>
        <v>0</v>
      </c>
      <c r="AE265" s="3">
        <f>IF(Z265=0,0,IF(AB265-AC265=0,0,MIN(AB265-AC265,$D$1-$C265-SUMIF($J$15:AD$15,"Snowball",$J265:AD265))))</f>
        <v>0</v>
      </c>
      <c r="AF265" s="3">
        <f t="shared" si="415"/>
        <v>0</v>
      </c>
      <c r="AG265" s="104">
        <f t="shared" si="448"/>
        <v>0</v>
      </c>
      <c r="AH265" s="3">
        <f t="shared" si="449"/>
        <v>0</v>
      </c>
      <c r="AI265" s="3">
        <f t="shared" si="450"/>
        <v>0</v>
      </c>
      <c r="AJ265" s="3">
        <f t="shared" si="380"/>
        <v>0</v>
      </c>
      <c r="AK265" s="3">
        <f t="shared" si="381"/>
        <v>0</v>
      </c>
      <c r="AL265" s="3">
        <f>IF(AG265=0,0,IF(AI265-AJ265=0,0,MIN(AI265-AJ265,$D$1-$C265-SUMIF($J$15:AK$15,"Snowball",$J265:AK265))))</f>
        <v>0</v>
      </c>
      <c r="AM265" s="3">
        <f t="shared" si="416"/>
        <v>0</v>
      </c>
      <c r="AN265" s="104">
        <f t="shared" si="451"/>
        <v>0</v>
      </c>
      <c r="AO265" s="3">
        <f t="shared" si="452"/>
        <v>0</v>
      </c>
      <c r="AP265" s="3">
        <f t="shared" si="453"/>
        <v>0</v>
      </c>
      <c r="AQ265" s="3">
        <f t="shared" si="382"/>
        <v>0</v>
      </c>
      <c r="AR265" s="3">
        <f t="shared" si="383"/>
        <v>0</v>
      </c>
      <c r="AS265" s="3">
        <f>IF(AN265=0,0,IF(AP265-AQ265=0,0,MIN(AP265-AQ265,$D$1-$C265-SUMIF($J$15:AR$15,"Snowball",$J265:AR265))))</f>
        <v>0</v>
      </c>
      <c r="AT265" s="3">
        <f t="shared" si="417"/>
        <v>0</v>
      </c>
      <c r="AU265" s="104">
        <f t="shared" si="454"/>
        <v>0</v>
      </c>
      <c r="AV265" s="3">
        <f t="shared" si="455"/>
        <v>0</v>
      </c>
      <c r="AW265" s="3">
        <f t="shared" si="456"/>
        <v>0</v>
      </c>
      <c r="AX265" s="3">
        <f t="shared" si="384"/>
        <v>0</v>
      </c>
      <c r="AY265" s="3">
        <f t="shared" si="385"/>
        <v>0</v>
      </c>
      <c r="AZ265" s="3">
        <f>IF(AU265=0,0,IF(AW265-AX265=0,0,MIN(AW265-AX265,$D$1-$C265-SUMIF($J$15:AY$15,"Snowball",$J265:AY265))))</f>
        <v>0</v>
      </c>
      <c r="BA265" s="3">
        <f t="shared" si="418"/>
        <v>0</v>
      </c>
      <c r="BB265" s="104">
        <f t="shared" si="457"/>
        <v>0</v>
      </c>
      <c r="BC265" s="3">
        <f t="shared" si="458"/>
        <v>0</v>
      </c>
      <c r="BD265" s="3">
        <f t="shared" si="459"/>
        <v>0</v>
      </c>
      <c r="BE265" s="3">
        <f t="shared" si="386"/>
        <v>0</v>
      </c>
      <c r="BF265" s="3">
        <f t="shared" si="387"/>
        <v>0</v>
      </c>
      <c r="BG265" s="3">
        <f>IF(BB265=0,0,IF(BD265-BE265=0,0,MIN(BD265-BE265,$D$1-$C265-SUMIF($J$15:BF$15,"Snowball",$J265:BF265))))</f>
        <v>0</v>
      </c>
      <c r="BH265" s="3">
        <f t="shared" si="419"/>
        <v>0</v>
      </c>
      <c r="BI265" s="104">
        <f t="shared" si="460"/>
        <v>0</v>
      </c>
      <c r="BJ265" s="3">
        <f t="shared" si="461"/>
        <v>0</v>
      </c>
      <c r="BK265" s="3">
        <f t="shared" si="462"/>
        <v>0</v>
      </c>
      <c r="BL265" s="3">
        <f t="shared" si="388"/>
        <v>0</v>
      </c>
      <c r="BM265" s="3">
        <f t="shared" si="389"/>
        <v>0</v>
      </c>
      <c r="BN265" s="3">
        <f>IF(BI265=0,0,IF(BK265-BL265=0,0,MIN(BK265-BL265,$D$1-$C265-SUMIF($J$15:BM$15,"Snowball",$J265:BM265))))</f>
        <v>0</v>
      </c>
      <c r="BO265" s="3">
        <f t="shared" si="420"/>
        <v>0</v>
      </c>
      <c r="BP265" s="104">
        <f t="shared" si="463"/>
        <v>0</v>
      </c>
      <c r="BQ265" s="3">
        <f t="shared" si="464"/>
        <v>0</v>
      </c>
      <c r="BR265" s="3">
        <f t="shared" si="465"/>
        <v>0</v>
      </c>
      <c r="BS265" s="3">
        <f t="shared" si="390"/>
        <v>0</v>
      </c>
      <c r="BT265" s="3">
        <f t="shared" si="391"/>
        <v>0</v>
      </c>
      <c r="BU265" s="3">
        <f>IF(BP265=0,0,IF(BR265-BS265=0,0,MIN(BR265-BS265,$D$1-$C265-SUMIF($J$15:BT$15,"Snowball",$J265:BT265))))</f>
        <v>0</v>
      </c>
      <c r="BV265" s="3">
        <f t="shared" si="421"/>
        <v>0</v>
      </c>
      <c r="BW265" s="104">
        <f t="shared" si="466"/>
        <v>0</v>
      </c>
      <c r="BX265" s="3">
        <f t="shared" si="467"/>
        <v>0</v>
      </c>
      <c r="BY265" s="3">
        <f t="shared" si="468"/>
        <v>0</v>
      </c>
      <c r="BZ265" s="3">
        <f t="shared" si="392"/>
        <v>0</v>
      </c>
      <c r="CA265" s="3">
        <f t="shared" si="393"/>
        <v>0</v>
      </c>
      <c r="CB265" s="3">
        <f>IF(BW265=0,0,IF(BY265-BZ265=0,0,MIN(BY265-BZ265,$D$1-$C265-SUMIF($J$15:CA$15,"Snowball",$J265:CA265))))</f>
        <v>0</v>
      </c>
      <c r="CC265" s="3">
        <f t="shared" si="422"/>
        <v>0</v>
      </c>
      <c r="CD265" s="104">
        <f t="shared" si="469"/>
        <v>0</v>
      </c>
      <c r="CE265" s="3">
        <f t="shared" si="470"/>
        <v>0</v>
      </c>
      <c r="CF265" s="3">
        <f t="shared" si="471"/>
        <v>0</v>
      </c>
      <c r="CG265" s="3">
        <f t="shared" si="394"/>
        <v>0</v>
      </c>
      <c r="CH265" s="3">
        <f t="shared" si="395"/>
        <v>0</v>
      </c>
      <c r="CI265" s="3">
        <f>IF(CD265=0,0,IF(CF265-CG265=0,0,MIN(CF265-CG265,$D$1-$C265-SUMIF($J$15:CH$15,"Snowball",$J265:CH265))))</f>
        <v>0</v>
      </c>
      <c r="CJ265" s="3">
        <f t="shared" si="423"/>
        <v>0</v>
      </c>
      <c r="CK265" s="104">
        <f t="shared" si="472"/>
        <v>0</v>
      </c>
      <c r="CL265" s="3">
        <f t="shared" si="473"/>
        <v>0</v>
      </c>
      <c r="CM265" s="3">
        <f t="shared" si="474"/>
        <v>0</v>
      </c>
      <c r="CN265" s="3">
        <f t="shared" si="396"/>
        <v>0</v>
      </c>
      <c r="CO265" s="3">
        <f t="shared" si="397"/>
        <v>0</v>
      </c>
      <c r="CP265" s="3">
        <f>IF(CK265=0,0,IF(CM265-CN265=0,0,MIN(CM265-CN265,$D$1-$C265-SUMIF($J$15:CO$15,"Snowball",$J265:CO265))))</f>
        <v>0</v>
      </c>
      <c r="CQ265" s="3">
        <f t="shared" si="424"/>
        <v>0</v>
      </c>
      <c r="CR265" s="104">
        <f t="shared" si="475"/>
        <v>0</v>
      </c>
      <c r="CS265" s="3">
        <f t="shared" si="476"/>
        <v>0</v>
      </c>
      <c r="CT265" s="3">
        <f t="shared" si="477"/>
        <v>0</v>
      </c>
      <c r="CU265" s="3">
        <f t="shared" si="398"/>
        <v>0</v>
      </c>
      <c r="CV265" s="3">
        <f t="shared" si="399"/>
        <v>0</v>
      </c>
      <c r="CW265" s="3">
        <f>IF(CR265=0,0,IF(CT265-CU265=0,0,MIN(CT265-CU265,$D$1-$C265-SUMIF($J$15:CV$15,"Snowball",$J265:CV265))))</f>
        <v>0</v>
      </c>
      <c r="CX265" s="3">
        <f t="shared" si="425"/>
        <v>0</v>
      </c>
      <c r="CY265" s="104">
        <f t="shared" si="478"/>
        <v>0</v>
      </c>
      <c r="CZ265" s="3">
        <f t="shared" si="479"/>
        <v>0</v>
      </c>
      <c r="DA265" s="3">
        <f t="shared" si="480"/>
        <v>0</v>
      </c>
      <c r="DB265" s="3">
        <f t="shared" si="400"/>
        <v>0</v>
      </c>
      <c r="DC265" s="3">
        <f t="shared" si="401"/>
        <v>0</v>
      </c>
      <c r="DD265" s="3">
        <f>IF(CY265=0,0,IF(DA265-DB265=0,0,MIN(DA265-DB265,$D$1-$C265-SUMIF($J$15:DC$15,"Snowball",$J265:DC265))))</f>
        <v>0</v>
      </c>
      <c r="DE265" s="3">
        <f t="shared" si="426"/>
        <v>0</v>
      </c>
      <c r="DF265" s="104">
        <f t="shared" si="481"/>
        <v>0</v>
      </c>
      <c r="DG265" s="3">
        <f t="shared" si="482"/>
        <v>0</v>
      </c>
      <c r="DH265" s="3">
        <f t="shared" si="483"/>
        <v>0</v>
      </c>
      <c r="DI265" s="3">
        <f t="shared" si="402"/>
        <v>0</v>
      </c>
      <c r="DJ265" s="3">
        <f t="shared" si="403"/>
        <v>0</v>
      </c>
      <c r="DK265" s="3">
        <f>IF(DF265=0,0,IF(DH265-DI265=0,0,MIN(DH265-DI265,$D$1-$C265-SUMIF($J$15:DJ$15,"Snowball",$J265:DJ265))))</f>
        <v>0</v>
      </c>
      <c r="DL265" s="3">
        <f t="shared" si="427"/>
        <v>0</v>
      </c>
      <c r="DM265" s="104">
        <f t="shared" si="484"/>
        <v>0</v>
      </c>
      <c r="DN265" s="3">
        <f t="shared" si="485"/>
        <v>0</v>
      </c>
      <c r="DO265" s="3">
        <f t="shared" si="486"/>
        <v>0</v>
      </c>
      <c r="DP265" s="3">
        <f t="shared" si="404"/>
        <v>0</v>
      </c>
      <c r="DQ265" s="3">
        <f t="shared" si="405"/>
        <v>0</v>
      </c>
      <c r="DR265" s="3">
        <f>IF(DM265=0,0,IF(DO265-DP265=0,0,MIN(DO265-DP265,$D$1-$C265-SUMIF($J$15:DQ$15,"Snowball",$J265:DQ265))))</f>
        <v>0</v>
      </c>
      <c r="DS265" s="3">
        <f t="shared" si="428"/>
        <v>0</v>
      </c>
      <c r="DT265" s="104">
        <f t="shared" si="487"/>
        <v>0</v>
      </c>
      <c r="DU265" s="3">
        <f t="shared" si="488"/>
        <v>0</v>
      </c>
      <c r="DV265" s="3">
        <f t="shared" si="489"/>
        <v>0</v>
      </c>
      <c r="DW265" s="3">
        <f t="shared" si="406"/>
        <v>0</v>
      </c>
      <c r="DX265" s="3">
        <f t="shared" si="407"/>
        <v>0</v>
      </c>
      <c r="DY265" s="3">
        <f>IF(DT265=0,0,IF(DV265-DW265=0,0,MIN(DV265-DW265,$D$1-$C265-SUMIF($J$15:DX$15,"Snowball",$J265:DX265))))</f>
        <v>0</v>
      </c>
      <c r="DZ265" s="3">
        <f t="shared" si="429"/>
        <v>0</v>
      </c>
      <c r="EA265" s="104">
        <f t="shared" si="490"/>
        <v>0</v>
      </c>
      <c r="EB265" s="3">
        <f t="shared" si="491"/>
        <v>0</v>
      </c>
      <c r="EC265" s="3">
        <f t="shared" si="492"/>
        <v>0</v>
      </c>
      <c r="ED265" s="3">
        <f t="shared" si="408"/>
        <v>0</v>
      </c>
      <c r="EE265" s="3">
        <f t="shared" si="409"/>
        <v>0</v>
      </c>
      <c r="EF265" s="3">
        <f>IF(EA265=0,0,IF(EC265-ED265=0,0,MIN(EC265-ED265,$D$1-$C265-SUMIF($J$15:EE$15,"Snowball",$J265:EE265))))</f>
        <v>0</v>
      </c>
      <c r="EG265" s="3">
        <f t="shared" si="430"/>
        <v>0</v>
      </c>
      <c r="EH265" s="104">
        <f t="shared" si="493"/>
        <v>0</v>
      </c>
      <c r="EI265" s="3">
        <f t="shared" si="494"/>
        <v>0</v>
      </c>
      <c r="EJ265" s="3">
        <f t="shared" si="495"/>
        <v>0</v>
      </c>
      <c r="EK265" s="3">
        <f t="shared" si="410"/>
        <v>0</v>
      </c>
      <c r="EL265" s="3">
        <f t="shared" si="411"/>
        <v>0</v>
      </c>
      <c r="EM265" s="3">
        <f>IF(EH265=0,0,IF(EJ265-EK265=0,0,MIN(EJ265-EK265,$D$1-$C265-SUMIF($J$15:EL$15,"Snowball",$J265:EL265))))</f>
        <v>0</v>
      </c>
      <c r="EN265" s="3">
        <f t="shared" si="431"/>
        <v>0</v>
      </c>
    </row>
    <row r="266" spans="1:144" x14ac:dyDescent="0.25">
      <c r="A266" s="1" t="s">
        <v>266</v>
      </c>
      <c r="B266" s="76">
        <f t="shared" si="432"/>
        <v>0</v>
      </c>
      <c r="C266" s="3">
        <f t="shared" si="433"/>
        <v>0</v>
      </c>
      <c r="D266" s="101">
        <f t="shared" si="434"/>
        <v>0</v>
      </c>
      <c r="E266" s="104">
        <f t="shared" si="435"/>
        <v>0</v>
      </c>
      <c r="F266" s="3">
        <f t="shared" si="436"/>
        <v>0</v>
      </c>
      <c r="G266" s="3">
        <f t="shared" si="437"/>
        <v>0</v>
      </c>
      <c r="H266" s="3">
        <f t="shared" si="372"/>
        <v>0</v>
      </c>
      <c r="I266" s="3">
        <f t="shared" si="373"/>
        <v>0</v>
      </c>
      <c r="J266" s="3">
        <f t="shared" si="438"/>
        <v>0</v>
      </c>
      <c r="K266" s="3">
        <f t="shared" si="412"/>
        <v>0</v>
      </c>
      <c r="L266" s="104">
        <f t="shared" si="439"/>
        <v>0</v>
      </c>
      <c r="M266" s="3">
        <f t="shared" si="440"/>
        <v>0</v>
      </c>
      <c r="N266" s="3">
        <f t="shared" si="441"/>
        <v>0</v>
      </c>
      <c r="O266" s="3">
        <f t="shared" si="374"/>
        <v>0</v>
      </c>
      <c r="P266" s="3">
        <f t="shared" si="375"/>
        <v>0</v>
      </c>
      <c r="Q266" s="3">
        <f>IF(L266=0,0,IF(N266-O266=0,0,MIN(N266-O266,$D$1-$C266-SUMIF($J$15:P$15,"Snowball",$J266:P266))))</f>
        <v>0</v>
      </c>
      <c r="R266" s="3">
        <f t="shared" si="413"/>
        <v>0</v>
      </c>
      <c r="S266" s="104">
        <f t="shared" si="442"/>
        <v>0</v>
      </c>
      <c r="T266" s="3">
        <f t="shared" si="443"/>
        <v>0</v>
      </c>
      <c r="U266" s="3">
        <f t="shared" si="444"/>
        <v>0</v>
      </c>
      <c r="V266" s="3">
        <f t="shared" si="376"/>
        <v>0</v>
      </c>
      <c r="W266" s="3">
        <f t="shared" si="377"/>
        <v>0</v>
      </c>
      <c r="X266" s="3">
        <f>IF(S266=0,0,IF(U266-V266=0,0,MIN(U266-V266,$D$1-$C266-SUMIF($J$15:W$15,"Snowball",$J266:W266))))</f>
        <v>0</v>
      </c>
      <c r="Y266" s="3">
        <f t="shared" si="414"/>
        <v>0</v>
      </c>
      <c r="Z266" s="104">
        <f t="shared" si="445"/>
        <v>0</v>
      </c>
      <c r="AA266" s="3">
        <f t="shared" si="446"/>
        <v>0</v>
      </c>
      <c r="AB266" s="3">
        <f t="shared" si="447"/>
        <v>0</v>
      </c>
      <c r="AC266" s="3">
        <f t="shared" si="378"/>
        <v>0</v>
      </c>
      <c r="AD266" s="3">
        <f t="shared" si="379"/>
        <v>0</v>
      </c>
      <c r="AE266" s="3">
        <f>IF(Z266=0,0,IF(AB266-AC266=0,0,MIN(AB266-AC266,$D$1-$C266-SUMIF($J$15:AD$15,"Snowball",$J266:AD266))))</f>
        <v>0</v>
      </c>
      <c r="AF266" s="3">
        <f t="shared" si="415"/>
        <v>0</v>
      </c>
      <c r="AG266" s="104">
        <f t="shared" si="448"/>
        <v>0</v>
      </c>
      <c r="AH266" s="3">
        <f t="shared" si="449"/>
        <v>0</v>
      </c>
      <c r="AI266" s="3">
        <f t="shared" si="450"/>
        <v>0</v>
      </c>
      <c r="AJ266" s="3">
        <f t="shared" si="380"/>
        <v>0</v>
      </c>
      <c r="AK266" s="3">
        <f t="shared" si="381"/>
        <v>0</v>
      </c>
      <c r="AL266" s="3">
        <f>IF(AG266=0,0,IF(AI266-AJ266=0,0,MIN(AI266-AJ266,$D$1-$C266-SUMIF($J$15:AK$15,"Snowball",$J266:AK266))))</f>
        <v>0</v>
      </c>
      <c r="AM266" s="3">
        <f t="shared" si="416"/>
        <v>0</v>
      </c>
      <c r="AN266" s="104">
        <f t="shared" si="451"/>
        <v>0</v>
      </c>
      <c r="AO266" s="3">
        <f t="shared" si="452"/>
        <v>0</v>
      </c>
      <c r="AP266" s="3">
        <f t="shared" si="453"/>
        <v>0</v>
      </c>
      <c r="AQ266" s="3">
        <f t="shared" si="382"/>
        <v>0</v>
      </c>
      <c r="AR266" s="3">
        <f t="shared" si="383"/>
        <v>0</v>
      </c>
      <c r="AS266" s="3">
        <f>IF(AN266=0,0,IF(AP266-AQ266=0,0,MIN(AP266-AQ266,$D$1-$C266-SUMIF($J$15:AR$15,"Snowball",$J266:AR266))))</f>
        <v>0</v>
      </c>
      <c r="AT266" s="3">
        <f t="shared" si="417"/>
        <v>0</v>
      </c>
      <c r="AU266" s="104">
        <f t="shared" si="454"/>
        <v>0</v>
      </c>
      <c r="AV266" s="3">
        <f t="shared" si="455"/>
        <v>0</v>
      </c>
      <c r="AW266" s="3">
        <f t="shared" si="456"/>
        <v>0</v>
      </c>
      <c r="AX266" s="3">
        <f t="shared" si="384"/>
        <v>0</v>
      </c>
      <c r="AY266" s="3">
        <f t="shared" si="385"/>
        <v>0</v>
      </c>
      <c r="AZ266" s="3">
        <f>IF(AU266=0,0,IF(AW266-AX266=0,0,MIN(AW266-AX266,$D$1-$C266-SUMIF($J$15:AY$15,"Snowball",$J266:AY266))))</f>
        <v>0</v>
      </c>
      <c r="BA266" s="3">
        <f t="shared" si="418"/>
        <v>0</v>
      </c>
      <c r="BB266" s="104">
        <f t="shared" si="457"/>
        <v>0</v>
      </c>
      <c r="BC266" s="3">
        <f t="shared" si="458"/>
        <v>0</v>
      </c>
      <c r="BD266" s="3">
        <f t="shared" si="459"/>
        <v>0</v>
      </c>
      <c r="BE266" s="3">
        <f t="shared" si="386"/>
        <v>0</v>
      </c>
      <c r="BF266" s="3">
        <f t="shared" si="387"/>
        <v>0</v>
      </c>
      <c r="BG266" s="3">
        <f>IF(BB266=0,0,IF(BD266-BE266=0,0,MIN(BD266-BE266,$D$1-$C266-SUMIF($J$15:BF$15,"Snowball",$J266:BF266))))</f>
        <v>0</v>
      </c>
      <c r="BH266" s="3">
        <f t="shared" si="419"/>
        <v>0</v>
      </c>
      <c r="BI266" s="104">
        <f t="shared" si="460"/>
        <v>0</v>
      </c>
      <c r="BJ266" s="3">
        <f t="shared" si="461"/>
        <v>0</v>
      </c>
      <c r="BK266" s="3">
        <f t="shared" si="462"/>
        <v>0</v>
      </c>
      <c r="BL266" s="3">
        <f t="shared" si="388"/>
        <v>0</v>
      </c>
      <c r="BM266" s="3">
        <f t="shared" si="389"/>
        <v>0</v>
      </c>
      <c r="BN266" s="3">
        <f>IF(BI266=0,0,IF(BK266-BL266=0,0,MIN(BK266-BL266,$D$1-$C266-SUMIF($J$15:BM$15,"Snowball",$J266:BM266))))</f>
        <v>0</v>
      </c>
      <c r="BO266" s="3">
        <f t="shared" si="420"/>
        <v>0</v>
      </c>
      <c r="BP266" s="104">
        <f t="shared" si="463"/>
        <v>0</v>
      </c>
      <c r="BQ266" s="3">
        <f t="shared" si="464"/>
        <v>0</v>
      </c>
      <c r="BR266" s="3">
        <f t="shared" si="465"/>
        <v>0</v>
      </c>
      <c r="BS266" s="3">
        <f t="shared" si="390"/>
        <v>0</v>
      </c>
      <c r="BT266" s="3">
        <f t="shared" si="391"/>
        <v>0</v>
      </c>
      <c r="BU266" s="3">
        <f>IF(BP266=0,0,IF(BR266-BS266=0,0,MIN(BR266-BS266,$D$1-$C266-SUMIF($J$15:BT$15,"Snowball",$J266:BT266))))</f>
        <v>0</v>
      </c>
      <c r="BV266" s="3">
        <f t="shared" si="421"/>
        <v>0</v>
      </c>
      <c r="BW266" s="104">
        <f t="shared" si="466"/>
        <v>0</v>
      </c>
      <c r="BX266" s="3">
        <f t="shared" si="467"/>
        <v>0</v>
      </c>
      <c r="BY266" s="3">
        <f t="shared" si="468"/>
        <v>0</v>
      </c>
      <c r="BZ266" s="3">
        <f t="shared" si="392"/>
        <v>0</v>
      </c>
      <c r="CA266" s="3">
        <f t="shared" si="393"/>
        <v>0</v>
      </c>
      <c r="CB266" s="3">
        <f>IF(BW266=0,0,IF(BY266-BZ266=0,0,MIN(BY266-BZ266,$D$1-$C266-SUMIF($J$15:CA$15,"Snowball",$J266:CA266))))</f>
        <v>0</v>
      </c>
      <c r="CC266" s="3">
        <f t="shared" si="422"/>
        <v>0</v>
      </c>
      <c r="CD266" s="104">
        <f t="shared" si="469"/>
        <v>0</v>
      </c>
      <c r="CE266" s="3">
        <f t="shared" si="470"/>
        <v>0</v>
      </c>
      <c r="CF266" s="3">
        <f t="shared" si="471"/>
        <v>0</v>
      </c>
      <c r="CG266" s="3">
        <f t="shared" si="394"/>
        <v>0</v>
      </c>
      <c r="CH266" s="3">
        <f t="shared" si="395"/>
        <v>0</v>
      </c>
      <c r="CI266" s="3">
        <f>IF(CD266=0,0,IF(CF266-CG266=0,0,MIN(CF266-CG266,$D$1-$C266-SUMIF($J$15:CH$15,"Snowball",$J266:CH266))))</f>
        <v>0</v>
      </c>
      <c r="CJ266" s="3">
        <f t="shared" si="423"/>
        <v>0</v>
      </c>
      <c r="CK266" s="104">
        <f t="shared" si="472"/>
        <v>0</v>
      </c>
      <c r="CL266" s="3">
        <f t="shared" si="473"/>
        <v>0</v>
      </c>
      <c r="CM266" s="3">
        <f t="shared" si="474"/>
        <v>0</v>
      </c>
      <c r="CN266" s="3">
        <f t="shared" si="396"/>
        <v>0</v>
      </c>
      <c r="CO266" s="3">
        <f t="shared" si="397"/>
        <v>0</v>
      </c>
      <c r="CP266" s="3">
        <f>IF(CK266=0,0,IF(CM266-CN266=0,0,MIN(CM266-CN266,$D$1-$C266-SUMIF($J$15:CO$15,"Snowball",$J266:CO266))))</f>
        <v>0</v>
      </c>
      <c r="CQ266" s="3">
        <f t="shared" si="424"/>
        <v>0</v>
      </c>
      <c r="CR266" s="104">
        <f t="shared" si="475"/>
        <v>0</v>
      </c>
      <c r="CS266" s="3">
        <f t="shared" si="476"/>
        <v>0</v>
      </c>
      <c r="CT266" s="3">
        <f t="shared" si="477"/>
        <v>0</v>
      </c>
      <c r="CU266" s="3">
        <f t="shared" si="398"/>
        <v>0</v>
      </c>
      <c r="CV266" s="3">
        <f t="shared" si="399"/>
        <v>0</v>
      </c>
      <c r="CW266" s="3">
        <f>IF(CR266=0,0,IF(CT266-CU266=0,0,MIN(CT266-CU266,$D$1-$C266-SUMIF($J$15:CV$15,"Snowball",$J266:CV266))))</f>
        <v>0</v>
      </c>
      <c r="CX266" s="3">
        <f t="shared" si="425"/>
        <v>0</v>
      </c>
      <c r="CY266" s="104">
        <f t="shared" si="478"/>
        <v>0</v>
      </c>
      <c r="CZ266" s="3">
        <f t="shared" si="479"/>
        <v>0</v>
      </c>
      <c r="DA266" s="3">
        <f t="shared" si="480"/>
        <v>0</v>
      </c>
      <c r="DB266" s="3">
        <f t="shared" si="400"/>
        <v>0</v>
      </c>
      <c r="DC266" s="3">
        <f t="shared" si="401"/>
        <v>0</v>
      </c>
      <c r="DD266" s="3">
        <f>IF(CY266=0,0,IF(DA266-DB266=0,0,MIN(DA266-DB266,$D$1-$C266-SUMIF($J$15:DC$15,"Snowball",$J266:DC266))))</f>
        <v>0</v>
      </c>
      <c r="DE266" s="3">
        <f t="shared" si="426"/>
        <v>0</v>
      </c>
      <c r="DF266" s="104">
        <f t="shared" si="481"/>
        <v>0</v>
      </c>
      <c r="DG266" s="3">
        <f t="shared" si="482"/>
        <v>0</v>
      </c>
      <c r="DH266" s="3">
        <f t="shared" si="483"/>
        <v>0</v>
      </c>
      <c r="DI266" s="3">
        <f t="shared" si="402"/>
        <v>0</v>
      </c>
      <c r="DJ266" s="3">
        <f t="shared" si="403"/>
        <v>0</v>
      </c>
      <c r="DK266" s="3">
        <f>IF(DF266=0,0,IF(DH266-DI266=0,0,MIN(DH266-DI266,$D$1-$C266-SUMIF($J$15:DJ$15,"Snowball",$J266:DJ266))))</f>
        <v>0</v>
      </c>
      <c r="DL266" s="3">
        <f t="shared" si="427"/>
        <v>0</v>
      </c>
      <c r="DM266" s="104">
        <f t="shared" si="484"/>
        <v>0</v>
      </c>
      <c r="DN266" s="3">
        <f t="shared" si="485"/>
        <v>0</v>
      </c>
      <c r="DO266" s="3">
        <f t="shared" si="486"/>
        <v>0</v>
      </c>
      <c r="DP266" s="3">
        <f t="shared" si="404"/>
        <v>0</v>
      </c>
      <c r="DQ266" s="3">
        <f t="shared" si="405"/>
        <v>0</v>
      </c>
      <c r="DR266" s="3">
        <f>IF(DM266=0,0,IF(DO266-DP266=0,0,MIN(DO266-DP266,$D$1-$C266-SUMIF($J$15:DQ$15,"Snowball",$J266:DQ266))))</f>
        <v>0</v>
      </c>
      <c r="DS266" s="3">
        <f t="shared" si="428"/>
        <v>0</v>
      </c>
      <c r="DT266" s="104">
        <f t="shared" si="487"/>
        <v>0</v>
      </c>
      <c r="DU266" s="3">
        <f t="shared" si="488"/>
        <v>0</v>
      </c>
      <c r="DV266" s="3">
        <f t="shared" si="489"/>
        <v>0</v>
      </c>
      <c r="DW266" s="3">
        <f t="shared" si="406"/>
        <v>0</v>
      </c>
      <c r="DX266" s="3">
        <f t="shared" si="407"/>
        <v>0</v>
      </c>
      <c r="DY266" s="3">
        <f>IF(DT266=0,0,IF(DV266-DW266=0,0,MIN(DV266-DW266,$D$1-$C266-SUMIF($J$15:DX$15,"Snowball",$J266:DX266))))</f>
        <v>0</v>
      </c>
      <c r="DZ266" s="3">
        <f t="shared" si="429"/>
        <v>0</v>
      </c>
      <c r="EA266" s="104">
        <f t="shared" si="490"/>
        <v>0</v>
      </c>
      <c r="EB266" s="3">
        <f t="shared" si="491"/>
        <v>0</v>
      </c>
      <c r="EC266" s="3">
        <f t="shared" si="492"/>
        <v>0</v>
      </c>
      <c r="ED266" s="3">
        <f t="shared" si="408"/>
        <v>0</v>
      </c>
      <c r="EE266" s="3">
        <f t="shared" si="409"/>
        <v>0</v>
      </c>
      <c r="EF266" s="3">
        <f>IF(EA266=0,0,IF(EC266-ED266=0,0,MIN(EC266-ED266,$D$1-$C266-SUMIF($J$15:EE$15,"Snowball",$J266:EE266))))</f>
        <v>0</v>
      </c>
      <c r="EG266" s="3">
        <f t="shared" si="430"/>
        <v>0</v>
      </c>
      <c r="EH266" s="104">
        <f t="shared" si="493"/>
        <v>0</v>
      </c>
      <c r="EI266" s="3">
        <f t="shared" si="494"/>
        <v>0</v>
      </c>
      <c r="EJ266" s="3">
        <f t="shared" si="495"/>
        <v>0</v>
      </c>
      <c r="EK266" s="3">
        <f t="shared" si="410"/>
        <v>0</v>
      </c>
      <c r="EL266" s="3">
        <f t="shared" si="411"/>
        <v>0</v>
      </c>
      <c r="EM266" s="3">
        <f>IF(EH266=0,0,IF(EJ266-EK266=0,0,MIN(EJ266-EK266,$D$1-$C266-SUMIF($J$15:EL$15,"Snowball",$J266:EL266))))</f>
        <v>0</v>
      </c>
      <c r="EN266" s="3">
        <f t="shared" si="431"/>
        <v>0</v>
      </c>
    </row>
    <row r="267" spans="1:144" x14ac:dyDescent="0.25">
      <c r="A267" s="1" t="s">
        <v>267</v>
      </c>
      <c r="B267" s="76">
        <f t="shared" si="432"/>
        <v>0</v>
      </c>
      <c r="C267" s="3">
        <f t="shared" si="433"/>
        <v>0</v>
      </c>
      <c r="D267" s="101">
        <f t="shared" si="434"/>
        <v>0</v>
      </c>
      <c r="E267" s="104">
        <f t="shared" si="435"/>
        <v>0</v>
      </c>
      <c r="F267" s="3">
        <f t="shared" si="436"/>
        <v>0</v>
      </c>
      <c r="G267" s="3">
        <f t="shared" si="437"/>
        <v>0</v>
      </c>
      <c r="H267" s="3">
        <f t="shared" si="372"/>
        <v>0</v>
      </c>
      <c r="I267" s="3">
        <f t="shared" si="373"/>
        <v>0</v>
      </c>
      <c r="J267" s="3">
        <f t="shared" si="438"/>
        <v>0</v>
      </c>
      <c r="K267" s="3">
        <f t="shared" si="412"/>
        <v>0</v>
      </c>
      <c r="L267" s="104">
        <f t="shared" si="439"/>
        <v>0</v>
      </c>
      <c r="M267" s="3">
        <f t="shared" si="440"/>
        <v>0</v>
      </c>
      <c r="N267" s="3">
        <f t="shared" si="441"/>
        <v>0</v>
      </c>
      <c r="O267" s="3">
        <f t="shared" si="374"/>
        <v>0</v>
      </c>
      <c r="P267" s="3">
        <f t="shared" si="375"/>
        <v>0</v>
      </c>
      <c r="Q267" s="3">
        <f>IF(L267=0,0,IF(N267-O267=0,0,MIN(N267-O267,$D$1-$C267-SUMIF($J$15:P$15,"Snowball",$J267:P267))))</f>
        <v>0</v>
      </c>
      <c r="R267" s="3">
        <f t="shared" si="413"/>
        <v>0</v>
      </c>
      <c r="S267" s="104">
        <f t="shared" si="442"/>
        <v>0</v>
      </c>
      <c r="T267" s="3">
        <f t="shared" si="443"/>
        <v>0</v>
      </c>
      <c r="U267" s="3">
        <f t="shared" si="444"/>
        <v>0</v>
      </c>
      <c r="V267" s="3">
        <f t="shared" si="376"/>
        <v>0</v>
      </c>
      <c r="W267" s="3">
        <f t="shared" si="377"/>
        <v>0</v>
      </c>
      <c r="X267" s="3">
        <f>IF(S267=0,0,IF(U267-V267=0,0,MIN(U267-V267,$D$1-$C267-SUMIF($J$15:W$15,"Snowball",$J267:W267))))</f>
        <v>0</v>
      </c>
      <c r="Y267" s="3">
        <f t="shared" si="414"/>
        <v>0</v>
      </c>
      <c r="Z267" s="104">
        <f t="shared" si="445"/>
        <v>0</v>
      </c>
      <c r="AA267" s="3">
        <f t="shared" si="446"/>
        <v>0</v>
      </c>
      <c r="AB267" s="3">
        <f t="shared" si="447"/>
        <v>0</v>
      </c>
      <c r="AC267" s="3">
        <f t="shared" si="378"/>
        <v>0</v>
      </c>
      <c r="AD267" s="3">
        <f t="shared" si="379"/>
        <v>0</v>
      </c>
      <c r="AE267" s="3">
        <f>IF(Z267=0,0,IF(AB267-AC267=0,0,MIN(AB267-AC267,$D$1-$C267-SUMIF($J$15:AD$15,"Snowball",$J267:AD267))))</f>
        <v>0</v>
      </c>
      <c r="AF267" s="3">
        <f t="shared" si="415"/>
        <v>0</v>
      </c>
      <c r="AG267" s="104">
        <f t="shared" si="448"/>
        <v>0</v>
      </c>
      <c r="AH267" s="3">
        <f t="shared" si="449"/>
        <v>0</v>
      </c>
      <c r="AI267" s="3">
        <f t="shared" si="450"/>
        <v>0</v>
      </c>
      <c r="AJ267" s="3">
        <f t="shared" si="380"/>
        <v>0</v>
      </c>
      <c r="AK267" s="3">
        <f t="shared" si="381"/>
        <v>0</v>
      </c>
      <c r="AL267" s="3">
        <f>IF(AG267=0,0,IF(AI267-AJ267=0,0,MIN(AI267-AJ267,$D$1-$C267-SUMIF($J$15:AK$15,"Snowball",$J267:AK267))))</f>
        <v>0</v>
      </c>
      <c r="AM267" s="3">
        <f t="shared" si="416"/>
        <v>0</v>
      </c>
      <c r="AN267" s="104">
        <f t="shared" si="451"/>
        <v>0</v>
      </c>
      <c r="AO267" s="3">
        <f t="shared" si="452"/>
        <v>0</v>
      </c>
      <c r="AP267" s="3">
        <f t="shared" si="453"/>
        <v>0</v>
      </c>
      <c r="AQ267" s="3">
        <f t="shared" si="382"/>
        <v>0</v>
      </c>
      <c r="AR267" s="3">
        <f t="shared" si="383"/>
        <v>0</v>
      </c>
      <c r="AS267" s="3">
        <f>IF(AN267=0,0,IF(AP267-AQ267=0,0,MIN(AP267-AQ267,$D$1-$C267-SUMIF($J$15:AR$15,"Snowball",$J267:AR267))))</f>
        <v>0</v>
      </c>
      <c r="AT267" s="3">
        <f t="shared" si="417"/>
        <v>0</v>
      </c>
      <c r="AU267" s="104">
        <f t="shared" si="454"/>
        <v>0</v>
      </c>
      <c r="AV267" s="3">
        <f t="shared" si="455"/>
        <v>0</v>
      </c>
      <c r="AW267" s="3">
        <f t="shared" si="456"/>
        <v>0</v>
      </c>
      <c r="AX267" s="3">
        <f t="shared" si="384"/>
        <v>0</v>
      </c>
      <c r="AY267" s="3">
        <f t="shared" si="385"/>
        <v>0</v>
      </c>
      <c r="AZ267" s="3">
        <f>IF(AU267=0,0,IF(AW267-AX267=0,0,MIN(AW267-AX267,$D$1-$C267-SUMIF($J$15:AY$15,"Snowball",$J267:AY267))))</f>
        <v>0</v>
      </c>
      <c r="BA267" s="3">
        <f t="shared" si="418"/>
        <v>0</v>
      </c>
      <c r="BB267" s="104">
        <f t="shared" si="457"/>
        <v>0</v>
      </c>
      <c r="BC267" s="3">
        <f t="shared" si="458"/>
        <v>0</v>
      </c>
      <c r="BD267" s="3">
        <f t="shared" si="459"/>
        <v>0</v>
      </c>
      <c r="BE267" s="3">
        <f t="shared" si="386"/>
        <v>0</v>
      </c>
      <c r="BF267" s="3">
        <f t="shared" si="387"/>
        <v>0</v>
      </c>
      <c r="BG267" s="3">
        <f>IF(BB267=0,0,IF(BD267-BE267=0,0,MIN(BD267-BE267,$D$1-$C267-SUMIF($J$15:BF$15,"Snowball",$J267:BF267))))</f>
        <v>0</v>
      </c>
      <c r="BH267" s="3">
        <f t="shared" si="419"/>
        <v>0</v>
      </c>
      <c r="BI267" s="104">
        <f t="shared" si="460"/>
        <v>0</v>
      </c>
      <c r="BJ267" s="3">
        <f t="shared" si="461"/>
        <v>0</v>
      </c>
      <c r="BK267" s="3">
        <f t="shared" si="462"/>
        <v>0</v>
      </c>
      <c r="BL267" s="3">
        <f t="shared" si="388"/>
        <v>0</v>
      </c>
      <c r="BM267" s="3">
        <f t="shared" si="389"/>
        <v>0</v>
      </c>
      <c r="BN267" s="3">
        <f>IF(BI267=0,0,IF(BK267-BL267=0,0,MIN(BK267-BL267,$D$1-$C267-SUMIF($J$15:BM$15,"Snowball",$J267:BM267))))</f>
        <v>0</v>
      </c>
      <c r="BO267" s="3">
        <f t="shared" si="420"/>
        <v>0</v>
      </c>
      <c r="BP267" s="104">
        <f t="shared" si="463"/>
        <v>0</v>
      </c>
      <c r="BQ267" s="3">
        <f t="shared" si="464"/>
        <v>0</v>
      </c>
      <c r="BR267" s="3">
        <f t="shared" si="465"/>
        <v>0</v>
      </c>
      <c r="BS267" s="3">
        <f t="shared" si="390"/>
        <v>0</v>
      </c>
      <c r="BT267" s="3">
        <f t="shared" si="391"/>
        <v>0</v>
      </c>
      <c r="BU267" s="3">
        <f>IF(BP267=0,0,IF(BR267-BS267=0,0,MIN(BR267-BS267,$D$1-$C267-SUMIF($J$15:BT$15,"Snowball",$J267:BT267))))</f>
        <v>0</v>
      </c>
      <c r="BV267" s="3">
        <f t="shared" si="421"/>
        <v>0</v>
      </c>
      <c r="BW267" s="104">
        <f t="shared" si="466"/>
        <v>0</v>
      </c>
      <c r="BX267" s="3">
        <f t="shared" si="467"/>
        <v>0</v>
      </c>
      <c r="BY267" s="3">
        <f t="shared" si="468"/>
        <v>0</v>
      </c>
      <c r="BZ267" s="3">
        <f t="shared" si="392"/>
        <v>0</v>
      </c>
      <c r="CA267" s="3">
        <f t="shared" si="393"/>
        <v>0</v>
      </c>
      <c r="CB267" s="3">
        <f>IF(BW267=0,0,IF(BY267-BZ267=0,0,MIN(BY267-BZ267,$D$1-$C267-SUMIF($J$15:CA$15,"Snowball",$J267:CA267))))</f>
        <v>0</v>
      </c>
      <c r="CC267" s="3">
        <f t="shared" si="422"/>
        <v>0</v>
      </c>
      <c r="CD267" s="104">
        <f t="shared" si="469"/>
        <v>0</v>
      </c>
      <c r="CE267" s="3">
        <f t="shared" si="470"/>
        <v>0</v>
      </c>
      <c r="CF267" s="3">
        <f t="shared" si="471"/>
        <v>0</v>
      </c>
      <c r="CG267" s="3">
        <f t="shared" si="394"/>
        <v>0</v>
      </c>
      <c r="CH267" s="3">
        <f t="shared" si="395"/>
        <v>0</v>
      </c>
      <c r="CI267" s="3">
        <f>IF(CD267=0,0,IF(CF267-CG267=0,0,MIN(CF267-CG267,$D$1-$C267-SUMIF($J$15:CH$15,"Snowball",$J267:CH267))))</f>
        <v>0</v>
      </c>
      <c r="CJ267" s="3">
        <f t="shared" si="423"/>
        <v>0</v>
      </c>
      <c r="CK267" s="104">
        <f t="shared" si="472"/>
        <v>0</v>
      </c>
      <c r="CL267" s="3">
        <f t="shared" si="473"/>
        <v>0</v>
      </c>
      <c r="CM267" s="3">
        <f t="shared" si="474"/>
        <v>0</v>
      </c>
      <c r="CN267" s="3">
        <f t="shared" si="396"/>
        <v>0</v>
      </c>
      <c r="CO267" s="3">
        <f t="shared" si="397"/>
        <v>0</v>
      </c>
      <c r="CP267" s="3">
        <f>IF(CK267=0,0,IF(CM267-CN267=0,0,MIN(CM267-CN267,$D$1-$C267-SUMIF($J$15:CO$15,"Snowball",$J267:CO267))))</f>
        <v>0</v>
      </c>
      <c r="CQ267" s="3">
        <f t="shared" si="424"/>
        <v>0</v>
      </c>
      <c r="CR267" s="104">
        <f t="shared" si="475"/>
        <v>0</v>
      </c>
      <c r="CS267" s="3">
        <f t="shared" si="476"/>
        <v>0</v>
      </c>
      <c r="CT267" s="3">
        <f t="shared" si="477"/>
        <v>0</v>
      </c>
      <c r="CU267" s="3">
        <f t="shared" si="398"/>
        <v>0</v>
      </c>
      <c r="CV267" s="3">
        <f t="shared" si="399"/>
        <v>0</v>
      </c>
      <c r="CW267" s="3">
        <f>IF(CR267=0,0,IF(CT267-CU267=0,0,MIN(CT267-CU267,$D$1-$C267-SUMIF($J$15:CV$15,"Snowball",$J267:CV267))))</f>
        <v>0</v>
      </c>
      <c r="CX267" s="3">
        <f t="shared" si="425"/>
        <v>0</v>
      </c>
      <c r="CY267" s="104">
        <f t="shared" si="478"/>
        <v>0</v>
      </c>
      <c r="CZ267" s="3">
        <f t="shared" si="479"/>
        <v>0</v>
      </c>
      <c r="DA267" s="3">
        <f t="shared" si="480"/>
        <v>0</v>
      </c>
      <c r="DB267" s="3">
        <f t="shared" si="400"/>
        <v>0</v>
      </c>
      <c r="DC267" s="3">
        <f t="shared" si="401"/>
        <v>0</v>
      </c>
      <c r="DD267" s="3">
        <f>IF(CY267=0,0,IF(DA267-DB267=0,0,MIN(DA267-DB267,$D$1-$C267-SUMIF($J$15:DC$15,"Snowball",$J267:DC267))))</f>
        <v>0</v>
      </c>
      <c r="DE267" s="3">
        <f t="shared" si="426"/>
        <v>0</v>
      </c>
      <c r="DF267" s="104">
        <f t="shared" si="481"/>
        <v>0</v>
      </c>
      <c r="DG267" s="3">
        <f t="shared" si="482"/>
        <v>0</v>
      </c>
      <c r="DH267" s="3">
        <f t="shared" si="483"/>
        <v>0</v>
      </c>
      <c r="DI267" s="3">
        <f t="shared" si="402"/>
        <v>0</v>
      </c>
      <c r="DJ267" s="3">
        <f t="shared" si="403"/>
        <v>0</v>
      </c>
      <c r="DK267" s="3">
        <f>IF(DF267=0,0,IF(DH267-DI267=0,0,MIN(DH267-DI267,$D$1-$C267-SUMIF($J$15:DJ$15,"Snowball",$J267:DJ267))))</f>
        <v>0</v>
      </c>
      <c r="DL267" s="3">
        <f t="shared" si="427"/>
        <v>0</v>
      </c>
      <c r="DM267" s="104">
        <f t="shared" si="484"/>
        <v>0</v>
      </c>
      <c r="DN267" s="3">
        <f t="shared" si="485"/>
        <v>0</v>
      </c>
      <c r="DO267" s="3">
        <f t="shared" si="486"/>
        <v>0</v>
      </c>
      <c r="DP267" s="3">
        <f t="shared" si="404"/>
        <v>0</v>
      </c>
      <c r="DQ267" s="3">
        <f t="shared" si="405"/>
        <v>0</v>
      </c>
      <c r="DR267" s="3">
        <f>IF(DM267=0,0,IF(DO267-DP267=0,0,MIN(DO267-DP267,$D$1-$C267-SUMIF($J$15:DQ$15,"Snowball",$J267:DQ267))))</f>
        <v>0</v>
      </c>
      <c r="DS267" s="3">
        <f t="shared" si="428"/>
        <v>0</v>
      </c>
      <c r="DT267" s="104">
        <f t="shared" si="487"/>
        <v>0</v>
      </c>
      <c r="DU267" s="3">
        <f t="shared" si="488"/>
        <v>0</v>
      </c>
      <c r="DV267" s="3">
        <f t="shared" si="489"/>
        <v>0</v>
      </c>
      <c r="DW267" s="3">
        <f t="shared" si="406"/>
        <v>0</v>
      </c>
      <c r="DX267" s="3">
        <f t="shared" si="407"/>
        <v>0</v>
      </c>
      <c r="DY267" s="3">
        <f>IF(DT267=0,0,IF(DV267-DW267=0,0,MIN(DV267-DW267,$D$1-$C267-SUMIF($J$15:DX$15,"Snowball",$J267:DX267))))</f>
        <v>0</v>
      </c>
      <c r="DZ267" s="3">
        <f t="shared" si="429"/>
        <v>0</v>
      </c>
      <c r="EA267" s="104">
        <f t="shared" si="490"/>
        <v>0</v>
      </c>
      <c r="EB267" s="3">
        <f t="shared" si="491"/>
        <v>0</v>
      </c>
      <c r="EC267" s="3">
        <f t="shared" si="492"/>
        <v>0</v>
      </c>
      <c r="ED267" s="3">
        <f t="shared" si="408"/>
        <v>0</v>
      </c>
      <c r="EE267" s="3">
        <f t="shared" si="409"/>
        <v>0</v>
      </c>
      <c r="EF267" s="3">
        <f>IF(EA267=0,0,IF(EC267-ED267=0,0,MIN(EC267-ED267,$D$1-$C267-SUMIF($J$15:EE$15,"Snowball",$J267:EE267))))</f>
        <v>0</v>
      </c>
      <c r="EG267" s="3">
        <f t="shared" si="430"/>
        <v>0</v>
      </c>
      <c r="EH267" s="104">
        <f t="shared" si="493"/>
        <v>0</v>
      </c>
      <c r="EI267" s="3">
        <f t="shared" si="494"/>
        <v>0</v>
      </c>
      <c r="EJ267" s="3">
        <f t="shared" si="495"/>
        <v>0</v>
      </c>
      <c r="EK267" s="3">
        <f t="shared" si="410"/>
        <v>0</v>
      </c>
      <c r="EL267" s="3">
        <f t="shared" si="411"/>
        <v>0</v>
      </c>
      <c r="EM267" s="3">
        <f>IF(EH267=0,0,IF(EJ267-EK267=0,0,MIN(EJ267-EK267,$D$1-$C267-SUMIF($J$15:EL$15,"Snowball",$J267:EL267))))</f>
        <v>0</v>
      </c>
      <c r="EN267" s="3">
        <f t="shared" si="431"/>
        <v>0</v>
      </c>
    </row>
    <row r="268" spans="1:144" x14ac:dyDescent="0.25">
      <c r="A268" s="1" t="s">
        <v>268</v>
      </c>
      <c r="B268" s="76">
        <f t="shared" si="432"/>
        <v>0</v>
      </c>
      <c r="C268" s="3">
        <f t="shared" si="433"/>
        <v>0</v>
      </c>
      <c r="D268" s="101">
        <f t="shared" si="434"/>
        <v>0</v>
      </c>
      <c r="E268" s="104">
        <f t="shared" si="435"/>
        <v>0</v>
      </c>
      <c r="F268" s="3">
        <f t="shared" si="436"/>
        <v>0</v>
      </c>
      <c r="G268" s="3">
        <f t="shared" si="437"/>
        <v>0</v>
      </c>
      <c r="H268" s="3">
        <f t="shared" si="372"/>
        <v>0</v>
      </c>
      <c r="I268" s="3">
        <f t="shared" si="373"/>
        <v>0</v>
      </c>
      <c r="J268" s="3">
        <f t="shared" si="438"/>
        <v>0</v>
      </c>
      <c r="K268" s="3">
        <f t="shared" si="412"/>
        <v>0</v>
      </c>
      <c r="L268" s="104">
        <f t="shared" si="439"/>
        <v>0</v>
      </c>
      <c r="M268" s="3">
        <f t="shared" si="440"/>
        <v>0</v>
      </c>
      <c r="N268" s="3">
        <f t="shared" si="441"/>
        <v>0</v>
      </c>
      <c r="O268" s="3">
        <f t="shared" si="374"/>
        <v>0</v>
      </c>
      <c r="P268" s="3">
        <f t="shared" si="375"/>
        <v>0</v>
      </c>
      <c r="Q268" s="3">
        <f>IF(L268=0,0,IF(N268-O268=0,0,MIN(N268-O268,$D$1-$C268-SUMIF($J$15:P$15,"Snowball",$J268:P268))))</f>
        <v>0</v>
      </c>
      <c r="R268" s="3">
        <f t="shared" si="413"/>
        <v>0</v>
      </c>
      <c r="S268" s="104">
        <f t="shared" si="442"/>
        <v>0</v>
      </c>
      <c r="T268" s="3">
        <f t="shared" si="443"/>
        <v>0</v>
      </c>
      <c r="U268" s="3">
        <f t="shared" si="444"/>
        <v>0</v>
      </c>
      <c r="V268" s="3">
        <f t="shared" si="376"/>
        <v>0</v>
      </c>
      <c r="W268" s="3">
        <f t="shared" si="377"/>
        <v>0</v>
      </c>
      <c r="X268" s="3">
        <f>IF(S268=0,0,IF(U268-V268=0,0,MIN(U268-V268,$D$1-$C268-SUMIF($J$15:W$15,"Snowball",$J268:W268))))</f>
        <v>0</v>
      </c>
      <c r="Y268" s="3">
        <f t="shared" si="414"/>
        <v>0</v>
      </c>
      <c r="Z268" s="104">
        <f t="shared" si="445"/>
        <v>0</v>
      </c>
      <c r="AA268" s="3">
        <f t="shared" si="446"/>
        <v>0</v>
      </c>
      <c r="AB268" s="3">
        <f t="shared" si="447"/>
        <v>0</v>
      </c>
      <c r="AC268" s="3">
        <f t="shared" si="378"/>
        <v>0</v>
      </c>
      <c r="AD268" s="3">
        <f t="shared" si="379"/>
        <v>0</v>
      </c>
      <c r="AE268" s="3">
        <f>IF(Z268=0,0,IF(AB268-AC268=0,0,MIN(AB268-AC268,$D$1-$C268-SUMIF($J$15:AD$15,"Snowball",$J268:AD268))))</f>
        <v>0</v>
      </c>
      <c r="AF268" s="3">
        <f t="shared" si="415"/>
        <v>0</v>
      </c>
      <c r="AG268" s="104">
        <f t="shared" si="448"/>
        <v>0</v>
      </c>
      <c r="AH268" s="3">
        <f t="shared" si="449"/>
        <v>0</v>
      </c>
      <c r="AI268" s="3">
        <f t="shared" si="450"/>
        <v>0</v>
      </c>
      <c r="AJ268" s="3">
        <f t="shared" si="380"/>
        <v>0</v>
      </c>
      <c r="AK268" s="3">
        <f t="shared" si="381"/>
        <v>0</v>
      </c>
      <c r="AL268" s="3">
        <f>IF(AG268=0,0,IF(AI268-AJ268=0,0,MIN(AI268-AJ268,$D$1-$C268-SUMIF($J$15:AK$15,"Snowball",$J268:AK268))))</f>
        <v>0</v>
      </c>
      <c r="AM268" s="3">
        <f t="shared" si="416"/>
        <v>0</v>
      </c>
      <c r="AN268" s="104">
        <f t="shared" si="451"/>
        <v>0</v>
      </c>
      <c r="AO268" s="3">
        <f t="shared" si="452"/>
        <v>0</v>
      </c>
      <c r="AP268" s="3">
        <f t="shared" si="453"/>
        <v>0</v>
      </c>
      <c r="AQ268" s="3">
        <f t="shared" si="382"/>
        <v>0</v>
      </c>
      <c r="AR268" s="3">
        <f t="shared" si="383"/>
        <v>0</v>
      </c>
      <c r="AS268" s="3">
        <f>IF(AN268=0,0,IF(AP268-AQ268=0,0,MIN(AP268-AQ268,$D$1-$C268-SUMIF($J$15:AR$15,"Snowball",$J268:AR268))))</f>
        <v>0</v>
      </c>
      <c r="AT268" s="3">
        <f t="shared" si="417"/>
        <v>0</v>
      </c>
      <c r="AU268" s="104">
        <f t="shared" si="454"/>
        <v>0</v>
      </c>
      <c r="AV268" s="3">
        <f t="shared" si="455"/>
        <v>0</v>
      </c>
      <c r="AW268" s="3">
        <f t="shared" si="456"/>
        <v>0</v>
      </c>
      <c r="AX268" s="3">
        <f t="shared" si="384"/>
        <v>0</v>
      </c>
      <c r="AY268" s="3">
        <f t="shared" si="385"/>
        <v>0</v>
      </c>
      <c r="AZ268" s="3">
        <f>IF(AU268=0,0,IF(AW268-AX268=0,0,MIN(AW268-AX268,$D$1-$C268-SUMIF($J$15:AY$15,"Snowball",$J268:AY268))))</f>
        <v>0</v>
      </c>
      <c r="BA268" s="3">
        <f t="shared" si="418"/>
        <v>0</v>
      </c>
      <c r="BB268" s="104">
        <f t="shared" si="457"/>
        <v>0</v>
      </c>
      <c r="BC268" s="3">
        <f t="shared" si="458"/>
        <v>0</v>
      </c>
      <c r="BD268" s="3">
        <f t="shared" si="459"/>
        <v>0</v>
      </c>
      <c r="BE268" s="3">
        <f t="shared" si="386"/>
        <v>0</v>
      </c>
      <c r="BF268" s="3">
        <f t="shared" si="387"/>
        <v>0</v>
      </c>
      <c r="BG268" s="3">
        <f>IF(BB268=0,0,IF(BD268-BE268=0,0,MIN(BD268-BE268,$D$1-$C268-SUMIF($J$15:BF$15,"Snowball",$J268:BF268))))</f>
        <v>0</v>
      </c>
      <c r="BH268" s="3">
        <f t="shared" si="419"/>
        <v>0</v>
      </c>
      <c r="BI268" s="104">
        <f t="shared" si="460"/>
        <v>0</v>
      </c>
      <c r="BJ268" s="3">
        <f t="shared" si="461"/>
        <v>0</v>
      </c>
      <c r="BK268" s="3">
        <f t="shared" si="462"/>
        <v>0</v>
      </c>
      <c r="BL268" s="3">
        <f t="shared" si="388"/>
        <v>0</v>
      </c>
      <c r="BM268" s="3">
        <f t="shared" si="389"/>
        <v>0</v>
      </c>
      <c r="BN268" s="3">
        <f>IF(BI268=0,0,IF(BK268-BL268=0,0,MIN(BK268-BL268,$D$1-$C268-SUMIF($J$15:BM$15,"Snowball",$J268:BM268))))</f>
        <v>0</v>
      </c>
      <c r="BO268" s="3">
        <f t="shared" si="420"/>
        <v>0</v>
      </c>
      <c r="BP268" s="104">
        <f t="shared" si="463"/>
        <v>0</v>
      </c>
      <c r="BQ268" s="3">
        <f t="shared" si="464"/>
        <v>0</v>
      </c>
      <c r="BR268" s="3">
        <f t="shared" si="465"/>
        <v>0</v>
      </c>
      <c r="BS268" s="3">
        <f t="shared" si="390"/>
        <v>0</v>
      </c>
      <c r="BT268" s="3">
        <f t="shared" si="391"/>
        <v>0</v>
      </c>
      <c r="BU268" s="3">
        <f>IF(BP268=0,0,IF(BR268-BS268=0,0,MIN(BR268-BS268,$D$1-$C268-SUMIF($J$15:BT$15,"Snowball",$J268:BT268))))</f>
        <v>0</v>
      </c>
      <c r="BV268" s="3">
        <f t="shared" si="421"/>
        <v>0</v>
      </c>
      <c r="BW268" s="104">
        <f t="shared" si="466"/>
        <v>0</v>
      </c>
      <c r="BX268" s="3">
        <f t="shared" si="467"/>
        <v>0</v>
      </c>
      <c r="BY268" s="3">
        <f t="shared" si="468"/>
        <v>0</v>
      </c>
      <c r="BZ268" s="3">
        <f t="shared" si="392"/>
        <v>0</v>
      </c>
      <c r="CA268" s="3">
        <f t="shared" si="393"/>
        <v>0</v>
      </c>
      <c r="CB268" s="3">
        <f>IF(BW268=0,0,IF(BY268-BZ268=0,0,MIN(BY268-BZ268,$D$1-$C268-SUMIF($J$15:CA$15,"Snowball",$J268:CA268))))</f>
        <v>0</v>
      </c>
      <c r="CC268" s="3">
        <f t="shared" si="422"/>
        <v>0</v>
      </c>
      <c r="CD268" s="104">
        <f t="shared" si="469"/>
        <v>0</v>
      </c>
      <c r="CE268" s="3">
        <f t="shared" si="470"/>
        <v>0</v>
      </c>
      <c r="CF268" s="3">
        <f t="shared" si="471"/>
        <v>0</v>
      </c>
      <c r="CG268" s="3">
        <f t="shared" si="394"/>
        <v>0</v>
      </c>
      <c r="CH268" s="3">
        <f t="shared" si="395"/>
        <v>0</v>
      </c>
      <c r="CI268" s="3">
        <f>IF(CD268=0,0,IF(CF268-CG268=0,0,MIN(CF268-CG268,$D$1-$C268-SUMIF($J$15:CH$15,"Snowball",$J268:CH268))))</f>
        <v>0</v>
      </c>
      <c r="CJ268" s="3">
        <f t="shared" si="423"/>
        <v>0</v>
      </c>
      <c r="CK268" s="104">
        <f t="shared" si="472"/>
        <v>0</v>
      </c>
      <c r="CL268" s="3">
        <f t="shared" si="473"/>
        <v>0</v>
      </c>
      <c r="CM268" s="3">
        <f t="shared" si="474"/>
        <v>0</v>
      </c>
      <c r="CN268" s="3">
        <f t="shared" si="396"/>
        <v>0</v>
      </c>
      <c r="CO268" s="3">
        <f t="shared" si="397"/>
        <v>0</v>
      </c>
      <c r="CP268" s="3">
        <f>IF(CK268=0,0,IF(CM268-CN268=0,0,MIN(CM268-CN268,$D$1-$C268-SUMIF($J$15:CO$15,"Snowball",$J268:CO268))))</f>
        <v>0</v>
      </c>
      <c r="CQ268" s="3">
        <f t="shared" si="424"/>
        <v>0</v>
      </c>
      <c r="CR268" s="104">
        <f t="shared" si="475"/>
        <v>0</v>
      </c>
      <c r="CS268" s="3">
        <f t="shared" si="476"/>
        <v>0</v>
      </c>
      <c r="CT268" s="3">
        <f t="shared" si="477"/>
        <v>0</v>
      </c>
      <c r="CU268" s="3">
        <f t="shared" si="398"/>
        <v>0</v>
      </c>
      <c r="CV268" s="3">
        <f t="shared" si="399"/>
        <v>0</v>
      </c>
      <c r="CW268" s="3">
        <f>IF(CR268=0,0,IF(CT268-CU268=0,0,MIN(CT268-CU268,$D$1-$C268-SUMIF($J$15:CV$15,"Snowball",$J268:CV268))))</f>
        <v>0</v>
      </c>
      <c r="CX268" s="3">
        <f t="shared" si="425"/>
        <v>0</v>
      </c>
      <c r="CY268" s="104">
        <f t="shared" si="478"/>
        <v>0</v>
      </c>
      <c r="CZ268" s="3">
        <f t="shared" si="479"/>
        <v>0</v>
      </c>
      <c r="DA268" s="3">
        <f t="shared" si="480"/>
        <v>0</v>
      </c>
      <c r="DB268" s="3">
        <f t="shared" si="400"/>
        <v>0</v>
      </c>
      <c r="DC268" s="3">
        <f t="shared" si="401"/>
        <v>0</v>
      </c>
      <c r="DD268" s="3">
        <f>IF(CY268=0,0,IF(DA268-DB268=0,0,MIN(DA268-DB268,$D$1-$C268-SUMIF($J$15:DC$15,"Snowball",$J268:DC268))))</f>
        <v>0</v>
      </c>
      <c r="DE268" s="3">
        <f t="shared" si="426"/>
        <v>0</v>
      </c>
      <c r="DF268" s="104">
        <f t="shared" si="481"/>
        <v>0</v>
      </c>
      <c r="DG268" s="3">
        <f t="shared" si="482"/>
        <v>0</v>
      </c>
      <c r="DH268" s="3">
        <f t="shared" si="483"/>
        <v>0</v>
      </c>
      <c r="DI268" s="3">
        <f t="shared" si="402"/>
        <v>0</v>
      </c>
      <c r="DJ268" s="3">
        <f t="shared" si="403"/>
        <v>0</v>
      </c>
      <c r="DK268" s="3">
        <f>IF(DF268=0,0,IF(DH268-DI268=0,0,MIN(DH268-DI268,$D$1-$C268-SUMIF($J$15:DJ$15,"Snowball",$J268:DJ268))))</f>
        <v>0</v>
      </c>
      <c r="DL268" s="3">
        <f t="shared" si="427"/>
        <v>0</v>
      </c>
      <c r="DM268" s="104">
        <f t="shared" si="484"/>
        <v>0</v>
      </c>
      <c r="DN268" s="3">
        <f t="shared" si="485"/>
        <v>0</v>
      </c>
      <c r="DO268" s="3">
        <f t="shared" si="486"/>
        <v>0</v>
      </c>
      <c r="DP268" s="3">
        <f t="shared" si="404"/>
        <v>0</v>
      </c>
      <c r="DQ268" s="3">
        <f t="shared" si="405"/>
        <v>0</v>
      </c>
      <c r="DR268" s="3">
        <f>IF(DM268=0,0,IF(DO268-DP268=0,0,MIN(DO268-DP268,$D$1-$C268-SUMIF($J$15:DQ$15,"Snowball",$J268:DQ268))))</f>
        <v>0</v>
      </c>
      <c r="DS268" s="3">
        <f t="shared" si="428"/>
        <v>0</v>
      </c>
      <c r="DT268" s="104">
        <f t="shared" si="487"/>
        <v>0</v>
      </c>
      <c r="DU268" s="3">
        <f t="shared" si="488"/>
        <v>0</v>
      </c>
      <c r="DV268" s="3">
        <f t="shared" si="489"/>
        <v>0</v>
      </c>
      <c r="DW268" s="3">
        <f t="shared" si="406"/>
        <v>0</v>
      </c>
      <c r="DX268" s="3">
        <f t="shared" si="407"/>
        <v>0</v>
      </c>
      <c r="DY268" s="3">
        <f>IF(DT268=0,0,IF(DV268-DW268=0,0,MIN(DV268-DW268,$D$1-$C268-SUMIF($J$15:DX$15,"Snowball",$J268:DX268))))</f>
        <v>0</v>
      </c>
      <c r="DZ268" s="3">
        <f t="shared" si="429"/>
        <v>0</v>
      </c>
      <c r="EA268" s="104">
        <f t="shared" si="490"/>
        <v>0</v>
      </c>
      <c r="EB268" s="3">
        <f t="shared" si="491"/>
        <v>0</v>
      </c>
      <c r="EC268" s="3">
        <f t="shared" si="492"/>
        <v>0</v>
      </c>
      <c r="ED268" s="3">
        <f t="shared" si="408"/>
        <v>0</v>
      </c>
      <c r="EE268" s="3">
        <f t="shared" si="409"/>
        <v>0</v>
      </c>
      <c r="EF268" s="3">
        <f>IF(EA268=0,0,IF(EC268-ED268=0,0,MIN(EC268-ED268,$D$1-$C268-SUMIF($J$15:EE$15,"Snowball",$J268:EE268))))</f>
        <v>0</v>
      </c>
      <c r="EG268" s="3">
        <f t="shared" si="430"/>
        <v>0</v>
      </c>
      <c r="EH268" s="104">
        <f t="shared" si="493"/>
        <v>0</v>
      </c>
      <c r="EI268" s="3">
        <f t="shared" si="494"/>
        <v>0</v>
      </c>
      <c r="EJ268" s="3">
        <f t="shared" si="495"/>
        <v>0</v>
      </c>
      <c r="EK268" s="3">
        <f t="shared" si="410"/>
        <v>0</v>
      </c>
      <c r="EL268" s="3">
        <f t="shared" si="411"/>
        <v>0</v>
      </c>
      <c r="EM268" s="3">
        <f>IF(EH268=0,0,IF(EJ268-EK268=0,0,MIN(EJ268-EK268,$D$1-$C268-SUMIF($J$15:EL$15,"Snowball",$J268:EL268))))</f>
        <v>0</v>
      </c>
      <c r="EN268" s="3">
        <f t="shared" si="431"/>
        <v>0</v>
      </c>
    </row>
    <row r="269" spans="1:144" x14ac:dyDescent="0.25">
      <c r="A269" s="1" t="s">
        <v>269</v>
      </c>
      <c r="B269" s="76">
        <f t="shared" si="432"/>
        <v>0</v>
      </c>
      <c r="C269" s="3">
        <f t="shared" si="433"/>
        <v>0</v>
      </c>
      <c r="D269" s="101">
        <f t="shared" si="434"/>
        <v>0</v>
      </c>
      <c r="E269" s="104">
        <f t="shared" si="435"/>
        <v>0</v>
      </c>
      <c r="F269" s="3">
        <f t="shared" si="436"/>
        <v>0</v>
      </c>
      <c r="G269" s="3">
        <f t="shared" si="437"/>
        <v>0</v>
      </c>
      <c r="H269" s="3">
        <f t="shared" si="372"/>
        <v>0</v>
      </c>
      <c r="I269" s="3">
        <f t="shared" si="373"/>
        <v>0</v>
      </c>
      <c r="J269" s="3">
        <f t="shared" si="438"/>
        <v>0</v>
      </c>
      <c r="K269" s="3">
        <f t="shared" si="412"/>
        <v>0</v>
      </c>
      <c r="L269" s="104">
        <f t="shared" si="439"/>
        <v>0</v>
      </c>
      <c r="M269" s="3">
        <f t="shared" si="440"/>
        <v>0</v>
      </c>
      <c r="N269" s="3">
        <f t="shared" si="441"/>
        <v>0</v>
      </c>
      <c r="O269" s="3">
        <f t="shared" si="374"/>
        <v>0</v>
      </c>
      <c r="P269" s="3">
        <f t="shared" si="375"/>
        <v>0</v>
      </c>
      <c r="Q269" s="3">
        <f>IF(L269=0,0,IF(N269-O269=0,0,MIN(N269-O269,$D$1-$C269-SUMIF($J$15:P$15,"Snowball",$J269:P269))))</f>
        <v>0</v>
      </c>
      <c r="R269" s="3">
        <f t="shared" si="413"/>
        <v>0</v>
      </c>
      <c r="S269" s="104">
        <f t="shared" si="442"/>
        <v>0</v>
      </c>
      <c r="T269" s="3">
        <f t="shared" si="443"/>
        <v>0</v>
      </c>
      <c r="U269" s="3">
        <f t="shared" si="444"/>
        <v>0</v>
      </c>
      <c r="V269" s="3">
        <f t="shared" si="376"/>
        <v>0</v>
      </c>
      <c r="W269" s="3">
        <f t="shared" si="377"/>
        <v>0</v>
      </c>
      <c r="X269" s="3">
        <f>IF(S269=0,0,IF(U269-V269=0,0,MIN(U269-V269,$D$1-$C269-SUMIF($J$15:W$15,"Snowball",$J269:W269))))</f>
        <v>0</v>
      </c>
      <c r="Y269" s="3">
        <f t="shared" si="414"/>
        <v>0</v>
      </c>
      <c r="Z269" s="104">
        <f t="shared" si="445"/>
        <v>0</v>
      </c>
      <c r="AA269" s="3">
        <f t="shared" si="446"/>
        <v>0</v>
      </c>
      <c r="AB269" s="3">
        <f t="shared" si="447"/>
        <v>0</v>
      </c>
      <c r="AC269" s="3">
        <f t="shared" si="378"/>
        <v>0</v>
      </c>
      <c r="AD269" s="3">
        <f t="shared" si="379"/>
        <v>0</v>
      </c>
      <c r="AE269" s="3">
        <f>IF(Z269=0,0,IF(AB269-AC269=0,0,MIN(AB269-AC269,$D$1-$C269-SUMIF($J$15:AD$15,"Snowball",$J269:AD269))))</f>
        <v>0</v>
      </c>
      <c r="AF269" s="3">
        <f t="shared" si="415"/>
        <v>0</v>
      </c>
      <c r="AG269" s="104">
        <f t="shared" si="448"/>
        <v>0</v>
      </c>
      <c r="AH269" s="3">
        <f t="shared" si="449"/>
        <v>0</v>
      </c>
      <c r="AI269" s="3">
        <f t="shared" si="450"/>
        <v>0</v>
      </c>
      <c r="AJ269" s="3">
        <f t="shared" si="380"/>
        <v>0</v>
      </c>
      <c r="AK269" s="3">
        <f t="shared" si="381"/>
        <v>0</v>
      </c>
      <c r="AL269" s="3">
        <f>IF(AG269=0,0,IF(AI269-AJ269=0,0,MIN(AI269-AJ269,$D$1-$C269-SUMIF($J$15:AK$15,"Snowball",$J269:AK269))))</f>
        <v>0</v>
      </c>
      <c r="AM269" s="3">
        <f t="shared" si="416"/>
        <v>0</v>
      </c>
      <c r="AN269" s="104">
        <f t="shared" si="451"/>
        <v>0</v>
      </c>
      <c r="AO269" s="3">
        <f t="shared" si="452"/>
        <v>0</v>
      </c>
      <c r="AP269" s="3">
        <f t="shared" si="453"/>
        <v>0</v>
      </c>
      <c r="AQ269" s="3">
        <f t="shared" si="382"/>
        <v>0</v>
      </c>
      <c r="AR269" s="3">
        <f t="shared" si="383"/>
        <v>0</v>
      </c>
      <c r="AS269" s="3">
        <f>IF(AN269=0,0,IF(AP269-AQ269=0,0,MIN(AP269-AQ269,$D$1-$C269-SUMIF($J$15:AR$15,"Snowball",$J269:AR269))))</f>
        <v>0</v>
      </c>
      <c r="AT269" s="3">
        <f t="shared" si="417"/>
        <v>0</v>
      </c>
      <c r="AU269" s="104">
        <f t="shared" si="454"/>
        <v>0</v>
      </c>
      <c r="AV269" s="3">
        <f t="shared" si="455"/>
        <v>0</v>
      </c>
      <c r="AW269" s="3">
        <f t="shared" si="456"/>
        <v>0</v>
      </c>
      <c r="AX269" s="3">
        <f t="shared" si="384"/>
        <v>0</v>
      </c>
      <c r="AY269" s="3">
        <f t="shared" si="385"/>
        <v>0</v>
      </c>
      <c r="AZ269" s="3">
        <f>IF(AU269=0,0,IF(AW269-AX269=0,0,MIN(AW269-AX269,$D$1-$C269-SUMIF($J$15:AY$15,"Snowball",$J269:AY269))))</f>
        <v>0</v>
      </c>
      <c r="BA269" s="3">
        <f t="shared" si="418"/>
        <v>0</v>
      </c>
      <c r="BB269" s="104">
        <f t="shared" si="457"/>
        <v>0</v>
      </c>
      <c r="BC269" s="3">
        <f t="shared" si="458"/>
        <v>0</v>
      </c>
      <c r="BD269" s="3">
        <f t="shared" si="459"/>
        <v>0</v>
      </c>
      <c r="BE269" s="3">
        <f t="shared" si="386"/>
        <v>0</v>
      </c>
      <c r="BF269" s="3">
        <f t="shared" si="387"/>
        <v>0</v>
      </c>
      <c r="BG269" s="3">
        <f>IF(BB269=0,0,IF(BD269-BE269=0,0,MIN(BD269-BE269,$D$1-$C269-SUMIF($J$15:BF$15,"Snowball",$J269:BF269))))</f>
        <v>0</v>
      </c>
      <c r="BH269" s="3">
        <f t="shared" si="419"/>
        <v>0</v>
      </c>
      <c r="BI269" s="104">
        <f t="shared" si="460"/>
        <v>0</v>
      </c>
      <c r="BJ269" s="3">
        <f t="shared" si="461"/>
        <v>0</v>
      </c>
      <c r="BK269" s="3">
        <f t="shared" si="462"/>
        <v>0</v>
      </c>
      <c r="BL269" s="3">
        <f t="shared" si="388"/>
        <v>0</v>
      </c>
      <c r="BM269" s="3">
        <f t="shared" si="389"/>
        <v>0</v>
      </c>
      <c r="BN269" s="3">
        <f>IF(BI269=0,0,IF(BK269-BL269=0,0,MIN(BK269-BL269,$D$1-$C269-SUMIF($J$15:BM$15,"Snowball",$J269:BM269))))</f>
        <v>0</v>
      </c>
      <c r="BO269" s="3">
        <f t="shared" si="420"/>
        <v>0</v>
      </c>
      <c r="BP269" s="104">
        <f t="shared" si="463"/>
        <v>0</v>
      </c>
      <c r="BQ269" s="3">
        <f t="shared" si="464"/>
        <v>0</v>
      </c>
      <c r="BR269" s="3">
        <f t="shared" si="465"/>
        <v>0</v>
      </c>
      <c r="BS269" s="3">
        <f t="shared" si="390"/>
        <v>0</v>
      </c>
      <c r="BT269" s="3">
        <f t="shared" si="391"/>
        <v>0</v>
      </c>
      <c r="BU269" s="3">
        <f>IF(BP269=0,0,IF(BR269-BS269=0,0,MIN(BR269-BS269,$D$1-$C269-SUMIF($J$15:BT$15,"Snowball",$J269:BT269))))</f>
        <v>0</v>
      </c>
      <c r="BV269" s="3">
        <f t="shared" si="421"/>
        <v>0</v>
      </c>
      <c r="BW269" s="104">
        <f t="shared" si="466"/>
        <v>0</v>
      </c>
      <c r="BX269" s="3">
        <f t="shared" si="467"/>
        <v>0</v>
      </c>
      <c r="BY269" s="3">
        <f t="shared" si="468"/>
        <v>0</v>
      </c>
      <c r="BZ269" s="3">
        <f t="shared" si="392"/>
        <v>0</v>
      </c>
      <c r="CA269" s="3">
        <f t="shared" si="393"/>
        <v>0</v>
      </c>
      <c r="CB269" s="3">
        <f>IF(BW269=0,0,IF(BY269-BZ269=0,0,MIN(BY269-BZ269,$D$1-$C269-SUMIF($J$15:CA$15,"Snowball",$J269:CA269))))</f>
        <v>0</v>
      </c>
      <c r="CC269" s="3">
        <f t="shared" si="422"/>
        <v>0</v>
      </c>
      <c r="CD269" s="104">
        <f t="shared" si="469"/>
        <v>0</v>
      </c>
      <c r="CE269" s="3">
        <f t="shared" si="470"/>
        <v>0</v>
      </c>
      <c r="CF269" s="3">
        <f t="shared" si="471"/>
        <v>0</v>
      </c>
      <c r="CG269" s="3">
        <f t="shared" si="394"/>
        <v>0</v>
      </c>
      <c r="CH269" s="3">
        <f t="shared" si="395"/>
        <v>0</v>
      </c>
      <c r="CI269" s="3">
        <f>IF(CD269=0,0,IF(CF269-CG269=0,0,MIN(CF269-CG269,$D$1-$C269-SUMIF($J$15:CH$15,"Snowball",$J269:CH269))))</f>
        <v>0</v>
      </c>
      <c r="CJ269" s="3">
        <f t="shared" si="423"/>
        <v>0</v>
      </c>
      <c r="CK269" s="104">
        <f t="shared" si="472"/>
        <v>0</v>
      </c>
      <c r="CL269" s="3">
        <f t="shared" si="473"/>
        <v>0</v>
      </c>
      <c r="CM269" s="3">
        <f t="shared" si="474"/>
        <v>0</v>
      </c>
      <c r="CN269" s="3">
        <f t="shared" si="396"/>
        <v>0</v>
      </c>
      <c r="CO269" s="3">
        <f t="shared" si="397"/>
        <v>0</v>
      </c>
      <c r="CP269" s="3">
        <f>IF(CK269=0,0,IF(CM269-CN269=0,0,MIN(CM269-CN269,$D$1-$C269-SUMIF($J$15:CO$15,"Snowball",$J269:CO269))))</f>
        <v>0</v>
      </c>
      <c r="CQ269" s="3">
        <f t="shared" si="424"/>
        <v>0</v>
      </c>
      <c r="CR269" s="104">
        <f t="shared" si="475"/>
        <v>0</v>
      </c>
      <c r="CS269" s="3">
        <f t="shared" si="476"/>
        <v>0</v>
      </c>
      <c r="CT269" s="3">
        <f t="shared" si="477"/>
        <v>0</v>
      </c>
      <c r="CU269" s="3">
        <f t="shared" si="398"/>
        <v>0</v>
      </c>
      <c r="CV269" s="3">
        <f t="shared" si="399"/>
        <v>0</v>
      </c>
      <c r="CW269" s="3">
        <f>IF(CR269=0,0,IF(CT269-CU269=0,0,MIN(CT269-CU269,$D$1-$C269-SUMIF($J$15:CV$15,"Snowball",$J269:CV269))))</f>
        <v>0</v>
      </c>
      <c r="CX269" s="3">
        <f t="shared" si="425"/>
        <v>0</v>
      </c>
      <c r="CY269" s="104">
        <f t="shared" si="478"/>
        <v>0</v>
      </c>
      <c r="CZ269" s="3">
        <f t="shared" si="479"/>
        <v>0</v>
      </c>
      <c r="DA269" s="3">
        <f t="shared" si="480"/>
        <v>0</v>
      </c>
      <c r="DB269" s="3">
        <f t="shared" si="400"/>
        <v>0</v>
      </c>
      <c r="DC269" s="3">
        <f t="shared" si="401"/>
        <v>0</v>
      </c>
      <c r="DD269" s="3">
        <f>IF(CY269=0,0,IF(DA269-DB269=0,0,MIN(DA269-DB269,$D$1-$C269-SUMIF($J$15:DC$15,"Snowball",$J269:DC269))))</f>
        <v>0</v>
      </c>
      <c r="DE269" s="3">
        <f t="shared" si="426"/>
        <v>0</v>
      </c>
      <c r="DF269" s="104">
        <f t="shared" si="481"/>
        <v>0</v>
      </c>
      <c r="DG269" s="3">
        <f t="shared" si="482"/>
        <v>0</v>
      </c>
      <c r="DH269" s="3">
        <f t="shared" si="483"/>
        <v>0</v>
      </c>
      <c r="DI269" s="3">
        <f t="shared" si="402"/>
        <v>0</v>
      </c>
      <c r="DJ269" s="3">
        <f t="shared" si="403"/>
        <v>0</v>
      </c>
      <c r="DK269" s="3">
        <f>IF(DF269=0,0,IF(DH269-DI269=0,0,MIN(DH269-DI269,$D$1-$C269-SUMIF($J$15:DJ$15,"Snowball",$J269:DJ269))))</f>
        <v>0</v>
      </c>
      <c r="DL269" s="3">
        <f t="shared" si="427"/>
        <v>0</v>
      </c>
      <c r="DM269" s="104">
        <f t="shared" si="484"/>
        <v>0</v>
      </c>
      <c r="DN269" s="3">
        <f t="shared" si="485"/>
        <v>0</v>
      </c>
      <c r="DO269" s="3">
        <f t="shared" si="486"/>
        <v>0</v>
      </c>
      <c r="DP269" s="3">
        <f t="shared" si="404"/>
        <v>0</v>
      </c>
      <c r="DQ269" s="3">
        <f t="shared" si="405"/>
        <v>0</v>
      </c>
      <c r="DR269" s="3">
        <f>IF(DM269=0,0,IF(DO269-DP269=0,0,MIN(DO269-DP269,$D$1-$C269-SUMIF($J$15:DQ$15,"Snowball",$J269:DQ269))))</f>
        <v>0</v>
      </c>
      <c r="DS269" s="3">
        <f t="shared" si="428"/>
        <v>0</v>
      </c>
      <c r="DT269" s="104">
        <f t="shared" si="487"/>
        <v>0</v>
      </c>
      <c r="DU269" s="3">
        <f t="shared" si="488"/>
        <v>0</v>
      </c>
      <c r="DV269" s="3">
        <f t="shared" si="489"/>
        <v>0</v>
      </c>
      <c r="DW269" s="3">
        <f t="shared" si="406"/>
        <v>0</v>
      </c>
      <c r="DX269" s="3">
        <f t="shared" si="407"/>
        <v>0</v>
      </c>
      <c r="DY269" s="3">
        <f>IF(DT269=0,0,IF(DV269-DW269=0,0,MIN(DV269-DW269,$D$1-$C269-SUMIF($J$15:DX$15,"Snowball",$J269:DX269))))</f>
        <v>0</v>
      </c>
      <c r="DZ269" s="3">
        <f t="shared" si="429"/>
        <v>0</v>
      </c>
      <c r="EA269" s="104">
        <f t="shared" si="490"/>
        <v>0</v>
      </c>
      <c r="EB269" s="3">
        <f t="shared" si="491"/>
        <v>0</v>
      </c>
      <c r="EC269" s="3">
        <f t="shared" si="492"/>
        <v>0</v>
      </c>
      <c r="ED269" s="3">
        <f t="shared" si="408"/>
        <v>0</v>
      </c>
      <c r="EE269" s="3">
        <f t="shared" si="409"/>
        <v>0</v>
      </c>
      <c r="EF269" s="3">
        <f>IF(EA269=0,0,IF(EC269-ED269=0,0,MIN(EC269-ED269,$D$1-$C269-SUMIF($J$15:EE$15,"Snowball",$J269:EE269))))</f>
        <v>0</v>
      </c>
      <c r="EG269" s="3">
        <f t="shared" si="430"/>
        <v>0</v>
      </c>
      <c r="EH269" s="104">
        <f t="shared" si="493"/>
        <v>0</v>
      </c>
      <c r="EI269" s="3">
        <f t="shared" si="494"/>
        <v>0</v>
      </c>
      <c r="EJ269" s="3">
        <f t="shared" si="495"/>
        <v>0</v>
      </c>
      <c r="EK269" s="3">
        <f t="shared" si="410"/>
        <v>0</v>
      </c>
      <c r="EL269" s="3">
        <f t="shared" si="411"/>
        <v>0</v>
      </c>
      <c r="EM269" s="3">
        <f>IF(EH269=0,0,IF(EJ269-EK269=0,0,MIN(EJ269-EK269,$D$1-$C269-SUMIF($J$15:EL$15,"Snowball",$J269:EL269))))</f>
        <v>0</v>
      </c>
      <c r="EN269" s="3">
        <f t="shared" si="431"/>
        <v>0</v>
      </c>
    </row>
    <row r="270" spans="1:144" x14ac:dyDescent="0.25">
      <c r="A270" s="1" t="s">
        <v>270</v>
      </c>
      <c r="B270" s="76">
        <f t="shared" si="432"/>
        <v>0</v>
      </c>
      <c r="C270" s="3">
        <f t="shared" si="433"/>
        <v>0</v>
      </c>
      <c r="D270" s="101">
        <f t="shared" si="434"/>
        <v>0</v>
      </c>
      <c r="E270" s="104">
        <f t="shared" si="435"/>
        <v>0</v>
      </c>
      <c r="F270" s="3">
        <f t="shared" si="436"/>
        <v>0</v>
      </c>
      <c r="G270" s="3">
        <f t="shared" si="437"/>
        <v>0</v>
      </c>
      <c r="H270" s="3">
        <f t="shared" si="372"/>
        <v>0</v>
      </c>
      <c r="I270" s="3">
        <f t="shared" si="373"/>
        <v>0</v>
      </c>
      <c r="J270" s="3">
        <f t="shared" si="438"/>
        <v>0</v>
      </c>
      <c r="K270" s="3">
        <f t="shared" si="412"/>
        <v>0</v>
      </c>
      <c r="L270" s="104">
        <f t="shared" si="439"/>
        <v>0</v>
      </c>
      <c r="M270" s="3">
        <f t="shared" si="440"/>
        <v>0</v>
      </c>
      <c r="N270" s="3">
        <f t="shared" si="441"/>
        <v>0</v>
      </c>
      <c r="O270" s="3">
        <f t="shared" si="374"/>
        <v>0</v>
      </c>
      <c r="P270" s="3">
        <f t="shared" si="375"/>
        <v>0</v>
      </c>
      <c r="Q270" s="3">
        <f>IF(L270=0,0,IF(N270-O270=0,0,MIN(N270-O270,$D$1-$C270-SUMIF($J$15:P$15,"Snowball",$J270:P270))))</f>
        <v>0</v>
      </c>
      <c r="R270" s="3">
        <f t="shared" si="413"/>
        <v>0</v>
      </c>
      <c r="S270" s="104">
        <f t="shared" si="442"/>
        <v>0</v>
      </c>
      <c r="T270" s="3">
        <f t="shared" si="443"/>
        <v>0</v>
      </c>
      <c r="U270" s="3">
        <f t="shared" si="444"/>
        <v>0</v>
      </c>
      <c r="V270" s="3">
        <f t="shared" si="376"/>
        <v>0</v>
      </c>
      <c r="W270" s="3">
        <f t="shared" si="377"/>
        <v>0</v>
      </c>
      <c r="X270" s="3">
        <f>IF(S270=0,0,IF(U270-V270=0,0,MIN(U270-V270,$D$1-$C270-SUMIF($J$15:W$15,"Snowball",$J270:W270))))</f>
        <v>0</v>
      </c>
      <c r="Y270" s="3">
        <f t="shared" si="414"/>
        <v>0</v>
      </c>
      <c r="Z270" s="104">
        <f t="shared" si="445"/>
        <v>0</v>
      </c>
      <c r="AA270" s="3">
        <f t="shared" si="446"/>
        <v>0</v>
      </c>
      <c r="AB270" s="3">
        <f t="shared" si="447"/>
        <v>0</v>
      </c>
      <c r="AC270" s="3">
        <f t="shared" si="378"/>
        <v>0</v>
      </c>
      <c r="AD270" s="3">
        <f t="shared" si="379"/>
        <v>0</v>
      </c>
      <c r="AE270" s="3">
        <f>IF(Z270=0,0,IF(AB270-AC270=0,0,MIN(AB270-AC270,$D$1-$C270-SUMIF($J$15:AD$15,"Snowball",$J270:AD270))))</f>
        <v>0</v>
      </c>
      <c r="AF270" s="3">
        <f t="shared" si="415"/>
        <v>0</v>
      </c>
      <c r="AG270" s="104">
        <f t="shared" si="448"/>
        <v>0</v>
      </c>
      <c r="AH270" s="3">
        <f t="shared" si="449"/>
        <v>0</v>
      </c>
      <c r="AI270" s="3">
        <f t="shared" si="450"/>
        <v>0</v>
      </c>
      <c r="AJ270" s="3">
        <f t="shared" si="380"/>
        <v>0</v>
      </c>
      <c r="AK270" s="3">
        <f t="shared" si="381"/>
        <v>0</v>
      </c>
      <c r="AL270" s="3">
        <f>IF(AG270=0,0,IF(AI270-AJ270=0,0,MIN(AI270-AJ270,$D$1-$C270-SUMIF($J$15:AK$15,"Snowball",$J270:AK270))))</f>
        <v>0</v>
      </c>
      <c r="AM270" s="3">
        <f t="shared" si="416"/>
        <v>0</v>
      </c>
      <c r="AN270" s="104">
        <f t="shared" si="451"/>
        <v>0</v>
      </c>
      <c r="AO270" s="3">
        <f t="shared" si="452"/>
        <v>0</v>
      </c>
      <c r="AP270" s="3">
        <f t="shared" si="453"/>
        <v>0</v>
      </c>
      <c r="AQ270" s="3">
        <f t="shared" si="382"/>
        <v>0</v>
      </c>
      <c r="AR270" s="3">
        <f t="shared" si="383"/>
        <v>0</v>
      </c>
      <c r="AS270" s="3">
        <f>IF(AN270=0,0,IF(AP270-AQ270=0,0,MIN(AP270-AQ270,$D$1-$C270-SUMIF($J$15:AR$15,"Snowball",$J270:AR270))))</f>
        <v>0</v>
      </c>
      <c r="AT270" s="3">
        <f t="shared" si="417"/>
        <v>0</v>
      </c>
      <c r="AU270" s="104">
        <f t="shared" si="454"/>
        <v>0</v>
      </c>
      <c r="AV270" s="3">
        <f t="shared" si="455"/>
        <v>0</v>
      </c>
      <c r="AW270" s="3">
        <f t="shared" si="456"/>
        <v>0</v>
      </c>
      <c r="AX270" s="3">
        <f t="shared" si="384"/>
        <v>0</v>
      </c>
      <c r="AY270" s="3">
        <f t="shared" si="385"/>
        <v>0</v>
      </c>
      <c r="AZ270" s="3">
        <f>IF(AU270=0,0,IF(AW270-AX270=0,0,MIN(AW270-AX270,$D$1-$C270-SUMIF($J$15:AY$15,"Snowball",$J270:AY270))))</f>
        <v>0</v>
      </c>
      <c r="BA270" s="3">
        <f t="shared" si="418"/>
        <v>0</v>
      </c>
      <c r="BB270" s="104">
        <f t="shared" si="457"/>
        <v>0</v>
      </c>
      <c r="BC270" s="3">
        <f t="shared" si="458"/>
        <v>0</v>
      </c>
      <c r="BD270" s="3">
        <f t="shared" si="459"/>
        <v>0</v>
      </c>
      <c r="BE270" s="3">
        <f t="shared" si="386"/>
        <v>0</v>
      </c>
      <c r="BF270" s="3">
        <f t="shared" si="387"/>
        <v>0</v>
      </c>
      <c r="BG270" s="3">
        <f>IF(BB270=0,0,IF(BD270-BE270=0,0,MIN(BD270-BE270,$D$1-$C270-SUMIF($J$15:BF$15,"Snowball",$J270:BF270))))</f>
        <v>0</v>
      </c>
      <c r="BH270" s="3">
        <f t="shared" si="419"/>
        <v>0</v>
      </c>
      <c r="BI270" s="104">
        <f t="shared" si="460"/>
        <v>0</v>
      </c>
      <c r="BJ270" s="3">
        <f t="shared" si="461"/>
        <v>0</v>
      </c>
      <c r="BK270" s="3">
        <f t="shared" si="462"/>
        <v>0</v>
      </c>
      <c r="BL270" s="3">
        <f t="shared" si="388"/>
        <v>0</v>
      </c>
      <c r="BM270" s="3">
        <f t="shared" si="389"/>
        <v>0</v>
      </c>
      <c r="BN270" s="3">
        <f>IF(BI270=0,0,IF(BK270-BL270=0,0,MIN(BK270-BL270,$D$1-$C270-SUMIF($J$15:BM$15,"Snowball",$J270:BM270))))</f>
        <v>0</v>
      </c>
      <c r="BO270" s="3">
        <f t="shared" si="420"/>
        <v>0</v>
      </c>
      <c r="BP270" s="104">
        <f t="shared" si="463"/>
        <v>0</v>
      </c>
      <c r="BQ270" s="3">
        <f t="shared" si="464"/>
        <v>0</v>
      </c>
      <c r="BR270" s="3">
        <f t="shared" si="465"/>
        <v>0</v>
      </c>
      <c r="BS270" s="3">
        <f t="shared" si="390"/>
        <v>0</v>
      </c>
      <c r="BT270" s="3">
        <f t="shared" si="391"/>
        <v>0</v>
      </c>
      <c r="BU270" s="3">
        <f>IF(BP270=0,0,IF(BR270-BS270=0,0,MIN(BR270-BS270,$D$1-$C270-SUMIF($J$15:BT$15,"Snowball",$J270:BT270))))</f>
        <v>0</v>
      </c>
      <c r="BV270" s="3">
        <f t="shared" si="421"/>
        <v>0</v>
      </c>
      <c r="BW270" s="104">
        <f t="shared" si="466"/>
        <v>0</v>
      </c>
      <c r="BX270" s="3">
        <f t="shared" si="467"/>
        <v>0</v>
      </c>
      <c r="BY270" s="3">
        <f t="shared" si="468"/>
        <v>0</v>
      </c>
      <c r="BZ270" s="3">
        <f t="shared" si="392"/>
        <v>0</v>
      </c>
      <c r="CA270" s="3">
        <f t="shared" si="393"/>
        <v>0</v>
      </c>
      <c r="CB270" s="3">
        <f>IF(BW270=0,0,IF(BY270-BZ270=0,0,MIN(BY270-BZ270,$D$1-$C270-SUMIF($J$15:CA$15,"Snowball",$J270:CA270))))</f>
        <v>0</v>
      </c>
      <c r="CC270" s="3">
        <f t="shared" si="422"/>
        <v>0</v>
      </c>
      <c r="CD270" s="104">
        <f t="shared" si="469"/>
        <v>0</v>
      </c>
      <c r="CE270" s="3">
        <f t="shared" si="470"/>
        <v>0</v>
      </c>
      <c r="CF270" s="3">
        <f t="shared" si="471"/>
        <v>0</v>
      </c>
      <c r="CG270" s="3">
        <f t="shared" si="394"/>
        <v>0</v>
      </c>
      <c r="CH270" s="3">
        <f t="shared" si="395"/>
        <v>0</v>
      </c>
      <c r="CI270" s="3">
        <f>IF(CD270=0,0,IF(CF270-CG270=0,0,MIN(CF270-CG270,$D$1-$C270-SUMIF($J$15:CH$15,"Snowball",$J270:CH270))))</f>
        <v>0</v>
      </c>
      <c r="CJ270" s="3">
        <f t="shared" si="423"/>
        <v>0</v>
      </c>
      <c r="CK270" s="104">
        <f t="shared" si="472"/>
        <v>0</v>
      </c>
      <c r="CL270" s="3">
        <f t="shared" si="473"/>
        <v>0</v>
      </c>
      <c r="CM270" s="3">
        <f t="shared" si="474"/>
        <v>0</v>
      </c>
      <c r="CN270" s="3">
        <f t="shared" si="396"/>
        <v>0</v>
      </c>
      <c r="CO270" s="3">
        <f t="shared" si="397"/>
        <v>0</v>
      </c>
      <c r="CP270" s="3">
        <f>IF(CK270=0,0,IF(CM270-CN270=0,0,MIN(CM270-CN270,$D$1-$C270-SUMIF($J$15:CO$15,"Snowball",$J270:CO270))))</f>
        <v>0</v>
      </c>
      <c r="CQ270" s="3">
        <f t="shared" si="424"/>
        <v>0</v>
      </c>
      <c r="CR270" s="104">
        <f t="shared" si="475"/>
        <v>0</v>
      </c>
      <c r="CS270" s="3">
        <f t="shared" si="476"/>
        <v>0</v>
      </c>
      <c r="CT270" s="3">
        <f t="shared" si="477"/>
        <v>0</v>
      </c>
      <c r="CU270" s="3">
        <f t="shared" si="398"/>
        <v>0</v>
      </c>
      <c r="CV270" s="3">
        <f t="shared" si="399"/>
        <v>0</v>
      </c>
      <c r="CW270" s="3">
        <f>IF(CR270=0,0,IF(CT270-CU270=0,0,MIN(CT270-CU270,$D$1-$C270-SUMIF($J$15:CV$15,"Snowball",$J270:CV270))))</f>
        <v>0</v>
      </c>
      <c r="CX270" s="3">
        <f t="shared" si="425"/>
        <v>0</v>
      </c>
      <c r="CY270" s="104">
        <f t="shared" si="478"/>
        <v>0</v>
      </c>
      <c r="CZ270" s="3">
        <f t="shared" si="479"/>
        <v>0</v>
      </c>
      <c r="DA270" s="3">
        <f t="shared" si="480"/>
        <v>0</v>
      </c>
      <c r="DB270" s="3">
        <f t="shared" si="400"/>
        <v>0</v>
      </c>
      <c r="DC270" s="3">
        <f t="shared" si="401"/>
        <v>0</v>
      </c>
      <c r="DD270" s="3">
        <f>IF(CY270=0,0,IF(DA270-DB270=0,0,MIN(DA270-DB270,$D$1-$C270-SUMIF($J$15:DC$15,"Snowball",$J270:DC270))))</f>
        <v>0</v>
      </c>
      <c r="DE270" s="3">
        <f t="shared" si="426"/>
        <v>0</v>
      </c>
      <c r="DF270" s="104">
        <f t="shared" si="481"/>
        <v>0</v>
      </c>
      <c r="DG270" s="3">
        <f t="shared" si="482"/>
        <v>0</v>
      </c>
      <c r="DH270" s="3">
        <f t="shared" si="483"/>
        <v>0</v>
      </c>
      <c r="DI270" s="3">
        <f t="shared" si="402"/>
        <v>0</v>
      </c>
      <c r="DJ270" s="3">
        <f t="shared" si="403"/>
        <v>0</v>
      </c>
      <c r="DK270" s="3">
        <f>IF(DF270=0,0,IF(DH270-DI270=0,0,MIN(DH270-DI270,$D$1-$C270-SUMIF($J$15:DJ$15,"Snowball",$J270:DJ270))))</f>
        <v>0</v>
      </c>
      <c r="DL270" s="3">
        <f t="shared" si="427"/>
        <v>0</v>
      </c>
      <c r="DM270" s="104">
        <f t="shared" si="484"/>
        <v>0</v>
      </c>
      <c r="DN270" s="3">
        <f t="shared" si="485"/>
        <v>0</v>
      </c>
      <c r="DO270" s="3">
        <f t="shared" si="486"/>
        <v>0</v>
      </c>
      <c r="DP270" s="3">
        <f t="shared" si="404"/>
        <v>0</v>
      </c>
      <c r="DQ270" s="3">
        <f t="shared" si="405"/>
        <v>0</v>
      </c>
      <c r="DR270" s="3">
        <f>IF(DM270=0,0,IF(DO270-DP270=0,0,MIN(DO270-DP270,$D$1-$C270-SUMIF($J$15:DQ$15,"Snowball",$J270:DQ270))))</f>
        <v>0</v>
      </c>
      <c r="DS270" s="3">
        <f t="shared" si="428"/>
        <v>0</v>
      </c>
      <c r="DT270" s="104">
        <f t="shared" si="487"/>
        <v>0</v>
      </c>
      <c r="DU270" s="3">
        <f t="shared" si="488"/>
        <v>0</v>
      </c>
      <c r="DV270" s="3">
        <f t="shared" si="489"/>
        <v>0</v>
      </c>
      <c r="DW270" s="3">
        <f t="shared" si="406"/>
        <v>0</v>
      </c>
      <c r="DX270" s="3">
        <f t="shared" si="407"/>
        <v>0</v>
      </c>
      <c r="DY270" s="3">
        <f>IF(DT270=0,0,IF(DV270-DW270=0,0,MIN(DV270-DW270,$D$1-$C270-SUMIF($J$15:DX$15,"Snowball",$J270:DX270))))</f>
        <v>0</v>
      </c>
      <c r="DZ270" s="3">
        <f t="shared" si="429"/>
        <v>0</v>
      </c>
      <c r="EA270" s="104">
        <f t="shared" si="490"/>
        <v>0</v>
      </c>
      <c r="EB270" s="3">
        <f t="shared" si="491"/>
        <v>0</v>
      </c>
      <c r="EC270" s="3">
        <f t="shared" si="492"/>
        <v>0</v>
      </c>
      <c r="ED270" s="3">
        <f t="shared" si="408"/>
        <v>0</v>
      </c>
      <c r="EE270" s="3">
        <f t="shared" si="409"/>
        <v>0</v>
      </c>
      <c r="EF270" s="3">
        <f>IF(EA270=0,0,IF(EC270-ED270=0,0,MIN(EC270-ED270,$D$1-$C270-SUMIF($J$15:EE$15,"Snowball",$J270:EE270))))</f>
        <v>0</v>
      </c>
      <c r="EG270" s="3">
        <f t="shared" si="430"/>
        <v>0</v>
      </c>
      <c r="EH270" s="104">
        <f t="shared" si="493"/>
        <v>0</v>
      </c>
      <c r="EI270" s="3">
        <f t="shared" si="494"/>
        <v>0</v>
      </c>
      <c r="EJ270" s="3">
        <f t="shared" si="495"/>
        <v>0</v>
      </c>
      <c r="EK270" s="3">
        <f t="shared" si="410"/>
        <v>0</v>
      </c>
      <c r="EL270" s="3">
        <f t="shared" si="411"/>
        <v>0</v>
      </c>
      <c r="EM270" s="3">
        <f>IF(EH270=0,0,IF(EJ270-EK270=0,0,MIN(EJ270-EK270,$D$1-$C270-SUMIF($J$15:EL$15,"Snowball",$J270:EL270))))</f>
        <v>0</v>
      </c>
      <c r="EN270" s="3">
        <f t="shared" si="431"/>
        <v>0</v>
      </c>
    </row>
    <row r="271" spans="1:144" x14ac:dyDescent="0.25">
      <c r="A271" s="1" t="s">
        <v>271</v>
      </c>
      <c r="B271" s="76">
        <f t="shared" si="432"/>
        <v>0</v>
      </c>
      <c r="C271" s="3">
        <f t="shared" si="433"/>
        <v>0</v>
      </c>
      <c r="D271" s="101">
        <f t="shared" si="434"/>
        <v>0</v>
      </c>
      <c r="E271" s="104">
        <f t="shared" si="435"/>
        <v>0</v>
      </c>
      <c r="F271" s="3">
        <f t="shared" si="436"/>
        <v>0</v>
      </c>
      <c r="G271" s="3">
        <f t="shared" si="437"/>
        <v>0</v>
      </c>
      <c r="H271" s="3">
        <f t="shared" si="372"/>
        <v>0</v>
      </c>
      <c r="I271" s="3">
        <f t="shared" si="373"/>
        <v>0</v>
      </c>
      <c r="J271" s="3">
        <f t="shared" si="438"/>
        <v>0</v>
      </c>
      <c r="K271" s="3">
        <f t="shared" si="412"/>
        <v>0</v>
      </c>
      <c r="L271" s="104">
        <f t="shared" si="439"/>
        <v>0</v>
      </c>
      <c r="M271" s="3">
        <f t="shared" si="440"/>
        <v>0</v>
      </c>
      <c r="N271" s="3">
        <f t="shared" si="441"/>
        <v>0</v>
      </c>
      <c r="O271" s="3">
        <f t="shared" si="374"/>
        <v>0</v>
      </c>
      <c r="P271" s="3">
        <f t="shared" si="375"/>
        <v>0</v>
      </c>
      <c r="Q271" s="3">
        <f>IF(L271=0,0,IF(N271-O271=0,0,MIN(N271-O271,$D$1-$C271-SUMIF($J$15:P$15,"Snowball",$J271:P271))))</f>
        <v>0</v>
      </c>
      <c r="R271" s="3">
        <f t="shared" si="413"/>
        <v>0</v>
      </c>
      <c r="S271" s="104">
        <f t="shared" si="442"/>
        <v>0</v>
      </c>
      <c r="T271" s="3">
        <f t="shared" si="443"/>
        <v>0</v>
      </c>
      <c r="U271" s="3">
        <f t="shared" si="444"/>
        <v>0</v>
      </c>
      <c r="V271" s="3">
        <f t="shared" si="376"/>
        <v>0</v>
      </c>
      <c r="W271" s="3">
        <f t="shared" si="377"/>
        <v>0</v>
      </c>
      <c r="X271" s="3">
        <f>IF(S271=0,0,IF(U271-V271=0,0,MIN(U271-V271,$D$1-$C271-SUMIF($J$15:W$15,"Snowball",$J271:W271))))</f>
        <v>0</v>
      </c>
      <c r="Y271" s="3">
        <f t="shared" si="414"/>
        <v>0</v>
      </c>
      <c r="Z271" s="104">
        <f t="shared" si="445"/>
        <v>0</v>
      </c>
      <c r="AA271" s="3">
        <f t="shared" si="446"/>
        <v>0</v>
      </c>
      <c r="AB271" s="3">
        <f t="shared" si="447"/>
        <v>0</v>
      </c>
      <c r="AC271" s="3">
        <f t="shared" si="378"/>
        <v>0</v>
      </c>
      <c r="AD271" s="3">
        <f t="shared" si="379"/>
        <v>0</v>
      </c>
      <c r="AE271" s="3">
        <f>IF(Z271=0,0,IF(AB271-AC271=0,0,MIN(AB271-AC271,$D$1-$C271-SUMIF($J$15:AD$15,"Snowball",$J271:AD271))))</f>
        <v>0</v>
      </c>
      <c r="AF271" s="3">
        <f t="shared" si="415"/>
        <v>0</v>
      </c>
      <c r="AG271" s="104">
        <f t="shared" si="448"/>
        <v>0</v>
      </c>
      <c r="AH271" s="3">
        <f t="shared" si="449"/>
        <v>0</v>
      </c>
      <c r="AI271" s="3">
        <f t="shared" si="450"/>
        <v>0</v>
      </c>
      <c r="AJ271" s="3">
        <f t="shared" si="380"/>
        <v>0</v>
      </c>
      <c r="AK271" s="3">
        <f t="shared" si="381"/>
        <v>0</v>
      </c>
      <c r="AL271" s="3">
        <f>IF(AG271=0,0,IF(AI271-AJ271=0,0,MIN(AI271-AJ271,$D$1-$C271-SUMIF($J$15:AK$15,"Snowball",$J271:AK271))))</f>
        <v>0</v>
      </c>
      <c r="AM271" s="3">
        <f t="shared" si="416"/>
        <v>0</v>
      </c>
      <c r="AN271" s="104">
        <f t="shared" si="451"/>
        <v>0</v>
      </c>
      <c r="AO271" s="3">
        <f t="shared" si="452"/>
        <v>0</v>
      </c>
      <c r="AP271" s="3">
        <f t="shared" si="453"/>
        <v>0</v>
      </c>
      <c r="AQ271" s="3">
        <f t="shared" si="382"/>
        <v>0</v>
      </c>
      <c r="AR271" s="3">
        <f t="shared" si="383"/>
        <v>0</v>
      </c>
      <c r="AS271" s="3">
        <f>IF(AN271=0,0,IF(AP271-AQ271=0,0,MIN(AP271-AQ271,$D$1-$C271-SUMIF($J$15:AR$15,"Snowball",$J271:AR271))))</f>
        <v>0</v>
      </c>
      <c r="AT271" s="3">
        <f t="shared" si="417"/>
        <v>0</v>
      </c>
      <c r="AU271" s="104">
        <f t="shared" si="454"/>
        <v>0</v>
      </c>
      <c r="AV271" s="3">
        <f t="shared" si="455"/>
        <v>0</v>
      </c>
      <c r="AW271" s="3">
        <f t="shared" si="456"/>
        <v>0</v>
      </c>
      <c r="AX271" s="3">
        <f t="shared" si="384"/>
        <v>0</v>
      </c>
      <c r="AY271" s="3">
        <f t="shared" si="385"/>
        <v>0</v>
      </c>
      <c r="AZ271" s="3">
        <f>IF(AU271=0,0,IF(AW271-AX271=0,0,MIN(AW271-AX271,$D$1-$C271-SUMIF($J$15:AY$15,"Snowball",$J271:AY271))))</f>
        <v>0</v>
      </c>
      <c r="BA271" s="3">
        <f t="shared" si="418"/>
        <v>0</v>
      </c>
      <c r="BB271" s="104">
        <f t="shared" si="457"/>
        <v>0</v>
      </c>
      <c r="BC271" s="3">
        <f t="shared" si="458"/>
        <v>0</v>
      </c>
      <c r="BD271" s="3">
        <f t="shared" si="459"/>
        <v>0</v>
      </c>
      <c r="BE271" s="3">
        <f t="shared" si="386"/>
        <v>0</v>
      </c>
      <c r="BF271" s="3">
        <f t="shared" si="387"/>
        <v>0</v>
      </c>
      <c r="BG271" s="3">
        <f>IF(BB271=0,0,IF(BD271-BE271=0,0,MIN(BD271-BE271,$D$1-$C271-SUMIF($J$15:BF$15,"Snowball",$J271:BF271))))</f>
        <v>0</v>
      </c>
      <c r="BH271" s="3">
        <f t="shared" si="419"/>
        <v>0</v>
      </c>
      <c r="BI271" s="104">
        <f t="shared" si="460"/>
        <v>0</v>
      </c>
      <c r="BJ271" s="3">
        <f t="shared" si="461"/>
        <v>0</v>
      </c>
      <c r="BK271" s="3">
        <f t="shared" si="462"/>
        <v>0</v>
      </c>
      <c r="BL271" s="3">
        <f t="shared" si="388"/>
        <v>0</v>
      </c>
      <c r="BM271" s="3">
        <f t="shared" si="389"/>
        <v>0</v>
      </c>
      <c r="BN271" s="3">
        <f>IF(BI271=0,0,IF(BK271-BL271=0,0,MIN(BK271-BL271,$D$1-$C271-SUMIF($J$15:BM$15,"Snowball",$J271:BM271))))</f>
        <v>0</v>
      </c>
      <c r="BO271" s="3">
        <f t="shared" si="420"/>
        <v>0</v>
      </c>
      <c r="BP271" s="104">
        <f t="shared" si="463"/>
        <v>0</v>
      </c>
      <c r="BQ271" s="3">
        <f t="shared" si="464"/>
        <v>0</v>
      </c>
      <c r="BR271" s="3">
        <f t="shared" si="465"/>
        <v>0</v>
      </c>
      <c r="BS271" s="3">
        <f t="shared" si="390"/>
        <v>0</v>
      </c>
      <c r="BT271" s="3">
        <f t="shared" si="391"/>
        <v>0</v>
      </c>
      <c r="BU271" s="3">
        <f>IF(BP271=0,0,IF(BR271-BS271=0,0,MIN(BR271-BS271,$D$1-$C271-SUMIF($J$15:BT$15,"Snowball",$J271:BT271))))</f>
        <v>0</v>
      </c>
      <c r="BV271" s="3">
        <f t="shared" si="421"/>
        <v>0</v>
      </c>
      <c r="BW271" s="104">
        <f t="shared" si="466"/>
        <v>0</v>
      </c>
      <c r="BX271" s="3">
        <f t="shared" si="467"/>
        <v>0</v>
      </c>
      <c r="BY271" s="3">
        <f t="shared" si="468"/>
        <v>0</v>
      </c>
      <c r="BZ271" s="3">
        <f t="shared" si="392"/>
        <v>0</v>
      </c>
      <c r="CA271" s="3">
        <f t="shared" si="393"/>
        <v>0</v>
      </c>
      <c r="CB271" s="3">
        <f>IF(BW271=0,0,IF(BY271-BZ271=0,0,MIN(BY271-BZ271,$D$1-$C271-SUMIF($J$15:CA$15,"Snowball",$J271:CA271))))</f>
        <v>0</v>
      </c>
      <c r="CC271" s="3">
        <f t="shared" si="422"/>
        <v>0</v>
      </c>
      <c r="CD271" s="104">
        <f t="shared" si="469"/>
        <v>0</v>
      </c>
      <c r="CE271" s="3">
        <f t="shared" si="470"/>
        <v>0</v>
      </c>
      <c r="CF271" s="3">
        <f t="shared" si="471"/>
        <v>0</v>
      </c>
      <c r="CG271" s="3">
        <f t="shared" si="394"/>
        <v>0</v>
      </c>
      <c r="CH271" s="3">
        <f t="shared" si="395"/>
        <v>0</v>
      </c>
      <c r="CI271" s="3">
        <f>IF(CD271=0,0,IF(CF271-CG271=0,0,MIN(CF271-CG271,$D$1-$C271-SUMIF($J$15:CH$15,"Snowball",$J271:CH271))))</f>
        <v>0</v>
      </c>
      <c r="CJ271" s="3">
        <f t="shared" si="423"/>
        <v>0</v>
      </c>
      <c r="CK271" s="104">
        <f t="shared" si="472"/>
        <v>0</v>
      </c>
      <c r="CL271" s="3">
        <f t="shared" si="473"/>
        <v>0</v>
      </c>
      <c r="CM271" s="3">
        <f t="shared" si="474"/>
        <v>0</v>
      </c>
      <c r="CN271" s="3">
        <f t="shared" si="396"/>
        <v>0</v>
      </c>
      <c r="CO271" s="3">
        <f t="shared" si="397"/>
        <v>0</v>
      </c>
      <c r="CP271" s="3">
        <f>IF(CK271=0,0,IF(CM271-CN271=0,0,MIN(CM271-CN271,$D$1-$C271-SUMIF($J$15:CO$15,"Snowball",$J271:CO271))))</f>
        <v>0</v>
      </c>
      <c r="CQ271" s="3">
        <f t="shared" si="424"/>
        <v>0</v>
      </c>
      <c r="CR271" s="104">
        <f t="shared" si="475"/>
        <v>0</v>
      </c>
      <c r="CS271" s="3">
        <f t="shared" si="476"/>
        <v>0</v>
      </c>
      <c r="CT271" s="3">
        <f t="shared" si="477"/>
        <v>0</v>
      </c>
      <c r="CU271" s="3">
        <f t="shared" si="398"/>
        <v>0</v>
      </c>
      <c r="CV271" s="3">
        <f t="shared" si="399"/>
        <v>0</v>
      </c>
      <c r="CW271" s="3">
        <f>IF(CR271=0,0,IF(CT271-CU271=0,0,MIN(CT271-CU271,$D$1-$C271-SUMIF($J$15:CV$15,"Snowball",$J271:CV271))))</f>
        <v>0</v>
      </c>
      <c r="CX271" s="3">
        <f t="shared" si="425"/>
        <v>0</v>
      </c>
      <c r="CY271" s="104">
        <f t="shared" si="478"/>
        <v>0</v>
      </c>
      <c r="CZ271" s="3">
        <f t="shared" si="479"/>
        <v>0</v>
      </c>
      <c r="DA271" s="3">
        <f t="shared" si="480"/>
        <v>0</v>
      </c>
      <c r="DB271" s="3">
        <f t="shared" si="400"/>
        <v>0</v>
      </c>
      <c r="DC271" s="3">
        <f t="shared" si="401"/>
        <v>0</v>
      </c>
      <c r="DD271" s="3">
        <f>IF(CY271=0,0,IF(DA271-DB271=0,0,MIN(DA271-DB271,$D$1-$C271-SUMIF($J$15:DC$15,"Snowball",$J271:DC271))))</f>
        <v>0</v>
      </c>
      <c r="DE271" s="3">
        <f t="shared" si="426"/>
        <v>0</v>
      </c>
      <c r="DF271" s="104">
        <f t="shared" si="481"/>
        <v>0</v>
      </c>
      <c r="DG271" s="3">
        <f t="shared" si="482"/>
        <v>0</v>
      </c>
      <c r="DH271" s="3">
        <f t="shared" si="483"/>
        <v>0</v>
      </c>
      <c r="DI271" s="3">
        <f t="shared" si="402"/>
        <v>0</v>
      </c>
      <c r="DJ271" s="3">
        <f t="shared" si="403"/>
        <v>0</v>
      </c>
      <c r="DK271" s="3">
        <f>IF(DF271=0,0,IF(DH271-DI271=0,0,MIN(DH271-DI271,$D$1-$C271-SUMIF($J$15:DJ$15,"Snowball",$J271:DJ271))))</f>
        <v>0</v>
      </c>
      <c r="DL271" s="3">
        <f t="shared" si="427"/>
        <v>0</v>
      </c>
      <c r="DM271" s="104">
        <f t="shared" si="484"/>
        <v>0</v>
      </c>
      <c r="DN271" s="3">
        <f t="shared" si="485"/>
        <v>0</v>
      </c>
      <c r="DO271" s="3">
        <f t="shared" si="486"/>
        <v>0</v>
      </c>
      <c r="DP271" s="3">
        <f t="shared" si="404"/>
        <v>0</v>
      </c>
      <c r="DQ271" s="3">
        <f t="shared" si="405"/>
        <v>0</v>
      </c>
      <c r="DR271" s="3">
        <f>IF(DM271=0,0,IF(DO271-DP271=0,0,MIN(DO271-DP271,$D$1-$C271-SUMIF($J$15:DQ$15,"Snowball",$J271:DQ271))))</f>
        <v>0</v>
      </c>
      <c r="DS271" s="3">
        <f t="shared" si="428"/>
        <v>0</v>
      </c>
      <c r="DT271" s="104">
        <f t="shared" si="487"/>
        <v>0</v>
      </c>
      <c r="DU271" s="3">
        <f t="shared" si="488"/>
        <v>0</v>
      </c>
      <c r="DV271" s="3">
        <f t="shared" si="489"/>
        <v>0</v>
      </c>
      <c r="DW271" s="3">
        <f t="shared" si="406"/>
        <v>0</v>
      </c>
      <c r="DX271" s="3">
        <f t="shared" si="407"/>
        <v>0</v>
      </c>
      <c r="DY271" s="3">
        <f>IF(DT271=0,0,IF(DV271-DW271=0,0,MIN(DV271-DW271,$D$1-$C271-SUMIF($J$15:DX$15,"Snowball",$J271:DX271))))</f>
        <v>0</v>
      </c>
      <c r="DZ271" s="3">
        <f t="shared" si="429"/>
        <v>0</v>
      </c>
      <c r="EA271" s="104">
        <f t="shared" si="490"/>
        <v>0</v>
      </c>
      <c r="EB271" s="3">
        <f t="shared" si="491"/>
        <v>0</v>
      </c>
      <c r="EC271" s="3">
        <f t="shared" si="492"/>
        <v>0</v>
      </c>
      <c r="ED271" s="3">
        <f t="shared" si="408"/>
        <v>0</v>
      </c>
      <c r="EE271" s="3">
        <f t="shared" si="409"/>
        <v>0</v>
      </c>
      <c r="EF271" s="3">
        <f>IF(EA271=0,0,IF(EC271-ED271=0,0,MIN(EC271-ED271,$D$1-$C271-SUMIF($J$15:EE$15,"Snowball",$J271:EE271))))</f>
        <v>0</v>
      </c>
      <c r="EG271" s="3">
        <f t="shared" si="430"/>
        <v>0</v>
      </c>
      <c r="EH271" s="104">
        <f t="shared" si="493"/>
        <v>0</v>
      </c>
      <c r="EI271" s="3">
        <f t="shared" si="494"/>
        <v>0</v>
      </c>
      <c r="EJ271" s="3">
        <f t="shared" si="495"/>
        <v>0</v>
      </c>
      <c r="EK271" s="3">
        <f t="shared" si="410"/>
        <v>0</v>
      </c>
      <c r="EL271" s="3">
        <f t="shared" si="411"/>
        <v>0</v>
      </c>
      <c r="EM271" s="3">
        <f>IF(EH271=0,0,IF(EJ271-EK271=0,0,MIN(EJ271-EK271,$D$1-$C271-SUMIF($J$15:EL$15,"Snowball",$J271:EL271))))</f>
        <v>0</v>
      </c>
      <c r="EN271" s="3">
        <f t="shared" si="431"/>
        <v>0</v>
      </c>
    </row>
    <row r="272" spans="1:144" x14ac:dyDescent="0.25">
      <c r="A272" s="1" t="s">
        <v>272</v>
      </c>
      <c r="B272" s="76">
        <f t="shared" si="432"/>
        <v>0</v>
      </c>
      <c r="C272" s="3">
        <f t="shared" si="433"/>
        <v>0</v>
      </c>
      <c r="D272" s="101">
        <f t="shared" si="434"/>
        <v>0</v>
      </c>
      <c r="E272" s="104">
        <f t="shared" si="435"/>
        <v>0</v>
      </c>
      <c r="F272" s="3">
        <f t="shared" si="436"/>
        <v>0</v>
      </c>
      <c r="G272" s="3">
        <f t="shared" si="437"/>
        <v>0</v>
      </c>
      <c r="H272" s="3">
        <f t="shared" ref="H272:H335" si="496">IFERROR(MIN(G$8,G272),0)</f>
        <v>0</v>
      </c>
      <c r="I272" s="3">
        <f t="shared" ref="I272:I335" si="497">IF(G272-H272=0,0,G272-MIN(G272,H272+J272))</f>
        <v>0</v>
      </c>
      <c r="J272" s="3">
        <f t="shared" si="438"/>
        <v>0</v>
      </c>
      <c r="K272" s="3">
        <f t="shared" si="412"/>
        <v>0</v>
      </c>
      <c r="L272" s="104">
        <f t="shared" si="439"/>
        <v>0</v>
      </c>
      <c r="M272" s="3">
        <f t="shared" si="440"/>
        <v>0</v>
      </c>
      <c r="N272" s="3">
        <f t="shared" si="441"/>
        <v>0</v>
      </c>
      <c r="O272" s="3">
        <f t="shared" ref="O272:O335" si="498">IFERROR(MIN(N$8,N272),0)</f>
        <v>0</v>
      </c>
      <c r="P272" s="3">
        <f t="shared" ref="P272:P335" si="499">IF(N272-O272=0,0,N272-MIN(N272,O272+Q272))</f>
        <v>0</v>
      </c>
      <c r="Q272" s="3">
        <f>IF(L272=0,0,IF(N272-O272=0,0,MIN(N272-O272,$D$1-$C272-SUMIF($J$15:P$15,"Snowball",$J272:P272))))</f>
        <v>0</v>
      </c>
      <c r="R272" s="3">
        <f t="shared" si="413"/>
        <v>0</v>
      </c>
      <c r="S272" s="104">
        <f t="shared" si="442"/>
        <v>0</v>
      </c>
      <c r="T272" s="3">
        <f t="shared" si="443"/>
        <v>0</v>
      </c>
      <c r="U272" s="3">
        <f t="shared" si="444"/>
        <v>0</v>
      </c>
      <c r="V272" s="3">
        <f t="shared" ref="V272:V335" si="500">IFERROR(MIN(U$8,U272),0)</f>
        <v>0</v>
      </c>
      <c r="W272" s="3">
        <f t="shared" ref="W272:W335" si="501">IF(U272-V272=0,0,U272-MIN(U272,V272+X272))</f>
        <v>0</v>
      </c>
      <c r="X272" s="3">
        <f>IF(S272=0,0,IF(U272-V272=0,0,MIN(U272-V272,$D$1-$C272-SUMIF($J$15:W$15,"Snowball",$J272:W272))))</f>
        <v>0</v>
      </c>
      <c r="Y272" s="3">
        <f t="shared" si="414"/>
        <v>0</v>
      </c>
      <c r="Z272" s="104">
        <f t="shared" si="445"/>
        <v>0</v>
      </c>
      <c r="AA272" s="3">
        <f t="shared" si="446"/>
        <v>0</v>
      </c>
      <c r="AB272" s="3">
        <f t="shared" si="447"/>
        <v>0</v>
      </c>
      <c r="AC272" s="3">
        <f t="shared" ref="AC272:AC335" si="502">IFERROR(MIN(AB$8,AB272),0)</f>
        <v>0</v>
      </c>
      <c r="AD272" s="3">
        <f t="shared" ref="AD272:AD335" si="503">IF(AB272-AC272=0,0,AB272-MIN(AB272,AC272+AE272))</f>
        <v>0</v>
      </c>
      <c r="AE272" s="3">
        <f>IF(Z272=0,0,IF(AB272-AC272=0,0,MIN(AB272-AC272,$D$1-$C272-SUMIF($J$15:AD$15,"Snowball",$J272:AD272))))</f>
        <v>0</v>
      </c>
      <c r="AF272" s="3">
        <f t="shared" si="415"/>
        <v>0</v>
      </c>
      <c r="AG272" s="104">
        <f t="shared" si="448"/>
        <v>0</v>
      </c>
      <c r="AH272" s="3">
        <f t="shared" si="449"/>
        <v>0</v>
      </c>
      <c r="AI272" s="3">
        <f t="shared" si="450"/>
        <v>0</v>
      </c>
      <c r="AJ272" s="3">
        <f t="shared" ref="AJ272:AJ335" si="504">IFERROR(MIN(AI$8,AI272),0)</f>
        <v>0</v>
      </c>
      <c r="AK272" s="3">
        <f t="shared" ref="AK272:AK335" si="505">IF(AI272-AJ272=0,0,AI272-MIN(AI272,AJ272+AL272))</f>
        <v>0</v>
      </c>
      <c r="AL272" s="3">
        <f>IF(AG272=0,0,IF(AI272-AJ272=0,0,MIN(AI272-AJ272,$D$1-$C272-SUMIF($J$15:AK$15,"Snowball",$J272:AK272))))</f>
        <v>0</v>
      </c>
      <c r="AM272" s="3">
        <f t="shared" si="416"/>
        <v>0</v>
      </c>
      <c r="AN272" s="104">
        <f t="shared" si="451"/>
        <v>0</v>
      </c>
      <c r="AO272" s="3">
        <f t="shared" si="452"/>
        <v>0</v>
      </c>
      <c r="AP272" s="3">
        <f t="shared" si="453"/>
        <v>0</v>
      </c>
      <c r="AQ272" s="3">
        <f t="shared" ref="AQ272:AQ335" si="506">IFERROR(MIN(AP$8,AP272),0)</f>
        <v>0</v>
      </c>
      <c r="AR272" s="3">
        <f t="shared" ref="AR272:AR335" si="507">IF(AP272-AQ272=0,0,AP272-MIN(AP272,AQ272+AS272))</f>
        <v>0</v>
      </c>
      <c r="AS272" s="3">
        <f>IF(AN272=0,0,IF(AP272-AQ272=0,0,MIN(AP272-AQ272,$D$1-$C272-SUMIF($J$15:AR$15,"Snowball",$J272:AR272))))</f>
        <v>0</v>
      </c>
      <c r="AT272" s="3">
        <f t="shared" si="417"/>
        <v>0</v>
      </c>
      <c r="AU272" s="104">
        <f t="shared" si="454"/>
        <v>0</v>
      </c>
      <c r="AV272" s="3">
        <f t="shared" si="455"/>
        <v>0</v>
      </c>
      <c r="AW272" s="3">
        <f t="shared" si="456"/>
        <v>0</v>
      </c>
      <c r="AX272" s="3">
        <f t="shared" ref="AX272:AX335" si="508">IFERROR(MIN(AW$8,AW272),0)</f>
        <v>0</v>
      </c>
      <c r="AY272" s="3">
        <f t="shared" ref="AY272:AY335" si="509">IF(AW272-AX272=0,0,AW272-MIN(AW272,AX272+AZ272))</f>
        <v>0</v>
      </c>
      <c r="AZ272" s="3">
        <f>IF(AU272=0,0,IF(AW272-AX272=0,0,MIN(AW272-AX272,$D$1-$C272-SUMIF($J$15:AY$15,"Snowball",$J272:AY272))))</f>
        <v>0</v>
      </c>
      <c r="BA272" s="3">
        <f t="shared" si="418"/>
        <v>0</v>
      </c>
      <c r="BB272" s="104">
        <f t="shared" si="457"/>
        <v>0</v>
      </c>
      <c r="BC272" s="3">
        <f t="shared" si="458"/>
        <v>0</v>
      </c>
      <c r="BD272" s="3">
        <f t="shared" si="459"/>
        <v>0</v>
      </c>
      <c r="BE272" s="3">
        <f t="shared" ref="BE272:BE335" si="510">IFERROR(MIN(BD$8,BD272),0)</f>
        <v>0</v>
      </c>
      <c r="BF272" s="3">
        <f t="shared" ref="BF272:BF335" si="511">IF(BD272-BE272=0,0,BD272-MIN(BD272,BE272+BG272))</f>
        <v>0</v>
      </c>
      <c r="BG272" s="3">
        <f>IF(BB272=0,0,IF(BD272-BE272=0,0,MIN(BD272-BE272,$D$1-$C272-SUMIF($J$15:BF$15,"Snowball",$J272:BF272))))</f>
        <v>0</v>
      </c>
      <c r="BH272" s="3">
        <f t="shared" si="419"/>
        <v>0</v>
      </c>
      <c r="BI272" s="104">
        <f t="shared" si="460"/>
        <v>0</v>
      </c>
      <c r="BJ272" s="3">
        <f t="shared" si="461"/>
        <v>0</v>
      </c>
      <c r="BK272" s="3">
        <f t="shared" si="462"/>
        <v>0</v>
      </c>
      <c r="BL272" s="3">
        <f t="shared" ref="BL272:BL335" si="512">IFERROR(MIN(BK$8,BK272),0)</f>
        <v>0</v>
      </c>
      <c r="BM272" s="3">
        <f t="shared" ref="BM272:BM335" si="513">IF(BK272-BL272=0,0,BK272-MIN(BK272,BL272+BN272))</f>
        <v>0</v>
      </c>
      <c r="BN272" s="3">
        <f>IF(BI272=0,0,IF(BK272-BL272=0,0,MIN(BK272-BL272,$D$1-$C272-SUMIF($J$15:BM$15,"Snowball",$J272:BM272))))</f>
        <v>0</v>
      </c>
      <c r="BO272" s="3">
        <f t="shared" si="420"/>
        <v>0</v>
      </c>
      <c r="BP272" s="104">
        <f t="shared" si="463"/>
        <v>0</v>
      </c>
      <c r="BQ272" s="3">
        <f t="shared" si="464"/>
        <v>0</v>
      </c>
      <c r="BR272" s="3">
        <f t="shared" si="465"/>
        <v>0</v>
      </c>
      <c r="BS272" s="3">
        <f t="shared" ref="BS272:BS335" si="514">IFERROR(MIN(BR$8,BR272),0)</f>
        <v>0</v>
      </c>
      <c r="BT272" s="3">
        <f t="shared" ref="BT272:BT335" si="515">IF(BR272-BS272=0,0,BR272-MIN(BR272,BS272+BU272))</f>
        <v>0</v>
      </c>
      <c r="BU272" s="3">
        <f>IF(BP272=0,0,IF(BR272-BS272=0,0,MIN(BR272-BS272,$D$1-$C272-SUMIF($J$15:BT$15,"Snowball",$J272:BT272))))</f>
        <v>0</v>
      </c>
      <c r="BV272" s="3">
        <f t="shared" si="421"/>
        <v>0</v>
      </c>
      <c r="BW272" s="104">
        <f t="shared" si="466"/>
        <v>0</v>
      </c>
      <c r="BX272" s="3">
        <f t="shared" si="467"/>
        <v>0</v>
      </c>
      <c r="BY272" s="3">
        <f t="shared" si="468"/>
        <v>0</v>
      </c>
      <c r="BZ272" s="3">
        <f t="shared" ref="BZ272:BZ335" si="516">IFERROR(MIN(BY$8,BY272),0)</f>
        <v>0</v>
      </c>
      <c r="CA272" s="3">
        <f t="shared" ref="CA272:CA335" si="517">IF(BY272-BZ272=0,0,BY272-MIN(BY272,BZ272+CB272))</f>
        <v>0</v>
      </c>
      <c r="CB272" s="3">
        <f>IF(BW272=0,0,IF(BY272-BZ272=0,0,MIN(BY272-BZ272,$D$1-$C272-SUMIF($J$15:CA$15,"Snowball",$J272:CA272))))</f>
        <v>0</v>
      </c>
      <c r="CC272" s="3">
        <f t="shared" si="422"/>
        <v>0</v>
      </c>
      <c r="CD272" s="104">
        <f t="shared" si="469"/>
        <v>0</v>
      </c>
      <c r="CE272" s="3">
        <f t="shared" si="470"/>
        <v>0</v>
      </c>
      <c r="CF272" s="3">
        <f t="shared" si="471"/>
        <v>0</v>
      </c>
      <c r="CG272" s="3">
        <f t="shared" ref="CG272:CG335" si="518">IFERROR(MIN(CF$8,CF272),0)</f>
        <v>0</v>
      </c>
      <c r="CH272" s="3">
        <f t="shared" ref="CH272:CH335" si="519">IF(CF272-CG272=0,0,CF272-MIN(CF272,CG272+CI272))</f>
        <v>0</v>
      </c>
      <c r="CI272" s="3">
        <f>IF(CD272=0,0,IF(CF272-CG272=0,0,MIN(CF272-CG272,$D$1-$C272-SUMIF($J$15:CH$15,"Snowball",$J272:CH272))))</f>
        <v>0</v>
      </c>
      <c r="CJ272" s="3">
        <f t="shared" si="423"/>
        <v>0</v>
      </c>
      <c r="CK272" s="104">
        <f t="shared" si="472"/>
        <v>0</v>
      </c>
      <c r="CL272" s="3">
        <f t="shared" si="473"/>
        <v>0</v>
      </c>
      <c r="CM272" s="3">
        <f t="shared" si="474"/>
        <v>0</v>
      </c>
      <c r="CN272" s="3">
        <f t="shared" ref="CN272:CN335" si="520">IFERROR(MIN(CM$8,CM272),0)</f>
        <v>0</v>
      </c>
      <c r="CO272" s="3">
        <f t="shared" ref="CO272:CO335" si="521">IF(CM272-CN272=0,0,CM272-MIN(CM272,CN272+CP272))</f>
        <v>0</v>
      </c>
      <c r="CP272" s="3">
        <f>IF(CK272=0,0,IF(CM272-CN272=0,0,MIN(CM272-CN272,$D$1-$C272-SUMIF($J$15:CO$15,"Snowball",$J272:CO272))))</f>
        <v>0</v>
      </c>
      <c r="CQ272" s="3">
        <f t="shared" si="424"/>
        <v>0</v>
      </c>
      <c r="CR272" s="104">
        <f t="shared" si="475"/>
        <v>0</v>
      </c>
      <c r="CS272" s="3">
        <f t="shared" si="476"/>
        <v>0</v>
      </c>
      <c r="CT272" s="3">
        <f t="shared" si="477"/>
        <v>0</v>
      </c>
      <c r="CU272" s="3">
        <f t="shared" ref="CU272:CU335" si="522">IFERROR(MIN(CT$8,CT272),0)</f>
        <v>0</v>
      </c>
      <c r="CV272" s="3">
        <f t="shared" ref="CV272:CV335" si="523">IF(CT272-CU272=0,0,CT272-MIN(CT272,CU272+CW272))</f>
        <v>0</v>
      </c>
      <c r="CW272" s="3">
        <f>IF(CR272=0,0,IF(CT272-CU272=0,0,MIN(CT272-CU272,$D$1-$C272-SUMIF($J$15:CV$15,"Snowball",$J272:CV272))))</f>
        <v>0</v>
      </c>
      <c r="CX272" s="3">
        <f t="shared" si="425"/>
        <v>0</v>
      </c>
      <c r="CY272" s="104">
        <f t="shared" si="478"/>
        <v>0</v>
      </c>
      <c r="CZ272" s="3">
        <f t="shared" si="479"/>
        <v>0</v>
      </c>
      <c r="DA272" s="3">
        <f t="shared" si="480"/>
        <v>0</v>
      </c>
      <c r="DB272" s="3">
        <f t="shared" ref="DB272:DB335" si="524">IFERROR(MIN(DA$8,DA272),0)</f>
        <v>0</v>
      </c>
      <c r="DC272" s="3">
        <f t="shared" ref="DC272:DC335" si="525">IF(DA272-DB272=0,0,DA272-MIN(DA272,DB272+DD272))</f>
        <v>0</v>
      </c>
      <c r="DD272" s="3">
        <f>IF(CY272=0,0,IF(DA272-DB272=0,0,MIN(DA272-DB272,$D$1-$C272-SUMIF($J$15:DC$15,"Snowball",$J272:DC272))))</f>
        <v>0</v>
      </c>
      <c r="DE272" s="3">
        <f t="shared" si="426"/>
        <v>0</v>
      </c>
      <c r="DF272" s="104">
        <f t="shared" si="481"/>
        <v>0</v>
      </c>
      <c r="DG272" s="3">
        <f t="shared" si="482"/>
        <v>0</v>
      </c>
      <c r="DH272" s="3">
        <f t="shared" si="483"/>
        <v>0</v>
      </c>
      <c r="DI272" s="3">
        <f t="shared" ref="DI272:DI335" si="526">IFERROR(MIN(DH$8,DH272),0)</f>
        <v>0</v>
      </c>
      <c r="DJ272" s="3">
        <f t="shared" ref="DJ272:DJ335" si="527">IF(DH272-DI272=0,0,DH272-MIN(DH272,DI272+DK272))</f>
        <v>0</v>
      </c>
      <c r="DK272" s="3">
        <f>IF(DF272=0,0,IF(DH272-DI272=0,0,MIN(DH272-DI272,$D$1-$C272-SUMIF($J$15:DJ$15,"Snowball",$J272:DJ272))))</f>
        <v>0</v>
      </c>
      <c r="DL272" s="3">
        <f t="shared" si="427"/>
        <v>0</v>
      </c>
      <c r="DM272" s="104">
        <f t="shared" si="484"/>
        <v>0</v>
      </c>
      <c r="DN272" s="3">
        <f t="shared" si="485"/>
        <v>0</v>
      </c>
      <c r="DO272" s="3">
        <f t="shared" si="486"/>
        <v>0</v>
      </c>
      <c r="DP272" s="3">
        <f t="shared" ref="DP272:DP335" si="528">IFERROR(MIN(DO$8,DO272),0)</f>
        <v>0</v>
      </c>
      <c r="DQ272" s="3">
        <f t="shared" ref="DQ272:DQ335" si="529">IF(DO272-DP272=0,0,DO272-MIN(DO272,DP272+DR272))</f>
        <v>0</v>
      </c>
      <c r="DR272" s="3">
        <f>IF(DM272=0,0,IF(DO272-DP272=0,0,MIN(DO272-DP272,$D$1-$C272-SUMIF($J$15:DQ$15,"Snowball",$J272:DQ272))))</f>
        <v>0</v>
      </c>
      <c r="DS272" s="3">
        <f t="shared" si="428"/>
        <v>0</v>
      </c>
      <c r="DT272" s="104">
        <f t="shared" si="487"/>
        <v>0</v>
      </c>
      <c r="DU272" s="3">
        <f t="shared" si="488"/>
        <v>0</v>
      </c>
      <c r="DV272" s="3">
        <f t="shared" si="489"/>
        <v>0</v>
      </c>
      <c r="DW272" s="3">
        <f t="shared" ref="DW272:DW335" si="530">IFERROR(MIN(DV$8,DV272),0)</f>
        <v>0</v>
      </c>
      <c r="DX272" s="3">
        <f t="shared" ref="DX272:DX335" si="531">IF(DV272-DW272=0,0,DV272-MIN(DV272,DW272+DY272))</f>
        <v>0</v>
      </c>
      <c r="DY272" s="3">
        <f>IF(DT272=0,0,IF(DV272-DW272=0,0,MIN(DV272-DW272,$D$1-$C272-SUMIF($J$15:DX$15,"Snowball",$J272:DX272))))</f>
        <v>0</v>
      </c>
      <c r="DZ272" s="3">
        <f t="shared" si="429"/>
        <v>0</v>
      </c>
      <c r="EA272" s="104">
        <f t="shared" si="490"/>
        <v>0</v>
      </c>
      <c r="EB272" s="3">
        <f t="shared" si="491"/>
        <v>0</v>
      </c>
      <c r="EC272" s="3">
        <f t="shared" si="492"/>
        <v>0</v>
      </c>
      <c r="ED272" s="3">
        <f t="shared" ref="ED272:ED335" si="532">IFERROR(MIN(EC$8,EC272),0)</f>
        <v>0</v>
      </c>
      <c r="EE272" s="3">
        <f t="shared" ref="EE272:EE335" si="533">IF(EC272-ED272=0,0,EC272-MIN(EC272,ED272+EF272))</f>
        <v>0</v>
      </c>
      <c r="EF272" s="3">
        <f>IF(EA272=0,0,IF(EC272-ED272=0,0,MIN(EC272-ED272,$D$1-$C272-SUMIF($J$15:EE$15,"Snowball",$J272:EE272))))</f>
        <v>0</v>
      </c>
      <c r="EG272" s="3">
        <f t="shared" si="430"/>
        <v>0</v>
      </c>
      <c r="EH272" s="104">
        <f t="shared" si="493"/>
        <v>0</v>
      </c>
      <c r="EI272" s="3">
        <f t="shared" si="494"/>
        <v>0</v>
      </c>
      <c r="EJ272" s="3">
        <f t="shared" si="495"/>
        <v>0</v>
      </c>
      <c r="EK272" s="3">
        <f t="shared" ref="EK272:EK335" si="534">IFERROR(MIN(EJ$8,EJ272),0)</f>
        <v>0</v>
      </c>
      <c r="EL272" s="3">
        <f t="shared" ref="EL272:EL335" si="535">IF(EJ272-EK272=0,0,EJ272-MIN(EJ272,EK272+EM272))</f>
        <v>0</v>
      </c>
      <c r="EM272" s="3">
        <f>IF(EH272=0,0,IF(EJ272-EK272=0,0,MIN(EJ272-EK272,$D$1-$C272-SUMIF($J$15:EL$15,"Snowball",$J272:EL272))))</f>
        <v>0</v>
      </c>
      <c r="EN272" s="3">
        <f t="shared" si="431"/>
        <v>0</v>
      </c>
    </row>
    <row r="273" spans="1:144" x14ac:dyDescent="0.25">
      <c r="A273" s="1" t="s">
        <v>273</v>
      </c>
      <c r="B273" s="76">
        <f t="shared" si="432"/>
        <v>0</v>
      </c>
      <c r="C273" s="3">
        <f t="shared" si="433"/>
        <v>0</v>
      </c>
      <c r="D273" s="101">
        <f t="shared" si="434"/>
        <v>0</v>
      </c>
      <c r="E273" s="104">
        <f t="shared" si="435"/>
        <v>0</v>
      </c>
      <c r="F273" s="3">
        <f t="shared" si="436"/>
        <v>0</v>
      </c>
      <c r="G273" s="3">
        <f t="shared" si="437"/>
        <v>0</v>
      </c>
      <c r="H273" s="3">
        <f t="shared" si="496"/>
        <v>0</v>
      </c>
      <c r="I273" s="3">
        <f t="shared" si="497"/>
        <v>0</v>
      </c>
      <c r="J273" s="3">
        <f t="shared" si="438"/>
        <v>0</v>
      </c>
      <c r="K273" s="3">
        <f t="shared" ref="K273:K336" si="536">IFERROR(SUM(J273+H273),0)</f>
        <v>0</v>
      </c>
      <c r="L273" s="104">
        <f t="shared" si="439"/>
        <v>0</v>
      </c>
      <c r="M273" s="3">
        <f t="shared" si="440"/>
        <v>0</v>
      </c>
      <c r="N273" s="3">
        <f t="shared" si="441"/>
        <v>0</v>
      </c>
      <c r="O273" s="3">
        <f t="shared" si="498"/>
        <v>0</v>
      </c>
      <c r="P273" s="3">
        <f t="shared" si="499"/>
        <v>0</v>
      </c>
      <c r="Q273" s="3">
        <f>IF(L273=0,0,IF(N273-O273=0,0,MIN(N273-O273,$D$1-$C273-SUMIF($J$15:P$15,"Snowball",$J273:P273))))</f>
        <v>0</v>
      </c>
      <c r="R273" s="3">
        <f t="shared" ref="R273:R336" si="537">IFERROR(SUM(Q273+O273),0)</f>
        <v>0</v>
      </c>
      <c r="S273" s="104">
        <f t="shared" si="442"/>
        <v>0</v>
      </c>
      <c r="T273" s="3">
        <f t="shared" si="443"/>
        <v>0</v>
      </c>
      <c r="U273" s="3">
        <f t="shared" si="444"/>
        <v>0</v>
      </c>
      <c r="V273" s="3">
        <f t="shared" si="500"/>
        <v>0</v>
      </c>
      <c r="W273" s="3">
        <f t="shared" si="501"/>
        <v>0</v>
      </c>
      <c r="X273" s="3">
        <f>IF(S273=0,0,IF(U273-V273=0,0,MIN(U273-V273,$D$1-$C273-SUMIF($J$15:W$15,"Snowball",$J273:W273))))</f>
        <v>0</v>
      </c>
      <c r="Y273" s="3">
        <f t="shared" ref="Y273:Y336" si="538">IFERROR(SUM(X273+V273),0)</f>
        <v>0</v>
      </c>
      <c r="Z273" s="104">
        <f t="shared" si="445"/>
        <v>0</v>
      </c>
      <c r="AA273" s="3">
        <f t="shared" si="446"/>
        <v>0</v>
      </c>
      <c r="AB273" s="3">
        <f t="shared" si="447"/>
        <v>0</v>
      </c>
      <c r="AC273" s="3">
        <f t="shared" si="502"/>
        <v>0</v>
      </c>
      <c r="AD273" s="3">
        <f t="shared" si="503"/>
        <v>0</v>
      </c>
      <c r="AE273" s="3">
        <f>IF(Z273=0,0,IF(AB273-AC273=0,0,MIN(AB273-AC273,$D$1-$C273-SUMIF($J$15:AD$15,"Snowball",$J273:AD273))))</f>
        <v>0</v>
      </c>
      <c r="AF273" s="3">
        <f t="shared" ref="AF273:AF336" si="539">IFERROR(SUM(AE273+AC273),0)</f>
        <v>0</v>
      </c>
      <c r="AG273" s="104">
        <f t="shared" si="448"/>
        <v>0</v>
      </c>
      <c r="AH273" s="3">
        <f t="shared" si="449"/>
        <v>0</v>
      </c>
      <c r="AI273" s="3">
        <f t="shared" si="450"/>
        <v>0</v>
      </c>
      <c r="AJ273" s="3">
        <f t="shared" si="504"/>
        <v>0</v>
      </c>
      <c r="AK273" s="3">
        <f t="shared" si="505"/>
        <v>0</v>
      </c>
      <c r="AL273" s="3">
        <f>IF(AG273=0,0,IF(AI273-AJ273=0,0,MIN(AI273-AJ273,$D$1-$C273-SUMIF($J$15:AK$15,"Snowball",$J273:AK273))))</f>
        <v>0</v>
      </c>
      <c r="AM273" s="3">
        <f t="shared" ref="AM273:AM336" si="540">IFERROR(SUM(AL273+AJ273),0)</f>
        <v>0</v>
      </c>
      <c r="AN273" s="104">
        <f t="shared" si="451"/>
        <v>0</v>
      </c>
      <c r="AO273" s="3">
        <f t="shared" si="452"/>
        <v>0</v>
      </c>
      <c r="AP273" s="3">
        <f t="shared" si="453"/>
        <v>0</v>
      </c>
      <c r="AQ273" s="3">
        <f t="shared" si="506"/>
        <v>0</v>
      </c>
      <c r="AR273" s="3">
        <f t="shared" si="507"/>
        <v>0</v>
      </c>
      <c r="AS273" s="3">
        <f>IF(AN273=0,0,IF(AP273-AQ273=0,0,MIN(AP273-AQ273,$D$1-$C273-SUMIF($J$15:AR$15,"Snowball",$J273:AR273))))</f>
        <v>0</v>
      </c>
      <c r="AT273" s="3">
        <f t="shared" ref="AT273:AT336" si="541">IFERROR(SUM(AS273+AQ273),0)</f>
        <v>0</v>
      </c>
      <c r="AU273" s="104">
        <f t="shared" si="454"/>
        <v>0</v>
      </c>
      <c r="AV273" s="3">
        <f t="shared" si="455"/>
        <v>0</v>
      </c>
      <c r="AW273" s="3">
        <f t="shared" si="456"/>
        <v>0</v>
      </c>
      <c r="AX273" s="3">
        <f t="shared" si="508"/>
        <v>0</v>
      </c>
      <c r="AY273" s="3">
        <f t="shared" si="509"/>
        <v>0</v>
      </c>
      <c r="AZ273" s="3">
        <f>IF(AU273=0,0,IF(AW273-AX273=0,0,MIN(AW273-AX273,$D$1-$C273-SUMIF($J$15:AY$15,"Snowball",$J273:AY273))))</f>
        <v>0</v>
      </c>
      <c r="BA273" s="3">
        <f t="shared" ref="BA273:BA336" si="542">IFERROR(SUM(AZ273+AX273),0)</f>
        <v>0</v>
      </c>
      <c r="BB273" s="104">
        <f t="shared" si="457"/>
        <v>0</v>
      </c>
      <c r="BC273" s="3">
        <f t="shared" si="458"/>
        <v>0</v>
      </c>
      <c r="BD273" s="3">
        <f t="shared" si="459"/>
        <v>0</v>
      </c>
      <c r="BE273" s="3">
        <f t="shared" si="510"/>
        <v>0</v>
      </c>
      <c r="BF273" s="3">
        <f t="shared" si="511"/>
        <v>0</v>
      </c>
      <c r="BG273" s="3">
        <f>IF(BB273=0,0,IF(BD273-BE273=0,0,MIN(BD273-BE273,$D$1-$C273-SUMIF($J$15:BF$15,"Snowball",$J273:BF273))))</f>
        <v>0</v>
      </c>
      <c r="BH273" s="3">
        <f t="shared" ref="BH273:BH336" si="543">IFERROR(SUM(BG273+BE273),0)</f>
        <v>0</v>
      </c>
      <c r="BI273" s="104">
        <f t="shared" si="460"/>
        <v>0</v>
      </c>
      <c r="BJ273" s="3">
        <f t="shared" si="461"/>
        <v>0</v>
      </c>
      <c r="BK273" s="3">
        <f t="shared" si="462"/>
        <v>0</v>
      </c>
      <c r="BL273" s="3">
        <f t="shared" si="512"/>
        <v>0</v>
      </c>
      <c r="BM273" s="3">
        <f t="shared" si="513"/>
        <v>0</v>
      </c>
      <c r="BN273" s="3">
        <f>IF(BI273=0,0,IF(BK273-BL273=0,0,MIN(BK273-BL273,$D$1-$C273-SUMIF($J$15:BM$15,"Snowball",$J273:BM273))))</f>
        <v>0</v>
      </c>
      <c r="BO273" s="3">
        <f t="shared" ref="BO273:BO336" si="544">IFERROR(SUM(BN273+BL273),0)</f>
        <v>0</v>
      </c>
      <c r="BP273" s="104">
        <f t="shared" si="463"/>
        <v>0</v>
      </c>
      <c r="BQ273" s="3">
        <f t="shared" si="464"/>
        <v>0</v>
      </c>
      <c r="BR273" s="3">
        <f t="shared" si="465"/>
        <v>0</v>
      </c>
      <c r="BS273" s="3">
        <f t="shared" si="514"/>
        <v>0</v>
      </c>
      <c r="BT273" s="3">
        <f t="shared" si="515"/>
        <v>0</v>
      </c>
      <c r="BU273" s="3">
        <f>IF(BP273=0,0,IF(BR273-BS273=0,0,MIN(BR273-BS273,$D$1-$C273-SUMIF($J$15:BT$15,"Snowball",$J273:BT273))))</f>
        <v>0</v>
      </c>
      <c r="BV273" s="3">
        <f t="shared" ref="BV273:BV336" si="545">IFERROR(SUM(BU273+BS273),0)</f>
        <v>0</v>
      </c>
      <c r="BW273" s="104">
        <f t="shared" si="466"/>
        <v>0</v>
      </c>
      <c r="BX273" s="3">
        <f t="shared" si="467"/>
        <v>0</v>
      </c>
      <c r="BY273" s="3">
        <f t="shared" si="468"/>
        <v>0</v>
      </c>
      <c r="BZ273" s="3">
        <f t="shared" si="516"/>
        <v>0</v>
      </c>
      <c r="CA273" s="3">
        <f t="shared" si="517"/>
        <v>0</v>
      </c>
      <c r="CB273" s="3">
        <f>IF(BW273=0,0,IF(BY273-BZ273=0,0,MIN(BY273-BZ273,$D$1-$C273-SUMIF($J$15:CA$15,"Snowball",$J273:CA273))))</f>
        <v>0</v>
      </c>
      <c r="CC273" s="3">
        <f t="shared" ref="CC273:CC336" si="546">IFERROR(SUM(CB273+BZ273),0)</f>
        <v>0</v>
      </c>
      <c r="CD273" s="104">
        <f t="shared" si="469"/>
        <v>0</v>
      </c>
      <c r="CE273" s="3">
        <f t="shared" si="470"/>
        <v>0</v>
      </c>
      <c r="CF273" s="3">
        <f t="shared" si="471"/>
        <v>0</v>
      </c>
      <c r="CG273" s="3">
        <f t="shared" si="518"/>
        <v>0</v>
      </c>
      <c r="CH273" s="3">
        <f t="shared" si="519"/>
        <v>0</v>
      </c>
      <c r="CI273" s="3">
        <f>IF(CD273=0,0,IF(CF273-CG273=0,0,MIN(CF273-CG273,$D$1-$C273-SUMIF($J$15:CH$15,"Snowball",$J273:CH273))))</f>
        <v>0</v>
      </c>
      <c r="CJ273" s="3">
        <f t="shared" ref="CJ273:CJ336" si="547">IFERROR(SUM(CI273+CG273),0)</f>
        <v>0</v>
      </c>
      <c r="CK273" s="104">
        <f t="shared" si="472"/>
        <v>0</v>
      </c>
      <c r="CL273" s="3">
        <f t="shared" si="473"/>
        <v>0</v>
      </c>
      <c r="CM273" s="3">
        <f t="shared" si="474"/>
        <v>0</v>
      </c>
      <c r="CN273" s="3">
        <f t="shared" si="520"/>
        <v>0</v>
      </c>
      <c r="CO273" s="3">
        <f t="shared" si="521"/>
        <v>0</v>
      </c>
      <c r="CP273" s="3">
        <f>IF(CK273=0,0,IF(CM273-CN273=0,0,MIN(CM273-CN273,$D$1-$C273-SUMIF($J$15:CO$15,"Snowball",$J273:CO273))))</f>
        <v>0</v>
      </c>
      <c r="CQ273" s="3">
        <f t="shared" ref="CQ273:CQ336" si="548">IFERROR(SUM(CP273+CN273),0)</f>
        <v>0</v>
      </c>
      <c r="CR273" s="104">
        <f t="shared" si="475"/>
        <v>0</v>
      </c>
      <c r="CS273" s="3">
        <f t="shared" si="476"/>
        <v>0</v>
      </c>
      <c r="CT273" s="3">
        <f t="shared" si="477"/>
        <v>0</v>
      </c>
      <c r="CU273" s="3">
        <f t="shared" si="522"/>
        <v>0</v>
      </c>
      <c r="CV273" s="3">
        <f t="shared" si="523"/>
        <v>0</v>
      </c>
      <c r="CW273" s="3">
        <f>IF(CR273=0,0,IF(CT273-CU273=0,0,MIN(CT273-CU273,$D$1-$C273-SUMIF($J$15:CV$15,"Snowball",$J273:CV273))))</f>
        <v>0</v>
      </c>
      <c r="CX273" s="3">
        <f t="shared" ref="CX273:CX336" si="549">IFERROR(SUM(CW273+CU273),0)</f>
        <v>0</v>
      </c>
      <c r="CY273" s="104">
        <f t="shared" si="478"/>
        <v>0</v>
      </c>
      <c r="CZ273" s="3">
        <f t="shared" si="479"/>
        <v>0</v>
      </c>
      <c r="DA273" s="3">
        <f t="shared" si="480"/>
        <v>0</v>
      </c>
      <c r="DB273" s="3">
        <f t="shared" si="524"/>
        <v>0</v>
      </c>
      <c r="DC273" s="3">
        <f t="shared" si="525"/>
        <v>0</v>
      </c>
      <c r="DD273" s="3">
        <f>IF(CY273=0,0,IF(DA273-DB273=0,0,MIN(DA273-DB273,$D$1-$C273-SUMIF($J$15:DC$15,"Snowball",$J273:DC273))))</f>
        <v>0</v>
      </c>
      <c r="DE273" s="3">
        <f t="shared" ref="DE273:DE336" si="550">IFERROR(SUM(DD273+DB273),0)</f>
        <v>0</v>
      </c>
      <c r="DF273" s="104">
        <f t="shared" si="481"/>
        <v>0</v>
      </c>
      <c r="DG273" s="3">
        <f t="shared" si="482"/>
        <v>0</v>
      </c>
      <c r="DH273" s="3">
        <f t="shared" si="483"/>
        <v>0</v>
      </c>
      <c r="DI273" s="3">
        <f t="shared" si="526"/>
        <v>0</v>
      </c>
      <c r="DJ273" s="3">
        <f t="shared" si="527"/>
        <v>0</v>
      </c>
      <c r="DK273" s="3">
        <f>IF(DF273=0,0,IF(DH273-DI273=0,0,MIN(DH273-DI273,$D$1-$C273-SUMIF($J$15:DJ$15,"Snowball",$J273:DJ273))))</f>
        <v>0</v>
      </c>
      <c r="DL273" s="3">
        <f t="shared" ref="DL273:DL336" si="551">IFERROR(SUM(DK273+DI273),0)</f>
        <v>0</v>
      </c>
      <c r="DM273" s="104">
        <f t="shared" si="484"/>
        <v>0</v>
      </c>
      <c r="DN273" s="3">
        <f t="shared" si="485"/>
        <v>0</v>
      </c>
      <c r="DO273" s="3">
        <f t="shared" si="486"/>
        <v>0</v>
      </c>
      <c r="DP273" s="3">
        <f t="shared" si="528"/>
        <v>0</v>
      </c>
      <c r="DQ273" s="3">
        <f t="shared" si="529"/>
        <v>0</v>
      </c>
      <c r="DR273" s="3">
        <f>IF(DM273=0,0,IF(DO273-DP273=0,0,MIN(DO273-DP273,$D$1-$C273-SUMIF($J$15:DQ$15,"Snowball",$J273:DQ273))))</f>
        <v>0</v>
      </c>
      <c r="DS273" s="3">
        <f t="shared" ref="DS273:DS336" si="552">IFERROR(SUM(DR273+DP273),0)</f>
        <v>0</v>
      </c>
      <c r="DT273" s="104">
        <f t="shared" si="487"/>
        <v>0</v>
      </c>
      <c r="DU273" s="3">
        <f t="shared" si="488"/>
        <v>0</v>
      </c>
      <c r="DV273" s="3">
        <f t="shared" si="489"/>
        <v>0</v>
      </c>
      <c r="DW273" s="3">
        <f t="shared" si="530"/>
        <v>0</v>
      </c>
      <c r="DX273" s="3">
        <f t="shared" si="531"/>
        <v>0</v>
      </c>
      <c r="DY273" s="3">
        <f>IF(DT273=0,0,IF(DV273-DW273=0,0,MIN(DV273-DW273,$D$1-$C273-SUMIF($J$15:DX$15,"Snowball",$J273:DX273))))</f>
        <v>0</v>
      </c>
      <c r="DZ273" s="3">
        <f t="shared" ref="DZ273:DZ336" si="553">IFERROR(SUM(DY273+DW273),0)</f>
        <v>0</v>
      </c>
      <c r="EA273" s="104">
        <f t="shared" si="490"/>
        <v>0</v>
      </c>
      <c r="EB273" s="3">
        <f t="shared" si="491"/>
        <v>0</v>
      </c>
      <c r="EC273" s="3">
        <f t="shared" si="492"/>
        <v>0</v>
      </c>
      <c r="ED273" s="3">
        <f t="shared" si="532"/>
        <v>0</v>
      </c>
      <c r="EE273" s="3">
        <f t="shared" si="533"/>
        <v>0</v>
      </c>
      <c r="EF273" s="3">
        <f>IF(EA273=0,0,IF(EC273-ED273=0,0,MIN(EC273-ED273,$D$1-$C273-SUMIF($J$15:EE$15,"Snowball",$J273:EE273))))</f>
        <v>0</v>
      </c>
      <c r="EG273" s="3">
        <f t="shared" ref="EG273:EG336" si="554">IFERROR(SUM(EF273+ED273),0)</f>
        <v>0</v>
      </c>
      <c r="EH273" s="104">
        <f t="shared" si="493"/>
        <v>0</v>
      </c>
      <c r="EI273" s="3">
        <f t="shared" si="494"/>
        <v>0</v>
      </c>
      <c r="EJ273" s="3">
        <f t="shared" si="495"/>
        <v>0</v>
      </c>
      <c r="EK273" s="3">
        <f t="shared" si="534"/>
        <v>0</v>
      </c>
      <c r="EL273" s="3">
        <f t="shared" si="535"/>
        <v>0</v>
      </c>
      <c r="EM273" s="3">
        <f>IF(EH273=0,0,IF(EJ273-EK273=0,0,MIN(EJ273-EK273,$D$1-$C273-SUMIF($J$15:EL$15,"Snowball",$J273:EL273))))</f>
        <v>0</v>
      </c>
      <c r="EN273" s="3">
        <f t="shared" ref="EN273:EN336" si="555">IFERROR(SUM(EM273+EK273),0)</f>
        <v>0</v>
      </c>
    </row>
    <row r="274" spans="1:144" x14ac:dyDescent="0.25">
      <c r="A274" s="1" t="s">
        <v>274</v>
      </c>
      <c r="B274" s="76">
        <f t="shared" ref="B274:B337" si="556">IF(B273=0,0,SUMIF($H$15:$EN$15,"New Balance",$H274:$EN274))</f>
        <v>0</v>
      </c>
      <c r="C274" s="3">
        <f t="shared" ref="C274:C337" si="557">IF(C273=0,0,SUMIF($H$15:$EN$15,"Payment",$H274:$EN274))</f>
        <v>0</v>
      </c>
      <c r="D274" s="101">
        <f t="shared" ref="D274:D337" si="558">IF(D273=0,0,SUMIF($K$15:$EN$15,"Total Pmt",$K274:$EN274))</f>
        <v>0</v>
      </c>
      <c r="E274" s="104">
        <f t="shared" ref="E274:E337" si="559">I273</f>
        <v>0</v>
      </c>
      <c r="F274" s="3">
        <f t="shared" ref="F274:F337" si="560">IF(E274=0,0,ROUND(G$7*E274/12,2))</f>
        <v>0</v>
      </c>
      <c r="G274" s="3">
        <f t="shared" ref="G274:G337" si="561">F274+E274</f>
        <v>0</v>
      </c>
      <c r="H274" s="3">
        <f t="shared" si="496"/>
        <v>0</v>
      </c>
      <c r="I274" s="3">
        <f t="shared" si="497"/>
        <v>0</v>
      </c>
      <c r="J274" s="3">
        <f t="shared" ref="J274:J337" si="562">IF(E274=0,0,IF(G274-H274=0,0,MIN(G274-H274,$D$1-$C274)))</f>
        <v>0</v>
      </c>
      <c r="K274" s="3">
        <f t="shared" si="536"/>
        <v>0</v>
      </c>
      <c r="L274" s="104">
        <f t="shared" ref="L274:L337" si="563">P273</f>
        <v>0</v>
      </c>
      <c r="M274" s="3">
        <f t="shared" ref="M274:M337" si="564">IF(L274=0,0,ROUND(N$7*L274/12,2))</f>
        <v>0</v>
      </c>
      <c r="N274" s="3">
        <f t="shared" ref="N274:N337" si="565">M274+L274</f>
        <v>0</v>
      </c>
      <c r="O274" s="3">
        <f t="shared" si="498"/>
        <v>0</v>
      </c>
      <c r="P274" s="3">
        <f t="shared" si="499"/>
        <v>0</v>
      </c>
      <c r="Q274" s="3">
        <f>IF(L274=0,0,IF(N274-O274=0,0,MIN(N274-O274,$D$1-$C274-SUMIF($J$15:P$15,"Snowball",$J274:P274))))</f>
        <v>0</v>
      </c>
      <c r="R274" s="3">
        <f t="shared" si="537"/>
        <v>0</v>
      </c>
      <c r="S274" s="104">
        <f t="shared" ref="S274:S337" si="566">W273</f>
        <v>0</v>
      </c>
      <c r="T274" s="3">
        <f t="shared" ref="T274:T337" si="567">IF(S274=0,0,ROUND(U$7*S274/12,2))</f>
        <v>0</v>
      </c>
      <c r="U274" s="3">
        <f t="shared" ref="U274:U337" si="568">T274+S274</f>
        <v>0</v>
      </c>
      <c r="V274" s="3">
        <f t="shared" si="500"/>
        <v>0</v>
      </c>
      <c r="W274" s="3">
        <f t="shared" si="501"/>
        <v>0</v>
      </c>
      <c r="X274" s="3">
        <f>IF(S274=0,0,IF(U274-V274=0,0,MIN(U274-V274,$D$1-$C274-SUMIF($J$15:W$15,"Snowball",$J274:W274))))</f>
        <v>0</v>
      </c>
      <c r="Y274" s="3">
        <f t="shared" si="538"/>
        <v>0</v>
      </c>
      <c r="Z274" s="104">
        <f t="shared" ref="Z274:Z337" si="569">AD273</f>
        <v>0</v>
      </c>
      <c r="AA274" s="3">
        <f t="shared" ref="AA274:AA337" si="570">IF(Z274=0,0,ROUND(AB$7*Z274/12,2))</f>
        <v>0</v>
      </c>
      <c r="AB274" s="3">
        <f t="shared" ref="AB274:AB337" si="571">AA274+Z274</f>
        <v>0</v>
      </c>
      <c r="AC274" s="3">
        <f t="shared" si="502"/>
        <v>0</v>
      </c>
      <c r="AD274" s="3">
        <f t="shared" si="503"/>
        <v>0</v>
      </c>
      <c r="AE274" s="3">
        <f>IF(Z274=0,0,IF(AB274-AC274=0,0,MIN(AB274-AC274,$D$1-$C274-SUMIF($J$15:AD$15,"Snowball",$J274:AD274))))</f>
        <v>0</v>
      </c>
      <c r="AF274" s="3">
        <f t="shared" si="539"/>
        <v>0</v>
      </c>
      <c r="AG274" s="104">
        <f t="shared" ref="AG274:AG337" si="572">AK273</f>
        <v>0</v>
      </c>
      <c r="AH274" s="3">
        <f t="shared" ref="AH274:AH337" si="573">IF(AG274=0,0,ROUND(AI$7*AG274/12,2))</f>
        <v>0</v>
      </c>
      <c r="AI274" s="3">
        <f t="shared" ref="AI274:AI337" si="574">AH274+AG274</f>
        <v>0</v>
      </c>
      <c r="AJ274" s="3">
        <f t="shared" si="504"/>
        <v>0</v>
      </c>
      <c r="AK274" s="3">
        <f t="shared" si="505"/>
        <v>0</v>
      </c>
      <c r="AL274" s="3">
        <f>IF(AG274=0,0,IF(AI274-AJ274=0,0,MIN(AI274-AJ274,$D$1-$C274-SUMIF($J$15:AK$15,"Snowball",$J274:AK274))))</f>
        <v>0</v>
      </c>
      <c r="AM274" s="3">
        <f t="shared" si="540"/>
        <v>0</v>
      </c>
      <c r="AN274" s="104">
        <f t="shared" ref="AN274:AN337" si="575">AR273</f>
        <v>0</v>
      </c>
      <c r="AO274" s="3">
        <f t="shared" ref="AO274:AO337" si="576">IF(AN274=0,0,ROUND(AP$7*AN274/12,2))</f>
        <v>0</v>
      </c>
      <c r="AP274" s="3">
        <f t="shared" ref="AP274:AP337" si="577">AO274+AN274</f>
        <v>0</v>
      </c>
      <c r="AQ274" s="3">
        <f t="shared" si="506"/>
        <v>0</v>
      </c>
      <c r="AR274" s="3">
        <f t="shared" si="507"/>
        <v>0</v>
      </c>
      <c r="AS274" s="3">
        <f>IF(AN274=0,0,IF(AP274-AQ274=0,0,MIN(AP274-AQ274,$D$1-$C274-SUMIF($J$15:AR$15,"Snowball",$J274:AR274))))</f>
        <v>0</v>
      </c>
      <c r="AT274" s="3">
        <f t="shared" si="541"/>
        <v>0</v>
      </c>
      <c r="AU274" s="104">
        <f t="shared" ref="AU274:AU337" si="578">AY273</f>
        <v>0</v>
      </c>
      <c r="AV274" s="3">
        <f t="shared" ref="AV274:AV337" si="579">IF(AU274=0,0,ROUND(AW$7*AU274/12,2))</f>
        <v>0</v>
      </c>
      <c r="AW274" s="3">
        <f t="shared" ref="AW274:AW337" si="580">AV274+AU274</f>
        <v>0</v>
      </c>
      <c r="AX274" s="3">
        <f t="shared" si="508"/>
        <v>0</v>
      </c>
      <c r="AY274" s="3">
        <f t="shared" si="509"/>
        <v>0</v>
      </c>
      <c r="AZ274" s="3">
        <f>IF(AU274=0,0,IF(AW274-AX274=0,0,MIN(AW274-AX274,$D$1-$C274-SUMIF($J$15:AY$15,"Snowball",$J274:AY274))))</f>
        <v>0</v>
      </c>
      <c r="BA274" s="3">
        <f t="shared" si="542"/>
        <v>0</v>
      </c>
      <c r="BB274" s="104">
        <f t="shared" ref="BB274:BB337" si="581">BF273</f>
        <v>0</v>
      </c>
      <c r="BC274" s="3">
        <f t="shared" ref="BC274:BC337" si="582">IF(BB274=0,0,ROUND(BD$7*BB274/12,2))</f>
        <v>0</v>
      </c>
      <c r="BD274" s="3">
        <f t="shared" ref="BD274:BD337" si="583">BC274+BB274</f>
        <v>0</v>
      </c>
      <c r="BE274" s="3">
        <f t="shared" si="510"/>
        <v>0</v>
      </c>
      <c r="BF274" s="3">
        <f t="shared" si="511"/>
        <v>0</v>
      </c>
      <c r="BG274" s="3">
        <f>IF(BB274=0,0,IF(BD274-BE274=0,0,MIN(BD274-BE274,$D$1-$C274-SUMIF($J$15:BF$15,"Snowball",$J274:BF274))))</f>
        <v>0</v>
      </c>
      <c r="BH274" s="3">
        <f t="shared" si="543"/>
        <v>0</v>
      </c>
      <c r="BI274" s="104">
        <f t="shared" ref="BI274:BI337" si="584">BM273</f>
        <v>0</v>
      </c>
      <c r="BJ274" s="3">
        <f t="shared" ref="BJ274:BJ337" si="585">IF(BI274=0,0,ROUND(BK$7*BI274/12,2))</f>
        <v>0</v>
      </c>
      <c r="BK274" s="3">
        <f t="shared" ref="BK274:BK337" si="586">BJ274+BI274</f>
        <v>0</v>
      </c>
      <c r="BL274" s="3">
        <f t="shared" si="512"/>
        <v>0</v>
      </c>
      <c r="BM274" s="3">
        <f t="shared" si="513"/>
        <v>0</v>
      </c>
      <c r="BN274" s="3">
        <f>IF(BI274=0,0,IF(BK274-BL274=0,0,MIN(BK274-BL274,$D$1-$C274-SUMIF($J$15:BM$15,"Snowball",$J274:BM274))))</f>
        <v>0</v>
      </c>
      <c r="BO274" s="3">
        <f t="shared" si="544"/>
        <v>0</v>
      </c>
      <c r="BP274" s="104">
        <f t="shared" ref="BP274:BP337" si="587">BT273</f>
        <v>0</v>
      </c>
      <c r="BQ274" s="3">
        <f t="shared" ref="BQ274:BQ337" si="588">IF(BP274=0,0,ROUND(BR$7*BP274/12,2))</f>
        <v>0</v>
      </c>
      <c r="BR274" s="3">
        <f t="shared" ref="BR274:BR337" si="589">BQ274+BP274</f>
        <v>0</v>
      </c>
      <c r="BS274" s="3">
        <f t="shared" si="514"/>
        <v>0</v>
      </c>
      <c r="BT274" s="3">
        <f t="shared" si="515"/>
        <v>0</v>
      </c>
      <c r="BU274" s="3">
        <f>IF(BP274=0,0,IF(BR274-BS274=0,0,MIN(BR274-BS274,$D$1-$C274-SUMIF($J$15:BT$15,"Snowball",$J274:BT274))))</f>
        <v>0</v>
      </c>
      <c r="BV274" s="3">
        <f t="shared" si="545"/>
        <v>0</v>
      </c>
      <c r="BW274" s="104">
        <f t="shared" ref="BW274:BW337" si="590">CA273</f>
        <v>0</v>
      </c>
      <c r="BX274" s="3">
        <f t="shared" ref="BX274:BX337" si="591">IF(BW274=0,0,ROUND(BY$7*BW274/12,2))</f>
        <v>0</v>
      </c>
      <c r="BY274" s="3">
        <f t="shared" ref="BY274:BY337" si="592">BX274+BW274</f>
        <v>0</v>
      </c>
      <c r="BZ274" s="3">
        <f t="shared" si="516"/>
        <v>0</v>
      </c>
      <c r="CA274" s="3">
        <f t="shared" si="517"/>
        <v>0</v>
      </c>
      <c r="CB274" s="3">
        <f>IF(BW274=0,0,IF(BY274-BZ274=0,0,MIN(BY274-BZ274,$D$1-$C274-SUMIF($J$15:CA$15,"Snowball",$J274:CA274))))</f>
        <v>0</v>
      </c>
      <c r="CC274" s="3">
        <f t="shared" si="546"/>
        <v>0</v>
      </c>
      <c r="CD274" s="104">
        <f t="shared" ref="CD274:CD337" si="593">CH273</f>
        <v>0</v>
      </c>
      <c r="CE274" s="3">
        <f t="shared" ref="CE274:CE337" si="594">IF(CD274=0,0,ROUND(CF$7*CD274/12,2))</f>
        <v>0</v>
      </c>
      <c r="CF274" s="3">
        <f t="shared" ref="CF274:CF337" si="595">CE274+CD274</f>
        <v>0</v>
      </c>
      <c r="CG274" s="3">
        <f t="shared" si="518"/>
        <v>0</v>
      </c>
      <c r="CH274" s="3">
        <f t="shared" si="519"/>
        <v>0</v>
      </c>
      <c r="CI274" s="3">
        <f>IF(CD274=0,0,IF(CF274-CG274=0,0,MIN(CF274-CG274,$D$1-$C274-SUMIF($J$15:CH$15,"Snowball",$J274:CH274))))</f>
        <v>0</v>
      </c>
      <c r="CJ274" s="3">
        <f t="shared" si="547"/>
        <v>0</v>
      </c>
      <c r="CK274" s="104">
        <f t="shared" ref="CK274:CK337" si="596">CO273</f>
        <v>0</v>
      </c>
      <c r="CL274" s="3">
        <f t="shared" ref="CL274:CL337" si="597">IF(CK274=0,0,ROUND(CM$7*CK274/12,2))</f>
        <v>0</v>
      </c>
      <c r="CM274" s="3">
        <f t="shared" ref="CM274:CM337" si="598">CL274+CK274</f>
        <v>0</v>
      </c>
      <c r="CN274" s="3">
        <f t="shared" si="520"/>
        <v>0</v>
      </c>
      <c r="CO274" s="3">
        <f t="shared" si="521"/>
        <v>0</v>
      </c>
      <c r="CP274" s="3">
        <f>IF(CK274=0,0,IF(CM274-CN274=0,0,MIN(CM274-CN274,$D$1-$C274-SUMIF($J$15:CO$15,"Snowball",$J274:CO274))))</f>
        <v>0</v>
      </c>
      <c r="CQ274" s="3">
        <f t="shared" si="548"/>
        <v>0</v>
      </c>
      <c r="CR274" s="104">
        <f t="shared" ref="CR274:CR337" si="599">CV273</f>
        <v>0</v>
      </c>
      <c r="CS274" s="3">
        <f t="shared" ref="CS274:CS337" si="600">IF(CR274=0,0,ROUND(CT$7*CR274/12,2))</f>
        <v>0</v>
      </c>
      <c r="CT274" s="3">
        <f t="shared" ref="CT274:CT337" si="601">CS274+CR274</f>
        <v>0</v>
      </c>
      <c r="CU274" s="3">
        <f t="shared" si="522"/>
        <v>0</v>
      </c>
      <c r="CV274" s="3">
        <f t="shared" si="523"/>
        <v>0</v>
      </c>
      <c r="CW274" s="3">
        <f>IF(CR274=0,0,IF(CT274-CU274=0,0,MIN(CT274-CU274,$D$1-$C274-SUMIF($J$15:CV$15,"Snowball",$J274:CV274))))</f>
        <v>0</v>
      </c>
      <c r="CX274" s="3">
        <f t="shared" si="549"/>
        <v>0</v>
      </c>
      <c r="CY274" s="104">
        <f t="shared" ref="CY274:CY337" si="602">DC273</f>
        <v>0</v>
      </c>
      <c r="CZ274" s="3">
        <f t="shared" ref="CZ274:CZ337" si="603">IF(CY274=0,0,ROUND(DA$7*CY274/12,2))</f>
        <v>0</v>
      </c>
      <c r="DA274" s="3">
        <f t="shared" ref="DA274:DA337" si="604">CZ274+CY274</f>
        <v>0</v>
      </c>
      <c r="DB274" s="3">
        <f t="shared" si="524"/>
        <v>0</v>
      </c>
      <c r="DC274" s="3">
        <f t="shared" si="525"/>
        <v>0</v>
      </c>
      <c r="DD274" s="3">
        <f>IF(CY274=0,0,IF(DA274-DB274=0,0,MIN(DA274-DB274,$D$1-$C274-SUMIF($J$15:DC$15,"Snowball",$J274:DC274))))</f>
        <v>0</v>
      </c>
      <c r="DE274" s="3">
        <f t="shared" si="550"/>
        <v>0</v>
      </c>
      <c r="DF274" s="104">
        <f t="shared" ref="DF274:DF337" si="605">DJ273</f>
        <v>0</v>
      </c>
      <c r="DG274" s="3">
        <f t="shared" ref="DG274:DG337" si="606">IF(DF274=0,0,ROUND(DH$7*DF274/12,2))</f>
        <v>0</v>
      </c>
      <c r="DH274" s="3">
        <f t="shared" ref="DH274:DH337" si="607">DG274+DF274</f>
        <v>0</v>
      </c>
      <c r="DI274" s="3">
        <f t="shared" si="526"/>
        <v>0</v>
      </c>
      <c r="DJ274" s="3">
        <f t="shared" si="527"/>
        <v>0</v>
      </c>
      <c r="DK274" s="3">
        <f>IF(DF274=0,0,IF(DH274-DI274=0,0,MIN(DH274-DI274,$D$1-$C274-SUMIF($J$15:DJ$15,"Snowball",$J274:DJ274))))</f>
        <v>0</v>
      </c>
      <c r="DL274" s="3">
        <f t="shared" si="551"/>
        <v>0</v>
      </c>
      <c r="DM274" s="104">
        <f t="shared" ref="DM274:DM337" si="608">DQ273</f>
        <v>0</v>
      </c>
      <c r="DN274" s="3">
        <f t="shared" ref="DN274:DN337" si="609">IF(DM274=0,0,ROUND(DO$7*DM274/12,2))</f>
        <v>0</v>
      </c>
      <c r="DO274" s="3">
        <f t="shared" ref="DO274:DO337" si="610">DN274+DM274</f>
        <v>0</v>
      </c>
      <c r="DP274" s="3">
        <f t="shared" si="528"/>
        <v>0</v>
      </c>
      <c r="DQ274" s="3">
        <f t="shared" si="529"/>
        <v>0</v>
      </c>
      <c r="DR274" s="3">
        <f>IF(DM274=0,0,IF(DO274-DP274=0,0,MIN(DO274-DP274,$D$1-$C274-SUMIF($J$15:DQ$15,"Snowball",$J274:DQ274))))</f>
        <v>0</v>
      </c>
      <c r="DS274" s="3">
        <f t="shared" si="552"/>
        <v>0</v>
      </c>
      <c r="DT274" s="104">
        <f t="shared" ref="DT274:DT337" si="611">DX273</f>
        <v>0</v>
      </c>
      <c r="DU274" s="3">
        <f t="shared" ref="DU274:DU337" si="612">IF(DT274=0,0,ROUND(DV$7*DT274/12,2))</f>
        <v>0</v>
      </c>
      <c r="DV274" s="3">
        <f t="shared" ref="DV274:DV337" si="613">DU274+DT274</f>
        <v>0</v>
      </c>
      <c r="DW274" s="3">
        <f t="shared" si="530"/>
        <v>0</v>
      </c>
      <c r="DX274" s="3">
        <f t="shared" si="531"/>
        <v>0</v>
      </c>
      <c r="DY274" s="3">
        <f>IF(DT274=0,0,IF(DV274-DW274=0,0,MIN(DV274-DW274,$D$1-$C274-SUMIF($J$15:DX$15,"Snowball",$J274:DX274))))</f>
        <v>0</v>
      </c>
      <c r="DZ274" s="3">
        <f t="shared" si="553"/>
        <v>0</v>
      </c>
      <c r="EA274" s="104">
        <f t="shared" ref="EA274:EA337" si="614">EE273</f>
        <v>0</v>
      </c>
      <c r="EB274" s="3">
        <f t="shared" ref="EB274:EB337" si="615">IF(EA274=0,0,ROUND(EC$7*EA274/12,2))</f>
        <v>0</v>
      </c>
      <c r="EC274" s="3">
        <f t="shared" ref="EC274:EC337" si="616">EB274+EA274</f>
        <v>0</v>
      </c>
      <c r="ED274" s="3">
        <f t="shared" si="532"/>
        <v>0</v>
      </c>
      <c r="EE274" s="3">
        <f t="shared" si="533"/>
        <v>0</v>
      </c>
      <c r="EF274" s="3">
        <f>IF(EA274=0,0,IF(EC274-ED274=0,0,MIN(EC274-ED274,$D$1-$C274-SUMIF($J$15:EE$15,"Snowball",$J274:EE274))))</f>
        <v>0</v>
      </c>
      <c r="EG274" s="3">
        <f t="shared" si="554"/>
        <v>0</v>
      </c>
      <c r="EH274" s="104">
        <f t="shared" ref="EH274:EH337" si="617">EL273</f>
        <v>0</v>
      </c>
      <c r="EI274" s="3">
        <f t="shared" ref="EI274:EI337" si="618">IF(EH274=0,0,ROUND(EJ$7*EH274/12,2))</f>
        <v>0</v>
      </c>
      <c r="EJ274" s="3">
        <f t="shared" ref="EJ274:EJ337" si="619">EI274+EH274</f>
        <v>0</v>
      </c>
      <c r="EK274" s="3">
        <f t="shared" si="534"/>
        <v>0</v>
      </c>
      <c r="EL274" s="3">
        <f t="shared" si="535"/>
        <v>0</v>
      </c>
      <c r="EM274" s="3">
        <f>IF(EH274=0,0,IF(EJ274-EK274=0,0,MIN(EJ274-EK274,$D$1-$C274-SUMIF($J$15:EL$15,"Snowball",$J274:EL274))))</f>
        <v>0</v>
      </c>
      <c r="EN274" s="3">
        <f t="shared" si="555"/>
        <v>0</v>
      </c>
    </row>
    <row r="275" spans="1:144" x14ac:dyDescent="0.25">
      <c r="A275" s="1" t="s">
        <v>275</v>
      </c>
      <c r="B275" s="76">
        <f t="shared" si="556"/>
        <v>0</v>
      </c>
      <c r="C275" s="3">
        <f t="shared" si="557"/>
        <v>0</v>
      </c>
      <c r="D275" s="101">
        <f t="shared" si="558"/>
        <v>0</v>
      </c>
      <c r="E275" s="104">
        <f t="shared" si="559"/>
        <v>0</v>
      </c>
      <c r="F275" s="3">
        <f t="shared" si="560"/>
        <v>0</v>
      </c>
      <c r="G275" s="3">
        <f t="shared" si="561"/>
        <v>0</v>
      </c>
      <c r="H275" s="3">
        <f t="shared" si="496"/>
        <v>0</v>
      </c>
      <c r="I275" s="3">
        <f t="shared" si="497"/>
        <v>0</v>
      </c>
      <c r="J275" s="3">
        <f t="shared" si="562"/>
        <v>0</v>
      </c>
      <c r="K275" s="3">
        <f t="shared" si="536"/>
        <v>0</v>
      </c>
      <c r="L275" s="104">
        <f t="shared" si="563"/>
        <v>0</v>
      </c>
      <c r="M275" s="3">
        <f t="shared" si="564"/>
        <v>0</v>
      </c>
      <c r="N275" s="3">
        <f t="shared" si="565"/>
        <v>0</v>
      </c>
      <c r="O275" s="3">
        <f t="shared" si="498"/>
        <v>0</v>
      </c>
      <c r="P275" s="3">
        <f t="shared" si="499"/>
        <v>0</v>
      </c>
      <c r="Q275" s="3">
        <f>IF(L275=0,0,IF(N275-O275=0,0,MIN(N275-O275,$D$1-$C275-SUMIF($J$15:P$15,"Snowball",$J275:P275))))</f>
        <v>0</v>
      </c>
      <c r="R275" s="3">
        <f t="shared" si="537"/>
        <v>0</v>
      </c>
      <c r="S275" s="104">
        <f t="shared" si="566"/>
        <v>0</v>
      </c>
      <c r="T275" s="3">
        <f t="shared" si="567"/>
        <v>0</v>
      </c>
      <c r="U275" s="3">
        <f t="shared" si="568"/>
        <v>0</v>
      </c>
      <c r="V275" s="3">
        <f t="shared" si="500"/>
        <v>0</v>
      </c>
      <c r="W275" s="3">
        <f t="shared" si="501"/>
        <v>0</v>
      </c>
      <c r="X275" s="3">
        <f>IF(S275=0,0,IF(U275-V275=0,0,MIN(U275-V275,$D$1-$C275-SUMIF($J$15:W$15,"Snowball",$J275:W275))))</f>
        <v>0</v>
      </c>
      <c r="Y275" s="3">
        <f t="shared" si="538"/>
        <v>0</v>
      </c>
      <c r="Z275" s="104">
        <f t="shared" si="569"/>
        <v>0</v>
      </c>
      <c r="AA275" s="3">
        <f t="shared" si="570"/>
        <v>0</v>
      </c>
      <c r="AB275" s="3">
        <f t="shared" si="571"/>
        <v>0</v>
      </c>
      <c r="AC275" s="3">
        <f t="shared" si="502"/>
        <v>0</v>
      </c>
      <c r="AD275" s="3">
        <f t="shared" si="503"/>
        <v>0</v>
      </c>
      <c r="AE275" s="3">
        <f>IF(Z275=0,0,IF(AB275-AC275=0,0,MIN(AB275-AC275,$D$1-$C275-SUMIF($J$15:AD$15,"Snowball",$J275:AD275))))</f>
        <v>0</v>
      </c>
      <c r="AF275" s="3">
        <f t="shared" si="539"/>
        <v>0</v>
      </c>
      <c r="AG275" s="104">
        <f t="shared" si="572"/>
        <v>0</v>
      </c>
      <c r="AH275" s="3">
        <f t="shared" si="573"/>
        <v>0</v>
      </c>
      <c r="AI275" s="3">
        <f t="shared" si="574"/>
        <v>0</v>
      </c>
      <c r="AJ275" s="3">
        <f t="shared" si="504"/>
        <v>0</v>
      </c>
      <c r="AK275" s="3">
        <f t="shared" si="505"/>
        <v>0</v>
      </c>
      <c r="AL275" s="3">
        <f>IF(AG275=0,0,IF(AI275-AJ275=0,0,MIN(AI275-AJ275,$D$1-$C275-SUMIF($J$15:AK$15,"Snowball",$J275:AK275))))</f>
        <v>0</v>
      </c>
      <c r="AM275" s="3">
        <f t="shared" si="540"/>
        <v>0</v>
      </c>
      <c r="AN275" s="104">
        <f t="shared" si="575"/>
        <v>0</v>
      </c>
      <c r="AO275" s="3">
        <f t="shared" si="576"/>
        <v>0</v>
      </c>
      <c r="AP275" s="3">
        <f t="shared" si="577"/>
        <v>0</v>
      </c>
      <c r="AQ275" s="3">
        <f t="shared" si="506"/>
        <v>0</v>
      </c>
      <c r="AR275" s="3">
        <f t="shared" si="507"/>
        <v>0</v>
      </c>
      <c r="AS275" s="3">
        <f>IF(AN275=0,0,IF(AP275-AQ275=0,0,MIN(AP275-AQ275,$D$1-$C275-SUMIF($J$15:AR$15,"Snowball",$J275:AR275))))</f>
        <v>0</v>
      </c>
      <c r="AT275" s="3">
        <f t="shared" si="541"/>
        <v>0</v>
      </c>
      <c r="AU275" s="104">
        <f t="shared" si="578"/>
        <v>0</v>
      </c>
      <c r="AV275" s="3">
        <f t="shared" si="579"/>
        <v>0</v>
      </c>
      <c r="AW275" s="3">
        <f t="shared" si="580"/>
        <v>0</v>
      </c>
      <c r="AX275" s="3">
        <f t="shared" si="508"/>
        <v>0</v>
      </c>
      <c r="AY275" s="3">
        <f t="shared" si="509"/>
        <v>0</v>
      </c>
      <c r="AZ275" s="3">
        <f>IF(AU275=0,0,IF(AW275-AX275=0,0,MIN(AW275-AX275,$D$1-$C275-SUMIF($J$15:AY$15,"Snowball",$J275:AY275))))</f>
        <v>0</v>
      </c>
      <c r="BA275" s="3">
        <f t="shared" si="542"/>
        <v>0</v>
      </c>
      <c r="BB275" s="104">
        <f t="shared" si="581"/>
        <v>0</v>
      </c>
      <c r="BC275" s="3">
        <f t="shared" si="582"/>
        <v>0</v>
      </c>
      <c r="BD275" s="3">
        <f t="shared" si="583"/>
        <v>0</v>
      </c>
      <c r="BE275" s="3">
        <f t="shared" si="510"/>
        <v>0</v>
      </c>
      <c r="BF275" s="3">
        <f t="shared" si="511"/>
        <v>0</v>
      </c>
      <c r="BG275" s="3">
        <f>IF(BB275=0,0,IF(BD275-BE275=0,0,MIN(BD275-BE275,$D$1-$C275-SUMIF($J$15:BF$15,"Snowball",$J275:BF275))))</f>
        <v>0</v>
      </c>
      <c r="BH275" s="3">
        <f t="shared" si="543"/>
        <v>0</v>
      </c>
      <c r="BI275" s="104">
        <f t="shared" si="584"/>
        <v>0</v>
      </c>
      <c r="BJ275" s="3">
        <f t="shared" si="585"/>
        <v>0</v>
      </c>
      <c r="BK275" s="3">
        <f t="shared" si="586"/>
        <v>0</v>
      </c>
      <c r="BL275" s="3">
        <f t="shared" si="512"/>
        <v>0</v>
      </c>
      <c r="BM275" s="3">
        <f t="shared" si="513"/>
        <v>0</v>
      </c>
      <c r="BN275" s="3">
        <f>IF(BI275=0,0,IF(BK275-BL275=0,0,MIN(BK275-BL275,$D$1-$C275-SUMIF($J$15:BM$15,"Snowball",$J275:BM275))))</f>
        <v>0</v>
      </c>
      <c r="BO275" s="3">
        <f t="shared" si="544"/>
        <v>0</v>
      </c>
      <c r="BP275" s="104">
        <f t="shared" si="587"/>
        <v>0</v>
      </c>
      <c r="BQ275" s="3">
        <f t="shared" si="588"/>
        <v>0</v>
      </c>
      <c r="BR275" s="3">
        <f t="shared" si="589"/>
        <v>0</v>
      </c>
      <c r="BS275" s="3">
        <f t="shared" si="514"/>
        <v>0</v>
      </c>
      <c r="BT275" s="3">
        <f t="shared" si="515"/>
        <v>0</v>
      </c>
      <c r="BU275" s="3">
        <f>IF(BP275=0,0,IF(BR275-BS275=0,0,MIN(BR275-BS275,$D$1-$C275-SUMIF($J$15:BT$15,"Snowball",$J275:BT275))))</f>
        <v>0</v>
      </c>
      <c r="BV275" s="3">
        <f t="shared" si="545"/>
        <v>0</v>
      </c>
      <c r="BW275" s="104">
        <f t="shared" si="590"/>
        <v>0</v>
      </c>
      <c r="BX275" s="3">
        <f t="shared" si="591"/>
        <v>0</v>
      </c>
      <c r="BY275" s="3">
        <f t="shared" si="592"/>
        <v>0</v>
      </c>
      <c r="BZ275" s="3">
        <f t="shared" si="516"/>
        <v>0</v>
      </c>
      <c r="CA275" s="3">
        <f t="shared" si="517"/>
        <v>0</v>
      </c>
      <c r="CB275" s="3">
        <f>IF(BW275=0,0,IF(BY275-BZ275=0,0,MIN(BY275-BZ275,$D$1-$C275-SUMIF($J$15:CA$15,"Snowball",$J275:CA275))))</f>
        <v>0</v>
      </c>
      <c r="CC275" s="3">
        <f t="shared" si="546"/>
        <v>0</v>
      </c>
      <c r="CD275" s="104">
        <f t="shared" si="593"/>
        <v>0</v>
      </c>
      <c r="CE275" s="3">
        <f t="shared" si="594"/>
        <v>0</v>
      </c>
      <c r="CF275" s="3">
        <f t="shared" si="595"/>
        <v>0</v>
      </c>
      <c r="CG275" s="3">
        <f t="shared" si="518"/>
        <v>0</v>
      </c>
      <c r="CH275" s="3">
        <f t="shared" si="519"/>
        <v>0</v>
      </c>
      <c r="CI275" s="3">
        <f>IF(CD275=0,0,IF(CF275-CG275=0,0,MIN(CF275-CG275,$D$1-$C275-SUMIF($J$15:CH$15,"Snowball",$J275:CH275))))</f>
        <v>0</v>
      </c>
      <c r="CJ275" s="3">
        <f t="shared" si="547"/>
        <v>0</v>
      </c>
      <c r="CK275" s="104">
        <f t="shared" si="596"/>
        <v>0</v>
      </c>
      <c r="CL275" s="3">
        <f t="shared" si="597"/>
        <v>0</v>
      </c>
      <c r="CM275" s="3">
        <f t="shared" si="598"/>
        <v>0</v>
      </c>
      <c r="CN275" s="3">
        <f t="shared" si="520"/>
        <v>0</v>
      </c>
      <c r="CO275" s="3">
        <f t="shared" si="521"/>
        <v>0</v>
      </c>
      <c r="CP275" s="3">
        <f>IF(CK275=0,0,IF(CM275-CN275=0,0,MIN(CM275-CN275,$D$1-$C275-SUMIF($J$15:CO$15,"Snowball",$J275:CO275))))</f>
        <v>0</v>
      </c>
      <c r="CQ275" s="3">
        <f t="shared" si="548"/>
        <v>0</v>
      </c>
      <c r="CR275" s="104">
        <f t="shared" si="599"/>
        <v>0</v>
      </c>
      <c r="CS275" s="3">
        <f t="shared" si="600"/>
        <v>0</v>
      </c>
      <c r="CT275" s="3">
        <f t="shared" si="601"/>
        <v>0</v>
      </c>
      <c r="CU275" s="3">
        <f t="shared" si="522"/>
        <v>0</v>
      </c>
      <c r="CV275" s="3">
        <f t="shared" si="523"/>
        <v>0</v>
      </c>
      <c r="CW275" s="3">
        <f>IF(CR275=0,0,IF(CT275-CU275=0,0,MIN(CT275-CU275,$D$1-$C275-SUMIF($J$15:CV$15,"Snowball",$J275:CV275))))</f>
        <v>0</v>
      </c>
      <c r="CX275" s="3">
        <f t="shared" si="549"/>
        <v>0</v>
      </c>
      <c r="CY275" s="104">
        <f t="shared" si="602"/>
        <v>0</v>
      </c>
      <c r="CZ275" s="3">
        <f t="shared" si="603"/>
        <v>0</v>
      </c>
      <c r="DA275" s="3">
        <f t="shared" si="604"/>
        <v>0</v>
      </c>
      <c r="DB275" s="3">
        <f t="shared" si="524"/>
        <v>0</v>
      </c>
      <c r="DC275" s="3">
        <f t="shared" si="525"/>
        <v>0</v>
      </c>
      <c r="DD275" s="3">
        <f>IF(CY275=0,0,IF(DA275-DB275=0,0,MIN(DA275-DB275,$D$1-$C275-SUMIF($J$15:DC$15,"Snowball",$J275:DC275))))</f>
        <v>0</v>
      </c>
      <c r="DE275" s="3">
        <f t="shared" si="550"/>
        <v>0</v>
      </c>
      <c r="DF275" s="104">
        <f t="shared" si="605"/>
        <v>0</v>
      </c>
      <c r="DG275" s="3">
        <f t="shared" si="606"/>
        <v>0</v>
      </c>
      <c r="DH275" s="3">
        <f t="shared" si="607"/>
        <v>0</v>
      </c>
      <c r="DI275" s="3">
        <f t="shared" si="526"/>
        <v>0</v>
      </c>
      <c r="DJ275" s="3">
        <f t="shared" si="527"/>
        <v>0</v>
      </c>
      <c r="DK275" s="3">
        <f>IF(DF275=0,0,IF(DH275-DI275=0,0,MIN(DH275-DI275,$D$1-$C275-SUMIF($J$15:DJ$15,"Snowball",$J275:DJ275))))</f>
        <v>0</v>
      </c>
      <c r="DL275" s="3">
        <f t="shared" si="551"/>
        <v>0</v>
      </c>
      <c r="DM275" s="104">
        <f t="shared" si="608"/>
        <v>0</v>
      </c>
      <c r="DN275" s="3">
        <f t="shared" si="609"/>
        <v>0</v>
      </c>
      <c r="DO275" s="3">
        <f t="shared" si="610"/>
        <v>0</v>
      </c>
      <c r="DP275" s="3">
        <f t="shared" si="528"/>
        <v>0</v>
      </c>
      <c r="DQ275" s="3">
        <f t="shared" si="529"/>
        <v>0</v>
      </c>
      <c r="DR275" s="3">
        <f>IF(DM275=0,0,IF(DO275-DP275=0,0,MIN(DO275-DP275,$D$1-$C275-SUMIF($J$15:DQ$15,"Snowball",$J275:DQ275))))</f>
        <v>0</v>
      </c>
      <c r="DS275" s="3">
        <f t="shared" si="552"/>
        <v>0</v>
      </c>
      <c r="DT275" s="104">
        <f t="shared" si="611"/>
        <v>0</v>
      </c>
      <c r="DU275" s="3">
        <f t="shared" si="612"/>
        <v>0</v>
      </c>
      <c r="DV275" s="3">
        <f t="shared" si="613"/>
        <v>0</v>
      </c>
      <c r="DW275" s="3">
        <f t="shared" si="530"/>
        <v>0</v>
      </c>
      <c r="DX275" s="3">
        <f t="shared" si="531"/>
        <v>0</v>
      </c>
      <c r="DY275" s="3">
        <f>IF(DT275=0,0,IF(DV275-DW275=0,0,MIN(DV275-DW275,$D$1-$C275-SUMIF($J$15:DX$15,"Snowball",$J275:DX275))))</f>
        <v>0</v>
      </c>
      <c r="DZ275" s="3">
        <f t="shared" si="553"/>
        <v>0</v>
      </c>
      <c r="EA275" s="104">
        <f t="shared" si="614"/>
        <v>0</v>
      </c>
      <c r="EB275" s="3">
        <f t="shared" si="615"/>
        <v>0</v>
      </c>
      <c r="EC275" s="3">
        <f t="shared" si="616"/>
        <v>0</v>
      </c>
      <c r="ED275" s="3">
        <f t="shared" si="532"/>
        <v>0</v>
      </c>
      <c r="EE275" s="3">
        <f t="shared" si="533"/>
        <v>0</v>
      </c>
      <c r="EF275" s="3">
        <f>IF(EA275=0,0,IF(EC275-ED275=0,0,MIN(EC275-ED275,$D$1-$C275-SUMIF($J$15:EE$15,"Snowball",$J275:EE275))))</f>
        <v>0</v>
      </c>
      <c r="EG275" s="3">
        <f t="shared" si="554"/>
        <v>0</v>
      </c>
      <c r="EH275" s="104">
        <f t="shared" si="617"/>
        <v>0</v>
      </c>
      <c r="EI275" s="3">
        <f t="shared" si="618"/>
        <v>0</v>
      </c>
      <c r="EJ275" s="3">
        <f t="shared" si="619"/>
        <v>0</v>
      </c>
      <c r="EK275" s="3">
        <f t="shared" si="534"/>
        <v>0</v>
      </c>
      <c r="EL275" s="3">
        <f t="shared" si="535"/>
        <v>0</v>
      </c>
      <c r="EM275" s="3">
        <f>IF(EH275=0,0,IF(EJ275-EK275=0,0,MIN(EJ275-EK275,$D$1-$C275-SUMIF($J$15:EL$15,"Snowball",$J275:EL275))))</f>
        <v>0</v>
      </c>
      <c r="EN275" s="3">
        <f t="shared" si="555"/>
        <v>0</v>
      </c>
    </row>
    <row r="276" spans="1:144" x14ac:dyDescent="0.25">
      <c r="A276" s="1" t="s">
        <v>276</v>
      </c>
      <c r="B276" s="76">
        <f t="shared" si="556"/>
        <v>0</v>
      </c>
      <c r="C276" s="3">
        <f t="shared" si="557"/>
        <v>0</v>
      </c>
      <c r="D276" s="101">
        <f t="shared" si="558"/>
        <v>0</v>
      </c>
      <c r="E276" s="104">
        <f t="shared" si="559"/>
        <v>0</v>
      </c>
      <c r="F276" s="3">
        <f t="shared" si="560"/>
        <v>0</v>
      </c>
      <c r="G276" s="3">
        <f t="shared" si="561"/>
        <v>0</v>
      </c>
      <c r="H276" s="3">
        <f t="shared" si="496"/>
        <v>0</v>
      </c>
      <c r="I276" s="3">
        <f t="shared" si="497"/>
        <v>0</v>
      </c>
      <c r="J276" s="3">
        <f t="shared" si="562"/>
        <v>0</v>
      </c>
      <c r="K276" s="3">
        <f t="shared" si="536"/>
        <v>0</v>
      </c>
      <c r="L276" s="104">
        <f t="shared" si="563"/>
        <v>0</v>
      </c>
      <c r="M276" s="3">
        <f t="shared" si="564"/>
        <v>0</v>
      </c>
      <c r="N276" s="3">
        <f t="shared" si="565"/>
        <v>0</v>
      </c>
      <c r="O276" s="3">
        <f t="shared" si="498"/>
        <v>0</v>
      </c>
      <c r="P276" s="3">
        <f t="shared" si="499"/>
        <v>0</v>
      </c>
      <c r="Q276" s="3">
        <f>IF(L276=0,0,IF(N276-O276=0,0,MIN(N276-O276,$D$1-$C276-SUMIF($J$15:P$15,"Snowball",$J276:P276))))</f>
        <v>0</v>
      </c>
      <c r="R276" s="3">
        <f t="shared" si="537"/>
        <v>0</v>
      </c>
      <c r="S276" s="104">
        <f t="shared" si="566"/>
        <v>0</v>
      </c>
      <c r="T276" s="3">
        <f t="shared" si="567"/>
        <v>0</v>
      </c>
      <c r="U276" s="3">
        <f t="shared" si="568"/>
        <v>0</v>
      </c>
      <c r="V276" s="3">
        <f t="shared" si="500"/>
        <v>0</v>
      </c>
      <c r="W276" s="3">
        <f t="shared" si="501"/>
        <v>0</v>
      </c>
      <c r="X276" s="3">
        <f>IF(S276=0,0,IF(U276-V276=0,0,MIN(U276-V276,$D$1-$C276-SUMIF($J$15:W$15,"Snowball",$J276:W276))))</f>
        <v>0</v>
      </c>
      <c r="Y276" s="3">
        <f t="shared" si="538"/>
        <v>0</v>
      </c>
      <c r="Z276" s="104">
        <f t="shared" si="569"/>
        <v>0</v>
      </c>
      <c r="AA276" s="3">
        <f t="shared" si="570"/>
        <v>0</v>
      </c>
      <c r="AB276" s="3">
        <f t="shared" si="571"/>
        <v>0</v>
      </c>
      <c r="AC276" s="3">
        <f t="shared" si="502"/>
        <v>0</v>
      </c>
      <c r="AD276" s="3">
        <f t="shared" si="503"/>
        <v>0</v>
      </c>
      <c r="AE276" s="3">
        <f>IF(Z276=0,0,IF(AB276-AC276=0,0,MIN(AB276-AC276,$D$1-$C276-SUMIF($J$15:AD$15,"Snowball",$J276:AD276))))</f>
        <v>0</v>
      </c>
      <c r="AF276" s="3">
        <f t="shared" si="539"/>
        <v>0</v>
      </c>
      <c r="AG276" s="104">
        <f t="shared" si="572"/>
        <v>0</v>
      </c>
      <c r="AH276" s="3">
        <f t="shared" si="573"/>
        <v>0</v>
      </c>
      <c r="AI276" s="3">
        <f t="shared" si="574"/>
        <v>0</v>
      </c>
      <c r="AJ276" s="3">
        <f t="shared" si="504"/>
        <v>0</v>
      </c>
      <c r="AK276" s="3">
        <f t="shared" si="505"/>
        <v>0</v>
      </c>
      <c r="AL276" s="3">
        <f>IF(AG276=0,0,IF(AI276-AJ276=0,0,MIN(AI276-AJ276,$D$1-$C276-SUMIF($J$15:AK$15,"Snowball",$J276:AK276))))</f>
        <v>0</v>
      </c>
      <c r="AM276" s="3">
        <f t="shared" si="540"/>
        <v>0</v>
      </c>
      <c r="AN276" s="104">
        <f t="shared" si="575"/>
        <v>0</v>
      </c>
      <c r="AO276" s="3">
        <f t="shared" si="576"/>
        <v>0</v>
      </c>
      <c r="AP276" s="3">
        <f t="shared" si="577"/>
        <v>0</v>
      </c>
      <c r="AQ276" s="3">
        <f t="shared" si="506"/>
        <v>0</v>
      </c>
      <c r="AR276" s="3">
        <f t="shared" si="507"/>
        <v>0</v>
      </c>
      <c r="AS276" s="3">
        <f>IF(AN276=0,0,IF(AP276-AQ276=0,0,MIN(AP276-AQ276,$D$1-$C276-SUMIF($J$15:AR$15,"Snowball",$J276:AR276))))</f>
        <v>0</v>
      </c>
      <c r="AT276" s="3">
        <f t="shared" si="541"/>
        <v>0</v>
      </c>
      <c r="AU276" s="104">
        <f t="shared" si="578"/>
        <v>0</v>
      </c>
      <c r="AV276" s="3">
        <f t="shared" si="579"/>
        <v>0</v>
      </c>
      <c r="AW276" s="3">
        <f t="shared" si="580"/>
        <v>0</v>
      </c>
      <c r="AX276" s="3">
        <f t="shared" si="508"/>
        <v>0</v>
      </c>
      <c r="AY276" s="3">
        <f t="shared" si="509"/>
        <v>0</v>
      </c>
      <c r="AZ276" s="3">
        <f>IF(AU276=0,0,IF(AW276-AX276=0,0,MIN(AW276-AX276,$D$1-$C276-SUMIF($J$15:AY$15,"Snowball",$J276:AY276))))</f>
        <v>0</v>
      </c>
      <c r="BA276" s="3">
        <f t="shared" si="542"/>
        <v>0</v>
      </c>
      <c r="BB276" s="104">
        <f t="shared" si="581"/>
        <v>0</v>
      </c>
      <c r="BC276" s="3">
        <f t="shared" si="582"/>
        <v>0</v>
      </c>
      <c r="BD276" s="3">
        <f t="shared" si="583"/>
        <v>0</v>
      </c>
      <c r="BE276" s="3">
        <f t="shared" si="510"/>
        <v>0</v>
      </c>
      <c r="BF276" s="3">
        <f t="shared" si="511"/>
        <v>0</v>
      </c>
      <c r="BG276" s="3">
        <f>IF(BB276=0,0,IF(BD276-BE276=0,0,MIN(BD276-BE276,$D$1-$C276-SUMIF($J$15:BF$15,"Snowball",$J276:BF276))))</f>
        <v>0</v>
      </c>
      <c r="BH276" s="3">
        <f t="shared" si="543"/>
        <v>0</v>
      </c>
      <c r="BI276" s="104">
        <f t="shared" si="584"/>
        <v>0</v>
      </c>
      <c r="BJ276" s="3">
        <f t="shared" si="585"/>
        <v>0</v>
      </c>
      <c r="BK276" s="3">
        <f t="shared" si="586"/>
        <v>0</v>
      </c>
      <c r="BL276" s="3">
        <f t="shared" si="512"/>
        <v>0</v>
      </c>
      <c r="BM276" s="3">
        <f t="shared" si="513"/>
        <v>0</v>
      </c>
      <c r="BN276" s="3">
        <f>IF(BI276=0,0,IF(BK276-BL276=0,0,MIN(BK276-BL276,$D$1-$C276-SUMIF($J$15:BM$15,"Snowball",$J276:BM276))))</f>
        <v>0</v>
      </c>
      <c r="BO276" s="3">
        <f t="shared" si="544"/>
        <v>0</v>
      </c>
      <c r="BP276" s="104">
        <f t="shared" si="587"/>
        <v>0</v>
      </c>
      <c r="BQ276" s="3">
        <f t="shared" si="588"/>
        <v>0</v>
      </c>
      <c r="BR276" s="3">
        <f t="shared" si="589"/>
        <v>0</v>
      </c>
      <c r="BS276" s="3">
        <f t="shared" si="514"/>
        <v>0</v>
      </c>
      <c r="BT276" s="3">
        <f t="shared" si="515"/>
        <v>0</v>
      </c>
      <c r="BU276" s="3">
        <f>IF(BP276=0,0,IF(BR276-BS276=0,0,MIN(BR276-BS276,$D$1-$C276-SUMIF($J$15:BT$15,"Snowball",$J276:BT276))))</f>
        <v>0</v>
      </c>
      <c r="BV276" s="3">
        <f t="shared" si="545"/>
        <v>0</v>
      </c>
      <c r="BW276" s="104">
        <f t="shared" si="590"/>
        <v>0</v>
      </c>
      <c r="BX276" s="3">
        <f t="shared" si="591"/>
        <v>0</v>
      </c>
      <c r="BY276" s="3">
        <f t="shared" si="592"/>
        <v>0</v>
      </c>
      <c r="BZ276" s="3">
        <f t="shared" si="516"/>
        <v>0</v>
      </c>
      <c r="CA276" s="3">
        <f t="shared" si="517"/>
        <v>0</v>
      </c>
      <c r="CB276" s="3">
        <f>IF(BW276=0,0,IF(BY276-BZ276=0,0,MIN(BY276-BZ276,$D$1-$C276-SUMIF($J$15:CA$15,"Snowball",$J276:CA276))))</f>
        <v>0</v>
      </c>
      <c r="CC276" s="3">
        <f t="shared" si="546"/>
        <v>0</v>
      </c>
      <c r="CD276" s="104">
        <f t="shared" si="593"/>
        <v>0</v>
      </c>
      <c r="CE276" s="3">
        <f t="shared" si="594"/>
        <v>0</v>
      </c>
      <c r="CF276" s="3">
        <f t="shared" si="595"/>
        <v>0</v>
      </c>
      <c r="CG276" s="3">
        <f t="shared" si="518"/>
        <v>0</v>
      </c>
      <c r="CH276" s="3">
        <f t="shared" si="519"/>
        <v>0</v>
      </c>
      <c r="CI276" s="3">
        <f>IF(CD276=0,0,IF(CF276-CG276=0,0,MIN(CF276-CG276,$D$1-$C276-SUMIF($J$15:CH$15,"Snowball",$J276:CH276))))</f>
        <v>0</v>
      </c>
      <c r="CJ276" s="3">
        <f t="shared" si="547"/>
        <v>0</v>
      </c>
      <c r="CK276" s="104">
        <f t="shared" si="596"/>
        <v>0</v>
      </c>
      <c r="CL276" s="3">
        <f t="shared" si="597"/>
        <v>0</v>
      </c>
      <c r="CM276" s="3">
        <f t="shared" si="598"/>
        <v>0</v>
      </c>
      <c r="CN276" s="3">
        <f t="shared" si="520"/>
        <v>0</v>
      </c>
      <c r="CO276" s="3">
        <f t="shared" si="521"/>
        <v>0</v>
      </c>
      <c r="CP276" s="3">
        <f>IF(CK276=0,0,IF(CM276-CN276=0,0,MIN(CM276-CN276,$D$1-$C276-SUMIF($J$15:CO$15,"Snowball",$J276:CO276))))</f>
        <v>0</v>
      </c>
      <c r="CQ276" s="3">
        <f t="shared" si="548"/>
        <v>0</v>
      </c>
      <c r="CR276" s="104">
        <f t="shared" si="599"/>
        <v>0</v>
      </c>
      <c r="CS276" s="3">
        <f t="shared" si="600"/>
        <v>0</v>
      </c>
      <c r="CT276" s="3">
        <f t="shared" si="601"/>
        <v>0</v>
      </c>
      <c r="CU276" s="3">
        <f t="shared" si="522"/>
        <v>0</v>
      </c>
      <c r="CV276" s="3">
        <f t="shared" si="523"/>
        <v>0</v>
      </c>
      <c r="CW276" s="3">
        <f>IF(CR276=0,0,IF(CT276-CU276=0,0,MIN(CT276-CU276,$D$1-$C276-SUMIF($J$15:CV$15,"Snowball",$J276:CV276))))</f>
        <v>0</v>
      </c>
      <c r="CX276" s="3">
        <f t="shared" si="549"/>
        <v>0</v>
      </c>
      <c r="CY276" s="104">
        <f t="shared" si="602"/>
        <v>0</v>
      </c>
      <c r="CZ276" s="3">
        <f t="shared" si="603"/>
        <v>0</v>
      </c>
      <c r="DA276" s="3">
        <f t="shared" si="604"/>
        <v>0</v>
      </c>
      <c r="DB276" s="3">
        <f t="shared" si="524"/>
        <v>0</v>
      </c>
      <c r="DC276" s="3">
        <f t="shared" si="525"/>
        <v>0</v>
      </c>
      <c r="DD276" s="3">
        <f>IF(CY276=0,0,IF(DA276-DB276=0,0,MIN(DA276-DB276,$D$1-$C276-SUMIF($J$15:DC$15,"Snowball",$J276:DC276))))</f>
        <v>0</v>
      </c>
      <c r="DE276" s="3">
        <f t="shared" si="550"/>
        <v>0</v>
      </c>
      <c r="DF276" s="104">
        <f t="shared" si="605"/>
        <v>0</v>
      </c>
      <c r="DG276" s="3">
        <f t="shared" si="606"/>
        <v>0</v>
      </c>
      <c r="DH276" s="3">
        <f t="shared" si="607"/>
        <v>0</v>
      </c>
      <c r="DI276" s="3">
        <f t="shared" si="526"/>
        <v>0</v>
      </c>
      <c r="DJ276" s="3">
        <f t="shared" si="527"/>
        <v>0</v>
      </c>
      <c r="DK276" s="3">
        <f>IF(DF276=0,0,IF(DH276-DI276=0,0,MIN(DH276-DI276,$D$1-$C276-SUMIF($J$15:DJ$15,"Snowball",$J276:DJ276))))</f>
        <v>0</v>
      </c>
      <c r="DL276" s="3">
        <f t="shared" si="551"/>
        <v>0</v>
      </c>
      <c r="DM276" s="104">
        <f t="shared" si="608"/>
        <v>0</v>
      </c>
      <c r="DN276" s="3">
        <f t="shared" si="609"/>
        <v>0</v>
      </c>
      <c r="DO276" s="3">
        <f t="shared" si="610"/>
        <v>0</v>
      </c>
      <c r="DP276" s="3">
        <f t="shared" si="528"/>
        <v>0</v>
      </c>
      <c r="DQ276" s="3">
        <f t="shared" si="529"/>
        <v>0</v>
      </c>
      <c r="DR276" s="3">
        <f>IF(DM276=0,0,IF(DO276-DP276=0,0,MIN(DO276-DP276,$D$1-$C276-SUMIF($J$15:DQ$15,"Snowball",$J276:DQ276))))</f>
        <v>0</v>
      </c>
      <c r="DS276" s="3">
        <f t="shared" si="552"/>
        <v>0</v>
      </c>
      <c r="DT276" s="104">
        <f t="shared" si="611"/>
        <v>0</v>
      </c>
      <c r="DU276" s="3">
        <f t="shared" si="612"/>
        <v>0</v>
      </c>
      <c r="DV276" s="3">
        <f t="shared" si="613"/>
        <v>0</v>
      </c>
      <c r="DW276" s="3">
        <f t="shared" si="530"/>
        <v>0</v>
      </c>
      <c r="DX276" s="3">
        <f t="shared" si="531"/>
        <v>0</v>
      </c>
      <c r="DY276" s="3">
        <f>IF(DT276=0,0,IF(DV276-DW276=0,0,MIN(DV276-DW276,$D$1-$C276-SUMIF($J$15:DX$15,"Snowball",$J276:DX276))))</f>
        <v>0</v>
      </c>
      <c r="DZ276" s="3">
        <f t="shared" si="553"/>
        <v>0</v>
      </c>
      <c r="EA276" s="104">
        <f t="shared" si="614"/>
        <v>0</v>
      </c>
      <c r="EB276" s="3">
        <f t="shared" si="615"/>
        <v>0</v>
      </c>
      <c r="EC276" s="3">
        <f t="shared" si="616"/>
        <v>0</v>
      </c>
      <c r="ED276" s="3">
        <f t="shared" si="532"/>
        <v>0</v>
      </c>
      <c r="EE276" s="3">
        <f t="shared" si="533"/>
        <v>0</v>
      </c>
      <c r="EF276" s="3">
        <f>IF(EA276=0,0,IF(EC276-ED276=0,0,MIN(EC276-ED276,$D$1-$C276-SUMIF($J$15:EE$15,"Snowball",$J276:EE276))))</f>
        <v>0</v>
      </c>
      <c r="EG276" s="3">
        <f t="shared" si="554"/>
        <v>0</v>
      </c>
      <c r="EH276" s="104">
        <f t="shared" si="617"/>
        <v>0</v>
      </c>
      <c r="EI276" s="3">
        <f t="shared" si="618"/>
        <v>0</v>
      </c>
      <c r="EJ276" s="3">
        <f t="shared" si="619"/>
        <v>0</v>
      </c>
      <c r="EK276" s="3">
        <f t="shared" si="534"/>
        <v>0</v>
      </c>
      <c r="EL276" s="3">
        <f t="shared" si="535"/>
        <v>0</v>
      </c>
      <c r="EM276" s="3">
        <f>IF(EH276=0,0,IF(EJ276-EK276=0,0,MIN(EJ276-EK276,$D$1-$C276-SUMIF($J$15:EL$15,"Snowball",$J276:EL276))))</f>
        <v>0</v>
      </c>
      <c r="EN276" s="3">
        <f t="shared" si="555"/>
        <v>0</v>
      </c>
    </row>
    <row r="277" spans="1:144" x14ac:dyDescent="0.25">
      <c r="A277" s="1" t="s">
        <v>277</v>
      </c>
      <c r="B277" s="76">
        <f t="shared" si="556"/>
        <v>0</v>
      </c>
      <c r="C277" s="3">
        <f t="shared" si="557"/>
        <v>0</v>
      </c>
      <c r="D277" s="101">
        <f t="shared" si="558"/>
        <v>0</v>
      </c>
      <c r="E277" s="104">
        <f t="shared" si="559"/>
        <v>0</v>
      </c>
      <c r="F277" s="3">
        <f t="shared" si="560"/>
        <v>0</v>
      </c>
      <c r="G277" s="3">
        <f t="shared" si="561"/>
        <v>0</v>
      </c>
      <c r="H277" s="3">
        <f t="shared" si="496"/>
        <v>0</v>
      </c>
      <c r="I277" s="3">
        <f t="shared" si="497"/>
        <v>0</v>
      </c>
      <c r="J277" s="3">
        <f t="shared" si="562"/>
        <v>0</v>
      </c>
      <c r="K277" s="3">
        <f t="shared" si="536"/>
        <v>0</v>
      </c>
      <c r="L277" s="104">
        <f t="shared" si="563"/>
        <v>0</v>
      </c>
      <c r="M277" s="3">
        <f t="shared" si="564"/>
        <v>0</v>
      </c>
      <c r="N277" s="3">
        <f t="shared" si="565"/>
        <v>0</v>
      </c>
      <c r="O277" s="3">
        <f t="shared" si="498"/>
        <v>0</v>
      </c>
      <c r="P277" s="3">
        <f t="shared" si="499"/>
        <v>0</v>
      </c>
      <c r="Q277" s="3">
        <f>IF(L277=0,0,IF(N277-O277=0,0,MIN(N277-O277,$D$1-$C277-SUMIF($J$15:P$15,"Snowball",$J277:P277))))</f>
        <v>0</v>
      </c>
      <c r="R277" s="3">
        <f t="shared" si="537"/>
        <v>0</v>
      </c>
      <c r="S277" s="104">
        <f t="shared" si="566"/>
        <v>0</v>
      </c>
      <c r="T277" s="3">
        <f t="shared" si="567"/>
        <v>0</v>
      </c>
      <c r="U277" s="3">
        <f t="shared" si="568"/>
        <v>0</v>
      </c>
      <c r="V277" s="3">
        <f t="shared" si="500"/>
        <v>0</v>
      </c>
      <c r="W277" s="3">
        <f t="shared" si="501"/>
        <v>0</v>
      </c>
      <c r="X277" s="3">
        <f>IF(S277=0,0,IF(U277-V277=0,0,MIN(U277-V277,$D$1-$C277-SUMIF($J$15:W$15,"Snowball",$J277:W277))))</f>
        <v>0</v>
      </c>
      <c r="Y277" s="3">
        <f t="shared" si="538"/>
        <v>0</v>
      </c>
      <c r="Z277" s="104">
        <f t="shared" si="569"/>
        <v>0</v>
      </c>
      <c r="AA277" s="3">
        <f t="shared" si="570"/>
        <v>0</v>
      </c>
      <c r="AB277" s="3">
        <f t="shared" si="571"/>
        <v>0</v>
      </c>
      <c r="AC277" s="3">
        <f t="shared" si="502"/>
        <v>0</v>
      </c>
      <c r="AD277" s="3">
        <f t="shared" si="503"/>
        <v>0</v>
      </c>
      <c r="AE277" s="3">
        <f>IF(Z277=0,0,IF(AB277-AC277=0,0,MIN(AB277-AC277,$D$1-$C277-SUMIF($J$15:AD$15,"Snowball",$J277:AD277))))</f>
        <v>0</v>
      </c>
      <c r="AF277" s="3">
        <f t="shared" si="539"/>
        <v>0</v>
      </c>
      <c r="AG277" s="104">
        <f t="shared" si="572"/>
        <v>0</v>
      </c>
      <c r="AH277" s="3">
        <f t="shared" si="573"/>
        <v>0</v>
      </c>
      <c r="AI277" s="3">
        <f t="shared" si="574"/>
        <v>0</v>
      </c>
      <c r="AJ277" s="3">
        <f t="shared" si="504"/>
        <v>0</v>
      </c>
      <c r="AK277" s="3">
        <f t="shared" si="505"/>
        <v>0</v>
      </c>
      <c r="AL277" s="3">
        <f>IF(AG277=0,0,IF(AI277-AJ277=0,0,MIN(AI277-AJ277,$D$1-$C277-SUMIF($J$15:AK$15,"Snowball",$J277:AK277))))</f>
        <v>0</v>
      </c>
      <c r="AM277" s="3">
        <f t="shared" si="540"/>
        <v>0</v>
      </c>
      <c r="AN277" s="104">
        <f t="shared" si="575"/>
        <v>0</v>
      </c>
      <c r="AO277" s="3">
        <f t="shared" si="576"/>
        <v>0</v>
      </c>
      <c r="AP277" s="3">
        <f t="shared" si="577"/>
        <v>0</v>
      </c>
      <c r="AQ277" s="3">
        <f t="shared" si="506"/>
        <v>0</v>
      </c>
      <c r="AR277" s="3">
        <f t="shared" si="507"/>
        <v>0</v>
      </c>
      <c r="AS277" s="3">
        <f>IF(AN277=0,0,IF(AP277-AQ277=0,0,MIN(AP277-AQ277,$D$1-$C277-SUMIF($J$15:AR$15,"Snowball",$J277:AR277))))</f>
        <v>0</v>
      </c>
      <c r="AT277" s="3">
        <f t="shared" si="541"/>
        <v>0</v>
      </c>
      <c r="AU277" s="104">
        <f t="shared" si="578"/>
        <v>0</v>
      </c>
      <c r="AV277" s="3">
        <f t="shared" si="579"/>
        <v>0</v>
      </c>
      <c r="AW277" s="3">
        <f t="shared" si="580"/>
        <v>0</v>
      </c>
      <c r="AX277" s="3">
        <f t="shared" si="508"/>
        <v>0</v>
      </c>
      <c r="AY277" s="3">
        <f t="shared" si="509"/>
        <v>0</v>
      </c>
      <c r="AZ277" s="3">
        <f>IF(AU277=0,0,IF(AW277-AX277=0,0,MIN(AW277-AX277,$D$1-$C277-SUMIF($J$15:AY$15,"Snowball",$J277:AY277))))</f>
        <v>0</v>
      </c>
      <c r="BA277" s="3">
        <f t="shared" si="542"/>
        <v>0</v>
      </c>
      <c r="BB277" s="104">
        <f t="shared" si="581"/>
        <v>0</v>
      </c>
      <c r="BC277" s="3">
        <f t="shared" si="582"/>
        <v>0</v>
      </c>
      <c r="BD277" s="3">
        <f t="shared" si="583"/>
        <v>0</v>
      </c>
      <c r="BE277" s="3">
        <f t="shared" si="510"/>
        <v>0</v>
      </c>
      <c r="BF277" s="3">
        <f t="shared" si="511"/>
        <v>0</v>
      </c>
      <c r="BG277" s="3">
        <f>IF(BB277=0,0,IF(BD277-BE277=0,0,MIN(BD277-BE277,$D$1-$C277-SUMIF($J$15:BF$15,"Snowball",$J277:BF277))))</f>
        <v>0</v>
      </c>
      <c r="BH277" s="3">
        <f t="shared" si="543"/>
        <v>0</v>
      </c>
      <c r="BI277" s="104">
        <f t="shared" si="584"/>
        <v>0</v>
      </c>
      <c r="BJ277" s="3">
        <f t="shared" si="585"/>
        <v>0</v>
      </c>
      <c r="BK277" s="3">
        <f t="shared" si="586"/>
        <v>0</v>
      </c>
      <c r="BL277" s="3">
        <f t="shared" si="512"/>
        <v>0</v>
      </c>
      <c r="BM277" s="3">
        <f t="shared" si="513"/>
        <v>0</v>
      </c>
      <c r="BN277" s="3">
        <f>IF(BI277=0,0,IF(BK277-BL277=0,0,MIN(BK277-BL277,$D$1-$C277-SUMIF($J$15:BM$15,"Snowball",$J277:BM277))))</f>
        <v>0</v>
      </c>
      <c r="BO277" s="3">
        <f t="shared" si="544"/>
        <v>0</v>
      </c>
      <c r="BP277" s="104">
        <f t="shared" si="587"/>
        <v>0</v>
      </c>
      <c r="BQ277" s="3">
        <f t="shared" si="588"/>
        <v>0</v>
      </c>
      <c r="BR277" s="3">
        <f t="shared" si="589"/>
        <v>0</v>
      </c>
      <c r="BS277" s="3">
        <f t="shared" si="514"/>
        <v>0</v>
      </c>
      <c r="BT277" s="3">
        <f t="shared" si="515"/>
        <v>0</v>
      </c>
      <c r="BU277" s="3">
        <f>IF(BP277=0,0,IF(BR277-BS277=0,0,MIN(BR277-BS277,$D$1-$C277-SUMIF($J$15:BT$15,"Snowball",$J277:BT277))))</f>
        <v>0</v>
      </c>
      <c r="BV277" s="3">
        <f t="shared" si="545"/>
        <v>0</v>
      </c>
      <c r="BW277" s="104">
        <f t="shared" si="590"/>
        <v>0</v>
      </c>
      <c r="BX277" s="3">
        <f t="shared" si="591"/>
        <v>0</v>
      </c>
      <c r="BY277" s="3">
        <f t="shared" si="592"/>
        <v>0</v>
      </c>
      <c r="BZ277" s="3">
        <f t="shared" si="516"/>
        <v>0</v>
      </c>
      <c r="CA277" s="3">
        <f t="shared" si="517"/>
        <v>0</v>
      </c>
      <c r="CB277" s="3">
        <f>IF(BW277=0,0,IF(BY277-BZ277=0,0,MIN(BY277-BZ277,$D$1-$C277-SUMIF($J$15:CA$15,"Snowball",$J277:CA277))))</f>
        <v>0</v>
      </c>
      <c r="CC277" s="3">
        <f t="shared" si="546"/>
        <v>0</v>
      </c>
      <c r="CD277" s="104">
        <f t="shared" si="593"/>
        <v>0</v>
      </c>
      <c r="CE277" s="3">
        <f t="shared" si="594"/>
        <v>0</v>
      </c>
      <c r="CF277" s="3">
        <f t="shared" si="595"/>
        <v>0</v>
      </c>
      <c r="CG277" s="3">
        <f t="shared" si="518"/>
        <v>0</v>
      </c>
      <c r="CH277" s="3">
        <f t="shared" si="519"/>
        <v>0</v>
      </c>
      <c r="CI277" s="3">
        <f>IF(CD277=0,0,IF(CF277-CG277=0,0,MIN(CF277-CG277,$D$1-$C277-SUMIF($J$15:CH$15,"Snowball",$J277:CH277))))</f>
        <v>0</v>
      </c>
      <c r="CJ277" s="3">
        <f t="shared" si="547"/>
        <v>0</v>
      </c>
      <c r="CK277" s="104">
        <f t="shared" si="596"/>
        <v>0</v>
      </c>
      <c r="CL277" s="3">
        <f t="shared" si="597"/>
        <v>0</v>
      </c>
      <c r="CM277" s="3">
        <f t="shared" si="598"/>
        <v>0</v>
      </c>
      <c r="CN277" s="3">
        <f t="shared" si="520"/>
        <v>0</v>
      </c>
      <c r="CO277" s="3">
        <f t="shared" si="521"/>
        <v>0</v>
      </c>
      <c r="CP277" s="3">
        <f>IF(CK277=0,0,IF(CM277-CN277=0,0,MIN(CM277-CN277,$D$1-$C277-SUMIF($J$15:CO$15,"Snowball",$J277:CO277))))</f>
        <v>0</v>
      </c>
      <c r="CQ277" s="3">
        <f t="shared" si="548"/>
        <v>0</v>
      </c>
      <c r="CR277" s="104">
        <f t="shared" si="599"/>
        <v>0</v>
      </c>
      <c r="CS277" s="3">
        <f t="shared" si="600"/>
        <v>0</v>
      </c>
      <c r="CT277" s="3">
        <f t="shared" si="601"/>
        <v>0</v>
      </c>
      <c r="CU277" s="3">
        <f t="shared" si="522"/>
        <v>0</v>
      </c>
      <c r="CV277" s="3">
        <f t="shared" si="523"/>
        <v>0</v>
      </c>
      <c r="CW277" s="3">
        <f>IF(CR277=0,0,IF(CT277-CU277=0,0,MIN(CT277-CU277,$D$1-$C277-SUMIF($J$15:CV$15,"Snowball",$J277:CV277))))</f>
        <v>0</v>
      </c>
      <c r="CX277" s="3">
        <f t="shared" si="549"/>
        <v>0</v>
      </c>
      <c r="CY277" s="104">
        <f t="shared" si="602"/>
        <v>0</v>
      </c>
      <c r="CZ277" s="3">
        <f t="shared" si="603"/>
        <v>0</v>
      </c>
      <c r="DA277" s="3">
        <f t="shared" si="604"/>
        <v>0</v>
      </c>
      <c r="DB277" s="3">
        <f t="shared" si="524"/>
        <v>0</v>
      </c>
      <c r="DC277" s="3">
        <f t="shared" si="525"/>
        <v>0</v>
      </c>
      <c r="DD277" s="3">
        <f>IF(CY277=0,0,IF(DA277-DB277=0,0,MIN(DA277-DB277,$D$1-$C277-SUMIF($J$15:DC$15,"Snowball",$J277:DC277))))</f>
        <v>0</v>
      </c>
      <c r="DE277" s="3">
        <f t="shared" si="550"/>
        <v>0</v>
      </c>
      <c r="DF277" s="104">
        <f t="shared" si="605"/>
        <v>0</v>
      </c>
      <c r="DG277" s="3">
        <f t="shared" si="606"/>
        <v>0</v>
      </c>
      <c r="DH277" s="3">
        <f t="shared" si="607"/>
        <v>0</v>
      </c>
      <c r="DI277" s="3">
        <f t="shared" si="526"/>
        <v>0</v>
      </c>
      <c r="DJ277" s="3">
        <f t="shared" si="527"/>
        <v>0</v>
      </c>
      <c r="DK277" s="3">
        <f>IF(DF277=0,0,IF(DH277-DI277=0,0,MIN(DH277-DI277,$D$1-$C277-SUMIF($J$15:DJ$15,"Snowball",$J277:DJ277))))</f>
        <v>0</v>
      </c>
      <c r="DL277" s="3">
        <f t="shared" si="551"/>
        <v>0</v>
      </c>
      <c r="DM277" s="104">
        <f t="shared" si="608"/>
        <v>0</v>
      </c>
      <c r="DN277" s="3">
        <f t="shared" si="609"/>
        <v>0</v>
      </c>
      <c r="DO277" s="3">
        <f t="shared" si="610"/>
        <v>0</v>
      </c>
      <c r="DP277" s="3">
        <f t="shared" si="528"/>
        <v>0</v>
      </c>
      <c r="DQ277" s="3">
        <f t="shared" si="529"/>
        <v>0</v>
      </c>
      <c r="DR277" s="3">
        <f>IF(DM277=0,0,IF(DO277-DP277=0,0,MIN(DO277-DP277,$D$1-$C277-SUMIF($J$15:DQ$15,"Snowball",$J277:DQ277))))</f>
        <v>0</v>
      </c>
      <c r="DS277" s="3">
        <f t="shared" si="552"/>
        <v>0</v>
      </c>
      <c r="DT277" s="104">
        <f t="shared" si="611"/>
        <v>0</v>
      </c>
      <c r="DU277" s="3">
        <f t="shared" si="612"/>
        <v>0</v>
      </c>
      <c r="DV277" s="3">
        <f t="shared" si="613"/>
        <v>0</v>
      </c>
      <c r="DW277" s="3">
        <f t="shared" si="530"/>
        <v>0</v>
      </c>
      <c r="DX277" s="3">
        <f t="shared" si="531"/>
        <v>0</v>
      </c>
      <c r="DY277" s="3">
        <f>IF(DT277=0,0,IF(DV277-DW277=0,0,MIN(DV277-DW277,$D$1-$C277-SUMIF($J$15:DX$15,"Snowball",$J277:DX277))))</f>
        <v>0</v>
      </c>
      <c r="DZ277" s="3">
        <f t="shared" si="553"/>
        <v>0</v>
      </c>
      <c r="EA277" s="104">
        <f t="shared" si="614"/>
        <v>0</v>
      </c>
      <c r="EB277" s="3">
        <f t="shared" si="615"/>
        <v>0</v>
      </c>
      <c r="EC277" s="3">
        <f t="shared" si="616"/>
        <v>0</v>
      </c>
      <c r="ED277" s="3">
        <f t="shared" si="532"/>
        <v>0</v>
      </c>
      <c r="EE277" s="3">
        <f t="shared" si="533"/>
        <v>0</v>
      </c>
      <c r="EF277" s="3">
        <f>IF(EA277=0,0,IF(EC277-ED277=0,0,MIN(EC277-ED277,$D$1-$C277-SUMIF($J$15:EE$15,"Snowball",$J277:EE277))))</f>
        <v>0</v>
      </c>
      <c r="EG277" s="3">
        <f t="shared" si="554"/>
        <v>0</v>
      </c>
      <c r="EH277" s="104">
        <f t="shared" si="617"/>
        <v>0</v>
      </c>
      <c r="EI277" s="3">
        <f t="shared" si="618"/>
        <v>0</v>
      </c>
      <c r="EJ277" s="3">
        <f t="shared" si="619"/>
        <v>0</v>
      </c>
      <c r="EK277" s="3">
        <f t="shared" si="534"/>
        <v>0</v>
      </c>
      <c r="EL277" s="3">
        <f t="shared" si="535"/>
        <v>0</v>
      </c>
      <c r="EM277" s="3">
        <f>IF(EH277=0,0,IF(EJ277-EK277=0,0,MIN(EJ277-EK277,$D$1-$C277-SUMIF($J$15:EL$15,"Snowball",$J277:EL277))))</f>
        <v>0</v>
      </c>
      <c r="EN277" s="3">
        <f t="shared" si="555"/>
        <v>0</v>
      </c>
    </row>
    <row r="278" spans="1:144" x14ac:dyDescent="0.25">
      <c r="A278" s="1" t="s">
        <v>278</v>
      </c>
      <c r="B278" s="76">
        <f t="shared" si="556"/>
        <v>0</v>
      </c>
      <c r="C278" s="3">
        <f t="shared" si="557"/>
        <v>0</v>
      </c>
      <c r="D278" s="101">
        <f t="shared" si="558"/>
        <v>0</v>
      </c>
      <c r="E278" s="104">
        <f t="shared" si="559"/>
        <v>0</v>
      </c>
      <c r="F278" s="3">
        <f t="shared" si="560"/>
        <v>0</v>
      </c>
      <c r="G278" s="3">
        <f t="shared" si="561"/>
        <v>0</v>
      </c>
      <c r="H278" s="3">
        <f t="shared" si="496"/>
        <v>0</v>
      </c>
      <c r="I278" s="3">
        <f t="shared" si="497"/>
        <v>0</v>
      </c>
      <c r="J278" s="3">
        <f t="shared" si="562"/>
        <v>0</v>
      </c>
      <c r="K278" s="3">
        <f t="shared" si="536"/>
        <v>0</v>
      </c>
      <c r="L278" s="104">
        <f t="shared" si="563"/>
        <v>0</v>
      </c>
      <c r="M278" s="3">
        <f t="shared" si="564"/>
        <v>0</v>
      </c>
      <c r="N278" s="3">
        <f t="shared" si="565"/>
        <v>0</v>
      </c>
      <c r="O278" s="3">
        <f t="shared" si="498"/>
        <v>0</v>
      </c>
      <c r="P278" s="3">
        <f t="shared" si="499"/>
        <v>0</v>
      </c>
      <c r="Q278" s="3">
        <f>IF(L278=0,0,IF(N278-O278=0,0,MIN(N278-O278,$D$1-$C278-SUMIF($J$15:P$15,"Snowball",$J278:P278))))</f>
        <v>0</v>
      </c>
      <c r="R278" s="3">
        <f t="shared" si="537"/>
        <v>0</v>
      </c>
      <c r="S278" s="104">
        <f t="shared" si="566"/>
        <v>0</v>
      </c>
      <c r="T278" s="3">
        <f t="shared" si="567"/>
        <v>0</v>
      </c>
      <c r="U278" s="3">
        <f t="shared" si="568"/>
        <v>0</v>
      </c>
      <c r="V278" s="3">
        <f t="shared" si="500"/>
        <v>0</v>
      </c>
      <c r="W278" s="3">
        <f t="shared" si="501"/>
        <v>0</v>
      </c>
      <c r="X278" s="3">
        <f>IF(S278=0,0,IF(U278-V278=0,0,MIN(U278-V278,$D$1-$C278-SUMIF($J$15:W$15,"Snowball",$J278:W278))))</f>
        <v>0</v>
      </c>
      <c r="Y278" s="3">
        <f t="shared" si="538"/>
        <v>0</v>
      </c>
      <c r="Z278" s="104">
        <f t="shared" si="569"/>
        <v>0</v>
      </c>
      <c r="AA278" s="3">
        <f t="shared" si="570"/>
        <v>0</v>
      </c>
      <c r="AB278" s="3">
        <f t="shared" si="571"/>
        <v>0</v>
      </c>
      <c r="AC278" s="3">
        <f t="shared" si="502"/>
        <v>0</v>
      </c>
      <c r="AD278" s="3">
        <f t="shared" si="503"/>
        <v>0</v>
      </c>
      <c r="AE278" s="3">
        <f>IF(Z278=0,0,IF(AB278-AC278=0,0,MIN(AB278-AC278,$D$1-$C278-SUMIF($J$15:AD$15,"Snowball",$J278:AD278))))</f>
        <v>0</v>
      </c>
      <c r="AF278" s="3">
        <f t="shared" si="539"/>
        <v>0</v>
      </c>
      <c r="AG278" s="104">
        <f t="shared" si="572"/>
        <v>0</v>
      </c>
      <c r="AH278" s="3">
        <f t="shared" si="573"/>
        <v>0</v>
      </c>
      <c r="AI278" s="3">
        <f t="shared" si="574"/>
        <v>0</v>
      </c>
      <c r="AJ278" s="3">
        <f t="shared" si="504"/>
        <v>0</v>
      </c>
      <c r="AK278" s="3">
        <f t="shared" si="505"/>
        <v>0</v>
      </c>
      <c r="AL278" s="3">
        <f>IF(AG278=0,0,IF(AI278-AJ278=0,0,MIN(AI278-AJ278,$D$1-$C278-SUMIF($J$15:AK$15,"Snowball",$J278:AK278))))</f>
        <v>0</v>
      </c>
      <c r="AM278" s="3">
        <f t="shared" si="540"/>
        <v>0</v>
      </c>
      <c r="AN278" s="104">
        <f t="shared" si="575"/>
        <v>0</v>
      </c>
      <c r="AO278" s="3">
        <f t="shared" si="576"/>
        <v>0</v>
      </c>
      <c r="AP278" s="3">
        <f t="shared" si="577"/>
        <v>0</v>
      </c>
      <c r="AQ278" s="3">
        <f t="shared" si="506"/>
        <v>0</v>
      </c>
      <c r="AR278" s="3">
        <f t="shared" si="507"/>
        <v>0</v>
      </c>
      <c r="AS278" s="3">
        <f>IF(AN278=0,0,IF(AP278-AQ278=0,0,MIN(AP278-AQ278,$D$1-$C278-SUMIF($J$15:AR$15,"Snowball",$J278:AR278))))</f>
        <v>0</v>
      </c>
      <c r="AT278" s="3">
        <f t="shared" si="541"/>
        <v>0</v>
      </c>
      <c r="AU278" s="104">
        <f t="shared" si="578"/>
        <v>0</v>
      </c>
      <c r="AV278" s="3">
        <f t="shared" si="579"/>
        <v>0</v>
      </c>
      <c r="AW278" s="3">
        <f t="shared" si="580"/>
        <v>0</v>
      </c>
      <c r="AX278" s="3">
        <f t="shared" si="508"/>
        <v>0</v>
      </c>
      <c r="AY278" s="3">
        <f t="shared" si="509"/>
        <v>0</v>
      </c>
      <c r="AZ278" s="3">
        <f>IF(AU278=0,0,IF(AW278-AX278=0,0,MIN(AW278-AX278,$D$1-$C278-SUMIF($J$15:AY$15,"Snowball",$J278:AY278))))</f>
        <v>0</v>
      </c>
      <c r="BA278" s="3">
        <f t="shared" si="542"/>
        <v>0</v>
      </c>
      <c r="BB278" s="104">
        <f t="shared" si="581"/>
        <v>0</v>
      </c>
      <c r="BC278" s="3">
        <f t="shared" si="582"/>
        <v>0</v>
      </c>
      <c r="BD278" s="3">
        <f t="shared" si="583"/>
        <v>0</v>
      </c>
      <c r="BE278" s="3">
        <f t="shared" si="510"/>
        <v>0</v>
      </c>
      <c r="BF278" s="3">
        <f t="shared" si="511"/>
        <v>0</v>
      </c>
      <c r="BG278" s="3">
        <f>IF(BB278=0,0,IF(BD278-BE278=0,0,MIN(BD278-BE278,$D$1-$C278-SUMIF($J$15:BF$15,"Snowball",$J278:BF278))))</f>
        <v>0</v>
      </c>
      <c r="BH278" s="3">
        <f t="shared" si="543"/>
        <v>0</v>
      </c>
      <c r="BI278" s="104">
        <f t="shared" si="584"/>
        <v>0</v>
      </c>
      <c r="BJ278" s="3">
        <f t="shared" si="585"/>
        <v>0</v>
      </c>
      <c r="BK278" s="3">
        <f t="shared" si="586"/>
        <v>0</v>
      </c>
      <c r="BL278" s="3">
        <f t="shared" si="512"/>
        <v>0</v>
      </c>
      <c r="BM278" s="3">
        <f t="shared" si="513"/>
        <v>0</v>
      </c>
      <c r="BN278" s="3">
        <f>IF(BI278=0,0,IF(BK278-BL278=0,0,MIN(BK278-BL278,$D$1-$C278-SUMIF($J$15:BM$15,"Snowball",$J278:BM278))))</f>
        <v>0</v>
      </c>
      <c r="BO278" s="3">
        <f t="shared" si="544"/>
        <v>0</v>
      </c>
      <c r="BP278" s="104">
        <f t="shared" si="587"/>
        <v>0</v>
      </c>
      <c r="BQ278" s="3">
        <f t="shared" si="588"/>
        <v>0</v>
      </c>
      <c r="BR278" s="3">
        <f t="shared" si="589"/>
        <v>0</v>
      </c>
      <c r="BS278" s="3">
        <f t="shared" si="514"/>
        <v>0</v>
      </c>
      <c r="BT278" s="3">
        <f t="shared" si="515"/>
        <v>0</v>
      </c>
      <c r="BU278" s="3">
        <f>IF(BP278=0,0,IF(BR278-BS278=0,0,MIN(BR278-BS278,$D$1-$C278-SUMIF($J$15:BT$15,"Snowball",$J278:BT278))))</f>
        <v>0</v>
      </c>
      <c r="BV278" s="3">
        <f t="shared" si="545"/>
        <v>0</v>
      </c>
      <c r="BW278" s="104">
        <f t="shared" si="590"/>
        <v>0</v>
      </c>
      <c r="BX278" s="3">
        <f t="shared" si="591"/>
        <v>0</v>
      </c>
      <c r="BY278" s="3">
        <f t="shared" si="592"/>
        <v>0</v>
      </c>
      <c r="BZ278" s="3">
        <f t="shared" si="516"/>
        <v>0</v>
      </c>
      <c r="CA278" s="3">
        <f t="shared" si="517"/>
        <v>0</v>
      </c>
      <c r="CB278" s="3">
        <f>IF(BW278=0,0,IF(BY278-BZ278=0,0,MIN(BY278-BZ278,$D$1-$C278-SUMIF($J$15:CA$15,"Snowball",$J278:CA278))))</f>
        <v>0</v>
      </c>
      <c r="CC278" s="3">
        <f t="shared" si="546"/>
        <v>0</v>
      </c>
      <c r="CD278" s="104">
        <f t="shared" si="593"/>
        <v>0</v>
      </c>
      <c r="CE278" s="3">
        <f t="shared" si="594"/>
        <v>0</v>
      </c>
      <c r="CF278" s="3">
        <f t="shared" si="595"/>
        <v>0</v>
      </c>
      <c r="CG278" s="3">
        <f t="shared" si="518"/>
        <v>0</v>
      </c>
      <c r="CH278" s="3">
        <f t="shared" si="519"/>
        <v>0</v>
      </c>
      <c r="CI278" s="3">
        <f>IF(CD278=0,0,IF(CF278-CG278=0,0,MIN(CF278-CG278,$D$1-$C278-SUMIF($J$15:CH$15,"Snowball",$J278:CH278))))</f>
        <v>0</v>
      </c>
      <c r="CJ278" s="3">
        <f t="shared" si="547"/>
        <v>0</v>
      </c>
      <c r="CK278" s="104">
        <f t="shared" si="596"/>
        <v>0</v>
      </c>
      <c r="CL278" s="3">
        <f t="shared" si="597"/>
        <v>0</v>
      </c>
      <c r="CM278" s="3">
        <f t="shared" si="598"/>
        <v>0</v>
      </c>
      <c r="CN278" s="3">
        <f t="shared" si="520"/>
        <v>0</v>
      </c>
      <c r="CO278" s="3">
        <f t="shared" si="521"/>
        <v>0</v>
      </c>
      <c r="CP278" s="3">
        <f>IF(CK278=0,0,IF(CM278-CN278=0,0,MIN(CM278-CN278,$D$1-$C278-SUMIF($J$15:CO$15,"Snowball",$J278:CO278))))</f>
        <v>0</v>
      </c>
      <c r="CQ278" s="3">
        <f t="shared" si="548"/>
        <v>0</v>
      </c>
      <c r="CR278" s="104">
        <f t="shared" si="599"/>
        <v>0</v>
      </c>
      <c r="CS278" s="3">
        <f t="shared" si="600"/>
        <v>0</v>
      </c>
      <c r="CT278" s="3">
        <f t="shared" si="601"/>
        <v>0</v>
      </c>
      <c r="CU278" s="3">
        <f t="shared" si="522"/>
        <v>0</v>
      </c>
      <c r="CV278" s="3">
        <f t="shared" si="523"/>
        <v>0</v>
      </c>
      <c r="CW278" s="3">
        <f>IF(CR278=0,0,IF(CT278-CU278=0,0,MIN(CT278-CU278,$D$1-$C278-SUMIF($J$15:CV$15,"Snowball",$J278:CV278))))</f>
        <v>0</v>
      </c>
      <c r="CX278" s="3">
        <f t="shared" si="549"/>
        <v>0</v>
      </c>
      <c r="CY278" s="104">
        <f t="shared" si="602"/>
        <v>0</v>
      </c>
      <c r="CZ278" s="3">
        <f t="shared" si="603"/>
        <v>0</v>
      </c>
      <c r="DA278" s="3">
        <f t="shared" si="604"/>
        <v>0</v>
      </c>
      <c r="DB278" s="3">
        <f t="shared" si="524"/>
        <v>0</v>
      </c>
      <c r="DC278" s="3">
        <f t="shared" si="525"/>
        <v>0</v>
      </c>
      <c r="DD278" s="3">
        <f>IF(CY278=0,0,IF(DA278-DB278=0,0,MIN(DA278-DB278,$D$1-$C278-SUMIF($J$15:DC$15,"Snowball",$J278:DC278))))</f>
        <v>0</v>
      </c>
      <c r="DE278" s="3">
        <f t="shared" si="550"/>
        <v>0</v>
      </c>
      <c r="DF278" s="104">
        <f t="shared" si="605"/>
        <v>0</v>
      </c>
      <c r="DG278" s="3">
        <f t="shared" si="606"/>
        <v>0</v>
      </c>
      <c r="DH278" s="3">
        <f t="shared" si="607"/>
        <v>0</v>
      </c>
      <c r="DI278" s="3">
        <f t="shared" si="526"/>
        <v>0</v>
      </c>
      <c r="DJ278" s="3">
        <f t="shared" si="527"/>
        <v>0</v>
      </c>
      <c r="DK278" s="3">
        <f>IF(DF278=0,0,IF(DH278-DI278=0,0,MIN(DH278-DI278,$D$1-$C278-SUMIF($J$15:DJ$15,"Snowball",$J278:DJ278))))</f>
        <v>0</v>
      </c>
      <c r="DL278" s="3">
        <f t="shared" si="551"/>
        <v>0</v>
      </c>
      <c r="DM278" s="104">
        <f t="shared" si="608"/>
        <v>0</v>
      </c>
      <c r="DN278" s="3">
        <f t="shared" si="609"/>
        <v>0</v>
      </c>
      <c r="DO278" s="3">
        <f t="shared" si="610"/>
        <v>0</v>
      </c>
      <c r="DP278" s="3">
        <f t="shared" si="528"/>
        <v>0</v>
      </c>
      <c r="DQ278" s="3">
        <f t="shared" si="529"/>
        <v>0</v>
      </c>
      <c r="DR278" s="3">
        <f>IF(DM278=0,0,IF(DO278-DP278=0,0,MIN(DO278-DP278,$D$1-$C278-SUMIF($J$15:DQ$15,"Snowball",$J278:DQ278))))</f>
        <v>0</v>
      </c>
      <c r="DS278" s="3">
        <f t="shared" si="552"/>
        <v>0</v>
      </c>
      <c r="DT278" s="104">
        <f t="shared" si="611"/>
        <v>0</v>
      </c>
      <c r="DU278" s="3">
        <f t="shared" si="612"/>
        <v>0</v>
      </c>
      <c r="DV278" s="3">
        <f t="shared" si="613"/>
        <v>0</v>
      </c>
      <c r="DW278" s="3">
        <f t="shared" si="530"/>
        <v>0</v>
      </c>
      <c r="DX278" s="3">
        <f t="shared" si="531"/>
        <v>0</v>
      </c>
      <c r="DY278" s="3">
        <f>IF(DT278=0,0,IF(DV278-DW278=0,0,MIN(DV278-DW278,$D$1-$C278-SUMIF($J$15:DX$15,"Snowball",$J278:DX278))))</f>
        <v>0</v>
      </c>
      <c r="DZ278" s="3">
        <f t="shared" si="553"/>
        <v>0</v>
      </c>
      <c r="EA278" s="104">
        <f t="shared" si="614"/>
        <v>0</v>
      </c>
      <c r="EB278" s="3">
        <f t="shared" si="615"/>
        <v>0</v>
      </c>
      <c r="EC278" s="3">
        <f t="shared" si="616"/>
        <v>0</v>
      </c>
      <c r="ED278" s="3">
        <f t="shared" si="532"/>
        <v>0</v>
      </c>
      <c r="EE278" s="3">
        <f t="shared" si="533"/>
        <v>0</v>
      </c>
      <c r="EF278" s="3">
        <f>IF(EA278=0,0,IF(EC278-ED278=0,0,MIN(EC278-ED278,$D$1-$C278-SUMIF($J$15:EE$15,"Snowball",$J278:EE278))))</f>
        <v>0</v>
      </c>
      <c r="EG278" s="3">
        <f t="shared" si="554"/>
        <v>0</v>
      </c>
      <c r="EH278" s="104">
        <f t="shared" si="617"/>
        <v>0</v>
      </c>
      <c r="EI278" s="3">
        <f t="shared" si="618"/>
        <v>0</v>
      </c>
      <c r="EJ278" s="3">
        <f t="shared" si="619"/>
        <v>0</v>
      </c>
      <c r="EK278" s="3">
        <f t="shared" si="534"/>
        <v>0</v>
      </c>
      <c r="EL278" s="3">
        <f t="shared" si="535"/>
        <v>0</v>
      </c>
      <c r="EM278" s="3">
        <f>IF(EH278=0,0,IF(EJ278-EK278=0,0,MIN(EJ278-EK278,$D$1-$C278-SUMIF($J$15:EL$15,"Snowball",$J278:EL278))))</f>
        <v>0</v>
      </c>
      <c r="EN278" s="3">
        <f t="shared" si="555"/>
        <v>0</v>
      </c>
    </row>
    <row r="279" spans="1:144" x14ac:dyDescent="0.25">
      <c r="A279" s="1" t="s">
        <v>279</v>
      </c>
      <c r="B279" s="76">
        <f t="shared" si="556"/>
        <v>0</v>
      </c>
      <c r="C279" s="3">
        <f t="shared" si="557"/>
        <v>0</v>
      </c>
      <c r="D279" s="101">
        <f t="shared" si="558"/>
        <v>0</v>
      </c>
      <c r="E279" s="104">
        <f t="shared" si="559"/>
        <v>0</v>
      </c>
      <c r="F279" s="3">
        <f t="shared" si="560"/>
        <v>0</v>
      </c>
      <c r="G279" s="3">
        <f t="shared" si="561"/>
        <v>0</v>
      </c>
      <c r="H279" s="3">
        <f t="shared" si="496"/>
        <v>0</v>
      </c>
      <c r="I279" s="3">
        <f t="shared" si="497"/>
        <v>0</v>
      </c>
      <c r="J279" s="3">
        <f t="shared" si="562"/>
        <v>0</v>
      </c>
      <c r="K279" s="3">
        <f t="shared" si="536"/>
        <v>0</v>
      </c>
      <c r="L279" s="104">
        <f t="shared" si="563"/>
        <v>0</v>
      </c>
      <c r="M279" s="3">
        <f t="shared" si="564"/>
        <v>0</v>
      </c>
      <c r="N279" s="3">
        <f t="shared" si="565"/>
        <v>0</v>
      </c>
      <c r="O279" s="3">
        <f t="shared" si="498"/>
        <v>0</v>
      </c>
      <c r="P279" s="3">
        <f t="shared" si="499"/>
        <v>0</v>
      </c>
      <c r="Q279" s="3">
        <f>IF(L279=0,0,IF(N279-O279=0,0,MIN(N279-O279,$D$1-$C279-SUMIF($J$15:P$15,"Snowball",$J279:P279))))</f>
        <v>0</v>
      </c>
      <c r="R279" s="3">
        <f t="shared" si="537"/>
        <v>0</v>
      </c>
      <c r="S279" s="104">
        <f t="shared" si="566"/>
        <v>0</v>
      </c>
      <c r="T279" s="3">
        <f t="shared" si="567"/>
        <v>0</v>
      </c>
      <c r="U279" s="3">
        <f t="shared" si="568"/>
        <v>0</v>
      </c>
      <c r="V279" s="3">
        <f t="shared" si="500"/>
        <v>0</v>
      </c>
      <c r="W279" s="3">
        <f t="shared" si="501"/>
        <v>0</v>
      </c>
      <c r="X279" s="3">
        <f>IF(S279=0,0,IF(U279-V279=0,0,MIN(U279-V279,$D$1-$C279-SUMIF($J$15:W$15,"Snowball",$J279:W279))))</f>
        <v>0</v>
      </c>
      <c r="Y279" s="3">
        <f t="shared" si="538"/>
        <v>0</v>
      </c>
      <c r="Z279" s="104">
        <f t="shared" si="569"/>
        <v>0</v>
      </c>
      <c r="AA279" s="3">
        <f t="shared" si="570"/>
        <v>0</v>
      </c>
      <c r="AB279" s="3">
        <f t="shared" si="571"/>
        <v>0</v>
      </c>
      <c r="AC279" s="3">
        <f t="shared" si="502"/>
        <v>0</v>
      </c>
      <c r="AD279" s="3">
        <f t="shared" si="503"/>
        <v>0</v>
      </c>
      <c r="AE279" s="3">
        <f>IF(Z279=0,0,IF(AB279-AC279=0,0,MIN(AB279-AC279,$D$1-$C279-SUMIF($J$15:AD$15,"Snowball",$J279:AD279))))</f>
        <v>0</v>
      </c>
      <c r="AF279" s="3">
        <f t="shared" si="539"/>
        <v>0</v>
      </c>
      <c r="AG279" s="104">
        <f t="shared" si="572"/>
        <v>0</v>
      </c>
      <c r="AH279" s="3">
        <f t="shared" si="573"/>
        <v>0</v>
      </c>
      <c r="AI279" s="3">
        <f t="shared" si="574"/>
        <v>0</v>
      </c>
      <c r="AJ279" s="3">
        <f t="shared" si="504"/>
        <v>0</v>
      </c>
      <c r="AK279" s="3">
        <f t="shared" si="505"/>
        <v>0</v>
      </c>
      <c r="AL279" s="3">
        <f>IF(AG279=0,0,IF(AI279-AJ279=0,0,MIN(AI279-AJ279,$D$1-$C279-SUMIF($J$15:AK$15,"Snowball",$J279:AK279))))</f>
        <v>0</v>
      </c>
      <c r="AM279" s="3">
        <f t="shared" si="540"/>
        <v>0</v>
      </c>
      <c r="AN279" s="104">
        <f t="shared" si="575"/>
        <v>0</v>
      </c>
      <c r="AO279" s="3">
        <f t="shared" si="576"/>
        <v>0</v>
      </c>
      <c r="AP279" s="3">
        <f t="shared" si="577"/>
        <v>0</v>
      </c>
      <c r="AQ279" s="3">
        <f t="shared" si="506"/>
        <v>0</v>
      </c>
      <c r="AR279" s="3">
        <f t="shared" si="507"/>
        <v>0</v>
      </c>
      <c r="AS279" s="3">
        <f>IF(AN279=0,0,IF(AP279-AQ279=0,0,MIN(AP279-AQ279,$D$1-$C279-SUMIF($J$15:AR$15,"Snowball",$J279:AR279))))</f>
        <v>0</v>
      </c>
      <c r="AT279" s="3">
        <f t="shared" si="541"/>
        <v>0</v>
      </c>
      <c r="AU279" s="104">
        <f t="shared" si="578"/>
        <v>0</v>
      </c>
      <c r="AV279" s="3">
        <f t="shared" si="579"/>
        <v>0</v>
      </c>
      <c r="AW279" s="3">
        <f t="shared" si="580"/>
        <v>0</v>
      </c>
      <c r="AX279" s="3">
        <f t="shared" si="508"/>
        <v>0</v>
      </c>
      <c r="AY279" s="3">
        <f t="shared" si="509"/>
        <v>0</v>
      </c>
      <c r="AZ279" s="3">
        <f>IF(AU279=0,0,IF(AW279-AX279=0,0,MIN(AW279-AX279,$D$1-$C279-SUMIF($J$15:AY$15,"Snowball",$J279:AY279))))</f>
        <v>0</v>
      </c>
      <c r="BA279" s="3">
        <f t="shared" si="542"/>
        <v>0</v>
      </c>
      <c r="BB279" s="104">
        <f t="shared" si="581"/>
        <v>0</v>
      </c>
      <c r="BC279" s="3">
        <f t="shared" si="582"/>
        <v>0</v>
      </c>
      <c r="BD279" s="3">
        <f t="shared" si="583"/>
        <v>0</v>
      </c>
      <c r="BE279" s="3">
        <f t="shared" si="510"/>
        <v>0</v>
      </c>
      <c r="BF279" s="3">
        <f t="shared" si="511"/>
        <v>0</v>
      </c>
      <c r="BG279" s="3">
        <f>IF(BB279=0,0,IF(BD279-BE279=0,0,MIN(BD279-BE279,$D$1-$C279-SUMIF($J$15:BF$15,"Snowball",$J279:BF279))))</f>
        <v>0</v>
      </c>
      <c r="BH279" s="3">
        <f t="shared" si="543"/>
        <v>0</v>
      </c>
      <c r="BI279" s="104">
        <f t="shared" si="584"/>
        <v>0</v>
      </c>
      <c r="BJ279" s="3">
        <f t="shared" si="585"/>
        <v>0</v>
      </c>
      <c r="BK279" s="3">
        <f t="shared" si="586"/>
        <v>0</v>
      </c>
      <c r="BL279" s="3">
        <f t="shared" si="512"/>
        <v>0</v>
      </c>
      <c r="BM279" s="3">
        <f t="shared" si="513"/>
        <v>0</v>
      </c>
      <c r="BN279" s="3">
        <f>IF(BI279=0,0,IF(BK279-BL279=0,0,MIN(BK279-BL279,$D$1-$C279-SUMIF($J$15:BM$15,"Snowball",$J279:BM279))))</f>
        <v>0</v>
      </c>
      <c r="BO279" s="3">
        <f t="shared" si="544"/>
        <v>0</v>
      </c>
      <c r="BP279" s="104">
        <f t="shared" si="587"/>
        <v>0</v>
      </c>
      <c r="BQ279" s="3">
        <f t="shared" si="588"/>
        <v>0</v>
      </c>
      <c r="BR279" s="3">
        <f t="shared" si="589"/>
        <v>0</v>
      </c>
      <c r="BS279" s="3">
        <f t="shared" si="514"/>
        <v>0</v>
      </c>
      <c r="BT279" s="3">
        <f t="shared" si="515"/>
        <v>0</v>
      </c>
      <c r="BU279" s="3">
        <f>IF(BP279=0,0,IF(BR279-BS279=0,0,MIN(BR279-BS279,$D$1-$C279-SUMIF($J$15:BT$15,"Snowball",$J279:BT279))))</f>
        <v>0</v>
      </c>
      <c r="BV279" s="3">
        <f t="shared" si="545"/>
        <v>0</v>
      </c>
      <c r="BW279" s="104">
        <f t="shared" si="590"/>
        <v>0</v>
      </c>
      <c r="BX279" s="3">
        <f t="shared" si="591"/>
        <v>0</v>
      </c>
      <c r="BY279" s="3">
        <f t="shared" si="592"/>
        <v>0</v>
      </c>
      <c r="BZ279" s="3">
        <f t="shared" si="516"/>
        <v>0</v>
      </c>
      <c r="CA279" s="3">
        <f t="shared" si="517"/>
        <v>0</v>
      </c>
      <c r="CB279" s="3">
        <f>IF(BW279=0,0,IF(BY279-BZ279=0,0,MIN(BY279-BZ279,$D$1-$C279-SUMIF($J$15:CA$15,"Snowball",$J279:CA279))))</f>
        <v>0</v>
      </c>
      <c r="CC279" s="3">
        <f t="shared" si="546"/>
        <v>0</v>
      </c>
      <c r="CD279" s="104">
        <f t="shared" si="593"/>
        <v>0</v>
      </c>
      <c r="CE279" s="3">
        <f t="shared" si="594"/>
        <v>0</v>
      </c>
      <c r="CF279" s="3">
        <f t="shared" si="595"/>
        <v>0</v>
      </c>
      <c r="CG279" s="3">
        <f t="shared" si="518"/>
        <v>0</v>
      </c>
      <c r="CH279" s="3">
        <f t="shared" si="519"/>
        <v>0</v>
      </c>
      <c r="CI279" s="3">
        <f>IF(CD279=0,0,IF(CF279-CG279=0,0,MIN(CF279-CG279,$D$1-$C279-SUMIF($J$15:CH$15,"Snowball",$J279:CH279))))</f>
        <v>0</v>
      </c>
      <c r="CJ279" s="3">
        <f t="shared" si="547"/>
        <v>0</v>
      </c>
      <c r="CK279" s="104">
        <f t="shared" si="596"/>
        <v>0</v>
      </c>
      <c r="CL279" s="3">
        <f t="shared" si="597"/>
        <v>0</v>
      </c>
      <c r="CM279" s="3">
        <f t="shared" si="598"/>
        <v>0</v>
      </c>
      <c r="CN279" s="3">
        <f t="shared" si="520"/>
        <v>0</v>
      </c>
      <c r="CO279" s="3">
        <f t="shared" si="521"/>
        <v>0</v>
      </c>
      <c r="CP279" s="3">
        <f>IF(CK279=0,0,IF(CM279-CN279=0,0,MIN(CM279-CN279,$D$1-$C279-SUMIF($J$15:CO$15,"Snowball",$J279:CO279))))</f>
        <v>0</v>
      </c>
      <c r="CQ279" s="3">
        <f t="shared" si="548"/>
        <v>0</v>
      </c>
      <c r="CR279" s="104">
        <f t="shared" si="599"/>
        <v>0</v>
      </c>
      <c r="CS279" s="3">
        <f t="shared" si="600"/>
        <v>0</v>
      </c>
      <c r="CT279" s="3">
        <f t="shared" si="601"/>
        <v>0</v>
      </c>
      <c r="CU279" s="3">
        <f t="shared" si="522"/>
        <v>0</v>
      </c>
      <c r="CV279" s="3">
        <f t="shared" si="523"/>
        <v>0</v>
      </c>
      <c r="CW279" s="3">
        <f>IF(CR279=0,0,IF(CT279-CU279=0,0,MIN(CT279-CU279,$D$1-$C279-SUMIF($J$15:CV$15,"Snowball",$J279:CV279))))</f>
        <v>0</v>
      </c>
      <c r="CX279" s="3">
        <f t="shared" si="549"/>
        <v>0</v>
      </c>
      <c r="CY279" s="104">
        <f t="shared" si="602"/>
        <v>0</v>
      </c>
      <c r="CZ279" s="3">
        <f t="shared" si="603"/>
        <v>0</v>
      </c>
      <c r="DA279" s="3">
        <f t="shared" si="604"/>
        <v>0</v>
      </c>
      <c r="DB279" s="3">
        <f t="shared" si="524"/>
        <v>0</v>
      </c>
      <c r="DC279" s="3">
        <f t="shared" si="525"/>
        <v>0</v>
      </c>
      <c r="DD279" s="3">
        <f>IF(CY279=0,0,IF(DA279-DB279=0,0,MIN(DA279-DB279,$D$1-$C279-SUMIF($J$15:DC$15,"Snowball",$J279:DC279))))</f>
        <v>0</v>
      </c>
      <c r="DE279" s="3">
        <f t="shared" si="550"/>
        <v>0</v>
      </c>
      <c r="DF279" s="104">
        <f t="shared" si="605"/>
        <v>0</v>
      </c>
      <c r="DG279" s="3">
        <f t="shared" si="606"/>
        <v>0</v>
      </c>
      <c r="DH279" s="3">
        <f t="shared" si="607"/>
        <v>0</v>
      </c>
      <c r="DI279" s="3">
        <f t="shared" si="526"/>
        <v>0</v>
      </c>
      <c r="DJ279" s="3">
        <f t="shared" si="527"/>
        <v>0</v>
      </c>
      <c r="DK279" s="3">
        <f>IF(DF279=0,0,IF(DH279-DI279=0,0,MIN(DH279-DI279,$D$1-$C279-SUMIF($J$15:DJ$15,"Snowball",$J279:DJ279))))</f>
        <v>0</v>
      </c>
      <c r="DL279" s="3">
        <f t="shared" si="551"/>
        <v>0</v>
      </c>
      <c r="DM279" s="104">
        <f t="shared" si="608"/>
        <v>0</v>
      </c>
      <c r="DN279" s="3">
        <f t="shared" si="609"/>
        <v>0</v>
      </c>
      <c r="DO279" s="3">
        <f t="shared" si="610"/>
        <v>0</v>
      </c>
      <c r="DP279" s="3">
        <f t="shared" si="528"/>
        <v>0</v>
      </c>
      <c r="DQ279" s="3">
        <f t="shared" si="529"/>
        <v>0</v>
      </c>
      <c r="DR279" s="3">
        <f>IF(DM279=0,0,IF(DO279-DP279=0,0,MIN(DO279-DP279,$D$1-$C279-SUMIF($J$15:DQ$15,"Snowball",$J279:DQ279))))</f>
        <v>0</v>
      </c>
      <c r="DS279" s="3">
        <f t="shared" si="552"/>
        <v>0</v>
      </c>
      <c r="DT279" s="104">
        <f t="shared" si="611"/>
        <v>0</v>
      </c>
      <c r="DU279" s="3">
        <f t="shared" si="612"/>
        <v>0</v>
      </c>
      <c r="DV279" s="3">
        <f t="shared" si="613"/>
        <v>0</v>
      </c>
      <c r="DW279" s="3">
        <f t="shared" si="530"/>
        <v>0</v>
      </c>
      <c r="DX279" s="3">
        <f t="shared" si="531"/>
        <v>0</v>
      </c>
      <c r="DY279" s="3">
        <f>IF(DT279=0,0,IF(DV279-DW279=0,0,MIN(DV279-DW279,$D$1-$C279-SUMIF($J$15:DX$15,"Snowball",$J279:DX279))))</f>
        <v>0</v>
      </c>
      <c r="DZ279" s="3">
        <f t="shared" si="553"/>
        <v>0</v>
      </c>
      <c r="EA279" s="104">
        <f t="shared" si="614"/>
        <v>0</v>
      </c>
      <c r="EB279" s="3">
        <f t="shared" si="615"/>
        <v>0</v>
      </c>
      <c r="EC279" s="3">
        <f t="shared" si="616"/>
        <v>0</v>
      </c>
      <c r="ED279" s="3">
        <f t="shared" si="532"/>
        <v>0</v>
      </c>
      <c r="EE279" s="3">
        <f t="shared" si="533"/>
        <v>0</v>
      </c>
      <c r="EF279" s="3">
        <f>IF(EA279=0,0,IF(EC279-ED279=0,0,MIN(EC279-ED279,$D$1-$C279-SUMIF($J$15:EE$15,"Snowball",$J279:EE279))))</f>
        <v>0</v>
      </c>
      <c r="EG279" s="3">
        <f t="shared" si="554"/>
        <v>0</v>
      </c>
      <c r="EH279" s="104">
        <f t="shared" si="617"/>
        <v>0</v>
      </c>
      <c r="EI279" s="3">
        <f t="shared" si="618"/>
        <v>0</v>
      </c>
      <c r="EJ279" s="3">
        <f t="shared" si="619"/>
        <v>0</v>
      </c>
      <c r="EK279" s="3">
        <f t="shared" si="534"/>
        <v>0</v>
      </c>
      <c r="EL279" s="3">
        <f t="shared" si="535"/>
        <v>0</v>
      </c>
      <c r="EM279" s="3">
        <f>IF(EH279=0,0,IF(EJ279-EK279=0,0,MIN(EJ279-EK279,$D$1-$C279-SUMIF($J$15:EL$15,"Snowball",$J279:EL279))))</f>
        <v>0</v>
      </c>
      <c r="EN279" s="3">
        <f t="shared" si="555"/>
        <v>0</v>
      </c>
    </row>
    <row r="280" spans="1:144" x14ac:dyDescent="0.25">
      <c r="A280" s="1" t="s">
        <v>280</v>
      </c>
      <c r="B280" s="76">
        <f t="shared" si="556"/>
        <v>0</v>
      </c>
      <c r="C280" s="3">
        <f t="shared" si="557"/>
        <v>0</v>
      </c>
      <c r="D280" s="101">
        <f t="shared" si="558"/>
        <v>0</v>
      </c>
      <c r="E280" s="104">
        <f t="shared" si="559"/>
        <v>0</v>
      </c>
      <c r="F280" s="3">
        <f t="shared" si="560"/>
        <v>0</v>
      </c>
      <c r="G280" s="3">
        <f t="shared" si="561"/>
        <v>0</v>
      </c>
      <c r="H280" s="3">
        <f t="shared" si="496"/>
        <v>0</v>
      </c>
      <c r="I280" s="3">
        <f t="shared" si="497"/>
        <v>0</v>
      </c>
      <c r="J280" s="3">
        <f t="shared" si="562"/>
        <v>0</v>
      </c>
      <c r="K280" s="3">
        <f t="shared" si="536"/>
        <v>0</v>
      </c>
      <c r="L280" s="104">
        <f t="shared" si="563"/>
        <v>0</v>
      </c>
      <c r="M280" s="3">
        <f t="shared" si="564"/>
        <v>0</v>
      </c>
      <c r="N280" s="3">
        <f t="shared" si="565"/>
        <v>0</v>
      </c>
      <c r="O280" s="3">
        <f t="shared" si="498"/>
        <v>0</v>
      </c>
      <c r="P280" s="3">
        <f t="shared" si="499"/>
        <v>0</v>
      </c>
      <c r="Q280" s="3">
        <f>IF(L280=0,0,IF(N280-O280=0,0,MIN(N280-O280,$D$1-$C280-SUMIF($J$15:P$15,"Snowball",$J280:P280))))</f>
        <v>0</v>
      </c>
      <c r="R280" s="3">
        <f t="shared" si="537"/>
        <v>0</v>
      </c>
      <c r="S280" s="104">
        <f t="shared" si="566"/>
        <v>0</v>
      </c>
      <c r="T280" s="3">
        <f t="shared" si="567"/>
        <v>0</v>
      </c>
      <c r="U280" s="3">
        <f t="shared" si="568"/>
        <v>0</v>
      </c>
      <c r="V280" s="3">
        <f t="shared" si="500"/>
        <v>0</v>
      </c>
      <c r="W280" s="3">
        <f t="shared" si="501"/>
        <v>0</v>
      </c>
      <c r="X280" s="3">
        <f>IF(S280=0,0,IF(U280-V280=0,0,MIN(U280-V280,$D$1-$C280-SUMIF($J$15:W$15,"Snowball",$J280:W280))))</f>
        <v>0</v>
      </c>
      <c r="Y280" s="3">
        <f t="shared" si="538"/>
        <v>0</v>
      </c>
      <c r="Z280" s="104">
        <f t="shared" si="569"/>
        <v>0</v>
      </c>
      <c r="AA280" s="3">
        <f t="shared" si="570"/>
        <v>0</v>
      </c>
      <c r="AB280" s="3">
        <f t="shared" si="571"/>
        <v>0</v>
      </c>
      <c r="AC280" s="3">
        <f t="shared" si="502"/>
        <v>0</v>
      </c>
      <c r="AD280" s="3">
        <f t="shared" si="503"/>
        <v>0</v>
      </c>
      <c r="AE280" s="3">
        <f>IF(Z280=0,0,IF(AB280-AC280=0,0,MIN(AB280-AC280,$D$1-$C280-SUMIF($J$15:AD$15,"Snowball",$J280:AD280))))</f>
        <v>0</v>
      </c>
      <c r="AF280" s="3">
        <f t="shared" si="539"/>
        <v>0</v>
      </c>
      <c r="AG280" s="104">
        <f t="shared" si="572"/>
        <v>0</v>
      </c>
      <c r="AH280" s="3">
        <f t="shared" si="573"/>
        <v>0</v>
      </c>
      <c r="AI280" s="3">
        <f t="shared" si="574"/>
        <v>0</v>
      </c>
      <c r="AJ280" s="3">
        <f t="shared" si="504"/>
        <v>0</v>
      </c>
      <c r="AK280" s="3">
        <f t="shared" si="505"/>
        <v>0</v>
      </c>
      <c r="AL280" s="3">
        <f>IF(AG280=0,0,IF(AI280-AJ280=0,0,MIN(AI280-AJ280,$D$1-$C280-SUMIF($J$15:AK$15,"Snowball",$J280:AK280))))</f>
        <v>0</v>
      </c>
      <c r="AM280" s="3">
        <f t="shared" si="540"/>
        <v>0</v>
      </c>
      <c r="AN280" s="104">
        <f t="shared" si="575"/>
        <v>0</v>
      </c>
      <c r="AO280" s="3">
        <f t="shared" si="576"/>
        <v>0</v>
      </c>
      <c r="AP280" s="3">
        <f t="shared" si="577"/>
        <v>0</v>
      </c>
      <c r="AQ280" s="3">
        <f t="shared" si="506"/>
        <v>0</v>
      </c>
      <c r="AR280" s="3">
        <f t="shared" si="507"/>
        <v>0</v>
      </c>
      <c r="AS280" s="3">
        <f>IF(AN280=0,0,IF(AP280-AQ280=0,0,MIN(AP280-AQ280,$D$1-$C280-SUMIF($J$15:AR$15,"Snowball",$J280:AR280))))</f>
        <v>0</v>
      </c>
      <c r="AT280" s="3">
        <f t="shared" si="541"/>
        <v>0</v>
      </c>
      <c r="AU280" s="104">
        <f t="shared" si="578"/>
        <v>0</v>
      </c>
      <c r="AV280" s="3">
        <f t="shared" si="579"/>
        <v>0</v>
      </c>
      <c r="AW280" s="3">
        <f t="shared" si="580"/>
        <v>0</v>
      </c>
      <c r="AX280" s="3">
        <f t="shared" si="508"/>
        <v>0</v>
      </c>
      <c r="AY280" s="3">
        <f t="shared" si="509"/>
        <v>0</v>
      </c>
      <c r="AZ280" s="3">
        <f>IF(AU280=0,0,IF(AW280-AX280=0,0,MIN(AW280-AX280,$D$1-$C280-SUMIF($J$15:AY$15,"Snowball",$J280:AY280))))</f>
        <v>0</v>
      </c>
      <c r="BA280" s="3">
        <f t="shared" si="542"/>
        <v>0</v>
      </c>
      <c r="BB280" s="104">
        <f t="shared" si="581"/>
        <v>0</v>
      </c>
      <c r="BC280" s="3">
        <f t="shared" si="582"/>
        <v>0</v>
      </c>
      <c r="BD280" s="3">
        <f t="shared" si="583"/>
        <v>0</v>
      </c>
      <c r="BE280" s="3">
        <f t="shared" si="510"/>
        <v>0</v>
      </c>
      <c r="BF280" s="3">
        <f t="shared" si="511"/>
        <v>0</v>
      </c>
      <c r="BG280" s="3">
        <f>IF(BB280=0,0,IF(BD280-BE280=0,0,MIN(BD280-BE280,$D$1-$C280-SUMIF($J$15:BF$15,"Snowball",$J280:BF280))))</f>
        <v>0</v>
      </c>
      <c r="BH280" s="3">
        <f t="shared" si="543"/>
        <v>0</v>
      </c>
      <c r="BI280" s="104">
        <f t="shared" si="584"/>
        <v>0</v>
      </c>
      <c r="BJ280" s="3">
        <f t="shared" si="585"/>
        <v>0</v>
      </c>
      <c r="BK280" s="3">
        <f t="shared" si="586"/>
        <v>0</v>
      </c>
      <c r="BL280" s="3">
        <f t="shared" si="512"/>
        <v>0</v>
      </c>
      <c r="BM280" s="3">
        <f t="shared" si="513"/>
        <v>0</v>
      </c>
      <c r="BN280" s="3">
        <f>IF(BI280=0,0,IF(BK280-BL280=0,0,MIN(BK280-BL280,$D$1-$C280-SUMIF($J$15:BM$15,"Snowball",$J280:BM280))))</f>
        <v>0</v>
      </c>
      <c r="BO280" s="3">
        <f t="shared" si="544"/>
        <v>0</v>
      </c>
      <c r="BP280" s="104">
        <f t="shared" si="587"/>
        <v>0</v>
      </c>
      <c r="BQ280" s="3">
        <f t="shared" si="588"/>
        <v>0</v>
      </c>
      <c r="BR280" s="3">
        <f t="shared" si="589"/>
        <v>0</v>
      </c>
      <c r="BS280" s="3">
        <f t="shared" si="514"/>
        <v>0</v>
      </c>
      <c r="BT280" s="3">
        <f t="shared" si="515"/>
        <v>0</v>
      </c>
      <c r="BU280" s="3">
        <f>IF(BP280=0,0,IF(BR280-BS280=0,0,MIN(BR280-BS280,$D$1-$C280-SUMIF($J$15:BT$15,"Snowball",$J280:BT280))))</f>
        <v>0</v>
      </c>
      <c r="BV280" s="3">
        <f t="shared" si="545"/>
        <v>0</v>
      </c>
      <c r="BW280" s="104">
        <f t="shared" si="590"/>
        <v>0</v>
      </c>
      <c r="BX280" s="3">
        <f t="shared" si="591"/>
        <v>0</v>
      </c>
      <c r="BY280" s="3">
        <f t="shared" si="592"/>
        <v>0</v>
      </c>
      <c r="BZ280" s="3">
        <f t="shared" si="516"/>
        <v>0</v>
      </c>
      <c r="CA280" s="3">
        <f t="shared" si="517"/>
        <v>0</v>
      </c>
      <c r="CB280" s="3">
        <f>IF(BW280=0,0,IF(BY280-BZ280=0,0,MIN(BY280-BZ280,$D$1-$C280-SUMIF($J$15:CA$15,"Snowball",$J280:CA280))))</f>
        <v>0</v>
      </c>
      <c r="CC280" s="3">
        <f t="shared" si="546"/>
        <v>0</v>
      </c>
      <c r="CD280" s="104">
        <f t="shared" si="593"/>
        <v>0</v>
      </c>
      <c r="CE280" s="3">
        <f t="shared" si="594"/>
        <v>0</v>
      </c>
      <c r="CF280" s="3">
        <f t="shared" si="595"/>
        <v>0</v>
      </c>
      <c r="CG280" s="3">
        <f t="shared" si="518"/>
        <v>0</v>
      </c>
      <c r="CH280" s="3">
        <f t="shared" si="519"/>
        <v>0</v>
      </c>
      <c r="CI280" s="3">
        <f>IF(CD280=0,0,IF(CF280-CG280=0,0,MIN(CF280-CG280,$D$1-$C280-SUMIF($J$15:CH$15,"Snowball",$J280:CH280))))</f>
        <v>0</v>
      </c>
      <c r="CJ280" s="3">
        <f t="shared" si="547"/>
        <v>0</v>
      </c>
      <c r="CK280" s="104">
        <f t="shared" si="596"/>
        <v>0</v>
      </c>
      <c r="CL280" s="3">
        <f t="shared" si="597"/>
        <v>0</v>
      </c>
      <c r="CM280" s="3">
        <f t="shared" si="598"/>
        <v>0</v>
      </c>
      <c r="CN280" s="3">
        <f t="shared" si="520"/>
        <v>0</v>
      </c>
      <c r="CO280" s="3">
        <f t="shared" si="521"/>
        <v>0</v>
      </c>
      <c r="CP280" s="3">
        <f>IF(CK280=0,0,IF(CM280-CN280=0,0,MIN(CM280-CN280,$D$1-$C280-SUMIF($J$15:CO$15,"Snowball",$J280:CO280))))</f>
        <v>0</v>
      </c>
      <c r="CQ280" s="3">
        <f t="shared" si="548"/>
        <v>0</v>
      </c>
      <c r="CR280" s="104">
        <f t="shared" si="599"/>
        <v>0</v>
      </c>
      <c r="CS280" s="3">
        <f t="shared" si="600"/>
        <v>0</v>
      </c>
      <c r="CT280" s="3">
        <f t="shared" si="601"/>
        <v>0</v>
      </c>
      <c r="CU280" s="3">
        <f t="shared" si="522"/>
        <v>0</v>
      </c>
      <c r="CV280" s="3">
        <f t="shared" si="523"/>
        <v>0</v>
      </c>
      <c r="CW280" s="3">
        <f>IF(CR280=0,0,IF(CT280-CU280=0,0,MIN(CT280-CU280,$D$1-$C280-SUMIF($J$15:CV$15,"Snowball",$J280:CV280))))</f>
        <v>0</v>
      </c>
      <c r="CX280" s="3">
        <f t="shared" si="549"/>
        <v>0</v>
      </c>
      <c r="CY280" s="104">
        <f t="shared" si="602"/>
        <v>0</v>
      </c>
      <c r="CZ280" s="3">
        <f t="shared" si="603"/>
        <v>0</v>
      </c>
      <c r="DA280" s="3">
        <f t="shared" si="604"/>
        <v>0</v>
      </c>
      <c r="DB280" s="3">
        <f t="shared" si="524"/>
        <v>0</v>
      </c>
      <c r="DC280" s="3">
        <f t="shared" si="525"/>
        <v>0</v>
      </c>
      <c r="DD280" s="3">
        <f>IF(CY280=0,0,IF(DA280-DB280=0,0,MIN(DA280-DB280,$D$1-$C280-SUMIF($J$15:DC$15,"Snowball",$J280:DC280))))</f>
        <v>0</v>
      </c>
      <c r="DE280" s="3">
        <f t="shared" si="550"/>
        <v>0</v>
      </c>
      <c r="DF280" s="104">
        <f t="shared" si="605"/>
        <v>0</v>
      </c>
      <c r="DG280" s="3">
        <f t="shared" si="606"/>
        <v>0</v>
      </c>
      <c r="DH280" s="3">
        <f t="shared" si="607"/>
        <v>0</v>
      </c>
      <c r="DI280" s="3">
        <f t="shared" si="526"/>
        <v>0</v>
      </c>
      <c r="DJ280" s="3">
        <f t="shared" si="527"/>
        <v>0</v>
      </c>
      <c r="DK280" s="3">
        <f>IF(DF280=0,0,IF(DH280-DI280=0,0,MIN(DH280-DI280,$D$1-$C280-SUMIF($J$15:DJ$15,"Snowball",$J280:DJ280))))</f>
        <v>0</v>
      </c>
      <c r="DL280" s="3">
        <f t="shared" si="551"/>
        <v>0</v>
      </c>
      <c r="DM280" s="104">
        <f t="shared" si="608"/>
        <v>0</v>
      </c>
      <c r="DN280" s="3">
        <f t="shared" si="609"/>
        <v>0</v>
      </c>
      <c r="DO280" s="3">
        <f t="shared" si="610"/>
        <v>0</v>
      </c>
      <c r="DP280" s="3">
        <f t="shared" si="528"/>
        <v>0</v>
      </c>
      <c r="DQ280" s="3">
        <f t="shared" si="529"/>
        <v>0</v>
      </c>
      <c r="DR280" s="3">
        <f>IF(DM280=0,0,IF(DO280-DP280=0,0,MIN(DO280-DP280,$D$1-$C280-SUMIF($J$15:DQ$15,"Snowball",$J280:DQ280))))</f>
        <v>0</v>
      </c>
      <c r="DS280" s="3">
        <f t="shared" si="552"/>
        <v>0</v>
      </c>
      <c r="DT280" s="104">
        <f t="shared" si="611"/>
        <v>0</v>
      </c>
      <c r="DU280" s="3">
        <f t="shared" si="612"/>
        <v>0</v>
      </c>
      <c r="DV280" s="3">
        <f t="shared" si="613"/>
        <v>0</v>
      </c>
      <c r="DW280" s="3">
        <f t="shared" si="530"/>
        <v>0</v>
      </c>
      <c r="DX280" s="3">
        <f t="shared" si="531"/>
        <v>0</v>
      </c>
      <c r="DY280" s="3">
        <f>IF(DT280=0,0,IF(DV280-DW280=0,0,MIN(DV280-DW280,$D$1-$C280-SUMIF($J$15:DX$15,"Snowball",$J280:DX280))))</f>
        <v>0</v>
      </c>
      <c r="DZ280" s="3">
        <f t="shared" si="553"/>
        <v>0</v>
      </c>
      <c r="EA280" s="104">
        <f t="shared" si="614"/>
        <v>0</v>
      </c>
      <c r="EB280" s="3">
        <f t="shared" si="615"/>
        <v>0</v>
      </c>
      <c r="EC280" s="3">
        <f t="shared" si="616"/>
        <v>0</v>
      </c>
      <c r="ED280" s="3">
        <f t="shared" si="532"/>
        <v>0</v>
      </c>
      <c r="EE280" s="3">
        <f t="shared" si="533"/>
        <v>0</v>
      </c>
      <c r="EF280" s="3">
        <f>IF(EA280=0,0,IF(EC280-ED280=0,0,MIN(EC280-ED280,$D$1-$C280-SUMIF($J$15:EE$15,"Snowball",$J280:EE280))))</f>
        <v>0</v>
      </c>
      <c r="EG280" s="3">
        <f t="shared" si="554"/>
        <v>0</v>
      </c>
      <c r="EH280" s="104">
        <f t="shared" si="617"/>
        <v>0</v>
      </c>
      <c r="EI280" s="3">
        <f t="shared" si="618"/>
        <v>0</v>
      </c>
      <c r="EJ280" s="3">
        <f t="shared" si="619"/>
        <v>0</v>
      </c>
      <c r="EK280" s="3">
        <f t="shared" si="534"/>
        <v>0</v>
      </c>
      <c r="EL280" s="3">
        <f t="shared" si="535"/>
        <v>0</v>
      </c>
      <c r="EM280" s="3">
        <f>IF(EH280=0,0,IF(EJ280-EK280=0,0,MIN(EJ280-EK280,$D$1-$C280-SUMIF($J$15:EL$15,"Snowball",$J280:EL280))))</f>
        <v>0</v>
      </c>
      <c r="EN280" s="3">
        <f t="shared" si="555"/>
        <v>0</v>
      </c>
    </row>
    <row r="281" spans="1:144" x14ac:dyDescent="0.25">
      <c r="A281" s="1" t="s">
        <v>281</v>
      </c>
      <c r="B281" s="76">
        <f t="shared" si="556"/>
        <v>0</v>
      </c>
      <c r="C281" s="3">
        <f t="shared" si="557"/>
        <v>0</v>
      </c>
      <c r="D281" s="101">
        <f t="shared" si="558"/>
        <v>0</v>
      </c>
      <c r="E281" s="104">
        <f t="shared" si="559"/>
        <v>0</v>
      </c>
      <c r="F281" s="3">
        <f t="shared" si="560"/>
        <v>0</v>
      </c>
      <c r="G281" s="3">
        <f t="shared" si="561"/>
        <v>0</v>
      </c>
      <c r="H281" s="3">
        <f t="shared" si="496"/>
        <v>0</v>
      </c>
      <c r="I281" s="3">
        <f t="shared" si="497"/>
        <v>0</v>
      </c>
      <c r="J281" s="3">
        <f t="shared" si="562"/>
        <v>0</v>
      </c>
      <c r="K281" s="3">
        <f t="shared" si="536"/>
        <v>0</v>
      </c>
      <c r="L281" s="104">
        <f t="shared" si="563"/>
        <v>0</v>
      </c>
      <c r="M281" s="3">
        <f t="shared" si="564"/>
        <v>0</v>
      </c>
      <c r="N281" s="3">
        <f t="shared" si="565"/>
        <v>0</v>
      </c>
      <c r="O281" s="3">
        <f t="shared" si="498"/>
        <v>0</v>
      </c>
      <c r="P281" s="3">
        <f t="shared" si="499"/>
        <v>0</v>
      </c>
      <c r="Q281" s="3">
        <f>IF(L281=0,0,IF(N281-O281=0,0,MIN(N281-O281,$D$1-$C281-SUMIF($J$15:P$15,"Snowball",$J281:P281))))</f>
        <v>0</v>
      </c>
      <c r="R281" s="3">
        <f t="shared" si="537"/>
        <v>0</v>
      </c>
      <c r="S281" s="104">
        <f t="shared" si="566"/>
        <v>0</v>
      </c>
      <c r="T281" s="3">
        <f t="shared" si="567"/>
        <v>0</v>
      </c>
      <c r="U281" s="3">
        <f t="shared" si="568"/>
        <v>0</v>
      </c>
      <c r="V281" s="3">
        <f t="shared" si="500"/>
        <v>0</v>
      </c>
      <c r="W281" s="3">
        <f t="shared" si="501"/>
        <v>0</v>
      </c>
      <c r="X281" s="3">
        <f>IF(S281=0,0,IF(U281-V281=0,0,MIN(U281-V281,$D$1-$C281-SUMIF($J$15:W$15,"Snowball",$J281:W281))))</f>
        <v>0</v>
      </c>
      <c r="Y281" s="3">
        <f t="shared" si="538"/>
        <v>0</v>
      </c>
      <c r="Z281" s="104">
        <f t="shared" si="569"/>
        <v>0</v>
      </c>
      <c r="AA281" s="3">
        <f t="shared" si="570"/>
        <v>0</v>
      </c>
      <c r="AB281" s="3">
        <f t="shared" si="571"/>
        <v>0</v>
      </c>
      <c r="AC281" s="3">
        <f t="shared" si="502"/>
        <v>0</v>
      </c>
      <c r="AD281" s="3">
        <f t="shared" si="503"/>
        <v>0</v>
      </c>
      <c r="AE281" s="3">
        <f>IF(Z281=0,0,IF(AB281-AC281=0,0,MIN(AB281-AC281,$D$1-$C281-SUMIF($J$15:AD$15,"Snowball",$J281:AD281))))</f>
        <v>0</v>
      </c>
      <c r="AF281" s="3">
        <f t="shared" si="539"/>
        <v>0</v>
      </c>
      <c r="AG281" s="104">
        <f t="shared" si="572"/>
        <v>0</v>
      </c>
      <c r="AH281" s="3">
        <f t="shared" si="573"/>
        <v>0</v>
      </c>
      <c r="AI281" s="3">
        <f t="shared" si="574"/>
        <v>0</v>
      </c>
      <c r="AJ281" s="3">
        <f t="shared" si="504"/>
        <v>0</v>
      </c>
      <c r="AK281" s="3">
        <f t="shared" si="505"/>
        <v>0</v>
      </c>
      <c r="AL281" s="3">
        <f>IF(AG281=0,0,IF(AI281-AJ281=0,0,MIN(AI281-AJ281,$D$1-$C281-SUMIF($J$15:AK$15,"Snowball",$J281:AK281))))</f>
        <v>0</v>
      </c>
      <c r="AM281" s="3">
        <f t="shared" si="540"/>
        <v>0</v>
      </c>
      <c r="AN281" s="104">
        <f t="shared" si="575"/>
        <v>0</v>
      </c>
      <c r="AO281" s="3">
        <f t="shared" si="576"/>
        <v>0</v>
      </c>
      <c r="AP281" s="3">
        <f t="shared" si="577"/>
        <v>0</v>
      </c>
      <c r="AQ281" s="3">
        <f t="shared" si="506"/>
        <v>0</v>
      </c>
      <c r="AR281" s="3">
        <f t="shared" si="507"/>
        <v>0</v>
      </c>
      <c r="AS281" s="3">
        <f>IF(AN281=0,0,IF(AP281-AQ281=0,0,MIN(AP281-AQ281,$D$1-$C281-SUMIF($J$15:AR$15,"Snowball",$J281:AR281))))</f>
        <v>0</v>
      </c>
      <c r="AT281" s="3">
        <f t="shared" si="541"/>
        <v>0</v>
      </c>
      <c r="AU281" s="104">
        <f t="shared" si="578"/>
        <v>0</v>
      </c>
      <c r="AV281" s="3">
        <f t="shared" si="579"/>
        <v>0</v>
      </c>
      <c r="AW281" s="3">
        <f t="shared" si="580"/>
        <v>0</v>
      </c>
      <c r="AX281" s="3">
        <f t="shared" si="508"/>
        <v>0</v>
      </c>
      <c r="AY281" s="3">
        <f t="shared" si="509"/>
        <v>0</v>
      </c>
      <c r="AZ281" s="3">
        <f>IF(AU281=0,0,IF(AW281-AX281=0,0,MIN(AW281-AX281,$D$1-$C281-SUMIF($J$15:AY$15,"Snowball",$J281:AY281))))</f>
        <v>0</v>
      </c>
      <c r="BA281" s="3">
        <f t="shared" si="542"/>
        <v>0</v>
      </c>
      <c r="BB281" s="104">
        <f t="shared" si="581"/>
        <v>0</v>
      </c>
      <c r="BC281" s="3">
        <f t="shared" si="582"/>
        <v>0</v>
      </c>
      <c r="BD281" s="3">
        <f t="shared" si="583"/>
        <v>0</v>
      </c>
      <c r="BE281" s="3">
        <f t="shared" si="510"/>
        <v>0</v>
      </c>
      <c r="BF281" s="3">
        <f t="shared" si="511"/>
        <v>0</v>
      </c>
      <c r="BG281" s="3">
        <f>IF(BB281=0,0,IF(BD281-BE281=0,0,MIN(BD281-BE281,$D$1-$C281-SUMIF($J$15:BF$15,"Snowball",$J281:BF281))))</f>
        <v>0</v>
      </c>
      <c r="BH281" s="3">
        <f t="shared" si="543"/>
        <v>0</v>
      </c>
      <c r="BI281" s="104">
        <f t="shared" si="584"/>
        <v>0</v>
      </c>
      <c r="BJ281" s="3">
        <f t="shared" si="585"/>
        <v>0</v>
      </c>
      <c r="BK281" s="3">
        <f t="shared" si="586"/>
        <v>0</v>
      </c>
      <c r="BL281" s="3">
        <f t="shared" si="512"/>
        <v>0</v>
      </c>
      <c r="BM281" s="3">
        <f t="shared" si="513"/>
        <v>0</v>
      </c>
      <c r="BN281" s="3">
        <f>IF(BI281=0,0,IF(BK281-BL281=0,0,MIN(BK281-BL281,$D$1-$C281-SUMIF($J$15:BM$15,"Snowball",$J281:BM281))))</f>
        <v>0</v>
      </c>
      <c r="BO281" s="3">
        <f t="shared" si="544"/>
        <v>0</v>
      </c>
      <c r="BP281" s="104">
        <f t="shared" si="587"/>
        <v>0</v>
      </c>
      <c r="BQ281" s="3">
        <f t="shared" si="588"/>
        <v>0</v>
      </c>
      <c r="BR281" s="3">
        <f t="shared" si="589"/>
        <v>0</v>
      </c>
      <c r="BS281" s="3">
        <f t="shared" si="514"/>
        <v>0</v>
      </c>
      <c r="BT281" s="3">
        <f t="shared" si="515"/>
        <v>0</v>
      </c>
      <c r="BU281" s="3">
        <f>IF(BP281=0,0,IF(BR281-BS281=0,0,MIN(BR281-BS281,$D$1-$C281-SUMIF($J$15:BT$15,"Snowball",$J281:BT281))))</f>
        <v>0</v>
      </c>
      <c r="BV281" s="3">
        <f t="shared" si="545"/>
        <v>0</v>
      </c>
      <c r="BW281" s="104">
        <f t="shared" si="590"/>
        <v>0</v>
      </c>
      <c r="BX281" s="3">
        <f t="shared" si="591"/>
        <v>0</v>
      </c>
      <c r="BY281" s="3">
        <f t="shared" si="592"/>
        <v>0</v>
      </c>
      <c r="BZ281" s="3">
        <f t="shared" si="516"/>
        <v>0</v>
      </c>
      <c r="CA281" s="3">
        <f t="shared" si="517"/>
        <v>0</v>
      </c>
      <c r="CB281" s="3">
        <f>IF(BW281=0,0,IF(BY281-BZ281=0,0,MIN(BY281-BZ281,$D$1-$C281-SUMIF($J$15:CA$15,"Snowball",$J281:CA281))))</f>
        <v>0</v>
      </c>
      <c r="CC281" s="3">
        <f t="shared" si="546"/>
        <v>0</v>
      </c>
      <c r="CD281" s="104">
        <f t="shared" si="593"/>
        <v>0</v>
      </c>
      <c r="CE281" s="3">
        <f t="shared" si="594"/>
        <v>0</v>
      </c>
      <c r="CF281" s="3">
        <f t="shared" si="595"/>
        <v>0</v>
      </c>
      <c r="CG281" s="3">
        <f t="shared" si="518"/>
        <v>0</v>
      </c>
      <c r="CH281" s="3">
        <f t="shared" si="519"/>
        <v>0</v>
      </c>
      <c r="CI281" s="3">
        <f>IF(CD281=0,0,IF(CF281-CG281=0,0,MIN(CF281-CG281,$D$1-$C281-SUMIF($J$15:CH$15,"Snowball",$J281:CH281))))</f>
        <v>0</v>
      </c>
      <c r="CJ281" s="3">
        <f t="shared" si="547"/>
        <v>0</v>
      </c>
      <c r="CK281" s="104">
        <f t="shared" si="596"/>
        <v>0</v>
      </c>
      <c r="CL281" s="3">
        <f t="shared" si="597"/>
        <v>0</v>
      </c>
      <c r="CM281" s="3">
        <f t="shared" si="598"/>
        <v>0</v>
      </c>
      <c r="CN281" s="3">
        <f t="shared" si="520"/>
        <v>0</v>
      </c>
      <c r="CO281" s="3">
        <f t="shared" si="521"/>
        <v>0</v>
      </c>
      <c r="CP281" s="3">
        <f>IF(CK281=0,0,IF(CM281-CN281=0,0,MIN(CM281-CN281,$D$1-$C281-SUMIF($J$15:CO$15,"Snowball",$J281:CO281))))</f>
        <v>0</v>
      </c>
      <c r="CQ281" s="3">
        <f t="shared" si="548"/>
        <v>0</v>
      </c>
      <c r="CR281" s="104">
        <f t="shared" si="599"/>
        <v>0</v>
      </c>
      <c r="CS281" s="3">
        <f t="shared" si="600"/>
        <v>0</v>
      </c>
      <c r="CT281" s="3">
        <f t="shared" si="601"/>
        <v>0</v>
      </c>
      <c r="CU281" s="3">
        <f t="shared" si="522"/>
        <v>0</v>
      </c>
      <c r="CV281" s="3">
        <f t="shared" si="523"/>
        <v>0</v>
      </c>
      <c r="CW281" s="3">
        <f>IF(CR281=0,0,IF(CT281-CU281=0,0,MIN(CT281-CU281,$D$1-$C281-SUMIF($J$15:CV$15,"Snowball",$J281:CV281))))</f>
        <v>0</v>
      </c>
      <c r="CX281" s="3">
        <f t="shared" si="549"/>
        <v>0</v>
      </c>
      <c r="CY281" s="104">
        <f t="shared" si="602"/>
        <v>0</v>
      </c>
      <c r="CZ281" s="3">
        <f t="shared" si="603"/>
        <v>0</v>
      </c>
      <c r="DA281" s="3">
        <f t="shared" si="604"/>
        <v>0</v>
      </c>
      <c r="DB281" s="3">
        <f t="shared" si="524"/>
        <v>0</v>
      </c>
      <c r="DC281" s="3">
        <f t="shared" si="525"/>
        <v>0</v>
      </c>
      <c r="DD281" s="3">
        <f>IF(CY281=0,0,IF(DA281-DB281=0,0,MIN(DA281-DB281,$D$1-$C281-SUMIF($J$15:DC$15,"Snowball",$J281:DC281))))</f>
        <v>0</v>
      </c>
      <c r="DE281" s="3">
        <f t="shared" si="550"/>
        <v>0</v>
      </c>
      <c r="DF281" s="104">
        <f t="shared" si="605"/>
        <v>0</v>
      </c>
      <c r="DG281" s="3">
        <f t="shared" si="606"/>
        <v>0</v>
      </c>
      <c r="DH281" s="3">
        <f t="shared" si="607"/>
        <v>0</v>
      </c>
      <c r="DI281" s="3">
        <f t="shared" si="526"/>
        <v>0</v>
      </c>
      <c r="DJ281" s="3">
        <f t="shared" si="527"/>
        <v>0</v>
      </c>
      <c r="DK281" s="3">
        <f>IF(DF281=0,0,IF(DH281-DI281=0,0,MIN(DH281-DI281,$D$1-$C281-SUMIF($J$15:DJ$15,"Snowball",$J281:DJ281))))</f>
        <v>0</v>
      </c>
      <c r="DL281" s="3">
        <f t="shared" si="551"/>
        <v>0</v>
      </c>
      <c r="DM281" s="104">
        <f t="shared" si="608"/>
        <v>0</v>
      </c>
      <c r="DN281" s="3">
        <f t="shared" si="609"/>
        <v>0</v>
      </c>
      <c r="DO281" s="3">
        <f t="shared" si="610"/>
        <v>0</v>
      </c>
      <c r="DP281" s="3">
        <f t="shared" si="528"/>
        <v>0</v>
      </c>
      <c r="DQ281" s="3">
        <f t="shared" si="529"/>
        <v>0</v>
      </c>
      <c r="DR281" s="3">
        <f>IF(DM281=0,0,IF(DO281-DP281=0,0,MIN(DO281-DP281,$D$1-$C281-SUMIF($J$15:DQ$15,"Snowball",$J281:DQ281))))</f>
        <v>0</v>
      </c>
      <c r="DS281" s="3">
        <f t="shared" si="552"/>
        <v>0</v>
      </c>
      <c r="DT281" s="104">
        <f t="shared" si="611"/>
        <v>0</v>
      </c>
      <c r="DU281" s="3">
        <f t="shared" si="612"/>
        <v>0</v>
      </c>
      <c r="DV281" s="3">
        <f t="shared" si="613"/>
        <v>0</v>
      </c>
      <c r="DW281" s="3">
        <f t="shared" si="530"/>
        <v>0</v>
      </c>
      <c r="DX281" s="3">
        <f t="shared" si="531"/>
        <v>0</v>
      </c>
      <c r="DY281" s="3">
        <f>IF(DT281=0,0,IF(DV281-DW281=0,0,MIN(DV281-DW281,$D$1-$C281-SUMIF($J$15:DX$15,"Snowball",$J281:DX281))))</f>
        <v>0</v>
      </c>
      <c r="DZ281" s="3">
        <f t="shared" si="553"/>
        <v>0</v>
      </c>
      <c r="EA281" s="104">
        <f t="shared" si="614"/>
        <v>0</v>
      </c>
      <c r="EB281" s="3">
        <f t="shared" si="615"/>
        <v>0</v>
      </c>
      <c r="EC281" s="3">
        <f t="shared" si="616"/>
        <v>0</v>
      </c>
      <c r="ED281" s="3">
        <f t="shared" si="532"/>
        <v>0</v>
      </c>
      <c r="EE281" s="3">
        <f t="shared" si="533"/>
        <v>0</v>
      </c>
      <c r="EF281" s="3">
        <f>IF(EA281=0,0,IF(EC281-ED281=0,0,MIN(EC281-ED281,$D$1-$C281-SUMIF($J$15:EE$15,"Snowball",$J281:EE281))))</f>
        <v>0</v>
      </c>
      <c r="EG281" s="3">
        <f t="shared" si="554"/>
        <v>0</v>
      </c>
      <c r="EH281" s="104">
        <f t="shared" si="617"/>
        <v>0</v>
      </c>
      <c r="EI281" s="3">
        <f t="shared" si="618"/>
        <v>0</v>
      </c>
      <c r="EJ281" s="3">
        <f t="shared" si="619"/>
        <v>0</v>
      </c>
      <c r="EK281" s="3">
        <f t="shared" si="534"/>
        <v>0</v>
      </c>
      <c r="EL281" s="3">
        <f t="shared" si="535"/>
        <v>0</v>
      </c>
      <c r="EM281" s="3">
        <f>IF(EH281=0,0,IF(EJ281-EK281=0,0,MIN(EJ281-EK281,$D$1-$C281-SUMIF($J$15:EL$15,"Snowball",$J281:EL281))))</f>
        <v>0</v>
      </c>
      <c r="EN281" s="3">
        <f t="shared" si="555"/>
        <v>0</v>
      </c>
    </row>
    <row r="282" spans="1:144" x14ac:dyDescent="0.25">
      <c r="A282" s="1" t="s">
        <v>282</v>
      </c>
      <c r="B282" s="76">
        <f t="shared" si="556"/>
        <v>0</v>
      </c>
      <c r="C282" s="3">
        <f t="shared" si="557"/>
        <v>0</v>
      </c>
      <c r="D282" s="101">
        <f t="shared" si="558"/>
        <v>0</v>
      </c>
      <c r="E282" s="104">
        <f t="shared" si="559"/>
        <v>0</v>
      </c>
      <c r="F282" s="3">
        <f t="shared" si="560"/>
        <v>0</v>
      </c>
      <c r="G282" s="3">
        <f t="shared" si="561"/>
        <v>0</v>
      </c>
      <c r="H282" s="3">
        <f t="shared" si="496"/>
        <v>0</v>
      </c>
      <c r="I282" s="3">
        <f t="shared" si="497"/>
        <v>0</v>
      </c>
      <c r="J282" s="3">
        <f t="shared" si="562"/>
        <v>0</v>
      </c>
      <c r="K282" s="3">
        <f t="shared" si="536"/>
        <v>0</v>
      </c>
      <c r="L282" s="104">
        <f t="shared" si="563"/>
        <v>0</v>
      </c>
      <c r="M282" s="3">
        <f t="shared" si="564"/>
        <v>0</v>
      </c>
      <c r="N282" s="3">
        <f t="shared" si="565"/>
        <v>0</v>
      </c>
      <c r="O282" s="3">
        <f t="shared" si="498"/>
        <v>0</v>
      </c>
      <c r="P282" s="3">
        <f t="shared" si="499"/>
        <v>0</v>
      </c>
      <c r="Q282" s="3">
        <f>IF(L282=0,0,IF(N282-O282=0,0,MIN(N282-O282,$D$1-$C282-SUMIF($J$15:P$15,"Snowball",$J282:P282))))</f>
        <v>0</v>
      </c>
      <c r="R282" s="3">
        <f t="shared" si="537"/>
        <v>0</v>
      </c>
      <c r="S282" s="104">
        <f t="shared" si="566"/>
        <v>0</v>
      </c>
      <c r="T282" s="3">
        <f t="shared" si="567"/>
        <v>0</v>
      </c>
      <c r="U282" s="3">
        <f t="shared" si="568"/>
        <v>0</v>
      </c>
      <c r="V282" s="3">
        <f t="shared" si="500"/>
        <v>0</v>
      </c>
      <c r="W282" s="3">
        <f t="shared" si="501"/>
        <v>0</v>
      </c>
      <c r="X282" s="3">
        <f>IF(S282=0,0,IF(U282-V282=0,0,MIN(U282-V282,$D$1-$C282-SUMIF($J$15:W$15,"Snowball",$J282:W282))))</f>
        <v>0</v>
      </c>
      <c r="Y282" s="3">
        <f t="shared" si="538"/>
        <v>0</v>
      </c>
      <c r="Z282" s="104">
        <f t="shared" si="569"/>
        <v>0</v>
      </c>
      <c r="AA282" s="3">
        <f t="shared" si="570"/>
        <v>0</v>
      </c>
      <c r="AB282" s="3">
        <f t="shared" si="571"/>
        <v>0</v>
      </c>
      <c r="AC282" s="3">
        <f t="shared" si="502"/>
        <v>0</v>
      </c>
      <c r="AD282" s="3">
        <f t="shared" si="503"/>
        <v>0</v>
      </c>
      <c r="AE282" s="3">
        <f>IF(Z282=0,0,IF(AB282-AC282=0,0,MIN(AB282-AC282,$D$1-$C282-SUMIF($J$15:AD$15,"Snowball",$J282:AD282))))</f>
        <v>0</v>
      </c>
      <c r="AF282" s="3">
        <f t="shared" si="539"/>
        <v>0</v>
      </c>
      <c r="AG282" s="104">
        <f t="shared" si="572"/>
        <v>0</v>
      </c>
      <c r="AH282" s="3">
        <f t="shared" si="573"/>
        <v>0</v>
      </c>
      <c r="AI282" s="3">
        <f t="shared" si="574"/>
        <v>0</v>
      </c>
      <c r="AJ282" s="3">
        <f t="shared" si="504"/>
        <v>0</v>
      </c>
      <c r="AK282" s="3">
        <f t="shared" si="505"/>
        <v>0</v>
      </c>
      <c r="AL282" s="3">
        <f>IF(AG282=0,0,IF(AI282-AJ282=0,0,MIN(AI282-AJ282,$D$1-$C282-SUMIF($J$15:AK$15,"Snowball",$J282:AK282))))</f>
        <v>0</v>
      </c>
      <c r="AM282" s="3">
        <f t="shared" si="540"/>
        <v>0</v>
      </c>
      <c r="AN282" s="104">
        <f t="shared" si="575"/>
        <v>0</v>
      </c>
      <c r="AO282" s="3">
        <f t="shared" si="576"/>
        <v>0</v>
      </c>
      <c r="AP282" s="3">
        <f t="shared" si="577"/>
        <v>0</v>
      </c>
      <c r="AQ282" s="3">
        <f t="shared" si="506"/>
        <v>0</v>
      </c>
      <c r="AR282" s="3">
        <f t="shared" si="507"/>
        <v>0</v>
      </c>
      <c r="AS282" s="3">
        <f>IF(AN282=0,0,IF(AP282-AQ282=0,0,MIN(AP282-AQ282,$D$1-$C282-SUMIF($J$15:AR$15,"Snowball",$J282:AR282))))</f>
        <v>0</v>
      </c>
      <c r="AT282" s="3">
        <f t="shared" si="541"/>
        <v>0</v>
      </c>
      <c r="AU282" s="104">
        <f t="shared" si="578"/>
        <v>0</v>
      </c>
      <c r="AV282" s="3">
        <f t="shared" si="579"/>
        <v>0</v>
      </c>
      <c r="AW282" s="3">
        <f t="shared" si="580"/>
        <v>0</v>
      </c>
      <c r="AX282" s="3">
        <f t="shared" si="508"/>
        <v>0</v>
      </c>
      <c r="AY282" s="3">
        <f t="shared" si="509"/>
        <v>0</v>
      </c>
      <c r="AZ282" s="3">
        <f>IF(AU282=0,0,IF(AW282-AX282=0,0,MIN(AW282-AX282,$D$1-$C282-SUMIF($J$15:AY$15,"Snowball",$J282:AY282))))</f>
        <v>0</v>
      </c>
      <c r="BA282" s="3">
        <f t="shared" si="542"/>
        <v>0</v>
      </c>
      <c r="BB282" s="104">
        <f t="shared" si="581"/>
        <v>0</v>
      </c>
      <c r="BC282" s="3">
        <f t="shared" si="582"/>
        <v>0</v>
      </c>
      <c r="BD282" s="3">
        <f t="shared" si="583"/>
        <v>0</v>
      </c>
      <c r="BE282" s="3">
        <f t="shared" si="510"/>
        <v>0</v>
      </c>
      <c r="BF282" s="3">
        <f t="shared" si="511"/>
        <v>0</v>
      </c>
      <c r="BG282" s="3">
        <f>IF(BB282=0,0,IF(BD282-BE282=0,0,MIN(BD282-BE282,$D$1-$C282-SUMIF($J$15:BF$15,"Snowball",$J282:BF282))))</f>
        <v>0</v>
      </c>
      <c r="BH282" s="3">
        <f t="shared" si="543"/>
        <v>0</v>
      </c>
      <c r="BI282" s="104">
        <f t="shared" si="584"/>
        <v>0</v>
      </c>
      <c r="BJ282" s="3">
        <f t="shared" si="585"/>
        <v>0</v>
      </c>
      <c r="BK282" s="3">
        <f t="shared" si="586"/>
        <v>0</v>
      </c>
      <c r="BL282" s="3">
        <f t="shared" si="512"/>
        <v>0</v>
      </c>
      <c r="BM282" s="3">
        <f t="shared" si="513"/>
        <v>0</v>
      </c>
      <c r="BN282" s="3">
        <f>IF(BI282=0,0,IF(BK282-BL282=0,0,MIN(BK282-BL282,$D$1-$C282-SUMIF($J$15:BM$15,"Snowball",$J282:BM282))))</f>
        <v>0</v>
      </c>
      <c r="BO282" s="3">
        <f t="shared" si="544"/>
        <v>0</v>
      </c>
      <c r="BP282" s="104">
        <f t="shared" si="587"/>
        <v>0</v>
      </c>
      <c r="BQ282" s="3">
        <f t="shared" si="588"/>
        <v>0</v>
      </c>
      <c r="BR282" s="3">
        <f t="shared" si="589"/>
        <v>0</v>
      </c>
      <c r="BS282" s="3">
        <f t="shared" si="514"/>
        <v>0</v>
      </c>
      <c r="BT282" s="3">
        <f t="shared" si="515"/>
        <v>0</v>
      </c>
      <c r="BU282" s="3">
        <f>IF(BP282=0,0,IF(BR282-BS282=0,0,MIN(BR282-BS282,$D$1-$C282-SUMIF($J$15:BT$15,"Snowball",$J282:BT282))))</f>
        <v>0</v>
      </c>
      <c r="BV282" s="3">
        <f t="shared" si="545"/>
        <v>0</v>
      </c>
      <c r="BW282" s="104">
        <f t="shared" si="590"/>
        <v>0</v>
      </c>
      <c r="BX282" s="3">
        <f t="shared" si="591"/>
        <v>0</v>
      </c>
      <c r="BY282" s="3">
        <f t="shared" si="592"/>
        <v>0</v>
      </c>
      <c r="BZ282" s="3">
        <f t="shared" si="516"/>
        <v>0</v>
      </c>
      <c r="CA282" s="3">
        <f t="shared" si="517"/>
        <v>0</v>
      </c>
      <c r="CB282" s="3">
        <f>IF(BW282=0,0,IF(BY282-BZ282=0,0,MIN(BY282-BZ282,$D$1-$C282-SUMIF($J$15:CA$15,"Snowball",$J282:CA282))))</f>
        <v>0</v>
      </c>
      <c r="CC282" s="3">
        <f t="shared" si="546"/>
        <v>0</v>
      </c>
      <c r="CD282" s="104">
        <f t="shared" si="593"/>
        <v>0</v>
      </c>
      <c r="CE282" s="3">
        <f t="shared" si="594"/>
        <v>0</v>
      </c>
      <c r="CF282" s="3">
        <f t="shared" si="595"/>
        <v>0</v>
      </c>
      <c r="CG282" s="3">
        <f t="shared" si="518"/>
        <v>0</v>
      </c>
      <c r="CH282" s="3">
        <f t="shared" si="519"/>
        <v>0</v>
      </c>
      <c r="CI282" s="3">
        <f>IF(CD282=0,0,IF(CF282-CG282=0,0,MIN(CF282-CG282,$D$1-$C282-SUMIF($J$15:CH$15,"Snowball",$J282:CH282))))</f>
        <v>0</v>
      </c>
      <c r="CJ282" s="3">
        <f t="shared" si="547"/>
        <v>0</v>
      </c>
      <c r="CK282" s="104">
        <f t="shared" si="596"/>
        <v>0</v>
      </c>
      <c r="CL282" s="3">
        <f t="shared" si="597"/>
        <v>0</v>
      </c>
      <c r="CM282" s="3">
        <f t="shared" si="598"/>
        <v>0</v>
      </c>
      <c r="CN282" s="3">
        <f t="shared" si="520"/>
        <v>0</v>
      </c>
      <c r="CO282" s="3">
        <f t="shared" si="521"/>
        <v>0</v>
      </c>
      <c r="CP282" s="3">
        <f>IF(CK282=0,0,IF(CM282-CN282=0,0,MIN(CM282-CN282,$D$1-$C282-SUMIF($J$15:CO$15,"Snowball",$J282:CO282))))</f>
        <v>0</v>
      </c>
      <c r="CQ282" s="3">
        <f t="shared" si="548"/>
        <v>0</v>
      </c>
      <c r="CR282" s="104">
        <f t="shared" si="599"/>
        <v>0</v>
      </c>
      <c r="CS282" s="3">
        <f t="shared" si="600"/>
        <v>0</v>
      </c>
      <c r="CT282" s="3">
        <f t="shared" si="601"/>
        <v>0</v>
      </c>
      <c r="CU282" s="3">
        <f t="shared" si="522"/>
        <v>0</v>
      </c>
      <c r="CV282" s="3">
        <f t="shared" si="523"/>
        <v>0</v>
      </c>
      <c r="CW282" s="3">
        <f>IF(CR282=0,0,IF(CT282-CU282=0,0,MIN(CT282-CU282,$D$1-$C282-SUMIF($J$15:CV$15,"Snowball",$J282:CV282))))</f>
        <v>0</v>
      </c>
      <c r="CX282" s="3">
        <f t="shared" si="549"/>
        <v>0</v>
      </c>
      <c r="CY282" s="104">
        <f t="shared" si="602"/>
        <v>0</v>
      </c>
      <c r="CZ282" s="3">
        <f t="shared" si="603"/>
        <v>0</v>
      </c>
      <c r="DA282" s="3">
        <f t="shared" si="604"/>
        <v>0</v>
      </c>
      <c r="DB282" s="3">
        <f t="shared" si="524"/>
        <v>0</v>
      </c>
      <c r="DC282" s="3">
        <f t="shared" si="525"/>
        <v>0</v>
      </c>
      <c r="DD282" s="3">
        <f>IF(CY282=0,0,IF(DA282-DB282=0,0,MIN(DA282-DB282,$D$1-$C282-SUMIF($J$15:DC$15,"Snowball",$J282:DC282))))</f>
        <v>0</v>
      </c>
      <c r="DE282" s="3">
        <f t="shared" si="550"/>
        <v>0</v>
      </c>
      <c r="DF282" s="104">
        <f t="shared" si="605"/>
        <v>0</v>
      </c>
      <c r="DG282" s="3">
        <f t="shared" si="606"/>
        <v>0</v>
      </c>
      <c r="DH282" s="3">
        <f t="shared" si="607"/>
        <v>0</v>
      </c>
      <c r="DI282" s="3">
        <f t="shared" si="526"/>
        <v>0</v>
      </c>
      <c r="DJ282" s="3">
        <f t="shared" si="527"/>
        <v>0</v>
      </c>
      <c r="DK282" s="3">
        <f>IF(DF282=0,0,IF(DH282-DI282=0,0,MIN(DH282-DI282,$D$1-$C282-SUMIF($J$15:DJ$15,"Snowball",$J282:DJ282))))</f>
        <v>0</v>
      </c>
      <c r="DL282" s="3">
        <f t="shared" si="551"/>
        <v>0</v>
      </c>
      <c r="DM282" s="104">
        <f t="shared" si="608"/>
        <v>0</v>
      </c>
      <c r="DN282" s="3">
        <f t="shared" si="609"/>
        <v>0</v>
      </c>
      <c r="DO282" s="3">
        <f t="shared" si="610"/>
        <v>0</v>
      </c>
      <c r="DP282" s="3">
        <f t="shared" si="528"/>
        <v>0</v>
      </c>
      <c r="DQ282" s="3">
        <f t="shared" si="529"/>
        <v>0</v>
      </c>
      <c r="DR282" s="3">
        <f>IF(DM282=0,0,IF(DO282-DP282=0,0,MIN(DO282-DP282,$D$1-$C282-SUMIF($J$15:DQ$15,"Snowball",$J282:DQ282))))</f>
        <v>0</v>
      </c>
      <c r="DS282" s="3">
        <f t="shared" si="552"/>
        <v>0</v>
      </c>
      <c r="DT282" s="104">
        <f t="shared" si="611"/>
        <v>0</v>
      </c>
      <c r="DU282" s="3">
        <f t="shared" si="612"/>
        <v>0</v>
      </c>
      <c r="DV282" s="3">
        <f t="shared" si="613"/>
        <v>0</v>
      </c>
      <c r="DW282" s="3">
        <f t="shared" si="530"/>
        <v>0</v>
      </c>
      <c r="DX282" s="3">
        <f t="shared" si="531"/>
        <v>0</v>
      </c>
      <c r="DY282" s="3">
        <f>IF(DT282=0,0,IF(DV282-DW282=0,0,MIN(DV282-DW282,$D$1-$C282-SUMIF($J$15:DX$15,"Snowball",$J282:DX282))))</f>
        <v>0</v>
      </c>
      <c r="DZ282" s="3">
        <f t="shared" si="553"/>
        <v>0</v>
      </c>
      <c r="EA282" s="104">
        <f t="shared" si="614"/>
        <v>0</v>
      </c>
      <c r="EB282" s="3">
        <f t="shared" si="615"/>
        <v>0</v>
      </c>
      <c r="EC282" s="3">
        <f t="shared" si="616"/>
        <v>0</v>
      </c>
      <c r="ED282" s="3">
        <f t="shared" si="532"/>
        <v>0</v>
      </c>
      <c r="EE282" s="3">
        <f t="shared" si="533"/>
        <v>0</v>
      </c>
      <c r="EF282" s="3">
        <f>IF(EA282=0,0,IF(EC282-ED282=0,0,MIN(EC282-ED282,$D$1-$C282-SUMIF($J$15:EE$15,"Snowball",$J282:EE282))))</f>
        <v>0</v>
      </c>
      <c r="EG282" s="3">
        <f t="shared" si="554"/>
        <v>0</v>
      </c>
      <c r="EH282" s="104">
        <f t="shared" si="617"/>
        <v>0</v>
      </c>
      <c r="EI282" s="3">
        <f t="shared" si="618"/>
        <v>0</v>
      </c>
      <c r="EJ282" s="3">
        <f t="shared" si="619"/>
        <v>0</v>
      </c>
      <c r="EK282" s="3">
        <f t="shared" si="534"/>
        <v>0</v>
      </c>
      <c r="EL282" s="3">
        <f t="shared" si="535"/>
        <v>0</v>
      </c>
      <c r="EM282" s="3">
        <f>IF(EH282=0,0,IF(EJ282-EK282=0,0,MIN(EJ282-EK282,$D$1-$C282-SUMIF($J$15:EL$15,"Snowball",$J282:EL282))))</f>
        <v>0</v>
      </c>
      <c r="EN282" s="3">
        <f t="shared" si="555"/>
        <v>0</v>
      </c>
    </row>
    <row r="283" spans="1:144" x14ac:dyDescent="0.25">
      <c r="A283" s="1" t="s">
        <v>283</v>
      </c>
      <c r="B283" s="76">
        <f t="shared" si="556"/>
        <v>0</v>
      </c>
      <c r="C283" s="3">
        <f t="shared" si="557"/>
        <v>0</v>
      </c>
      <c r="D283" s="101">
        <f t="shared" si="558"/>
        <v>0</v>
      </c>
      <c r="E283" s="104">
        <f t="shared" si="559"/>
        <v>0</v>
      </c>
      <c r="F283" s="3">
        <f t="shared" si="560"/>
        <v>0</v>
      </c>
      <c r="G283" s="3">
        <f t="shared" si="561"/>
        <v>0</v>
      </c>
      <c r="H283" s="3">
        <f t="shared" si="496"/>
        <v>0</v>
      </c>
      <c r="I283" s="3">
        <f t="shared" si="497"/>
        <v>0</v>
      </c>
      <c r="J283" s="3">
        <f t="shared" si="562"/>
        <v>0</v>
      </c>
      <c r="K283" s="3">
        <f t="shared" si="536"/>
        <v>0</v>
      </c>
      <c r="L283" s="104">
        <f t="shared" si="563"/>
        <v>0</v>
      </c>
      <c r="M283" s="3">
        <f t="shared" si="564"/>
        <v>0</v>
      </c>
      <c r="N283" s="3">
        <f t="shared" si="565"/>
        <v>0</v>
      </c>
      <c r="O283" s="3">
        <f t="shared" si="498"/>
        <v>0</v>
      </c>
      <c r="P283" s="3">
        <f t="shared" si="499"/>
        <v>0</v>
      </c>
      <c r="Q283" s="3">
        <f>IF(L283=0,0,IF(N283-O283=0,0,MIN(N283-O283,$D$1-$C283-SUMIF($J$15:P$15,"Snowball",$J283:P283))))</f>
        <v>0</v>
      </c>
      <c r="R283" s="3">
        <f t="shared" si="537"/>
        <v>0</v>
      </c>
      <c r="S283" s="104">
        <f t="shared" si="566"/>
        <v>0</v>
      </c>
      <c r="T283" s="3">
        <f t="shared" si="567"/>
        <v>0</v>
      </c>
      <c r="U283" s="3">
        <f t="shared" si="568"/>
        <v>0</v>
      </c>
      <c r="V283" s="3">
        <f t="shared" si="500"/>
        <v>0</v>
      </c>
      <c r="W283" s="3">
        <f t="shared" si="501"/>
        <v>0</v>
      </c>
      <c r="X283" s="3">
        <f>IF(S283=0,0,IF(U283-V283=0,0,MIN(U283-V283,$D$1-$C283-SUMIF($J$15:W$15,"Snowball",$J283:W283))))</f>
        <v>0</v>
      </c>
      <c r="Y283" s="3">
        <f t="shared" si="538"/>
        <v>0</v>
      </c>
      <c r="Z283" s="104">
        <f t="shared" si="569"/>
        <v>0</v>
      </c>
      <c r="AA283" s="3">
        <f t="shared" si="570"/>
        <v>0</v>
      </c>
      <c r="AB283" s="3">
        <f t="shared" si="571"/>
        <v>0</v>
      </c>
      <c r="AC283" s="3">
        <f t="shared" si="502"/>
        <v>0</v>
      </c>
      <c r="AD283" s="3">
        <f t="shared" si="503"/>
        <v>0</v>
      </c>
      <c r="AE283" s="3">
        <f>IF(Z283=0,0,IF(AB283-AC283=0,0,MIN(AB283-AC283,$D$1-$C283-SUMIF($J$15:AD$15,"Snowball",$J283:AD283))))</f>
        <v>0</v>
      </c>
      <c r="AF283" s="3">
        <f t="shared" si="539"/>
        <v>0</v>
      </c>
      <c r="AG283" s="104">
        <f t="shared" si="572"/>
        <v>0</v>
      </c>
      <c r="AH283" s="3">
        <f t="shared" si="573"/>
        <v>0</v>
      </c>
      <c r="AI283" s="3">
        <f t="shared" si="574"/>
        <v>0</v>
      </c>
      <c r="AJ283" s="3">
        <f t="shared" si="504"/>
        <v>0</v>
      </c>
      <c r="AK283" s="3">
        <f t="shared" si="505"/>
        <v>0</v>
      </c>
      <c r="AL283" s="3">
        <f>IF(AG283=0,0,IF(AI283-AJ283=0,0,MIN(AI283-AJ283,$D$1-$C283-SUMIF($J$15:AK$15,"Snowball",$J283:AK283))))</f>
        <v>0</v>
      </c>
      <c r="AM283" s="3">
        <f t="shared" si="540"/>
        <v>0</v>
      </c>
      <c r="AN283" s="104">
        <f t="shared" si="575"/>
        <v>0</v>
      </c>
      <c r="AO283" s="3">
        <f t="shared" si="576"/>
        <v>0</v>
      </c>
      <c r="AP283" s="3">
        <f t="shared" si="577"/>
        <v>0</v>
      </c>
      <c r="AQ283" s="3">
        <f t="shared" si="506"/>
        <v>0</v>
      </c>
      <c r="AR283" s="3">
        <f t="shared" si="507"/>
        <v>0</v>
      </c>
      <c r="AS283" s="3">
        <f>IF(AN283=0,0,IF(AP283-AQ283=0,0,MIN(AP283-AQ283,$D$1-$C283-SUMIF($J$15:AR$15,"Snowball",$J283:AR283))))</f>
        <v>0</v>
      </c>
      <c r="AT283" s="3">
        <f t="shared" si="541"/>
        <v>0</v>
      </c>
      <c r="AU283" s="104">
        <f t="shared" si="578"/>
        <v>0</v>
      </c>
      <c r="AV283" s="3">
        <f t="shared" si="579"/>
        <v>0</v>
      </c>
      <c r="AW283" s="3">
        <f t="shared" si="580"/>
        <v>0</v>
      </c>
      <c r="AX283" s="3">
        <f t="shared" si="508"/>
        <v>0</v>
      </c>
      <c r="AY283" s="3">
        <f t="shared" si="509"/>
        <v>0</v>
      </c>
      <c r="AZ283" s="3">
        <f>IF(AU283=0,0,IF(AW283-AX283=0,0,MIN(AW283-AX283,$D$1-$C283-SUMIF($J$15:AY$15,"Snowball",$J283:AY283))))</f>
        <v>0</v>
      </c>
      <c r="BA283" s="3">
        <f t="shared" si="542"/>
        <v>0</v>
      </c>
      <c r="BB283" s="104">
        <f t="shared" si="581"/>
        <v>0</v>
      </c>
      <c r="BC283" s="3">
        <f t="shared" si="582"/>
        <v>0</v>
      </c>
      <c r="BD283" s="3">
        <f t="shared" si="583"/>
        <v>0</v>
      </c>
      <c r="BE283" s="3">
        <f t="shared" si="510"/>
        <v>0</v>
      </c>
      <c r="BF283" s="3">
        <f t="shared" si="511"/>
        <v>0</v>
      </c>
      <c r="BG283" s="3">
        <f>IF(BB283=0,0,IF(BD283-BE283=0,0,MIN(BD283-BE283,$D$1-$C283-SUMIF($J$15:BF$15,"Snowball",$J283:BF283))))</f>
        <v>0</v>
      </c>
      <c r="BH283" s="3">
        <f t="shared" si="543"/>
        <v>0</v>
      </c>
      <c r="BI283" s="104">
        <f t="shared" si="584"/>
        <v>0</v>
      </c>
      <c r="BJ283" s="3">
        <f t="shared" si="585"/>
        <v>0</v>
      </c>
      <c r="BK283" s="3">
        <f t="shared" si="586"/>
        <v>0</v>
      </c>
      <c r="BL283" s="3">
        <f t="shared" si="512"/>
        <v>0</v>
      </c>
      <c r="BM283" s="3">
        <f t="shared" si="513"/>
        <v>0</v>
      </c>
      <c r="BN283" s="3">
        <f>IF(BI283=0,0,IF(BK283-BL283=0,0,MIN(BK283-BL283,$D$1-$C283-SUMIF($J$15:BM$15,"Snowball",$J283:BM283))))</f>
        <v>0</v>
      </c>
      <c r="BO283" s="3">
        <f t="shared" si="544"/>
        <v>0</v>
      </c>
      <c r="BP283" s="104">
        <f t="shared" si="587"/>
        <v>0</v>
      </c>
      <c r="BQ283" s="3">
        <f t="shared" si="588"/>
        <v>0</v>
      </c>
      <c r="BR283" s="3">
        <f t="shared" si="589"/>
        <v>0</v>
      </c>
      <c r="BS283" s="3">
        <f t="shared" si="514"/>
        <v>0</v>
      </c>
      <c r="BT283" s="3">
        <f t="shared" si="515"/>
        <v>0</v>
      </c>
      <c r="BU283" s="3">
        <f>IF(BP283=0,0,IF(BR283-BS283=0,0,MIN(BR283-BS283,$D$1-$C283-SUMIF($J$15:BT$15,"Snowball",$J283:BT283))))</f>
        <v>0</v>
      </c>
      <c r="BV283" s="3">
        <f t="shared" si="545"/>
        <v>0</v>
      </c>
      <c r="BW283" s="104">
        <f t="shared" si="590"/>
        <v>0</v>
      </c>
      <c r="BX283" s="3">
        <f t="shared" si="591"/>
        <v>0</v>
      </c>
      <c r="BY283" s="3">
        <f t="shared" si="592"/>
        <v>0</v>
      </c>
      <c r="BZ283" s="3">
        <f t="shared" si="516"/>
        <v>0</v>
      </c>
      <c r="CA283" s="3">
        <f t="shared" si="517"/>
        <v>0</v>
      </c>
      <c r="CB283" s="3">
        <f>IF(BW283=0,0,IF(BY283-BZ283=0,0,MIN(BY283-BZ283,$D$1-$C283-SUMIF($J$15:CA$15,"Snowball",$J283:CA283))))</f>
        <v>0</v>
      </c>
      <c r="CC283" s="3">
        <f t="shared" si="546"/>
        <v>0</v>
      </c>
      <c r="CD283" s="104">
        <f t="shared" si="593"/>
        <v>0</v>
      </c>
      <c r="CE283" s="3">
        <f t="shared" si="594"/>
        <v>0</v>
      </c>
      <c r="CF283" s="3">
        <f t="shared" si="595"/>
        <v>0</v>
      </c>
      <c r="CG283" s="3">
        <f t="shared" si="518"/>
        <v>0</v>
      </c>
      <c r="CH283" s="3">
        <f t="shared" si="519"/>
        <v>0</v>
      </c>
      <c r="CI283" s="3">
        <f>IF(CD283=0,0,IF(CF283-CG283=0,0,MIN(CF283-CG283,$D$1-$C283-SUMIF($J$15:CH$15,"Snowball",$J283:CH283))))</f>
        <v>0</v>
      </c>
      <c r="CJ283" s="3">
        <f t="shared" si="547"/>
        <v>0</v>
      </c>
      <c r="CK283" s="104">
        <f t="shared" si="596"/>
        <v>0</v>
      </c>
      <c r="CL283" s="3">
        <f t="shared" si="597"/>
        <v>0</v>
      </c>
      <c r="CM283" s="3">
        <f t="shared" si="598"/>
        <v>0</v>
      </c>
      <c r="CN283" s="3">
        <f t="shared" si="520"/>
        <v>0</v>
      </c>
      <c r="CO283" s="3">
        <f t="shared" si="521"/>
        <v>0</v>
      </c>
      <c r="CP283" s="3">
        <f>IF(CK283=0,0,IF(CM283-CN283=0,0,MIN(CM283-CN283,$D$1-$C283-SUMIF($J$15:CO$15,"Snowball",$J283:CO283))))</f>
        <v>0</v>
      </c>
      <c r="CQ283" s="3">
        <f t="shared" si="548"/>
        <v>0</v>
      </c>
      <c r="CR283" s="104">
        <f t="shared" si="599"/>
        <v>0</v>
      </c>
      <c r="CS283" s="3">
        <f t="shared" si="600"/>
        <v>0</v>
      </c>
      <c r="CT283" s="3">
        <f t="shared" si="601"/>
        <v>0</v>
      </c>
      <c r="CU283" s="3">
        <f t="shared" si="522"/>
        <v>0</v>
      </c>
      <c r="CV283" s="3">
        <f t="shared" si="523"/>
        <v>0</v>
      </c>
      <c r="CW283" s="3">
        <f>IF(CR283=0,0,IF(CT283-CU283=0,0,MIN(CT283-CU283,$D$1-$C283-SUMIF($J$15:CV$15,"Snowball",$J283:CV283))))</f>
        <v>0</v>
      </c>
      <c r="CX283" s="3">
        <f t="shared" si="549"/>
        <v>0</v>
      </c>
      <c r="CY283" s="104">
        <f t="shared" si="602"/>
        <v>0</v>
      </c>
      <c r="CZ283" s="3">
        <f t="shared" si="603"/>
        <v>0</v>
      </c>
      <c r="DA283" s="3">
        <f t="shared" si="604"/>
        <v>0</v>
      </c>
      <c r="DB283" s="3">
        <f t="shared" si="524"/>
        <v>0</v>
      </c>
      <c r="DC283" s="3">
        <f t="shared" si="525"/>
        <v>0</v>
      </c>
      <c r="DD283" s="3">
        <f>IF(CY283=0,0,IF(DA283-DB283=0,0,MIN(DA283-DB283,$D$1-$C283-SUMIF($J$15:DC$15,"Snowball",$J283:DC283))))</f>
        <v>0</v>
      </c>
      <c r="DE283" s="3">
        <f t="shared" si="550"/>
        <v>0</v>
      </c>
      <c r="DF283" s="104">
        <f t="shared" si="605"/>
        <v>0</v>
      </c>
      <c r="DG283" s="3">
        <f t="shared" si="606"/>
        <v>0</v>
      </c>
      <c r="DH283" s="3">
        <f t="shared" si="607"/>
        <v>0</v>
      </c>
      <c r="DI283" s="3">
        <f t="shared" si="526"/>
        <v>0</v>
      </c>
      <c r="DJ283" s="3">
        <f t="shared" si="527"/>
        <v>0</v>
      </c>
      <c r="DK283" s="3">
        <f>IF(DF283=0,0,IF(DH283-DI283=0,0,MIN(DH283-DI283,$D$1-$C283-SUMIF($J$15:DJ$15,"Snowball",$J283:DJ283))))</f>
        <v>0</v>
      </c>
      <c r="DL283" s="3">
        <f t="shared" si="551"/>
        <v>0</v>
      </c>
      <c r="DM283" s="104">
        <f t="shared" si="608"/>
        <v>0</v>
      </c>
      <c r="DN283" s="3">
        <f t="shared" si="609"/>
        <v>0</v>
      </c>
      <c r="DO283" s="3">
        <f t="shared" si="610"/>
        <v>0</v>
      </c>
      <c r="DP283" s="3">
        <f t="shared" si="528"/>
        <v>0</v>
      </c>
      <c r="DQ283" s="3">
        <f t="shared" si="529"/>
        <v>0</v>
      </c>
      <c r="DR283" s="3">
        <f>IF(DM283=0,0,IF(DO283-DP283=0,0,MIN(DO283-DP283,$D$1-$C283-SUMIF($J$15:DQ$15,"Snowball",$J283:DQ283))))</f>
        <v>0</v>
      </c>
      <c r="DS283" s="3">
        <f t="shared" si="552"/>
        <v>0</v>
      </c>
      <c r="DT283" s="104">
        <f t="shared" si="611"/>
        <v>0</v>
      </c>
      <c r="DU283" s="3">
        <f t="shared" si="612"/>
        <v>0</v>
      </c>
      <c r="DV283" s="3">
        <f t="shared" si="613"/>
        <v>0</v>
      </c>
      <c r="DW283" s="3">
        <f t="shared" si="530"/>
        <v>0</v>
      </c>
      <c r="DX283" s="3">
        <f t="shared" si="531"/>
        <v>0</v>
      </c>
      <c r="DY283" s="3">
        <f>IF(DT283=0,0,IF(DV283-DW283=0,0,MIN(DV283-DW283,$D$1-$C283-SUMIF($J$15:DX$15,"Snowball",$J283:DX283))))</f>
        <v>0</v>
      </c>
      <c r="DZ283" s="3">
        <f t="shared" si="553"/>
        <v>0</v>
      </c>
      <c r="EA283" s="104">
        <f t="shared" si="614"/>
        <v>0</v>
      </c>
      <c r="EB283" s="3">
        <f t="shared" si="615"/>
        <v>0</v>
      </c>
      <c r="EC283" s="3">
        <f t="shared" si="616"/>
        <v>0</v>
      </c>
      <c r="ED283" s="3">
        <f t="shared" si="532"/>
        <v>0</v>
      </c>
      <c r="EE283" s="3">
        <f t="shared" si="533"/>
        <v>0</v>
      </c>
      <c r="EF283" s="3">
        <f>IF(EA283=0,0,IF(EC283-ED283=0,0,MIN(EC283-ED283,$D$1-$C283-SUMIF($J$15:EE$15,"Snowball",$J283:EE283))))</f>
        <v>0</v>
      </c>
      <c r="EG283" s="3">
        <f t="shared" si="554"/>
        <v>0</v>
      </c>
      <c r="EH283" s="104">
        <f t="shared" si="617"/>
        <v>0</v>
      </c>
      <c r="EI283" s="3">
        <f t="shared" si="618"/>
        <v>0</v>
      </c>
      <c r="EJ283" s="3">
        <f t="shared" si="619"/>
        <v>0</v>
      </c>
      <c r="EK283" s="3">
        <f t="shared" si="534"/>
        <v>0</v>
      </c>
      <c r="EL283" s="3">
        <f t="shared" si="535"/>
        <v>0</v>
      </c>
      <c r="EM283" s="3">
        <f>IF(EH283=0,0,IF(EJ283-EK283=0,0,MIN(EJ283-EK283,$D$1-$C283-SUMIF($J$15:EL$15,"Snowball",$J283:EL283))))</f>
        <v>0</v>
      </c>
      <c r="EN283" s="3">
        <f t="shared" si="555"/>
        <v>0</v>
      </c>
    </row>
    <row r="284" spans="1:144" x14ac:dyDescent="0.25">
      <c r="A284" s="1" t="s">
        <v>284</v>
      </c>
      <c r="B284" s="76">
        <f t="shared" si="556"/>
        <v>0</v>
      </c>
      <c r="C284" s="3">
        <f t="shared" si="557"/>
        <v>0</v>
      </c>
      <c r="D284" s="101">
        <f t="shared" si="558"/>
        <v>0</v>
      </c>
      <c r="E284" s="104">
        <f t="shared" si="559"/>
        <v>0</v>
      </c>
      <c r="F284" s="3">
        <f t="shared" si="560"/>
        <v>0</v>
      </c>
      <c r="G284" s="3">
        <f t="shared" si="561"/>
        <v>0</v>
      </c>
      <c r="H284" s="3">
        <f t="shared" si="496"/>
        <v>0</v>
      </c>
      <c r="I284" s="3">
        <f t="shared" si="497"/>
        <v>0</v>
      </c>
      <c r="J284" s="3">
        <f t="shared" si="562"/>
        <v>0</v>
      </c>
      <c r="K284" s="3">
        <f t="shared" si="536"/>
        <v>0</v>
      </c>
      <c r="L284" s="104">
        <f t="shared" si="563"/>
        <v>0</v>
      </c>
      <c r="M284" s="3">
        <f t="shared" si="564"/>
        <v>0</v>
      </c>
      <c r="N284" s="3">
        <f t="shared" si="565"/>
        <v>0</v>
      </c>
      <c r="O284" s="3">
        <f t="shared" si="498"/>
        <v>0</v>
      </c>
      <c r="P284" s="3">
        <f t="shared" si="499"/>
        <v>0</v>
      </c>
      <c r="Q284" s="3">
        <f>IF(L284=0,0,IF(N284-O284=0,0,MIN(N284-O284,$D$1-$C284-SUMIF($J$15:P$15,"Snowball",$J284:P284))))</f>
        <v>0</v>
      </c>
      <c r="R284" s="3">
        <f t="shared" si="537"/>
        <v>0</v>
      </c>
      <c r="S284" s="104">
        <f t="shared" si="566"/>
        <v>0</v>
      </c>
      <c r="T284" s="3">
        <f t="shared" si="567"/>
        <v>0</v>
      </c>
      <c r="U284" s="3">
        <f t="shared" si="568"/>
        <v>0</v>
      </c>
      <c r="V284" s="3">
        <f t="shared" si="500"/>
        <v>0</v>
      </c>
      <c r="W284" s="3">
        <f t="shared" si="501"/>
        <v>0</v>
      </c>
      <c r="X284" s="3">
        <f>IF(S284=0,0,IF(U284-V284=0,0,MIN(U284-V284,$D$1-$C284-SUMIF($J$15:W$15,"Snowball",$J284:W284))))</f>
        <v>0</v>
      </c>
      <c r="Y284" s="3">
        <f t="shared" si="538"/>
        <v>0</v>
      </c>
      <c r="Z284" s="104">
        <f t="shared" si="569"/>
        <v>0</v>
      </c>
      <c r="AA284" s="3">
        <f t="shared" si="570"/>
        <v>0</v>
      </c>
      <c r="AB284" s="3">
        <f t="shared" si="571"/>
        <v>0</v>
      </c>
      <c r="AC284" s="3">
        <f t="shared" si="502"/>
        <v>0</v>
      </c>
      <c r="AD284" s="3">
        <f t="shared" si="503"/>
        <v>0</v>
      </c>
      <c r="AE284" s="3">
        <f>IF(Z284=0,0,IF(AB284-AC284=0,0,MIN(AB284-AC284,$D$1-$C284-SUMIF($J$15:AD$15,"Snowball",$J284:AD284))))</f>
        <v>0</v>
      </c>
      <c r="AF284" s="3">
        <f t="shared" si="539"/>
        <v>0</v>
      </c>
      <c r="AG284" s="104">
        <f t="shared" si="572"/>
        <v>0</v>
      </c>
      <c r="AH284" s="3">
        <f t="shared" si="573"/>
        <v>0</v>
      </c>
      <c r="AI284" s="3">
        <f t="shared" si="574"/>
        <v>0</v>
      </c>
      <c r="AJ284" s="3">
        <f t="shared" si="504"/>
        <v>0</v>
      </c>
      <c r="AK284" s="3">
        <f t="shared" si="505"/>
        <v>0</v>
      </c>
      <c r="AL284" s="3">
        <f>IF(AG284=0,0,IF(AI284-AJ284=0,0,MIN(AI284-AJ284,$D$1-$C284-SUMIF($J$15:AK$15,"Snowball",$J284:AK284))))</f>
        <v>0</v>
      </c>
      <c r="AM284" s="3">
        <f t="shared" si="540"/>
        <v>0</v>
      </c>
      <c r="AN284" s="104">
        <f t="shared" si="575"/>
        <v>0</v>
      </c>
      <c r="AO284" s="3">
        <f t="shared" si="576"/>
        <v>0</v>
      </c>
      <c r="AP284" s="3">
        <f t="shared" si="577"/>
        <v>0</v>
      </c>
      <c r="AQ284" s="3">
        <f t="shared" si="506"/>
        <v>0</v>
      </c>
      <c r="AR284" s="3">
        <f t="shared" si="507"/>
        <v>0</v>
      </c>
      <c r="AS284" s="3">
        <f>IF(AN284=0,0,IF(AP284-AQ284=0,0,MIN(AP284-AQ284,$D$1-$C284-SUMIF($J$15:AR$15,"Snowball",$J284:AR284))))</f>
        <v>0</v>
      </c>
      <c r="AT284" s="3">
        <f t="shared" si="541"/>
        <v>0</v>
      </c>
      <c r="AU284" s="104">
        <f t="shared" si="578"/>
        <v>0</v>
      </c>
      <c r="AV284" s="3">
        <f t="shared" si="579"/>
        <v>0</v>
      </c>
      <c r="AW284" s="3">
        <f t="shared" si="580"/>
        <v>0</v>
      </c>
      <c r="AX284" s="3">
        <f t="shared" si="508"/>
        <v>0</v>
      </c>
      <c r="AY284" s="3">
        <f t="shared" si="509"/>
        <v>0</v>
      </c>
      <c r="AZ284" s="3">
        <f>IF(AU284=0,0,IF(AW284-AX284=0,0,MIN(AW284-AX284,$D$1-$C284-SUMIF($J$15:AY$15,"Snowball",$J284:AY284))))</f>
        <v>0</v>
      </c>
      <c r="BA284" s="3">
        <f t="shared" si="542"/>
        <v>0</v>
      </c>
      <c r="BB284" s="104">
        <f t="shared" si="581"/>
        <v>0</v>
      </c>
      <c r="BC284" s="3">
        <f t="shared" si="582"/>
        <v>0</v>
      </c>
      <c r="BD284" s="3">
        <f t="shared" si="583"/>
        <v>0</v>
      </c>
      <c r="BE284" s="3">
        <f t="shared" si="510"/>
        <v>0</v>
      </c>
      <c r="BF284" s="3">
        <f t="shared" si="511"/>
        <v>0</v>
      </c>
      <c r="BG284" s="3">
        <f>IF(BB284=0,0,IF(BD284-BE284=0,0,MIN(BD284-BE284,$D$1-$C284-SUMIF($J$15:BF$15,"Snowball",$J284:BF284))))</f>
        <v>0</v>
      </c>
      <c r="BH284" s="3">
        <f t="shared" si="543"/>
        <v>0</v>
      </c>
      <c r="BI284" s="104">
        <f t="shared" si="584"/>
        <v>0</v>
      </c>
      <c r="BJ284" s="3">
        <f t="shared" si="585"/>
        <v>0</v>
      </c>
      <c r="BK284" s="3">
        <f t="shared" si="586"/>
        <v>0</v>
      </c>
      <c r="BL284" s="3">
        <f t="shared" si="512"/>
        <v>0</v>
      </c>
      <c r="BM284" s="3">
        <f t="shared" si="513"/>
        <v>0</v>
      </c>
      <c r="BN284" s="3">
        <f>IF(BI284=0,0,IF(BK284-BL284=0,0,MIN(BK284-BL284,$D$1-$C284-SUMIF($J$15:BM$15,"Snowball",$J284:BM284))))</f>
        <v>0</v>
      </c>
      <c r="BO284" s="3">
        <f t="shared" si="544"/>
        <v>0</v>
      </c>
      <c r="BP284" s="104">
        <f t="shared" si="587"/>
        <v>0</v>
      </c>
      <c r="BQ284" s="3">
        <f t="shared" si="588"/>
        <v>0</v>
      </c>
      <c r="BR284" s="3">
        <f t="shared" si="589"/>
        <v>0</v>
      </c>
      <c r="BS284" s="3">
        <f t="shared" si="514"/>
        <v>0</v>
      </c>
      <c r="BT284" s="3">
        <f t="shared" si="515"/>
        <v>0</v>
      </c>
      <c r="BU284" s="3">
        <f>IF(BP284=0,0,IF(BR284-BS284=0,0,MIN(BR284-BS284,$D$1-$C284-SUMIF($J$15:BT$15,"Snowball",$J284:BT284))))</f>
        <v>0</v>
      </c>
      <c r="BV284" s="3">
        <f t="shared" si="545"/>
        <v>0</v>
      </c>
      <c r="BW284" s="104">
        <f t="shared" si="590"/>
        <v>0</v>
      </c>
      <c r="BX284" s="3">
        <f t="shared" si="591"/>
        <v>0</v>
      </c>
      <c r="BY284" s="3">
        <f t="shared" si="592"/>
        <v>0</v>
      </c>
      <c r="BZ284" s="3">
        <f t="shared" si="516"/>
        <v>0</v>
      </c>
      <c r="CA284" s="3">
        <f t="shared" si="517"/>
        <v>0</v>
      </c>
      <c r="CB284" s="3">
        <f>IF(BW284=0,0,IF(BY284-BZ284=0,0,MIN(BY284-BZ284,$D$1-$C284-SUMIF($J$15:CA$15,"Snowball",$J284:CA284))))</f>
        <v>0</v>
      </c>
      <c r="CC284" s="3">
        <f t="shared" si="546"/>
        <v>0</v>
      </c>
      <c r="CD284" s="104">
        <f t="shared" si="593"/>
        <v>0</v>
      </c>
      <c r="CE284" s="3">
        <f t="shared" si="594"/>
        <v>0</v>
      </c>
      <c r="CF284" s="3">
        <f t="shared" si="595"/>
        <v>0</v>
      </c>
      <c r="CG284" s="3">
        <f t="shared" si="518"/>
        <v>0</v>
      </c>
      <c r="CH284" s="3">
        <f t="shared" si="519"/>
        <v>0</v>
      </c>
      <c r="CI284" s="3">
        <f>IF(CD284=0,0,IF(CF284-CG284=0,0,MIN(CF284-CG284,$D$1-$C284-SUMIF($J$15:CH$15,"Snowball",$J284:CH284))))</f>
        <v>0</v>
      </c>
      <c r="CJ284" s="3">
        <f t="shared" si="547"/>
        <v>0</v>
      </c>
      <c r="CK284" s="104">
        <f t="shared" si="596"/>
        <v>0</v>
      </c>
      <c r="CL284" s="3">
        <f t="shared" si="597"/>
        <v>0</v>
      </c>
      <c r="CM284" s="3">
        <f t="shared" si="598"/>
        <v>0</v>
      </c>
      <c r="CN284" s="3">
        <f t="shared" si="520"/>
        <v>0</v>
      </c>
      <c r="CO284" s="3">
        <f t="shared" si="521"/>
        <v>0</v>
      </c>
      <c r="CP284" s="3">
        <f>IF(CK284=0,0,IF(CM284-CN284=0,0,MIN(CM284-CN284,$D$1-$C284-SUMIF($J$15:CO$15,"Snowball",$J284:CO284))))</f>
        <v>0</v>
      </c>
      <c r="CQ284" s="3">
        <f t="shared" si="548"/>
        <v>0</v>
      </c>
      <c r="CR284" s="104">
        <f t="shared" si="599"/>
        <v>0</v>
      </c>
      <c r="CS284" s="3">
        <f t="shared" si="600"/>
        <v>0</v>
      </c>
      <c r="CT284" s="3">
        <f t="shared" si="601"/>
        <v>0</v>
      </c>
      <c r="CU284" s="3">
        <f t="shared" si="522"/>
        <v>0</v>
      </c>
      <c r="CV284" s="3">
        <f t="shared" si="523"/>
        <v>0</v>
      </c>
      <c r="CW284" s="3">
        <f>IF(CR284=0,0,IF(CT284-CU284=0,0,MIN(CT284-CU284,$D$1-$C284-SUMIF($J$15:CV$15,"Snowball",$J284:CV284))))</f>
        <v>0</v>
      </c>
      <c r="CX284" s="3">
        <f t="shared" si="549"/>
        <v>0</v>
      </c>
      <c r="CY284" s="104">
        <f t="shared" si="602"/>
        <v>0</v>
      </c>
      <c r="CZ284" s="3">
        <f t="shared" si="603"/>
        <v>0</v>
      </c>
      <c r="DA284" s="3">
        <f t="shared" si="604"/>
        <v>0</v>
      </c>
      <c r="DB284" s="3">
        <f t="shared" si="524"/>
        <v>0</v>
      </c>
      <c r="DC284" s="3">
        <f t="shared" si="525"/>
        <v>0</v>
      </c>
      <c r="DD284" s="3">
        <f>IF(CY284=0,0,IF(DA284-DB284=0,0,MIN(DA284-DB284,$D$1-$C284-SUMIF($J$15:DC$15,"Snowball",$J284:DC284))))</f>
        <v>0</v>
      </c>
      <c r="DE284" s="3">
        <f t="shared" si="550"/>
        <v>0</v>
      </c>
      <c r="DF284" s="104">
        <f t="shared" si="605"/>
        <v>0</v>
      </c>
      <c r="DG284" s="3">
        <f t="shared" si="606"/>
        <v>0</v>
      </c>
      <c r="DH284" s="3">
        <f t="shared" si="607"/>
        <v>0</v>
      </c>
      <c r="DI284" s="3">
        <f t="shared" si="526"/>
        <v>0</v>
      </c>
      <c r="DJ284" s="3">
        <f t="shared" si="527"/>
        <v>0</v>
      </c>
      <c r="DK284" s="3">
        <f>IF(DF284=0,0,IF(DH284-DI284=0,0,MIN(DH284-DI284,$D$1-$C284-SUMIF($J$15:DJ$15,"Snowball",$J284:DJ284))))</f>
        <v>0</v>
      </c>
      <c r="DL284" s="3">
        <f t="shared" si="551"/>
        <v>0</v>
      </c>
      <c r="DM284" s="104">
        <f t="shared" si="608"/>
        <v>0</v>
      </c>
      <c r="DN284" s="3">
        <f t="shared" si="609"/>
        <v>0</v>
      </c>
      <c r="DO284" s="3">
        <f t="shared" si="610"/>
        <v>0</v>
      </c>
      <c r="DP284" s="3">
        <f t="shared" si="528"/>
        <v>0</v>
      </c>
      <c r="DQ284" s="3">
        <f t="shared" si="529"/>
        <v>0</v>
      </c>
      <c r="DR284" s="3">
        <f>IF(DM284=0,0,IF(DO284-DP284=0,0,MIN(DO284-DP284,$D$1-$C284-SUMIF($J$15:DQ$15,"Snowball",$J284:DQ284))))</f>
        <v>0</v>
      </c>
      <c r="DS284" s="3">
        <f t="shared" si="552"/>
        <v>0</v>
      </c>
      <c r="DT284" s="104">
        <f t="shared" si="611"/>
        <v>0</v>
      </c>
      <c r="DU284" s="3">
        <f t="shared" si="612"/>
        <v>0</v>
      </c>
      <c r="DV284" s="3">
        <f t="shared" si="613"/>
        <v>0</v>
      </c>
      <c r="DW284" s="3">
        <f t="shared" si="530"/>
        <v>0</v>
      </c>
      <c r="DX284" s="3">
        <f t="shared" si="531"/>
        <v>0</v>
      </c>
      <c r="DY284" s="3">
        <f>IF(DT284=0,0,IF(DV284-DW284=0,0,MIN(DV284-DW284,$D$1-$C284-SUMIF($J$15:DX$15,"Snowball",$J284:DX284))))</f>
        <v>0</v>
      </c>
      <c r="DZ284" s="3">
        <f t="shared" si="553"/>
        <v>0</v>
      </c>
      <c r="EA284" s="104">
        <f t="shared" si="614"/>
        <v>0</v>
      </c>
      <c r="EB284" s="3">
        <f t="shared" si="615"/>
        <v>0</v>
      </c>
      <c r="EC284" s="3">
        <f t="shared" si="616"/>
        <v>0</v>
      </c>
      <c r="ED284" s="3">
        <f t="shared" si="532"/>
        <v>0</v>
      </c>
      <c r="EE284" s="3">
        <f t="shared" si="533"/>
        <v>0</v>
      </c>
      <c r="EF284" s="3">
        <f>IF(EA284=0,0,IF(EC284-ED284=0,0,MIN(EC284-ED284,$D$1-$C284-SUMIF($J$15:EE$15,"Snowball",$J284:EE284))))</f>
        <v>0</v>
      </c>
      <c r="EG284" s="3">
        <f t="shared" si="554"/>
        <v>0</v>
      </c>
      <c r="EH284" s="104">
        <f t="shared" si="617"/>
        <v>0</v>
      </c>
      <c r="EI284" s="3">
        <f t="shared" si="618"/>
        <v>0</v>
      </c>
      <c r="EJ284" s="3">
        <f t="shared" si="619"/>
        <v>0</v>
      </c>
      <c r="EK284" s="3">
        <f t="shared" si="534"/>
        <v>0</v>
      </c>
      <c r="EL284" s="3">
        <f t="shared" si="535"/>
        <v>0</v>
      </c>
      <c r="EM284" s="3">
        <f>IF(EH284=0,0,IF(EJ284-EK284=0,0,MIN(EJ284-EK284,$D$1-$C284-SUMIF($J$15:EL$15,"Snowball",$J284:EL284))))</f>
        <v>0</v>
      </c>
      <c r="EN284" s="3">
        <f t="shared" si="555"/>
        <v>0</v>
      </c>
    </row>
    <row r="285" spans="1:144" x14ac:dyDescent="0.25">
      <c r="A285" s="1" t="s">
        <v>285</v>
      </c>
      <c r="B285" s="76">
        <f t="shared" si="556"/>
        <v>0</v>
      </c>
      <c r="C285" s="3">
        <f t="shared" si="557"/>
        <v>0</v>
      </c>
      <c r="D285" s="101">
        <f t="shared" si="558"/>
        <v>0</v>
      </c>
      <c r="E285" s="104">
        <f t="shared" si="559"/>
        <v>0</v>
      </c>
      <c r="F285" s="3">
        <f t="shared" si="560"/>
        <v>0</v>
      </c>
      <c r="G285" s="3">
        <f t="shared" si="561"/>
        <v>0</v>
      </c>
      <c r="H285" s="3">
        <f t="shared" si="496"/>
        <v>0</v>
      </c>
      <c r="I285" s="3">
        <f t="shared" si="497"/>
        <v>0</v>
      </c>
      <c r="J285" s="3">
        <f t="shared" si="562"/>
        <v>0</v>
      </c>
      <c r="K285" s="3">
        <f t="shared" si="536"/>
        <v>0</v>
      </c>
      <c r="L285" s="104">
        <f t="shared" si="563"/>
        <v>0</v>
      </c>
      <c r="M285" s="3">
        <f t="shared" si="564"/>
        <v>0</v>
      </c>
      <c r="N285" s="3">
        <f t="shared" si="565"/>
        <v>0</v>
      </c>
      <c r="O285" s="3">
        <f t="shared" si="498"/>
        <v>0</v>
      </c>
      <c r="P285" s="3">
        <f t="shared" si="499"/>
        <v>0</v>
      </c>
      <c r="Q285" s="3">
        <f>IF(L285=0,0,IF(N285-O285=0,0,MIN(N285-O285,$D$1-$C285-SUMIF($J$15:P$15,"Snowball",$J285:P285))))</f>
        <v>0</v>
      </c>
      <c r="R285" s="3">
        <f t="shared" si="537"/>
        <v>0</v>
      </c>
      <c r="S285" s="104">
        <f t="shared" si="566"/>
        <v>0</v>
      </c>
      <c r="T285" s="3">
        <f t="shared" si="567"/>
        <v>0</v>
      </c>
      <c r="U285" s="3">
        <f t="shared" si="568"/>
        <v>0</v>
      </c>
      <c r="V285" s="3">
        <f t="shared" si="500"/>
        <v>0</v>
      </c>
      <c r="W285" s="3">
        <f t="shared" si="501"/>
        <v>0</v>
      </c>
      <c r="X285" s="3">
        <f>IF(S285=0,0,IF(U285-V285=0,0,MIN(U285-V285,$D$1-$C285-SUMIF($J$15:W$15,"Snowball",$J285:W285))))</f>
        <v>0</v>
      </c>
      <c r="Y285" s="3">
        <f t="shared" si="538"/>
        <v>0</v>
      </c>
      <c r="Z285" s="104">
        <f t="shared" si="569"/>
        <v>0</v>
      </c>
      <c r="AA285" s="3">
        <f t="shared" si="570"/>
        <v>0</v>
      </c>
      <c r="AB285" s="3">
        <f t="shared" si="571"/>
        <v>0</v>
      </c>
      <c r="AC285" s="3">
        <f t="shared" si="502"/>
        <v>0</v>
      </c>
      <c r="AD285" s="3">
        <f t="shared" si="503"/>
        <v>0</v>
      </c>
      <c r="AE285" s="3">
        <f>IF(Z285=0,0,IF(AB285-AC285=0,0,MIN(AB285-AC285,$D$1-$C285-SUMIF($J$15:AD$15,"Snowball",$J285:AD285))))</f>
        <v>0</v>
      </c>
      <c r="AF285" s="3">
        <f t="shared" si="539"/>
        <v>0</v>
      </c>
      <c r="AG285" s="104">
        <f t="shared" si="572"/>
        <v>0</v>
      </c>
      <c r="AH285" s="3">
        <f t="shared" si="573"/>
        <v>0</v>
      </c>
      <c r="AI285" s="3">
        <f t="shared" si="574"/>
        <v>0</v>
      </c>
      <c r="AJ285" s="3">
        <f t="shared" si="504"/>
        <v>0</v>
      </c>
      <c r="AK285" s="3">
        <f t="shared" si="505"/>
        <v>0</v>
      </c>
      <c r="AL285" s="3">
        <f>IF(AG285=0,0,IF(AI285-AJ285=0,0,MIN(AI285-AJ285,$D$1-$C285-SUMIF($J$15:AK$15,"Snowball",$J285:AK285))))</f>
        <v>0</v>
      </c>
      <c r="AM285" s="3">
        <f t="shared" si="540"/>
        <v>0</v>
      </c>
      <c r="AN285" s="104">
        <f t="shared" si="575"/>
        <v>0</v>
      </c>
      <c r="AO285" s="3">
        <f t="shared" si="576"/>
        <v>0</v>
      </c>
      <c r="AP285" s="3">
        <f t="shared" si="577"/>
        <v>0</v>
      </c>
      <c r="AQ285" s="3">
        <f t="shared" si="506"/>
        <v>0</v>
      </c>
      <c r="AR285" s="3">
        <f t="shared" si="507"/>
        <v>0</v>
      </c>
      <c r="AS285" s="3">
        <f>IF(AN285=0,0,IF(AP285-AQ285=0,0,MIN(AP285-AQ285,$D$1-$C285-SUMIF($J$15:AR$15,"Snowball",$J285:AR285))))</f>
        <v>0</v>
      </c>
      <c r="AT285" s="3">
        <f t="shared" si="541"/>
        <v>0</v>
      </c>
      <c r="AU285" s="104">
        <f t="shared" si="578"/>
        <v>0</v>
      </c>
      <c r="AV285" s="3">
        <f t="shared" si="579"/>
        <v>0</v>
      </c>
      <c r="AW285" s="3">
        <f t="shared" si="580"/>
        <v>0</v>
      </c>
      <c r="AX285" s="3">
        <f t="shared" si="508"/>
        <v>0</v>
      </c>
      <c r="AY285" s="3">
        <f t="shared" si="509"/>
        <v>0</v>
      </c>
      <c r="AZ285" s="3">
        <f>IF(AU285=0,0,IF(AW285-AX285=0,0,MIN(AW285-AX285,$D$1-$C285-SUMIF($J$15:AY$15,"Snowball",$J285:AY285))))</f>
        <v>0</v>
      </c>
      <c r="BA285" s="3">
        <f t="shared" si="542"/>
        <v>0</v>
      </c>
      <c r="BB285" s="104">
        <f t="shared" si="581"/>
        <v>0</v>
      </c>
      <c r="BC285" s="3">
        <f t="shared" si="582"/>
        <v>0</v>
      </c>
      <c r="BD285" s="3">
        <f t="shared" si="583"/>
        <v>0</v>
      </c>
      <c r="BE285" s="3">
        <f t="shared" si="510"/>
        <v>0</v>
      </c>
      <c r="BF285" s="3">
        <f t="shared" si="511"/>
        <v>0</v>
      </c>
      <c r="BG285" s="3">
        <f>IF(BB285=0,0,IF(BD285-BE285=0,0,MIN(BD285-BE285,$D$1-$C285-SUMIF($J$15:BF$15,"Snowball",$J285:BF285))))</f>
        <v>0</v>
      </c>
      <c r="BH285" s="3">
        <f t="shared" si="543"/>
        <v>0</v>
      </c>
      <c r="BI285" s="104">
        <f t="shared" si="584"/>
        <v>0</v>
      </c>
      <c r="BJ285" s="3">
        <f t="shared" si="585"/>
        <v>0</v>
      </c>
      <c r="BK285" s="3">
        <f t="shared" si="586"/>
        <v>0</v>
      </c>
      <c r="BL285" s="3">
        <f t="shared" si="512"/>
        <v>0</v>
      </c>
      <c r="BM285" s="3">
        <f t="shared" si="513"/>
        <v>0</v>
      </c>
      <c r="BN285" s="3">
        <f>IF(BI285=0,0,IF(BK285-BL285=0,0,MIN(BK285-BL285,$D$1-$C285-SUMIF($J$15:BM$15,"Snowball",$J285:BM285))))</f>
        <v>0</v>
      </c>
      <c r="BO285" s="3">
        <f t="shared" si="544"/>
        <v>0</v>
      </c>
      <c r="BP285" s="104">
        <f t="shared" si="587"/>
        <v>0</v>
      </c>
      <c r="BQ285" s="3">
        <f t="shared" si="588"/>
        <v>0</v>
      </c>
      <c r="BR285" s="3">
        <f t="shared" si="589"/>
        <v>0</v>
      </c>
      <c r="BS285" s="3">
        <f t="shared" si="514"/>
        <v>0</v>
      </c>
      <c r="BT285" s="3">
        <f t="shared" si="515"/>
        <v>0</v>
      </c>
      <c r="BU285" s="3">
        <f>IF(BP285=0,0,IF(BR285-BS285=0,0,MIN(BR285-BS285,$D$1-$C285-SUMIF($J$15:BT$15,"Snowball",$J285:BT285))))</f>
        <v>0</v>
      </c>
      <c r="BV285" s="3">
        <f t="shared" si="545"/>
        <v>0</v>
      </c>
      <c r="BW285" s="104">
        <f t="shared" si="590"/>
        <v>0</v>
      </c>
      <c r="BX285" s="3">
        <f t="shared" si="591"/>
        <v>0</v>
      </c>
      <c r="BY285" s="3">
        <f t="shared" si="592"/>
        <v>0</v>
      </c>
      <c r="BZ285" s="3">
        <f t="shared" si="516"/>
        <v>0</v>
      </c>
      <c r="CA285" s="3">
        <f t="shared" si="517"/>
        <v>0</v>
      </c>
      <c r="CB285" s="3">
        <f>IF(BW285=0,0,IF(BY285-BZ285=0,0,MIN(BY285-BZ285,$D$1-$C285-SUMIF($J$15:CA$15,"Snowball",$J285:CA285))))</f>
        <v>0</v>
      </c>
      <c r="CC285" s="3">
        <f t="shared" si="546"/>
        <v>0</v>
      </c>
      <c r="CD285" s="104">
        <f t="shared" si="593"/>
        <v>0</v>
      </c>
      <c r="CE285" s="3">
        <f t="shared" si="594"/>
        <v>0</v>
      </c>
      <c r="CF285" s="3">
        <f t="shared" si="595"/>
        <v>0</v>
      </c>
      <c r="CG285" s="3">
        <f t="shared" si="518"/>
        <v>0</v>
      </c>
      <c r="CH285" s="3">
        <f t="shared" si="519"/>
        <v>0</v>
      </c>
      <c r="CI285" s="3">
        <f>IF(CD285=0,0,IF(CF285-CG285=0,0,MIN(CF285-CG285,$D$1-$C285-SUMIF($J$15:CH$15,"Snowball",$J285:CH285))))</f>
        <v>0</v>
      </c>
      <c r="CJ285" s="3">
        <f t="shared" si="547"/>
        <v>0</v>
      </c>
      <c r="CK285" s="104">
        <f t="shared" si="596"/>
        <v>0</v>
      </c>
      <c r="CL285" s="3">
        <f t="shared" si="597"/>
        <v>0</v>
      </c>
      <c r="CM285" s="3">
        <f t="shared" si="598"/>
        <v>0</v>
      </c>
      <c r="CN285" s="3">
        <f t="shared" si="520"/>
        <v>0</v>
      </c>
      <c r="CO285" s="3">
        <f t="shared" si="521"/>
        <v>0</v>
      </c>
      <c r="CP285" s="3">
        <f>IF(CK285=0,0,IF(CM285-CN285=0,0,MIN(CM285-CN285,$D$1-$C285-SUMIF($J$15:CO$15,"Snowball",$J285:CO285))))</f>
        <v>0</v>
      </c>
      <c r="CQ285" s="3">
        <f t="shared" si="548"/>
        <v>0</v>
      </c>
      <c r="CR285" s="104">
        <f t="shared" si="599"/>
        <v>0</v>
      </c>
      <c r="CS285" s="3">
        <f t="shared" si="600"/>
        <v>0</v>
      </c>
      <c r="CT285" s="3">
        <f t="shared" si="601"/>
        <v>0</v>
      </c>
      <c r="CU285" s="3">
        <f t="shared" si="522"/>
        <v>0</v>
      </c>
      <c r="CV285" s="3">
        <f t="shared" si="523"/>
        <v>0</v>
      </c>
      <c r="CW285" s="3">
        <f>IF(CR285=0,0,IF(CT285-CU285=0,0,MIN(CT285-CU285,$D$1-$C285-SUMIF($J$15:CV$15,"Snowball",$J285:CV285))))</f>
        <v>0</v>
      </c>
      <c r="CX285" s="3">
        <f t="shared" si="549"/>
        <v>0</v>
      </c>
      <c r="CY285" s="104">
        <f t="shared" si="602"/>
        <v>0</v>
      </c>
      <c r="CZ285" s="3">
        <f t="shared" si="603"/>
        <v>0</v>
      </c>
      <c r="DA285" s="3">
        <f t="shared" si="604"/>
        <v>0</v>
      </c>
      <c r="DB285" s="3">
        <f t="shared" si="524"/>
        <v>0</v>
      </c>
      <c r="DC285" s="3">
        <f t="shared" si="525"/>
        <v>0</v>
      </c>
      <c r="DD285" s="3">
        <f>IF(CY285=0,0,IF(DA285-DB285=0,0,MIN(DA285-DB285,$D$1-$C285-SUMIF($J$15:DC$15,"Snowball",$J285:DC285))))</f>
        <v>0</v>
      </c>
      <c r="DE285" s="3">
        <f t="shared" si="550"/>
        <v>0</v>
      </c>
      <c r="DF285" s="104">
        <f t="shared" si="605"/>
        <v>0</v>
      </c>
      <c r="DG285" s="3">
        <f t="shared" si="606"/>
        <v>0</v>
      </c>
      <c r="DH285" s="3">
        <f t="shared" si="607"/>
        <v>0</v>
      </c>
      <c r="DI285" s="3">
        <f t="shared" si="526"/>
        <v>0</v>
      </c>
      <c r="DJ285" s="3">
        <f t="shared" si="527"/>
        <v>0</v>
      </c>
      <c r="DK285" s="3">
        <f>IF(DF285=0,0,IF(DH285-DI285=0,0,MIN(DH285-DI285,$D$1-$C285-SUMIF($J$15:DJ$15,"Snowball",$J285:DJ285))))</f>
        <v>0</v>
      </c>
      <c r="DL285" s="3">
        <f t="shared" si="551"/>
        <v>0</v>
      </c>
      <c r="DM285" s="104">
        <f t="shared" si="608"/>
        <v>0</v>
      </c>
      <c r="DN285" s="3">
        <f t="shared" si="609"/>
        <v>0</v>
      </c>
      <c r="DO285" s="3">
        <f t="shared" si="610"/>
        <v>0</v>
      </c>
      <c r="DP285" s="3">
        <f t="shared" si="528"/>
        <v>0</v>
      </c>
      <c r="DQ285" s="3">
        <f t="shared" si="529"/>
        <v>0</v>
      </c>
      <c r="DR285" s="3">
        <f>IF(DM285=0,0,IF(DO285-DP285=0,0,MIN(DO285-DP285,$D$1-$C285-SUMIF($J$15:DQ$15,"Snowball",$J285:DQ285))))</f>
        <v>0</v>
      </c>
      <c r="DS285" s="3">
        <f t="shared" si="552"/>
        <v>0</v>
      </c>
      <c r="DT285" s="104">
        <f t="shared" si="611"/>
        <v>0</v>
      </c>
      <c r="DU285" s="3">
        <f t="shared" si="612"/>
        <v>0</v>
      </c>
      <c r="DV285" s="3">
        <f t="shared" si="613"/>
        <v>0</v>
      </c>
      <c r="DW285" s="3">
        <f t="shared" si="530"/>
        <v>0</v>
      </c>
      <c r="DX285" s="3">
        <f t="shared" si="531"/>
        <v>0</v>
      </c>
      <c r="DY285" s="3">
        <f>IF(DT285=0,0,IF(DV285-DW285=0,0,MIN(DV285-DW285,$D$1-$C285-SUMIF($J$15:DX$15,"Snowball",$J285:DX285))))</f>
        <v>0</v>
      </c>
      <c r="DZ285" s="3">
        <f t="shared" si="553"/>
        <v>0</v>
      </c>
      <c r="EA285" s="104">
        <f t="shared" si="614"/>
        <v>0</v>
      </c>
      <c r="EB285" s="3">
        <f t="shared" si="615"/>
        <v>0</v>
      </c>
      <c r="EC285" s="3">
        <f t="shared" si="616"/>
        <v>0</v>
      </c>
      <c r="ED285" s="3">
        <f t="shared" si="532"/>
        <v>0</v>
      </c>
      <c r="EE285" s="3">
        <f t="shared" si="533"/>
        <v>0</v>
      </c>
      <c r="EF285" s="3">
        <f>IF(EA285=0,0,IF(EC285-ED285=0,0,MIN(EC285-ED285,$D$1-$C285-SUMIF($J$15:EE$15,"Snowball",$J285:EE285))))</f>
        <v>0</v>
      </c>
      <c r="EG285" s="3">
        <f t="shared" si="554"/>
        <v>0</v>
      </c>
      <c r="EH285" s="104">
        <f t="shared" si="617"/>
        <v>0</v>
      </c>
      <c r="EI285" s="3">
        <f t="shared" si="618"/>
        <v>0</v>
      </c>
      <c r="EJ285" s="3">
        <f t="shared" si="619"/>
        <v>0</v>
      </c>
      <c r="EK285" s="3">
        <f t="shared" si="534"/>
        <v>0</v>
      </c>
      <c r="EL285" s="3">
        <f t="shared" si="535"/>
        <v>0</v>
      </c>
      <c r="EM285" s="3">
        <f>IF(EH285=0,0,IF(EJ285-EK285=0,0,MIN(EJ285-EK285,$D$1-$C285-SUMIF($J$15:EL$15,"Snowball",$J285:EL285))))</f>
        <v>0</v>
      </c>
      <c r="EN285" s="3">
        <f t="shared" si="555"/>
        <v>0</v>
      </c>
    </row>
    <row r="286" spans="1:144" x14ac:dyDescent="0.25">
      <c r="A286" s="1" t="s">
        <v>286</v>
      </c>
      <c r="B286" s="76">
        <f t="shared" si="556"/>
        <v>0</v>
      </c>
      <c r="C286" s="3">
        <f t="shared" si="557"/>
        <v>0</v>
      </c>
      <c r="D286" s="101">
        <f t="shared" si="558"/>
        <v>0</v>
      </c>
      <c r="E286" s="104">
        <f t="shared" si="559"/>
        <v>0</v>
      </c>
      <c r="F286" s="3">
        <f t="shared" si="560"/>
        <v>0</v>
      </c>
      <c r="G286" s="3">
        <f t="shared" si="561"/>
        <v>0</v>
      </c>
      <c r="H286" s="3">
        <f t="shared" si="496"/>
        <v>0</v>
      </c>
      <c r="I286" s="3">
        <f t="shared" si="497"/>
        <v>0</v>
      </c>
      <c r="J286" s="3">
        <f t="shared" si="562"/>
        <v>0</v>
      </c>
      <c r="K286" s="3">
        <f t="shared" si="536"/>
        <v>0</v>
      </c>
      <c r="L286" s="104">
        <f t="shared" si="563"/>
        <v>0</v>
      </c>
      <c r="M286" s="3">
        <f t="shared" si="564"/>
        <v>0</v>
      </c>
      <c r="N286" s="3">
        <f t="shared" si="565"/>
        <v>0</v>
      </c>
      <c r="O286" s="3">
        <f t="shared" si="498"/>
        <v>0</v>
      </c>
      <c r="P286" s="3">
        <f t="shared" si="499"/>
        <v>0</v>
      </c>
      <c r="Q286" s="3">
        <f>IF(L286=0,0,IF(N286-O286=0,0,MIN(N286-O286,$D$1-$C286-SUMIF($J$15:P$15,"Snowball",$J286:P286))))</f>
        <v>0</v>
      </c>
      <c r="R286" s="3">
        <f t="shared" si="537"/>
        <v>0</v>
      </c>
      <c r="S286" s="104">
        <f t="shared" si="566"/>
        <v>0</v>
      </c>
      <c r="T286" s="3">
        <f t="shared" si="567"/>
        <v>0</v>
      </c>
      <c r="U286" s="3">
        <f t="shared" si="568"/>
        <v>0</v>
      </c>
      <c r="V286" s="3">
        <f t="shared" si="500"/>
        <v>0</v>
      </c>
      <c r="W286" s="3">
        <f t="shared" si="501"/>
        <v>0</v>
      </c>
      <c r="X286" s="3">
        <f>IF(S286=0,0,IF(U286-V286=0,0,MIN(U286-V286,$D$1-$C286-SUMIF($J$15:W$15,"Snowball",$J286:W286))))</f>
        <v>0</v>
      </c>
      <c r="Y286" s="3">
        <f t="shared" si="538"/>
        <v>0</v>
      </c>
      <c r="Z286" s="104">
        <f t="shared" si="569"/>
        <v>0</v>
      </c>
      <c r="AA286" s="3">
        <f t="shared" si="570"/>
        <v>0</v>
      </c>
      <c r="AB286" s="3">
        <f t="shared" si="571"/>
        <v>0</v>
      </c>
      <c r="AC286" s="3">
        <f t="shared" si="502"/>
        <v>0</v>
      </c>
      <c r="AD286" s="3">
        <f t="shared" si="503"/>
        <v>0</v>
      </c>
      <c r="AE286" s="3">
        <f>IF(Z286=0,0,IF(AB286-AC286=0,0,MIN(AB286-AC286,$D$1-$C286-SUMIF($J$15:AD$15,"Snowball",$J286:AD286))))</f>
        <v>0</v>
      </c>
      <c r="AF286" s="3">
        <f t="shared" si="539"/>
        <v>0</v>
      </c>
      <c r="AG286" s="104">
        <f t="shared" si="572"/>
        <v>0</v>
      </c>
      <c r="AH286" s="3">
        <f t="shared" si="573"/>
        <v>0</v>
      </c>
      <c r="AI286" s="3">
        <f t="shared" si="574"/>
        <v>0</v>
      </c>
      <c r="AJ286" s="3">
        <f t="shared" si="504"/>
        <v>0</v>
      </c>
      <c r="AK286" s="3">
        <f t="shared" si="505"/>
        <v>0</v>
      </c>
      <c r="AL286" s="3">
        <f>IF(AG286=0,0,IF(AI286-AJ286=0,0,MIN(AI286-AJ286,$D$1-$C286-SUMIF($J$15:AK$15,"Snowball",$J286:AK286))))</f>
        <v>0</v>
      </c>
      <c r="AM286" s="3">
        <f t="shared" si="540"/>
        <v>0</v>
      </c>
      <c r="AN286" s="104">
        <f t="shared" si="575"/>
        <v>0</v>
      </c>
      <c r="AO286" s="3">
        <f t="shared" si="576"/>
        <v>0</v>
      </c>
      <c r="AP286" s="3">
        <f t="shared" si="577"/>
        <v>0</v>
      </c>
      <c r="AQ286" s="3">
        <f t="shared" si="506"/>
        <v>0</v>
      </c>
      <c r="AR286" s="3">
        <f t="shared" si="507"/>
        <v>0</v>
      </c>
      <c r="AS286" s="3">
        <f>IF(AN286=0,0,IF(AP286-AQ286=0,0,MIN(AP286-AQ286,$D$1-$C286-SUMIF($J$15:AR$15,"Snowball",$J286:AR286))))</f>
        <v>0</v>
      </c>
      <c r="AT286" s="3">
        <f t="shared" si="541"/>
        <v>0</v>
      </c>
      <c r="AU286" s="104">
        <f t="shared" si="578"/>
        <v>0</v>
      </c>
      <c r="AV286" s="3">
        <f t="shared" si="579"/>
        <v>0</v>
      </c>
      <c r="AW286" s="3">
        <f t="shared" si="580"/>
        <v>0</v>
      </c>
      <c r="AX286" s="3">
        <f t="shared" si="508"/>
        <v>0</v>
      </c>
      <c r="AY286" s="3">
        <f t="shared" si="509"/>
        <v>0</v>
      </c>
      <c r="AZ286" s="3">
        <f>IF(AU286=0,0,IF(AW286-AX286=0,0,MIN(AW286-AX286,$D$1-$C286-SUMIF($J$15:AY$15,"Snowball",$J286:AY286))))</f>
        <v>0</v>
      </c>
      <c r="BA286" s="3">
        <f t="shared" si="542"/>
        <v>0</v>
      </c>
      <c r="BB286" s="104">
        <f t="shared" si="581"/>
        <v>0</v>
      </c>
      <c r="BC286" s="3">
        <f t="shared" si="582"/>
        <v>0</v>
      </c>
      <c r="BD286" s="3">
        <f t="shared" si="583"/>
        <v>0</v>
      </c>
      <c r="BE286" s="3">
        <f t="shared" si="510"/>
        <v>0</v>
      </c>
      <c r="BF286" s="3">
        <f t="shared" si="511"/>
        <v>0</v>
      </c>
      <c r="BG286" s="3">
        <f>IF(BB286=0,0,IF(BD286-BE286=0,0,MIN(BD286-BE286,$D$1-$C286-SUMIF($J$15:BF$15,"Snowball",$J286:BF286))))</f>
        <v>0</v>
      </c>
      <c r="BH286" s="3">
        <f t="shared" si="543"/>
        <v>0</v>
      </c>
      <c r="BI286" s="104">
        <f t="shared" si="584"/>
        <v>0</v>
      </c>
      <c r="BJ286" s="3">
        <f t="shared" si="585"/>
        <v>0</v>
      </c>
      <c r="BK286" s="3">
        <f t="shared" si="586"/>
        <v>0</v>
      </c>
      <c r="BL286" s="3">
        <f t="shared" si="512"/>
        <v>0</v>
      </c>
      <c r="BM286" s="3">
        <f t="shared" si="513"/>
        <v>0</v>
      </c>
      <c r="BN286" s="3">
        <f>IF(BI286=0,0,IF(BK286-BL286=0,0,MIN(BK286-BL286,$D$1-$C286-SUMIF($J$15:BM$15,"Snowball",$J286:BM286))))</f>
        <v>0</v>
      </c>
      <c r="BO286" s="3">
        <f t="shared" si="544"/>
        <v>0</v>
      </c>
      <c r="BP286" s="104">
        <f t="shared" si="587"/>
        <v>0</v>
      </c>
      <c r="BQ286" s="3">
        <f t="shared" si="588"/>
        <v>0</v>
      </c>
      <c r="BR286" s="3">
        <f t="shared" si="589"/>
        <v>0</v>
      </c>
      <c r="BS286" s="3">
        <f t="shared" si="514"/>
        <v>0</v>
      </c>
      <c r="BT286" s="3">
        <f t="shared" si="515"/>
        <v>0</v>
      </c>
      <c r="BU286" s="3">
        <f>IF(BP286=0,0,IF(BR286-BS286=0,0,MIN(BR286-BS286,$D$1-$C286-SUMIF($J$15:BT$15,"Snowball",$J286:BT286))))</f>
        <v>0</v>
      </c>
      <c r="BV286" s="3">
        <f t="shared" si="545"/>
        <v>0</v>
      </c>
      <c r="BW286" s="104">
        <f t="shared" si="590"/>
        <v>0</v>
      </c>
      <c r="BX286" s="3">
        <f t="shared" si="591"/>
        <v>0</v>
      </c>
      <c r="BY286" s="3">
        <f t="shared" si="592"/>
        <v>0</v>
      </c>
      <c r="BZ286" s="3">
        <f t="shared" si="516"/>
        <v>0</v>
      </c>
      <c r="CA286" s="3">
        <f t="shared" si="517"/>
        <v>0</v>
      </c>
      <c r="CB286" s="3">
        <f>IF(BW286=0,0,IF(BY286-BZ286=0,0,MIN(BY286-BZ286,$D$1-$C286-SUMIF($J$15:CA$15,"Snowball",$J286:CA286))))</f>
        <v>0</v>
      </c>
      <c r="CC286" s="3">
        <f t="shared" si="546"/>
        <v>0</v>
      </c>
      <c r="CD286" s="104">
        <f t="shared" si="593"/>
        <v>0</v>
      </c>
      <c r="CE286" s="3">
        <f t="shared" si="594"/>
        <v>0</v>
      </c>
      <c r="CF286" s="3">
        <f t="shared" si="595"/>
        <v>0</v>
      </c>
      <c r="CG286" s="3">
        <f t="shared" si="518"/>
        <v>0</v>
      </c>
      <c r="CH286" s="3">
        <f t="shared" si="519"/>
        <v>0</v>
      </c>
      <c r="CI286" s="3">
        <f>IF(CD286=0,0,IF(CF286-CG286=0,0,MIN(CF286-CG286,$D$1-$C286-SUMIF($J$15:CH$15,"Snowball",$J286:CH286))))</f>
        <v>0</v>
      </c>
      <c r="CJ286" s="3">
        <f t="shared" si="547"/>
        <v>0</v>
      </c>
      <c r="CK286" s="104">
        <f t="shared" si="596"/>
        <v>0</v>
      </c>
      <c r="CL286" s="3">
        <f t="shared" si="597"/>
        <v>0</v>
      </c>
      <c r="CM286" s="3">
        <f t="shared" si="598"/>
        <v>0</v>
      </c>
      <c r="CN286" s="3">
        <f t="shared" si="520"/>
        <v>0</v>
      </c>
      <c r="CO286" s="3">
        <f t="shared" si="521"/>
        <v>0</v>
      </c>
      <c r="CP286" s="3">
        <f>IF(CK286=0,0,IF(CM286-CN286=0,0,MIN(CM286-CN286,$D$1-$C286-SUMIF($J$15:CO$15,"Snowball",$J286:CO286))))</f>
        <v>0</v>
      </c>
      <c r="CQ286" s="3">
        <f t="shared" si="548"/>
        <v>0</v>
      </c>
      <c r="CR286" s="104">
        <f t="shared" si="599"/>
        <v>0</v>
      </c>
      <c r="CS286" s="3">
        <f t="shared" si="600"/>
        <v>0</v>
      </c>
      <c r="CT286" s="3">
        <f t="shared" si="601"/>
        <v>0</v>
      </c>
      <c r="CU286" s="3">
        <f t="shared" si="522"/>
        <v>0</v>
      </c>
      <c r="CV286" s="3">
        <f t="shared" si="523"/>
        <v>0</v>
      </c>
      <c r="CW286" s="3">
        <f>IF(CR286=0,0,IF(CT286-CU286=0,0,MIN(CT286-CU286,$D$1-$C286-SUMIF($J$15:CV$15,"Snowball",$J286:CV286))))</f>
        <v>0</v>
      </c>
      <c r="CX286" s="3">
        <f t="shared" si="549"/>
        <v>0</v>
      </c>
      <c r="CY286" s="104">
        <f t="shared" si="602"/>
        <v>0</v>
      </c>
      <c r="CZ286" s="3">
        <f t="shared" si="603"/>
        <v>0</v>
      </c>
      <c r="DA286" s="3">
        <f t="shared" si="604"/>
        <v>0</v>
      </c>
      <c r="DB286" s="3">
        <f t="shared" si="524"/>
        <v>0</v>
      </c>
      <c r="DC286" s="3">
        <f t="shared" si="525"/>
        <v>0</v>
      </c>
      <c r="DD286" s="3">
        <f>IF(CY286=0,0,IF(DA286-DB286=0,0,MIN(DA286-DB286,$D$1-$C286-SUMIF($J$15:DC$15,"Snowball",$J286:DC286))))</f>
        <v>0</v>
      </c>
      <c r="DE286" s="3">
        <f t="shared" si="550"/>
        <v>0</v>
      </c>
      <c r="DF286" s="104">
        <f t="shared" si="605"/>
        <v>0</v>
      </c>
      <c r="DG286" s="3">
        <f t="shared" si="606"/>
        <v>0</v>
      </c>
      <c r="DH286" s="3">
        <f t="shared" si="607"/>
        <v>0</v>
      </c>
      <c r="DI286" s="3">
        <f t="shared" si="526"/>
        <v>0</v>
      </c>
      <c r="DJ286" s="3">
        <f t="shared" si="527"/>
        <v>0</v>
      </c>
      <c r="DK286" s="3">
        <f>IF(DF286=0,0,IF(DH286-DI286=0,0,MIN(DH286-DI286,$D$1-$C286-SUMIF($J$15:DJ$15,"Snowball",$J286:DJ286))))</f>
        <v>0</v>
      </c>
      <c r="DL286" s="3">
        <f t="shared" si="551"/>
        <v>0</v>
      </c>
      <c r="DM286" s="104">
        <f t="shared" si="608"/>
        <v>0</v>
      </c>
      <c r="DN286" s="3">
        <f t="shared" si="609"/>
        <v>0</v>
      </c>
      <c r="DO286" s="3">
        <f t="shared" si="610"/>
        <v>0</v>
      </c>
      <c r="DP286" s="3">
        <f t="shared" si="528"/>
        <v>0</v>
      </c>
      <c r="DQ286" s="3">
        <f t="shared" si="529"/>
        <v>0</v>
      </c>
      <c r="DR286" s="3">
        <f>IF(DM286=0,0,IF(DO286-DP286=0,0,MIN(DO286-DP286,$D$1-$C286-SUMIF($J$15:DQ$15,"Snowball",$J286:DQ286))))</f>
        <v>0</v>
      </c>
      <c r="DS286" s="3">
        <f t="shared" si="552"/>
        <v>0</v>
      </c>
      <c r="DT286" s="104">
        <f t="shared" si="611"/>
        <v>0</v>
      </c>
      <c r="DU286" s="3">
        <f t="shared" si="612"/>
        <v>0</v>
      </c>
      <c r="DV286" s="3">
        <f t="shared" si="613"/>
        <v>0</v>
      </c>
      <c r="DW286" s="3">
        <f t="shared" si="530"/>
        <v>0</v>
      </c>
      <c r="DX286" s="3">
        <f t="shared" si="531"/>
        <v>0</v>
      </c>
      <c r="DY286" s="3">
        <f>IF(DT286=0,0,IF(DV286-DW286=0,0,MIN(DV286-DW286,$D$1-$C286-SUMIF($J$15:DX$15,"Snowball",$J286:DX286))))</f>
        <v>0</v>
      </c>
      <c r="DZ286" s="3">
        <f t="shared" si="553"/>
        <v>0</v>
      </c>
      <c r="EA286" s="104">
        <f t="shared" si="614"/>
        <v>0</v>
      </c>
      <c r="EB286" s="3">
        <f t="shared" si="615"/>
        <v>0</v>
      </c>
      <c r="EC286" s="3">
        <f t="shared" si="616"/>
        <v>0</v>
      </c>
      <c r="ED286" s="3">
        <f t="shared" si="532"/>
        <v>0</v>
      </c>
      <c r="EE286" s="3">
        <f t="shared" si="533"/>
        <v>0</v>
      </c>
      <c r="EF286" s="3">
        <f>IF(EA286=0,0,IF(EC286-ED286=0,0,MIN(EC286-ED286,$D$1-$C286-SUMIF($J$15:EE$15,"Snowball",$J286:EE286))))</f>
        <v>0</v>
      </c>
      <c r="EG286" s="3">
        <f t="shared" si="554"/>
        <v>0</v>
      </c>
      <c r="EH286" s="104">
        <f t="shared" si="617"/>
        <v>0</v>
      </c>
      <c r="EI286" s="3">
        <f t="shared" si="618"/>
        <v>0</v>
      </c>
      <c r="EJ286" s="3">
        <f t="shared" si="619"/>
        <v>0</v>
      </c>
      <c r="EK286" s="3">
        <f t="shared" si="534"/>
        <v>0</v>
      </c>
      <c r="EL286" s="3">
        <f t="shared" si="535"/>
        <v>0</v>
      </c>
      <c r="EM286" s="3">
        <f>IF(EH286=0,0,IF(EJ286-EK286=0,0,MIN(EJ286-EK286,$D$1-$C286-SUMIF($J$15:EL$15,"Snowball",$J286:EL286))))</f>
        <v>0</v>
      </c>
      <c r="EN286" s="3">
        <f t="shared" si="555"/>
        <v>0</v>
      </c>
    </row>
    <row r="287" spans="1:144" x14ac:dyDescent="0.25">
      <c r="A287" s="1" t="s">
        <v>287</v>
      </c>
      <c r="B287" s="76">
        <f t="shared" si="556"/>
        <v>0</v>
      </c>
      <c r="C287" s="3">
        <f t="shared" si="557"/>
        <v>0</v>
      </c>
      <c r="D287" s="101">
        <f t="shared" si="558"/>
        <v>0</v>
      </c>
      <c r="E287" s="104">
        <f t="shared" si="559"/>
        <v>0</v>
      </c>
      <c r="F287" s="3">
        <f t="shared" si="560"/>
        <v>0</v>
      </c>
      <c r="G287" s="3">
        <f t="shared" si="561"/>
        <v>0</v>
      </c>
      <c r="H287" s="3">
        <f t="shared" si="496"/>
        <v>0</v>
      </c>
      <c r="I287" s="3">
        <f t="shared" si="497"/>
        <v>0</v>
      </c>
      <c r="J287" s="3">
        <f t="shared" si="562"/>
        <v>0</v>
      </c>
      <c r="K287" s="3">
        <f t="shared" si="536"/>
        <v>0</v>
      </c>
      <c r="L287" s="104">
        <f t="shared" si="563"/>
        <v>0</v>
      </c>
      <c r="M287" s="3">
        <f t="shared" si="564"/>
        <v>0</v>
      </c>
      <c r="N287" s="3">
        <f t="shared" si="565"/>
        <v>0</v>
      </c>
      <c r="O287" s="3">
        <f t="shared" si="498"/>
        <v>0</v>
      </c>
      <c r="P287" s="3">
        <f t="shared" si="499"/>
        <v>0</v>
      </c>
      <c r="Q287" s="3">
        <f>IF(L287=0,0,IF(N287-O287=0,0,MIN(N287-O287,$D$1-$C287-SUMIF($J$15:P$15,"Snowball",$J287:P287))))</f>
        <v>0</v>
      </c>
      <c r="R287" s="3">
        <f t="shared" si="537"/>
        <v>0</v>
      </c>
      <c r="S287" s="104">
        <f t="shared" si="566"/>
        <v>0</v>
      </c>
      <c r="T287" s="3">
        <f t="shared" si="567"/>
        <v>0</v>
      </c>
      <c r="U287" s="3">
        <f t="shared" si="568"/>
        <v>0</v>
      </c>
      <c r="V287" s="3">
        <f t="shared" si="500"/>
        <v>0</v>
      </c>
      <c r="W287" s="3">
        <f t="shared" si="501"/>
        <v>0</v>
      </c>
      <c r="X287" s="3">
        <f>IF(S287=0,0,IF(U287-V287=0,0,MIN(U287-V287,$D$1-$C287-SUMIF($J$15:W$15,"Snowball",$J287:W287))))</f>
        <v>0</v>
      </c>
      <c r="Y287" s="3">
        <f t="shared" si="538"/>
        <v>0</v>
      </c>
      <c r="Z287" s="104">
        <f t="shared" si="569"/>
        <v>0</v>
      </c>
      <c r="AA287" s="3">
        <f t="shared" si="570"/>
        <v>0</v>
      </c>
      <c r="AB287" s="3">
        <f t="shared" si="571"/>
        <v>0</v>
      </c>
      <c r="AC287" s="3">
        <f t="shared" si="502"/>
        <v>0</v>
      </c>
      <c r="AD287" s="3">
        <f t="shared" si="503"/>
        <v>0</v>
      </c>
      <c r="AE287" s="3">
        <f>IF(Z287=0,0,IF(AB287-AC287=0,0,MIN(AB287-AC287,$D$1-$C287-SUMIF($J$15:AD$15,"Snowball",$J287:AD287))))</f>
        <v>0</v>
      </c>
      <c r="AF287" s="3">
        <f t="shared" si="539"/>
        <v>0</v>
      </c>
      <c r="AG287" s="104">
        <f t="shared" si="572"/>
        <v>0</v>
      </c>
      <c r="AH287" s="3">
        <f t="shared" si="573"/>
        <v>0</v>
      </c>
      <c r="AI287" s="3">
        <f t="shared" si="574"/>
        <v>0</v>
      </c>
      <c r="AJ287" s="3">
        <f t="shared" si="504"/>
        <v>0</v>
      </c>
      <c r="AK287" s="3">
        <f t="shared" si="505"/>
        <v>0</v>
      </c>
      <c r="AL287" s="3">
        <f>IF(AG287=0,0,IF(AI287-AJ287=0,0,MIN(AI287-AJ287,$D$1-$C287-SUMIF($J$15:AK$15,"Snowball",$J287:AK287))))</f>
        <v>0</v>
      </c>
      <c r="AM287" s="3">
        <f t="shared" si="540"/>
        <v>0</v>
      </c>
      <c r="AN287" s="104">
        <f t="shared" si="575"/>
        <v>0</v>
      </c>
      <c r="AO287" s="3">
        <f t="shared" si="576"/>
        <v>0</v>
      </c>
      <c r="AP287" s="3">
        <f t="shared" si="577"/>
        <v>0</v>
      </c>
      <c r="AQ287" s="3">
        <f t="shared" si="506"/>
        <v>0</v>
      </c>
      <c r="AR287" s="3">
        <f t="shared" si="507"/>
        <v>0</v>
      </c>
      <c r="AS287" s="3">
        <f>IF(AN287=0,0,IF(AP287-AQ287=0,0,MIN(AP287-AQ287,$D$1-$C287-SUMIF($J$15:AR$15,"Snowball",$J287:AR287))))</f>
        <v>0</v>
      </c>
      <c r="AT287" s="3">
        <f t="shared" si="541"/>
        <v>0</v>
      </c>
      <c r="AU287" s="104">
        <f t="shared" si="578"/>
        <v>0</v>
      </c>
      <c r="AV287" s="3">
        <f t="shared" si="579"/>
        <v>0</v>
      </c>
      <c r="AW287" s="3">
        <f t="shared" si="580"/>
        <v>0</v>
      </c>
      <c r="AX287" s="3">
        <f t="shared" si="508"/>
        <v>0</v>
      </c>
      <c r="AY287" s="3">
        <f t="shared" si="509"/>
        <v>0</v>
      </c>
      <c r="AZ287" s="3">
        <f>IF(AU287=0,0,IF(AW287-AX287=0,0,MIN(AW287-AX287,$D$1-$C287-SUMIF($J$15:AY$15,"Snowball",$J287:AY287))))</f>
        <v>0</v>
      </c>
      <c r="BA287" s="3">
        <f t="shared" si="542"/>
        <v>0</v>
      </c>
      <c r="BB287" s="104">
        <f t="shared" si="581"/>
        <v>0</v>
      </c>
      <c r="BC287" s="3">
        <f t="shared" si="582"/>
        <v>0</v>
      </c>
      <c r="BD287" s="3">
        <f t="shared" si="583"/>
        <v>0</v>
      </c>
      <c r="BE287" s="3">
        <f t="shared" si="510"/>
        <v>0</v>
      </c>
      <c r="BF287" s="3">
        <f t="shared" si="511"/>
        <v>0</v>
      </c>
      <c r="BG287" s="3">
        <f>IF(BB287=0,0,IF(BD287-BE287=0,0,MIN(BD287-BE287,$D$1-$C287-SUMIF($J$15:BF$15,"Snowball",$J287:BF287))))</f>
        <v>0</v>
      </c>
      <c r="BH287" s="3">
        <f t="shared" si="543"/>
        <v>0</v>
      </c>
      <c r="BI287" s="104">
        <f t="shared" si="584"/>
        <v>0</v>
      </c>
      <c r="BJ287" s="3">
        <f t="shared" si="585"/>
        <v>0</v>
      </c>
      <c r="BK287" s="3">
        <f t="shared" si="586"/>
        <v>0</v>
      </c>
      <c r="BL287" s="3">
        <f t="shared" si="512"/>
        <v>0</v>
      </c>
      <c r="BM287" s="3">
        <f t="shared" si="513"/>
        <v>0</v>
      </c>
      <c r="BN287" s="3">
        <f>IF(BI287=0,0,IF(BK287-BL287=0,0,MIN(BK287-BL287,$D$1-$C287-SUMIF($J$15:BM$15,"Snowball",$J287:BM287))))</f>
        <v>0</v>
      </c>
      <c r="BO287" s="3">
        <f t="shared" si="544"/>
        <v>0</v>
      </c>
      <c r="BP287" s="104">
        <f t="shared" si="587"/>
        <v>0</v>
      </c>
      <c r="BQ287" s="3">
        <f t="shared" si="588"/>
        <v>0</v>
      </c>
      <c r="BR287" s="3">
        <f t="shared" si="589"/>
        <v>0</v>
      </c>
      <c r="BS287" s="3">
        <f t="shared" si="514"/>
        <v>0</v>
      </c>
      <c r="BT287" s="3">
        <f t="shared" si="515"/>
        <v>0</v>
      </c>
      <c r="BU287" s="3">
        <f>IF(BP287=0,0,IF(BR287-BS287=0,0,MIN(BR287-BS287,$D$1-$C287-SUMIF($J$15:BT$15,"Snowball",$J287:BT287))))</f>
        <v>0</v>
      </c>
      <c r="BV287" s="3">
        <f t="shared" si="545"/>
        <v>0</v>
      </c>
      <c r="BW287" s="104">
        <f t="shared" si="590"/>
        <v>0</v>
      </c>
      <c r="BX287" s="3">
        <f t="shared" si="591"/>
        <v>0</v>
      </c>
      <c r="BY287" s="3">
        <f t="shared" si="592"/>
        <v>0</v>
      </c>
      <c r="BZ287" s="3">
        <f t="shared" si="516"/>
        <v>0</v>
      </c>
      <c r="CA287" s="3">
        <f t="shared" si="517"/>
        <v>0</v>
      </c>
      <c r="CB287" s="3">
        <f>IF(BW287=0,0,IF(BY287-BZ287=0,0,MIN(BY287-BZ287,$D$1-$C287-SUMIF($J$15:CA$15,"Snowball",$J287:CA287))))</f>
        <v>0</v>
      </c>
      <c r="CC287" s="3">
        <f t="shared" si="546"/>
        <v>0</v>
      </c>
      <c r="CD287" s="104">
        <f t="shared" si="593"/>
        <v>0</v>
      </c>
      <c r="CE287" s="3">
        <f t="shared" si="594"/>
        <v>0</v>
      </c>
      <c r="CF287" s="3">
        <f t="shared" si="595"/>
        <v>0</v>
      </c>
      <c r="CG287" s="3">
        <f t="shared" si="518"/>
        <v>0</v>
      </c>
      <c r="CH287" s="3">
        <f t="shared" si="519"/>
        <v>0</v>
      </c>
      <c r="CI287" s="3">
        <f>IF(CD287=0,0,IF(CF287-CG287=0,0,MIN(CF287-CG287,$D$1-$C287-SUMIF($J$15:CH$15,"Snowball",$J287:CH287))))</f>
        <v>0</v>
      </c>
      <c r="CJ287" s="3">
        <f t="shared" si="547"/>
        <v>0</v>
      </c>
      <c r="CK287" s="104">
        <f t="shared" si="596"/>
        <v>0</v>
      </c>
      <c r="CL287" s="3">
        <f t="shared" si="597"/>
        <v>0</v>
      </c>
      <c r="CM287" s="3">
        <f t="shared" si="598"/>
        <v>0</v>
      </c>
      <c r="CN287" s="3">
        <f t="shared" si="520"/>
        <v>0</v>
      </c>
      <c r="CO287" s="3">
        <f t="shared" si="521"/>
        <v>0</v>
      </c>
      <c r="CP287" s="3">
        <f>IF(CK287=0,0,IF(CM287-CN287=0,0,MIN(CM287-CN287,$D$1-$C287-SUMIF($J$15:CO$15,"Snowball",$J287:CO287))))</f>
        <v>0</v>
      </c>
      <c r="CQ287" s="3">
        <f t="shared" si="548"/>
        <v>0</v>
      </c>
      <c r="CR287" s="104">
        <f t="shared" si="599"/>
        <v>0</v>
      </c>
      <c r="CS287" s="3">
        <f t="shared" si="600"/>
        <v>0</v>
      </c>
      <c r="CT287" s="3">
        <f t="shared" si="601"/>
        <v>0</v>
      </c>
      <c r="CU287" s="3">
        <f t="shared" si="522"/>
        <v>0</v>
      </c>
      <c r="CV287" s="3">
        <f t="shared" si="523"/>
        <v>0</v>
      </c>
      <c r="CW287" s="3">
        <f>IF(CR287=0,0,IF(CT287-CU287=0,0,MIN(CT287-CU287,$D$1-$C287-SUMIF($J$15:CV$15,"Snowball",$J287:CV287))))</f>
        <v>0</v>
      </c>
      <c r="CX287" s="3">
        <f t="shared" si="549"/>
        <v>0</v>
      </c>
      <c r="CY287" s="104">
        <f t="shared" si="602"/>
        <v>0</v>
      </c>
      <c r="CZ287" s="3">
        <f t="shared" si="603"/>
        <v>0</v>
      </c>
      <c r="DA287" s="3">
        <f t="shared" si="604"/>
        <v>0</v>
      </c>
      <c r="DB287" s="3">
        <f t="shared" si="524"/>
        <v>0</v>
      </c>
      <c r="DC287" s="3">
        <f t="shared" si="525"/>
        <v>0</v>
      </c>
      <c r="DD287" s="3">
        <f>IF(CY287=0,0,IF(DA287-DB287=0,0,MIN(DA287-DB287,$D$1-$C287-SUMIF($J$15:DC$15,"Snowball",$J287:DC287))))</f>
        <v>0</v>
      </c>
      <c r="DE287" s="3">
        <f t="shared" si="550"/>
        <v>0</v>
      </c>
      <c r="DF287" s="104">
        <f t="shared" si="605"/>
        <v>0</v>
      </c>
      <c r="DG287" s="3">
        <f t="shared" si="606"/>
        <v>0</v>
      </c>
      <c r="DH287" s="3">
        <f t="shared" si="607"/>
        <v>0</v>
      </c>
      <c r="DI287" s="3">
        <f t="shared" si="526"/>
        <v>0</v>
      </c>
      <c r="DJ287" s="3">
        <f t="shared" si="527"/>
        <v>0</v>
      </c>
      <c r="DK287" s="3">
        <f>IF(DF287=0,0,IF(DH287-DI287=0,0,MIN(DH287-DI287,$D$1-$C287-SUMIF($J$15:DJ$15,"Snowball",$J287:DJ287))))</f>
        <v>0</v>
      </c>
      <c r="DL287" s="3">
        <f t="shared" si="551"/>
        <v>0</v>
      </c>
      <c r="DM287" s="104">
        <f t="shared" si="608"/>
        <v>0</v>
      </c>
      <c r="DN287" s="3">
        <f t="shared" si="609"/>
        <v>0</v>
      </c>
      <c r="DO287" s="3">
        <f t="shared" si="610"/>
        <v>0</v>
      </c>
      <c r="DP287" s="3">
        <f t="shared" si="528"/>
        <v>0</v>
      </c>
      <c r="DQ287" s="3">
        <f t="shared" si="529"/>
        <v>0</v>
      </c>
      <c r="DR287" s="3">
        <f>IF(DM287=0,0,IF(DO287-DP287=0,0,MIN(DO287-DP287,$D$1-$C287-SUMIF($J$15:DQ$15,"Snowball",$J287:DQ287))))</f>
        <v>0</v>
      </c>
      <c r="DS287" s="3">
        <f t="shared" si="552"/>
        <v>0</v>
      </c>
      <c r="DT287" s="104">
        <f t="shared" si="611"/>
        <v>0</v>
      </c>
      <c r="DU287" s="3">
        <f t="shared" si="612"/>
        <v>0</v>
      </c>
      <c r="DV287" s="3">
        <f t="shared" si="613"/>
        <v>0</v>
      </c>
      <c r="DW287" s="3">
        <f t="shared" si="530"/>
        <v>0</v>
      </c>
      <c r="DX287" s="3">
        <f t="shared" si="531"/>
        <v>0</v>
      </c>
      <c r="DY287" s="3">
        <f>IF(DT287=0,0,IF(DV287-DW287=0,0,MIN(DV287-DW287,$D$1-$C287-SUMIF($J$15:DX$15,"Snowball",$J287:DX287))))</f>
        <v>0</v>
      </c>
      <c r="DZ287" s="3">
        <f t="shared" si="553"/>
        <v>0</v>
      </c>
      <c r="EA287" s="104">
        <f t="shared" si="614"/>
        <v>0</v>
      </c>
      <c r="EB287" s="3">
        <f t="shared" si="615"/>
        <v>0</v>
      </c>
      <c r="EC287" s="3">
        <f t="shared" si="616"/>
        <v>0</v>
      </c>
      <c r="ED287" s="3">
        <f t="shared" si="532"/>
        <v>0</v>
      </c>
      <c r="EE287" s="3">
        <f t="shared" si="533"/>
        <v>0</v>
      </c>
      <c r="EF287" s="3">
        <f>IF(EA287=0,0,IF(EC287-ED287=0,0,MIN(EC287-ED287,$D$1-$C287-SUMIF($J$15:EE$15,"Snowball",$J287:EE287))))</f>
        <v>0</v>
      </c>
      <c r="EG287" s="3">
        <f t="shared" si="554"/>
        <v>0</v>
      </c>
      <c r="EH287" s="104">
        <f t="shared" si="617"/>
        <v>0</v>
      </c>
      <c r="EI287" s="3">
        <f t="shared" si="618"/>
        <v>0</v>
      </c>
      <c r="EJ287" s="3">
        <f t="shared" si="619"/>
        <v>0</v>
      </c>
      <c r="EK287" s="3">
        <f t="shared" si="534"/>
        <v>0</v>
      </c>
      <c r="EL287" s="3">
        <f t="shared" si="535"/>
        <v>0</v>
      </c>
      <c r="EM287" s="3">
        <f>IF(EH287=0,0,IF(EJ287-EK287=0,0,MIN(EJ287-EK287,$D$1-$C287-SUMIF($J$15:EL$15,"Snowball",$J287:EL287))))</f>
        <v>0</v>
      </c>
      <c r="EN287" s="3">
        <f t="shared" si="555"/>
        <v>0</v>
      </c>
    </row>
    <row r="288" spans="1:144" x14ac:dyDescent="0.25">
      <c r="A288" s="1" t="s">
        <v>288</v>
      </c>
      <c r="B288" s="76">
        <f t="shared" si="556"/>
        <v>0</v>
      </c>
      <c r="C288" s="3">
        <f t="shared" si="557"/>
        <v>0</v>
      </c>
      <c r="D288" s="101">
        <f t="shared" si="558"/>
        <v>0</v>
      </c>
      <c r="E288" s="104">
        <f t="shared" si="559"/>
        <v>0</v>
      </c>
      <c r="F288" s="3">
        <f t="shared" si="560"/>
        <v>0</v>
      </c>
      <c r="G288" s="3">
        <f t="shared" si="561"/>
        <v>0</v>
      </c>
      <c r="H288" s="3">
        <f t="shared" si="496"/>
        <v>0</v>
      </c>
      <c r="I288" s="3">
        <f t="shared" si="497"/>
        <v>0</v>
      </c>
      <c r="J288" s="3">
        <f t="shared" si="562"/>
        <v>0</v>
      </c>
      <c r="K288" s="3">
        <f t="shared" si="536"/>
        <v>0</v>
      </c>
      <c r="L288" s="104">
        <f t="shared" si="563"/>
        <v>0</v>
      </c>
      <c r="M288" s="3">
        <f t="shared" si="564"/>
        <v>0</v>
      </c>
      <c r="N288" s="3">
        <f t="shared" si="565"/>
        <v>0</v>
      </c>
      <c r="O288" s="3">
        <f t="shared" si="498"/>
        <v>0</v>
      </c>
      <c r="P288" s="3">
        <f t="shared" si="499"/>
        <v>0</v>
      </c>
      <c r="Q288" s="3">
        <f>IF(L288=0,0,IF(N288-O288=0,0,MIN(N288-O288,$D$1-$C288-SUMIF($J$15:P$15,"Snowball",$J288:P288))))</f>
        <v>0</v>
      </c>
      <c r="R288" s="3">
        <f t="shared" si="537"/>
        <v>0</v>
      </c>
      <c r="S288" s="104">
        <f t="shared" si="566"/>
        <v>0</v>
      </c>
      <c r="T288" s="3">
        <f t="shared" si="567"/>
        <v>0</v>
      </c>
      <c r="U288" s="3">
        <f t="shared" si="568"/>
        <v>0</v>
      </c>
      <c r="V288" s="3">
        <f t="shared" si="500"/>
        <v>0</v>
      </c>
      <c r="W288" s="3">
        <f t="shared" si="501"/>
        <v>0</v>
      </c>
      <c r="X288" s="3">
        <f>IF(S288=0,0,IF(U288-V288=0,0,MIN(U288-V288,$D$1-$C288-SUMIF($J$15:W$15,"Snowball",$J288:W288))))</f>
        <v>0</v>
      </c>
      <c r="Y288" s="3">
        <f t="shared" si="538"/>
        <v>0</v>
      </c>
      <c r="Z288" s="104">
        <f t="shared" si="569"/>
        <v>0</v>
      </c>
      <c r="AA288" s="3">
        <f t="shared" si="570"/>
        <v>0</v>
      </c>
      <c r="AB288" s="3">
        <f t="shared" si="571"/>
        <v>0</v>
      </c>
      <c r="AC288" s="3">
        <f t="shared" si="502"/>
        <v>0</v>
      </c>
      <c r="AD288" s="3">
        <f t="shared" si="503"/>
        <v>0</v>
      </c>
      <c r="AE288" s="3">
        <f>IF(Z288=0,0,IF(AB288-AC288=0,0,MIN(AB288-AC288,$D$1-$C288-SUMIF($J$15:AD$15,"Snowball",$J288:AD288))))</f>
        <v>0</v>
      </c>
      <c r="AF288" s="3">
        <f t="shared" si="539"/>
        <v>0</v>
      </c>
      <c r="AG288" s="104">
        <f t="shared" si="572"/>
        <v>0</v>
      </c>
      <c r="AH288" s="3">
        <f t="shared" si="573"/>
        <v>0</v>
      </c>
      <c r="AI288" s="3">
        <f t="shared" si="574"/>
        <v>0</v>
      </c>
      <c r="AJ288" s="3">
        <f t="shared" si="504"/>
        <v>0</v>
      </c>
      <c r="AK288" s="3">
        <f t="shared" si="505"/>
        <v>0</v>
      </c>
      <c r="AL288" s="3">
        <f>IF(AG288=0,0,IF(AI288-AJ288=0,0,MIN(AI288-AJ288,$D$1-$C288-SUMIF($J$15:AK$15,"Snowball",$J288:AK288))))</f>
        <v>0</v>
      </c>
      <c r="AM288" s="3">
        <f t="shared" si="540"/>
        <v>0</v>
      </c>
      <c r="AN288" s="104">
        <f t="shared" si="575"/>
        <v>0</v>
      </c>
      <c r="AO288" s="3">
        <f t="shared" si="576"/>
        <v>0</v>
      </c>
      <c r="AP288" s="3">
        <f t="shared" si="577"/>
        <v>0</v>
      </c>
      <c r="AQ288" s="3">
        <f t="shared" si="506"/>
        <v>0</v>
      </c>
      <c r="AR288" s="3">
        <f t="shared" si="507"/>
        <v>0</v>
      </c>
      <c r="AS288" s="3">
        <f>IF(AN288=0,0,IF(AP288-AQ288=0,0,MIN(AP288-AQ288,$D$1-$C288-SUMIF($J$15:AR$15,"Snowball",$J288:AR288))))</f>
        <v>0</v>
      </c>
      <c r="AT288" s="3">
        <f t="shared" si="541"/>
        <v>0</v>
      </c>
      <c r="AU288" s="104">
        <f t="shared" si="578"/>
        <v>0</v>
      </c>
      <c r="AV288" s="3">
        <f t="shared" si="579"/>
        <v>0</v>
      </c>
      <c r="AW288" s="3">
        <f t="shared" si="580"/>
        <v>0</v>
      </c>
      <c r="AX288" s="3">
        <f t="shared" si="508"/>
        <v>0</v>
      </c>
      <c r="AY288" s="3">
        <f t="shared" si="509"/>
        <v>0</v>
      </c>
      <c r="AZ288" s="3">
        <f>IF(AU288=0,0,IF(AW288-AX288=0,0,MIN(AW288-AX288,$D$1-$C288-SUMIF($J$15:AY$15,"Snowball",$J288:AY288))))</f>
        <v>0</v>
      </c>
      <c r="BA288" s="3">
        <f t="shared" si="542"/>
        <v>0</v>
      </c>
      <c r="BB288" s="104">
        <f t="shared" si="581"/>
        <v>0</v>
      </c>
      <c r="BC288" s="3">
        <f t="shared" si="582"/>
        <v>0</v>
      </c>
      <c r="BD288" s="3">
        <f t="shared" si="583"/>
        <v>0</v>
      </c>
      <c r="BE288" s="3">
        <f t="shared" si="510"/>
        <v>0</v>
      </c>
      <c r="BF288" s="3">
        <f t="shared" si="511"/>
        <v>0</v>
      </c>
      <c r="BG288" s="3">
        <f>IF(BB288=0,0,IF(BD288-BE288=0,0,MIN(BD288-BE288,$D$1-$C288-SUMIF($J$15:BF$15,"Snowball",$J288:BF288))))</f>
        <v>0</v>
      </c>
      <c r="BH288" s="3">
        <f t="shared" si="543"/>
        <v>0</v>
      </c>
      <c r="BI288" s="104">
        <f t="shared" si="584"/>
        <v>0</v>
      </c>
      <c r="BJ288" s="3">
        <f t="shared" si="585"/>
        <v>0</v>
      </c>
      <c r="BK288" s="3">
        <f t="shared" si="586"/>
        <v>0</v>
      </c>
      <c r="BL288" s="3">
        <f t="shared" si="512"/>
        <v>0</v>
      </c>
      <c r="BM288" s="3">
        <f t="shared" si="513"/>
        <v>0</v>
      </c>
      <c r="BN288" s="3">
        <f>IF(BI288=0,0,IF(BK288-BL288=0,0,MIN(BK288-BL288,$D$1-$C288-SUMIF($J$15:BM$15,"Snowball",$J288:BM288))))</f>
        <v>0</v>
      </c>
      <c r="BO288" s="3">
        <f t="shared" si="544"/>
        <v>0</v>
      </c>
      <c r="BP288" s="104">
        <f t="shared" si="587"/>
        <v>0</v>
      </c>
      <c r="BQ288" s="3">
        <f t="shared" si="588"/>
        <v>0</v>
      </c>
      <c r="BR288" s="3">
        <f t="shared" si="589"/>
        <v>0</v>
      </c>
      <c r="BS288" s="3">
        <f t="shared" si="514"/>
        <v>0</v>
      </c>
      <c r="BT288" s="3">
        <f t="shared" si="515"/>
        <v>0</v>
      </c>
      <c r="BU288" s="3">
        <f>IF(BP288=0,0,IF(BR288-BS288=0,0,MIN(BR288-BS288,$D$1-$C288-SUMIF($J$15:BT$15,"Snowball",$J288:BT288))))</f>
        <v>0</v>
      </c>
      <c r="BV288" s="3">
        <f t="shared" si="545"/>
        <v>0</v>
      </c>
      <c r="BW288" s="104">
        <f t="shared" si="590"/>
        <v>0</v>
      </c>
      <c r="BX288" s="3">
        <f t="shared" si="591"/>
        <v>0</v>
      </c>
      <c r="BY288" s="3">
        <f t="shared" si="592"/>
        <v>0</v>
      </c>
      <c r="BZ288" s="3">
        <f t="shared" si="516"/>
        <v>0</v>
      </c>
      <c r="CA288" s="3">
        <f t="shared" si="517"/>
        <v>0</v>
      </c>
      <c r="CB288" s="3">
        <f>IF(BW288=0,0,IF(BY288-BZ288=0,0,MIN(BY288-BZ288,$D$1-$C288-SUMIF($J$15:CA$15,"Snowball",$J288:CA288))))</f>
        <v>0</v>
      </c>
      <c r="CC288" s="3">
        <f t="shared" si="546"/>
        <v>0</v>
      </c>
      <c r="CD288" s="104">
        <f t="shared" si="593"/>
        <v>0</v>
      </c>
      <c r="CE288" s="3">
        <f t="shared" si="594"/>
        <v>0</v>
      </c>
      <c r="CF288" s="3">
        <f t="shared" si="595"/>
        <v>0</v>
      </c>
      <c r="CG288" s="3">
        <f t="shared" si="518"/>
        <v>0</v>
      </c>
      <c r="CH288" s="3">
        <f t="shared" si="519"/>
        <v>0</v>
      </c>
      <c r="CI288" s="3">
        <f>IF(CD288=0,0,IF(CF288-CG288=0,0,MIN(CF288-CG288,$D$1-$C288-SUMIF($J$15:CH$15,"Snowball",$J288:CH288))))</f>
        <v>0</v>
      </c>
      <c r="CJ288" s="3">
        <f t="shared" si="547"/>
        <v>0</v>
      </c>
      <c r="CK288" s="104">
        <f t="shared" si="596"/>
        <v>0</v>
      </c>
      <c r="CL288" s="3">
        <f t="shared" si="597"/>
        <v>0</v>
      </c>
      <c r="CM288" s="3">
        <f t="shared" si="598"/>
        <v>0</v>
      </c>
      <c r="CN288" s="3">
        <f t="shared" si="520"/>
        <v>0</v>
      </c>
      <c r="CO288" s="3">
        <f t="shared" si="521"/>
        <v>0</v>
      </c>
      <c r="CP288" s="3">
        <f>IF(CK288=0,0,IF(CM288-CN288=0,0,MIN(CM288-CN288,$D$1-$C288-SUMIF($J$15:CO$15,"Snowball",$J288:CO288))))</f>
        <v>0</v>
      </c>
      <c r="CQ288" s="3">
        <f t="shared" si="548"/>
        <v>0</v>
      </c>
      <c r="CR288" s="104">
        <f t="shared" si="599"/>
        <v>0</v>
      </c>
      <c r="CS288" s="3">
        <f t="shared" si="600"/>
        <v>0</v>
      </c>
      <c r="CT288" s="3">
        <f t="shared" si="601"/>
        <v>0</v>
      </c>
      <c r="CU288" s="3">
        <f t="shared" si="522"/>
        <v>0</v>
      </c>
      <c r="CV288" s="3">
        <f t="shared" si="523"/>
        <v>0</v>
      </c>
      <c r="CW288" s="3">
        <f>IF(CR288=0,0,IF(CT288-CU288=0,0,MIN(CT288-CU288,$D$1-$C288-SUMIF($J$15:CV$15,"Snowball",$J288:CV288))))</f>
        <v>0</v>
      </c>
      <c r="CX288" s="3">
        <f t="shared" si="549"/>
        <v>0</v>
      </c>
      <c r="CY288" s="104">
        <f t="shared" si="602"/>
        <v>0</v>
      </c>
      <c r="CZ288" s="3">
        <f t="shared" si="603"/>
        <v>0</v>
      </c>
      <c r="DA288" s="3">
        <f t="shared" si="604"/>
        <v>0</v>
      </c>
      <c r="DB288" s="3">
        <f t="shared" si="524"/>
        <v>0</v>
      </c>
      <c r="DC288" s="3">
        <f t="shared" si="525"/>
        <v>0</v>
      </c>
      <c r="DD288" s="3">
        <f>IF(CY288=0,0,IF(DA288-DB288=0,0,MIN(DA288-DB288,$D$1-$C288-SUMIF($J$15:DC$15,"Snowball",$J288:DC288))))</f>
        <v>0</v>
      </c>
      <c r="DE288" s="3">
        <f t="shared" si="550"/>
        <v>0</v>
      </c>
      <c r="DF288" s="104">
        <f t="shared" si="605"/>
        <v>0</v>
      </c>
      <c r="DG288" s="3">
        <f t="shared" si="606"/>
        <v>0</v>
      </c>
      <c r="DH288" s="3">
        <f t="shared" si="607"/>
        <v>0</v>
      </c>
      <c r="DI288" s="3">
        <f t="shared" si="526"/>
        <v>0</v>
      </c>
      <c r="DJ288" s="3">
        <f t="shared" si="527"/>
        <v>0</v>
      </c>
      <c r="DK288" s="3">
        <f>IF(DF288=0,0,IF(DH288-DI288=0,0,MIN(DH288-DI288,$D$1-$C288-SUMIF($J$15:DJ$15,"Snowball",$J288:DJ288))))</f>
        <v>0</v>
      </c>
      <c r="DL288" s="3">
        <f t="shared" si="551"/>
        <v>0</v>
      </c>
      <c r="DM288" s="104">
        <f t="shared" si="608"/>
        <v>0</v>
      </c>
      <c r="DN288" s="3">
        <f t="shared" si="609"/>
        <v>0</v>
      </c>
      <c r="DO288" s="3">
        <f t="shared" si="610"/>
        <v>0</v>
      </c>
      <c r="DP288" s="3">
        <f t="shared" si="528"/>
        <v>0</v>
      </c>
      <c r="DQ288" s="3">
        <f t="shared" si="529"/>
        <v>0</v>
      </c>
      <c r="DR288" s="3">
        <f>IF(DM288=0,0,IF(DO288-DP288=0,0,MIN(DO288-DP288,$D$1-$C288-SUMIF($J$15:DQ$15,"Snowball",$J288:DQ288))))</f>
        <v>0</v>
      </c>
      <c r="DS288" s="3">
        <f t="shared" si="552"/>
        <v>0</v>
      </c>
      <c r="DT288" s="104">
        <f t="shared" si="611"/>
        <v>0</v>
      </c>
      <c r="DU288" s="3">
        <f t="shared" si="612"/>
        <v>0</v>
      </c>
      <c r="DV288" s="3">
        <f t="shared" si="613"/>
        <v>0</v>
      </c>
      <c r="DW288" s="3">
        <f t="shared" si="530"/>
        <v>0</v>
      </c>
      <c r="DX288" s="3">
        <f t="shared" si="531"/>
        <v>0</v>
      </c>
      <c r="DY288" s="3">
        <f>IF(DT288=0,0,IF(DV288-DW288=0,0,MIN(DV288-DW288,$D$1-$C288-SUMIF($J$15:DX$15,"Snowball",$J288:DX288))))</f>
        <v>0</v>
      </c>
      <c r="DZ288" s="3">
        <f t="shared" si="553"/>
        <v>0</v>
      </c>
      <c r="EA288" s="104">
        <f t="shared" si="614"/>
        <v>0</v>
      </c>
      <c r="EB288" s="3">
        <f t="shared" si="615"/>
        <v>0</v>
      </c>
      <c r="EC288" s="3">
        <f t="shared" si="616"/>
        <v>0</v>
      </c>
      <c r="ED288" s="3">
        <f t="shared" si="532"/>
        <v>0</v>
      </c>
      <c r="EE288" s="3">
        <f t="shared" si="533"/>
        <v>0</v>
      </c>
      <c r="EF288" s="3">
        <f>IF(EA288=0,0,IF(EC288-ED288=0,0,MIN(EC288-ED288,$D$1-$C288-SUMIF($J$15:EE$15,"Snowball",$J288:EE288))))</f>
        <v>0</v>
      </c>
      <c r="EG288" s="3">
        <f t="shared" si="554"/>
        <v>0</v>
      </c>
      <c r="EH288" s="104">
        <f t="shared" si="617"/>
        <v>0</v>
      </c>
      <c r="EI288" s="3">
        <f t="shared" si="618"/>
        <v>0</v>
      </c>
      <c r="EJ288" s="3">
        <f t="shared" si="619"/>
        <v>0</v>
      </c>
      <c r="EK288" s="3">
        <f t="shared" si="534"/>
        <v>0</v>
      </c>
      <c r="EL288" s="3">
        <f t="shared" si="535"/>
        <v>0</v>
      </c>
      <c r="EM288" s="3">
        <f>IF(EH288=0,0,IF(EJ288-EK288=0,0,MIN(EJ288-EK288,$D$1-$C288-SUMIF($J$15:EL$15,"Snowball",$J288:EL288))))</f>
        <v>0</v>
      </c>
      <c r="EN288" s="3">
        <f t="shared" si="555"/>
        <v>0</v>
      </c>
    </row>
    <row r="289" spans="1:144" x14ac:dyDescent="0.25">
      <c r="A289" s="1" t="s">
        <v>289</v>
      </c>
      <c r="B289" s="76">
        <f t="shared" si="556"/>
        <v>0</v>
      </c>
      <c r="C289" s="3">
        <f t="shared" si="557"/>
        <v>0</v>
      </c>
      <c r="D289" s="101">
        <f t="shared" si="558"/>
        <v>0</v>
      </c>
      <c r="E289" s="104">
        <f t="shared" si="559"/>
        <v>0</v>
      </c>
      <c r="F289" s="3">
        <f t="shared" si="560"/>
        <v>0</v>
      </c>
      <c r="G289" s="3">
        <f t="shared" si="561"/>
        <v>0</v>
      </c>
      <c r="H289" s="3">
        <f t="shared" si="496"/>
        <v>0</v>
      </c>
      <c r="I289" s="3">
        <f t="shared" si="497"/>
        <v>0</v>
      </c>
      <c r="J289" s="3">
        <f t="shared" si="562"/>
        <v>0</v>
      </c>
      <c r="K289" s="3">
        <f t="shared" si="536"/>
        <v>0</v>
      </c>
      <c r="L289" s="104">
        <f t="shared" si="563"/>
        <v>0</v>
      </c>
      <c r="M289" s="3">
        <f t="shared" si="564"/>
        <v>0</v>
      </c>
      <c r="N289" s="3">
        <f t="shared" si="565"/>
        <v>0</v>
      </c>
      <c r="O289" s="3">
        <f t="shared" si="498"/>
        <v>0</v>
      </c>
      <c r="P289" s="3">
        <f t="shared" si="499"/>
        <v>0</v>
      </c>
      <c r="Q289" s="3">
        <f>IF(L289=0,0,IF(N289-O289=0,0,MIN(N289-O289,$D$1-$C289-SUMIF($J$15:P$15,"Snowball",$J289:P289))))</f>
        <v>0</v>
      </c>
      <c r="R289" s="3">
        <f t="shared" si="537"/>
        <v>0</v>
      </c>
      <c r="S289" s="104">
        <f t="shared" si="566"/>
        <v>0</v>
      </c>
      <c r="T289" s="3">
        <f t="shared" si="567"/>
        <v>0</v>
      </c>
      <c r="U289" s="3">
        <f t="shared" si="568"/>
        <v>0</v>
      </c>
      <c r="V289" s="3">
        <f t="shared" si="500"/>
        <v>0</v>
      </c>
      <c r="W289" s="3">
        <f t="shared" si="501"/>
        <v>0</v>
      </c>
      <c r="X289" s="3">
        <f>IF(S289=0,0,IF(U289-V289=0,0,MIN(U289-V289,$D$1-$C289-SUMIF($J$15:W$15,"Snowball",$J289:W289))))</f>
        <v>0</v>
      </c>
      <c r="Y289" s="3">
        <f t="shared" si="538"/>
        <v>0</v>
      </c>
      <c r="Z289" s="104">
        <f t="shared" si="569"/>
        <v>0</v>
      </c>
      <c r="AA289" s="3">
        <f t="shared" si="570"/>
        <v>0</v>
      </c>
      <c r="AB289" s="3">
        <f t="shared" si="571"/>
        <v>0</v>
      </c>
      <c r="AC289" s="3">
        <f t="shared" si="502"/>
        <v>0</v>
      </c>
      <c r="AD289" s="3">
        <f t="shared" si="503"/>
        <v>0</v>
      </c>
      <c r="AE289" s="3">
        <f>IF(Z289=0,0,IF(AB289-AC289=0,0,MIN(AB289-AC289,$D$1-$C289-SUMIF($J$15:AD$15,"Snowball",$J289:AD289))))</f>
        <v>0</v>
      </c>
      <c r="AF289" s="3">
        <f t="shared" si="539"/>
        <v>0</v>
      </c>
      <c r="AG289" s="104">
        <f t="shared" si="572"/>
        <v>0</v>
      </c>
      <c r="AH289" s="3">
        <f t="shared" si="573"/>
        <v>0</v>
      </c>
      <c r="AI289" s="3">
        <f t="shared" si="574"/>
        <v>0</v>
      </c>
      <c r="AJ289" s="3">
        <f t="shared" si="504"/>
        <v>0</v>
      </c>
      <c r="AK289" s="3">
        <f t="shared" si="505"/>
        <v>0</v>
      </c>
      <c r="AL289" s="3">
        <f>IF(AG289=0,0,IF(AI289-AJ289=0,0,MIN(AI289-AJ289,$D$1-$C289-SUMIF($J$15:AK$15,"Snowball",$J289:AK289))))</f>
        <v>0</v>
      </c>
      <c r="AM289" s="3">
        <f t="shared" si="540"/>
        <v>0</v>
      </c>
      <c r="AN289" s="104">
        <f t="shared" si="575"/>
        <v>0</v>
      </c>
      <c r="AO289" s="3">
        <f t="shared" si="576"/>
        <v>0</v>
      </c>
      <c r="AP289" s="3">
        <f t="shared" si="577"/>
        <v>0</v>
      </c>
      <c r="AQ289" s="3">
        <f t="shared" si="506"/>
        <v>0</v>
      </c>
      <c r="AR289" s="3">
        <f t="shared" si="507"/>
        <v>0</v>
      </c>
      <c r="AS289" s="3">
        <f>IF(AN289=0,0,IF(AP289-AQ289=0,0,MIN(AP289-AQ289,$D$1-$C289-SUMIF($J$15:AR$15,"Snowball",$J289:AR289))))</f>
        <v>0</v>
      </c>
      <c r="AT289" s="3">
        <f t="shared" si="541"/>
        <v>0</v>
      </c>
      <c r="AU289" s="104">
        <f t="shared" si="578"/>
        <v>0</v>
      </c>
      <c r="AV289" s="3">
        <f t="shared" si="579"/>
        <v>0</v>
      </c>
      <c r="AW289" s="3">
        <f t="shared" si="580"/>
        <v>0</v>
      </c>
      <c r="AX289" s="3">
        <f t="shared" si="508"/>
        <v>0</v>
      </c>
      <c r="AY289" s="3">
        <f t="shared" si="509"/>
        <v>0</v>
      </c>
      <c r="AZ289" s="3">
        <f>IF(AU289=0,0,IF(AW289-AX289=0,0,MIN(AW289-AX289,$D$1-$C289-SUMIF($J$15:AY$15,"Snowball",$J289:AY289))))</f>
        <v>0</v>
      </c>
      <c r="BA289" s="3">
        <f t="shared" si="542"/>
        <v>0</v>
      </c>
      <c r="BB289" s="104">
        <f t="shared" si="581"/>
        <v>0</v>
      </c>
      <c r="BC289" s="3">
        <f t="shared" si="582"/>
        <v>0</v>
      </c>
      <c r="BD289" s="3">
        <f t="shared" si="583"/>
        <v>0</v>
      </c>
      <c r="BE289" s="3">
        <f t="shared" si="510"/>
        <v>0</v>
      </c>
      <c r="BF289" s="3">
        <f t="shared" si="511"/>
        <v>0</v>
      </c>
      <c r="BG289" s="3">
        <f>IF(BB289=0,0,IF(BD289-BE289=0,0,MIN(BD289-BE289,$D$1-$C289-SUMIF($J$15:BF$15,"Snowball",$J289:BF289))))</f>
        <v>0</v>
      </c>
      <c r="BH289" s="3">
        <f t="shared" si="543"/>
        <v>0</v>
      </c>
      <c r="BI289" s="104">
        <f t="shared" si="584"/>
        <v>0</v>
      </c>
      <c r="BJ289" s="3">
        <f t="shared" si="585"/>
        <v>0</v>
      </c>
      <c r="BK289" s="3">
        <f t="shared" si="586"/>
        <v>0</v>
      </c>
      <c r="BL289" s="3">
        <f t="shared" si="512"/>
        <v>0</v>
      </c>
      <c r="BM289" s="3">
        <f t="shared" si="513"/>
        <v>0</v>
      </c>
      <c r="BN289" s="3">
        <f>IF(BI289=0,0,IF(BK289-BL289=0,0,MIN(BK289-BL289,$D$1-$C289-SUMIF($J$15:BM$15,"Snowball",$J289:BM289))))</f>
        <v>0</v>
      </c>
      <c r="BO289" s="3">
        <f t="shared" si="544"/>
        <v>0</v>
      </c>
      <c r="BP289" s="104">
        <f t="shared" si="587"/>
        <v>0</v>
      </c>
      <c r="BQ289" s="3">
        <f t="shared" si="588"/>
        <v>0</v>
      </c>
      <c r="BR289" s="3">
        <f t="shared" si="589"/>
        <v>0</v>
      </c>
      <c r="BS289" s="3">
        <f t="shared" si="514"/>
        <v>0</v>
      </c>
      <c r="BT289" s="3">
        <f t="shared" si="515"/>
        <v>0</v>
      </c>
      <c r="BU289" s="3">
        <f>IF(BP289=0,0,IF(BR289-BS289=0,0,MIN(BR289-BS289,$D$1-$C289-SUMIF($J$15:BT$15,"Snowball",$J289:BT289))))</f>
        <v>0</v>
      </c>
      <c r="BV289" s="3">
        <f t="shared" si="545"/>
        <v>0</v>
      </c>
      <c r="BW289" s="104">
        <f t="shared" si="590"/>
        <v>0</v>
      </c>
      <c r="BX289" s="3">
        <f t="shared" si="591"/>
        <v>0</v>
      </c>
      <c r="BY289" s="3">
        <f t="shared" si="592"/>
        <v>0</v>
      </c>
      <c r="BZ289" s="3">
        <f t="shared" si="516"/>
        <v>0</v>
      </c>
      <c r="CA289" s="3">
        <f t="shared" si="517"/>
        <v>0</v>
      </c>
      <c r="CB289" s="3">
        <f>IF(BW289=0,0,IF(BY289-BZ289=0,0,MIN(BY289-BZ289,$D$1-$C289-SUMIF($J$15:CA$15,"Snowball",$J289:CA289))))</f>
        <v>0</v>
      </c>
      <c r="CC289" s="3">
        <f t="shared" si="546"/>
        <v>0</v>
      </c>
      <c r="CD289" s="104">
        <f t="shared" si="593"/>
        <v>0</v>
      </c>
      <c r="CE289" s="3">
        <f t="shared" si="594"/>
        <v>0</v>
      </c>
      <c r="CF289" s="3">
        <f t="shared" si="595"/>
        <v>0</v>
      </c>
      <c r="CG289" s="3">
        <f t="shared" si="518"/>
        <v>0</v>
      </c>
      <c r="CH289" s="3">
        <f t="shared" si="519"/>
        <v>0</v>
      </c>
      <c r="CI289" s="3">
        <f>IF(CD289=0,0,IF(CF289-CG289=0,0,MIN(CF289-CG289,$D$1-$C289-SUMIF($J$15:CH$15,"Snowball",$J289:CH289))))</f>
        <v>0</v>
      </c>
      <c r="CJ289" s="3">
        <f t="shared" si="547"/>
        <v>0</v>
      </c>
      <c r="CK289" s="104">
        <f t="shared" si="596"/>
        <v>0</v>
      </c>
      <c r="CL289" s="3">
        <f t="shared" si="597"/>
        <v>0</v>
      </c>
      <c r="CM289" s="3">
        <f t="shared" si="598"/>
        <v>0</v>
      </c>
      <c r="CN289" s="3">
        <f t="shared" si="520"/>
        <v>0</v>
      </c>
      <c r="CO289" s="3">
        <f t="shared" si="521"/>
        <v>0</v>
      </c>
      <c r="CP289" s="3">
        <f>IF(CK289=0,0,IF(CM289-CN289=0,0,MIN(CM289-CN289,$D$1-$C289-SUMIF($J$15:CO$15,"Snowball",$J289:CO289))))</f>
        <v>0</v>
      </c>
      <c r="CQ289" s="3">
        <f t="shared" si="548"/>
        <v>0</v>
      </c>
      <c r="CR289" s="104">
        <f t="shared" si="599"/>
        <v>0</v>
      </c>
      <c r="CS289" s="3">
        <f t="shared" si="600"/>
        <v>0</v>
      </c>
      <c r="CT289" s="3">
        <f t="shared" si="601"/>
        <v>0</v>
      </c>
      <c r="CU289" s="3">
        <f t="shared" si="522"/>
        <v>0</v>
      </c>
      <c r="CV289" s="3">
        <f t="shared" si="523"/>
        <v>0</v>
      </c>
      <c r="CW289" s="3">
        <f>IF(CR289=0,0,IF(CT289-CU289=0,0,MIN(CT289-CU289,$D$1-$C289-SUMIF($J$15:CV$15,"Snowball",$J289:CV289))))</f>
        <v>0</v>
      </c>
      <c r="CX289" s="3">
        <f t="shared" si="549"/>
        <v>0</v>
      </c>
      <c r="CY289" s="104">
        <f t="shared" si="602"/>
        <v>0</v>
      </c>
      <c r="CZ289" s="3">
        <f t="shared" si="603"/>
        <v>0</v>
      </c>
      <c r="DA289" s="3">
        <f t="shared" si="604"/>
        <v>0</v>
      </c>
      <c r="DB289" s="3">
        <f t="shared" si="524"/>
        <v>0</v>
      </c>
      <c r="DC289" s="3">
        <f t="shared" si="525"/>
        <v>0</v>
      </c>
      <c r="DD289" s="3">
        <f>IF(CY289=0,0,IF(DA289-DB289=0,0,MIN(DA289-DB289,$D$1-$C289-SUMIF($J$15:DC$15,"Snowball",$J289:DC289))))</f>
        <v>0</v>
      </c>
      <c r="DE289" s="3">
        <f t="shared" si="550"/>
        <v>0</v>
      </c>
      <c r="DF289" s="104">
        <f t="shared" si="605"/>
        <v>0</v>
      </c>
      <c r="DG289" s="3">
        <f t="shared" si="606"/>
        <v>0</v>
      </c>
      <c r="DH289" s="3">
        <f t="shared" si="607"/>
        <v>0</v>
      </c>
      <c r="DI289" s="3">
        <f t="shared" si="526"/>
        <v>0</v>
      </c>
      <c r="DJ289" s="3">
        <f t="shared" si="527"/>
        <v>0</v>
      </c>
      <c r="DK289" s="3">
        <f>IF(DF289=0,0,IF(DH289-DI289=0,0,MIN(DH289-DI289,$D$1-$C289-SUMIF($J$15:DJ$15,"Snowball",$J289:DJ289))))</f>
        <v>0</v>
      </c>
      <c r="DL289" s="3">
        <f t="shared" si="551"/>
        <v>0</v>
      </c>
      <c r="DM289" s="104">
        <f t="shared" si="608"/>
        <v>0</v>
      </c>
      <c r="DN289" s="3">
        <f t="shared" si="609"/>
        <v>0</v>
      </c>
      <c r="DO289" s="3">
        <f t="shared" si="610"/>
        <v>0</v>
      </c>
      <c r="DP289" s="3">
        <f t="shared" si="528"/>
        <v>0</v>
      </c>
      <c r="DQ289" s="3">
        <f t="shared" si="529"/>
        <v>0</v>
      </c>
      <c r="DR289" s="3">
        <f>IF(DM289=0,0,IF(DO289-DP289=0,0,MIN(DO289-DP289,$D$1-$C289-SUMIF($J$15:DQ$15,"Snowball",$J289:DQ289))))</f>
        <v>0</v>
      </c>
      <c r="DS289" s="3">
        <f t="shared" si="552"/>
        <v>0</v>
      </c>
      <c r="DT289" s="104">
        <f t="shared" si="611"/>
        <v>0</v>
      </c>
      <c r="DU289" s="3">
        <f t="shared" si="612"/>
        <v>0</v>
      </c>
      <c r="DV289" s="3">
        <f t="shared" si="613"/>
        <v>0</v>
      </c>
      <c r="DW289" s="3">
        <f t="shared" si="530"/>
        <v>0</v>
      </c>
      <c r="DX289" s="3">
        <f t="shared" si="531"/>
        <v>0</v>
      </c>
      <c r="DY289" s="3">
        <f>IF(DT289=0,0,IF(DV289-DW289=0,0,MIN(DV289-DW289,$D$1-$C289-SUMIF($J$15:DX$15,"Snowball",$J289:DX289))))</f>
        <v>0</v>
      </c>
      <c r="DZ289" s="3">
        <f t="shared" si="553"/>
        <v>0</v>
      </c>
      <c r="EA289" s="104">
        <f t="shared" si="614"/>
        <v>0</v>
      </c>
      <c r="EB289" s="3">
        <f t="shared" si="615"/>
        <v>0</v>
      </c>
      <c r="EC289" s="3">
        <f t="shared" si="616"/>
        <v>0</v>
      </c>
      <c r="ED289" s="3">
        <f t="shared" si="532"/>
        <v>0</v>
      </c>
      <c r="EE289" s="3">
        <f t="shared" si="533"/>
        <v>0</v>
      </c>
      <c r="EF289" s="3">
        <f>IF(EA289=0,0,IF(EC289-ED289=0,0,MIN(EC289-ED289,$D$1-$C289-SUMIF($J$15:EE$15,"Snowball",$J289:EE289))))</f>
        <v>0</v>
      </c>
      <c r="EG289" s="3">
        <f t="shared" si="554"/>
        <v>0</v>
      </c>
      <c r="EH289" s="104">
        <f t="shared" si="617"/>
        <v>0</v>
      </c>
      <c r="EI289" s="3">
        <f t="shared" si="618"/>
        <v>0</v>
      </c>
      <c r="EJ289" s="3">
        <f t="shared" si="619"/>
        <v>0</v>
      </c>
      <c r="EK289" s="3">
        <f t="shared" si="534"/>
        <v>0</v>
      </c>
      <c r="EL289" s="3">
        <f t="shared" si="535"/>
        <v>0</v>
      </c>
      <c r="EM289" s="3">
        <f>IF(EH289=0,0,IF(EJ289-EK289=0,0,MIN(EJ289-EK289,$D$1-$C289-SUMIF($J$15:EL$15,"Snowball",$J289:EL289))))</f>
        <v>0</v>
      </c>
      <c r="EN289" s="3">
        <f t="shared" si="555"/>
        <v>0</v>
      </c>
    </row>
    <row r="290" spans="1:144" x14ac:dyDescent="0.25">
      <c r="A290" s="1" t="s">
        <v>290</v>
      </c>
      <c r="B290" s="76">
        <f t="shared" si="556"/>
        <v>0</v>
      </c>
      <c r="C290" s="3">
        <f t="shared" si="557"/>
        <v>0</v>
      </c>
      <c r="D290" s="101">
        <f t="shared" si="558"/>
        <v>0</v>
      </c>
      <c r="E290" s="104">
        <f t="shared" si="559"/>
        <v>0</v>
      </c>
      <c r="F290" s="3">
        <f t="shared" si="560"/>
        <v>0</v>
      </c>
      <c r="G290" s="3">
        <f t="shared" si="561"/>
        <v>0</v>
      </c>
      <c r="H290" s="3">
        <f t="shared" si="496"/>
        <v>0</v>
      </c>
      <c r="I290" s="3">
        <f t="shared" si="497"/>
        <v>0</v>
      </c>
      <c r="J290" s="3">
        <f t="shared" si="562"/>
        <v>0</v>
      </c>
      <c r="K290" s="3">
        <f t="shared" si="536"/>
        <v>0</v>
      </c>
      <c r="L290" s="104">
        <f t="shared" si="563"/>
        <v>0</v>
      </c>
      <c r="M290" s="3">
        <f t="shared" si="564"/>
        <v>0</v>
      </c>
      <c r="N290" s="3">
        <f t="shared" si="565"/>
        <v>0</v>
      </c>
      <c r="O290" s="3">
        <f t="shared" si="498"/>
        <v>0</v>
      </c>
      <c r="P290" s="3">
        <f t="shared" si="499"/>
        <v>0</v>
      </c>
      <c r="Q290" s="3">
        <f>IF(L290=0,0,IF(N290-O290=0,0,MIN(N290-O290,$D$1-$C290-SUMIF($J$15:P$15,"Snowball",$J290:P290))))</f>
        <v>0</v>
      </c>
      <c r="R290" s="3">
        <f t="shared" si="537"/>
        <v>0</v>
      </c>
      <c r="S290" s="104">
        <f t="shared" si="566"/>
        <v>0</v>
      </c>
      <c r="T290" s="3">
        <f t="shared" si="567"/>
        <v>0</v>
      </c>
      <c r="U290" s="3">
        <f t="shared" si="568"/>
        <v>0</v>
      </c>
      <c r="V290" s="3">
        <f t="shared" si="500"/>
        <v>0</v>
      </c>
      <c r="W290" s="3">
        <f t="shared" si="501"/>
        <v>0</v>
      </c>
      <c r="X290" s="3">
        <f>IF(S290=0,0,IF(U290-V290=0,0,MIN(U290-V290,$D$1-$C290-SUMIF($J$15:W$15,"Snowball",$J290:W290))))</f>
        <v>0</v>
      </c>
      <c r="Y290" s="3">
        <f t="shared" si="538"/>
        <v>0</v>
      </c>
      <c r="Z290" s="104">
        <f t="shared" si="569"/>
        <v>0</v>
      </c>
      <c r="AA290" s="3">
        <f t="shared" si="570"/>
        <v>0</v>
      </c>
      <c r="AB290" s="3">
        <f t="shared" si="571"/>
        <v>0</v>
      </c>
      <c r="AC290" s="3">
        <f t="shared" si="502"/>
        <v>0</v>
      </c>
      <c r="AD290" s="3">
        <f t="shared" si="503"/>
        <v>0</v>
      </c>
      <c r="AE290" s="3">
        <f>IF(Z290=0,0,IF(AB290-AC290=0,0,MIN(AB290-AC290,$D$1-$C290-SUMIF($J$15:AD$15,"Snowball",$J290:AD290))))</f>
        <v>0</v>
      </c>
      <c r="AF290" s="3">
        <f t="shared" si="539"/>
        <v>0</v>
      </c>
      <c r="AG290" s="104">
        <f t="shared" si="572"/>
        <v>0</v>
      </c>
      <c r="AH290" s="3">
        <f t="shared" si="573"/>
        <v>0</v>
      </c>
      <c r="AI290" s="3">
        <f t="shared" si="574"/>
        <v>0</v>
      </c>
      <c r="AJ290" s="3">
        <f t="shared" si="504"/>
        <v>0</v>
      </c>
      <c r="AK290" s="3">
        <f t="shared" si="505"/>
        <v>0</v>
      </c>
      <c r="AL290" s="3">
        <f>IF(AG290=0,0,IF(AI290-AJ290=0,0,MIN(AI290-AJ290,$D$1-$C290-SUMIF($J$15:AK$15,"Snowball",$J290:AK290))))</f>
        <v>0</v>
      </c>
      <c r="AM290" s="3">
        <f t="shared" si="540"/>
        <v>0</v>
      </c>
      <c r="AN290" s="104">
        <f t="shared" si="575"/>
        <v>0</v>
      </c>
      <c r="AO290" s="3">
        <f t="shared" si="576"/>
        <v>0</v>
      </c>
      <c r="AP290" s="3">
        <f t="shared" si="577"/>
        <v>0</v>
      </c>
      <c r="AQ290" s="3">
        <f t="shared" si="506"/>
        <v>0</v>
      </c>
      <c r="AR290" s="3">
        <f t="shared" si="507"/>
        <v>0</v>
      </c>
      <c r="AS290" s="3">
        <f>IF(AN290=0,0,IF(AP290-AQ290=0,0,MIN(AP290-AQ290,$D$1-$C290-SUMIF($J$15:AR$15,"Snowball",$J290:AR290))))</f>
        <v>0</v>
      </c>
      <c r="AT290" s="3">
        <f t="shared" si="541"/>
        <v>0</v>
      </c>
      <c r="AU290" s="104">
        <f t="shared" si="578"/>
        <v>0</v>
      </c>
      <c r="AV290" s="3">
        <f t="shared" si="579"/>
        <v>0</v>
      </c>
      <c r="AW290" s="3">
        <f t="shared" si="580"/>
        <v>0</v>
      </c>
      <c r="AX290" s="3">
        <f t="shared" si="508"/>
        <v>0</v>
      </c>
      <c r="AY290" s="3">
        <f t="shared" si="509"/>
        <v>0</v>
      </c>
      <c r="AZ290" s="3">
        <f>IF(AU290=0,0,IF(AW290-AX290=0,0,MIN(AW290-AX290,$D$1-$C290-SUMIF($J$15:AY$15,"Snowball",$J290:AY290))))</f>
        <v>0</v>
      </c>
      <c r="BA290" s="3">
        <f t="shared" si="542"/>
        <v>0</v>
      </c>
      <c r="BB290" s="104">
        <f t="shared" si="581"/>
        <v>0</v>
      </c>
      <c r="BC290" s="3">
        <f t="shared" si="582"/>
        <v>0</v>
      </c>
      <c r="BD290" s="3">
        <f t="shared" si="583"/>
        <v>0</v>
      </c>
      <c r="BE290" s="3">
        <f t="shared" si="510"/>
        <v>0</v>
      </c>
      <c r="BF290" s="3">
        <f t="shared" si="511"/>
        <v>0</v>
      </c>
      <c r="BG290" s="3">
        <f>IF(BB290=0,0,IF(BD290-BE290=0,0,MIN(BD290-BE290,$D$1-$C290-SUMIF($J$15:BF$15,"Snowball",$J290:BF290))))</f>
        <v>0</v>
      </c>
      <c r="BH290" s="3">
        <f t="shared" si="543"/>
        <v>0</v>
      </c>
      <c r="BI290" s="104">
        <f t="shared" si="584"/>
        <v>0</v>
      </c>
      <c r="BJ290" s="3">
        <f t="shared" si="585"/>
        <v>0</v>
      </c>
      <c r="BK290" s="3">
        <f t="shared" si="586"/>
        <v>0</v>
      </c>
      <c r="BL290" s="3">
        <f t="shared" si="512"/>
        <v>0</v>
      </c>
      <c r="BM290" s="3">
        <f t="shared" si="513"/>
        <v>0</v>
      </c>
      <c r="BN290" s="3">
        <f>IF(BI290=0,0,IF(BK290-BL290=0,0,MIN(BK290-BL290,$D$1-$C290-SUMIF($J$15:BM$15,"Snowball",$J290:BM290))))</f>
        <v>0</v>
      </c>
      <c r="BO290" s="3">
        <f t="shared" si="544"/>
        <v>0</v>
      </c>
      <c r="BP290" s="104">
        <f t="shared" si="587"/>
        <v>0</v>
      </c>
      <c r="BQ290" s="3">
        <f t="shared" si="588"/>
        <v>0</v>
      </c>
      <c r="BR290" s="3">
        <f t="shared" si="589"/>
        <v>0</v>
      </c>
      <c r="BS290" s="3">
        <f t="shared" si="514"/>
        <v>0</v>
      </c>
      <c r="BT290" s="3">
        <f t="shared" si="515"/>
        <v>0</v>
      </c>
      <c r="BU290" s="3">
        <f>IF(BP290=0,0,IF(BR290-BS290=0,0,MIN(BR290-BS290,$D$1-$C290-SUMIF($J$15:BT$15,"Snowball",$J290:BT290))))</f>
        <v>0</v>
      </c>
      <c r="BV290" s="3">
        <f t="shared" si="545"/>
        <v>0</v>
      </c>
      <c r="BW290" s="104">
        <f t="shared" si="590"/>
        <v>0</v>
      </c>
      <c r="BX290" s="3">
        <f t="shared" si="591"/>
        <v>0</v>
      </c>
      <c r="BY290" s="3">
        <f t="shared" si="592"/>
        <v>0</v>
      </c>
      <c r="BZ290" s="3">
        <f t="shared" si="516"/>
        <v>0</v>
      </c>
      <c r="CA290" s="3">
        <f t="shared" si="517"/>
        <v>0</v>
      </c>
      <c r="CB290" s="3">
        <f>IF(BW290=0,0,IF(BY290-BZ290=0,0,MIN(BY290-BZ290,$D$1-$C290-SUMIF($J$15:CA$15,"Snowball",$J290:CA290))))</f>
        <v>0</v>
      </c>
      <c r="CC290" s="3">
        <f t="shared" si="546"/>
        <v>0</v>
      </c>
      <c r="CD290" s="104">
        <f t="shared" si="593"/>
        <v>0</v>
      </c>
      <c r="CE290" s="3">
        <f t="shared" si="594"/>
        <v>0</v>
      </c>
      <c r="CF290" s="3">
        <f t="shared" si="595"/>
        <v>0</v>
      </c>
      <c r="CG290" s="3">
        <f t="shared" si="518"/>
        <v>0</v>
      </c>
      <c r="CH290" s="3">
        <f t="shared" si="519"/>
        <v>0</v>
      </c>
      <c r="CI290" s="3">
        <f>IF(CD290=0,0,IF(CF290-CG290=0,0,MIN(CF290-CG290,$D$1-$C290-SUMIF($J$15:CH$15,"Snowball",$J290:CH290))))</f>
        <v>0</v>
      </c>
      <c r="CJ290" s="3">
        <f t="shared" si="547"/>
        <v>0</v>
      </c>
      <c r="CK290" s="104">
        <f t="shared" si="596"/>
        <v>0</v>
      </c>
      <c r="CL290" s="3">
        <f t="shared" si="597"/>
        <v>0</v>
      </c>
      <c r="CM290" s="3">
        <f t="shared" si="598"/>
        <v>0</v>
      </c>
      <c r="CN290" s="3">
        <f t="shared" si="520"/>
        <v>0</v>
      </c>
      <c r="CO290" s="3">
        <f t="shared" si="521"/>
        <v>0</v>
      </c>
      <c r="CP290" s="3">
        <f>IF(CK290=0,0,IF(CM290-CN290=0,0,MIN(CM290-CN290,$D$1-$C290-SUMIF($J$15:CO$15,"Snowball",$J290:CO290))))</f>
        <v>0</v>
      </c>
      <c r="CQ290" s="3">
        <f t="shared" si="548"/>
        <v>0</v>
      </c>
      <c r="CR290" s="104">
        <f t="shared" si="599"/>
        <v>0</v>
      </c>
      <c r="CS290" s="3">
        <f t="shared" si="600"/>
        <v>0</v>
      </c>
      <c r="CT290" s="3">
        <f t="shared" si="601"/>
        <v>0</v>
      </c>
      <c r="CU290" s="3">
        <f t="shared" si="522"/>
        <v>0</v>
      </c>
      <c r="CV290" s="3">
        <f t="shared" si="523"/>
        <v>0</v>
      </c>
      <c r="CW290" s="3">
        <f>IF(CR290=0,0,IF(CT290-CU290=0,0,MIN(CT290-CU290,$D$1-$C290-SUMIF($J$15:CV$15,"Snowball",$J290:CV290))))</f>
        <v>0</v>
      </c>
      <c r="CX290" s="3">
        <f t="shared" si="549"/>
        <v>0</v>
      </c>
      <c r="CY290" s="104">
        <f t="shared" si="602"/>
        <v>0</v>
      </c>
      <c r="CZ290" s="3">
        <f t="shared" si="603"/>
        <v>0</v>
      </c>
      <c r="DA290" s="3">
        <f t="shared" si="604"/>
        <v>0</v>
      </c>
      <c r="DB290" s="3">
        <f t="shared" si="524"/>
        <v>0</v>
      </c>
      <c r="DC290" s="3">
        <f t="shared" si="525"/>
        <v>0</v>
      </c>
      <c r="DD290" s="3">
        <f>IF(CY290=0,0,IF(DA290-DB290=0,0,MIN(DA290-DB290,$D$1-$C290-SUMIF($J$15:DC$15,"Snowball",$J290:DC290))))</f>
        <v>0</v>
      </c>
      <c r="DE290" s="3">
        <f t="shared" si="550"/>
        <v>0</v>
      </c>
      <c r="DF290" s="104">
        <f t="shared" si="605"/>
        <v>0</v>
      </c>
      <c r="DG290" s="3">
        <f t="shared" si="606"/>
        <v>0</v>
      </c>
      <c r="DH290" s="3">
        <f t="shared" si="607"/>
        <v>0</v>
      </c>
      <c r="DI290" s="3">
        <f t="shared" si="526"/>
        <v>0</v>
      </c>
      <c r="DJ290" s="3">
        <f t="shared" si="527"/>
        <v>0</v>
      </c>
      <c r="DK290" s="3">
        <f>IF(DF290=0,0,IF(DH290-DI290=0,0,MIN(DH290-DI290,$D$1-$C290-SUMIF($J$15:DJ$15,"Snowball",$J290:DJ290))))</f>
        <v>0</v>
      </c>
      <c r="DL290" s="3">
        <f t="shared" si="551"/>
        <v>0</v>
      </c>
      <c r="DM290" s="104">
        <f t="shared" si="608"/>
        <v>0</v>
      </c>
      <c r="DN290" s="3">
        <f t="shared" si="609"/>
        <v>0</v>
      </c>
      <c r="DO290" s="3">
        <f t="shared" si="610"/>
        <v>0</v>
      </c>
      <c r="DP290" s="3">
        <f t="shared" si="528"/>
        <v>0</v>
      </c>
      <c r="DQ290" s="3">
        <f t="shared" si="529"/>
        <v>0</v>
      </c>
      <c r="DR290" s="3">
        <f>IF(DM290=0,0,IF(DO290-DP290=0,0,MIN(DO290-DP290,$D$1-$C290-SUMIF($J$15:DQ$15,"Snowball",$J290:DQ290))))</f>
        <v>0</v>
      </c>
      <c r="DS290" s="3">
        <f t="shared" si="552"/>
        <v>0</v>
      </c>
      <c r="DT290" s="104">
        <f t="shared" si="611"/>
        <v>0</v>
      </c>
      <c r="DU290" s="3">
        <f t="shared" si="612"/>
        <v>0</v>
      </c>
      <c r="DV290" s="3">
        <f t="shared" si="613"/>
        <v>0</v>
      </c>
      <c r="DW290" s="3">
        <f t="shared" si="530"/>
        <v>0</v>
      </c>
      <c r="DX290" s="3">
        <f t="shared" si="531"/>
        <v>0</v>
      </c>
      <c r="DY290" s="3">
        <f>IF(DT290=0,0,IF(DV290-DW290=0,0,MIN(DV290-DW290,$D$1-$C290-SUMIF($J$15:DX$15,"Snowball",$J290:DX290))))</f>
        <v>0</v>
      </c>
      <c r="DZ290" s="3">
        <f t="shared" si="553"/>
        <v>0</v>
      </c>
      <c r="EA290" s="104">
        <f t="shared" si="614"/>
        <v>0</v>
      </c>
      <c r="EB290" s="3">
        <f t="shared" si="615"/>
        <v>0</v>
      </c>
      <c r="EC290" s="3">
        <f t="shared" si="616"/>
        <v>0</v>
      </c>
      <c r="ED290" s="3">
        <f t="shared" si="532"/>
        <v>0</v>
      </c>
      <c r="EE290" s="3">
        <f t="shared" si="533"/>
        <v>0</v>
      </c>
      <c r="EF290" s="3">
        <f>IF(EA290=0,0,IF(EC290-ED290=0,0,MIN(EC290-ED290,$D$1-$C290-SUMIF($J$15:EE$15,"Snowball",$J290:EE290))))</f>
        <v>0</v>
      </c>
      <c r="EG290" s="3">
        <f t="shared" si="554"/>
        <v>0</v>
      </c>
      <c r="EH290" s="104">
        <f t="shared" si="617"/>
        <v>0</v>
      </c>
      <c r="EI290" s="3">
        <f t="shared" si="618"/>
        <v>0</v>
      </c>
      <c r="EJ290" s="3">
        <f t="shared" si="619"/>
        <v>0</v>
      </c>
      <c r="EK290" s="3">
        <f t="shared" si="534"/>
        <v>0</v>
      </c>
      <c r="EL290" s="3">
        <f t="shared" si="535"/>
        <v>0</v>
      </c>
      <c r="EM290" s="3">
        <f>IF(EH290=0,0,IF(EJ290-EK290=0,0,MIN(EJ290-EK290,$D$1-$C290-SUMIF($J$15:EL$15,"Snowball",$J290:EL290))))</f>
        <v>0</v>
      </c>
      <c r="EN290" s="3">
        <f t="shared" si="555"/>
        <v>0</v>
      </c>
    </row>
    <row r="291" spans="1:144" x14ac:dyDescent="0.25">
      <c r="A291" s="1" t="s">
        <v>291</v>
      </c>
      <c r="B291" s="76">
        <f t="shared" si="556"/>
        <v>0</v>
      </c>
      <c r="C291" s="3">
        <f t="shared" si="557"/>
        <v>0</v>
      </c>
      <c r="D291" s="101">
        <f t="shared" si="558"/>
        <v>0</v>
      </c>
      <c r="E291" s="104">
        <f t="shared" si="559"/>
        <v>0</v>
      </c>
      <c r="F291" s="3">
        <f t="shared" si="560"/>
        <v>0</v>
      </c>
      <c r="G291" s="3">
        <f t="shared" si="561"/>
        <v>0</v>
      </c>
      <c r="H291" s="3">
        <f t="shared" si="496"/>
        <v>0</v>
      </c>
      <c r="I291" s="3">
        <f t="shared" si="497"/>
        <v>0</v>
      </c>
      <c r="J291" s="3">
        <f t="shared" si="562"/>
        <v>0</v>
      </c>
      <c r="K291" s="3">
        <f t="shared" si="536"/>
        <v>0</v>
      </c>
      <c r="L291" s="104">
        <f t="shared" si="563"/>
        <v>0</v>
      </c>
      <c r="M291" s="3">
        <f t="shared" si="564"/>
        <v>0</v>
      </c>
      <c r="N291" s="3">
        <f t="shared" si="565"/>
        <v>0</v>
      </c>
      <c r="O291" s="3">
        <f t="shared" si="498"/>
        <v>0</v>
      </c>
      <c r="P291" s="3">
        <f t="shared" si="499"/>
        <v>0</v>
      </c>
      <c r="Q291" s="3">
        <f>IF(L291=0,0,IF(N291-O291=0,0,MIN(N291-O291,$D$1-$C291-SUMIF($J$15:P$15,"Snowball",$J291:P291))))</f>
        <v>0</v>
      </c>
      <c r="R291" s="3">
        <f t="shared" si="537"/>
        <v>0</v>
      </c>
      <c r="S291" s="104">
        <f t="shared" si="566"/>
        <v>0</v>
      </c>
      <c r="T291" s="3">
        <f t="shared" si="567"/>
        <v>0</v>
      </c>
      <c r="U291" s="3">
        <f t="shared" si="568"/>
        <v>0</v>
      </c>
      <c r="V291" s="3">
        <f t="shared" si="500"/>
        <v>0</v>
      </c>
      <c r="W291" s="3">
        <f t="shared" si="501"/>
        <v>0</v>
      </c>
      <c r="X291" s="3">
        <f>IF(S291=0,0,IF(U291-V291=0,0,MIN(U291-V291,$D$1-$C291-SUMIF($J$15:W$15,"Snowball",$J291:W291))))</f>
        <v>0</v>
      </c>
      <c r="Y291" s="3">
        <f t="shared" si="538"/>
        <v>0</v>
      </c>
      <c r="Z291" s="104">
        <f t="shared" si="569"/>
        <v>0</v>
      </c>
      <c r="AA291" s="3">
        <f t="shared" si="570"/>
        <v>0</v>
      </c>
      <c r="AB291" s="3">
        <f t="shared" si="571"/>
        <v>0</v>
      </c>
      <c r="AC291" s="3">
        <f t="shared" si="502"/>
        <v>0</v>
      </c>
      <c r="AD291" s="3">
        <f t="shared" si="503"/>
        <v>0</v>
      </c>
      <c r="AE291" s="3">
        <f>IF(Z291=0,0,IF(AB291-AC291=0,0,MIN(AB291-AC291,$D$1-$C291-SUMIF($J$15:AD$15,"Snowball",$J291:AD291))))</f>
        <v>0</v>
      </c>
      <c r="AF291" s="3">
        <f t="shared" si="539"/>
        <v>0</v>
      </c>
      <c r="AG291" s="104">
        <f t="shared" si="572"/>
        <v>0</v>
      </c>
      <c r="AH291" s="3">
        <f t="shared" si="573"/>
        <v>0</v>
      </c>
      <c r="AI291" s="3">
        <f t="shared" si="574"/>
        <v>0</v>
      </c>
      <c r="AJ291" s="3">
        <f t="shared" si="504"/>
        <v>0</v>
      </c>
      <c r="AK291" s="3">
        <f t="shared" si="505"/>
        <v>0</v>
      </c>
      <c r="AL291" s="3">
        <f>IF(AG291=0,0,IF(AI291-AJ291=0,0,MIN(AI291-AJ291,$D$1-$C291-SUMIF($J$15:AK$15,"Snowball",$J291:AK291))))</f>
        <v>0</v>
      </c>
      <c r="AM291" s="3">
        <f t="shared" si="540"/>
        <v>0</v>
      </c>
      <c r="AN291" s="104">
        <f t="shared" si="575"/>
        <v>0</v>
      </c>
      <c r="AO291" s="3">
        <f t="shared" si="576"/>
        <v>0</v>
      </c>
      <c r="AP291" s="3">
        <f t="shared" si="577"/>
        <v>0</v>
      </c>
      <c r="AQ291" s="3">
        <f t="shared" si="506"/>
        <v>0</v>
      </c>
      <c r="AR291" s="3">
        <f t="shared" si="507"/>
        <v>0</v>
      </c>
      <c r="AS291" s="3">
        <f>IF(AN291=0,0,IF(AP291-AQ291=0,0,MIN(AP291-AQ291,$D$1-$C291-SUMIF($J$15:AR$15,"Snowball",$J291:AR291))))</f>
        <v>0</v>
      </c>
      <c r="AT291" s="3">
        <f t="shared" si="541"/>
        <v>0</v>
      </c>
      <c r="AU291" s="104">
        <f t="shared" si="578"/>
        <v>0</v>
      </c>
      <c r="AV291" s="3">
        <f t="shared" si="579"/>
        <v>0</v>
      </c>
      <c r="AW291" s="3">
        <f t="shared" si="580"/>
        <v>0</v>
      </c>
      <c r="AX291" s="3">
        <f t="shared" si="508"/>
        <v>0</v>
      </c>
      <c r="AY291" s="3">
        <f t="shared" si="509"/>
        <v>0</v>
      </c>
      <c r="AZ291" s="3">
        <f>IF(AU291=0,0,IF(AW291-AX291=0,0,MIN(AW291-AX291,$D$1-$C291-SUMIF($J$15:AY$15,"Snowball",$J291:AY291))))</f>
        <v>0</v>
      </c>
      <c r="BA291" s="3">
        <f t="shared" si="542"/>
        <v>0</v>
      </c>
      <c r="BB291" s="104">
        <f t="shared" si="581"/>
        <v>0</v>
      </c>
      <c r="BC291" s="3">
        <f t="shared" si="582"/>
        <v>0</v>
      </c>
      <c r="BD291" s="3">
        <f t="shared" si="583"/>
        <v>0</v>
      </c>
      <c r="BE291" s="3">
        <f t="shared" si="510"/>
        <v>0</v>
      </c>
      <c r="BF291" s="3">
        <f t="shared" si="511"/>
        <v>0</v>
      </c>
      <c r="BG291" s="3">
        <f>IF(BB291=0,0,IF(BD291-BE291=0,0,MIN(BD291-BE291,$D$1-$C291-SUMIF($J$15:BF$15,"Snowball",$J291:BF291))))</f>
        <v>0</v>
      </c>
      <c r="BH291" s="3">
        <f t="shared" si="543"/>
        <v>0</v>
      </c>
      <c r="BI291" s="104">
        <f t="shared" si="584"/>
        <v>0</v>
      </c>
      <c r="BJ291" s="3">
        <f t="shared" si="585"/>
        <v>0</v>
      </c>
      <c r="BK291" s="3">
        <f t="shared" si="586"/>
        <v>0</v>
      </c>
      <c r="BL291" s="3">
        <f t="shared" si="512"/>
        <v>0</v>
      </c>
      <c r="BM291" s="3">
        <f t="shared" si="513"/>
        <v>0</v>
      </c>
      <c r="BN291" s="3">
        <f>IF(BI291=0,0,IF(BK291-BL291=0,0,MIN(BK291-BL291,$D$1-$C291-SUMIF($J$15:BM$15,"Snowball",$J291:BM291))))</f>
        <v>0</v>
      </c>
      <c r="BO291" s="3">
        <f t="shared" si="544"/>
        <v>0</v>
      </c>
      <c r="BP291" s="104">
        <f t="shared" si="587"/>
        <v>0</v>
      </c>
      <c r="BQ291" s="3">
        <f t="shared" si="588"/>
        <v>0</v>
      </c>
      <c r="BR291" s="3">
        <f t="shared" si="589"/>
        <v>0</v>
      </c>
      <c r="BS291" s="3">
        <f t="shared" si="514"/>
        <v>0</v>
      </c>
      <c r="BT291" s="3">
        <f t="shared" si="515"/>
        <v>0</v>
      </c>
      <c r="BU291" s="3">
        <f>IF(BP291=0,0,IF(BR291-BS291=0,0,MIN(BR291-BS291,$D$1-$C291-SUMIF($J$15:BT$15,"Snowball",$J291:BT291))))</f>
        <v>0</v>
      </c>
      <c r="BV291" s="3">
        <f t="shared" si="545"/>
        <v>0</v>
      </c>
      <c r="BW291" s="104">
        <f t="shared" si="590"/>
        <v>0</v>
      </c>
      <c r="BX291" s="3">
        <f t="shared" si="591"/>
        <v>0</v>
      </c>
      <c r="BY291" s="3">
        <f t="shared" si="592"/>
        <v>0</v>
      </c>
      <c r="BZ291" s="3">
        <f t="shared" si="516"/>
        <v>0</v>
      </c>
      <c r="CA291" s="3">
        <f t="shared" si="517"/>
        <v>0</v>
      </c>
      <c r="CB291" s="3">
        <f>IF(BW291=0,0,IF(BY291-BZ291=0,0,MIN(BY291-BZ291,$D$1-$C291-SUMIF($J$15:CA$15,"Snowball",$J291:CA291))))</f>
        <v>0</v>
      </c>
      <c r="CC291" s="3">
        <f t="shared" si="546"/>
        <v>0</v>
      </c>
      <c r="CD291" s="104">
        <f t="shared" si="593"/>
        <v>0</v>
      </c>
      <c r="CE291" s="3">
        <f t="shared" si="594"/>
        <v>0</v>
      </c>
      <c r="CF291" s="3">
        <f t="shared" si="595"/>
        <v>0</v>
      </c>
      <c r="CG291" s="3">
        <f t="shared" si="518"/>
        <v>0</v>
      </c>
      <c r="CH291" s="3">
        <f t="shared" si="519"/>
        <v>0</v>
      </c>
      <c r="CI291" s="3">
        <f>IF(CD291=0,0,IF(CF291-CG291=0,0,MIN(CF291-CG291,$D$1-$C291-SUMIF($J$15:CH$15,"Snowball",$J291:CH291))))</f>
        <v>0</v>
      </c>
      <c r="CJ291" s="3">
        <f t="shared" si="547"/>
        <v>0</v>
      </c>
      <c r="CK291" s="104">
        <f t="shared" si="596"/>
        <v>0</v>
      </c>
      <c r="CL291" s="3">
        <f t="shared" si="597"/>
        <v>0</v>
      </c>
      <c r="CM291" s="3">
        <f t="shared" si="598"/>
        <v>0</v>
      </c>
      <c r="CN291" s="3">
        <f t="shared" si="520"/>
        <v>0</v>
      </c>
      <c r="CO291" s="3">
        <f t="shared" si="521"/>
        <v>0</v>
      </c>
      <c r="CP291" s="3">
        <f>IF(CK291=0,0,IF(CM291-CN291=0,0,MIN(CM291-CN291,$D$1-$C291-SUMIF($J$15:CO$15,"Snowball",$J291:CO291))))</f>
        <v>0</v>
      </c>
      <c r="CQ291" s="3">
        <f t="shared" si="548"/>
        <v>0</v>
      </c>
      <c r="CR291" s="104">
        <f t="shared" si="599"/>
        <v>0</v>
      </c>
      <c r="CS291" s="3">
        <f t="shared" si="600"/>
        <v>0</v>
      </c>
      <c r="CT291" s="3">
        <f t="shared" si="601"/>
        <v>0</v>
      </c>
      <c r="CU291" s="3">
        <f t="shared" si="522"/>
        <v>0</v>
      </c>
      <c r="CV291" s="3">
        <f t="shared" si="523"/>
        <v>0</v>
      </c>
      <c r="CW291" s="3">
        <f>IF(CR291=0,0,IF(CT291-CU291=0,0,MIN(CT291-CU291,$D$1-$C291-SUMIF($J$15:CV$15,"Snowball",$J291:CV291))))</f>
        <v>0</v>
      </c>
      <c r="CX291" s="3">
        <f t="shared" si="549"/>
        <v>0</v>
      </c>
      <c r="CY291" s="104">
        <f t="shared" si="602"/>
        <v>0</v>
      </c>
      <c r="CZ291" s="3">
        <f t="shared" si="603"/>
        <v>0</v>
      </c>
      <c r="DA291" s="3">
        <f t="shared" si="604"/>
        <v>0</v>
      </c>
      <c r="DB291" s="3">
        <f t="shared" si="524"/>
        <v>0</v>
      </c>
      <c r="DC291" s="3">
        <f t="shared" si="525"/>
        <v>0</v>
      </c>
      <c r="DD291" s="3">
        <f>IF(CY291=0,0,IF(DA291-DB291=0,0,MIN(DA291-DB291,$D$1-$C291-SUMIF($J$15:DC$15,"Snowball",$J291:DC291))))</f>
        <v>0</v>
      </c>
      <c r="DE291" s="3">
        <f t="shared" si="550"/>
        <v>0</v>
      </c>
      <c r="DF291" s="104">
        <f t="shared" si="605"/>
        <v>0</v>
      </c>
      <c r="DG291" s="3">
        <f t="shared" si="606"/>
        <v>0</v>
      </c>
      <c r="DH291" s="3">
        <f t="shared" si="607"/>
        <v>0</v>
      </c>
      <c r="DI291" s="3">
        <f t="shared" si="526"/>
        <v>0</v>
      </c>
      <c r="DJ291" s="3">
        <f t="shared" si="527"/>
        <v>0</v>
      </c>
      <c r="DK291" s="3">
        <f>IF(DF291=0,0,IF(DH291-DI291=0,0,MIN(DH291-DI291,$D$1-$C291-SUMIF($J$15:DJ$15,"Snowball",$J291:DJ291))))</f>
        <v>0</v>
      </c>
      <c r="DL291" s="3">
        <f t="shared" si="551"/>
        <v>0</v>
      </c>
      <c r="DM291" s="104">
        <f t="shared" si="608"/>
        <v>0</v>
      </c>
      <c r="DN291" s="3">
        <f t="shared" si="609"/>
        <v>0</v>
      </c>
      <c r="DO291" s="3">
        <f t="shared" si="610"/>
        <v>0</v>
      </c>
      <c r="DP291" s="3">
        <f t="shared" si="528"/>
        <v>0</v>
      </c>
      <c r="DQ291" s="3">
        <f t="shared" si="529"/>
        <v>0</v>
      </c>
      <c r="DR291" s="3">
        <f>IF(DM291=0,0,IF(DO291-DP291=0,0,MIN(DO291-DP291,$D$1-$C291-SUMIF($J$15:DQ$15,"Snowball",$J291:DQ291))))</f>
        <v>0</v>
      </c>
      <c r="DS291" s="3">
        <f t="shared" si="552"/>
        <v>0</v>
      </c>
      <c r="DT291" s="104">
        <f t="shared" si="611"/>
        <v>0</v>
      </c>
      <c r="DU291" s="3">
        <f t="shared" si="612"/>
        <v>0</v>
      </c>
      <c r="DV291" s="3">
        <f t="shared" si="613"/>
        <v>0</v>
      </c>
      <c r="DW291" s="3">
        <f t="shared" si="530"/>
        <v>0</v>
      </c>
      <c r="DX291" s="3">
        <f t="shared" si="531"/>
        <v>0</v>
      </c>
      <c r="DY291" s="3">
        <f>IF(DT291=0,0,IF(DV291-DW291=0,0,MIN(DV291-DW291,$D$1-$C291-SUMIF($J$15:DX$15,"Snowball",$J291:DX291))))</f>
        <v>0</v>
      </c>
      <c r="DZ291" s="3">
        <f t="shared" si="553"/>
        <v>0</v>
      </c>
      <c r="EA291" s="104">
        <f t="shared" si="614"/>
        <v>0</v>
      </c>
      <c r="EB291" s="3">
        <f t="shared" si="615"/>
        <v>0</v>
      </c>
      <c r="EC291" s="3">
        <f t="shared" si="616"/>
        <v>0</v>
      </c>
      <c r="ED291" s="3">
        <f t="shared" si="532"/>
        <v>0</v>
      </c>
      <c r="EE291" s="3">
        <f t="shared" si="533"/>
        <v>0</v>
      </c>
      <c r="EF291" s="3">
        <f>IF(EA291=0,0,IF(EC291-ED291=0,0,MIN(EC291-ED291,$D$1-$C291-SUMIF($J$15:EE$15,"Snowball",$J291:EE291))))</f>
        <v>0</v>
      </c>
      <c r="EG291" s="3">
        <f t="shared" si="554"/>
        <v>0</v>
      </c>
      <c r="EH291" s="104">
        <f t="shared" si="617"/>
        <v>0</v>
      </c>
      <c r="EI291" s="3">
        <f t="shared" si="618"/>
        <v>0</v>
      </c>
      <c r="EJ291" s="3">
        <f t="shared" si="619"/>
        <v>0</v>
      </c>
      <c r="EK291" s="3">
        <f t="shared" si="534"/>
        <v>0</v>
      </c>
      <c r="EL291" s="3">
        <f t="shared" si="535"/>
        <v>0</v>
      </c>
      <c r="EM291" s="3">
        <f>IF(EH291=0,0,IF(EJ291-EK291=0,0,MIN(EJ291-EK291,$D$1-$C291-SUMIF($J$15:EL$15,"Snowball",$J291:EL291))))</f>
        <v>0</v>
      </c>
      <c r="EN291" s="3">
        <f t="shared" si="555"/>
        <v>0</v>
      </c>
    </row>
    <row r="292" spans="1:144" x14ac:dyDescent="0.25">
      <c r="A292" s="1" t="s">
        <v>292</v>
      </c>
      <c r="B292" s="76">
        <f t="shared" si="556"/>
        <v>0</v>
      </c>
      <c r="C292" s="3">
        <f t="shared" si="557"/>
        <v>0</v>
      </c>
      <c r="D292" s="101">
        <f t="shared" si="558"/>
        <v>0</v>
      </c>
      <c r="E292" s="104">
        <f t="shared" si="559"/>
        <v>0</v>
      </c>
      <c r="F292" s="3">
        <f t="shared" si="560"/>
        <v>0</v>
      </c>
      <c r="G292" s="3">
        <f t="shared" si="561"/>
        <v>0</v>
      </c>
      <c r="H292" s="3">
        <f t="shared" si="496"/>
        <v>0</v>
      </c>
      <c r="I292" s="3">
        <f t="shared" si="497"/>
        <v>0</v>
      </c>
      <c r="J292" s="3">
        <f t="shared" si="562"/>
        <v>0</v>
      </c>
      <c r="K292" s="3">
        <f t="shared" si="536"/>
        <v>0</v>
      </c>
      <c r="L292" s="104">
        <f t="shared" si="563"/>
        <v>0</v>
      </c>
      <c r="M292" s="3">
        <f t="shared" si="564"/>
        <v>0</v>
      </c>
      <c r="N292" s="3">
        <f t="shared" si="565"/>
        <v>0</v>
      </c>
      <c r="O292" s="3">
        <f t="shared" si="498"/>
        <v>0</v>
      </c>
      <c r="P292" s="3">
        <f t="shared" si="499"/>
        <v>0</v>
      </c>
      <c r="Q292" s="3">
        <f>IF(L292=0,0,IF(N292-O292=0,0,MIN(N292-O292,$D$1-$C292-SUMIF($J$15:P$15,"Snowball",$J292:P292))))</f>
        <v>0</v>
      </c>
      <c r="R292" s="3">
        <f t="shared" si="537"/>
        <v>0</v>
      </c>
      <c r="S292" s="104">
        <f t="shared" si="566"/>
        <v>0</v>
      </c>
      <c r="T292" s="3">
        <f t="shared" si="567"/>
        <v>0</v>
      </c>
      <c r="U292" s="3">
        <f t="shared" si="568"/>
        <v>0</v>
      </c>
      <c r="V292" s="3">
        <f t="shared" si="500"/>
        <v>0</v>
      </c>
      <c r="W292" s="3">
        <f t="shared" si="501"/>
        <v>0</v>
      </c>
      <c r="X292" s="3">
        <f>IF(S292=0,0,IF(U292-V292=0,0,MIN(U292-V292,$D$1-$C292-SUMIF($J$15:W$15,"Snowball",$J292:W292))))</f>
        <v>0</v>
      </c>
      <c r="Y292" s="3">
        <f t="shared" si="538"/>
        <v>0</v>
      </c>
      <c r="Z292" s="104">
        <f t="shared" si="569"/>
        <v>0</v>
      </c>
      <c r="AA292" s="3">
        <f t="shared" si="570"/>
        <v>0</v>
      </c>
      <c r="AB292" s="3">
        <f t="shared" si="571"/>
        <v>0</v>
      </c>
      <c r="AC292" s="3">
        <f t="shared" si="502"/>
        <v>0</v>
      </c>
      <c r="AD292" s="3">
        <f t="shared" si="503"/>
        <v>0</v>
      </c>
      <c r="AE292" s="3">
        <f>IF(Z292=0,0,IF(AB292-AC292=0,0,MIN(AB292-AC292,$D$1-$C292-SUMIF($J$15:AD$15,"Snowball",$J292:AD292))))</f>
        <v>0</v>
      </c>
      <c r="AF292" s="3">
        <f t="shared" si="539"/>
        <v>0</v>
      </c>
      <c r="AG292" s="104">
        <f t="shared" si="572"/>
        <v>0</v>
      </c>
      <c r="AH292" s="3">
        <f t="shared" si="573"/>
        <v>0</v>
      </c>
      <c r="AI292" s="3">
        <f t="shared" si="574"/>
        <v>0</v>
      </c>
      <c r="AJ292" s="3">
        <f t="shared" si="504"/>
        <v>0</v>
      </c>
      <c r="AK292" s="3">
        <f t="shared" si="505"/>
        <v>0</v>
      </c>
      <c r="AL292" s="3">
        <f>IF(AG292=0,0,IF(AI292-AJ292=0,0,MIN(AI292-AJ292,$D$1-$C292-SUMIF($J$15:AK$15,"Snowball",$J292:AK292))))</f>
        <v>0</v>
      </c>
      <c r="AM292" s="3">
        <f t="shared" si="540"/>
        <v>0</v>
      </c>
      <c r="AN292" s="104">
        <f t="shared" si="575"/>
        <v>0</v>
      </c>
      <c r="AO292" s="3">
        <f t="shared" si="576"/>
        <v>0</v>
      </c>
      <c r="AP292" s="3">
        <f t="shared" si="577"/>
        <v>0</v>
      </c>
      <c r="AQ292" s="3">
        <f t="shared" si="506"/>
        <v>0</v>
      </c>
      <c r="AR292" s="3">
        <f t="shared" si="507"/>
        <v>0</v>
      </c>
      <c r="AS292" s="3">
        <f>IF(AN292=0,0,IF(AP292-AQ292=0,0,MIN(AP292-AQ292,$D$1-$C292-SUMIF($J$15:AR$15,"Snowball",$J292:AR292))))</f>
        <v>0</v>
      </c>
      <c r="AT292" s="3">
        <f t="shared" si="541"/>
        <v>0</v>
      </c>
      <c r="AU292" s="104">
        <f t="shared" si="578"/>
        <v>0</v>
      </c>
      <c r="AV292" s="3">
        <f t="shared" si="579"/>
        <v>0</v>
      </c>
      <c r="AW292" s="3">
        <f t="shared" si="580"/>
        <v>0</v>
      </c>
      <c r="AX292" s="3">
        <f t="shared" si="508"/>
        <v>0</v>
      </c>
      <c r="AY292" s="3">
        <f t="shared" si="509"/>
        <v>0</v>
      </c>
      <c r="AZ292" s="3">
        <f>IF(AU292=0,0,IF(AW292-AX292=0,0,MIN(AW292-AX292,$D$1-$C292-SUMIF($J$15:AY$15,"Snowball",$J292:AY292))))</f>
        <v>0</v>
      </c>
      <c r="BA292" s="3">
        <f t="shared" si="542"/>
        <v>0</v>
      </c>
      <c r="BB292" s="104">
        <f t="shared" si="581"/>
        <v>0</v>
      </c>
      <c r="BC292" s="3">
        <f t="shared" si="582"/>
        <v>0</v>
      </c>
      <c r="BD292" s="3">
        <f t="shared" si="583"/>
        <v>0</v>
      </c>
      <c r="BE292" s="3">
        <f t="shared" si="510"/>
        <v>0</v>
      </c>
      <c r="BF292" s="3">
        <f t="shared" si="511"/>
        <v>0</v>
      </c>
      <c r="BG292" s="3">
        <f>IF(BB292=0,0,IF(BD292-BE292=0,0,MIN(BD292-BE292,$D$1-$C292-SUMIF($J$15:BF$15,"Snowball",$J292:BF292))))</f>
        <v>0</v>
      </c>
      <c r="BH292" s="3">
        <f t="shared" si="543"/>
        <v>0</v>
      </c>
      <c r="BI292" s="104">
        <f t="shared" si="584"/>
        <v>0</v>
      </c>
      <c r="BJ292" s="3">
        <f t="shared" si="585"/>
        <v>0</v>
      </c>
      <c r="BK292" s="3">
        <f t="shared" si="586"/>
        <v>0</v>
      </c>
      <c r="BL292" s="3">
        <f t="shared" si="512"/>
        <v>0</v>
      </c>
      <c r="BM292" s="3">
        <f t="shared" si="513"/>
        <v>0</v>
      </c>
      <c r="BN292" s="3">
        <f>IF(BI292=0,0,IF(BK292-BL292=0,0,MIN(BK292-BL292,$D$1-$C292-SUMIF($J$15:BM$15,"Snowball",$J292:BM292))))</f>
        <v>0</v>
      </c>
      <c r="BO292" s="3">
        <f t="shared" si="544"/>
        <v>0</v>
      </c>
      <c r="BP292" s="104">
        <f t="shared" si="587"/>
        <v>0</v>
      </c>
      <c r="BQ292" s="3">
        <f t="shared" si="588"/>
        <v>0</v>
      </c>
      <c r="BR292" s="3">
        <f t="shared" si="589"/>
        <v>0</v>
      </c>
      <c r="BS292" s="3">
        <f t="shared" si="514"/>
        <v>0</v>
      </c>
      <c r="BT292" s="3">
        <f t="shared" si="515"/>
        <v>0</v>
      </c>
      <c r="BU292" s="3">
        <f>IF(BP292=0,0,IF(BR292-BS292=0,0,MIN(BR292-BS292,$D$1-$C292-SUMIF($J$15:BT$15,"Snowball",$J292:BT292))))</f>
        <v>0</v>
      </c>
      <c r="BV292" s="3">
        <f t="shared" si="545"/>
        <v>0</v>
      </c>
      <c r="BW292" s="104">
        <f t="shared" si="590"/>
        <v>0</v>
      </c>
      <c r="BX292" s="3">
        <f t="shared" si="591"/>
        <v>0</v>
      </c>
      <c r="BY292" s="3">
        <f t="shared" si="592"/>
        <v>0</v>
      </c>
      <c r="BZ292" s="3">
        <f t="shared" si="516"/>
        <v>0</v>
      </c>
      <c r="CA292" s="3">
        <f t="shared" si="517"/>
        <v>0</v>
      </c>
      <c r="CB292" s="3">
        <f>IF(BW292=0,0,IF(BY292-BZ292=0,0,MIN(BY292-BZ292,$D$1-$C292-SUMIF($J$15:CA$15,"Snowball",$J292:CA292))))</f>
        <v>0</v>
      </c>
      <c r="CC292" s="3">
        <f t="shared" si="546"/>
        <v>0</v>
      </c>
      <c r="CD292" s="104">
        <f t="shared" si="593"/>
        <v>0</v>
      </c>
      <c r="CE292" s="3">
        <f t="shared" si="594"/>
        <v>0</v>
      </c>
      <c r="CF292" s="3">
        <f t="shared" si="595"/>
        <v>0</v>
      </c>
      <c r="CG292" s="3">
        <f t="shared" si="518"/>
        <v>0</v>
      </c>
      <c r="CH292" s="3">
        <f t="shared" si="519"/>
        <v>0</v>
      </c>
      <c r="CI292" s="3">
        <f>IF(CD292=0,0,IF(CF292-CG292=0,0,MIN(CF292-CG292,$D$1-$C292-SUMIF($J$15:CH$15,"Snowball",$J292:CH292))))</f>
        <v>0</v>
      </c>
      <c r="CJ292" s="3">
        <f t="shared" si="547"/>
        <v>0</v>
      </c>
      <c r="CK292" s="104">
        <f t="shared" si="596"/>
        <v>0</v>
      </c>
      <c r="CL292" s="3">
        <f t="shared" si="597"/>
        <v>0</v>
      </c>
      <c r="CM292" s="3">
        <f t="shared" si="598"/>
        <v>0</v>
      </c>
      <c r="CN292" s="3">
        <f t="shared" si="520"/>
        <v>0</v>
      </c>
      <c r="CO292" s="3">
        <f t="shared" si="521"/>
        <v>0</v>
      </c>
      <c r="CP292" s="3">
        <f>IF(CK292=0,0,IF(CM292-CN292=0,0,MIN(CM292-CN292,$D$1-$C292-SUMIF($J$15:CO$15,"Snowball",$J292:CO292))))</f>
        <v>0</v>
      </c>
      <c r="CQ292" s="3">
        <f t="shared" si="548"/>
        <v>0</v>
      </c>
      <c r="CR292" s="104">
        <f t="shared" si="599"/>
        <v>0</v>
      </c>
      <c r="CS292" s="3">
        <f t="shared" si="600"/>
        <v>0</v>
      </c>
      <c r="CT292" s="3">
        <f t="shared" si="601"/>
        <v>0</v>
      </c>
      <c r="CU292" s="3">
        <f t="shared" si="522"/>
        <v>0</v>
      </c>
      <c r="CV292" s="3">
        <f t="shared" si="523"/>
        <v>0</v>
      </c>
      <c r="CW292" s="3">
        <f>IF(CR292=0,0,IF(CT292-CU292=0,0,MIN(CT292-CU292,$D$1-$C292-SUMIF($J$15:CV$15,"Snowball",$J292:CV292))))</f>
        <v>0</v>
      </c>
      <c r="CX292" s="3">
        <f t="shared" si="549"/>
        <v>0</v>
      </c>
      <c r="CY292" s="104">
        <f t="shared" si="602"/>
        <v>0</v>
      </c>
      <c r="CZ292" s="3">
        <f t="shared" si="603"/>
        <v>0</v>
      </c>
      <c r="DA292" s="3">
        <f t="shared" si="604"/>
        <v>0</v>
      </c>
      <c r="DB292" s="3">
        <f t="shared" si="524"/>
        <v>0</v>
      </c>
      <c r="DC292" s="3">
        <f t="shared" si="525"/>
        <v>0</v>
      </c>
      <c r="DD292" s="3">
        <f>IF(CY292=0,0,IF(DA292-DB292=0,0,MIN(DA292-DB292,$D$1-$C292-SUMIF($J$15:DC$15,"Snowball",$J292:DC292))))</f>
        <v>0</v>
      </c>
      <c r="DE292" s="3">
        <f t="shared" si="550"/>
        <v>0</v>
      </c>
      <c r="DF292" s="104">
        <f t="shared" si="605"/>
        <v>0</v>
      </c>
      <c r="DG292" s="3">
        <f t="shared" si="606"/>
        <v>0</v>
      </c>
      <c r="DH292" s="3">
        <f t="shared" si="607"/>
        <v>0</v>
      </c>
      <c r="DI292" s="3">
        <f t="shared" si="526"/>
        <v>0</v>
      </c>
      <c r="DJ292" s="3">
        <f t="shared" si="527"/>
        <v>0</v>
      </c>
      <c r="DK292" s="3">
        <f>IF(DF292=0,0,IF(DH292-DI292=0,0,MIN(DH292-DI292,$D$1-$C292-SUMIF($J$15:DJ$15,"Snowball",$J292:DJ292))))</f>
        <v>0</v>
      </c>
      <c r="DL292" s="3">
        <f t="shared" si="551"/>
        <v>0</v>
      </c>
      <c r="DM292" s="104">
        <f t="shared" si="608"/>
        <v>0</v>
      </c>
      <c r="DN292" s="3">
        <f t="shared" si="609"/>
        <v>0</v>
      </c>
      <c r="DO292" s="3">
        <f t="shared" si="610"/>
        <v>0</v>
      </c>
      <c r="DP292" s="3">
        <f t="shared" si="528"/>
        <v>0</v>
      </c>
      <c r="DQ292" s="3">
        <f t="shared" si="529"/>
        <v>0</v>
      </c>
      <c r="DR292" s="3">
        <f>IF(DM292=0,0,IF(DO292-DP292=0,0,MIN(DO292-DP292,$D$1-$C292-SUMIF($J$15:DQ$15,"Snowball",$J292:DQ292))))</f>
        <v>0</v>
      </c>
      <c r="DS292" s="3">
        <f t="shared" si="552"/>
        <v>0</v>
      </c>
      <c r="DT292" s="104">
        <f t="shared" si="611"/>
        <v>0</v>
      </c>
      <c r="DU292" s="3">
        <f t="shared" si="612"/>
        <v>0</v>
      </c>
      <c r="DV292" s="3">
        <f t="shared" si="613"/>
        <v>0</v>
      </c>
      <c r="DW292" s="3">
        <f t="shared" si="530"/>
        <v>0</v>
      </c>
      <c r="DX292" s="3">
        <f t="shared" si="531"/>
        <v>0</v>
      </c>
      <c r="DY292" s="3">
        <f>IF(DT292=0,0,IF(DV292-DW292=0,0,MIN(DV292-DW292,$D$1-$C292-SUMIF($J$15:DX$15,"Snowball",$J292:DX292))))</f>
        <v>0</v>
      </c>
      <c r="DZ292" s="3">
        <f t="shared" si="553"/>
        <v>0</v>
      </c>
      <c r="EA292" s="104">
        <f t="shared" si="614"/>
        <v>0</v>
      </c>
      <c r="EB292" s="3">
        <f t="shared" si="615"/>
        <v>0</v>
      </c>
      <c r="EC292" s="3">
        <f t="shared" si="616"/>
        <v>0</v>
      </c>
      <c r="ED292" s="3">
        <f t="shared" si="532"/>
        <v>0</v>
      </c>
      <c r="EE292" s="3">
        <f t="shared" si="533"/>
        <v>0</v>
      </c>
      <c r="EF292" s="3">
        <f>IF(EA292=0,0,IF(EC292-ED292=0,0,MIN(EC292-ED292,$D$1-$C292-SUMIF($J$15:EE$15,"Snowball",$J292:EE292))))</f>
        <v>0</v>
      </c>
      <c r="EG292" s="3">
        <f t="shared" si="554"/>
        <v>0</v>
      </c>
      <c r="EH292" s="104">
        <f t="shared" si="617"/>
        <v>0</v>
      </c>
      <c r="EI292" s="3">
        <f t="shared" si="618"/>
        <v>0</v>
      </c>
      <c r="EJ292" s="3">
        <f t="shared" si="619"/>
        <v>0</v>
      </c>
      <c r="EK292" s="3">
        <f t="shared" si="534"/>
        <v>0</v>
      </c>
      <c r="EL292" s="3">
        <f t="shared" si="535"/>
        <v>0</v>
      </c>
      <c r="EM292" s="3">
        <f>IF(EH292=0,0,IF(EJ292-EK292=0,0,MIN(EJ292-EK292,$D$1-$C292-SUMIF($J$15:EL$15,"Snowball",$J292:EL292))))</f>
        <v>0</v>
      </c>
      <c r="EN292" s="3">
        <f t="shared" si="555"/>
        <v>0</v>
      </c>
    </row>
    <row r="293" spans="1:144" x14ac:dyDescent="0.25">
      <c r="A293" s="1" t="s">
        <v>293</v>
      </c>
      <c r="B293" s="76">
        <f t="shared" si="556"/>
        <v>0</v>
      </c>
      <c r="C293" s="3">
        <f t="shared" si="557"/>
        <v>0</v>
      </c>
      <c r="D293" s="101">
        <f t="shared" si="558"/>
        <v>0</v>
      </c>
      <c r="E293" s="104">
        <f t="shared" si="559"/>
        <v>0</v>
      </c>
      <c r="F293" s="3">
        <f t="shared" si="560"/>
        <v>0</v>
      </c>
      <c r="G293" s="3">
        <f t="shared" si="561"/>
        <v>0</v>
      </c>
      <c r="H293" s="3">
        <f t="shared" si="496"/>
        <v>0</v>
      </c>
      <c r="I293" s="3">
        <f t="shared" si="497"/>
        <v>0</v>
      </c>
      <c r="J293" s="3">
        <f t="shared" si="562"/>
        <v>0</v>
      </c>
      <c r="K293" s="3">
        <f t="shared" si="536"/>
        <v>0</v>
      </c>
      <c r="L293" s="104">
        <f t="shared" si="563"/>
        <v>0</v>
      </c>
      <c r="M293" s="3">
        <f t="shared" si="564"/>
        <v>0</v>
      </c>
      <c r="N293" s="3">
        <f t="shared" si="565"/>
        <v>0</v>
      </c>
      <c r="O293" s="3">
        <f t="shared" si="498"/>
        <v>0</v>
      </c>
      <c r="P293" s="3">
        <f t="shared" si="499"/>
        <v>0</v>
      </c>
      <c r="Q293" s="3">
        <f>IF(L293=0,0,IF(N293-O293=0,0,MIN(N293-O293,$D$1-$C293-SUMIF($J$15:P$15,"Snowball",$J293:P293))))</f>
        <v>0</v>
      </c>
      <c r="R293" s="3">
        <f t="shared" si="537"/>
        <v>0</v>
      </c>
      <c r="S293" s="104">
        <f t="shared" si="566"/>
        <v>0</v>
      </c>
      <c r="T293" s="3">
        <f t="shared" si="567"/>
        <v>0</v>
      </c>
      <c r="U293" s="3">
        <f t="shared" si="568"/>
        <v>0</v>
      </c>
      <c r="V293" s="3">
        <f t="shared" si="500"/>
        <v>0</v>
      </c>
      <c r="W293" s="3">
        <f t="shared" si="501"/>
        <v>0</v>
      </c>
      <c r="X293" s="3">
        <f>IF(S293=0,0,IF(U293-V293=0,0,MIN(U293-V293,$D$1-$C293-SUMIF($J$15:W$15,"Snowball",$J293:W293))))</f>
        <v>0</v>
      </c>
      <c r="Y293" s="3">
        <f t="shared" si="538"/>
        <v>0</v>
      </c>
      <c r="Z293" s="104">
        <f t="shared" si="569"/>
        <v>0</v>
      </c>
      <c r="AA293" s="3">
        <f t="shared" si="570"/>
        <v>0</v>
      </c>
      <c r="AB293" s="3">
        <f t="shared" si="571"/>
        <v>0</v>
      </c>
      <c r="AC293" s="3">
        <f t="shared" si="502"/>
        <v>0</v>
      </c>
      <c r="AD293" s="3">
        <f t="shared" si="503"/>
        <v>0</v>
      </c>
      <c r="AE293" s="3">
        <f>IF(Z293=0,0,IF(AB293-AC293=0,0,MIN(AB293-AC293,$D$1-$C293-SUMIF($J$15:AD$15,"Snowball",$J293:AD293))))</f>
        <v>0</v>
      </c>
      <c r="AF293" s="3">
        <f t="shared" si="539"/>
        <v>0</v>
      </c>
      <c r="AG293" s="104">
        <f t="shared" si="572"/>
        <v>0</v>
      </c>
      <c r="AH293" s="3">
        <f t="shared" si="573"/>
        <v>0</v>
      </c>
      <c r="AI293" s="3">
        <f t="shared" si="574"/>
        <v>0</v>
      </c>
      <c r="AJ293" s="3">
        <f t="shared" si="504"/>
        <v>0</v>
      </c>
      <c r="AK293" s="3">
        <f t="shared" si="505"/>
        <v>0</v>
      </c>
      <c r="AL293" s="3">
        <f>IF(AG293=0,0,IF(AI293-AJ293=0,0,MIN(AI293-AJ293,$D$1-$C293-SUMIF($J$15:AK$15,"Snowball",$J293:AK293))))</f>
        <v>0</v>
      </c>
      <c r="AM293" s="3">
        <f t="shared" si="540"/>
        <v>0</v>
      </c>
      <c r="AN293" s="104">
        <f t="shared" si="575"/>
        <v>0</v>
      </c>
      <c r="AO293" s="3">
        <f t="shared" si="576"/>
        <v>0</v>
      </c>
      <c r="AP293" s="3">
        <f t="shared" si="577"/>
        <v>0</v>
      </c>
      <c r="AQ293" s="3">
        <f t="shared" si="506"/>
        <v>0</v>
      </c>
      <c r="AR293" s="3">
        <f t="shared" si="507"/>
        <v>0</v>
      </c>
      <c r="AS293" s="3">
        <f>IF(AN293=0,0,IF(AP293-AQ293=0,0,MIN(AP293-AQ293,$D$1-$C293-SUMIF($J$15:AR$15,"Snowball",$J293:AR293))))</f>
        <v>0</v>
      </c>
      <c r="AT293" s="3">
        <f t="shared" si="541"/>
        <v>0</v>
      </c>
      <c r="AU293" s="104">
        <f t="shared" si="578"/>
        <v>0</v>
      </c>
      <c r="AV293" s="3">
        <f t="shared" si="579"/>
        <v>0</v>
      </c>
      <c r="AW293" s="3">
        <f t="shared" si="580"/>
        <v>0</v>
      </c>
      <c r="AX293" s="3">
        <f t="shared" si="508"/>
        <v>0</v>
      </c>
      <c r="AY293" s="3">
        <f t="shared" si="509"/>
        <v>0</v>
      </c>
      <c r="AZ293" s="3">
        <f>IF(AU293=0,0,IF(AW293-AX293=0,0,MIN(AW293-AX293,$D$1-$C293-SUMIF($J$15:AY$15,"Snowball",$J293:AY293))))</f>
        <v>0</v>
      </c>
      <c r="BA293" s="3">
        <f t="shared" si="542"/>
        <v>0</v>
      </c>
      <c r="BB293" s="104">
        <f t="shared" si="581"/>
        <v>0</v>
      </c>
      <c r="BC293" s="3">
        <f t="shared" si="582"/>
        <v>0</v>
      </c>
      <c r="BD293" s="3">
        <f t="shared" si="583"/>
        <v>0</v>
      </c>
      <c r="BE293" s="3">
        <f t="shared" si="510"/>
        <v>0</v>
      </c>
      <c r="BF293" s="3">
        <f t="shared" si="511"/>
        <v>0</v>
      </c>
      <c r="BG293" s="3">
        <f>IF(BB293=0,0,IF(BD293-BE293=0,0,MIN(BD293-BE293,$D$1-$C293-SUMIF($J$15:BF$15,"Snowball",$J293:BF293))))</f>
        <v>0</v>
      </c>
      <c r="BH293" s="3">
        <f t="shared" si="543"/>
        <v>0</v>
      </c>
      <c r="BI293" s="104">
        <f t="shared" si="584"/>
        <v>0</v>
      </c>
      <c r="BJ293" s="3">
        <f t="shared" si="585"/>
        <v>0</v>
      </c>
      <c r="BK293" s="3">
        <f t="shared" si="586"/>
        <v>0</v>
      </c>
      <c r="BL293" s="3">
        <f t="shared" si="512"/>
        <v>0</v>
      </c>
      <c r="BM293" s="3">
        <f t="shared" si="513"/>
        <v>0</v>
      </c>
      <c r="BN293" s="3">
        <f>IF(BI293=0,0,IF(BK293-BL293=0,0,MIN(BK293-BL293,$D$1-$C293-SUMIF($J$15:BM$15,"Snowball",$J293:BM293))))</f>
        <v>0</v>
      </c>
      <c r="BO293" s="3">
        <f t="shared" si="544"/>
        <v>0</v>
      </c>
      <c r="BP293" s="104">
        <f t="shared" si="587"/>
        <v>0</v>
      </c>
      <c r="BQ293" s="3">
        <f t="shared" si="588"/>
        <v>0</v>
      </c>
      <c r="BR293" s="3">
        <f t="shared" si="589"/>
        <v>0</v>
      </c>
      <c r="BS293" s="3">
        <f t="shared" si="514"/>
        <v>0</v>
      </c>
      <c r="BT293" s="3">
        <f t="shared" si="515"/>
        <v>0</v>
      </c>
      <c r="BU293" s="3">
        <f>IF(BP293=0,0,IF(BR293-BS293=0,0,MIN(BR293-BS293,$D$1-$C293-SUMIF($J$15:BT$15,"Snowball",$J293:BT293))))</f>
        <v>0</v>
      </c>
      <c r="BV293" s="3">
        <f t="shared" si="545"/>
        <v>0</v>
      </c>
      <c r="BW293" s="104">
        <f t="shared" si="590"/>
        <v>0</v>
      </c>
      <c r="BX293" s="3">
        <f t="shared" si="591"/>
        <v>0</v>
      </c>
      <c r="BY293" s="3">
        <f t="shared" si="592"/>
        <v>0</v>
      </c>
      <c r="BZ293" s="3">
        <f t="shared" si="516"/>
        <v>0</v>
      </c>
      <c r="CA293" s="3">
        <f t="shared" si="517"/>
        <v>0</v>
      </c>
      <c r="CB293" s="3">
        <f>IF(BW293=0,0,IF(BY293-BZ293=0,0,MIN(BY293-BZ293,$D$1-$C293-SUMIF($J$15:CA$15,"Snowball",$J293:CA293))))</f>
        <v>0</v>
      </c>
      <c r="CC293" s="3">
        <f t="shared" si="546"/>
        <v>0</v>
      </c>
      <c r="CD293" s="104">
        <f t="shared" si="593"/>
        <v>0</v>
      </c>
      <c r="CE293" s="3">
        <f t="shared" si="594"/>
        <v>0</v>
      </c>
      <c r="CF293" s="3">
        <f t="shared" si="595"/>
        <v>0</v>
      </c>
      <c r="CG293" s="3">
        <f t="shared" si="518"/>
        <v>0</v>
      </c>
      <c r="CH293" s="3">
        <f t="shared" si="519"/>
        <v>0</v>
      </c>
      <c r="CI293" s="3">
        <f>IF(CD293=0,0,IF(CF293-CG293=0,0,MIN(CF293-CG293,$D$1-$C293-SUMIF($J$15:CH$15,"Snowball",$J293:CH293))))</f>
        <v>0</v>
      </c>
      <c r="CJ293" s="3">
        <f t="shared" si="547"/>
        <v>0</v>
      </c>
      <c r="CK293" s="104">
        <f t="shared" si="596"/>
        <v>0</v>
      </c>
      <c r="CL293" s="3">
        <f t="shared" si="597"/>
        <v>0</v>
      </c>
      <c r="CM293" s="3">
        <f t="shared" si="598"/>
        <v>0</v>
      </c>
      <c r="CN293" s="3">
        <f t="shared" si="520"/>
        <v>0</v>
      </c>
      <c r="CO293" s="3">
        <f t="shared" si="521"/>
        <v>0</v>
      </c>
      <c r="CP293" s="3">
        <f>IF(CK293=0,0,IF(CM293-CN293=0,0,MIN(CM293-CN293,$D$1-$C293-SUMIF($J$15:CO$15,"Snowball",$J293:CO293))))</f>
        <v>0</v>
      </c>
      <c r="CQ293" s="3">
        <f t="shared" si="548"/>
        <v>0</v>
      </c>
      <c r="CR293" s="104">
        <f t="shared" si="599"/>
        <v>0</v>
      </c>
      <c r="CS293" s="3">
        <f t="shared" si="600"/>
        <v>0</v>
      </c>
      <c r="CT293" s="3">
        <f t="shared" si="601"/>
        <v>0</v>
      </c>
      <c r="CU293" s="3">
        <f t="shared" si="522"/>
        <v>0</v>
      </c>
      <c r="CV293" s="3">
        <f t="shared" si="523"/>
        <v>0</v>
      </c>
      <c r="CW293" s="3">
        <f>IF(CR293=0,0,IF(CT293-CU293=0,0,MIN(CT293-CU293,$D$1-$C293-SUMIF($J$15:CV$15,"Snowball",$J293:CV293))))</f>
        <v>0</v>
      </c>
      <c r="CX293" s="3">
        <f t="shared" si="549"/>
        <v>0</v>
      </c>
      <c r="CY293" s="104">
        <f t="shared" si="602"/>
        <v>0</v>
      </c>
      <c r="CZ293" s="3">
        <f t="shared" si="603"/>
        <v>0</v>
      </c>
      <c r="DA293" s="3">
        <f t="shared" si="604"/>
        <v>0</v>
      </c>
      <c r="DB293" s="3">
        <f t="shared" si="524"/>
        <v>0</v>
      </c>
      <c r="DC293" s="3">
        <f t="shared" si="525"/>
        <v>0</v>
      </c>
      <c r="DD293" s="3">
        <f>IF(CY293=0,0,IF(DA293-DB293=0,0,MIN(DA293-DB293,$D$1-$C293-SUMIF($J$15:DC$15,"Snowball",$J293:DC293))))</f>
        <v>0</v>
      </c>
      <c r="DE293" s="3">
        <f t="shared" si="550"/>
        <v>0</v>
      </c>
      <c r="DF293" s="104">
        <f t="shared" si="605"/>
        <v>0</v>
      </c>
      <c r="DG293" s="3">
        <f t="shared" si="606"/>
        <v>0</v>
      </c>
      <c r="DH293" s="3">
        <f t="shared" si="607"/>
        <v>0</v>
      </c>
      <c r="DI293" s="3">
        <f t="shared" si="526"/>
        <v>0</v>
      </c>
      <c r="DJ293" s="3">
        <f t="shared" si="527"/>
        <v>0</v>
      </c>
      <c r="DK293" s="3">
        <f>IF(DF293=0,0,IF(DH293-DI293=0,0,MIN(DH293-DI293,$D$1-$C293-SUMIF($J$15:DJ$15,"Snowball",$J293:DJ293))))</f>
        <v>0</v>
      </c>
      <c r="DL293" s="3">
        <f t="shared" si="551"/>
        <v>0</v>
      </c>
      <c r="DM293" s="104">
        <f t="shared" si="608"/>
        <v>0</v>
      </c>
      <c r="DN293" s="3">
        <f t="shared" si="609"/>
        <v>0</v>
      </c>
      <c r="DO293" s="3">
        <f t="shared" si="610"/>
        <v>0</v>
      </c>
      <c r="DP293" s="3">
        <f t="shared" si="528"/>
        <v>0</v>
      </c>
      <c r="DQ293" s="3">
        <f t="shared" si="529"/>
        <v>0</v>
      </c>
      <c r="DR293" s="3">
        <f>IF(DM293=0,0,IF(DO293-DP293=0,0,MIN(DO293-DP293,$D$1-$C293-SUMIF($J$15:DQ$15,"Snowball",$J293:DQ293))))</f>
        <v>0</v>
      </c>
      <c r="DS293" s="3">
        <f t="shared" si="552"/>
        <v>0</v>
      </c>
      <c r="DT293" s="104">
        <f t="shared" si="611"/>
        <v>0</v>
      </c>
      <c r="DU293" s="3">
        <f t="shared" si="612"/>
        <v>0</v>
      </c>
      <c r="DV293" s="3">
        <f t="shared" si="613"/>
        <v>0</v>
      </c>
      <c r="DW293" s="3">
        <f t="shared" si="530"/>
        <v>0</v>
      </c>
      <c r="DX293" s="3">
        <f t="shared" si="531"/>
        <v>0</v>
      </c>
      <c r="DY293" s="3">
        <f>IF(DT293=0,0,IF(DV293-DW293=0,0,MIN(DV293-DW293,$D$1-$C293-SUMIF($J$15:DX$15,"Snowball",$J293:DX293))))</f>
        <v>0</v>
      </c>
      <c r="DZ293" s="3">
        <f t="shared" si="553"/>
        <v>0</v>
      </c>
      <c r="EA293" s="104">
        <f t="shared" si="614"/>
        <v>0</v>
      </c>
      <c r="EB293" s="3">
        <f t="shared" si="615"/>
        <v>0</v>
      </c>
      <c r="EC293" s="3">
        <f t="shared" si="616"/>
        <v>0</v>
      </c>
      <c r="ED293" s="3">
        <f t="shared" si="532"/>
        <v>0</v>
      </c>
      <c r="EE293" s="3">
        <f t="shared" si="533"/>
        <v>0</v>
      </c>
      <c r="EF293" s="3">
        <f>IF(EA293=0,0,IF(EC293-ED293=0,0,MIN(EC293-ED293,$D$1-$C293-SUMIF($J$15:EE$15,"Snowball",$J293:EE293))))</f>
        <v>0</v>
      </c>
      <c r="EG293" s="3">
        <f t="shared" si="554"/>
        <v>0</v>
      </c>
      <c r="EH293" s="104">
        <f t="shared" si="617"/>
        <v>0</v>
      </c>
      <c r="EI293" s="3">
        <f t="shared" si="618"/>
        <v>0</v>
      </c>
      <c r="EJ293" s="3">
        <f t="shared" si="619"/>
        <v>0</v>
      </c>
      <c r="EK293" s="3">
        <f t="shared" si="534"/>
        <v>0</v>
      </c>
      <c r="EL293" s="3">
        <f t="shared" si="535"/>
        <v>0</v>
      </c>
      <c r="EM293" s="3">
        <f>IF(EH293=0,0,IF(EJ293-EK293=0,0,MIN(EJ293-EK293,$D$1-$C293-SUMIF($J$15:EL$15,"Snowball",$J293:EL293))))</f>
        <v>0</v>
      </c>
      <c r="EN293" s="3">
        <f t="shared" si="555"/>
        <v>0</v>
      </c>
    </row>
    <row r="294" spans="1:144" x14ac:dyDescent="0.25">
      <c r="A294" s="1" t="s">
        <v>294</v>
      </c>
      <c r="B294" s="76">
        <f t="shared" si="556"/>
        <v>0</v>
      </c>
      <c r="C294" s="3">
        <f t="shared" si="557"/>
        <v>0</v>
      </c>
      <c r="D294" s="101">
        <f t="shared" si="558"/>
        <v>0</v>
      </c>
      <c r="E294" s="104">
        <f t="shared" si="559"/>
        <v>0</v>
      </c>
      <c r="F294" s="3">
        <f t="shared" si="560"/>
        <v>0</v>
      </c>
      <c r="G294" s="3">
        <f t="shared" si="561"/>
        <v>0</v>
      </c>
      <c r="H294" s="3">
        <f t="shared" si="496"/>
        <v>0</v>
      </c>
      <c r="I294" s="3">
        <f t="shared" si="497"/>
        <v>0</v>
      </c>
      <c r="J294" s="3">
        <f t="shared" si="562"/>
        <v>0</v>
      </c>
      <c r="K294" s="3">
        <f t="shared" si="536"/>
        <v>0</v>
      </c>
      <c r="L294" s="104">
        <f t="shared" si="563"/>
        <v>0</v>
      </c>
      <c r="M294" s="3">
        <f t="shared" si="564"/>
        <v>0</v>
      </c>
      <c r="N294" s="3">
        <f t="shared" si="565"/>
        <v>0</v>
      </c>
      <c r="O294" s="3">
        <f t="shared" si="498"/>
        <v>0</v>
      </c>
      <c r="P294" s="3">
        <f t="shared" si="499"/>
        <v>0</v>
      </c>
      <c r="Q294" s="3">
        <f>IF(L294=0,0,IF(N294-O294=0,0,MIN(N294-O294,$D$1-$C294-SUMIF($J$15:P$15,"Snowball",$J294:P294))))</f>
        <v>0</v>
      </c>
      <c r="R294" s="3">
        <f t="shared" si="537"/>
        <v>0</v>
      </c>
      <c r="S294" s="104">
        <f t="shared" si="566"/>
        <v>0</v>
      </c>
      <c r="T294" s="3">
        <f t="shared" si="567"/>
        <v>0</v>
      </c>
      <c r="U294" s="3">
        <f t="shared" si="568"/>
        <v>0</v>
      </c>
      <c r="V294" s="3">
        <f t="shared" si="500"/>
        <v>0</v>
      </c>
      <c r="W294" s="3">
        <f t="shared" si="501"/>
        <v>0</v>
      </c>
      <c r="X294" s="3">
        <f>IF(S294=0,0,IF(U294-V294=0,0,MIN(U294-V294,$D$1-$C294-SUMIF($J$15:W$15,"Snowball",$J294:W294))))</f>
        <v>0</v>
      </c>
      <c r="Y294" s="3">
        <f t="shared" si="538"/>
        <v>0</v>
      </c>
      <c r="Z294" s="104">
        <f t="shared" si="569"/>
        <v>0</v>
      </c>
      <c r="AA294" s="3">
        <f t="shared" si="570"/>
        <v>0</v>
      </c>
      <c r="AB294" s="3">
        <f t="shared" si="571"/>
        <v>0</v>
      </c>
      <c r="AC294" s="3">
        <f t="shared" si="502"/>
        <v>0</v>
      </c>
      <c r="AD294" s="3">
        <f t="shared" si="503"/>
        <v>0</v>
      </c>
      <c r="AE294" s="3">
        <f>IF(Z294=0,0,IF(AB294-AC294=0,0,MIN(AB294-AC294,$D$1-$C294-SUMIF($J$15:AD$15,"Snowball",$J294:AD294))))</f>
        <v>0</v>
      </c>
      <c r="AF294" s="3">
        <f t="shared" si="539"/>
        <v>0</v>
      </c>
      <c r="AG294" s="104">
        <f t="shared" si="572"/>
        <v>0</v>
      </c>
      <c r="AH294" s="3">
        <f t="shared" si="573"/>
        <v>0</v>
      </c>
      <c r="AI294" s="3">
        <f t="shared" si="574"/>
        <v>0</v>
      </c>
      <c r="AJ294" s="3">
        <f t="shared" si="504"/>
        <v>0</v>
      </c>
      <c r="AK294" s="3">
        <f t="shared" si="505"/>
        <v>0</v>
      </c>
      <c r="AL294" s="3">
        <f>IF(AG294=0,0,IF(AI294-AJ294=0,0,MIN(AI294-AJ294,$D$1-$C294-SUMIF($J$15:AK$15,"Snowball",$J294:AK294))))</f>
        <v>0</v>
      </c>
      <c r="AM294" s="3">
        <f t="shared" si="540"/>
        <v>0</v>
      </c>
      <c r="AN294" s="104">
        <f t="shared" si="575"/>
        <v>0</v>
      </c>
      <c r="AO294" s="3">
        <f t="shared" si="576"/>
        <v>0</v>
      </c>
      <c r="AP294" s="3">
        <f t="shared" si="577"/>
        <v>0</v>
      </c>
      <c r="AQ294" s="3">
        <f t="shared" si="506"/>
        <v>0</v>
      </c>
      <c r="AR294" s="3">
        <f t="shared" si="507"/>
        <v>0</v>
      </c>
      <c r="AS294" s="3">
        <f>IF(AN294=0,0,IF(AP294-AQ294=0,0,MIN(AP294-AQ294,$D$1-$C294-SUMIF($J$15:AR$15,"Snowball",$J294:AR294))))</f>
        <v>0</v>
      </c>
      <c r="AT294" s="3">
        <f t="shared" si="541"/>
        <v>0</v>
      </c>
      <c r="AU294" s="104">
        <f t="shared" si="578"/>
        <v>0</v>
      </c>
      <c r="AV294" s="3">
        <f t="shared" si="579"/>
        <v>0</v>
      </c>
      <c r="AW294" s="3">
        <f t="shared" si="580"/>
        <v>0</v>
      </c>
      <c r="AX294" s="3">
        <f t="shared" si="508"/>
        <v>0</v>
      </c>
      <c r="AY294" s="3">
        <f t="shared" si="509"/>
        <v>0</v>
      </c>
      <c r="AZ294" s="3">
        <f>IF(AU294=0,0,IF(AW294-AX294=0,0,MIN(AW294-AX294,$D$1-$C294-SUMIF($J$15:AY$15,"Snowball",$J294:AY294))))</f>
        <v>0</v>
      </c>
      <c r="BA294" s="3">
        <f t="shared" si="542"/>
        <v>0</v>
      </c>
      <c r="BB294" s="104">
        <f t="shared" si="581"/>
        <v>0</v>
      </c>
      <c r="BC294" s="3">
        <f t="shared" si="582"/>
        <v>0</v>
      </c>
      <c r="BD294" s="3">
        <f t="shared" si="583"/>
        <v>0</v>
      </c>
      <c r="BE294" s="3">
        <f t="shared" si="510"/>
        <v>0</v>
      </c>
      <c r="BF294" s="3">
        <f t="shared" si="511"/>
        <v>0</v>
      </c>
      <c r="BG294" s="3">
        <f>IF(BB294=0,0,IF(BD294-BE294=0,0,MIN(BD294-BE294,$D$1-$C294-SUMIF($J$15:BF$15,"Snowball",$J294:BF294))))</f>
        <v>0</v>
      </c>
      <c r="BH294" s="3">
        <f t="shared" si="543"/>
        <v>0</v>
      </c>
      <c r="BI294" s="104">
        <f t="shared" si="584"/>
        <v>0</v>
      </c>
      <c r="BJ294" s="3">
        <f t="shared" si="585"/>
        <v>0</v>
      </c>
      <c r="BK294" s="3">
        <f t="shared" si="586"/>
        <v>0</v>
      </c>
      <c r="BL294" s="3">
        <f t="shared" si="512"/>
        <v>0</v>
      </c>
      <c r="BM294" s="3">
        <f t="shared" si="513"/>
        <v>0</v>
      </c>
      <c r="BN294" s="3">
        <f>IF(BI294=0,0,IF(BK294-BL294=0,0,MIN(BK294-BL294,$D$1-$C294-SUMIF($J$15:BM$15,"Snowball",$J294:BM294))))</f>
        <v>0</v>
      </c>
      <c r="BO294" s="3">
        <f t="shared" si="544"/>
        <v>0</v>
      </c>
      <c r="BP294" s="104">
        <f t="shared" si="587"/>
        <v>0</v>
      </c>
      <c r="BQ294" s="3">
        <f t="shared" si="588"/>
        <v>0</v>
      </c>
      <c r="BR294" s="3">
        <f t="shared" si="589"/>
        <v>0</v>
      </c>
      <c r="BS294" s="3">
        <f t="shared" si="514"/>
        <v>0</v>
      </c>
      <c r="BT294" s="3">
        <f t="shared" si="515"/>
        <v>0</v>
      </c>
      <c r="BU294" s="3">
        <f>IF(BP294=0,0,IF(BR294-BS294=0,0,MIN(BR294-BS294,$D$1-$C294-SUMIF($J$15:BT$15,"Snowball",$J294:BT294))))</f>
        <v>0</v>
      </c>
      <c r="BV294" s="3">
        <f t="shared" si="545"/>
        <v>0</v>
      </c>
      <c r="BW294" s="104">
        <f t="shared" si="590"/>
        <v>0</v>
      </c>
      <c r="BX294" s="3">
        <f t="shared" si="591"/>
        <v>0</v>
      </c>
      <c r="BY294" s="3">
        <f t="shared" si="592"/>
        <v>0</v>
      </c>
      <c r="BZ294" s="3">
        <f t="shared" si="516"/>
        <v>0</v>
      </c>
      <c r="CA294" s="3">
        <f t="shared" si="517"/>
        <v>0</v>
      </c>
      <c r="CB294" s="3">
        <f>IF(BW294=0,0,IF(BY294-BZ294=0,0,MIN(BY294-BZ294,$D$1-$C294-SUMIF($J$15:CA$15,"Snowball",$J294:CA294))))</f>
        <v>0</v>
      </c>
      <c r="CC294" s="3">
        <f t="shared" si="546"/>
        <v>0</v>
      </c>
      <c r="CD294" s="104">
        <f t="shared" si="593"/>
        <v>0</v>
      </c>
      <c r="CE294" s="3">
        <f t="shared" si="594"/>
        <v>0</v>
      </c>
      <c r="CF294" s="3">
        <f t="shared" si="595"/>
        <v>0</v>
      </c>
      <c r="CG294" s="3">
        <f t="shared" si="518"/>
        <v>0</v>
      </c>
      <c r="CH294" s="3">
        <f t="shared" si="519"/>
        <v>0</v>
      </c>
      <c r="CI294" s="3">
        <f>IF(CD294=0,0,IF(CF294-CG294=0,0,MIN(CF294-CG294,$D$1-$C294-SUMIF($J$15:CH$15,"Snowball",$J294:CH294))))</f>
        <v>0</v>
      </c>
      <c r="CJ294" s="3">
        <f t="shared" si="547"/>
        <v>0</v>
      </c>
      <c r="CK294" s="104">
        <f t="shared" si="596"/>
        <v>0</v>
      </c>
      <c r="CL294" s="3">
        <f t="shared" si="597"/>
        <v>0</v>
      </c>
      <c r="CM294" s="3">
        <f t="shared" si="598"/>
        <v>0</v>
      </c>
      <c r="CN294" s="3">
        <f t="shared" si="520"/>
        <v>0</v>
      </c>
      <c r="CO294" s="3">
        <f t="shared" si="521"/>
        <v>0</v>
      </c>
      <c r="CP294" s="3">
        <f>IF(CK294=0,0,IF(CM294-CN294=0,0,MIN(CM294-CN294,$D$1-$C294-SUMIF($J$15:CO$15,"Snowball",$J294:CO294))))</f>
        <v>0</v>
      </c>
      <c r="CQ294" s="3">
        <f t="shared" si="548"/>
        <v>0</v>
      </c>
      <c r="CR294" s="104">
        <f t="shared" si="599"/>
        <v>0</v>
      </c>
      <c r="CS294" s="3">
        <f t="shared" si="600"/>
        <v>0</v>
      </c>
      <c r="CT294" s="3">
        <f t="shared" si="601"/>
        <v>0</v>
      </c>
      <c r="CU294" s="3">
        <f t="shared" si="522"/>
        <v>0</v>
      </c>
      <c r="CV294" s="3">
        <f t="shared" si="523"/>
        <v>0</v>
      </c>
      <c r="CW294" s="3">
        <f>IF(CR294=0,0,IF(CT294-CU294=0,0,MIN(CT294-CU294,$D$1-$C294-SUMIF($J$15:CV$15,"Snowball",$J294:CV294))))</f>
        <v>0</v>
      </c>
      <c r="CX294" s="3">
        <f t="shared" si="549"/>
        <v>0</v>
      </c>
      <c r="CY294" s="104">
        <f t="shared" si="602"/>
        <v>0</v>
      </c>
      <c r="CZ294" s="3">
        <f t="shared" si="603"/>
        <v>0</v>
      </c>
      <c r="DA294" s="3">
        <f t="shared" si="604"/>
        <v>0</v>
      </c>
      <c r="DB294" s="3">
        <f t="shared" si="524"/>
        <v>0</v>
      </c>
      <c r="DC294" s="3">
        <f t="shared" si="525"/>
        <v>0</v>
      </c>
      <c r="DD294" s="3">
        <f>IF(CY294=0,0,IF(DA294-DB294=0,0,MIN(DA294-DB294,$D$1-$C294-SUMIF($J$15:DC$15,"Snowball",$J294:DC294))))</f>
        <v>0</v>
      </c>
      <c r="DE294" s="3">
        <f t="shared" si="550"/>
        <v>0</v>
      </c>
      <c r="DF294" s="104">
        <f t="shared" si="605"/>
        <v>0</v>
      </c>
      <c r="DG294" s="3">
        <f t="shared" si="606"/>
        <v>0</v>
      </c>
      <c r="DH294" s="3">
        <f t="shared" si="607"/>
        <v>0</v>
      </c>
      <c r="DI294" s="3">
        <f t="shared" si="526"/>
        <v>0</v>
      </c>
      <c r="DJ294" s="3">
        <f t="shared" si="527"/>
        <v>0</v>
      </c>
      <c r="DK294" s="3">
        <f>IF(DF294=0,0,IF(DH294-DI294=0,0,MIN(DH294-DI294,$D$1-$C294-SUMIF($J$15:DJ$15,"Snowball",$J294:DJ294))))</f>
        <v>0</v>
      </c>
      <c r="DL294" s="3">
        <f t="shared" si="551"/>
        <v>0</v>
      </c>
      <c r="DM294" s="104">
        <f t="shared" si="608"/>
        <v>0</v>
      </c>
      <c r="DN294" s="3">
        <f t="shared" si="609"/>
        <v>0</v>
      </c>
      <c r="DO294" s="3">
        <f t="shared" si="610"/>
        <v>0</v>
      </c>
      <c r="DP294" s="3">
        <f t="shared" si="528"/>
        <v>0</v>
      </c>
      <c r="DQ294" s="3">
        <f t="shared" si="529"/>
        <v>0</v>
      </c>
      <c r="DR294" s="3">
        <f>IF(DM294=0,0,IF(DO294-DP294=0,0,MIN(DO294-DP294,$D$1-$C294-SUMIF($J$15:DQ$15,"Snowball",$J294:DQ294))))</f>
        <v>0</v>
      </c>
      <c r="DS294" s="3">
        <f t="shared" si="552"/>
        <v>0</v>
      </c>
      <c r="DT294" s="104">
        <f t="shared" si="611"/>
        <v>0</v>
      </c>
      <c r="DU294" s="3">
        <f t="shared" si="612"/>
        <v>0</v>
      </c>
      <c r="DV294" s="3">
        <f t="shared" si="613"/>
        <v>0</v>
      </c>
      <c r="DW294" s="3">
        <f t="shared" si="530"/>
        <v>0</v>
      </c>
      <c r="DX294" s="3">
        <f t="shared" si="531"/>
        <v>0</v>
      </c>
      <c r="DY294" s="3">
        <f>IF(DT294=0,0,IF(DV294-DW294=0,0,MIN(DV294-DW294,$D$1-$C294-SUMIF($J$15:DX$15,"Snowball",$J294:DX294))))</f>
        <v>0</v>
      </c>
      <c r="DZ294" s="3">
        <f t="shared" si="553"/>
        <v>0</v>
      </c>
      <c r="EA294" s="104">
        <f t="shared" si="614"/>
        <v>0</v>
      </c>
      <c r="EB294" s="3">
        <f t="shared" si="615"/>
        <v>0</v>
      </c>
      <c r="EC294" s="3">
        <f t="shared" si="616"/>
        <v>0</v>
      </c>
      <c r="ED294" s="3">
        <f t="shared" si="532"/>
        <v>0</v>
      </c>
      <c r="EE294" s="3">
        <f t="shared" si="533"/>
        <v>0</v>
      </c>
      <c r="EF294" s="3">
        <f>IF(EA294=0,0,IF(EC294-ED294=0,0,MIN(EC294-ED294,$D$1-$C294-SUMIF($J$15:EE$15,"Snowball",$J294:EE294))))</f>
        <v>0</v>
      </c>
      <c r="EG294" s="3">
        <f t="shared" si="554"/>
        <v>0</v>
      </c>
      <c r="EH294" s="104">
        <f t="shared" si="617"/>
        <v>0</v>
      </c>
      <c r="EI294" s="3">
        <f t="shared" si="618"/>
        <v>0</v>
      </c>
      <c r="EJ294" s="3">
        <f t="shared" si="619"/>
        <v>0</v>
      </c>
      <c r="EK294" s="3">
        <f t="shared" si="534"/>
        <v>0</v>
      </c>
      <c r="EL294" s="3">
        <f t="shared" si="535"/>
        <v>0</v>
      </c>
      <c r="EM294" s="3">
        <f>IF(EH294=0,0,IF(EJ294-EK294=0,0,MIN(EJ294-EK294,$D$1-$C294-SUMIF($J$15:EL$15,"Snowball",$J294:EL294))))</f>
        <v>0</v>
      </c>
      <c r="EN294" s="3">
        <f t="shared" si="555"/>
        <v>0</v>
      </c>
    </row>
    <row r="295" spans="1:144" x14ac:dyDescent="0.25">
      <c r="A295" s="1" t="s">
        <v>295</v>
      </c>
      <c r="B295" s="76">
        <f t="shared" si="556"/>
        <v>0</v>
      </c>
      <c r="C295" s="3">
        <f t="shared" si="557"/>
        <v>0</v>
      </c>
      <c r="D295" s="101">
        <f t="shared" si="558"/>
        <v>0</v>
      </c>
      <c r="E295" s="104">
        <f t="shared" si="559"/>
        <v>0</v>
      </c>
      <c r="F295" s="3">
        <f t="shared" si="560"/>
        <v>0</v>
      </c>
      <c r="G295" s="3">
        <f t="shared" si="561"/>
        <v>0</v>
      </c>
      <c r="H295" s="3">
        <f t="shared" si="496"/>
        <v>0</v>
      </c>
      <c r="I295" s="3">
        <f t="shared" si="497"/>
        <v>0</v>
      </c>
      <c r="J295" s="3">
        <f t="shared" si="562"/>
        <v>0</v>
      </c>
      <c r="K295" s="3">
        <f t="shared" si="536"/>
        <v>0</v>
      </c>
      <c r="L295" s="104">
        <f t="shared" si="563"/>
        <v>0</v>
      </c>
      <c r="M295" s="3">
        <f t="shared" si="564"/>
        <v>0</v>
      </c>
      <c r="N295" s="3">
        <f t="shared" si="565"/>
        <v>0</v>
      </c>
      <c r="O295" s="3">
        <f t="shared" si="498"/>
        <v>0</v>
      </c>
      <c r="P295" s="3">
        <f t="shared" si="499"/>
        <v>0</v>
      </c>
      <c r="Q295" s="3">
        <f>IF(L295=0,0,IF(N295-O295=0,0,MIN(N295-O295,$D$1-$C295-SUMIF($J$15:P$15,"Snowball",$J295:P295))))</f>
        <v>0</v>
      </c>
      <c r="R295" s="3">
        <f t="shared" si="537"/>
        <v>0</v>
      </c>
      <c r="S295" s="104">
        <f t="shared" si="566"/>
        <v>0</v>
      </c>
      <c r="T295" s="3">
        <f t="shared" si="567"/>
        <v>0</v>
      </c>
      <c r="U295" s="3">
        <f t="shared" si="568"/>
        <v>0</v>
      </c>
      <c r="V295" s="3">
        <f t="shared" si="500"/>
        <v>0</v>
      </c>
      <c r="W295" s="3">
        <f t="shared" si="501"/>
        <v>0</v>
      </c>
      <c r="X295" s="3">
        <f>IF(S295=0,0,IF(U295-V295=0,0,MIN(U295-V295,$D$1-$C295-SUMIF($J$15:W$15,"Snowball",$J295:W295))))</f>
        <v>0</v>
      </c>
      <c r="Y295" s="3">
        <f t="shared" si="538"/>
        <v>0</v>
      </c>
      <c r="Z295" s="104">
        <f t="shared" si="569"/>
        <v>0</v>
      </c>
      <c r="AA295" s="3">
        <f t="shared" si="570"/>
        <v>0</v>
      </c>
      <c r="AB295" s="3">
        <f t="shared" si="571"/>
        <v>0</v>
      </c>
      <c r="AC295" s="3">
        <f t="shared" si="502"/>
        <v>0</v>
      </c>
      <c r="AD295" s="3">
        <f t="shared" si="503"/>
        <v>0</v>
      </c>
      <c r="AE295" s="3">
        <f>IF(Z295=0,0,IF(AB295-AC295=0,0,MIN(AB295-AC295,$D$1-$C295-SUMIF($J$15:AD$15,"Snowball",$J295:AD295))))</f>
        <v>0</v>
      </c>
      <c r="AF295" s="3">
        <f t="shared" si="539"/>
        <v>0</v>
      </c>
      <c r="AG295" s="104">
        <f t="shared" si="572"/>
        <v>0</v>
      </c>
      <c r="AH295" s="3">
        <f t="shared" si="573"/>
        <v>0</v>
      </c>
      <c r="AI295" s="3">
        <f t="shared" si="574"/>
        <v>0</v>
      </c>
      <c r="AJ295" s="3">
        <f t="shared" si="504"/>
        <v>0</v>
      </c>
      <c r="AK295" s="3">
        <f t="shared" si="505"/>
        <v>0</v>
      </c>
      <c r="AL295" s="3">
        <f>IF(AG295=0,0,IF(AI295-AJ295=0,0,MIN(AI295-AJ295,$D$1-$C295-SUMIF($J$15:AK$15,"Snowball",$J295:AK295))))</f>
        <v>0</v>
      </c>
      <c r="AM295" s="3">
        <f t="shared" si="540"/>
        <v>0</v>
      </c>
      <c r="AN295" s="104">
        <f t="shared" si="575"/>
        <v>0</v>
      </c>
      <c r="AO295" s="3">
        <f t="shared" si="576"/>
        <v>0</v>
      </c>
      <c r="AP295" s="3">
        <f t="shared" si="577"/>
        <v>0</v>
      </c>
      <c r="AQ295" s="3">
        <f t="shared" si="506"/>
        <v>0</v>
      </c>
      <c r="AR295" s="3">
        <f t="shared" si="507"/>
        <v>0</v>
      </c>
      <c r="AS295" s="3">
        <f>IF(AN295=0,0,IF(AP295-AQ295=0,0,MIN(AP295-AQ295,$D$1-$C295-SUMIF($J$15:AR$15,"Snowball",$J295:AR295))))</f>
        <v>0</v>
      </c>
      <c r="AT295" s="3">
        <f t="shared" si="541"/>
        <v>0</v>
      </c>
      <c r="AU295" s="104">
        <f t="shared" si="578"/>
        <v>0</v>
      </c>
      <c r="AV295" s="3">
        <f t="shared" si="579"/>
        <v>0</v>
      </c>
      <c r="AW295" s="3">
        <f t="shared" si="580"/>
        <v>0</v>
      </c>
      <c r="AX295" s="3">
        <f t="shared" si="508"/>
        <v>0</v>
      </c>
      <c r="AY295" s="3">
        <f t="shared" si="509"/>
        <v>0</v>
      </c>
      <c r="AZ295" s="3">
        <f>IF(AU295=0,0,IF(AW295-AX295=0,0,MIN(AW295-AX295,$D$1-$C295-SUMIF($J$15:AY$15,"Snowball",$J295:AY295))))</f>
        <v>0</v>
      </c>
      <c r="BA295" s="3">
        <f t="shared" si="542"/>
        <v>0</v>
      </c>
      <c r="BB295" s="104">
        <f t="shared" si="581"/>
        <v>0</v>
      </c>
      <c r="BC295" s="3">
        <f t="shared" si="582"/>
        <v>0</v>
      </c>
      <c r="BD295" s="3">
        <f t="shared" si="583"/>
        <v>0</v>
      </c>
      <c r="BE295" s="3">
        <f t="shared" si="510"/>
        <v>0</v>
      </c>
      <c r="BF295" s="3">
        <f t="shared" si="511"/>
        <v>0</v>
      </c>
      <c r="BG295" s="3">
        <f>IF(BB295=0,0,IF(BD295-BE295=0,0,MIN(BD295-BE295,$D$1-$C295-SUMIF($J$15:BF$15,"Snowball",$J295:BF295))))</f>
        <v>0</v>
      </c>
      <c r="BH295" s="3">
        <f t="shared" si="543"/>
        <v>0</v>
      </c>
      <c r="BI295" s="104">
        <f t="shared" si="584"/>
        <v>0</v>
      </c>
      <c r="BJ295" s="3">
        <f t="shared" si="585"/>
        <v>0</v>
      </c>
      <c r="BK295" s="3">
        <f t="shared" si="586"/>
        <v>0</v>
      </c>
      <c r="BL295" s="3">
        <f t="shared" si="512"/>
        <v>0</v>
      </c>
      <c r="BM295" s="3">
        <f t="shared" si="513"/>
        <v>0</v>
      </c>
      <c r="BN295" s="3">
        <f>IF(BI295=0,0,IF(BK295-BL295=0,0,MIN(BK295-BL295,$D$1-$C295-SUMIF($J$15:BM$15,"Snowball",$J295:BM295))))</f>
        <v>0</v>
      </c>
      <c r="BO295" s="3">
        <f t="shared" si="544"/>
        <v>0</v>
      </c>
      <c r="BP295" s="104">
        <f t="shared" si="587"/>
        <v>0</v>
      </c>
      <c r="BQ295" s="3">
        <f t="shared" si="588"/>
        <v>0</v>
      </c>
      <c r="BR295" s="3">
        <f t="shared" si="589"/>
        <v>0</v>
      </c>
      <c r="BS295" s="3">
        <f t="shared" si="514"/>
        <v>0</v>
      </c>
      <c r="BT295" s="3">
        <f t="shared" si="515"/>
        <v>0</v>
      </c>
      <c r="BU295" s="3">
        <f>IF(BP295=0,0,IF(BR295-BS295=0,0,MIN(BR295-BS295,$D$1-$C295-SUMIF($J$15:BT$15,"Snowball",$J295:BT295))))</f>
        <v>0</v>
      </c>
      <c r="BV295" s="3">
        <f t="shared" si="545"/>
        <v>0</v>
      </c>
      <c r="BW295" s="104">
        <f t="shared" si="590"/>
        <v>0</v>
      </c>
      <c r="BX295" s="3">
        <f t="shared" si="591"/>
        <v>0</v>
      </c>
      <c r="BY295" s="3">
        <f t="shared" si="592"/>
        <v>0</v>
      </c>
      <c r="BZ295" s="3">
        <f t="shared" si="516"/>
        <v>0</v>
      </c>
      <c r="CA295" s="3">
        <f t="shared" si="517"/>
        <v>0</v>
      </c>
      <c r="CB295" s="3">
        <f>IF(BW295=0,0,IF(BY295-BZ295=0,0,MIN(BY295-BZ295,$D$1-$C295-SUMIF($J$15:CA$15,"Snowball",$J295:CA295))))</f>
        <v>0</v>
      </c>
      <c r="CC295" s="3">
        <f t="shared" si="546"/>
        <v>0</v>
      </c>
      <c r="CD295" s="104">
        <f t="shared" si="593"/>
        <v>0</v>
      </c>
      <c r="CE295" s="3">
        <f t="shared" si="594"/>
        <v>0</v>
      </c>
      <c r="CF295" s="3">
        <f t="shared" si="595"/>
        <v>0</v>
      </c>
      <c r="CG295" s="3">
        <f t="shared" si="518"/>
        <v>0</v>
      </c>
      <c r="CH295" s="3">
        <f t="shared" si="519"/>
        <v>0</v>
      </c>
      <c r="CI295" s="3">
        <f>IF(CD295=0,0,IF(CF295-CG295=0,0,MIN(CF295-CG295,$D$1-$C295-SUMIF($J$15:CH$15,"Snowball",$J295:CH295))))</f>
        <v>0</v>
      </c>
      <c r="CJ295" s="3">
        <f t="shared" si="547"/>
        <v>0</v>
      </c>
      <c r="CK295" s="104">
        <f t="shared" si="596"/>
        <v>0</v>
      </c>
      <c r="CL295" s="3">
        <f t="shared" si="597"/>
        <v>0</v>
      </c>
      <c r="CM295" s="3">
        <f t="shared" si="598"/>
        <v>0</v>
      </c>
      <c r="CN295" s="3">
        <f t="shared" si="520"/>
        <v>0</v>
      </c>
      <c r="CO295" s="3">
        <f t="shared" si="521"/>
        <v>0</v>
      </c>
      <c r="CP295" s="3">
        <f>IF(CK295=0,0,IF(CM295-CN295=0,0,MIN(CM295-CN295,$D$1-$C295-SUMIF($J$15:CO$15,"Snowball",$J295:CO295))))</f>
        <v>0</v>
      </c>
      <c r="CQ295" s="3">
        <f t="shared" si="548"/>
        <v>0</v>
      </c>
      <c r="CR295" s="104">
        <f t="shared" si="599"/>
        <v>0</v>
      </c>
      <c r="CS295" s="3">
        <f t="shared" si="600"/>
        <v>0</v>
      </c>
      <c r="CT295" s="3">
        <f t="shared" si="601"/>
        <v>0</v>
      </c>
      <c r="CU295" s="3">
        <f t="shared" si="522"/>
        <v>0</v>
      </c>
      <c r="CV295" s="3">
        <f t="shared" si="523"/>
        <v>0</v>
      </c>
      <c r="CW295" s="3">
        <f>IF(CR295=0,0,IF(CT295-CU295=0,0,MIN(CT295-CU295,$D$1-$C295-SUMIF($J$15:CV$15,"Snowball",$J295:CV295))))</f>
        <v>0</v>
      </c>
      <c r="CX295" s="3">
        <f t="shared" si="549"/>
        <v>0</v>
      </c>
      <c r="CY295" s="104">
        <f t="shared" si="602"/>
        <v>0</v>
      </c>
      <c r="CZ295" s="3">
        <f t="shared" si="603"/>
        <v>0</v>
      </c>
      <c r="DA295" s="3">
        <f t="shared" si="604"/>
        <v>0</v>
      </c>
      <c r="DB295" s="3">
        <f t="shared" si="524"/>
        <v>0</v>
      </c>
      <c r="DC295" s="3">
        <f t="shared" si="525"/>
        <v>0</v>
      </c>
      <c r="DD295" s="3">
        <f>IF(CY295=0,0,IF(DA295-DB295=0,0,MIN(DA295-DB295,$D$1-$C295-SUMIF($J$15:DC$15,"Snowball",$J295:DC295))))</f>
        <v>0</v>
      </c>
      <c r="DE295" s="3">
        <f t="shared" si="550"/>
        <v>0</v>
      </c>
      <c r="DF295" s="104">
        <f t="shared" si="605"/>
        <v>0</v>
      </c>
      <c r="DG295" s="3">
        <f t="shared" si="606"/>
        <v>0</v>
      </c>
      <c r="DH295" s="3">
        <f t="shared" si="607"/>
        <v>0</v>
      </c>
      <c r="DI295" s="3">
        <f t="shared" si="526"/>
        <v>0</v>
      </c>
      <c r="DJ295" s="3">
        <f t="shared" si="527"/>
        <v>0</v>
      </c>
      <c r="DK295" s="3">
        <f>IF(DF295=0,0,IF(DH295-DI295=0,0,MIN(DH295-DI295,$D$1-$C295-SUMIF($J$15:DJ$15,"Snowball",$J295:DJ295))))</f>
        <v>0</v>
      </c>
      <c r="DL295" s="3">
        <f t="shared" si="551"/>
        <v>0</v>
      </c>
      <c r="DM295" s="104">
        <f t="shared" si="608"/>
        <v>0</v>
      </c>
      <c r="DN295" s="3">
        <f t="shared" si="609"/>
        <v>0</v>
      </c>
      <c r="DO295" s="3">
        <f t="shared" si="610"/>
        <v>0</v>
      </c>
      <c r="DP295" s="3">
        <f t="shared" si="528"/>
        <v>0</v>
      </c>
      <c r="DQ295" s="3">
        <f t="shared" si="529"/>
        <v>0</v>
      </c>
      <c r="DR295" s="3">
        <f>IF(DM295=0,0,IF(DO295-DP295=0,0,MIN(DO295-DP295,$D$1-$C295-SUMIF($J$15:DQ$15,"Snowball",$J295:DQ295))))</f>
        <v>0</v>
      </c>
      <c r="DS295" s="3">
        <f t="shared" si="552"/>
        <v>0</v>
      </c>
      <c r="DT295" s="104">
        <f t="shared" si="611"/>
        <v>0</v>
      </c>
      <c r="DU295" s="3">
        <f t="shared" si="612"/>
        <v>0</v>
      </c>
      <c r="DV295" s="3">
        <f t="shared" si="613"/>
        <v>0</v>
      </c>
      <c r="DW295" s="3">
        <f t="shared" si="530"/>
        <v>0</v>
      </c>
      <c r="DX295" s="3">
        <f t="shared" si="531"/>
        <v>0</v>
      </c>
      <c r="DY295" s="3">
        <f>IF(DT295=0,0,IF(DV295-DW295=0,0,MIN(DV295-DW295,$D$1-$C295-SUMIF($J$15:DX$15,"Snowball",$J295:DX295))))</f>
        <v>0</v>
      </c>
      <c r="DZ295" s="3">
        <f t="shared" si="553"/>
        <v>0</v>
      </c>
      <c r="EA295" s="104">
        <f t="shared" si="614"/>
        <v>0</v>
      </c>
      <c r="EB295" s="3">
        <f t="shared" si="615"/>
        <v>0</v>
      </c>
      <c r="EC295" s="3">
        <f t="shared" si="616"/>
        <v>0</v>
      </c>
      <c r="ED295" s="3">
        <f t="shared" si="532"/>
        <v>0</v>
      </c>
      <c r="EE295" s="3">
        <f t="shared" si="533"/>
        <v>0</v>
      </c>
      <c r="EF295" s="3">
        <f>IF(EA295=0,0,IF(EC295-ED295=0,0,MIN(EC295-ED295,$D$1-$C295-SUMIF($J$15:EE$15,"Snowball",$J295:EE295))))</f>
        <v>0</v>
      </c>
      <c r="EG295" s="3">
        <f t="shared" si="554"/>
        <v>0</v>
      </c>
      <c r="EH295" s="104">
        <f t="shared" si="617"/>
        <v>0</v>
      </c>
      <c r="EI295" s="3">
        <f t="shared" si="618"/>
        <v>0</v>
      </c>
      <c r="EJ295" s="3">
        <f t="shared" si="619"/>
        <v>0</v>
      </c>
      <c r="EK295" s="3">
        <f t="shared" si="534"/>
        <v>0</v>
      </c>
      <c r="EL295" s="3">
        <f t="shared" si="535"/>
        <v>0</v>
      </c>
      <c r="EM295" s="3">
        <f>IF(EH295=0,0,IF(EJ295-EK295=0,0,MIN(EJ295-EK295,$D$1-$C295-SUMIF($J$15:EL$15,"Snowball",$J295:EL295))))</f>
        <v>0</v>
      </c>
      <c r="EN295" s="3">
        <f t="shared" si="555"/>
        <v>0</v>
      </c>
    </row>
    <row r="296" spans="1:144" x14ac:dyDescent="0.25">
      <c r="A296" s="1" t="s">
        <v>296</v>
      </c>
      <c r="B296" s="76">
        <f t="shared" si="556"/>
        <v>0</v>
      </c>
      <c r="C296" s="3">
        <f t="shared" si="557"/>
        <v>0</v>
      </c>
      <c r="D296" s="101">
        <f t="shared" si="558"/>
        <v>0</v>
      </c>
      <c r="E296" s="104">
        <f t="shared" si="559"/>
        <v>0</v>
      </c>
      <c r="F296" s="3">
        <f t="shared" si="560"/>
        <v>0</v>
      </c>
      <c r="G296" s="3">
        <f t="shared" si="561"/>
        <v>0</v>
      </c>
      <c r="H296" s="3">
        <f t="shared" si="496"/>
        <v>0</v>
      </c>
      <c r="I296" s="3">
        <f t="shared" si="497"/>
        <v>0</v>
      </c>
      <c r="J296" s="3">
        <f t="shared" si="562"/>
        <v>0</v>
      </c>
      <c r="K296" s="3">
        <f t="shared" si="536"/>
        <v>0</v>
      </c>
      <c r="L296" s="104">
        <f t="shared" si="563"/>
        <v>0</v>
      </c>
      <c r="M296" s="3">
        <f t="shared" si="564"/>
        <v>0</v>
      </c>
      <c r="N296" s="3">
        <f t="shared" si="565"/>
        <v>0</v>
      </c>
      <c r="O296" s="3">
        <f t="shared" si="498"/>
        <v>0</v>
      </c>
      <c r="P296" s="3">
        <f t="shared" si="499"/>
        <v>0</v>
      </c>
      <c r="Q296" s="3">
        <f>IF(L296=0,0,IF(N296-O296=0,0,MIN(N296-O296,$D$1-$C296-SUMIF($J$15:P$15,"Snowball",$J296:P296))))</f>
        <v>0</v>
      </c>
      <c r="R296" s="3">
        <f t="shared" si="537"/>
        <v>0</v>
      </c>
      <c r="S296" s="104">
        <f t="shared" si="566"/>
        <v>0</v>
      </c>
      <c r="T296" s="3">
        <f t="shared" si="567"/>
        <v>0</v>
      </c>
      <c r="U296" s="3">
        <f t="shared" si="568"/>
        <v>0</v>
      </c>
      <c r="V296" s="3">
        <f t="shared" si="500"/>
        <v>0</v>
      </c>
      <c r="W296" s="3">
        <f t="shared" si="501"/>
        <v>0</v>
      </c>
      <c r="X296" s="3">
        <f>IF(S296=0,0,IF(U296-V296=0,0,MIN(U296-V296,$D$1-$C296-SUMIF($J$15:W$15,"Snowball",$J296:W296))))</f>
        <v>0</v>
      </c>
      <c r="Y296" s="3">
        <f t="shared" si="538"/>
        <v>0</v>
      </c>
      <c r="Z296" s="104">
        <f t="shared" si="569"/>
        <v>0</v>
      </c>
      <c r="AA296" s="3">
        <f t="shared" si="570"/>
        <v>0</v>
      </c>
      <c r="AB296" s="3">
        <f t="shared" si="571"/>
        <v>0</v>
      </c>
      <c r="AC296" s="3">
        <f t="shared" si="502"/>
        <v>0</v>
      </c>
      <c r="AD296" s="3">
        <f t="shared" si="503"/>
        <v>0</v>
      </c>
      <c r="AE296" s="3">
        <f>IF(Z296=0,0,IF(AB296-AC296=0,0,MIN(AB296-AC296,$D$1-$C296-SUMIF($J$15:AD$15,"Snowball",$J296:AD296))))</f>
        <v>0</v>
      </c>
      <c r="AF296" s="3">
        <f t="shared" si="539"/>
        <v>0</v>
      </c>
      <c r="AG296" s="104">
        <f t="shared" si="572"/>
        <v>0</v>
      </c>
      <c r="AH296" s="3">
        <f t="shared" si="573"/>
        <v>0</v>
      </c>
      <c r="AI296" s="3">
        <f t="shared" si="574"/>
        <v>0</v>
      </c>
      <c r="AJ296" s="3">
        <f t="shared" si="504"/>
        <v>0</v>
      </c>
      <c r="AK296" s="3">
        <f t="shared" si="505"/>
        <v>0</v>
      </c>
      <c r="AL296" s="3">
        <f>IF(AG296=0,0,IF(AI296-AJ296=0,0,MIN(AI296-AJ296,$D$1-$C296-SUMIF($J$15:AK$15,"Snowball",$J296:AK296))))</f>
        <v>0</v>
      </c>
      <c r="AM296" s="3">
        <f t="shared" si="540"/>
        <v>0</v>
      </c>
      <c r="AN296" s="104">
        <f t="shared" si="575"/>
        <v>0</v>
      </c>
      <c r="AO296" s="3">
        <f t="shared" si="576"/>
        <v>0</v>
      </c>
      <c r="AP296" s="3">
        <f t="shared" si="577"/>
        <v>0</v>
      </c>
      <c r="AQ296" s="3">
        <f t="shared" si="506"/>
        <v>0</v>
      </c>
      <c r="AR296" s="3">
        <f t="shared" si="507"/>
        <v>0</v>
      </c>
      <c r="AS296" s="3">
        <f>IF(AN296=0,0,IF(AP296-AQ296=0,0,MIN(AP296-AQ296,$D$1-$C296-SUMIF($J$15:AR$15,"Snowball",$J296:AR296))))</f>
        <v>0</v>
      </c>
      <c r="AT296" s="3">
        <f t="shared" si="541"/>
        <v>0</v>
      </c>
      <c r="AU296" s="104">
        <f t="shared" si="578"/>
        <v>0</v>
      </c>
      <c r="AV296" s="3">
        <f t="shared" si="579"/>
        <v>0</v>
      </c>
      <c r="AW296" s="3">
        <f t="shared" si="580"/>
        <v>0</v>
      </c>
      <c r="AX296" s="3">
        <f t="shared" si="508"/>
        <v>0</v>
      </c>
      <c r="AY296" s="3">
        <f t="shared" si="509"/>
        <v>0</v>
      </c>
      <c r="AZ296" s="3">
        <f>IF(AU296=0,0,IF(AW296-AX296=0,0,MIN(AW296-AX296,$D$1-$C296-SUMIF($J$15:AY$15,"Snowball",$J296:AY296))))</f>
        <v>0</v>
      </c>
      <c r="BA296" s="3">
        <f t="shared" si="542"/>
        <v>0</v>
      </c>
      <c r="BB296" s="104">
        <f t="shared" si="581"/>
        <v>0</v>
      </c>
      <c r="BC296" s="3">
        <f t="shared" si="582"/>
        <v>0</v>
      </c>
      <c r="BD296" s="3">
        <f t="shared" si="583"/>
        <v>0</v>
      </c>
      <c r="BE296" s="3">
        <f t="shared" si="510"/>
        <v>0</v>
      </c>
      <c r="BF296" s="3">
        <f t="shared" si="511"/>
        <v>0</v>
      </c>
      <c r="BG296" s="3">
        <f>IF(BB296=0,0,IF(BD296-BE296=0,0,MIN(BD296-BE296,$D$1-$C296-SUMIF($J$15:BF$15,"Snowball",$J296:BF296))))</f>
        <v>0</v>
      </c>
      <c r="BH296" s="3">
        <f t="shared" si="543"/>
        <v>0</v>
      </c>
      <c r="BI296" s="104">
        <f t="shared" si="584"/>
        <v>0</v>
      </c>
      <c r="BJ296" s="3">
        <f t="shared" si="585"/>
        <v>0</v>
      </c>
      <c r="BK296" s="3">
        <f t="shared" si="586"/>
        <v>0</v>
      </c>
      <c r="BL296" s="3">
        <f t="shared" si="512"/>
        <v>0</v>
      </c>
      <c r="BM296" s="3">
        <f t="shared" si="513"/>
        <v>0</v>
      </c>
      <c r="BN296" s="3">
        <f>IF(BI296=0,0,IF(BK296-BL296=0,0,MIN(BK296-BL296,$D$1-$C296-SUMIF($J$15:BM$15,"Snowball",$J296:BM296))))</f>
        <v>0</v>
      </c>
      <c r="BO296" s="3">
        <f t="shared" si="544"/>
        <v>0</v>
      </c>
      <c r="BP296" s="104">
        <f t="shared" si="587"/>
        <v>0</v>
      </c>
      <c r="BQ296" s="3">
        <f t="shared" si="588"/>
        <v>0</v>
      </c>
      <c r="BR296" s="3">
        <f t="shared" si="589"/>
        <v>0</v>
      </c>
      <c r="BS296" s="3">
        <f t="shared" si="514"/>
        <v>0</v>
      </c>
      <c r="BT296" s="3">
        <f t="shared" si="515"/>
        <v>0</v>
      </c>
      <c r="BU296" s="3">
        <f>IF(BP296=0,0,IF(BR296-BS296=0,0,MIN(BR296-BS296,$D$1-$C296-SUMIF($J$15:BT$15,"Snowball",$J296:BT296))))</f>
        <v>0</v>
      </c>
      <c r="BV296" s="3">
        <f t="shared" si="545"/>
        <v>0</v>
      </c>
      <c r="BW296" s="104">
        <f t="shared" si="590"/>
        <v>0</v>
      </c>
      <c r="BX296" s="3">
        <f t="shared" si="591"/>
        <v>0</v>
      </c>
      <c r="BY296" s="3">
        <f t="shared" si="592"/>
        <v>0</v>
      </c>
      <c r="BZ296" s="3">
        <f t="shared" si="516"/>
        <v>0</v>
      </c>
      <c r="CA296" s="3">
        <f t="shared" si="517"/>
        <v>0</v>
      </c>
      <c r="CB296" s="3">
        <f>IF(BW296=0,0,IF(BY296-BZ296=0,0,MIN(BY296-BZ296,$D$1-$C296-SUMIF($J$15:CA$15,"Snowball",$J296:CA296))))</f>
        <v>0</v>
      </c>
      <c r="CC296" s="3">
        <f t="shared" si="546"/>
        <v>0</v>
      </c>
      <c r="CD296" s="104">
        <f t="shared" si="593"/>
        <v>0</v>
      </c>
      <c r="CE296" s="3">
        <f t="shared" si="594"/>
        <v>0</v>
      </c>
      <c r="CF296" s="3">
        <f t="shared" si="595"/>
        <v>0</v>
      </c>
      <c r="CG296" s="3">
        <f t="shared" si="518"/>
        <v>0</v>
      </c>
      <c r="CH296" s="3">
        <f t="shared" si="519"/>
        <v>0</v>
      </c>
      <c r="CI296" s="3">
        <f>IF(CD296=0,0,IF(CF296-CG296=0,0,MIN(CF296-CG296,$D$1-$C296-SUMIF($J$15:CH$15,"Snowball",$J296:CH296))))</f>
        <v>0</v>
      </c>
      <c r="CJ296" s="3">
        <f t="shared" si="547"/>
        <v>0</v>
      </c>
      <c r="CK296" s="104">
        <f t="shared" si="596"/>
        <v>0</v>
      </c>
      <c r="CL296" s="3">
        <f t="shared" si="597"/>
        <v>0</v>
      </c>
      <c r="CM296" s="3">
        <f t="shared" si="598"/>
        <v>0</v>
      </c>
      <c r="CN296" s="3">
        <f t="shared" si="520"/>
        <v>0</v>
      </c>
      <c r="CO296" s="3">
        <f t="shared" si="521"/>
        <v>0</v>
      </c>
      <c r="CP296" s="3">
        <f>IF(CK296=0,0,IF(CM296-CN296=0,0,MIN(CM296-CN296,$D$1-$C296-SUMIF($J$15:CO$15,"Snowball",$J296:CO296))))</f>
        <v>0</v>
      </c>
      <c r="CQ296" s="3">
        <f t="shared" si="548"/>
        <v>0</v>
      </c>
      <c r="CR296" s="104">
        <f t="shared" si="599"/>
        <v>0</v>
      </c>
      <c r="CS296" s="3">
        <f t="shared" si="600"/>
        <v>0</v>
      </c>
      <c r="CT296" s="3">
        <f t="shared" si="601"/>
        <v>0</v>
      </c>
      <c r="CU296" s="3">
        <f t="shared" si="522"/>
        <v>0</v>
      </c>
      <c r="CV296" s="3">
        <f t="shared" si="523"/>
        <v>0</v>
      </c>
      <c r="CW296" s="3">
        <f>IF(CR296=0,0,IF(CT296-CU296=0,0,MIN(CT296-CU296,$D$1-$C296-SUMIF($J$15:CV$15,"Snowball",$J296:CV296))))</f>
        <v>0</v>
      </c>
      <c r="CX296" s="3">
        <f t="shared" si="549"/>
        <v>0</v>
      </c>
      <c r="CY296" s="104">
        <f t="shared" si="602"/>
        <v>0</v>
      </c>
      <c r="CZ296" s="3">
        <f t="shared" si="603"/>
        <v>0</v>
      </c>
      <c r="DA296" s="3">
        <f t="shared" si="604"/>
        <v>0</v>
      </c>
      <c r="DB296" s="3">
        <f t="shared" si="524"/>
        <v>0</v>
      </c>
      <c r="DC296" s="3">
        <f t="shared" si="525"/>
        <v>0</v>
      </c>
      <c r="DD296" s="3">
        <f>IF(CY296=0,0,IF(DA296-DB296=0,0,MIN(DA296-DB296,$D$1-$C296-SUMIF($J$15:DC$15,"Snowball",$J296:DC296))))</f>
        <v>0</v>
      </c>
      <c r="DE296" s="3">
        <f t="shared" si="550"/>
        <v>0</v>
      </c>
      <c r="DF296" s="104">
        <f t="shared" si="605"/>
        <v>0</v>
      </c>
      <c r="DG296" s="3">
        <f t="shared" si="606"/>
        <v>0</v>
      </c>
      <c r="DH296" s="3">
        <f t="shared" si="607"/>
        <v>0</v>
      </c>
      <c r="DI296" s="3">
        <f t="shared" si="526"/>
        <v>0</v>
      </c>
      <c r="DJ296" s="3">
        <f t="shared" si="527"/>
        <v>0</v>
      </c>
      <c r="DK296" s="3">
        <f>IF(DF296=0,0,IF(DH296-DI296=0,0,MIN(DH296-DI296,$D$1-$C296-SUMIF($J$15:DJ$15,"Snowball",$J296:DJ296))))</f>
        <v>0</v>
      </c>
      <c r="DL296" s="3">
        <f t="shared" si="551"/>
        <v>0</v>
      </c>
      <c r="DM296" s="104">
        <f t="shared" si="608"/>
        <v>0</v>
      </c>
      <c r="DN296" s="3">
        <f t="shared" si="609"/>
        <v>0</v>
      </c>
      <c r="DO296" s="3">
        <f t="shared" si="610"/>
        <v>0</v>
      </c>
      <c r="DP296" s="3">
        <f t="shared" si="528"/>
        <v>0</v>
      </c>
      <c r="DQ296" s="3">
        <f t="shared" si="529"/>
        <v>0</v>
      </c>
      <c r="DR296" s="3">
        <f>IF(DM296=0,0,IF(DO296-DP296=0,0,MIN(DO296-DP296,$D$1-$C296-SUMIF($J$15:DQ$15,"Snowball",$J296:DQ296))))</f>
        <v>0</v>
      </c>
      <c r="DS296" s="3">
        <f t="shared" si="552"/>
        <v>0</v>
      </c>
      <c r="DT296" s="104">
        <f t="shared" si="611"/>
        <v>0</v>
      </c>
      <c r="DU296" s="3">
        <f t="shared" si="612"/>
        <v>0</v>
      </c>
      <c r="DV296" s="3">
        <f t="shared" si="613"/>
        <v>0</v>
      </c>
      <c r="DW296" s="3">
        <f t="shared" si="530"/>
        <v>0</v>
      </c>
      <c r="DX296" s="3">
        <f t="shared" si="531"/>
        <v>0</v>
      </c>
      <c r="DY296" s="3">
        <f>IF(DT296=0,0,IF(DV296-DW296=0,0,MIN(DV296-DW296,$D$1-$C296-SUMIF($J$15:DX$15,"Snowball",$J296:DX296))))</f>
        <v>0</v>
      </c>
      <c r="DZ296" s="3">
        <f t="shared" si="553"/>
        <v>0</v>
      </c>
      <c r="EA296" s="104">
        <f t="shared" si="614"/>
        <v>0</v>
      </c>
      <c r="EB296" s="3">
        <f t="shared" si="615"/>
        <v>0</v>
      </c>
      <c r="EC296" s="3">
        <f t="shared" si="616"/>
        <v>0</v>
      </c>
      <c r="ED296" s="3">
        <f t="shared" si="532"/>
        <v>0</v>
      </c>
      <c r="EE296" s="3">
        <f t="shared" si="533"/>
        <v>0</v>
      </c>
      <c r="EF296" s="3">
        <f>IF(EA296=0,0,IF(EC296-ED296=0,0,MIN(EC296-ED296,$D$1-$C296-SUMIF($J$15:EE$15,"Snowball",$J296:EE296))))</f>
        <v>0</v>
      </c>
      <c r="EG296" s="3">
        <f t="shared" si="554"/>
        <v>0</v>
      </c>
      <c r="EH296" s="104">
        <f t="shared" si="617"/>
        <v>0</v>
      </c>
      <c r="EI296" s="3">
        <f t="shared" si="618"/>
        <v>0</v>
      </c>
      <c r="EJ296" s="3">
        <f t="shared" si="619"/>
        <v>0</v>
      </c>
      <c r="EK296" s="3">
        <f t="shared" si="534"/>
        <v>0</v>
      </c>
      <c r="EL296" s="3">
        <f t="shared" si="535"/>
        <v>0</v>
      </c>
      <c r="EM296" s="3">
        <f>IF(EH296=0,0,IF(EJ296-EK296=0,0,MIN(EJ296-EK296,$D$1-$C296-SUMIF($J$15:EL$15,"Snowball",$J296:EL296))))</f>
        <v>0</v>
      </c>
      <c r="EN296" s="3">
        <f t="shared" si="555"/>
        <v>0</v>
      </c>
    </row>
    <row r="297" spans="1:144" x14ac:dyDescent="0.25">
      <c r="A297" s="1" t="s">
        <v>297</v>
      </c>
      <c r="B297" s="76">
        <f t="shared" si="556"/>
        <v>0</v>
      </c>
      <c r="C297" s="3">
        <f t="shared" si="557"/>
        <v>0</v>
      </c>
      <c r="D297" s="101">
        <f t="shared" si="558"/>
        <v>0</v>
      </c>
      <c r="E297" s="104">
        <f t="shared" si="559"/>
        <v>0</v>
      </c>
      <c r="F297" s="3">
        <f t="shared" si="560"/>
        <v>0</v>
      </c>
      <c r="G297" s="3">
        <f t="shared" si="561"/>
        <v>0</v>
      </c>
      <c r="H297" s="3">
        <f t="shared" si="496"/>
        <v>0</v>
      </c>
      <c r="I297" s="3">
        <f t="shared" si="497"/>
        <v>0</v>
      </c>
      <c r="J297" s="3">
        <f t="shared" si="562"/>
        <v>0</v>
      </c>
      <c r="K297" s="3">
        <f t="shared" si="536"/>
        <v>0</v>
      </c>
      <c r="L297" s="104">
        <f t="shared" si="563"/>
        <v>0</v>
      </c>
      <c r="M297" s="3">
        <f t="shared" si="564"/>
        <v>0</v>
      </c>
      <c r="N297" s="3">
        <f t="shared" si="565"/>
        <v>0</v>
      </c>
      <c r="O297" s="3">
        <f t="shared" si="498"/>
        <v>0</v>
      </c>
      <c r="P297" s="3">
        <f t="shared" si="499"/>
        <v>0</v>
      </c>
      <c r="Q297" s="3">
        <f>IF(L297=0,0,IF(N297-O297=0,0,MIN(N297-O297,$D$1-$C297-SUMIF($J$15:P$15,"Snowball",$J297:P297))))</f>
        <v>0</v>
      </c>
      <c r="R297" s="3">
        <f t="shared" si="537"/>
        <v>0</v>
      </c>
      <c r="S297" s="104">
        <f t="shared" si="566"/>
        <v>0</v>
      </c>
      <c r="T297" s="3">
        <f t="shared" si="567"/>
        <v>0</v>
      </c>
      <c r="U297" s="3">
        <f t="shared" si="568"/>
        <v>0</v>
      </c>
      <c r="V297" s="3">
        <f t="shared" si="500"/>
        <v>0</v>
      </c>
      <c r="W297" s="3">
        <f t="shared" si="501"/>
        <v>0</v>
      </c>
      <c r="X297" s="3">
        <f>IF(S297=0,0,IF(U297-V297=0,0,MIN(U297-V297,$D$1-$C297-SUMIF($J$15:W$15,"Snowball",$J297:W297))))</f>
        <v>0</v>
      </c>
      <c r="Y297" s="3">
        <f t="shared" si="538"/>
        <v>0</v>
      </c>
      <c r="Z297" s="104">
        <f t="shared" si="569"/>
        <v>0</v>
      </c>
      <c r="AA297" s="3">
        <f t="shared" si="570"/>
        <v>0</v>
      </c>
      <c r="AB297" s="3">
        <f t="shared" si="571"/>
        <v>0</v>
      </c>
      <c r="AC297" s="3">
        <f t="shared" si="502"/>
        <v>0</v>
      </c>
      <c r="AD297" s="3">
        <f t="shared" si="503"/>
        <v>0</v>
      </c>
      <c r="AE297" s="3">
        <f>IF(Z297=0,0,IF(AB297-AC297=0,0,MIN(AB297-AC297,$D$1-$C297-SUMIF($J$15:AD$15,"Snowball",$J297:AD297))))</f>
        <v>0</v>
      </c>
      <c r="AF297" s="3">
        <f t="shared" si="539"/>
        <v>0</v>
      </c>
      <c r="AG297" s="104">
        <f t="shared" si="572"/>
        <v>0</v>
      </c>
      <c r="AH297" s="3">
        <f t="shared" si="573"/>
        <v>0</v>
      </c>
      <c r="AI297" s="3">
        <f t="shared" si="574"/>
        <v>0</v>
      </c>
      <c r="AJ297" s="3">
        <f t="shared" si="504"/>
        <v>0</v>
      </c>
      <c r="AK297" s="3">
        <f t="shared" si="505"/>
        <v>0</v>
      </c>
      <c r="AL297" s="3">
        <f>IF(AG297=0,0,IF(AI297-AJ297=0,0,MIN(AI297-AJ297,$D$1-$C297-SUMIF($J$15:AK$15,"Snowball",$J297:AK297))))</f>
        <v>0</v>
      </c>
      <c r="AM297" s="3">
        <f t="shared" si="540"/>
        <v>0</v>
      </c>
      <c r="AN297" s="104">
        <f t="shared" si="575"/>
        <v>0</v>
      </c>
      <c r="AO297" s="3">
        <f t="shared" si="576"/>
        <v>0</v>
      </c>
      <c r="AP297" s="3">
        <f t="shared" si="577"/>
        <v>0</v>
      </c>
      <c r="AQ297" s="3">
        <f t="shared" si="506"/>
        <v>0</v>
      </c>
      <c r="AR297" s="3">
        <f t="shared" si="507"/>
        <v>0</v>
      </c>
      <c r="AS297" s="3">
        <f>IF(AN297=0,0,IF(AP297-AQ297=0,0,MIN(AP297-AQ297,$D$1-$C297-SUMIF($J$15:AR$15,"Snowball",$J297:AR297))))</f>
        <v>0</v>
      </c>
      <c r="AT297" s="3">
        <f t="shared" si="541"/>
        <v>0</v>
      </c>
      <c r="AU297" s="104">
        <f t="shared" si="578"/>
        <v>0</v>
      </c>
      <c r="AV297" s="3">
        <f t="shared" si="579"/>
        <v>0</v>
      </c>
      <c r="AW297" s="3">
        <f t="shared" si="580"/>
        <v>0</v>
      </c>
      <c r="AX297" s="3">
        <f t="shared" si="508"/>
        <v>0</v>
      </c>
      <c r="AY297" s="3">
        <f t="shared" si="509"/>
        <v>0</v>
      </c>
      <c r="AZ297" s="3">
        <f>IF(AU297=0,0,IF(AW297-AX297=0,0,MIN(AW297-AX297,$D$1-$C297-SUMIF($J$15:AY$15,"Snowball",$J297:AY297))))</f>
        <v>0</v>
      </c>
      <c r="BA297" s="3">
        <f t="shared" si="542"/>
        <v>0</v>
      </c>
      <c r="BB297" s="104">
        <f t="shared" si="581"/>
        <v>0</v>
      </c>
      <c r="BC297" s="3">
        <f t="shared" si="582"/>
        <v>0</v>
      </c>
      <c r="BD297" s="3">
        <f t="shared" si="583"/>
        <v>0</v>
      </c>
      <c r="BE297" s="3">
        <f t="shared" si="510"/>
        <v>0</v>
      </c>
      <c r="BF297" s="3">
        <f t="shared" si="511"/>
        <v>0</v>
      </c>
      <c r="BG297" s="3">
        <f>IF(BB297=0,0,IF(BD297-BE297=0,0,MIN(BD297-BE297,$D$1-$C297-SUMIF($J$15:BF$15,"Snowball",$J297:BF297))))</f>
        <v>0</v>
      </c>
      <c r="BH297" s="3">
        <f t="shared" si="543"/>
        <v>0</v>
      </c>
      <c r="BI297" s="104">
        <f t="shared" si="584"/>
        <v>0</v>
      </c>
      <c r="BJ297" s="3">
        <f t="shared" si="585"/>
        <v>0</v>
      </c>
      <c r="BK297" s="3">
        <f t="shared" si="586"/>
        <v>0</v>
      </c>
      <c r="BL297" s="3">
        <f t="shared" si="512"/>
        <v>0</v>
      </c>
      <c r="BM297" s="3">
        <f t="shared" si="513"/>
        <v>0</v>
      </c>
      <c r="BN297" s="3">
        <f>IF(BI297=0,0,IF(BK297-BL297=0,0,MIN(BK297-BL297,$D$1-$C297-SUMIF($J$15:BM$15,"Snowball",$J297:BM297))))</f>
        <v>0</v>
      </c>
      <c r="BO297" s="3">
        <f t="shared" si="544"/>
        <v>0</v>
      </c>
      <c r="BP297" s="104">
        <f t="shared" si="587"/>
        <v>0</v>
      </c>
      <c r="BQ297" s="3">
        <f t="shared" si="588"/>
        <v>0</v>
      </c>
      <c r="BR297" s="3">
        <f t="shared" si="589"/>
        <v>0</v>
      </c>
      <c r="BS297" s="3">
        <f t="shared" si="514"/>
        <v>0</v>
      </c>
      <c r="BT297" s="3">
        <f t="shared" si="515"/>
        <v>0</v>
      </c>
      <c r="BU297" s="3">
        <f>IF(BP297=0,0,IF(BR297-BS297=0,0,MIN(BR297-BS297,$D$1-$C297-SUMIF($J$15:BT$15,"Snowball",$J297:BT297))))</f>
        <v>0</v>
      </c>
      <c r="BV297" s="3">
        <f t="shared" si="545"/>
        <v>0</v>
      </c>
      <c r="BW297" s="104">
        <f t="shared" si="590"/>
        <v>0</v>
      </c>
      <c r="BX297" s="3">
        <f t="shared" si="591"/>
        <v>0</v>
      </c>
      <c r="BY297" s="3">
        <f t="shared" si="592"/>
        <v>0</v>
      </c>
      <c r="BZ297" s="3">
        <f t="shared" si="516"/>
        <v>0</v>
      </c>
      <c r="CA297" s="3">
        <f t="shared" si="517"/>
        <v>0</v>
      </c>
      <c r="CB297" s="3">
        <f>IF(BW297=0,0,IF(BY297-BZ297=0,0,MIN(BY297-BZ297,$D$1-$C297-SUMIF($J$15:CA$15,"Snowball",$J297:CA297))))</f>
        <v>0</v>
      </c>
      <c r="CC297" s="3">
        <f t="shared" si="546"/>
        <v>0</v>
      </c>
      <c r="CD297" s="104">
        <f t="shared" si="593"/>
        <v>0</v>
      </c>
      <c r="CE297" s="3">
        <f t="shared" si="594"/>
        <v>0</v>
      </c>
      <c r="CF297" s="3">
        <f t="shared" si="595"/>
        <v>0</v>
      </c>
      <c r="CG297" s="3">
        <f t="shared" si="518"/>
        <v>0</v>
      </c>
      <c r="CH297" s="3">
        <f t="shared" si="519"/>
        <v>0</v>
      </c>
      <c r="CI297" s="3">
        <f>IF(CD297=0,0,IF(CF297-CG297=0,0,MIN(CF297-CG297,$D$1-$C297-SUMIF($J$15:CH$15,"Snowball",$J297:CH297))))</f>
        <v>0</v>
      </c>
      <c r="CJ297" s="3">
        <f t="shared" si="547"/>
        <v>0</v>
      </c>
      <c r="CK297" s="104">
        <f t="shared" si="596"/>
        <v>0</v>
      </c>
      <c r="CL297" s="3">
        <f t="shared" si="597"/>
        <v>0</v>
      </c>
      <c r="CM297" s="3">
        <f t="shared" si="598"/>
        <v>0</v>
      </c>
      <c r="CN297" s="3">
        <f t="shared" si="520"/>
        <v>0</v>
      </c>
      <c r="CO297" s="3">
        <f t="shared" si="521"/>
        <v>0</v>
      </c>
      <c r="CP297" s="3">
        <f>IF(CK297=0,0,IF(CM297-CN297=0,0,MIN(CM297-CN297,$D$1-$C297-SUMIF($J$15:CO$15,"Snowball",$J297:CO297))))</f>
        <v>0</v>
      </c>
      <c r="CQ297" s="3">
        <f t="shared" si="548"/>
        <v>0</v>
      </c>
      <c r="CR297" s="104">
        <f t="shared" si="599"/>
        <v>0</v>
      </c>
      <c r="CS297" s="3">
        <f t="shared" si="600"/>
        <v>0</v>
      </c>
      <c r="CT297" s="3">
        <f t="shared" si="601"/>
        <v>0</v>
      </c>
      <c r="CU297" s="3">
        <f t="shared" si="522"/>
        <v>0</v>
      </c>
      <c r="CV297" s="3">
        <f t="shared" si="523"/>
        <v>0</v>
      </c>
      <c r="CW297" s="3">
        <f>IF(CR297=0,0,IF(CT297-CU297=0,0,MIN(CT297-CU297,$D$1-$C297-SUMIF($J$15:CV$15,"Snowball",$J297:CV297))))</f>
        <v>0</v>
      </c>
      <c r="CX297" s="3">
        <f t="shared" si="549"/>
        <v>0</v>
      </c>
      <c r="CY297" s="104">
        <f t="shared" si="602"/>
        <v>0</v>
      </c>
      <c r="CZ297" s="3">
        <f t="shared" si="603"/>
        <v>0</v>
      </c>
      <c r="DA297" s="3">
        <f t="shared" si="604"/>
        <v>0</v>
      </c>
      <c r="DB297" s="3">
        <f t="shared" si="524"/>
        <v>0</v>
      </c>
      <c r="DC297" s="3">
        <f t="shared" si="525"/>
        <v>0</v>
      </c>
      <c r="DD297" s="3">
        <f>IF(CY297=0,0,IF(DA297-DB297=0,0,MIN(DA297-DB297,$D$1-$C297-SUMIF($J$15:DC$15,"Snowball",$J297:DC297))))</f>
        <v>0</v>
      </c>
      <c r="DE297" s="3">
        <f t="shared" si="550"/>
        <v>0</v>
      </c>
      <c r="DF297" s="104">
        <f t="shared" si="605"/>
        <v>0</v>
      </c>
      <c r="DG297" s="3">
        <f t="shared" si="606"/>
        <v>0</v>
      </c>
      <c r="DH297" s="3">
        <f t="shared" si="607"/>
        <v>0</v>
      </c>
      <c r="DI297" s="3">
        <f t="shared" si="526"/>
        <v>0</v>
      </c>
      <c r="DJ297" s="3">
        <f t="shared" si="527"/>
        <v>0</v>
      </c>
      <c r="DK297" s="3">
        <f>IF(DF297=0,0,IF(DH297-DI297=0,0,MIN(DH297-DI297,$D$1-$C297-SUMIF($J$15:DJ$15,"Snowball",$J297:DJ297))))</f>
        <v>0</v>
      </c>
      <c r="DL297" s="3">
        <f t="shared" si="551"/>
        <v>0</v>
      </c>
      <c r="DM297" s="104">
        <f t="shared" si="608"/>
        <v>0</v>
      </c>
      <c r="DN297" s="3">
        <f t="shared" si="609"/>
        <v>0</v>
      </c>
      <c r="DO297" s="3">
        <f t="shared" si="610"/>
        <v>0</v>
      </c>
      <c r="DP297" s="3">
        <f t="shared" si="528"/>
        <v>0</v>
      </c>
      <c r="DQ297" s="3">
        <f t="shared" si="529"/>
        <v>0</v>
      </c>
      <c r="DR297" s="3">
        <f>IF(DM297=0,0,IF(DO297-DP297=0,0,MIN(DO297-DP297,$D$1-$C297-SUMIF($J$15:DQ$15,"Snowball",$J297:DQ297))))</f>
        <v>0</v>
      </c>
      <c r="DS297" s="3">
        <f t="shared" si="552"/>
        <v>0</v>
      </c>
      <c r="DT297" s="104">
        <f t="shared" si="611"/>
        <v>0</v>
      </c>
      <c r="DU297" s="3">
        <f t="shared" si="612"/>
        <v>0</v>
      </c>
      <c r="DV297" s="3">
        <f t="shared" si="613"/>
        <v>0</v>
      </c>
      <c r="DW297" s="3">
        <f t="shared" si="530"/>
        <v>0</v>
      </c>
      <c r="DX297" s="3">
        <f t="shared" si="531"/>
        <v>0</v>
      </c>
      <c r="DY297" s="3">
        <f>IF(DT297=0,0,IF(DV297-DW297=0,0,MIN(DV297-DW297,$D$1-$C297-SUMIF($J$15:DX$15,"Snowball",$J297:DX297))))</f>
        <v>0</v>
      </c>
      <c r="DZ297" s="3">
        <f t="shared" si="553"/>
        <v>0</v>
      </c>
      <c r="EA297" s="104">
        <f t="shared" si="614"/>
        <v>0</v>
      </c>
      <c r="EB297" s="3">
        <f t="shared" si="615"/>
        <v>0</v>
      </c>
      <c r="EC297" s="3">
        <f t="shared" si="616"/>
        <v>0</v>
      </c>
      <c r="ED297" s="3">
        <f t="shared" si="532"/>
        <v>0</v>
      </c>
      <c r="EE297" s="3">
        <f t="shared" si="533"/>
        <v>0</v>
      </c>
      <c r="EF297" s="3">
        <f>IF(EA297=0,0,IF(EC297-ED297=0,0,MIN(EC297-ED297,$D$1-$C297-SUMIF($J$15:EE$15,"Snowball",$J297:EE297))))</f>
        <v>0</v>
      </c>
      <c r="EG297" s="3">
        <f t="shared" si="554"/>
        <v>0</v>
      </c>
      <c r="EH297" s="104">
        <f t="shared" si="617"/>
        <v>0</v>
      </c>
      <c r="EI297" s="3">
        <f t="shared" si="618"/>
        <v>0</v>
      </c>
      <c r="EJ297" s="3">
        <f t="shared" si="619"/>
        <v>0</v>
      </c>
      <c r="EK297" s="3">
        <f t="shared" si="534"/>
        <v>0</v>
      </c>
      <c r="EL297" s="3">
        <f t="shared" si="535"/>
        <v>0</v>
      </c>
      <c r="EM297" s="3">
        <f>IF(EH297=0,0,IF(EJ297-EK297=0,0,MIN(EJ297-EK297,$D$1-$C297-SUMIF($J$15:EL$15,"Snowball",$J297:EL297))))</f>
        <v>0</v>
      </c>
      <c r="EN297" s="3">
        <f t="shared" si="555"/>
        <v>0</v>
      </c>
    </row>
    <row r="298" spans="1:144" x14ac:dyDescent="0.25">
      <c r="A298" s="1" t="s">
        <v>298</v>
      </c>
      <c r="B298" s="76">
        <f t="shared" si="556"/>
        <v>0</v>
      </c>
      <c r="C298" s="3">
        <f t="shared" si="557"/>
        <v>0</v>
      </c>
      <c r="D298" s="101">
        <f t="shared" si="558"/>
        <v>0</v>
      </c>
      <c r="E298" s="104">
        <f t="shared" si="559"/>
        <v>0</v>
      </c>
      <c r="F298" s="3">
        <f t="shared" si="560"/>
        <v>0</v>
      </c>
      <c r="G298" s="3">
        <f t="shared" si="561"/>
        <v>0</v>
      </c>
      <c r="H298" s="3">
        <f t="shared" si="496"/>
        <v>0</v>
      </c>
      <c r="I298" s="3">
        <f t="shared" si="497"/>
        <v>0</v>
      </c>
      <c r="J298" s="3">
        <f t="shared" si="562"/>
        <v>0</v>
      </c>
      <c r="K298" s="3">
        <f t="shared" si="536"/>
        <v>0</v>
      </c>
      <c r="L298" s="104">
        <f t="shared" si="563"/>
        <v>0</v>
      </c>
      <c r="M298" s="3">
        <f t="shared" si="564"/>
        <v>0</v>
      </c>
      <c r="N298" s="3">
        <f t="shared" si="565"/>
        <v>0</v>
      </c>
      <c r="O298" s="3">
        <f t="shared" si="498"/>
        <v>0</v>
      </c>
      <c r="P298" s="3">
        <f t="shared" si="499"/>
        <v>0</v>
      </c>
      <c r="Q298" s="3">
        <f>IF(L298=0,0,IF(N298-O298=0,0,MIN(N298-O298,$D$1-$C298-SUMIF($J$15:P$15,"Snowball",$J298:P298))))</f>
        <v>0</v>
      </c>
      <c r="R298" s="3">
        <f t="shared" si="537"/>
        <v>0</v>
      </c>
      <c r="S298" s="104">
        <f t="shared" si="566"/>
        <v>0</v>
      </c>
      <c r="T298" s="3">
        <f t="shared" si="567"/>
        <v>0</v>
      </c>
      <c r="U298" s="3">
        <f t="shared" si="568"/>
        <v>0</v>
      </c>
      <c r="V298" s="3">
        <f t="shared" si="500"/>
        <v>0</v>
      </c>
      <c r="W298" s="3">
        <f t="shared" si="501"/>
        <v>0</v>
      </c>
      <c r="X298" s="3">
        <f>IF(S298=0,0,IF(U298-V298=0,0,MIN(U298-V298,$D$1-$C298-SUMIF($J$15:W$15,"Snowball",$J298:W298))))</f>
        <v>0</v>
      </c>
      <c r="Y298" s="3">
        <f t="shared" si="538"/>
        <v>0</v>
      </c>
      <c r="Z298" s="104">
        <f t="shared" si="569"/>
        <v>0</v>
      </c>
      <c r="AA298" s="3">
        <f t="shared" si="570"/>
        <v>0</v>
      </c>
      <c r="AB298" s="3">
        <f t="shared" si="571"/>
        <v>0</v>
      </c>
      <c r="AC298" s="3">
        <f t="shared" si="502"/>
        <v>0</v>
      </c>
      <c r="AD298" s="3">
        <f t="shared" si="503"/>
        <v>0</v>
      </c>
      <c r="AE298" s="3">
        <f>IF(Z298=0,0,IF(AB298-AC298=0,0,MIN(AB298-AC298,$D$1-$C298-SUMIF($J$15:AD$15,"Snowball",$J298:AD298))))</f>
        <v>0</v>
      </c>
      <c r="AF298" s="3">
        <f t="shared" si="539"/>
        <v>0</v>
      </c>
      <c r="AG298" s="104">
        <f t="shared" si="572"/>
        <v>0</v>
      </c>
      <c r="AH298" s="3">
        <f t="shared" si="573"/>
        <v>0</v>
      </c>
      <c r="AI298" s="3">
        <f t="shared" si="574"/>
        <v>0</v>
      </c>
      <c r="AJ298" s="3">
        <f t="shared" si="504"/>
        <v>0</v>
      </c>
      <c r="AK298" s="3">
        <f t="shared" si="505"/>
        <v>0</v>
      </c>
      <c r="AL298" s="3">
        <f>IF(AG298=0,0,IF(AI298-AJ298=0,0,MIN(AI298-AJ298,$D$1-$C298-SUMIF($J$15:AK$15,"Snowball",$J298:AK298))))</f>
        <v>0</v>
      </c>
      <c r="AM298" s="3">
        <f t="shared" si="540"/>
        <v>0</v>
      </c>
      <c r="AN298" s="104">
        <f t="shared" si="575"/>
        <v>0</v>
      </c>
      <c r="AO298" s="3">
        <f t="shared" si="576"/>
        <v>0</v>
      </c>
      <c r="AP298" s="3">
        <f t="shared" si="577"/>
        <v>0</v>
      </c>
      <c r="AQ298" s="3">
        <f t="shared" si="506"/>
        <v>0</v>
      </c>
      <c r="AR298" s="3">
        <f t="shared" si="507"/>
        <v>0</v>
      </c>
      <c r="AS298" s="3">
        <f>IF(AN298=0,0,IF(AP298-AQ298=0,0,MIN(AP298-AQ298,$D$1-$C298-SUMIF($J$15:AR$15,"Snowball",$J298:AR298))))</f>
        <v>0</v>
      </c>
      <c r="AT298" s="3">
        <f t="shared" si="541"/>
        <v>0</v>
      </c>
      <c r="AU298" s="104">
        <f t="shared" si="578"/>
        <v>0</v>
      </c>
      <c r="AV298" s="3">
        <f t="shared" si="579"/>
        <v>0</v>
      </c>
      <c r="AW298" s="3">
        <f t="shared" si="580"/>
        <v>0</v>
      </c>
      <c r="AX298" s="3">
        <f t="shared" si="508"/>
        <v>0</v>
      </c>
      <c r="AY298" s="3">
        <f t="shared" si="509"/>
        <v>0</v>
      </c>
      <c r="AZ298" s="3">
        <f>IF(AU298=0,0,IF(AW298-AX298=0,0,MIN(AW298-AX298,$D$1-$C298-SUMIF($J$15:AY$15,"Snowball",$J298:AY298))))</f>
        <v>0</v>
      </c>
      <c r="BA298" s="3">
        <f t="shared" si="542"/>
        <v>0</v>
      </c>
      <c r="BB298" s="104">
        <f t="shared" si="581"/>
        <v>0</v>
      </c>
      <c r="BC298" s="3">
        <f t="shared" si="582"/>
        <v>0</v>
      </c>
      <c r="BD298" s="3">
        <f t="shared" si="583"/>
        <v>0</v>
      </c>
      <c r="BE298" s="3">
        <f t="shared" si="510"/>
        <v>0</v>
      </c>
      <c r="BF298" s="3">
        <f t="shared" si="511"/>
        <v>0</v>
      </c>
      <c r="BG298" s="3">
        <f>IF(BB298=0,0,IF(BD298-BE298=0,0,MIN(BD298-BE298,$D$1-$C298-SUMIF($J$15:BF$15,"Snowball",$J298:BF298))))</f>
        <v>0</v>
      </c>
      <c r="BH298" s="3">
        <f t="shared" si="543"/>
        <v>0</v>
      </c>
      <c r="BI298" s="104">
        <f t="shared" si="584"/>
        <v>0</v>
      </c>
      <c r="BJ298" s="3">
        <f t="shared" si="585"/>
        <v>0</v>
      </c>
      <c r="BK298" s="3">
        <f t="shared" si="586"/>
        <v>0</v>
      </c>
      <c r="BL298" s="3">
        <f t="shared" si="512"/>
        <v>0</v>
      </c>
      <c r="BM298" s="3">
        <f t="shared" si="513"/>
        <v>0</v>
      </c>
      <c r="BN298" s="3">
        <f>IF(BI298=0,0,IF(BK298-BL298=0,0,MIN(BK298-BL298,$D$1-$C298-SUMIF($J$15:BM$15,"Snowball",$J298:BM298))))</f>
        <v>0</v>
      </c>
      <c r="BO298" s="3">
        <f t="shared" si="544"/>
        <v>0</v>
      </c>
      <c r="BP298" s="104">
        <f t="shared" si="587"/>
        <v>0</v>
      </c>
      <c r="BQ298" s="3">
        <f t="shared" si="588"/>
        <v>0</v>
      </c>
      <c r="BR298" s="3">
        <f t="shared" si="589"/>
        <v>0</v>
      </c>
      <c r="BS298" s="3">
        <f t="shared" si="514"/>
        <v>0</v>
      </c>
      <c r="BT298" s="3">
        <f t="shared" si="515"/>
        <v>0</v>
      </c>
      <c r="BU298" s="3">
        <f>IF(BP298=0,0,IF(BR298-BS298=0,0,MIN(BR298-BS298,$D$1-$C298-SUMIF($J$15:BT$15,"Snowball",$J298:BT298))))</f>
        <v>0</v>
      </c>
      <c r="BV298" s="3">
        <f t="shared" si="545"/>
        <v>0</v>
      </c>
      <c r="BW298" s="104">
        <f t="shared" si="590"/>
        <v>0</v>
      </c>
      <c r="BX298" s="3">
        <f t="shared" si="591"/>
        <v>0</v>
      </c>
      <c r="BY298" s="3">
        <f t="shared" si="592"/>
        <v>0</v>
      </c>
      <c r="BZ298" s="3">
        <f t="shared" si="516"/>
        <v>0</v>
      </c>
      <c r="CA298" s="3">
        <f t="shared" si="517"/>
        <v>0</v>
      </c>
      <c r="CB298" s="3">
        <f>IF(BW298=0,0,IF(BY298-BZ298=0,0,MIN(BY298-BZ298,$D$1-$C298-SUMIF($J$15:CA$15,"Snowball",$J298:CA298))))</f>
        <v>0</v>
      </c>
      <c r="CC298" s="3">
        <f t="shared" si="546"/>
        <v>0</v>
      </c>
      <c r="CD298" s="104">
        <f t="shared" si="593"/>
        <v>0</v>
      </c>
      <c r="CE298" s="3">
        <f t="shared" si="594"/>
        <v>0</v>
      </c>
      <c r="CF298" s="3">
        <f t="shared" si="595"/>
        <v>0</v>
      </c>
      <c r="CG298" s="3">
        <f t="shared" si="518"/>
        <v>0</v>
      </c>
      <c r="CH298" s="3">
        <f t="shared" si="519"/>
        <v>0</v>
      </c>
      <c r="CI298" s="3">
        <f>IF(CD298=0,0,IF(CF298-CG298=0,0,MIN(CF298-CG298,$D$1-$C298-SUMIF($J$15:CH$15,"Snowball",$J298:CH298))))</f>
        <v>0</v>
      </c>
      <c r="CJ298" s="3">
        <f t="shared" si="547"/>
        <v>0</v>
      </c>
      <c r="CK298" s="104">
        <f t="shared" si="596"/>
        <v>0</v>
      </c>
      <c r="CL298" s="3">
        <f t="shared" si="597"/>
        <v>0</v>
      </c>
      <c r="CM298" s="3">
        <f t="shared" si="598"/>
        <v>0</v>
      </c>
      <c r="CN298" s="3">
        <f t="shared" si="520"/>
        <v>0</v>
      </c>
      <c r="CO298" s="3">
        <f t="shared" si="521"/>
        <v>0</v>
      </c>
      <c r="CP298" s="3">
        <f>IF(CK298=0,0,IF(CM298-CN298=0,0,MIN(CM298-CN298,$D$1-$C298-SUMIF($J$15:CO$15,"Snowball",$J298:CO298))))</f>
        <v>0</v>
      </c>
      <c r="CQ298" s="3">
        <f t="shared" si="548"/>
        <v>0</v>
      </c>
      <c r="CR298" s="104">
        <f t="shared" si="599"/>
        <v>0</v>
      </c>
      <c r="CS298" s="3">
        <f t="shared" si="600"/>
        <v>0</v>
      </c>
      <c r="CT298" s="3">
        <f t="shared" si="601"/>
        <v>0</v>
      </c>
      <c r="CU298" s="3">
        <f t="shared" si="522"/>
        <v>0</v>
      </c>
      <c r="CV298" s="3">
        <f t="shared" si="523"/>
        <v>0</v>
      </c>
      <c r="CW298" s="3">
        <f>IF(CR298=0,0,IF(CT298-CU298=0,0,MIN(CT298-CU298,$D$1-$C298-SUMIF($J$15:CV$15,"Snowball",$J298:CV298))))</f>
        <v>0</v>
      </c>
      <c r="CX298" s="3">
        <f t="shared" si="549"/>
        <v>0</v>
      </c>
      <c r="CY298" s="104">
        <f t="shared" si="602"/>
        <v>0</v>
      </c>
      <c r="CZ298" s="3">
        <f t="shared" si="603"/>
        <v>0</v>
      </c>
      <c r="DA298" s="3">
        <f t="shared" si="604"/>
        <v>0</v>
      </c>
      <c r="DB298" s="3">
        <f t="shared" si="524"/>
        <v>0</v>
      </c>
      <c r="DC298" s="3">
        <f t="shared" si="525"/>
        <v>0</v>
      </c>
      <c r="DD298" s="3">
        <f>IF(CY298=0,0,IF(DA298-DB298=0,0,MIN(DA298-DB298,$D$1-$C298-SUMIF($J$15:DC$15,"Snowball",$J298:DC298))))</f>
        <v>0</v>
      </c>
      <c r="DE298" s="3">
        <f t="shared" si="550"/>
        <v>0</v>
      </c>
      <c r="DF298" s="104">
        <f t="shared" si="605"/>
        <v>0</v>
      </c>
      <c r="DG298" s="3">
        <f t="shared" si="606"/>
        <v>0</v>
      </c>
      <c r="DH298" s="3">
        <f t="shared" si="607"/>
        <v>0</v>
      </c>
      <c r="DI298" s="3">
        <f t="shared" si="526"/>
        <v>0</v>
      </c>
      <c r="DJ298" s="3">
        <f t="shared" si="527"/>
        <v>0</v>
      </c>
      <c r="DK298" s="3">
        <f>IF(DF298=0,0,IF(DH298-DI298=0,0,MIN(DH298-DI298,$D$1-$C298-SUMIF($J$15:DJ$15,"Snowball",$J298:DJ298))))</f>
        <v>0</v>
      </c>
      <c r="DL298" s="3">
        <f t="shared" si="551"/>
        <v>0</v>
      </c>
      <c r="DM298" s="104">
        <f t="shared" si="608"/>
        <v>0</v>
      </c>
      <c r="DN298" s="3">
        <f t="shared" si="609"/>
        <v>0</v>
      </c>
      <c r="DO298" s="3">
        <f t="shared" si="610"/>
        <v>0</v>
      </c>
      <c r="DP298" s="3">
        <f t="shared" si="528"/>
        <v>0</v>
      </c>
      <c r="DQ298" s="3">
        <f t="shared" si="529"/>
        <v>0</v>
      </c>
      <c r="DR298" s="3">
        <f>IF(DM298=0,0,IF(DO298-DP298=0,0,MIN(DO298-DP298,$D$1-$C298-SUMIF($J$15:DQ$15,"Snowball",$J298:DQ298))))</f>
        <v>0</v>
      </c>
      <c r="DS298" s="3">
        <f t="shared" si="552"/>
        <v>0</v>
      </c>
      <c r="DT298" s="104">
        <f t="shared" si="611"/>
        <v>0</v>
      </c>
      <c r="DU298" s="3">
        <f t="shared" si="612"/>
        <v>0</v>
      </c>
      <c r="DV298" s="3">
        <f t="shared" si="613"/>
        <v>0</v>
      </c>
      <c r="DW298" s="3">
        <f t="shared" si="530"/>
        <v>0</v>
      </c>
      <c r="DX298" s="3">
        <f t="shared" si="531"/>
        <v>0</v>
      </c>
      <c r="DY298" s="3">
        <f>IF(DT298=0,0,IF(DV298-DW298=0,0,MIN(DV298-DW298,$D$1-$C298-SUMIF($J$15:DX$15,"Snowball",$J298:DX298))))</f>
        <v>0</v>
      </c>
      <c r="DZ298" s="3">
        <f t="shared" si="553"/>
        <v>0</v>
      </c>
      <c r="EA298" s="104">
        <f t="shared" si="614"/>
        <v>0</v>
      </c>
      <c r="EB298" s="3">
        <f t="shared" si="615"/>
        <v>0</v>
      </c>
      <c r="EC298" s="3">
        <f t="shared" si="616"/>
        <v>0</v>
      </c>
      <c r="ED298" s="3">
        <f t="shared" si="532"/>
        <v>0</v>
      </c>
      <c r="EE298" s="3">
        <f t="shared" si="533"/>
        <v>0</v>
      </c>
      <c r="EF298" s="3">
        <f>IF(EA298=0,0,IF(EC298-ED298=0,0,MIN(EC298-ED298,$D$1-$C298-SUMIF($J$15:EE$15,"Snowball",$J298:EE298))))</f>
        <v>0</v>
      </c>
      <c r="EG298" s="3">
        <f t="shared" si="554"/>
        <v>0</v>
      </c>
      <c r="EH298" s="104">
        <f t="shared" si="617"/>
        <v>0</v>
      </c>
      <c r="EI298" s="3">
        <f t="shared" si="618"/>
        <v>0</v>
      </c>
      <c r="EJ298" s="3">
        <f t="shared" si="619"/>
        <v>0</v>
      </c>
      <c r="EK298" s="3">
        <f t="shared" si="534"/>
        <v>0</v>
      </c>
      <c r="EL298" s="3">
        <f t="shared" si="535"/>
        <v>0</v>
      </c>
      <c r="EM298" s="3">
        <f>IF(EH298=0,0,IF(EJ298-EK298=0,0,MIN(EJ298-EK298,$D$1-$C298-SUMIF($J$15:EL$15,"Snowball",$J298:EL298))))</f>
        <v>0</v>
      </c>
      <c r="EN298" s="3">
        <f t="shared" si="555"/>
        <v>0</v>
      </c>
    </row>
    <row r="299" spans="1:144" x14ac:dyDescent="0.25">
      <c r="A299" s="1" t="s">
        <v>299</v>
      </c>
      <c r="B299" s="76">
        <f t="shared" si="556"/>
        <v>0</v>
      </c>
      <c r="C299" s="3">
        <f t="shared" si="557"/>
        <v>0</v>
      </c>
      <c r="D299" s="101">
        <f t="shared" si="558"/>
        <v>0</v>
      </c>
      <c r="E299" s="104">
        <f t="shared" si="559"/>
        <v>0</v>
      </c>
      <c r="F299" s="3">
        <f t="shared" si="560"/>
        <v>0</v>
      </c>
      <c r="G299" s="3">
        <f t="shared" si="561"/>
        <v>0</v>
      </c>
      <c r="H299" s="3">
        <f t="shared" si="496"/>
        <v>0</v>
      </c>
      <c r="I299" s="3">
        <f t="shared" si="497"/>
        <v>0</v>
      </c>
      <c r="J299" s="3">
        <f t="shared" si="562"/>
        <v>0</v>
      </c>
      <c r="K299" s="3">
        <f t="shared" si="536"/>
        <v>0</v>
      </c>
      <c r="L299" s="104">
        <f t="shared" si="563"/>
        <v>0</v>
      </c>
      <c r="M299" s="3">
        <f t="shared" si="564"/>
        <v>0</v>
      </c>
      <c r="N299" s="3">
        <f t="shared" si="565"/>
        <v>0</v>
      </c>
      <c r="O299" s="3">
        <f t="shared" si="498"/>
        <v>0</v>
      </c>
      <c r="P299" s="3">
        <f t="shared" si="499"/>
        <v>0</v>
      </c>
      <c r="Q299" s="3">
        <f>IF(L299=0,0,IF(N299-O299=0,0,MIN(N299-O299,$D$1-$C299-SUMIF($J$15:P$15,"Snowball",$J299:P299))))</f>
        <v>0</v>
      </c>
      <c r="R299" s="3">
        <f t="shared" si="537"/>
        <v>0</v>
      </c>
      <c r="S299" s="104">
        <f t="shared" si="566"/>
        <v>0</v>
      </c>
      <c r="T299" s="3">
        <f t="shared" si="567"/>
        <v>0</v>
      </c>
      <c r="U299" s="3">
        <f t="shared" si="568"/>
        <v>0</v>
      </c>
      <c r="V299" s="3">
        <f t="shared" si="500"/>
        <v>0</v>
      </c>
      <c r="W299" s="3">
        <f t="shared" si="501"/>
        <v>0</v>
      </c>
      <c r="X299" s="3">
        <f>IF(S299=0,0,IF(U299-V299=0,0,MIN(U299-V299,$D$1-$C299-SUMIF($J$15:W$15,"Snowball",$J299:W299))))</f>
        <v>0</v>
      </c>
      <c r="Y299" s="3">
        <f t="shared" si="538"/>
        <v>0</v>
      </c>
      <c r="Z299" s="104">
        <f t="shared" si="569"/>
        <v>0</v>
      </c>
      <c r="AA299" s="3">
        <f t="shared" si="570"/>
        <v>0</v>
      </c>
      <c r="AB299" s="3">
        <f t="shared" si="571"/>
        <v>0</v>
      </c>
      <c r="AC299" s="3">
        <f t="shared" si="502"/>
        <v>0</v>
      </c>
      <c r="AD299" s="3">
        <f t="shared" si="503"/>
        <v>0</v>
      </c>
      <c r="AE299" s="3">
        <f>IF(Z299=0,0,IF(AB299-AC299=0,0,MIN(AB299-AC299,$D$1-$C299-SUMIF($J$15:AD$15,"Snowball",$J299:AD299))))</f>
        <v>0</v>
      </c>
      <c r="AF299" s="3">
        <f t="shared" si="539"/>
        <v>0</v>
      </c>
      <c r="AG299" s="104">
        <f t="shared" si="572"/>
        <v>0</v>
      </c>
      <c r="AH299" s="3">
        <f t="shared" si="573"/>
        <v>0</v>
      </c>
      <c r="AI299" s="3">
        <f t="shared" si="574"/>
        <v>0</v>
      </c>
      <c r="AJ299" s="3">
        <f t="shared" si="504"/>
        <v>0</v>
      </c>
      <c r="AK299" s="3">
        <f t="shared" si="505"/>
        <v>0</v>
      </c>
      <c r="AL299" s="3">
        <f>IF(AG299=0,0,IF(AI299-AJ299=0,0,MIN(AI299-AJ299,$D$1-$C299-SUMIF($J$15:AK$15,"Snowball",$J299:AK299))))</f>
        <v>0</v>
      </c>
      <c r="AM299" s="3">
        <f t="shared" si="540"/>
        <v>0</v>
      </c>
      <c r="AN299" s="104">
        <f t="shared" si="575"/>
        <v>0</v>
      </c>
      <c r="AO299" s="3">
        <f t="shared" si="576"/>
        <v>0</v>
      </c>
      <c r="AP299" s="3">
        <f t="shared" si="577"/>
        <v>0</v>
      </c>
      <c r="AQ299" s="3">
        <f t="shared" si="506"/>
        <v>0</v>
      </c>
      <c r="AR299" s="3">
        <f t="shared" si="507"/>
        <v>0</v>
      </c>
      <c r="AS299" s="3">
        <f>IF(AN299=0,0,IF(AP299-AQ299=0,0,MIN(AP299-AQ299,$D$1-$C299-SUMIF($J$15:AR$15,"Snowball",$J299:AR299))))</f>
        <v>0</v>
      </c>
      <c r="AT299" s="3">
        <f t="shared" si="541"/>
        <v>0</v>
      </c>
      <c r="AU299" s="104">
        <f t="shared" si="578"/>
        <v>0</v>
      </c>
      <c r="AV299" s="3">
        <f t="shared" si="579"/>
        <v>0</v>
      </c>
      <c r="AW299" s="3">
        <f t="shared" si="580"/>
        <v>0</v>
      </c>
      <c r="AX299" s="3">
        <f t="shared" si="508"/>
        <v>0</v>
      </c>
      <c r="AY299" s="3">
        <f t="shared" si="509"/>
        <v>0</v>
      </c>
      <c r="AZ299" s="3">
        <f>IF(AU299=0,0,IF(AW299-AX299=0,0,MIN(AW299-AX299,$D$1-$C299-SUMIF($J$15:AY$15,"Snowball",$J299:AY299))))</f>
        <v>0</v>
      </c>
      <c r="BA299" s="3">
        <f t="shared" si="542"/>
        <v>0</v>
      </c>
      <c r="BB299" s="104">
        <f t="shared" si="581"/>
        <v>0</v>
      </c>
      <c r="BC299" s="3">
        <f t="shared" si="582"/>
        <v>0</v>
      </c>
      <c r="BD299" s="3">
        <f t="shared" si="583"/>
        <v>0</v>
      </c>
      <c r="BE299" s="3">
        <f t="shared" si="510"/>
        <v>0</v>
      </c>
      <c r="BF299" s="3">
        <f t="shared" si="511"/>
        <v>0</v>
      </c>
      <c r="BG299" s="3">
        <f>IF(BB299=0,0,IF(BD299-BE299=0,0,MIN(BD299-BE299,$D$1-$C299-SUMIF($J$15:BF$15,"Snowball",$J299:BF299))))</f>
        <v>0</v>
      </c>
      <c r="BH299" s="3">
        <f t="shared" si="543"/>
        <v>0</v>
      </c>
      <c r="BI299" s="104">
        <f t="shared" si="584"/>
        <v>0</v>
      </c>
      <c r="BJ299" s="3">
        <f t="shared" si="585"/>
        <v>0</v>
      </c>
      <c r="BK299" s="3">
        <f t="shared" si="586"/>
        <v>0</v>
      </c>
      <c r="BL299" s="3">
        <f t="shared" si="512"/>
        <v>0</v>
      </c>
      <c r="BM299" s="3">
        <f t="shared" si="513"/>
        <v>0</v>
      </c>
      <c r="BN299" s="3">
        <f>IF(BI299=0,0,IF(BK299-BL299=0,0,MIN(BK299-BL299,$D$1-$C299-SUMIF($J$15:BM$15,"Snowball",$J299:BM299))))</f>
        <v>0</v>
      </c>
      <c r="BO299" s="3">
        <f t="shared" si="544"/>
        <v>0</v>
      </c>
      <c r="BP299" s="104">
        <f t="shared" si="587"/>
        <v>0</v>
      </c>
      <c r="BQ299" s="3">
        <f t="shared" si="588"/>
        <v>0</v>
      </c>
      <c r="BR299" s="3">
        <f t="shared" si="589"/>
        <v>0</v>
      </c>
      <c r="BS299" s="3">
        <f t="shared" si="514"/>
        <v>0</v>
      </c>
      <c r="BT299" s="3">
        <f t="shared" si="515"/>
        <v>0</v>
      </c>
      <c r="BU299" s="3">
        <f>IF(BP299=0,0,IF(BR299-BS299=0,0,MIN(BR299-BS299,$D$1-$C299-SUMIF($J$15:BT$15,"Snowball",$J299:BT299))))</f>
        <v>0</v>
      </c>
      <c r="BV299" s="3">
        <f t="shared" si="545"/>
        <v>0</v>
      </c>
      <c r="BW299" s="104">
        <f t="shared" si="590"/>
        <v>0</v>
      </c>
      <c r="BX299" s="3">
        <f t="shared" si="591"/>
        <v>0</v>
      </c>
      <c r="BY299" s="3">
        <f t="shared" si="592"/>
        <v>0</v>
      </c>
      <c r="BZ299" s="3">
        <f t="shared" si="516"/>
        <v>0</v>
      </c>
      <c r="CA299" s="3">
        <f t="shared" si="517"/>
        <v>0</v>
      </c>
      <c r="CB299" s="3">
        <f>IF(BW299=0,0,IF(BY299-BZ299=0,0,MIN(BY299-BZ299,$D$1-$C299-SUMIF($J$15:CA$15,"Snowball",$J299:CA299))))</f>
        <v>0</v>
      </c>
      <c r="CC299" s="3">
        <f t="shared" si="546"/>
        <v>0</v>
      </c>
      <c r="CD299" s="104">
        <f t="shared" si="593"/>
        <v>0</v>
      </c>
      <c r="CE299" s="3">
        <f t="shared" si="594"/>
        <v>0</v>
      </c>
      <c r="CF299" s="3">
        <f t="shared" si="595"/>
        <v>0</v>
      </c>
      <c r="CG299" s="3">
        <f t="shared" si="518"/>
        <v>0</v>
      </c>
      <c r="CH299" s="3">
        <f t="shared" si="519"/>
        <v>0</v>
      </c>
      <c r="CI299" s="3">
        <f>IF(CD299=0,0,IF(CF299-CG299=0,0,MIN(CF299-CG299,$D$1-$C299-SUMIF($J$15:CH$15,"Snowball",$J299:CH299))))</f>
        <v>0</v>
      </c>
      <c r="CJ299" s="3">
        <f t="shared" si="547"/>
        <v>0</v>
      </c>
      <c r="CK299" s="104">
        <f t="shared" si="596"/>
        <v>0</v>
      </c>
      <c r="CL299" s="3">
        <f t="shared" si="597"/>
        <v>0</v>
      </c>
      <c r="CM299" s="3">
        <f t="shared" si="598"/>
        <v>0</v>
      </c>
      <c r="CN299" s="3">
        <f t="shared" si="520"/>
        <v>0</v>
      </c>
      <c r="CO299" s="3">
        <f t="shared" si="521"/>
        <v>0</v>
      </c>
      <c r="CP299" s="3">
        <f>IF(CK299=0,0,IF(CM299-CN299=0,0,MIN(CM299-CN299,$D$1-$C299-SUMIF($J$15:CO$15,"Snowball",$J299:CO299))))</f>
        <v>0</v>
      </c>
      <c r="CQ299" s="3">
        <f t="shared" si="548"/>
        <v>0</v>
      </c>
      <c r="CR299" s="104">
        <f t="shared" si="599"/>
        <v>0</v>
      </c>
      <c r="CS299" s="3">
        <f t="shared" si="600"/>
        <v>0</v>
      </c>
      <c r="CT299" s="3">
        <f t="shared" si="601"/>
        <v>0</v>
      </c>
      <c r="CU299" s="3">
        <f t="shared" si="522"/>
        <v>0</v>
      </c>
      <c r="CV299" s="3">
        <f t="shared" si="523"/>
        <v>0</v>
      </c>
      <c r="CW299" s="3">
        <f>IF(CR299=0,0,IF(CT299-CU299=0,0,MIN(CT299-CU299,$D$1-$C299-SUMIF($J$15:CV$15,"Snowball",$J299:CV299))))</f>
        <v>0</v>
      </c>
      <c r="CX299" s="3">
        <f t="shared" si="549"/>
        <v>0</v>
      </c>
      <c r="CY299" s="104">
        <f t="shared" si="602"/>
        <v>0</v>
      </c>
      <c r="CZ299" s="3">
        <f t="shared" si="603"/>
        <v>0</v>
      </c>
      <c r="DA299" s="3">
        <f t="shared" si="604"/>
        <v>0</v>
      </c>
      <c r="DB299" s="3">
        <f t="shared" si="524"/>
        <v>0</v>
      </c>
      <c r="DC299" s="3">
        <f t="shared" si="525"/>
        <v>0</v>
      </c>
      <c r="DD299" s="3">
        <f>IF(CY299=0,0,IF(DA299-DB299=0,0,MIN(DA299-DB299,$D$1-$C299-SUMIF($J$15:DC$15,"Snowball",$J299:DC299))))</f>
        <v>0</v>
      </c>
      <c r="DE299" s="3">
        <f t="shared" si="550"/>
        <v>0</v>
      </c>
      <c r="DF299" s="104">
        <f t="shared" si="605"/>
        <v>0</v>
      </c>
      <c r="DG299" s="3">
        <f t="shared" si="606"/>
        <v>0</v>
      </c>
      <c r="DH299" s="3">
        <f t="shared" si="607"/>
        <v>0</v>
      </c>
      <c r="DI299" s="3">
        <f t="shared" si="526"/>
        <v>0</v>
      </c>
      <c r="DJ299" s="3">
        <f t="shared" si="527"/>
        <v>0</v>
      </c>
      <c r="DK299" s="3">
        <f>IF(DF299=0,0,IF(DH299-DI299=0,0,MIN(DH299-DI299,$D$1-$C299-SUMIF($J$15:DJ$15,"Snowball",$J299:DJ299))))</f>
        <v>0</v>
      </c>
      <c r="DL299" s="3">
        <f t="shared" si="551"/>
        <v>0</v>
      </c>
      <c r="DM299" s="104">
        <f t="shared" si="608"/>
        <v>0</v>
      </c>
      <c r="DN299" s="3">
        <f t="shared" si="609"/>
        <v>0</v>
      </c>
      <c r="DO299" s="3">
        <f t="shared" si="610"/>
        <v>0</v>
      </c>
      <c r="DP299" s="3">
        <f t="shared" si="528"/>
        <v>0</v>
      </c>
      <c r="DQ299" s="3">
        <f t="shared" si="529"/>
        <v>0</v>
      </c>
      <c r="DR299" s="3">
        <f>IF(DM299=0,0,IF(DO299-DP299=0,0,MIN(DO299-DP299,$D$1-$C299-SUMIF($J$15:DQ$15,"Snowball",$J299:DQ299))))</f>
        <v>0</v>
      </c>
      <c r="DS299" s="3">
        <f t="shared" si="552"/>
        <v>0</v>
      </c>
      <c r="DT299" s="104">
        <f t="shared" si="611"/>
        <v>0</v>
      </c>
      <c r="DU299" s="3">
        <f t="shared" si="612"/>
        <v>0</v>
      </c>
      <c r="DV299" s="3">
        <f t="shared" si="613"/>
        <v>0</v>
      </c>
      <c r="DW299" s="3">
        <f t="shared" si="530"/>
        <v>0</v>
      </c>
      <c r="DX299" s="3">
        <f t="shared" si="531"/>
        <v>0</v>
      </c>
      <c r="DY299" s="3">
        <f>IF(DT299=0,0,IF(DV299-DW299=0,0,MIN(DV299-DW299,$D$1-$C299-SUMIF($J$15:DX$15,"Snowball",$J299:DX299))))</f>
        <v>0</v>
      </c>
      <c r="DZ299" s="3">
        <f t="shared" si="553"/>
        <v>0</v>
      </c>
      <c r="EA299" s="104">
        <f t="shared" si="614"/>
        <v>0</v>
      </c>
      <c r="EB299" s="3">
        <f t="shared" si="615"/>
        <v>0</v>
      </c>
      <c r="EC299" s="3">
        <f t="shared" si="616"/>
        <v>0</v>
      </c>
      <c r="ED299" s="3">
        <f t="shared" si="532"/>
        <v>0</v>
      </c>
      <c r="EE299" s="3">
        <f t="shared" si="533"/>
        <v>0</v>
      </c>
      <c r="EF299" s="3">
        <f>IF(EA299=0,0,IF(EC299-ED299=0,0,MIN(EC299-ED299,$D$1-$C299-SUMIF($J$15:EE$15,"Snowball",$J299:EE299))))</f>
        <v>0</v>
      </c>
      <c r="EG299" s="3">
        <f t="shared" si="554"/>
        <v>0</v>
      </c>
      <c r="EH299" s="104">
        <f t="shared" si="617"/>
        <v>0</v>
      </c>
      <c r="EI299" s="3">
        <f t="shared" si="618"/>
        <v>0</v>
      </c>
      <c r="EJ299" s="3">
        <f t="shared" si="619"/>
        <v>0</v>
      </c>
      <c r="EK299" s="3">
        <f t="shared" si="534"/>
        <v>0</v>
      </c>
      <c r="EL299" s="3">
        <f t="shared" si="535"/>
        <v>0</v>
      </c>
      <c r="EM299" s="3">
        <f>IF(EH299=0,0,IF(EJ299-EK299=0,0,MIN(EJ299-EK299,$D$1-$C299-SUMIF($J$15:EL$15,"Snowball",$J299:EL299))))</f>
        <v>0</v>
      </c>
      <c r="EN299" s="3">
        <f t="shared" si="555"/>
        <v>0</v>
      </c>
    </row>
    <row r="300" spans="1:144" x14ac:dyDescent="0.25">
      <c r="A300" s="1" t="s">
        <v>300</v>
      </c>
      <c r="B300" s="76">
        <f t="shared" si="556"/>
        <v>0</v>
      </c>
      <c r="C300" s="3">
        <f t="shared" si="557"/>
        <v>0</v>
      </c>
      <c r="D300" s="101">
        <f t="shared" si="558"/>
        <v>0</v>
      </c>
      <c r="E300" s="104">
        <f t="shared" si="559"/>
        <v>0</v>
      </c>
      <c r="F300" s="3">
        <f t="shared" si="560"/>
        <v>0</v>
      </c>
      <c r="G300" s="3">
        <f t="shared" si="561"/>
        <v>0</v>
      </c>
      <c r="H300" s="3">
        <f t="shared" si="496"/>
        <v>0</v>
      </c>
      <c r="I300" s="3">
        <f t="shared" si="497"/>
        <v>0</v>
      </c>
      <c r="J300" s="3">
        <f t="shared" si="562"/>
        <v>0</v>
      </c>
      <c r="K300" s="3">
        <f t="shared" si="536"/>
        <v>0</v>
      </c>
      <c r="L300" s="104">
        <f t="shared" si="563"/>
        <v>0</v>
      </c>
      <c r="M300" s="3">
        <f t="shared" si="564"/>
        <v>0</v>
      </c>
      <c r="N300" s="3">
        <f t="shared" si="565"/>
        <v>0</v>
      </c>
      <c r="O300" s="3">
        <f t="shared" si="498"/>
        <v>0</v>
      </c>
      <c r="P300" s="3">
        <f t="shared" si="499"/>
        <v>0</v>
      </c>
      <c r="Q300" s="3">
        <f>IF(L300=0,0,IF(N300-O300=0,0,MIN(N300-O300,$D$1-$C300-SUMIF($J$15:P$15,"Snowball",$J300:P300))))</f>
        <v>0</v>
      </c>
      <c r="R300" s="3">
        <f t="shared" si="537"/>
        <v>0</v>
      </c>
      <c r="S300" s="104">
        <f t="shared" si="566"/>
        <v>0</v>
      </c>
      <c r="T300" s="3">
        <f t="shared" si="567"/>
        <v>0</v>
      </c>
      <c r="U300" s="3">
        <f t="shared" si="568"/>
        <v>0</v>
      </c>
      <c r="V300" s="3">
        <f t="shared" si="500"/>
        <v>0</v>
      </c>
      <c r="W300" s="3">
        <f t="shared" si="501"/>
        <v>0</v>
      </c>
      <c r="X300" s="3">
        <f>IF(S300=0,0,IF(U300-V300=0,0,MIN(U300-V300,$D$1-$C300-SUMIF($J$15:W$15,"Snowball",$J300:W300))))</f>
        <v>0</v>
      </c>
      <c r="Y300" s="3">
        <f t="shared" si="538"/>
        <v>0</v>
      </c>
      <c r="Z300" s="104">
        <f t="shared" si="569"/>
        <v>0</v>
      </c>
      <c r="AA300" s="3">
        <f t="shared" si="570"/>
        <v>0</v>
      </c>
      <c r="AB300" s="3">
        <f t="shared" si="571"/>
        <v>0</v>
      </c>
      <c r="AC300" s="3">
        <f t="shared" si="502"/>
        <v>0</v>
      </c>
      <c r="AD300" s="3">
        <f t="shared" si="503"/>
        <v>0</v>
      </c>
      <c r="AE300" s="3">
        <f>IF(Z300=0,0,IF(AB300-AC300=0,0,MIN(AB300-AC300,$D$1-$C300-SUMIF($J$15:AD$15,"Snowball",$J300:AD300))))</f>
        <v>0</v>
      </c>
      <c r="AF300" s="3">
        <f t="shared" si="539"/>
        <v>0</v>
      </c>
      <c r="AG300" s="104">
        <f t="shared" si="572"/>
        <v>0</v>
      </c>
      <c r="AH300" s="3">
        <f t="shared" si="573"/>
        <v>0</v>
      </c>
      <c r="AI300" s="3">
        <f t="shared" si="574"/>
        <v>0</v>
      </c>
      <c r="AJ300" s="3">
        <f t="shared" si="504"/>
        <v>0</v>
      </c>
      <c r="AK300" s="3">
        <f t="shared" si="505"/>
        <v>0</v>
      </c>
      <c r="AL300" s="3">
        <f>IF(AG300=0,0,IF(AI300-AJ300=0,0,MIN(AI300-AJ300,$D$1-$C300-SUMIF($J$15:AK$15,"Snowball",$J300:AK300))))</f>
        <v>0</v>
      </c>
      <c r="AM300" s="3">
        <f t="shared" si="540"/>
        <v>0</v>
      </c>
      <c r="AN300" s="104">
        <f t="shared" si="575"/>
        <v>0</v>
      </c>
      <c r="AO300" s="3">
        <f t="shared" si="576"/>
        <v>0</v>
      </c>
      <c r="AP300" s="3">
        <f t="shared" si="577"/>
        <v>0</v>
      </c>
      <c r="AQ300" s="3">
        <f t="shared" si="506"/>
        <v>0</v>
      </c>
      <c r="AR300" s="3">
        <f t="shared" si="507"/>
        <v>0</v>
      </c>
      <c r="AS300" s="3">
        <f>IF(AN300=0,0,IF(AP300-AQ300=0,0,MIN(AP300-AQ300,$D$1-$C300-SUMIF($J$15:AR$15,"Snowball",$J300:AR300))))</f>
        <v>0</v>
      </c>
      <c r="AT300" s="3">
        <f t="shared" si="541"/>
        <v>0</v>
      </c>
      <c r="AU300" s="104">
        <f t="shared" si="578"/>
        <v>0</v>
      </c>
      <c r="AV300" s="3">
        <f t="shared" si="579"/>
        <v>0</v>
      </c>
      <c r="AW300" s="3">
        <f t="shared" si="580"/>
        <v>0</v>
      </c>
      <c r="AX300" s="3">
        <f t="shared" si="508"/>
        <v>0</v>
      </c>
      <c r="AY300" s="3">
        <f t="shared" si="509"/>
        <v>0</v>
      </c>
      <c r="AZ300" s="3">
        <f>IF(AU300=0,0,IF(AW300-AX300=0,0,MIN(AW300-AX300,$D$1-$C300-SUMIF($J$15:AY$15,"Snowball",$J300:AY300))))</f>
        <v>0</v>
      </c>
      <c r="BA300" s="3">
        <f t="shared" si="542"/>
        <v>0</v>
      </c>
      <c r="BB300" s="104">
        <f t="shared" si="581"/>
        <v>0</v>
      </c>
      <c r="BC300" s="3">
        <f t="shared" si="582"/>
        <v>0</v>
      </c>
      <c r="BD300" s="3">
        <f t="shared" si="583"/>
        <v>0</v>
      </c>
      <c r="BE300" s="3">
        <f t="shared" si="510"/>
        <v>0</v>
      </c>
      <c r="BF300" s="3">
        <f t="shared" si="511"/>
        <v>0</v>
      </c>
      <c r="BG300" s="3">
        <f>IF(BB300=0,0,IF(BD300-BE300=0,0,MIN(BD300-BE300,$D$1-$C300-SUMIF($J$15:BF$15,"Snowball",$J300:BF300))))</f>
        <v>0</v>
      </c>
      <c r="BH300" s="3">
        <f t="shared" si="543"/>
        <v>0</v>
      </c>
      <c r="BI300" s="104">
        <f t="shared" si="584"/>
        <v>0</v>
      </c>
      <c r="BJ300" s="3">
        <f t="shared" si="585"/>
        <v>0</v>
      </c>
      <c r="BK300" s="3">
        <f t="shared" si="586"/>
        <v>0</v>
      </c>
      <c r="BL300" s="3">
        <f t="shared" si="512"/>
        <v>0</v>
      </c>
      <c r="BM300" s="3">
        <f t="shared" si="513"/>
        <v>0</v>
      </c>
      <c r="BN300" s="3">
        <f>IF(BI300=0,0,IF(BK300-BL300=0,0,MIN(BK300-BL300,$D$1-$C300-SUMIF($J$15:BM$15,"Snowball",$J300:BM300))))</f>
        <v>0</v>
      </c>
      <c r="BO300" s="3">
        <f t="shared" si="544"/>
        <v>0</v>
      </c>
      <c r="BP300" s="104">
        <f t="shared" si="587"/>
        <v>0</v>
      </c>
      <c r="BQ300" s="3">
        <f t="shared" si="588"/>
        <v>0</v>
      </c>
      <c r="BR300" s="3">
        <f t="shared" si="589"/>
        <v>0</v>
      </c>
      <c r="BS300" s="3">
        <f t="shared" si="514"/>
        <v>0</v>
      </c>
      <c r="BT300" s="3">
        <f t="shared" si="515"/>
        <v>0</v>
      </c>
      <c r="BU300" s="3">
        <f>IF(BP300=0,0,IF(BR300-BS300=0,0,MIN(BR300-BS300,$D$1-$C300-SUMIF($J$15:BT$15,"Snowball",$J300:BT300))))</f>
        <v>0</v>
      </c>
      <c r="BV300" s="3">
        <f t="shared" si="545"/>
        <v>0</v>
      </c>
      <c r="BW300" s="104">
        <f t="shared" si="590"/>
        <v>0</v>
      </c>
      <c r="BX300" s="3">
        <f t="shared" si="591"/>
        <v>0</v>
      </c>
      <c r="BY300" s="3">
        <f t="shared" si="592"/>
        <v>0</v>
      </c>
      <c r="BZ300" s="3">
        <f t="shared" si="516"/>
        <v>0</v>
      </c>
      <c r="CA300" s="3">
        <f t="shared" si="517"/>
        <v>0</v>
      </c>
      <c r="CB300" s="3">
        <f>IF(BW300=0,0,IF(BY300-BZ300=0,0,MIN(BY300-BZ300,$D$1-$C300-SUMIF($J$15:CA$15,"Snowball",$J300:CA300))))</f>
        <v>0</v>
      </c>
      <c r="CC300" s="3">
        <f t="shared" si="546"/>
        <v>0</v>
      </c>
      <c r="CD300" s="104">
        <f t="shared" si="593"/>
        <v>0</v>
      </c>
      <c r="CE300" s="3">
        <f t="shared" si="594"/>
        <v>0</v>
      </c>
      <c r="CF300" s="3">
        <f t="shared" si="595"/>
        <v>0</v>
      </c>
      <c r="CG300" s="3">
        <f t="shared" si="518"/>
        <v>0</v>
      </c>
      <c r="CH300" s="3">
        <f t="shared" si="519"/>
        <v>0</v>
      </c>
      <c r="CI300" s="3">
        <f>IF(CD300=0,0,IF(CF300-CG300=0,0,MIN(CF300-CG300,$D$1-$C300-SUMIF($J$15:CH$15,"Snowball",$J300:CH300))))</f>
        <v>0</v>
      </c>
      <c r="CJ300" s="3">
        <f t="shared" si="547"/>
        <v>0</v>
      </c>
      <c r="CK300" s="104">
        <f t="shared" si="596"/>
        <v>0</v>
      </c>
      <c r="CL300" s="3">
        <f t="shared" si="597"/>
        <v>0</v>
      </c>
      <c r="CM300" s="3">
        <f t="shared" si="598"/>
        <v>0</v>
      </c>
      <c r="CN300" s="3">
        <f t="shared" si="520"/>
        <v>0</v>
      </c>
      <c r="CO300" s="3">
        <f t="shared" si="521"/>
        <v>0</v>
      </c>
      <c r="CP300" s="3">
        <f>IF(CK300=0,0,IF(CM300-CN300=0,0,MIN(CM300-CN300,$D$1-$C300-SUMIF($J$15:CO$15,"Snowball",$J300:CO300))))</f>
        <v>0</v>
      </c>
      <c r="CQ300" s="3">
        <f t="shared" si="548"/>
        <v>0</v>
      </c>
      <c r="CR300" s="104">
        <f t="shared" si="599"/>
        <v>0</v>
      </c>
      <c r="CS300" s="3">
        <f t="shared" si="600"/>
        <v>0</v>
      </c>
      <c r="CT300" s="3">
        <f t="shared" si="601"/>
        <v>0</v>
      </c>
      <c r="CU300" s="3">
        <f t="shared" si="522"/>
        <v>0</v>
      </c>
      <c r="CV300" s="3">
        <f t="shared" si="523"/>
        <v>0</v>
      </c>
      <c r="CW300" s="3">
        <f>IF(CR300=0,0,IF(CT300-CU300=0,0,MIN(CT300-CU300,$D$1-$C300-SUMIF($J$15:CV$15,"Snowball",$J300:CV300))))</f>
        <v>0</v>
      </c>
      <c r="CX300" s="3">
        <f t="shared" si="549"/>
        <v>0</v>
      </c>
      <c r="CY300" s="104">
        <f t="shared" si="602"/>
        <v>0</v>
      </c>
      <c r="CZ300" s="3">
        <f t="shared" si="603"/>
        <v>0</v>
      </c>
      <c r="DA300" s="3">
        <f t="shared" si="604"/>
        <v>0</v>
      </c>
      <c r="DB300" s="3">
        <f t="shared" si="524"/>
        <v>0</v>
      </c>
      <c r="DC300" s="3">
        <f t="shared" si="525"/>
        <v>0</v>
      </c>
      <c r="DD300" s="3">
        <f>IF(CY300=0,0,IF(DA300-DB300=0,0,MIN(DA300-DB300,$D$1-$C300-SUMIF($J$15:DC$15,"Snowball",$J300:DC300))))</f>
        <v>0</v>
      </c>
      <c r="DE300" s="3">
        <f t="shared" si="550"/>
        <v>0</v>
      </c>
      <c r="DF300" s="104">
        <f t="shared" si="605"/>
        <v>0</v>
      </c>
      <c r="DG300" s="3">
        <f t="shared" si="606"/>
        <v>0</v>
      </c>
      <c r="DH300" s="3">
        <f t="shared" si="607"/>
        <v>0</v>
      </c>
      <c r="DI300" s="3">
        <f t="shared" si="526"/>
        <v>0</v>
      </c>
      <c r="DJ300" s="3">
        <f t="shared" si="527"/>
        <v>0</v>
      </c>
      <c r="DK300" s="3">
        <f>IF(DF300=0,0,IF(DH300-DI300=0,0,MIN(DH300-DI300,$D$1-$C300-SUMIF($J$15:DJ$15,"Snowball",$J300:DJ300))))</f>
        <v>0</v>
      </c>
      <c r="DL300" s="3">
        <f t="shared" si="551"/>
        <v>0</v>
      </c>
      <c r="DM300" s="104">
        <f t="shared" si="608"/>
        <v>0</v>
      </c>
      <c r="DN300" s="3">
        <f t="shared" si="609"/>
        <v>0</v>
      </c>
      <c r="DO300" s="3">
        <f t="shared" si="610"/>
        <v>0</v>
      </c>
      <c r="DP300" s="3">
        <f t="shared" si="528"/>
        <v>0</v>
      </c>
      <c r="DQ300" s="3">
        <f t="shared" si="529"/>
        <v>0</v>
      </c>
      <c r="DR300" s="3">
        <f>IF(DM300=0,0,IF(DO300-DP300=0,0,MIN(DO300-DP300,$D$1-$C300-SUMIF($J$15:DQ$15,"Snowball",$J300:DQ300))))</f>
        <v>0</v>
      </c>
      <c r="DS300" s="3">
        <f t="shared" si="552"/>
        <v>0</v>
      </c>
      <c r="DT300" s="104">
        <f t="shared" si="611"/>
        <v>0</v>
      </c>
      <c r="DU300" s="3">
        <f t="shared" si="612"/>
        <v>0</v>
      </c>
      <c r="DV300" s="3">
        <f t="shared" si="613"/>
        <v>0</v>
      </c>
      <c r="DW300" s="3">
        <f t="shared" si="530"/>
        <v>0</v>
      </c>
      <c r="DX300" s="3">
        <f t="shared" si="531"/>
        <v>0</v>
      </c>
      <c r="DY300" s="3">
        <f>IF(DT300=0,0,IF(DV300-DW300=0,0,MIN(DV300-DW300,$D$1-$C300-SUMIF($J$15:DX$15,"Snowball",$J300:DX300))))</f>
        <v>0</v>
      </c>
      <c r="DZ300" s="3">
        <f t="shared" si="553"/>
        <v>0</v>
      </c>
      <c r="EA300" s="104">
        <f t="shared" si="614"/>
        <v>0</v>
      </c>
      <c r="EB300" s="3">
        <f t="shared" si="615"/>
        <v>0</v>
      </c>
      <c r="EC300" s="3">
        <f t="shared" si="616"/>
        <v>0</v>
      </c>
      <c r="ED300" s="3">
        <f t="shared" si="532"/>
        <v>0</v>
      </c>
      <c r="EE300" s="3">
        <f t="shared" si="533"/>
        <v>0</v>
      </c>
      <c r="EF300" s="3">
        <f>IF(EA300=0,0,IF(EC300-ED300=0,0,MIN(EC300-ED300,$D$1-$C300-SUMIF($J$15:EE$15,"Snowball",$J300:EE300))))</f>
        <v>0</v>
      </c>
      <c r="EG300" s="3">
        <f t="shared" si="554"/>
        <v>0</v>
      </c>
      <c r="EH300" s="104">
        <f t="shared" si="617"/>
        <v>0</v>
      </c>
      <c r="EI300" s="3">
        <f t="shared" si="618"/>
        <v>0</v>
      </c>
      <c r="EJ300" s="3">
        <f t="shared" si="619"/>
        <v>0</v>
      </c>
      <c r="EK300" s="3">
        <f t="shared" si="534"/>
        <v>0</v>
      </c>
      <c r="EL300" s="3">
        <f t="shared" si="535"/>
        <v>0</v>
      </c>
      <c r="EM300" s="3">
        <f>IF(EH300=0,0,IF(EJ300-EK300=0,0,MIN(EJ300-EK300,$D$1-$C300-SUMIF($J$15:EL$15,"Snowball",$J300:EL300))))</f>
        <v>0</v>
      </c>
      <c r="EN300" s="3">
        <f t="shared" si="555"/>
        <v>0</v>
      </c>
    </row>
    <row r="301" spans="1:144" x14ac:dyDescent="0.25">
      <c r="A301" s="1" t="s">
        <v>301</v>
      </c>
      <c r="B301" s="76">
        <f t="shared" si="556"/>
        <v>0</v>
      </c>
      <c r="C301" s="3">
        <f t="shared" si="557"/>
        <v>0</v>
      </c>
      <c r="D301" s="101">
        <f t="shared" si="558"/>
        <v>0</v>
      </c>
      <c r="E301" s="104">
        <f t="shared" si="559"/>
        <v>0</v>
      </c>
      <c r="F301" s="3">
        <f t="shared" si="560"/>
        <v>0</v>
      </c>
      <c r="G301" s="3">
        <f t="shared" si="561"/>
        <v>0</v>
      </c>
      <c r="H301" s="3">
        <f t="shared" si="496"/>
        <v>0</v>
      </c>
      <c r="I301" s="3">
        <f t="shared" si="497"/>
        <v>0</v>
      </c>
      <c r="J301" s="3">
        <f t="shared" si="562"/>
        <v>0</v>
      </c>
      <c r="K301" s="3">
        <f t="shared" si="536"/>
        <v>0</v>
      </c>
      <c r="L301" s="104">
        <f t="shared" si="563"/>
        <v>0</v>
      </c>
      <c r="M301" s="3">
        <f t="shared" si="564"/>
        <v>0</v>
      </c>
      <c r="N301" s="3">
        <f t="shared" si="565"/>
        <v>0</v>
      </c>
      <c r="O301" s="3">
        <f t="shared" si="498"/>
        <v>0</v>
      </c>
      <c r="P301" s="3">
        <f t="shared" si="499"/>
        <v>0</v>
      </c>
      <c r="Q301" s="3">
        <f>IF(L301=0,0,IF(N301-O301=0,0,MIN(N301-O301,$D$1-$C301-SUMIF($J$15:P$15,"Snowball",$J301:P301))))</f>
        <v>0</v>
      </c>
      <c r="R301" s="3">
        <f t="shared" si="537"/>
        <v>0</v>
      </c>
      <c r="S301" s="104">
        <f t="shared" si="566"/>
        <v>0</v>
      </c>
      <c r="T301" s="3">
        <f t="shared" si="567"/>
        <v>0</v>
      </c>
      <c r="U301" s="3">
        <f t="shared" si="568"/>
        <v>0</v>
      </c>
      <c r="V301" s="3">
        <f t="shared" si="500"/>
        <v>0</v>
      </c>
      <c r="W301" s="3">
        <f t="shared" si="501"/>
        <v>0</v>
      </c>
      <c r="X301" s="3">
        <f>IF(S301=0,0,IF(U301-V301=0,0,MIN(U301-V301,$D$1-$C301-SUMIF($J$15:W$15,"Snowball",$J301:W301))))</f>
        <v>0</v>
      </c>
      <c r="Y301" s="3">
        <f t="shared" si="538"/>
        <v>0</v>
      </c>
      <c r="Z301" s="104">
        <f t="shared" si="569"/>
        <v>0</v>
      </c>
      <c r="AA301" s="3">
        <f t="shared" si="570"/>
        <v>0</v>
      </c>
      <c r="AB301" s="3">
        <f t="shared" si="571"/>
        <v>0</v>
      </c>
      <c r="AC301" s="3">
        <f t="shared" si="502"/>
        <v>0</v>
      </c>
      <c r="AD301" s="3">
        <f t="shared" si="503"/>
        <v>0</v>
      </c>
      <c r="AE301" s="3">
        <f>IF(Z301=0,0,IF(AB301-AC301=0,0,MIN(AB301-AC301,$D$1-$C301-SUMIF($J$15:AD$15,"Snowball",$J301:AD301))))</f>
        <v>0</v>
      </c>
      <c r="AF301" s="3">
        <f t="shared" si="539"/>
        <v>0</v>
      </c>
      <c r="AG301" s="104">
        <f t="shared" si="572"/>
        <v>0</v>
      </c>
      <c r="AH301" s="3">
        <f t="shared" si="573"/>
        <v>0</v>
      </c>
      <c r="AI301" s="3">
        <f t="shared" si="574"/>
        <v>0</v>
      </c>
      <c r="AJ301" s="3">
        <f t="shared" si="504"/>
        <v>0</v>
      </c>
      <c r="AK301" s="3">
        <f t="shared" si="505"/>
        <v>0</v>
      </c>
      <c r="AL301" s="3">
        <f>IF(AG301=0,0,IF(AI301-AJ301=0,0,MIN(AI301-AJ301,$D$1-$C301-SUMIF($J$15:AK$15,"Snowball",$J301:AK301))))</f>
        <v>0</v>
      </c>
      <c r="AM301" s="3">
        <f t="shared" si="540"/>
        <v>0</v>
      </c>
      <c r="AN301" s="104">
        <f t="shared" si="575"/>
        <v>0</v>
      </c>
      <c r="AO301" s="3">
        <f t="shared" si="576"/>
        <v>0</v>
      </c>
      <c r="AP301" s="3">
        <f t="shared" si="577"/>
        <v>0</v>
      </c>
      <c r="AQ301" s="3">
        <f t="shared" si="506"/>
        <v>0</v>
      </c>
      <c r="AR301" s="3">
        <f t="shared" si="507"/>
        <v>0</v>
      </c>
      <c r="AS301" s="3">
        <f>IF(AN301=0,0,IF(AP301-AQ301=0,0,MIN(AP301-AQ301,$D$1-$C301-SUMIF($J$15:AR$15,"Snowball",$J301:AR301))))</f>
        <v>0</v>
      </c>
      <c r="AT301" s="3">
        <f t="shared" si="541"/>
        <v>0</v>
      </c>
      <c r="AU301" s="104">
        <f t="shared" si="578"/>
        <v>0</v>
      </c>
      <c r="AV301" s="3">
        <f t="shared" si="579"/>
        <v>0</v>
      </c>
      <c r="AW301" s="3">
        <f t="shared" si="580"/>
        <v>0</v>
      </c>
      <c r="AX301" s="3">
        <f t="shared" si="508"/>
        <v>0</v>
      </c>
      <c r="AY301" s="3">
        <f t="shared" si="509"/>
        <v>0</v>
      </c>
      <c r="AZ301" s="3">
        <f>IF(AU301=0,0,IF(AW301-AX301=0,0,MIN(AW301-AX301,$D$1-$C301-SUMIF($J$15:AY$15,"Snowball",$J301:AY301))))</f>
        <v>0</v>
      </c>
      <c r="BA301" s="3">
        <f t="shared" si="542"/>
        <v>0</v>
      </c>
      <c r="BB301" s="104">
        <f t="shared" si="581"/>
        <v>0</v>
      </c>
      <c r="BC301" s="3">
        <f t="shared" si="582"/>
        <v>0</v>
      </c>
      <c r="BD301" s="3">
        <f t="shared" si="583"/>
        <v>0</v>
      </c>
      <c r="BE301" s="3">
        <f t="shared" si="510"/>
        <v>0</v>
      </c>
      <c r="BF301" s="3">
        <f t="shared" si="511"/>
        <v>0</v>
      </c>
      <c r="BG301" s="3">
        <f>IF(BB301=0,0,IF(BD301-BE301=0,0,MIN(BD301-BE301,$D$1-$C301-SUMIF($J$15:BF$15,"Snowball",$J301:BF301))))</f>
        <v>0</v>
      </c>
      <c r="BH301" s="3">
        <f t="shared" si="543"/>
        <v>0</v>
      </c>
      <c r="BI301" s="104">
        <f t="shared" si="584"/>
        <v>0</v>
      </c>
      <c r="BJ301" s="3">
        <f t="shared" si="585"/>
        <v>0</v>
      </c>
      <c r="BK301" s="3">
        <f t="shared" si="586"/>
        <v>0</v>
      </c>
      <c r="BL301" s="3">
        <f t="shared" si="512"/>
        <v>0</v>
      </c>
      <c r="BM301" s="3">
        <f t="shared" si="513"/>
        <v>0</v>
      </c>
      <c r="BN301" s="3">
        <f>IF(BI301=0,0,IF(BK301-BL301=0,0,MIN(BK301-BL301,$D$1-$C301-SUMIF($J$15:BM$15,"Snowball",$J301:BM301))))</f>
        <v>0</v>
      </c>
      <c r="BO301" s="3">
        <f t="shared" si="544"/>
        <v>0</v>
      </c>
      <c r="BP301" s="104">
        <f t="shared" si="587"/>
        <v>0</v>
      </c>
      <c r="BQ301" s="3">
        <f t="shared" si="588"/>
        <v>0</v>
      </c>
      <c r="BR301" s="3">
        <f t="shared" si="589"/>
        <v>0</v>
      </c>
      <c r="BS301" s="3">
        <f t="shared" si="514"/>
        <v>0</v>
      </c>
      <c r="BT301" s="3">
        <f t="shared" si="515"/>
        <v>0</v>
      </c>
      <c r="BU301" s="3">
        <f>IF(BP301=0,0,IF(BR301-BS301=0,0,MIN(BR301-BS301,$D$1-$C301-SUMIF($J$15:BT$15,"Snowball",$J301:BT301))))</f>
        <v>0</v>
      </c>
      <c r="BV301" s="3">
        <f t="shared" si="545"/>
        <v>0</v>
      </c>
      <c r="BW301" s="104">
        <f t="shared" si="590"/>
        <v>0</v>
      </c>
      <c r="BX301" s="3">
        <f t="shared" si="591"/>
        <v>0</v>
      </c>
      <c r="BY301" s="3">
        <f t="shared" si="592"/>
        <v>0</v>
      </c>
      <c r="BZ301" s="3">
        <f t="shared" si="516"/>
        <v>0</v>
      </c>
      <c r="CA301" s="3">
        <f t="shared" si="517"/>
        <v>0</v>
      </c>
      <c r="CB301" s="3">
        <f>IF(BW301=0,0,IF(BY301-BZ301=0,0,MIN(BY301-BZ301,$D$1-$C301-SUMIF($J$15:CA$15,"Snowball",$J301:CA301))))</f>
        <v>0</v>
      </c>
      <c r="CC301" s="3">
        <f t="shared" si="546"/>
        <v>0</v>
      </c>
      <c r="CD301" s="104">
        <f t="shared" si="593"/>
        <v>0</v>
      </c>
      <c r="CE301" s="3">
        <f t="shared" si="594"/>
        <v>0</v>
      </c>
      <c r="CF301" s="3">
        <f t="shared" si="595"/>
        <v>0</v>
      </c>
      <c r="CG301" s="3">
        <f t="shared" si="518"/>
        <v>0</v>
      </c>
      <c r="CH301" s="3">
        <f t="shared" si="519"/>
        <v>0</v>
      </c>
      <c r="CI301" s="3">
        <f>IF(CD301=0,0,IF(CF301-CG301=0,0,MIN(CF301-CG301,$D$1-$C301-SUMIF($J$15:CH$15,"Snowball",$J301:CH301))))</f>
        <v>0</v>
      </c>
      <c r="CJ301" s="3">
        <f t="shared" si="547"/>
        <v>0</v>
      </c>
      <c r="CK301" s="104">
        <f t="shared" si="596"/>
        <v>0</v>
      </c>
      <c r="CL301" s="3">
        <f t="shared" si="597"/>
        <v>0</v>
      </c>
      <c r="CM301" s="3">
        <f t="shared" si="598"/>
        <v>0</v>
      </c>
      <c r="CN301" s="3">
        <f t="shared" si="520"/>
        <v>0</v>
      </c>
      <c r="CO301" s="3">
        <f t="shared" si="521"/>
        <v>0</v>
      </c>
      <c r="CP301" s="3">
        <f>IF(CK301=0,0,IF(CM301-CN301=0,0,MIN(CM301-CN301,$D$1-$C301-SUMIF($J$15:CO$15,"Snowball",$J301:CO301))))</f>
        <v>0</v>
      </c>
      <c r="CQ301" s="3">
        <f t="shared" si="548"/>
        <v>0</v>
      </c>
      <c r="CR301" s="104">
        <f t="shared" si="599"/>
        <v>0</v>
      </c>
      <c r="CS301" s="3">
        <f t="shared" si="600"/>
        <v>0</v>
      </c>
      <c r="CT301" s="3">
        <f t="shared" si="601"/>
        <v>0</v>
      </c>
      <c r="CU301" s="3">
        <f t="shared" si="522"/>
        <v>0</v>
      </c>
      <c r="CV301" s="3">
        <f t="shared" si="523"/>
        <v>0</v>
      </c>
      <c r="CW301" s="3">
        <f>IF(CR301=0,0,IF(CT301-CU301=0,0,MIN(CT301-CU301,$D$1-$C301-SUMIF($J$15:CV$15,"Snowball",$J301:CV301))))</f>
        <v>0</v>
      </c>
      <c r="CX301" s="3">
        <f t="shared" si="549"/>
        <v>0</v>
      </c>
      <c r="CY301" s="104">
        <f t="shared" si="602"/>
        <v>0</v>
      </c>
      <c r="CZ301" s="3">
        <f t="shared" si="603"/>
        <v>0</v>
      </c>
      <c r="DA301" s="3">
        <f t="shared" si="604"/>
        <v>0</v>
      </c>
      <c r="DB301" s="3">
        <f t="shared" si="524"/>
        <v>0</v>
      </c>
      <c r="DC301" s="3">
        <f t="shared" si="525"/>
        <v>0</v>
      </c>
      <c r="DD301" s="3">
        <f>IF(CY301=0,0,IF(DA301-DB301=0,0,MIN(DA301-DB301,$D$1-$C301-SUMIF($J$15:DC$15,"Snowball",$J301:DC301))))</f>
        <v>0</v>
      </c>
      <c r="DE301" s="3">
        <f t="shared" si="550"/>
        <v>0</v>
      </c>
      <c r="DF301" s="104">
        <f t="shared" si="605"/>
        <v>0</v>
      </c>
      <c r="DG301" s="3">
        <f t="shared" si="606"/>
        <v>0</v>
      </c>
      <c r="DH301" s="3">
        <f t="shared" si="607"/>
        <v>0</v>
      </c>
      <c r="DI301" s="3">
        <f t="shared" si="526"/>
        <v>0</v>
      </c>
      <c r="DJ301" s="3">
        <f t="shared" si="527"/>
        <v>0</v>
      </c>
      <c r="DK301" s="3">
        <f>IF(DF301=0,0,IF(DH301-DI301=0,0,MIN(DH301-DI301,$D$1-$C301-SUMIF($J$15:DJ$15,"Snowball",$J301:DJ301))))</f>
        <v>0</v>
      </c>
      <c r="DL301" s="3">
        <f t="shared" si="551"/>
        <v>0</v>
      </c>
      <c r="DM301" s="104">
        <f t="shared" si="608"/>
        <v>0</v>
      </c>
      <c r="DN301" s="3">
        <f t="shared" si="609"/>
        <v>0</v>
      </c>
      <c r="DO301" s="3">
        <f t="shared" si="610"/>
        <v>0</v>
      </c>
      <c r="DP301" s="3">
        <f t="shared" si="528"/>
        <v>0</v>
      </c>
      <c r="DQ301" s="3">
        <f t="shared" si="529"/>
        <v>0</v>
      </c>
      <c r="DR301" s="3">
        <f>IF(DM301=0,0,IF(DO301-DP301=0,0,MIN(DO301-DP301,$D$1-$C301-SUMIF($J$15:DQ$15,"Snowball",$J301:DQ301))))</f>
        <v>0</v>
      </c>
      <c r="DS301" s="3">
        <f t="shared" si="552"/>
        <v>0</v>
      </c>
      <c r="DT301" s="104">
        <f t="shared" si="611"/>
        <v>0</v>
      </c>
      <c r="DU301" s="3">
        <f t="shared" si="612"/>
        <v>0</v>
      </c>
      <c r="DV301" s="3">
        <f t="shared" si="613"/>
        <v>0</v>
      </c>
      <c r="DW301" s="3">
        <f t="shared" si="530"/>
        <v>0</v>
      </c>
      <c r="DX301" s="3">
        <f t="shared" si="531"/>
        <v>0</v>
      </c>
      <c r="DY301" s="3">
        <f>IF(DT301=0,0,IF(DV301-DW301=0,0,MIN(DV301-DW301,$D$1-$C301-SUMIF($J$15:DX$15,"Snowball",$J301:DX301))))</f>
        <v>0</v>
      </c>
      <c r="DZ301" s="3">
        <f t="shared" si="553"/>
        <v>0</v>
      </c>
      <c r="EA301" s="104">
        <f t="shared" si="614"/>
        <v>0</v>
      </c>
      <c r="EB301" s="3">
        <f t="shared" si="615"/>
        <v>0</v>
      </c>
      <c r="EC301" s="3">
        <f t="shared" si="616"/>
        <v>0</v>
      </c>
      <c r="ED301" s="3">
        <f t="shared" si="532"/>
        <v>0</v>
      </c>
      <c r="EE301" s="3">
        <f t="shared" si="533"/>
        <v>0</v>
      </c>
      <c r="EF301" s="3">
        <f>IF(EA301=0,0,IF(EC301-ED301=0,0,MIN(EC301-ED301,$D$1-$C301-SUMIF($J$15:EE$15,"Snowball",$J301:EE301))))</f>
        <v>0</v>
      </c>
      <c r="EG301" s="3">
        <f t="shared" si="554"/>
        <v>0</v>
      </c>
      <c r="EH301" s="104">
        <f t="shared" si="617"/>
        <v>0</v>
      </c>
      <c r="EI301" s="3">
        <f t="shared" si="618"/>
        <v>0</v>
      </c>
      <c r="EJ301" s="3">
        <f t="shared" si="619"/>
        <v>0</v>
      </c>
      <c r="EK301" s="3">
        <f t="shared" si="534"/>
        <v>0</v>
      </c>
      <c r="EL301" s="3">
        <f t="shared" si="535"/>
        <v>0</v>
      </c>
      <c r="EM301" s="3">
        <f>IF(EH301=0,0,IF(EJ301-EK301=0,0,MIN(EJ301-EK301,$D$1-$C301-SUMIF($J$15:EL$15,"Snowball",$J301:EL301))))</f>
        <v>0</v>
      </c>
      <c r="EN301" s="3">
        <f t="shared" si="555"/>
        <v>0</v>
      </c>
    </row>
    <row r="302" spans="1:144" x14ac:dyDescent="0.25">
      <c r="A302" s="1" t="s">
        <v>302</v>
      </c>
      <c r="B302" s="76">
        <f t="shared" si="556"/>
        <v>0</v>
      </c>
      <c r="C302" s="3">
        <f t="shared" si="557"/>
        <v>0</v>
      </c>
      <c r="D302" s="101">
        <f t="shared" si="558"/>
        <v>0</v>
      </c>
      <c r="E302" s="104">
        <f t="shared" si="559"/>
        <v>0</v>
      </c>
      <c r="F302" s="3">
        <f t="shared" si="560"/>
        <v>0</v>
      </c>
      <c r="G302" s="3">
        <f t="shared" si="561"/>
        <v>0</v>
      </c>
      <c r="H302" s="3">
        <f t="shared" si="496"/>
        <v>0</v>
      </c>
      <c r="I302" s="3">
        <f t="shared" si="497"/>
        <v>0</v>
      </c>
      <c r="J302" s="3">
        <f t="shared" si="562"/>
        <v>0</v>
      </c>
      <c r="K302" s="3">
        <f t="shared" si="536"/>
        <v>0</v>
      </c>
      <c r="L302" s="104">
        <f t="shared" si="563"/>
        <v>0</v>
      </c>
      <c r="M302" s="3">
        <f t="shared" si="564"/>
        <v>0</v>
      </c>
      <c r="N302" s="3">
        <f t="shared" si="565"/>
        <v>0</v>
      </c>
      <c r="O302" s="3">
        <f t="shared" si="498"/>
        <v>0</v>
      </c>
      <c r="P302" s="3">
        <f t="shared" si="499"/>
        <v>0</v>
      </c>
      <c r="Q302" s="3">
        <f>IF(L302=0,0,IF(N302-O302=0,0,MIN(N302-O302,$D$1-$C302-SUMIF($J$15:P$15,"Snowball",$J302:P302))))</f>
        <v>0</v>
      </c>
      <c r="R302" s="3">
        <f t="shared" si="537"/>
        <v>0</v>
      </c>
      <c r="S302" s="104">
        <f t="shared" si="566"/>
        <v>0</v>
      </c>
      <c r="T302" s="3">
        <f t="shared" si="567"/>
        <v>0</v>
      </c>
      <c r="U302" s="3">
        <f t="shared" si="568"/>
        <v>0</v>
      </c>
      <c r="V302" s="3">
        <f t="shared" si="500"/>
        <v>0</v>
      </c>
      <c r="W302" s="3">
        <f t="shared" si="501"/>
        <v>0</v>
      </c>
      <c r="X302" s="3">
        <f>IF(S302=0,0,IF(U302-V302=0,0,MIN(U302-V302,$D$1-$C302-SUMIF($J$15:W$15,"Snowball",$J302:W302))))</f>
        <v>0</v>
      </c>
      <c r="Y302" s="3">
        <f t="shared" si="538"/>
        <v>0</v>
      </c>
      <c r="Z302" s="104">
        <f t="shared" si="569"/>
        <v>0</v>
      </c>
      <c r="AA302" s="3">
        <f t="shared" si="570"/>
        <v>0</v>
      </c>
      <c r="AB302" s="3">
        <f t="shared" si="571"/>
        <v>0</v>
      </c>
      <c r="AC302" s="3">
        <f t="shared" si="502"/>
        <v>0</v>
      </c>
      <c r="AD302" s="3">
        <f t="shared" si="503"/>
        <v>0</v>
      </c>
      <c r="AE302" s="3">
        <f>IF(Z302=0,0,IF(AB302-AC302=0,0,MIN(AB302-AC302,$D$1-$C302-SUMIF($J$15:AD$15,"Snowball",$J302:AD302))))</f>
        <v>0</v>
      </c>
      <c r="AF302" s="3">
        <f t="shared" si="539"/>
        <v>0</v>
      </c>
      <c r="AG302" s="104">
        <f t="shared" si="572"/>
        <v>0</v>
      </c>
      <c r="AH302" s="3">
        <f t="shared" si="573"/>
        <v>0</v>
      </c>
      <c r="AI302" s="3">
        <f t="shared" si="574"/>
        <v>0</v>
      </c>
      <c r="AJ302" s="3">
        <f t="shared" si="504"/>
        <v>0</v>
      </c>
      <c r="AK302" s="3">
        <f t="shared" si="505"/>
        <v>0</v>
      </c>
      <c r="AL302" s="3">
        <f>IF(AG302=0,0,IF(AI302-AJ302=0,0,MIN(AI302-AJ302,$D$1-$C302-SUMIF($J$15:AK$15,"Snowball",$J302:AK302))))</f>
        <v>0</v>
      </c>
      <c r="AM302" s="3">
        <f t="shared" si="540"/>
        <v>0</v>
      </c>
      <c r="AN302" s="104">
        <f t="shared" si="575"/>
        <v>0</v>
      </c>
      <c r="AO302" s="3">
        <f t="shared" si="576"/>
        <v>0</v>
      </c>
      <c r="AP302" s="3">
        <f t="shared" si="577"/>
        <v>0</v>
      </c>
      <c r="AQ302" s="3">
        <f t="shared" si="506"/>
        <v>0</v>
      </c>
      <c r="AR302" s="3">
        <f t="shared" si="507"/>
        <v>0</v>
      </c>
      <c r="AS302" s="3">
        <f>IF(AN302=0,0,IF(AP302-AQ302=0,0,MIN(AP302-AQ302,$D$1-$C302-SUMIF($J$15:AR$15,"Snowball",$J302:AR302))))</f>
        <v>0</v>
      </c>
      <c r="AT302" s="3">
        <f t="shared" si="541"/>
        <v>0</v>
      </c>
      <c r="AU302" s="104">
        <f t="shared" si="578"/>
        <v>0</v>
      </c>
      <c r="AV302" s="3">
        <f t="shared" si="579"/>
        <v>0</v>
      </c>
      <c r="AW302" s="3">
        <f t="shared" si="580"/>
        <v>0</v>
      </c>
      <c r="AX302" s="3">
        <f t="shared" si="508"/>
        <v>0</v>
      </c>
      <c r="AY302" s="3">
        <f t="shared" si="509"/>
        <v>0</v>
      </c>
      <c r="AZ302" s="3">
        <f>IF(AU302=0,0,IF(AW302-AX302=0,0,MIN(AW302-AX302,$D$1-$C302-SUMIF($J$15:AY$15,"Snowball",$J302:AY302))))</f>
        <v>0</v>
      </c>
      <c r="BA302" s="3">
        <f t="shared" si="542"/>
        <v>0</v>
      </c>
      <c r="BB302" s="104">
        <f t="shared" si="581"/>
        <v>0</v>
      </c>
      <c r="BC302" s="3">
        <f t="shared" si="582"/>
        <v>0</v>
      </c>
      <c r="BD302" s="3">
        <f t="shared" si="583"/>
        <v>0</v>
      </c>
      <c r="BE302" s="3">
        <f t="shared" si="510"/>
        <v>0</v>
      </c>
      <c r="BF302" s="3">
        <f t="shared" si="511"/>
        <v>0</v>
      </c>
      <c r="BG302" s="3">
        <f>IF(BB302=0,0,IF(BD302-BE302=0,0,MIN(BD302-BE302,$D$1-$C302-SUMIF($J$15:BF$15,"Snowball",$J302:BF302))))</f>
        <v>0</v>
      </c>
      <c r="BH302" s="3">
        <f t="shared" si="543"/>
        <v>0</v>
      </c>
      <c r="BI302" s="104">
        <f t="shared" si="584"/>
        <v>0</v>
      </c>
      <c r="BJ302" s="3">
        <f t="shared" si="585"/>
        <v>0</v>
      </c>
      <c r="BK302" s="3">
        <f t="shared" si="586"/>
        <v>0</v>
      </c>
      <c r="BL302" s="3">
        <f t="shared" si="512"/>
        <v>0</v>
      </c>
      <c r="BM302" s="3">
        <f t="shared" si="513"/>
        <v>0</v>
      </c>
      <c r="BN302" s="3">
        <f>IF(BI302=0,0,IF(BK302-BL302=0,0,MIN(BK302-BL302,$D$1-$C302-SUMIF($J$15:BM$15,"Snowball",$J302:BM302))))</f>
        <v>0</v>
      </c>
      <c r="BO302" s="3">
        <f t="shared" si="544"/>
        <v>0</v>
      </c>
      <c r="BP302" s="104">
        <f t="shared" si="587"/>
        <v>0</v>
      </c>
      <c r="BQ302" s="3">
        <f t="shared" si="588"/>
        <v>0</v>
      </c>
      <c r="BR302" s="3">
        <f t="shared" si="589"/>
        <v>0</v>
      </c>
      <c r="BS302" s="3">
        <f t="shared" si="514"/>
        <v>0</v>
      </c>
      <c r="BT302" s="3">
        <f t="shared" si="515"/>
        <v>0</v>
      </c>
      <c r="BU302" s="3">
        <f>IF(BP302=0,0,IF(BR302-BS302=0,0,MIN(BR302-BS302,$D$1-$C302-SUMIF($J$15:BT$15,"Snowball",$J302:BT302))))</f>
        <v>0</v>
      </c>
      <c r="BV302" s="3">
        <f t="shared" si="545"/>
        <v>0</v>
      </c>
      <c r="BW302" s="104">
        <f t="shared" si="590"/>
        <v>0</v>
      </c>
      <c r="BX302" s="3">
        <f t="shared" si="591"/>
        <v>0</v>
      </c>
      <c r="BY302" s="3">
        <f t="shared" si="592"/>
        <v>0</v>
      </c>
      <c r="BZ302" s="3">
        <f t="shared" si="516"/>
        <v>0</v>
      </c>
      <c r="CA302" s="3">
        <f t="shared" si="517"/>
        <v>0</v>
      </c>
      <c r="CB302" s="3">
        <f>IF(BW302=0,0,IF(BY302-BZ302=0,0,MIN(BY302-BZ302,$D$1-$C302-SUMIF($J$15:CA$15,"Snowball",$J302:CA302))))</f>
        <v>0</v>
      </c>
      <c r="CC302" s="3">
        <f t="shared" si="546"/>
        <v>0</v>
      </c>
      <c r="CD302" s="104">
        <f t="shared" si="593"/>
        <v>0</v>
      </c>
      <c r="CE302" s="3">
        <f t="shared" si="594"/>
        <v>0</v>
      </c>
      <c r="CF302" s="3">
        <f t="shared" si="595"/>
        <v>0</v>
      </c>
      <c r="CG302" s="3">
        <f t="shared" si="518"/>
        <v>0</v>
      </c>
      <c r="CH302" s="3">
        <f t="shared" si="519"/>
        <v>0</v>
      </c>
      <c r="CI302" s="3">
        <f>IF(CD302=0,0,IF(CF302-CG302=0,0,MIN(CF302-CG302,$D$1-$C302-SUMIF($J$15:CH$15,"Snowball",$J302:CH302))))</f>
        <v>0</v>
      </c>
      <c r="CJ302" s="3">
        <f t="shared" si="547"/>
        <v>0</v>
      </c>
      <c r="CK302" s="104">
        <f t="shared" si="596"/>
        <v>0</v>
      </c>
      <c r="CL302" s="3">
        <f t="shared" si="597"/>
        <v>0</v>
      </c>
      <c r="CM302" s="3">
        <f t="shared" si="598"/>
        <v>0</v>
      </c>
      <c r="CN302" s="3">
        <f t="shared" si="520"/>
        <v>0</v>
      </c>
      <c r="CO302" s="3">
        <f t="shared" si="521"/>
        <v>0</v>
      </c>
      <c r="CP302" s="3">
        <f>IF(CK302=0,0,IF(CM302-CN302=0,0,MIN(CM302-CN302,$D$1-$C302-SUMIF($J$15:CO$15,"Snowball",$J302:CO302))))</f>
        <v>0</v>
      </c>
      <c r="CQ302" s="3">
        <f t="shared" si="548"/>
        <v>0</v>
      </c>
      <c r="CR302" s="104">
        <f t="shared" si="599"/>
        <v>0</v>
      </c>
      <c r="CS302" s="3">
        <f t="shared" si="600"/>
        <v>0</v>
      </c>
      <c r="CT302" s="3">
        <f t="shared" si="601"/>
        <v>0</v>
      </c>
      <c r="CU302" s="3">
        <f t="shared" si="522"/>
        <v>0</v>
      </c>
      <c r="CV302" s="3">
        <f t="shared" si="523"/>
        <v>0</v>
      </c>
      <c r="CW302" s="3">
        <f>IF(CR302=0,0,IF(CT302-CU302=0,0,MIN(CT302-CU302,$D$1-$C302-SUMIF($J$15:CV$15,"Snowball",$J302:CV302))))</f>
        <v>0</v>
      </c>
      <c r="CX302" s="3">
        <f t="shared" si="549"/>
        <v>0</v>
      </c>
      <c r="CY302" s="104">
        <f t="shared" si="602"/>
        <v>0</v>
      </c>
      <c r="CZ302" s="3">
        <f t="shared" si="603"/>
        <v>0</v>
      </c>
      <c r="DA302" s="3">
        <f t="shared" si="604"/>
        <v>0</v>
      </c>
      <c r="DB302" s="3">
        <f t="shared" si="524"/>
        <v>0</v>
      </c>
      <c r="DC302" s="3">
        <f t="shared" si="525"/>
        <v>0</v>
      </c>
      <c r="DD302" s="3">
        <f>IF(CY302=0,0,IF(DA302-DB302=0,0,MIN(DA302-DB302,$D$1-$C302-SUMIF($J$15:DC$15,"Snowball",$J302:DC302))))</f>
        <v>0</v>
      </c>
      <c r="DE302" s="3">
        <f t="shared" si="550"/>
        <v>0</v>
      </c>
      <c r="DF302" s="104">
        <f t="shared" si="605"/>
        <v>0</v>
      </c>
      <c r="DG302" s="3">
        <f t="shared" si="606"/>
        <v>0</v>
      </c>
      <c r="DH302" s="3">
        <f t="shared" si="607"/>
        <v>0</v>
      </c>
      <c r="DI302" s="3">
        <f t="shared" si="526"/>
        <v>0</v>
      </c>
      <c r="DJ302" s="3">
        <f t="shared" si="527"/>
        <v>0</v>
      </c>
      <c r="DK302" s="3">
        <f>IF(DF302=0,0,IF(DH302-DI302=0,0,MIN(DH302-DI302,$D$1-$C302-SUMIF($J$15:DJ$15,"Snowball",$J302:DJ302))))</f>
        <v>0</v>
      </c>
      <c r="DL302" s="3">
        <f t="shared" si="551"/>
        <v>0</v>
      </c>
      <c r="DM302" s="104">
        <f t="shared" si="608"/>
        <v>0</v>
      </c>
      <c r="DN302" s="3">
        <f t="shared" si="609"/>
        <v>0</v>
      </c>
      <c r="DO302" s="3">
        <f t="shared" si="610"/>
        <v>0</v>
      </c>
      <c r="DP302" s="3">
        <f t="shared" si="528"/>
        <v>0</v>
      </c>
      <c r="DQ302" s="3">
        <f t="shared" si="529"/>
        <v>0</v>
      </c>
      <c r="DR302" s="3">
        <f>IF(DM302=0,0,IF(DO302-DP302=0,0,MIN(DO302-DP302,$D$1-$C302-SUMIF($J$15:DQ$15,"Snowball",$J302:DQ302))))</f>
        <v>0</v>
      </c>
      <c r="DS302" s="3">
        <f t="shared" si="552"/>
        <v>0</v>
      </c>
      <c r="DT302" s="104">
        <f t="shared" si="611"/>
        <v>0</v>
      </c>
      <c r="DU302" s="3">
        <f t="shared" si="612"/>
        <v>0</v>
      </c>
      <c r="DV302" s="3">
        <f t="shared" si="613"/>
        <v>0</v>
      </c>
      <c r="DW302" s="3">
        <f t="shared" si="530"/>
        <v>0</v>
      </c>
      <c r="DX302" s="3">
        <f t="shared" si="531"/>
        <v>0</v>
      </c>
      <c r="DY302" s="3">
        <f>IF(DT302=0,0,IF(DV302-DW302=0,0,MIN(DV302-DW302,$D$1-$C302-SUMIF($J$15:DX$15,"Snowball",$J302:DX302))))</f>
        <v>0</v>
      </c>
      <c r="DZ302" s="3">
        <f t="shared" si="553"/>
        <v>0</v>
      </c>
      <c r="EA302" s="104">
        <f t="shared" si="614"/>
        <v>0</v>
      </c>
      <c r="EB302" s="3">
        <f t="shared" si="615"/>
        <v>0</v>
      </c>
      <c r="EC302" s="3">
        <f t="shared" si="616"/>
        <v>0</v>
      </c>
      <c r="ED302" s="3">
        <f t="shared" si="532"/>
        <v>0</v>
      </c>
      <c r="EE302" s="3">
        <f t="shared" si="533"/>
        <v>0</v>
      </c>
      <c r="EF302" s="3">
        <f>IF(EA302=0,0,IF(EC302-ED302=0,0,MIN(EC302-ED302,$D$1-$C302-SUMIF($J$15:EE$15,"Snowball",$J302:EE302))))</f>
        <v>0</v>
      </c>
      <c r="EG302" s="3">
        <f t="shared" si="554"/>
        <v>0</v>
      </c>
      <c r="EH302" s="104">
        <f t="shared" si="617"/>
        <v>0</v>
      </c>
      <c r="EI302" s="3">
        <f t="shared" si="618"/>
        <v>0</v>
      </c>
      <c r="EJ302" s="3">
        <f t="shared" si="619"/>
        <v>0</v>
      </c>
      <c r="EK302" s="3">
        <f t="shared" si="534"/>
        <v>0</v>
      </c>
      <c r="EL302" s="3">
        <f t="shared" si="535"/>
        <v>0</v>
      </c>
      <c r="EM302" s="3">
        <f>IF(EH302=0,0,IF(EJ302-EK302=0,0,MIN(EJ302-EK302,$D$1-$C302-SUMIF($J$15:EL$15,"Snowball",$J302:EL302))))</f>
        <v>0</v>
      </c>
      <c r="EN302" s="3">
        <f t="shared" si="555"/>
        <v>0</v>
      </c>
    </row>
    <row r="303" spans="1:144" x14ac:dyDescent="0.25">
      <c r="A303" s="1" t="s">
        <v>303</v>
      </c>
      <c r="B303" s="76">
        <f t="shared" si="556"/>
        <v>0</v>
      </c>
      <c r="C303" s="3">
        <f t="shared" si="557"/>
        <v>0</v>
      </c>
      <c r="D303" s="101">
        <f t="shared" si="558"/>
        <v>0</v>
      </c>
      <c r="E303" s="104">
        <f t="shared" si="559"/>
        <v>0</v>
      </c>
      <c r="F303" s="3">
        <f t="shared" si="560"/>
        <v>0</v>
      </c>
      <c r="G303" s="3">
        <f t="shared" si="561"/>
        <v>0</v>
      </c>
      <c r="H303" s="3">
        <f t="shared" si="496"/>
        <v>0</v>
      </c>
      <c r="I303" s="3">
        <f t="shared" si="497"/>
        <v>0</v>
      </c>
      <c r="J303" s="3">
        <f t="shared" si="562"/>
        <v>0</v>
      </c>
      <c r="K303" s="3">
        <f t="shared" si="536"/>
        <v>0</v>
      </c>
      <c r="L303" s="104">
        <f t="shared" si="563"/>
        <v>0</v>
      </c>
      <c r="M303" s="3">
        <f t="shared" si="564"/>
        <v>0</v>
      </c>
      <c r="N303" s="3">
        <f t="shared" si="565"/>
        <v>0</v>
      </c>
      <c r="O303" s="3">
        <f t="shared" si="498"/>
        <v>0</v>
      </c>
      <c r="P303" s="3">
        <f t="shared" si="499"/>
        <v>0</v>
      </c>
      <c r="Q303" s="3">
        <f>IF(L303=0,0,IF(N303-O303=0,0,MIN(N303-O303,$D$1-$C303-SUMIF($J$15:P$15,"Snowball",$J303:P303))))</f>
        <v>0</v>
      </c>
      <c r="R303" s="3">
        <f t="shared" si="537"/>
        <v>0</v>
      </c>
      <c r="S303" s="104">
        <f t="shared" si="566"/>
        <v>0</v>
      </c>
      <c r="T303" s="3">
        <f t="shared" si="567"/>
        <v>0</v>
      </c>
      <c r="U303" s="3">
        <f t="shared" si="568"/>
        <v>0</v>
      </c>
      <c r="V303" s="3">
        <f t="shared" si="500"/>
        <v>0</v>
      </c>
      <c r="W303" s="3">
        <f t="shared" si="501"/>
        <v>0</v>
      </c>
      <c r="X303" s="3">
        <f>IF(S303=0,0,IF(U303-V303=0,0,MIN(U303-V303,$D$1-$C303-SUMIF($J$15:W$15,"Snowball",$J303:W303))))</f>
        <v>0</v>
      </c>
      <c r="Y303" s="3">
        <f t="shared" si="538"/>
        <v>0</v>
      </c>
      <c r="Z303" s="104">
        <f t="shared" si="569"/>
        <v>0</v>
      </c>
      <c r="AA303" s="3">
        <f t="shared" si="570"/>
        <v>0</v>
      </c>
      <c r="AB303" s="3">
        <f t="shared" si="571"/>
        <v>0</v>
      </c>
      <c r="AC303" s="3">
        <f t="shared" si="502"/>
        <v>0</v>
      </c>
      <c r="AD303" s="3">
        <f t="shared" si="503"/>
        <v>0</v>
      </c>
      <c r="AE303" s="3">
        <f>IF(Z303=0,0,IF(AB303-AC303=0,0,MIN(AB303-AC303,$D$1-$C303-SUMIF($J$15:AD$15,"Snowball",$J303:AD303))))</f>
        <v>0</v>
      </c>
      <c r="AF303" s="3">
        <f t="shared" si="539"/>
        <v>0</v>
      </c>
      <c r="AG303" s="104">
        <f t="shared" si="572"/>
        <v>0</v>
      </c>
      <c r="AH303" s="3">
        <f t="shared" si="573"/>
        <v>0</v>
      </c>
      <c r="AI303" s="3">
        <f t="shared" si="574"/>
        <v>0</v>
      </c>
      <c r="AJ303" s="3">
        <f t="shared" si="504"/>
        <v>0</v>
      </c>
      <c r="AK303" s="3">
        <f t="shared" si="505"/>
        <v>0</v>
      </c>
      <c r="AL303" s="3">
        <f>IF(AG303=0,0,IF(AI303-AJ303=0,0,MIN(AI303-AJ303,$D$1-$C303-SUMIF($J$15:AK$15,"Snowball",$J303:AK303))))</f>
        <v>0</v>
      </c>
      <c r="AM303" s="3">
        <f t="shared" si="540"/>
        <v>0</v>
      </c>
      <c r="AN303" s="104">
        <f t="shared" si="575"/>
        <v>0</v>
      </c>
      <c r="AO303" s="3">
        <f t="shared" si="576"/>
        <v>0</v>
      </c>
      <c r="AP303" s="3">
        <f t="shared" si="577"/>
        <v>0</v>
      </c>
      <c r="AQ303" s="3">
        <f t="shared" si="506"/>
        <v>0</v>
      </c>
      <c r="AR303" s="3">
        <f t="shared" si="507"/>
        <v>0</v>
      </c>
      <c r="AS303" s="3">
        <f>IF(AN303=0,0,IF(AP303-AQ303=0,0,MIN(AP303-AQ303,$D$1-$C303-SUMIF($J$15:AR$15,"Snowball",$J303:AR303))))</f>
        <v>0</v>
      </c>
      <c r="AT303" s="3">
        <f t="shared" si="541"/>
        <v>0</v>
      </c>
      <c r="AU303" s="104">
        <f t="shared" si="578"/>
        <v>0</v>
      </c>
      <c r="AV303" s="3">
        <f t="shared" si="579"/>
        <v>0</v>
      </c>
      <c r="AW303" s="3">
        <f t="shared" si="580"/>
        <v>0</v>
      </c>
      <c r="AX303" s="3">
        <f t="shared" si="508"/>
        <v>0</v>
      </c>
      <c r="AY303" s="3">
        <f t="shared" si="509"/>
        <v>0</v>
      </c>
      <c r="AZ303" s="3">
        <f>IF(AU303=0,0,IF(AW303-AX303=0,0,MIN(AW303-AX303,$D$1-$C303-SUMIF($J$15:AY$15,"Snowball",$J303:AY303))))</f>
        <v>0</v>
      </c>
      <c r="BA303" s="3">
        <f t="shared" si="542"/>
        <v>0</v>
      </c>
      <c r="BB303" s="104">
        <f t="shared" si="581"/>
        <v>0</v>
      </c>
      <c r="BC303" s="3">
        <f t="shared" si="582"/>
        <v>0</v>
      </c>
      <c r="BD303" s="3">
        <f t="shared" si="583"/>
        <v>0</v>
      </c>
      <c r="BE303" s="3">
        <f t="shared" si="510"/>
        <v>0</v>
      </c>
      <c r="BF303" s="3">
        <f t="shared" si="511"/>
        <v>0</v>
      </c>
      <c r="BG303" s="3">
        <f>IF(BB303=0,0,IF(BD303-BE303=0,0,MIN(BD303-BE303,$D$1-$C303-SUMIF($J$15:BF$15,"Snowball",$J303:BF303))))</f>
        <v>0</v>
      </c>
      <c r="BH303" s="3">
        <f t="shared" si="543"/>
        <v>0</v>
      </c>
      <c r="BI303" s="104">
        <f t="shared" si="584"/>
        <v>0</v>
      </c>
      <c r="BJ303" s="3">
        <f t="shared" si="585"/>
        <v>0</v>
      </c>
      <c r="BK303" s="3">
        <f t="shared" si="586"/>
        <v>0</v>
      </c>
      <c r="BL303" s="3">
        <f t="shared" si="512"/>
        <v>0</v>
      </c>
      <c r="BM303" s="3">
        <f t="shared" si="513"/>
        <v>0</v>
      </c>
      <c r="BN303" s="3">
        <f>IF(BI303=0,0,IF(BK303-BL303=0,0,MIN(BK303-BL303,$D$1-$C303-SUMIF($J$15:BM$15,"Snowball",$J303:BM303))))</f>
        <v>0</v>
      </c>
      <c r="BO303" s="3">
        <f t="shared" si="544"/>
        <v>0</v>
      </c>
      <c r="BP303" s="104">
        <f t="shared" si="587"/>
        <v>0</v>
      </c>
      <c r="BQ303" s="3">
        <f t="shared" si="588"/>
        <v>0</v>
      </c>
      <c r="BR303" s="3">
        <f t="shared" si="589"/>
        <v>0</v>
      </c>
      <c r="BS303" s="3">
        <f t="shared" si="514"/>
        <v>0</v>
      </c>
      <c r="BT303" s="3">
        <f t="shared" si="515"/>
        <v>0</v>
      </c>
      <c r="BU303" s="3">
        <f>IF(BP303=0,0,IF(BR303-BS303=0,0,MIN(BR303-BS303,$D$1-$C303-SUMIF($J$15:BT$15,"Snowball",$J303:BT303))))</f>
        <v>0</v>
      </c>
      <c r="BV303" s="3">
        <f t="shared" si="545"/>
        <v>0</v>
      </c>
      <c r="BW303" s="104">
        <f t="shared" si="590"/>
        <v>0</v>
      </c>
      <c r="BX303" s="3">
        <f t="shared" si="591"/>
        <v>0</v>
      </c>
      <c r="BY303" s="3">
        <f t="shared" si="592"/>
        <v>0</v>
      </c>
      <c r="BZ303" s="3">
        <f t="shared" si="516"/>
        <v>0</v>
      </c>
      <c r="CA303" s="3">
        <f t="shared" si="517"/>
        <v>0</v>
      </c>
      <c r="CB303" s="3">
        <f>IF(BW303=0,0,IF(BY303-BZ303=0,0,MIN(BY303-BZ303,$D$1-$C303-SUMIF($J$15:CA$15,"Snowball",$J303:CA303))))</f>
        <v>0</v>
      </c>
      <c r="CC303" s="3">
        <f t="shared" si="546"/>
        <v>0</v>
      </c>
      <c r="CD303" s="104">
        <f t="shared" si="593"/>
        <v>0</v>
      </c>
      <c r="CE303" s="3">
        <f t="shared" si="594"/>
        <v>0</v>
      </c>
      <c r="CF303" s="3">
        <f t="shared" si="595"/>
        <v>0</v>
      </c>
      <c r="CG303" s="3">
        <f t="shared" si="518"/>
        <v>0</v>
      </c>
      <c r="CH303" s="3">
        <f t="shared" si="519"/>
        <v>0</v>
      </c>
      <c r="CI303" s="3">
        <f>IF(CD303=0,0,IF(CF303-CG303=0,0,MIN(CF303-CG303,$D$1-$C303-SUMIF($J$15:CH$15,"Snowball",$J303:CH303))))</f>
        <v>0</v>
      </c>
      <c r="CJ303" s="3">
        <f t="shared" si="547"/>
        <v>0</v>
      </c>
      <c r="CK303" s="104">
        <f t="shared" si="596"/>
        <v>0</v>
      </c>
      <c r="CL303" s="3">
        <f t="shared" si="597"/>
        <v>0</v>
      </c>
      <c r="CM303" s="3">
        <f t="shared" si="598"/>
        <v>0</v>
      </c>
      <c r="CN303" s="3">
        <f t="shared" si="520"/>
        <v>0</v>
      </c>
      <c r="CO303" s="3">
        <f t="shared" si="521"/>
        <v>0</v>
      </c>
      <c r="CP303" s="3">
        <f>IF(CK303=0,0,IF(CM303-CN303=0,0,MIN(CM303-CN303,$D$1-$C303-SUMIF($J$15:CO$15,"Snowball",$J303:CO303))))</f>
        <v>0</v>
      </c>
      <c r="CQ303" s="3">
        <f t="shared" si="548"/>
        <v>0</v>
      </c>
      <c r="CR303" s="104">
        <f t="shared" si="599"/>
        <v>0</v>
      </c>
      <c r="CS303" s="3">
        <f t="shared" si="600"/>
        <v>0</v>
      </c>
      <c r="CT303" s="3">
        <f t="shared" si="601"/>
        <v>0</v>
      </c>
      <c r="CU303" s="3">
        <f t="shared" si="522"/>
        <v>0</v>
      </c>
      <c r="CV303" s="3">
        <f t="shared" si="523"/>
        <v>0</v>
      </c>
      <c r="CW303" s="3">
        <f>IF(CR303=0,0,IF(CT303-CU303=0,0,MIN(CT303-CU303,$D$1-$C303-SUMIF($J$15:CV$15,"Snowball",$J303:CV303))))</f>
        <v>0</v>
      </c>
      <c r="CX303" s="3">
        <f t="shared" si="549"/>
        <v>0</v>
      </c>
      <c r="CY303" s="104">
        <f t="shared" si="602"/>
        <v>0</v>
      </c>
      <c r="CZ303" s="3">
        <f t="shared" si="603"/>
        <v>0</v>
      </c>
      <c r="DA303" s="3">
        <f t="shared" si="604"/>
        <v>0</v>
      </c>
      <c r="DB303" s="3">
        <f t="shared" si="524"/>
        <v>0</v>
      </c>
      <c r="DC303" s="3">
        <f t="shared" si="525"/>
        <v>0</v>
      </c>
      <c r="DD303" s="3">
        <f>IF(CY303=0,0,IF(DA303-DB303=0,0,MIN(DA303-DB303,$D$1-$C303-SUMIF($J$15:DC$15,"Snowball",$J303:DC303))))</f>
        <v>0</v>
      </c>
      <c r="DE303" s="3">
        <f t="shared" si="550"/>
        <v>0</v>
      </c>
      <c r="DF303" s="104">
        <f t="shared" si="605"/>
        <v>0</v>
      </c>
      <c r="DG303" s="3">
        <f t="shared" si="606"/>
        <v>0</v>
      </c>
      <c r="DH303" s="3">
        <f t="shared" si="607"/>
        <v>0</v>
      </c>
      <c r="DI303" s="3">
        <f t="shared" si="526"/>
        <v>0</v>
      </c>
      <c r="DJ303" s="3">
        <f t="shared" si="527"/>
        <v>0</v>
      </c>
      <c r="DK303" s="3">
        <f>IF(DF303=0,0,IF(DH303-DI303=0,0,MIN(DH303-DI303,$D$1-$C303-SUMIF($J$15:DJ$15,"Snowball",$J303:DJ303))))</f>
        <v>0</v>
      </c>
      <c r="DL303" s="3">
        <f t="shared" si="551"/>
        <v>0</v>
      </c>
      <c r="DM303" s="104">
        <f t="shared" si="608"/>
        <v>0</v>
      </c>
      <c r="DN303" s="3">
        <f t="shared" si="609"/>
        <v>0</v>
      </c>
      <c r="DO303" s="3">
        <f t="shared" si="610"/>
        <v>0</v>
      </c>
      <c r="DP303" s="3">
        <f t="shared" si="528"/>
        <v>0</v>
      </c>
      <c r="DQ303" s="3">
        <f t="shared" si="529"/>
        <v>0</v>
      </c>
      <c r="DR303" s="3">
        <f>IF(DM303=0,0,IF(DO303-DP303=0,0,MIN(DO303-DP303,$D$1-$C303-SUMIF($J$15:DQ$15,"Snowball",$J303:DQ303))))</f>
        <v>0</v>
      </c>
      <c r="DS303" s="3">
        <f t="shared" si="552"/>
        <v>0</v>
      </c>
      <c r="DT303" s="104">
        <f t="shared" si="611"/>
        <v>0</v>
      </c>
      <c r="DU303" s="3">
        <f t="shared" si="612"/>
        <v>0</v>
      </c>
      <c r="DV303" s="3">
        <f t="shared" si="613"/>
        <v>0</v>
      </c>
      <c r="DW303" s="3">
        <f t="shared" si="530"/>
        <v>0</v>
      </c>
      <c r="DX303" s="3">
        <f t="shared" si="531"/>
        <v>0</v>
      </c>
      <c r="DY303" s="3">
        <f>IF(DT303=0,0,IF(DV303-DW303=0,0,MIN(DV303-DW303,$D$1-$C303-SUMIF($J$15:DX$15,"Snowball",$J303:DX303))))</f>
        <v>0</v>
      </c>
      <c r="DZ303" s="3">
        <f t="shared" si="553"/>
        <v>0</v>
      </c>
      <c r="EA303" s="104">
        <f t="shared" si="614"/>
        <v>0</v>
      </c>
      <c r="EB303" s="3">
        <f t="shared" si="615"/>
        <v>0</v>
      </c>
      <c r="EC303" s="3">
        <f t="shared" si="616"/>
        <v>0</v>
      </c>
      <c r="ED303" s="3">
        <f t="shared" si="532"/>
        <v>0</v>
      </c>
      <c r="EE303" s="3">
        <f t="shared" si="533"/>
        <v>0</v>
      </c>
      <c r="EF303" s="3">
        <f>IF(EA303=0,0,IF(EC303-ED303=0,0,MIN(EC303-ED303,$D$1-$C303-SUMIF($J$15:EE$15,"Snowball",$J303:EE303))))</f>
        <v>0</v>
      </c>
      <c r="EG303" s="3">
        <f t="shared" si="554"/>
        <v>0</v>
      </c>
      <c r="EH303" s="104">
        <f t="shared" si="617"/>
        <v>0</v>
      </c>
      <c r="EI303" s="3">
        <f t="shared" si="618"/>
        <v>0</v>
      </c>
      <c r="EJ303" s="3">
        <f t="shared" si="619"/>
        <v>0</v>
      </c>
      <c r="EK303" s="3">
        <f t="shared" si="534"/>
        <v>0</v>
      </c>
      <c r="EL303" s="3">
        <f t="shared" si="535"/>
        <v>0</v>
      </c>
      <c r="EM303" s="3">
        <f>IF(EH303=0,0,IF(EJ303-EK303=0,0,MIN(EJ303-EK303,$D$1-$C303-SUMIF($J$15:EL$15,"Snowball",$J303:EL303))))</f>
        <v>0</v>
      </c>
      <c r="EN303" s="3">
        <f t="shared" si="555"/>
        <v>0</v>
      </c>
    </row>
    <row r="304" spans="1:144" x14ac:dyDescent="0.25">
      <c r="A304" s="1" t="s">
        <v>304</v>
      </c>
      <c r="B304" s="76">
        <f t="shared" si="556"/>
        <v>0</v>
      </c>
      <c r="C304" s="3">
        <f t="shared" si="557"/>
        <v>0</v>
      </c>
      <c r="D304" s="101">
        <f t="shared" si="558"/>
        <v>0</v>
      </c>
      <c r="E304" s="104">
        <f t="shared" si="559"/>
        <v>0</v>
      </c>
      <c r="F304" s="3">
        <f t="shared" si="560"/>
        <v>0</v>
      </c>
      <c r="G304" s="3">
        <f t="shared" si="561"/>
        <v>0</v>
      </c>
      <c r="H304" s="3">
        <f t="shared" si="496"/>
        <v>0</v>
      </c>
      <c r="I304" s="3">
        <f t="shared" si="497"/>
        <v>0</v>
      </c>
      <c r="J304" s="3">
        <f t="shared" si="562"/>
        <v>0</v>
      </c>
      <c r="K304" s="3">
        <f t="shared" si="536"/>
        <v>0</v>
      </c>
      <c r="L304" s="104">
        <f t="shared" si="563"/>
        <v>0</v>
      </c>
      <c r="M304" s="3">
        <f t="shared" si="564"/>
        <v>0</v>
      </c>
      <c r="N304" s="3">
        <f t="shared" si="565"/>
        <v>0</v>
      </c>
      <c r="O304" s="3">
        <f t="shared" si="498"/>
        <v>0</v>
      </c>
      <c r="P304" s="3">
        <f t="shared" si="499"/>
        <v>0</v>
      </c>
      <c r="Q304" s="3">
        <f>IF(L304=0,0,IF(N304-O304=0,0,MIN(N304-O304,$D$1-$C304-SUMIF($J$15:P$15,"Snowball",$J304:P304))))</f>
        <v>0</v>
      </c>
      <c r="R304" s="3">
        <f t="shared" si="537"/>
        <v>0</v>
      </c>
      <c r="S304" s="104">
        <f t="shared" si="566"/>
        <v>0</v>
      </c>
      <c r="T304" s="3">
        <f t="shared" si="567"/>
        <v>0</v>
      </c>
      <c r="U304" s="3">
        <f t="shared" si="568"/>
        <v>0</v>
      </c>
      <c r="V304" s="3">
        <f t="shared" si="500"/>
        <v>0</v>
      </c>
      <c r="W304" s="3">
        <f t="shared" si="501"/>
        <v>0</v>
      </c>
      <c r="X304" s="3">
        <f>IF(S304=0,0,IF(U304-V304=0,0,MIN(U304-V304,$D$1-$C304-SUMIF($J$15:W$15,"Snowball",$J304:W304))))</f>
        <v>0</v>
      </c>
      <c r="Y304" s="3">
        <f t="shared" si="538"/>
        <v>0</v>
      </c>
      <c r="Z304" s="104">
        <f t="shared" si="569"/>
        <v>0</v>
      </c>
      <c r="AA304" s="3">
        <f t="shared" si="570"/>
        <v>0</v>
      </c>
      <c r="AB304" s="3">
        <f t="shared" si="571"/>
        <v>0</v>
      </c>
      <c r="AC304" s="3">
        <f t="shared" si="502"/>
        <v>0</v>
      </c>
      <c r="AD304" s="3">
        <f t="shared" si="503"/>
        <v>0</v>
      </c>
      <c r="AE304" s="3">
        <f>IF(Z304=0,0,IF(AB304-AC304=0,0,MIN(AB304-AC304,$D$1-$C304-SUMIF($J$15:AD$15,"Snowball",$J304:AD304))))</f>
        <v>0</v>
      </c>
      <c r="AF304" s="3">
        <f t="shared" si="539"/>
        <v>0</v>
      </c>
      <c r="AG304" s="104">
        <f t="shared" si="572"/>
        <v>0</v>
      </c>
      <c r="AH304" s="3">
        <f t="shared" si="573"/>
        <v>0</v>
      </c>
      <c r="AI304" s="3">
        <f t="shared" si="574"/>
        <v>0</v>
      </c>
      <c r="AJ304" s="3">
        <f t="shared" si="504"/>
        <v>0</v>
      </c>
      <c r="AK304" s="3">
        <f t="shared" si="505"/>
        <v>0</v>
      </c>
      <c r="AL304" s="3">
        <f>IF(AG304=0,0,IF(AI304-AJ304=0,0,MIN(AI304-AJ304,$D$1-$C304-SUMIF($J$15:AK$15,"Snowball",$J304:AK304))))</f>
        <v>0</v>
      </c>
      <c r="AM304" s="3">
        <f t="shared" si="540"/>
        <v>0</v>
      </c>
      <c r="AN304" s="104">
        <f t="shared" si="575"/>
        <v>0</v>
      </c>
      <c r="AO304" s="3">
        <f t="shared" si="576"/>
        <v>0</v>
      </c>
      <c r="AP304" s="3">
        <f t="shared" si="577"/>
        <v>0</v>
      </c>
      <c r="AQ304" s="3">
        <f t="shared" si="506"/>
        <v>0</v>
      </c>
      <c r="AR304" s="3">
        <f t="shared" si="507"/>
        <v>0</v>
      </c>
      <c r="AS304" s="3">
        <f>IF(AN304=0,0,IF(AP304-AQ304=0,0,MIN(AP304-AQ304,$D$1-$C304-SUMIF($J$15:AR$15,"Snowball",$J304:AR304))))</f>
        <v>0</v>
      </c>
      <c r="AT304" s="3">
        <f t="shared" si="541"/>
        <v>0</v>
      </c>
      <c r="AU304" s="104">
        <f t="shared" si="578"/>
        <v>0</v>
      </c>
      <c r="AV304" s="3">
        <f t="shared" si="579"/>
        <v>0</v>
      </c>
      <c r="AW304" s="3">
        <f t="shared" si="580"/>
        <v>0</v>
      </c>
      <c r="AX304" s="3">
        <f t="shared" si="508"/>
        <v>0</v>
      </c>
      <c r="AY304" s="3">
        <f t="shared" si="509"/>
        <v>0</v>
      </c>
      <c r="AZ304" s="3">
        <f>IF(AU304=0,0,IF(AW304-AX304=0,0,MIN(AW304-AX304,$D$1-$C304-SUMIF($J$15:AY$15,"Snowball",$J304:AY304))))</f>
        <v>0</v>
      </c>
      <c r="BA304" s="3">
        <f t="shared" si="542"/>
        <v>0</v>
      </c>
      <c r="BB304" s="104">
        <f t="shared" si="581"/>
        <v>0</v>
      </c>
      <c r="BC304" s="3">
        <f t="shared" si="582"/>
        <v>0</v>
      </c>
      <c r="BD304" s="3">
        <f t="shared" si="583"/>
        <v>0</v>
      </c>
      <c r="BE304" s="3">
        <f t="shared" si="510"/>
        <v>0</v>
      </c>
      <c r="BF304" s="3">
        <f t="shared" si="511"/>
        <v>0</v>
      </c>
      <c r="BG304" s="3">
        <f>IF(BB304=0,0,IF(BD304-BE304=0,0,MIN(BD304-BE304,$D$1-$C304-SUMIF($J$15:BF$15,"Snowball",$J304:BF304))))</f>
        <v>0</v>
      </c>
      <c r="BH304" s="3">
        <f t="shared" si="543"/>
        <v>0</v>
      </c>
      <c r="BI304" s="104">
        <f t="shared" si="584"/>
        <v>0</v>
      </c>
      <c r="BJ304" s="3">
        <f t="shared" si="585"/>
        <v>0</v>
      </c>
      <c r="BK304" s="3">
        <f t="shared" si="586"/>
        <v>0</v>
      </c>
      <c r="BL304" s="3">
        <f t="shared" si="512"/>
        <v>0</v>
      </c>
      <c r="BM304" s="3">
        <f t="shared" si="513"/>
        <v>0</v>
      </c>
      <c r="BN304" s="3">
        <f>IF(BI304=0,0,IF(BK304-BL304=0,0,MIN(BK304-BL304,$D$1-$C304-SUMIF($J$15:BM$15,"Snowball",$J304:BM304))))</f>
        <v>0</v>
      </c>
      <c r="BO304" s="3">
        <f t="shared" si="544"/>
        <v>0</v>
      </c>
      <c r="BP304" s="104">
        <f t="shared" si="587"/>
        <v>0</v>
      </c>
      <c r="BQ304" s="3">
        <f t="shared" si="588"/>
        <v>0</v>
      </c>
      <c r="BR304" s="3">
        <f t="shared" si="589"/>
        <v>0</v>
      </c>
      <c r="BS304" s="3">
        <f t="shared" si="514"/>
        <v>0</v>
      </c>
      <c r="BT304" s="3">
        <f t="shared" si="515"/>
        <v>0</v>
      </c>
      <c r="BU304" s="3">
        <f>IF(BP304=0,0,IF(BR304-BS304=0,0,MIN(BR304-BS304,$D$1-$C304-SUMIF($J$15:BT$15,"Snowball",$J304:BT304))))</f>
        <v>0</v>
      </c>
      <c r="BV304" s="3">
        <f t="shared" si="545"/>
        <v>0</v>
      </c>
      <c r="BW304" s="104">
        <f t="shared" si="590"/>
        <v>0</v>
      </c>
      <c r="BX304" s="3">
        <f t="shared" si="591"/>
        <v>0</v>
      </c>
      <c r="BY304" s="3">
        <f t="shared" si="592"/>
        <v>0</v>
      </c>
      <c r="BZ304" s="3">
        <f t="shared" si="516"/>
        <v>0</v>
      </c>
      <c r="CA304" s="3">
        <f t="shared" si="517"/>
        <v>0</v>
      </c>
      <c r="CB304" s="3">
        <f>IF(BW304=0,0,IF(BY304-BZ304=0,0,MIN(BY304-BZ304,$D$1-$C304-SUMIF($J$15:CA$15,"Snowball",$J304:CA304))))</f>
        <v>0</v>
      </c>
      <c r="CC304" s="3">
        <f t="shared" si="546"/>
        <v>0</v>
      </c>
      <c r="CD304" s="104">
        <f t="shared" si="593"/>
        <v>0</v>
      </c>
      <c r="CE304" s="3">
        <f t="shared" si="594"/>
        <v>0</v>
      </c>
      <c r="CF304" s="3">
        <f t="shared" si="595"/>
        <v>0</v>
      </c>
      <c r="CG304" s="3">
        <f t="shared" si="518"/>
        <v>0</v>
      </c>
      <c r="CH304" s="3">
        <f t="shared" si="519"/>
        <v>0</v>
      </c>
      <c r="CI304" s="3">
        <f>IF(CD304=0,0,IF(CF304-CG304=0,0,MIN(CF304-CG304,$D$1-$C304-SUMIF($J$15:CH$15,"Snowball",$J304:CH304))))</f>
        <v>0</v>
      </c>
      <c r="CJ304" s="3">
        <f t="shared" si="547"/>
        <v>0</v>
      </c>
      <c r="CK304" s="104">
        <f t="shared" si="596"/>
        <v>0</v>
      </c>
      <c r="CL304" s="3">
        <f t="shared" si="597"/>
        <v>0</v>
      </c>
      <c r="CM304" s="3">
        <f t="shared" si="598"/>
        <v>0</v>
      </c>
      <c r="CN304" s="3">
        <f t="shared" si="520"/>
        <v>0</v>
      </c>
      <c r="CO304" s="3">
        <f t="shared" si="521"/>
        <v>0</v>
      </c>
      <c r="CP304" s="3">
        <f>IF(CK304=0,0,IF(CM304-CN304=0,0,MIN(CM304-CN304,$D$1-$C304-SUMIF($J$15:CO$15,"Snowball",$J304:CO304))))</f>
        <v>0</v>
      </c>
      <c r="CQ304" s="3">
        <f t="shared" si="548"/>
        <v>0</v>
      </c>
      <c r="CR304" s="104">
        <f t="shared" si="599"/>
        <v>0</v>
      </c>
      <c r="CS304" s="3">
        <f t="shared" si="600"/>
        <v>0</v>
      </c>
      <c r="CT304" s="3">
        <f t="shared" si="601"/>
        <v>0</v>
      </c>
      <c r="CU304" s="3">
        <f t="shared" si="522"/>
        <v>0</v>
      </c>
      <c r="CV304" s="3">
        <f t="shared" si="523"/>
        <v>0</v>
      </c>
      <c r="CW304" s="3">
        <f>IF(CR304=0,0,IF(CT304-CU304=0,0,MIN(CT304-CU304,$D$1-$C304-SUMIF($J$15:CV$15,"Snowball",$J304:CV304))))</f>
        <v>0</v>
      </c>
      <c r="CX304" s="3">
        <f t="shared" si="549"/>
        <v>0</v>
      </c>
      <c r="CY304" s="104">
        <f t="shared" si="602"/>
        <v>0</v>
      </c>
      <c r="CZ304" s="3">
        <f t="shared" si="603"/>
        <v>0</v>
      </c>
      <c r="DA304" s="3">
        <f t="shared" si="604"/>
        <v>0</v>
      </c>
      <c r="DB304" s="3">
        <f t="shared" si="524"/>
        <v>0</v>
      </c>
      <c r="DC304" s="3">
        <f t="shared" si="525"/>
        <v>0</v>
      </c>
      <c r="DD304" s="3">
        <f>IF(CY304=0,0,IF(DA304-DB304=0,0,MIN(DA304-DB304,$D$1-$C304-SUMIF($J$15:DC$15,"Snowball",$J304:DC304))))</f>
        <v>0</v>
      </c>
      <c r="DE304" s="3">
        <f t="shared" si="550"/>
        <v>0</v>
      </c>
      <c r="DF304" s="104">
        <f t="shared" si="605"/>
        <v>0</v>
      </c>
      <c r="DG304" s="3">
        <f t="shared" si="606"/>
        <v>0</v>
      </c>
      <c r="DH304" s="3">
        <f t="shared" si="607"/>
        <v>0</v>
      </c>
      <c r="DI304" s="3">
        <f t="shared" si="526"/>
        <v>0</v>
      </c>
      <c r="DJ304" s="3">
        <f t="shared" si="527"/>
        <v>0</v>
      </c>
      <c r="DK304" s="3">
        <f>IF(DF304=0,0,IF(DH304-DI304=0,0,MIN(DH304-DI304,$D$1-$C304-SUMIF($J$15:DJ$15,"Snowball",$J304:DJ304))))</f>
        <v>0</v>
      </c>
      <c r="DL304" s="3">
        <f t="shared" si="551"/>
        <v>0</v>
      </c>
      <c r="DM304" s="104">
        <f t="shared" si="608"/>
        <v>0</v>
      </c>
      <c r="DN304" s="3">
        <f t="shared" si="609"/>
        <v>0</v>
      </c>
      <c r="DO304" s="3">
        <f t="shared" si="610"/>
        <v>0</v>
      </c>
      <c r="DP304" s="3">
        <f t="shared" si="528"/>
        <v>0</v>
      </c>
      <c r="DQ304" s="3">
        <f t="shared" si="529"/>
        <v>0</v>
      </c>
      <c r="DR304" s="3">
        <f>IF(DM304=0,0,IF(DO304-DP304=0,0,MIN(DO304-DP304,$D$1-$C304-SUMIF($J$15:DQ$15,"Snowball",$J304:DQ304))))</f>
        <v>0</v>
      </c>
      <c r="DS304" s="3">
        <f t="shared" si="552"/>
        <v>0</v>
      </c>
      <c r="DT304" s="104">
        <f t="shared" si="611"/>
        <v>0</v>
      </c>
      <c r="DU304" s="3">
        <f t="shared" si="612"/>
        <v>0</v>
      </c>
      <c r="DV304" s="3">
        <f t="shared" si="613"/>
        <v>0</v>
      </c>
      <c r="DW304" s="3">
        <f t="shared" si="530"/>
        <v>0</v>
      </c>
      <c r="DX304" s="3">
        <f t="shared" si="531"/>
        <v>0</v>
      </c>
      <c r="DY304" s="3">
        <f>IF(DT304=0,0,IF(DV304-DW304=0,0,MIN(DV304-DW304,$D$1-$C304-SUMIF($J$15:DX$15,"Snowball",$J304:DX304))))</f>
        <v>0</v>
      </c>
      <c r="DZ304" s="3">
        <f t="shared" si="553"/>
        <v>0</v>
      </c>
      <c r="EA304" s="104">
        <f t="shared" si="614"/>
        <v>0</v>
      </c>
      <c r="EB304" s="3">
        <f t="shared" si="615"/>
        <v>0</v>
      </c>
      <c r="EC304" s="3">
        <f t="shared" si="616"/>
        <v>0</v>
      </c>
      <c r="ED304" s="3">
        <f t="shared" si="532"/>
        <v>0</v>
      </c>
      <c r="EE304" s="3">
        <f t="shared" si="533"/>
        <v>0</v>
      </c>
      <c r="EF304" s="3">
        <f>IF(EA304=0,0,IF(EC304-ED304=0,0,MIN(EC304-ED304,$D$1-$C304-SUMIF($J$15:EE$15,"Snowball",$J304:EE304))))</f>
        <v>0</v>
      </c>
      <c r="EG304" s="3">
        <f t="shared" si="554"/>
        <v>0</v>
      </c>
      <c r="EH304" s="104">
        <f t="shared" si="617"/>
        <v>0</v>
      </c>
      <c r="EI304" s="3">
        <f t="shared" si="618"/>
        <v>0</v>
      </c>
      <c r="EJ304" s="3">
        <f t="shared" si="619"/>
        <v>0</v>
      </c>
      <c r="EK304" s="3">
        <f t="shared" si="534"/>
        <v>0</v>
      </c>
      <c r="EL304" s="3">
        <f t="shared" si="535"/>
        <v>0</v>
      </c>
      <c r="EM304" s="3">
        <f>IF(EH304=0,0,IF(EJ304-EK304=0,0,MIN(EJ304-EK304,$D$1-$C304-SUMIF($J$15:EL$15,"Snowball",$J304:EL304))))</f>
        <v>0</v>
      </c>
      <c r="EN304" s="3">
        <f t="shared" si="555"/>
        <v>0</v>
      </c>
    </row>
    <row r="305" spans="1:144" x14ac:dyDescent="0.25">
      <c r="A305" s="1" t="s">
        <v>305</v>
      </c>
      <c r="B305" s="76">
        <f t="shared" si="556"/>
        <v>0</v>
      </c>
      <c r="C305" s="3">
        <f t="shared" si="557"/>
        <v>0</v>
      </c>
      <c r="D305" s="101">
        <f t="shared" si="558"/>
        <v>0</v>
      </c>
      <c r="E305" s="104">
        <f t="shared" si="559"/>
        <v>0</v>
      </c>
      <c r="F305" s="3">
        <f t="shared" si="560"/>
        <v>0</v>
      </c>
      <c r="G305" s="3">
        <f t="shared" si="561"/>
        <v>0</v>
      </c>
      <c r="H305" s="3">
        <f t="shared" si="496"/>
        <v>0</v>
      </c>
      <c r="I305" s="3">
        <f t="shared" si="497"/>
        <v>0</v>
      </c>
      <c r="J305" s="3">
        <f t="shared" si="562"/>
        <v>0</v>
      </c>
      <c r="K305" s="3">
        <f t="shared" si="536"/>
        <v>0</v>
      </c>
      <c r="L305" s="104">
        <f t="shared" si="563"/>
        <v>0</v>
      </c>
      <c r="M305" s="3">
        <f t="shared" si="564"/>
        <v>0</v>
      </c>
      <c r="N305" s="3">
        <f t="shared" si="565"/>
        <v>0</v>
      </c>
      <c r="O305" s="3">
        <f t="shared" si="498"/>
        <v>0</v>
      </c>
      <c r="P305" s="3">
        <f t="shared" si="499"/>
        <v>0</v>
      </c>
      <c r="Q305" s="3">
        <f>IF(L305=0,0,IF(N305-O305=0,0,MIN(N305-O305,$D$1-$C305-SUMIF($J$15:P$15,"Snowball",$J305:P305))))</f>
        <v>0</v>
      </c>
      <c r="R305" s="3">
        <f t="shared" si="537"/>
        <v>0</v>
      </c>
      <c r="S305" s="104">
        <f t="shared" si="566"/>
        <v>0</v>
      </c>
      <c r="T305" s="3">
        <f t="shared" si="567"/>
        <v>0</v>
      </c>
      <c r="U305" s="3">
        <f t="shared" si="568"/>
        <v>0</v>
      </c>
      <c r="V305" s="3">
        <f t="shared" si="500"/>
        <v>0</v>
      </c>
      <c r="W305" s="3">
        <f t="shared" si="501"/>
        <v>0</v>
      </c>
      <c r="X305" s="3">
        <f>IF(S305=0,0,IF(U305-V305=0,0,MIN(U305-V305,$D$1-$C305-SUMIF($J$15:W$15,"Snowball",$J305:W305))))</f>
        <v>0</v>
      </c>
      <c r="Y305" s="3">
        <f t="shared" si="538"/>
        <v>0</v>
      </c>
      <c r="Z305" s="104">
        <f t="shared" si="569"/>
        <v>0</v>
      </c>
      <c r="AA305" s="3">
        <f t="shared" si="570"/>
        <v>0</v>
      </c>
      <c r="AB305" s="3">
        <f t="shared" si="571"/>
        <v>0</v>
      </c>
      <c r="AC305" s="3">
        <f t="shared" si="502"/>
        <v>0</v>
      </c>
      <c r="AD305" s="3">
        <f t="shared" si="503"/>
        <v>0</v>
      </c>
      <c r="AE305" s="3">
        <f>IF(Z305=0,0,IF(AB305-AC305=0,0,MIN(AB305-AC305,$D$1-$C305-SUMIF($J$15:AD$15,"Snowball",$J305:AD305))))</f>
        <v>0</v>
      </c>
      <c r="AF305" s="3">
        <f t="shared" si="539"/>
        <v>0</v>
      </c>
      <c r="AG305" s="104">
        <f t="shared" si="572"/>
        <v>0</v>
      </c>
      <c r="AH305" s="3">
        <f t="shared" si="573"/>
        <v>0</v>
      </c>
      <c r="AI305" s="3">
        <f t="shared" si="574"/>
        <v>0</v>
      </c>
      <c r="AJ305" s="3">
        <f t="shared" si="504"/>
        <v>0</v>
      </c>
      <c r="AK305" s="3">
        <f t="shared" si="505"/>
        <v>0</v>
      </c>
      <c r="AL305" s="3">
        <f>IF(AG305=0,0,IF(AI305-AJ305=0,0,MIN(AI305-AJ305,$D$1-$C305-SUMIF($J$15:AK$15,"Snowball",$J305:AK305))))</f>
        <v>0</v>
      </c>
      <c r="AM305" s="3">
        <f t="shared" si="540"/>
        <v>0</v>
      </c>
      <c r="AN305" s="104">
        <f t="shared" si="575"/>
        <v>0</v>
      </c>
      <c r="AO305" s="3">
        <f t="shared" si="576"/>
        <v>0</v>
      </c>
      <c r="AP305" s="3">
        <f t="shared" si="577"/>
        <v>0</v>
      </c>
      <c r="AQ305" s="3">
        <f t="shared" si="506"/>
        <v>0</v>
      </c>
      <c r="AR305" s="3">
        <f t="shared" si="507"/>
        <v>0</v>
      </c>
      <c r="AS305" s="3">
        <f>IF(AN305=0,0,IF(AP305-AQ305=0,0,MIN(AP305-AQ305,$D$1-$C305-SUMIF($J$15:AR$15,"Snowball",$J305:AR305))))</f>
        <v>0</v>
      </c>
      <c r="AT305" s="3">
        <f t="shared" si="541"/>
        <v>0</v>
      </c>
      <c r="AU305" s="104">
        <f t="shared" si="578"/>
        <v>0</v>
      </c>
      <c r="AV305" s="3">
        <f t="shared" si="579"/>
        <v>0</v>
      </c>
      <c r="AW305" s="3">
        <f t="shared" si="580"/>
        <v>0</v>
      </c>
      <c r="AX305" s="3">
        <f t="shared" si="508"/>
        <v>0</v>
      </c>
      <c r="AY305" s="3">
        <f t="shared" si="509"/>
        <v>0</v>
      </c>
      <c r="AZ305" s="3">
        <f>IF(AU305=0,0,IF(AW305-AX305=0,0,MIN(AW305-AX305,$D$1-$C305-SUMIF($J$15:AY$15,"Snowball",$J305:AY305))))</f>
        <v>0</v>
      </c>
      <c r="BA305" s="3">
        <f t="shared" si="542"/>
        <v>0</v>
      </c>
      <c r="BB305" s="104">
        <f t="shared" si="581"/>
        <v>0</v>
      </c>
      <c r="BC305" s="3">
        <f t="shared" si="582"/>
        <v>0</v>
      </c>
      <c r="BD305" s="3">
        <f t="shared" si="583"/>
        <v>0</v>
      </c>
      <c r="BE305" s="3">
        <f t="shared" si="510"/>
        <v>0</v>
      </c>
      <c r="BF305" s="3">
        <f t="shared" si="511"/>
        <v>0</v>
      </c>
      <c r="BG305" s="3">
        <f>IF(BB305=0,0,IF(BD305-BE305=0,0,MIN(BD305-BE305,$D$1-$C305-SUMIF($J$15:BF$15,"Snowball",$J305:BF305))))</f>
        <v>0</v>
      </c>
      <c r="BH305" s="3">
        <f t="shared" si="543"/>
        <v>0</v>
      </c>
      <c r="BI305" s="104">
        <f t="shared" si="584"/>
        <v>0</v>
      </c>
      <c r="BJ305" s="3">
        <f t="shared" si="585"/>
        <v>0</v>
      </c>
      <c r="BK305" s="3">
        <f t="shared" si="586"/>
        <v>0</v>
      </c>
      <c r="BL305" s="3">
        <f t="shared" si="512"/>
        <v>0</v>
      </c>
      <c r="BM305" s="3">
        <f t="shared" si="513"/>
        <v>0</v>
      </c>
      <c r="BN305" s="3">
        <f>IF(BI305=0,0,IF(BK305-BL305=0,0,MIN(BK305-BL305,$D$1-$C305-SUMIF($J$15:BM$15,"Snowball",$J305:BM305))))</f>
        <v>0</v>
      </c>
      <c r="BO305" s="3">
        <f t="shared" si="544"/>
        <v>0</v>
      </c>
      <c r="BP305" s="104">
        <f t="shared" si="587"/>
        <v>0</v>
      </c>
      <c r="BQ305" s="3">
        <f t="shared" si="588"/>
        <v>0</v>
      </c>
      <c r="BR305" s="3">
        <f t="shared" si="589"/>
        <v>0</v>
      </c>
      <c r="BS305" s="3">
        <f t="shared" si="514"/>
        <v>0</v>
      </c>
      <c r="BT305" s="3">
        <f t="shared" si="515"/>
        <v>0</v>
      </c>
      <c r="BU305" s="3">
        <f>IF(BP305=0,0,IF(BR305-BS305=0,0,MIN(BR305-BS305,$D$1-$C305-SUMIF($J$15:BT$15,"Snowball",$J305:BT305))))</f>
        <v>0</v>
      </c>
      <c r="BV305" s="3">
        <f t="shared" si="545"/>
        <v>0</v>
      </c>
      <c r="BW305" s="104">
        <f t="shared" si="590"/>
        <v>0</v>
      </c>
      <c r="BX305" s="3">
        <f t="shared" si="591"/>
        <v>0</v>
      </c>
      <c r="BY305" s="3">
        <f t="shared" si="592"/>
        <v>0</v>
      </c>
      <c r="BZ305" s="3">
        <f t="shared" si="516"/>
        <v>0</v>
      </c>
      <c r="CA305" s="3">
        <f t="shared" si="517"/>
        <v>0</v>
      </c>
      <c r="CB305" s="3">
        <f>IF(BW305=0,0,IF(BY305-BZ305=0,0,MIN(BY305-BZ305,$D$1-$C305-SUMIF($J$15:CA$15,"Snowball",$J305:CA305))))</f>
        <v>0</v>
      </c>
      <c r="CC305" s="3">
        <f t="shared" si="546"/>
        <v>0</v>
      </c>
      <c r="CD305" s="104">
        <f t="shared" si="593"/>
        <v>0</v>
      </c>
      <c r="CE305" s="3">
        <f t="shared" si="594"/>
        <v>0</v>
      </c>
      <c r="CF305" s="3">
        <f t="shared" si="595"/>
        <v>0</v>
      </c>
      <c r="CG305" s="3">
        <f t="shared" si="518"/>
        <v>0</v>
      </c>
      <c r="CH305" s="3">
        <f t="shared" si="519"/>
        <v>0</v>
      </c>
      <c r="CI305" s="3">
        <f>IF(CD305=0,0,IF(CF305-CG305=0,0,MIN(CF305-CG305,$D$1-$C305-SUMIF($J$15:CH$15,"Snowball",$J305:CH305))))</f>
        <v>0</v>
      </c>
      <c r="CJ305" s="3">
        <f t="shared" si="547"/>
        <v>0</v>
      </c>
      <c r="CK305" s="104">
        <f t="shared" si="596"/>
        <v>0</v>
      </c>
      <c r="CL305" s="3">
        <f t="shared" si="597"/>
        <v>0</v>
      </c>
      <c r="CM305" s="3">
        <f t="shared" si="598"/>
        <v>0</v>
      </c>
      <c r="CN305" s="3">
        <f t="shared" si="520"/>
        <v>0</v>
      </c>
      <c r="CO305" s="3">
        <f t="shared" si="521"/>
        <v>0</v>
      </c>
      <c r="CP305" s="3">
        <f>IF(CK305=0,0,IF(CM305-CN305=0,0,MIN(CM305-CN305,$D$1-$C305-SUMIF($J$15:CO$15,"Snowball",$J305:CO305))))</f>
        <v>0</v>
      </c>
      <c r="CQ305" s="3">
        <f t="shared" si="548"/>
        <v>0</v>
      </c>
      <c r="CR305" s="104">
        <f t="shared" si="599"/>
        <v>0</v>
      </c>
      <c r="CS305" s="3">
        <f t="shared" si="600"/>
        <v>0</v>
      </c>
      <c r="CT305" s="3">
        <f t="shared" si="601"/>
        <v>0</v>
      </c>
      <c r="CU305" s="3">
        <f t="shared" si="522"/>
        <v>0</v>
      </c>
      <c r="CV305" s="3">
        <f t="shared" si="523"/>
        <v>0</v>
      </c>
      <c r="CW305" s="3">
        <f>IF(CR305=0,0,IF(CT305-CU305=0,0,MIN(CT305-CU305,$D$1-$C305-SUMIF($J$15:CV$15,"Snowball",$J305:CV305))))</f>
        <v>0</v>
      </c>
      <c r="CX305" s="3">
        <f t="shared" si="549"/>
        <v>0</v>
      </c>
      <c r="CY305" s="104">
        <f t="shared" si="602"/>
        <v>0</v>
      </c>
      <c r="CZ305" s="3">
        <f t="shared" si="603"/>
        <v>0</v>
      </c>
      <c r="DA305" s="3">
        <f t="shared" si="604"/>
        <v>0</v>
      </c>
      <c r="DB305" s="3">
        <f t="shared" si="524"/>
        <v>0</v>
      </c>
      <c r="DC305" s="3">
        <f t="shared" si="525"/>
        <v>0</v>
      </c>
      <c r="DD305" s="3">
        <f>IF(CY305=0,0,IF(DA305-DB305=0,0,MIN(DA305-DB305,$D$1-$C305-SUMIF($J$15:DC$15,"Snowball",$J305:DC305))))</f>
        <v>0</v>
      </c>
      <c r="DE305" s="3">
        <f t="shared" si="550"/>
        <v>0</v>
      </c>
      <c r="DF305" s="104">
        <f t="shared" si="605"/>
        <v>0</v>
      </c>
      <c r="DG305" s="3">
        <f t="shared" si="606"/>
        <v>0</v>
      </c>
      <c r="DH305" s="3">
        <f t="shared" si="607"/>
        <v>0</v>
      </c>
      <c r="DI305" s="3">
        <f t="shared" si="526"/>
        <v>0</v>
      </c>
      <c r="DJ305" s="3">
        <f t="shared" si="527"/>
        <v>0</v>
      </c>
      <c r="DK305" s="3">
        <f>IF(DF305=0,0,IF(DH305-DI305=0,0,MIN(DH305-DI305,$D$1-$C305-SUMIF($J$15:DJ$15,"Snowball",$J305:DJ305))))</f>
        <v>0</v>
      </c>
      <c r="DL305" s="3">
        <f t="shared" si="551"/>
        <v>0</v>
      </c>
      <c r="DM305" s="104">
        <f t="shared" si="608"/>
        <v>0</v>
      </c>
      <c r="DN305" s="3">
        <f t="shared" si="609"/>
        <v>0</v>
      </c>
      <c r="DO305" s="3">
        <f t="shared" si="610"/>
        <v>0</v>
      </c>
      <c r="DP305" s="3">
        <f t="shared" si="528"/>
        <v>0</v>
      </c>
      <c r="DQ305" s="3">
        <f t="shared" si="529"/>
        <v>0</v>
      </c>
      <c r="DR305" s="3">
        <f>IF(DM305=0,0,IF(DO305-DP305=0,0,MIN(DO305-DP305,$D$1-$C305-SUMIF($J$15:DQ$15,"Snowball",$J305:DQ305))))</f>
        <v>0</v>
      </c>
      <c r="DS305" s="3">
        <f t="shared" si="552"/>
        <v>0</v>
      </c>
      <c r="DT305" s="104">
        <f t="shared" si="611"/>
        <v>0</v>
      </c>
      <c r="DU305" s="3">
        <f t="shared" si="612"/>
        <v>0</v>
      </c>
      <c r="DV305" s="3">
        <f t="shared" si="613"/>
        <v>0</v>
      </c>
      <c r="DW305" s="3">
        <f t="shared" si="530"/>
        <v>0</v>
      </c>
      <c r="DX305" s="3">
        <f t="shared" si="531"/>
        <v>0</v>
      </c>
      <c r="DY305" s="3">
        <f>IF(DT305=0,0,IF(DV305-DW305=0,0,MIN(DV305-DW305,$D$1-$C305-SUMIF($J$15:DX$15,"Snowball",$J305:DX305))))</f>
        <v>0</v>
      </c>
      <c r="DZ305" s="3">
        <f t="shared" si="553"/>
        <v>0</v>
      </c>
      <c r="EA305" s="104">
        <f t="shared" si="614"/>
        <v>0</v>
      </c>
      <c r="EB305" s="3">
        <f t="shared" si="615"/>
        <v>0</v>
      </c>
      <c r="EC305" s="3">
        <f t="shared" si="616"/>
        <v>0</v>
      </c>
      <c r="ED305" s="3">
        <f t="shared" si="532"/>
        <v>0</v>
      </c>
      <c r="EE305" s="3">
        <f t="shared" si="533"/>
        <v>0</v>
      </c>
      <c r="EF305" s="3">
        <f>IF(EA305=0,0,IF(EC305-ED305=0,0,MIN(EC305-ED305,$D$1-$C305-SUMIF($J$15:EE$15,"Snowball",$J305:EE305))))</f>
        <v>0</v>
      </c>
      <c r="EG305" s="3">
        <f t="shared" si="554"/>
        <v>0</v>
      </c>
      <c r="EH305" s="104">
        <f t="shared" si="617"/>
        <v>0</v>
      </c>
      <c r="EI305" s="3">
        <f t="shared" si="618"/>
        <v>0</v>
      </c>
      <c r="EJ305" s="3">
        <f t="shared" si="619"/>
        <v>0</v>
      </c>
      <c r="EK305" s="3">
        <f t="shared" si="534"/>
        <v>0</v>
      </c>
      <c r="EL305" s="3">
        <f t="shared" si="535"/>
        <v>0</v>
      </c>
      <c r="EM305" s="3">
        <f>IF(EH305=0,0,IF(EJ305-EK305=0,0,MIN(EJ305-EK305,$D$1-$C305-SUMIF($J$15:EL$15,"Snowball",$J305:EL305))))</f>
        <v>0</v>
      </c>
      <c r="EN305" s="3">
        <f t="shared" si="555"/>
        <v>0</v>
      </c>
    </row>
    <row r="306" spans="1:144" x14ac:dyDescent="0.25">
      <c r="A306" s="1" t="s">
        <v>306</v>
      </c>
      <c r="B306" s="76">
        <f t="shared" si="556"/>
        <v>0</v>
      </c>
      <c r="C306" s="3">
        <f t="shared" si="557"/>
        <v>0</v>
      </c>
      <c r="D306" s="101">
        <f t="shared" si="558"/>
        <v>0</v>
      </c>
      <c r="E306" s="104">
        <f t="shared" si="559"/>
        <v>0</v>
      </c>
      <c r="F306" s="3">
        <f t="shared" si="560"/>
        <v>0</v>
      </c>
      <c r="G306" s="3">
        <f t="shared" si="561"/>
        <v>0</v>
      </c>
      <c r="H306" s="3">
        <f t="shared" si="496"/>
        <v>0</v>
      </c>
      <c r="I306" s="3">
        <f t="shared" si="497"/>
        <v>0</v>
      </c>
      <c r="J306" s="3">
        <f t="shared" si="562"/>
        <v>0</v>
      </c>
      <c r="K306" s="3">
        <f t="shared" si="536"/>
        <v>0</v>
      </c>
      <c r="L306" s="104">
        <f t="shared" si="563"/>
        <v>0</v>
      </c>
      <c r="M306" s="3">
        <f t="shared" si="564"/>
        <v>0</v>
      </c>
      <c r="N306" s="3">
        <f t="shared" si="565"/>
        <v>0</v>
      </c>
      <c r="O306" s="3">
        <f t="shared" si="498"/>
        <v>0</v>
      </c>
      <c r="P306" s="3">
        <f t="shared" si="499"/>
        <v>0</v>
      </c>
      <c r="Q306" s="3">
        <f>IF(L306=0,0,IF(N306-O306=0,0,MIN(N306-O306,$D$1-$C306-SUMIF($J$15:P$15,"Snowball",$J306:P306))))</f>
        <v>0</v>
      </c>
      <c r="R306" s="3">
        <f t="shared" si="537"/>
        <v>0</v>
      </c>
      <c r="S306" s="104">
        <f t="shared" si="566"/>
        <v>0</v>
      </c>
      <c r="T306" s="3">
        <f t="shared" si="567"/>
        <v>0</v>
      </c>
      <c r="U306" s="3">
        <f t="shared" si="568"/>
        <v>0</v>
      </c>
      <c r="V306" s="3">
        <f t="shared" si="500"/>
        <v>0</v>
      </c>
      <c r="W306" s="3">
        <f t="shared" si="501"/>
        <v>0</v>
      </c>
      <c r="X306" s="3">
        <f>IF(S306=0,0,IF(U306-V306=0,0,MIN(U306-V306,$D$1-$C306-SUMIF($J$15:W$15,"Snowball",$J306:W306))))</f>
        <v>0</v>
      </c>
      <c r="Y306" s="3">
        <f t="shared" si="538"/>
        <v>0</v>
      </c>
      <c r="Z306" s="104">
        <f t="shared" si="569"/>
        <v>0</v>
      </c>
      <c r="AA306" s="3">
        <f t="shared" si="570"/>
        <v>0</v>
      </c>
      <c r="AB306" s="3">
        <f t="shared" si="571"/>
        <v>0</v>
      </c>
      <c r="AC306" s="3">
        <f t="shared" si="502"/>
        <v>0</v>
      </c>
      <c r="AD306" s="3">
        <f t="shared" si="503"/>
        <v>0</v>
      </c>
      <c r="AE306" s="3">
        <f>IF(Z306=0,0,IF(AB306-AC306=0,0,MIN(AB306-AC306,$D$1-$C306-SUMIF($J$15:AD$15,"Snowball",$J306:AD306))))</f>
        <v>0</v>
      </c>
      <c r="AF306" s="3">
        <f t="shared" si="539"/>
        <v>0</v>
      </c>
      <c r="AG306" s="104">
        <f t="shared" si="572"/>
        <v>0</v>
      </c>
      <c r="AH306" s="3">
        <f t="shared" si="573"/>
        <v>0</v>
      </c>
      <c r="AI306" s="3">
        <f t="shared" si="574"/>
        <v>0</v>
      </c>
      <c r="AJ306" s="3">
        <f t="shared" si="504"/>
        <v>0</v>
      </c>
      <c r="AK306" s="3">
        <f t="shared" si="505"/>
        <v>0</v>
      </c>
      <c r="AL306" s="3">
        <f>IF(AG306=0,0,IF(AI306-AJ306=0,0,MIN(AI306-AJ306,$D$1-$C306-SUMIF($J$15:AK$15,"Snowball",$J306:AK306))))</f>
        <v>0</v>
      </c>
      <c r="AM306" s="3">
        <f t="shared" si="540"/>
        <v>0</v>
      </c>
      <c r="AN306" s="104">
        <f t="shared" si="575"/>
        <v>0</v>
      </c>
      <c r="AO306" s="3">
        <f t="shared" si="576"/>
        <v>0</v>
      </c>
      <c r="AP306" s="3">
        <f t="shared" si="577"/>
        <v>0</v>
      </c>
      <c r="AQ306" s="3">
        <f t="shared" si="506"/>
        <v>0</v>
      </c>
      <c r="AR306" s="3">
        <f t="shared" si="507"/>
        <v>0</v>
      </c>
      <c r="AS306" s="3">
        <f>IF(AN306=0,0,IF(AP306-AQ306=0,0,MIN(AP306-AQ306,$D$1-$C306-SUMIF($J$15:AR$15,"Snowball",$J306:AR306))))</f>
        <v>0</v>
      </c>
      <c r="AT306" s="3">
        <f t="shared" si="541"/>
        <v>0</v>
      </c>
      <c r="AU306" s="104">
        <f t="shared" si="578"/>
        <v>0</v>
      </c>
      <c r="AV306" s="3">
        <f t="shared" si="579"/>
        <v>0</v>
      </c>
      <c r="AW306" s="3">
        <f t="shared" si="580"/>
        <v>0</v>
      </c>
      <c r="AX306" s="3">
        <f t="shared" si="508"/>
        <v>0</v>
      </c>
      <c r="AY306" s="3">
        <f t="shared" si="509"/>
        <v>0</v>
      </c>
      <c r="AZ306" s="3">
        <f>IF(AU306=0,0,IF(AW306-AX306=0,0,MIN(AW306-AX306,$D$1-$C306-SUMIF($J$15:AY$15,"Snowball",$J306:AY306))))</f>
        <v>0</v>
      </c>
      <c r="BA306" s="3">
        <f t="shared" si="542"/>
        <v>0</v>
      </c>
      <c r="BB306" s="104">
        <f t="shared" si="581"/>
        <v>0</v>
      </c>
      <c r="BC306" s="3">
        <f t="shared" si="582"/>
        <v>0</v>
      </c>
      <c r="BD306" s="3">
        <f t="shared" si="583"/>
        <v>0</v>
      </c>
      <c r="BE306" s="3">
        <f t="shared" si="510"/>
        <v>0</v>
      </c>
      <c r="BF306" s="3">
        <f t="shared" si="511"/>
        <v>0</v>
      </c>
      <c r="BG306" s="3">
        <f>IF(BB306=0,0,IF(BD306-BE306=0,0,MIN(BD306-BE306,$D$1-$C306-SUMIF($J$15:BF$15,"Snowball",$J306:BF306))))</f>
        <v>0</v>
      </c>
      <c r="BH306" s="3">
        <f t="shared" si="543"/>
        <v>0</v>
      </c>
      <c r="BI306" s="104">
        <f t="shared" si="584"/>
        <v>0</v>
      </c>
      <c r="BJ306" s="3">
        <f t="shared" si="585"/>
        <v>0</v>
      </c>
      <c r="BK306" s="3">
        <f t="shared" si="586"/>
        <v>0</v>
      </c>
      <c r="BL306" s="3">
        <f t="shared" si="512"/>
        <v>0</v>
      </c>
      <c r="BM306" s="3">
        <f t="shared" si="513"/>
        <v>0</v>
      </c>
      <c r="BN306" s="3">
        <f>IF(BI306=0,0,IF(BK306-BL306=0,0,MIN(BK306-BL306,$D$1-$C306-SUMIF($J$15:BM$15,"Snowball",$J306:BM306))))</f>
        <v>0</v>
      </c>
      <c r="BO306" s="3">
        <f t="shared" si="544"/>
        <v>0</v>
      </c>
      <c r="BP306" s="104">
        <f t="shared" si="587"/>
        <v>0</v>
      </c>
      <c r="BQ306" s="3">
        <f t="shared" si="588"/>
        <v>0</v>
      </c>
      <c r="BR306" s="3">
        <f t="shared" si="589"/>
        <v>0</v>
      </c>
      <c r="BS306" s="3">
        <f t="shared" si="514"/>
        <v>0</v>
      </c>
      <c r="BT306" s="3">
        <f t="shared" si="515"/>
        <v>0</v>
      </c>
      <c r="BU306" s="3">
        <f>IF(BP306=0,0,IF(BR306-BS306=0,0,MIN(BR306-BS306,$D$1-$C306-SUMIF($J$15:BT$15,"Snowball",$J306:BT306))))</f>
        <v>0</v>
      </c>
      <c r="BV306" s="3">
        <f t="shared" si="545"/>
        <v>0</v>
      </c>
      <c r="BW306" s="104">
        <f t="shared" si="590"/>
        <v>0</v>
      </c>
      <c r="BX306" s="3">
        <f t="shared" si="591"/>
        <v>0</v>
      </c>
      <c r="BY306" s="3">
        <f t="shared" si="592"/>
        <v>0</v>
      </c>
      <c r="BZ306" s="3">
        <f t="shared" si="516"/>
        <v>0</v>
      </c>
      <c r="CA306" s="3">
        <f t="shared" si="517"/>
        <v>0</v>
      </c>
      <c r="CB306" s="3">
        <f>IF(BW306=0,0,IF(BY306-BZ306=0,0,MIN(BY306-BZ306,$D$1-$C306-SUMIF($J$15:CA$15,"Snowball",$J306:CA306))))</f>
        <v>0</v>
      </c>
      <c r="CC306" s="3">
        <f t="shared" si="546"/>
        <v>0</v>
      </c>
      <c r="CD306" s="104">
        <f t="shared" si="593"/>
        <v>0</v>
      </c>
      <c r="CE306" s="3">
        <f t="shared" si="594"/>
        <v>0</v>
      </c>
      <c r="CF306" s="3">
        <f t="shared" si="595"/>
        <v>0</v>
      </c>
      <c r="CG306" s="3">
        <f t="shared" si="518"/>
        <v>0</v>
      </c>
      <c r="CH306" s="3">
        <f t="shared" si="519"/>
        <v>0</v>
      </c>
      <c r="CI306" s="3">
        <f>IF(CD306=0,0,IF(CF306-CG306=0,0,MIN(CF306-CG306,$D$1-$C306-SUMIF($J$15:CH$15,"Snowball",$J306:CH306))))</f>
        <v>0</v>
      </c>
      <c r="CJ306" s="3">
        <f t="shared" si="547"/>
        <v>0</v>
      </c>
      <c r="CK306" s="104">
        <f t="shared" si="596"/>
        <v>0</v>
      </c>
      <c r="CL306" s="3">
        <f t="shared" si="597"/>
        <v>0</v>
      </c>
      <c r="CM306" s="3">
        <f t="shared" si="598"/>
        <v>0</v>
      </c>
      <c r="CN306" s="3">
        <f t="shared" si="520"/>
        <v>0</v>
      </c>
      <c r="CO306" s="3">
        <f t="shared" si="521"/>
        <v>0</v>
      </c>
      <c r="CP306" s="3">
        <f>IF(CK306=0,0,IF(CM306-CN306=0,0,MIN(CM306-CN306,$D$1-$C306-SUMIF($J$15:CO$15,"Snowball",$J306:CO306))))</f>
        <v>0</v>
      </c>
      <c r="CQ306" s="3">
        <f t="shared" si="548"/>
        <v>0</v>
      </c>
      <c r="CR306" s="104">
        <f t="shared" si="599"/>
        <v>0</v>
      </c>
      <c r="CS306" s="3">
        <f t="shared" si="600"/>
        <v>0</v>
      </c>
      <c r="CT306" s="3">
        <f t="shared" si="601"/>
        <v>0</v>
      </c>
      <c r="CU306" s="3">
        <f t="shared" si="522"/>
        <v>0</v>
      </c>
      <c r="CV306" s="3">
        <f t="shared" si="523"/>
        <v>0</v>
      </c>
      <c r="CW306" s="3">
        <f>IF(CR306=0,0,IF(CT306-CU306=0,0,MIN(CT306-CU306,$D$1-$C306-SUMIF($J$15:CV$15,"Snowball",$J306:CV306))))</f>
        <v>0</v>
      </c>
      <c r="CX306" s="3">
        <f t="shared" si="549"/>
        <v>0</v>
      </c>
      <c r="CY306" s="104">
        <f t="shared" si="602"/>
        <v>0</v>
      </c>
      <c r="CZ306" s="3">
        <f t="shared" si="603"/>
        <v>0</v>
      </c>
      <c r="DA306" s="3">
        <f t="shared" si="604"/>
        <v>0</v>
      </c>
      <c r="DB306" s="3">
        <f t="shared" si="524"/>
        <v>0</v>
      </c>
      <c r="DC306" s="3">
        <f t="shared" si="525"/>
        <v>0</v>
      </c>
      <c r="DD306" s="3">
        <f>IF(CY306=0,0,IF(DA306-DB306=0,0,MIN(DA306-DB306,$D$1-$C306-SUMIF($J$15:DC$15,"Snowball",$J306:DC306))))</f>
        <v>0</v>
      </c>
      <c r="DE306" s="3">
        <f t="shared" si="550"/>
        <v>0</v>
      </c>
      <c r="DF306" s="104">
        <f t="shared" si="605"/>
        <v>0</v>
      </c>
      <c r="DG306" s="3">
        <f t="shared" si="606"/>
        <v>0</v>
      </c>
      <c r="DH306" s="3">
        <f t="shared" si="607"/>
        <v>0</v>
      </c>
      <c r="DI306" s="3">
        <f t="shared" si="526"/>
        <v>0</v>
      </c>
      <c r="DJ306" s="3">
        <f t="shared" si="527"/>
        <v>0</v>
      </c>
      <c r="DK306" s="3">
        <f>IF(DF306=0,0,IF(DH306-DI306=0,0,MIN(DH306-DI306,$D$1-$C306-SUMIF($J$15:DJ$15,"Snowball",$J306:DJ306))))</f>
        <v>0</v>
      </c>
      <c r="DL306" s="3">
        <f t="shared" si="551"/>
        <v>0</v>
      </c>
      <c r="DM306" s="104">
        <f t="shared" si="608"/>
        <v>0</v>
      </c>
      <c r="DN306" s="3">
        <f t="shared" si="609"/>
        <v>0</v>
      </c>
      <c r="DO306" s="3">
        <f t="shared" si="610"/>
        <v>0</v>
      </c>
      <c r="DP306" s="3">
        <f t="shared" si="528"/>
        <v>0</v>
      </c>
      <c r="DQ306" s="3">
        <f t="shared" si="529"/>
        <v>0</v>
      </c>
      <c r="DR306" s="3">
        <f>IF(DM306=0,0,IF(DO306-DP306=0,0,MIN(DO306-DP306,$D$1-$C306-SUMIF($J$15:DQ$15,"Snowball",$J306:DQ306))))</f>
        <v>0</v>
      </c>
      <c r="DS306" s="3">
        <f t="shared" si="552"/>
        <v>0</v>
      </c>
      <c r="DT306" s="104">
        <f t="shared" si="611"/>
        <v>0</v>
      </c>
      <c r="DU306" s="3">
        <f t="shared" si="612"/>
        <v>0</v>
      </c>
      <c r="DV306" s="3">
        <f t="shared" si="613"/>
        <v>0</v>
      </c>
      <c r="DW306" s="3">
        <f t="shared" si="530"/>
        <v>0</v>
      </c>
      <c r="DX306" s="3">
        <f t="shared" si="531"/>
        <v>0</v>
      </c>
      <c r="DY306" s="3">
        <f>IF(DT306=0,0,IF(DV306-DW306=0,0,MIN(DV306-DW306,$D$1-$C306-SUMIF($J$15:DX$15,"Snowball",$J306:DX306))))</f>
        <v>0</v>
      </c>
      <c r="DZ306" s="3">
        <f t="shared" si="553"/>
        <v>0</v>
      </c>
      <c r="EA306" s="104">
        <f t="shared" si="614"/>
        <v>0</v>
      </c>
      <c r="EB306" s="3">
        <f t="shared" si="615"/>
        <v>0</v>
      </c>
      <c r="EC306" s="3">
        <f t="shared" si="616"/>
        <v>0</v>
      </c>
      <c r="ED306" s="3">
        <f t="shared" si="532"/>
        <v>0</v>
      </c>
      <c r="EE306" s="3">
        <f t="shared" si="533"/>
        <v>0</v>
      </c>
      <c r="EF306" s="3">
        <f>IF(EA306=0,0,IF(EC306-ED306=0,0,MIN(EC306-ED306,$D$1-$C306-SUMIF($J$15:EE$15,"Snowball",$J306:EE306))))</f>
        <v>0</v>
      </c>
      <c r="EG306" s="3">
        <f t="shared" si="554"/>
        <v>0</v>
      </c>
      <c r="EH306" s="104">
        <f t="shared" si="617"/>
        <v>0</v>
      </c>
      <c r="EI306" s="3">
        <f t="shared" si="618"/>
        <v>0</v>
      </c>
      <c r="EJ306" s="3">
        <f t="shared" si="619"/>
        <v>0</v>
      </c>
      <c r="EK306" s="3">
        <f t="shared" si="534"/>
        <v>0</v>
      </c>
      <c r="EL306" s="3">
        <f t="shared" si="535"/>
        <v>0</v>
      </c>
      <c r="EM306" s="3">
        <f>IF(EH306=0,0,IF(EJ306-EK306=0,0,MIN(EJ306-EK306,$D$1-$C306-SUMIF($J$15:EL$15,"Snowball",$J306:EL306))))</f>
        <v>0</v>
      </c>
      <c r="EN306" s="3">
        <f t="shared" si="555"/>
        <v>0</v>
      </c>
    </row>
    <row r="307" spans="1:144" x14ac:dyDescent="0.25">
      <c r="A307" s="1" t="s">
        <v>307</v>
      </c>
      <c r="B307" s="76">
        <f t="shared" si="556"/>
        <v>0</v>
      </c>
      <c r="C307" s="3">
        <f t="shared" si="557"/>
        <v>0</v>
      </c>
      <c r="D307" s="101">
        <f t="shared" si="558"/>
        <v>0</v>
      </c>
      <c r="E307" s="104">
        <f t="shared" si="559"/>
        <v>0</v>
      </c>
      <c r="F307" s="3">
        <f t="shared" si="560"/>
        <v>0</v>
      </c>
      <c r="G307" s="3">
        <f t="shared" si="561"/>
        <v>0</v>
      </c>
      <c r="H307" s="3">
        <f t="shared" si="496"/>
        <v>0</v>
      </c>
      <c r="I307" s="3">
        <f t="shared" si="497"/>
        <v>0</v>
      </c>
      <c r="J307" s="3">
        <f t="shared" si="562"/>
        <v>0</v>
      </c>
      <c r="K307" s="3">
        <f t="shared" si="536"/>
        <v>0</v>
      </c>
      <c r="L307" s="104">
        <f t="shared" si="563"/>
        <v>0</v>
      </c>
      <c r="M307" s="3">
        <f t="shared" si="564"/>
        <v>0</v>
      </c>
      <c r="N307" s="3">
        <f t="shared" si="565"/>
        <v>0</v>
      </c>
      <c r="O307" s="3">
        <f t="shared" si="498"/>
        <v>0</v>
      </c>
      <c r="P307" s="3">
        <f t="shared" si="499"/>
        <v>0</v>
      </c>
      <c r="Q307" s="3">
        <f>IF(L307=0,0,IF(N307-O307=0,0,MIN(N307-O307,$D$1-$C307-SUMIF($J$15:P$15,"Snowball",$J307:P307))))</f>
        <v>0</v>
      </c>
      <c r="R307" s="3">
        <f t="shared" si="537"/>
        <v>0</v>
      </c>
      <c r="S307" s="104">
        <f t="shared" si="566"/>
        <v>0</v>
      </c>
      <c r="T307" s="3">
        <f t="shared" si="567"/>
        <v>0</v>
      </c>
      <c r="U307" s="3">
        <f t="shared" si="568"/>
        <v>0</v>
      </c>
      <c r="V307" s="3">
        <f t="shared" si="500"/>
        <v>0</v>
      </c>
      <c r="W307" s="3">
        <f t="shared" si="501"/>
        <v>0</v>
      </c>
      <c r="X307" s="3">
        <f>IF(S307=0,0,IF(U307-V307=0,0,MIN(U307-V307,$D$1-$C307-SUMIF($J$15:W$15,"Snowball",$J307:W307))))</f>
        <v>0</v>
      </c>
      <c r="Y307" s="3">
        <f t="shared" si="538"/>
        <v>0</v>
      </c>
      <c r="Z307" s="104">
        <f t="shared" si="569"/>
        <v>0</v>
      </c>
      <c r="AA307" s="3">
        <f t="shared" si="570"/>
        <v>0</v>
      </c>
      <c r="AB307" s="3">
        <f t="shared" si="571"/>
        <v>0</v>
      </c>
      <c r="AC307" s="3">
        <f t="shared" si="502"/>
        <v>0</v>
      </c>
      <c r="AD307" s="3">
        <f t="shared" si="503"/>
        <v>0</v>
      </c>
      <c r="AE307" s="3">
        <f>IF(Z307=0,0,IF(AB307-AC307=0,0,MIN(AB307-AC307,$D$1-$C307-SUMIF($J$15:AD$15,"Snowball",$J307:AD307))))</f>
        <v>0</v>
      </c>
      <c r="AF307" s="3">
        <f t="shared" si="539"/>
        <v>0</v>
      </c>
      <c r="AG307" s="104">
        <f t="shared" si="572"/>
        <v>0</v>
      </c>
      <c r="AH307" s="3">
        <f t="shared" si="573"/>
        <v>0</v>
      </c>
      <c r="AI307" s="3">
        <f t="shared" si="574"/>
        <v>0</v>
      </c>
      <c r="AJ307" s="3">
        <f t="shared" si="504"/>
        <v>0</v>
      </c>
      <c r="AK307" s="3">
        <f t="shared" si="505"/>
        <v>0</v>
      </c>
      <c r="AL307" s="3">
        <f>IF(AG307=0,0,IF(AI307-AJ307=0,0,MIN(AI307-AJ307,$D$1-$C307-SUMIF($J$15:AK$15,"Snowball",$J307:AK307))))</f>
        <v>0</v>
      </c>
      <c r="AM307" s="3">
        <f t="shared" si="540"/>
        <v>0</v>
      </c>
      <c r="AN307" s="104">
        <f t="shared" si="575"/>
        <v>0</v>
      </c>
      <c r="AO307" s="3">
        <f t="shared" si="576"/>
        <v>0</v>
      </c>
      <c r="AP307" s="3">
        <f t="shared" si="577"/>
        <v>0</v>
      </c>
      <c r="AQ307" s="3">
        <f t="shared" si="506"/>
        <v>0</v>
      </c>
      <c r="AR307" s="3">
        <f t="shared" si="507"/>
        <v>0</v>
      </c>
      <c r="AS307" s="3">
        <f>IF(AN307=0,0,IF(AP307-AQ307=0,0,MIN(AP307-AQ307,$D$1-$C307-SUMIF($J$15:AR$15,"Snowball",$J307:AR307))))</f>
        <v>0</v>
      </c>
      <c r="AT307" s="3">
        <f t="shared" si="541"/>
        <v>0</v>
      </c>
      <c r="AU307" s="104">
        <f t="shared" si="578"/>
        <v>0</v>
      </c>
      <c r="AV307" s="3">
        <f t="shared" si="579"/>
        <v>0</v>
      </c>
      <c r="AW307" s="3">
        <f t="shared" si="580"/>
        <v>0</v>
      </c>
      <c r="AX307" s="3">
        <f t="shared" si="508"/>
        <v>0</v>
      </c>
      <c r="AY307" s="3">
        <f t="shared" si="509"/>
        <v>0</v>
      </c>
      <c r="AZ307" s="3">
        <f>IF(AU307=0,0,IF(AW307-AX307=0,0,MIN(AW307-AX307,$D$1-$C307-SUMIF($J$15:AY$15,"Snowball",$J307:AY307))))</f>
        <v>0</v>
      </c>
      <c r="BA307" s="3">
        <f t="shared" si="542"/>
        <v>0</v>
      </c>
      <c r="BB307" s="104">
        <f t="shared" si="581"/>
        <v>0</v>
      </c>
      <c r="BC307" s="3">
        <f t="shared" si="582"/>
        <v>0</v>
      </c>
      <c r="BD307" s="3">
        <f t="shared" si="583"/>
        <v>0</v>
      </c>
      <c r="BE307" s="3">
        <f t="shared" si="510"/>
        <v>0</v>
      </c>
      <c r="BF307" s="3">
        <f t="shared" si="511"/>
        <v>0</v>
      </c>
      <c r="BG307" s="3">
        <f>IF(BB307=0,0,IF(BD307-BE307=0,0,MIN(BD307-BE307,$D$1-$C307-SUMIF($J$15:BF$15,"Snowball",$J307:BF307))))</f>
        <v>0</v>
      </c>
      <c r="BH307" s="3">
        <f t="shared" si="543"/>
        <v>0</v>
      </c>
      <c r="BI307" s="104">
        <f t="shared" si="584"/>
        <v>0</v>
      </c>
      <c r="BJ307" s="3">
        <f t="shared" si="585"/>
        <v>0</v>
      </c>
      <c r="BK307" s="3">
        <f t="shared" si="586"/>
        <v>0</v>
      </c>
      <c r="BL307" s="3">
        <f t="shared" si="512"/>
        <v>0</v>
      </c>
      <c r="BM307" s="3">
        <f t="shared" si="513"/>
        <v>0</v>
      </c>
      <c r="BN307" s="3">
        <f>IF(BI307=0,0,IF(BK307-BL307=0,0,MIN(BK307-BL307,$D$1-$C307-SUMIF($J$15:BM$15,"Snowball",$J307:BM307))))</f>
        <v>0</v>
      </c>
      <c r="BO307" s="3">
        <f t="shared" si="544"/>
        <v>0</v>
      </c>
      <c r="BP307" s="104">
        <f t="shared" si="587"/>
        <v>0</v>
      </c>
      <c r="BQ307" s="3">
        <f t="shared" si="588"/>
        <v>0</v>
      </c>
      <c r="BR307" s="3">
        <f t="shared" si="589"/>
        <v>0</v>
      </c>
      <c r="BS307" s="3">
        <f t="shared" si="514"/>
        <v>0</v>
      </c>
      <c r="BT307" s="3">
        <f t="shared" si="515"/>
        <v>0</v>
      </c>
      <c r="BU307" s="3">
        <f>IF(BP307=0,0,IF(BR307-BS307=0,0,MIN(BR307-BS307,$D$1-$C307-SUMIF($J$15:BT$15,"Snowball",$J307:BT307))))</f>
        <v>0</v>
      </c>
      <c r="BV307" s="3">
        <f t="shared" si="545"/>
        <v>0</v>
      </c>
      <c r="BW307" s="104">
        <f t="shared" si="590"/>
        <v>0</v>
      </c>
      <c r="BX307" s="3">
        <f t="shared" si="591"/>
        <v>0</v>
      </c>
      <c r="BY307" s="3">
        <f t="shared" si="592"/>
        <v>0</v>
      </c>
      <c r="BZ307" s="3">
        <f t="shared" si="516"/>
        <v>0</v>
      </c>
      <c r="CA307" s="3">
        <f t="shared" si="517"/>
        <v>0</v>
      </c>
      <c r="CB307" s="3">
        <f>IF(BW307=0,0,IF(BY307-BZ307=0,0,MIN(BY307-BZ307,$D$1-$C307-SUMIF($J$15:CA$15,"Snowball",$J307:CA307))))</f>
        <v>0</v>
      </c>
      <c r="CC307" s="3">
        <f t="shared" si="546"/>
        <v>0</v>
      </c>
      <c r="CD307" s="104">
        <f t="shared" si="593"/>
        <v>0</v>
      </c>
      <c r="CE307" s="3">
        <f t="shared" si="594"/>
        <v>0</v>
      </c>
      <c r="CF307" s="3">
        <f t="shared" si="595"/>
        <v>0</v>
      </c>
      <c r="CG307" s="3">
        <f t="shared" si="518"/>
        <v>0</v>
      </c>
      <c r="CH307" s="3">
        <f t="shared" si="519"/>
        <v>0</v>
      </c>
      <c r="CI307" s="3">
        <f>IF(CD307=0,0,IF(CF307-CG307=0,0,MIN(CF307-CG307,$D$1-$C307-SUMIF($J$15:CH$15,"Snowball",$J307:CH307))))</f>
        <v>0</v>
      </c>
      <c r="CJ307" s="3">
        <f t="shared" si="547"/>
        <v>0</v>
      </c>
      <c r="CK307" s="104">
        <f t="shared" si="596"/>
        <v>0</v>
      </c>
      <c r="CL307" s="3">
        <f t="shared" si="597"/>
        <v>0</v>
      </c>
      <c r="CM307" s="3">
        <f t="shared" si="598"/>
        <v>0</v>
      </c>
      <c r="CN307" s="3">
        <f t="shared" si="520"/>
        <v>0</v>
      </c>
      <c r="CO307" s="3">
        <f t="shared" si="521"/>
        <v>0</v>
      </c>
      <c r="CP307" s="3">
        <f>IF(CK307=0,0,IF(CM307-CN307=0,0,MIN(CM307-CN307,$D$1-$C307-SUMIF($J$15:CO$15,"Snowball",$J307:CO307))))</f>
        <v>0</v>
      </c>
      <c r="CQ307" s="3">
        <f t="shared" si="548"/>
        <v>0</v>
      </c>
      <c r="CR307" s="104">
        <f t="shared" si="599"/>
        <v>0</v>
      </c>
      <c r="CS307" s="3">
        <f t="shared" si="600"/>
        <v>0</v>
      </c>
      <c r="CT307" s="3">
        <f t="shared" si="601"/>
        <v>0</v>
      </c>
      <c r="CU307" s="3">
        <f t="shared" si="522"/>
        <v>0</v>
      </c>
      <c r="CV307" s="3">
        <f t="shared" si="523"/>
        <v>0</v>
      </c>
      <c r="CW307" s="3">
        <f>IF(CR307=0,0,IF(CT307-CU307=0,0,MIN(CT307-CU307,$D$1-$C307-SUMIF($J$15:CV$15,"Snowball",$J307:CV307))))</f>
        <v>0</v>
      </c>
      <c r="CX307" s="3">
        <f t="shared" si="549"/>
        <v>0</v>
      </c>
      <c r="CY307" s="104">
        <f t="shared" si="602"/>
        <v>0</v>
      </c>
      <c r="CZ307" s="3">
        <f t="shared" si="603"/>
        <v>0</v>
      </c>
      <c r="DA307" s="3">
        <f t="shared" si="604"/>
        <v>0</v>
      </c>
      <c r="DB307" s="3">
        <f t="shared" si="524"/>
        <v>0</v>
      </c>
      <c r="DC307" s="3">
        <f t="shared" si="525"/>
        <v>0</v>
      </c>
      <c r="DD307" s="3">
        <f>IF(CY307=0,0,IF(DA307-DB307=0,0,MIN(DA307-DB307,$D$1-$C307-SUMIF($J$15:DC$15,"Snowball",$J307:DC307))))</f>
        <v>0</v>
      </c>
      <c r="DE307" s="3">
        <f t="shared" si="550"/>
        <v>0</v>
      </c>
      <c r="DF307" s="104">
        <f t="shared" si="605"/>
        <v>0</v>
      </c>
      <c r="DG307" s="3">
        <f t="shared" si="606"/>
        <v>0</v>
      </c>
      <c r="DH307" s="3">
        <f t="shared" si="607"/>
        <v>0</v>
      </c>
      <c r="DI307" s="3">
        <f t="shared" si="526"/>
        <v>0</v>
      </c>
      <c r="DJ307" s="3">
        <f t="shared" si="527"/>
        <v>0</v>
      </c>
      <c r="DK307" s="3">
        <f>IF(DF307=0,0,IF(DH307-DI307=0,0,MIN(DH307-DI307,$D$1-$C307-SUMIF($J$15:DJ$15,"Snowball",$J307:DJ307))))</f>
        <v>0</v>
      </c>
      <c r="DL307" s="3">
        <f t="shared" si="551"/>
        <v>0</v>
      </c>
      <c r="DM307" s="104">
        <f t="shared" si="608"/>
        <v>0</v>
      </c>
      <c r="DN307" s="3">
        <f t="shared" si="609"/>
        <v>0</v>
      </c>
      <c r="DO307" s="3">
        <f t="shared" si="610"/>
        <v>0</v>
      </c>
      <c r="DP307" s="3">
        <f t="shared" si="528"/>
        <v>0</v>
      </c>
      <c r="DQ307" s="3">
        <f t="shared" si="529"/>
        <v>0</v>
      </c>
      <c r="DR307" s="3">
        <f>IF(DM307=0,0,IF(DO307-DP307=0,0,MIN(DO307-DP307,$D$1-$C307-SUMIF($J$15:DQ$15,"Snowball",$J307:DQ307))))</f>
        <v>0</v>
      </c>
      <c r="DS307" s="3">
        <f t="shared" si="552"/>
        <v>0</v>
      </c>
      <c r="DT307" s="104">
        <f t="shared" si="611"/>
        <v>0</v>
      </c>
      <c r="DU307" s="3">
        <f t="shared" si="612"/>
        <v>0</v>
      </c>
      <c r="DV307" s="3">
        <f t="shared" si="613"/>
        <v>0</v>
      </c>
      <c r="DW307" s="3">
        <f t="shared" si="530"/>
        <v>0</v>
      </c>
      <c r="DX307" s="3">
        <f t="shared" si="531"/>
        <v>0</v>
      </c>
      <c r="DY307" s="3">
        <f>IF(DT307=0,0,IF(DV307-DW307=0,0,MIN(DV307-DW307,$D$1-$C307-SUMIF($J$15:DX$15,"Snowball",$J307:DX307))))</f>
        <v>0</v>
      </c>
      <c r="DZ307" s="3">
        <f t="shared" si="553"/>
        <v>0</v>
      </c>
      <c r="EA307" s="104">
        <f t="shared" si="614"/>
        <v>0</v>
      </c>
      <c r="EB307" s="3">
        <f t="shared" si="615"/>
        <v>0</v>
      </c>
      <c r="EC307" s="3">
        <f t="shared" si="616"/>
        <v>0</v>
      </c>
      <c r="ED307" s="3">
        <f t="shared" si="532"/>
        <v>0</v>
      </c>
      <c r="EE307" s="3">
        <f t="shared" si="533"/>
        <v>0</v>
      </c>
      <c r="EF307" s="3">
        <f>IF(EA307=0,0,IF(EC307-ED307=0,0,MIN(EC307-ED307,$D$1-$C307-SUMIF($J$15:EE$15,"Snowball",$J307:EE307))))</f>
        <v>0</v>
      </c>
      <c r="EG307" s="3">
        <f t="shared" si="554"/>
        <v>0</v>
      </c>
      <c r="EH307" s="104">
        <f t="shared" si="617"/>
        <v>0</v>
      </c>
      <c r="EI307" s="3">
        <f t="shared" si="618"/>
        <v>0</v>
      </c>
      <c r="EJ307" s="3">
        <f t="shared" si="619"/>
        <v>0</v>
      </c>
      <c r="EK307" s="3">
        <f t="shared" si="534"/>
        <v>0</v>
      </c>
      <c r="EL307" s="3">
        <f t="shared" si="535"/>
        <v>0</v>
      </c>
      <c r="EM307" s="3">
        <f>IF(EH307=0,0,IF(EJ307-EK307=0,0,MIN(EJ307-EK307,$D$1-$C307-SUMIF($J$15:EL$15,"Snowball",$J307:EL307))))</f>
        <v>0</v>
      </c>
      <c r="EN307" s="3">
        <f t="shared" si="555"/>
        <v>0</v>
      </c>
    </row>
    <row r="308" spans="1:144" x14ac:dyDescent="0.25">
      <c r="A308" s="1" t="s">
        <v>308</v>
      </c>
      <c r="B308" s="76">
        <f t="shared" si="556"/>
        <v>0</v>
      </c>
      <c r="C308" s="3">
        <f t="shared" si="557"/>
        <v>0</v>
      </c>
      <c r="D308" s="101">
        <f t="shared" si="558"/>
        <v>0</v>
      </c>
      <c r="E308" s="104">
        <f t="shared" si="559"/>
        <v>0</v>
      </c>
      <c r="F308" s="3">
        <f t="shared" si="560"/>
        <v>0</v>
      </c>
      <c r="G308" s="3">
        <f t="shared" si="561"/>
        <v>0</v>
      </c>
      <c r="H308" s="3">
        <f t="shared" si="496"/>
        <v>0</v>
      </c>
      <c r="I308" s="3">
        <f t="shared" si="497"/>
        <v>0</v>
      </c>
      <c r="J308" s="3">
        <f t="shared" si="562"/>
        <v>0</v>
      </c>
      <c r="K308" s="3">
        <f t="shared" si="536"/>
        <v>0</v>
      </c>
      <c r="L308" s="104">
        <f t="shared" si="563"/>
        <v>0</v>
      </c>
      <c r="M308" s="3">
        <f t="shared" si="564"/>
        <v>0</v>
      </c>
      <c r="N308" s="3">
        <f t="shared" si="565"/>
        <v>0</v>
      </c>
      <c r="O308" s="3">
        <f t="shared" si="498"/>
        <v>0</v>
      </c>
      <c r="P308" s="3">
        <f t="shared" si="499"/>
        <v>0</v>
      </c>
      <c r="Q308" s="3">
        <f>IF(L308=0,0,IF(N308-O308=0,0,MIN(N308-O308,$D$1-$C308-SUMIF($J$15:P$15,"Snowball",$J308:P308))))</f>
        <v>0</v>
      </c>
      <c r="R308" s="3">
        <f t="shared" si="537"/>
        <v>0</v>
      </c>
      <c r="S308" s="104">
        <f t="shared" si="566"/>
        <v>0</v>
      </c>
      <c r="T308" s="3">
        <f t="shared" si="567"/>
        <v>0</v>
      </c>
      <c r="U308" s="3">
        <f t="shared" si="568"/>
        <v>0</v>
      </c>
      <c r="V308" s="3">
        <f t="shared" si="500"/>
        <v>0</v>
      </c>
      <c r="W308" s="3">
        <f t="shared" si="501"/>
        <v>0</v>
      </c>
      <c r="X308" s="3">
        <f>IF(S308=0,0,IF(U308-V308=0,0,MIN(U308-V308,$D$1-$C308-SUMIF($J$15:W$15,"Snowball",$J308:W308))))</f>
        <v>0</v>
      </c>
      <c r="Y308" s="3">
        <f t="shared" si="538"/>
        <v>0</v>
      </c>
      <c r="Z308" s="104">
        <f t="shared" si="569"/>
        <v>0</v>
      </c>
      <c r="AA308" s="3">
        <f t="shared" si="570"/>
        <v>0</v>
      </c>
      <c r="AB308" s="3">
        <f t="shared" si="571"/>
        <v>0</v>
      </c>
      <c r="AC308" s="3">
        <f t="shared" si="502"/>
        <v>0</v>
      </c>
      <c r="AD308" s="3">
        <f t="shared" si="503"/>
        <v>0</v>
      </c>
      <c r="AE308" s="3">
        <f>IF(Z308=0,0,IF(AB308-AC308=0,0,MIN(AB308-AC308,$D$1-$C308-SUMIF($J$15:AD$15,"Snowball",$J308:AD308))))</f>
        <v>0</v>
      </c>
      <c r="AF308" s="3">
        <f t="shared" si="539"/>
        <v>0</v>
      </c>
      <c r="AG308" s="104">
        <f t="shared" si="572"/>
        <v>0</v>
      </c>
      <c r="AH308" s="3">
        <f t="shared" si="573"/>
        <v>0</v>
      </c>
      <c r="AI308" s="3">
        <f t="shared" si="574"/>
        <v>0</v>
      </c>
      <c r="AJ308" s="3">
        <f t="shared" si="504"/>
        <v>0</v>
      </c>
      <c r="AK308" s="3">
        <f t="shared" si="505"/>
        <v>0</v>
      </c>
      <c r="AL308" s="3">
        <f>IF(AG308=0,0,IF(AI308-AJ308=0,0,MIN(AI308-AJ308,$D$1-$C308-SUMIF($J$15:AK$15,"Snowball",$J308:AK308))))</f>
        <v>0</v>
      </c>
      <c r="AM308" s="3">
        <f t="shared" si="540"/>
        <v>0</v>
      </c>
      <c r="AN308" s="104">
        <f t="shared" si="575"/>
        <v>0</v>
      </c>
      <c r="AO308" s="3">
        <f t="shared" si="576"/>
        <v>0</v>
      </c>
      <c r="AP308" s="3">
        <f t="shared" si="577"/>
        <v>0</v>
      </c>
      <c r="AQ308" s="3">
        <f t="shared" si="506"/>
        <v>0</v>
      </c>
      <c r="AR308" s="3">
        <f t="shared" si="507"/>
        <v>0</v>
      </c>
      <c r="AS308" s="3">
        <f>IF(AN308=0,0,IF(AP308-AQ308=0,0,MIN(AP308-AQ308,$D$1-$C308-SUMIF($J$15:AR$15,"Snowball",$J308:AR308))))</f>
        <v>0</v>
      </c>
      <c r="AT308" s="3">
        <f t="shared" si="541"/>
        <v>0</v>
      </c>
      <c r="AU308" s="104">
        <f t="shared" si="578"/>
        <v>0</v>
      </c>
      <c r="AV308" s="3">
        <f t="shared" si="579"/>
        <v>0</v>
      </c>
      <c r="AW308" s="3">
        <f t="shared" si="580"/>
        <v>0</v>
      </c>
      <c r="AX308" s="3">
        <f t="shared" si="508"/>
        <v>0</v>
      </c>
      <c r="AY308" s="3">
        <f t="shared" si="509"/>
        <v>0</v>
      </c>
      <c r="AZ308" s="3">
        <f>IF(AU308=0,0,IF(AW308-AX308=0,0,MIN(AW308-AX308,$D$1-$C308-SUMIF($J$15:AY$15,"Snowball",$J308:AY308))))</f>
        <v>0</v>
      </c>
      <c r="BA308" s="3">
        <f t="shared" si="542"/>
        <v>0</v>
      </c>
      <c r="BB308" s="104">
        <f t="shared" si="581"/>
        <v>0</v>
      </c>
      <c r="BC308" s="3">
        <f t="shared" si="582"/>
        <v>0</v>
      </c>
      <c r="BD308" s="3">
        <f t="shared" si="583"/>
        <v>0</v>
      </c>
      <c r="BE308" s="3">
        <f t="shared" si="510"/>
        <v>0</v>
      </c>
      <c r="BF308" s="3">
        <f t="shared" si="511"/>
        <v>0</v>
      </c>
      <c r="BG308" s="3">
        <f>IF(BB308=0,0,IF(BD308-BE308=0,0,MIN(BD308-BE308,$D$1-$C308-SUMIF($J$15:BF$15,"Snowball",$J308:BF308))))</f>
        <v>0</v>
      </c>
      <c r="BH308" s="3">
        <f t="shared" si="543"/>
        <v>0</v>
      </c>
      <c r="BI308" s="104">
        <f t="shared" si="584"/>
        <v>0</v>
      </c>
      <c r="BJ308" s="3">
        <f t="shared" si="585"/>
        <v>0</v>
      </c>
      <c r="BK308" s="3">
        <f t="shared" si="586"/>
        <v>0</v>
      </c>
      <c r="BL308" s="3">
        <f t="shared" si="512"/>
        <v>0</v>
      </c>
      <c r="BM308" s="3">
        <f t="shared" si="513"/>
        <v>0</v>
      </c>
      <c r="BN308" s="3">
        <f>IF(BI308=0,0,IF(BK308-BL308=0,0,MIN(BK308-BL308,$D$1-$C308-SUMIF($J$15:BM$15,"Snowball",$J308:BM308))))</f>
        <v>0</v>
      </c>
      <c r="BO308" s="3">
        <f t="shared" si="544"/>
        <v>0</v>
      </c>
      <c r="BP308" s="104">
        <f t="shared" si="587"/>
        <v>0</v>
      </c>
      <c r="BQ308" s="3">
        <f t="shared" si="588"/>
        <v>0</v>
      </c>
      <c r="BR308" s="3">
        <f t="shared" si="589"/>
        <v>0</v>
      </c>
      <c r="BS308" s="3">
        <f t="shared" si="514"/>
        <v>0</v>
      </c>
      <c r="BT308" s="3">
        <f t="shared" si="515"/>
        <v>0</v>
      </c>
      <c r="BU308" s="3">
        <f>IF(BP308=0,0,IF(BR308-BS308=0,0,MIN(BR308-BS308,$D$1-$C308-SUMIF($J$15:BT$15,"Snowball",$J308:BT308))))</f>
        <v>0</v>
      </c>
      <c r="BV308" s="3">
        <f t="shared" si="545"/>
        <v>0</v>
      </c>
      <c r="BW308" s="104">
        <f t="shared" si="590"/>
        <v>0</v>
      </c>
      <c r="BX308" s="3">
        <f t="shared" si="591"/>
        <v>0</v>
      </c>
      <c r="BY308" s="3">
        <f t="shared" si="592"/>
        <v>0</v>
      </c>
      <c r="BZ308" s="3">
        <f t="shared" si="516"/>
        <v>0</v>
      </c>
      <c r="CA308" s="3">
        <f t="shared" si="517"/>
        <v>0</v>
      </c>
      <c r="CB308" s="3">
        <f>IF(BW308=0,0,IF(BY308-BZ308=0,0,MIN(BY308-BZ308,$D$1-$C308-SUMIF($J$15:CA$15,"Snowball",$J308:CA308))))</f>
        <v>0</v>
      </c>
      <c r="CC308" s="3">
        <f t="shared" si="546"/>
        <v>0</v>
      </c>
      <c r="CD308" s="104">
        <f t="shared" si="593"/>
        <v>0</v>
      </c>
      <c r="CE308" s="3">
        <f t="shared" si="594"/>
        <v>0</v>
      </c>
      <c r="CF308" s="3">
        <f t="shared" si="595"/>
        <v>0</v>
      </c>
      <c r="CG308" s="3">
        <f t="shared" si="518"/>
        <v>0</v>
      </c>
      <c r="CH308" s="3">
        <f t="shared" si="519"/>
        <v>0</v>
      </c>
      <c r="CI308" s="3">
        <f>IF(CD308=0,0,IF(CF308-CG308=0,0,MIN(CF308-CG308,$D$1-$C308-SUMIF($J$15:CH$15,"Snowball",$J308:CH308))))</f>
        <v>0</v>
      </c>
      <c r="CJ308" s="3">
        <f t="shared" si="547"/>
        <v>0</v>
      </c>
      <c r="CK308" s="104">
        <f t="shared" si="596"/>
        <v>0</v>
      </c>
      <c r="CL308" s="3">
        <f t="shared" si="597"/>
        <v>0</v>
      </c>
      <c r="CM308" s="3">
        <f t="shared" si="598"/>
        <v>0</v>
      </c>
      <c r="CN308" s="3">
        <f t="shared" si="520"/>
        <v>0</v>
      </c>
      <c r="CO308" s="3">
        <f t="shared" si="521"/>
        <v>0</v>
      </c>
      <c r="CP308" s="3">
        <f>IF(CK308=0,0,IF(CM308-CN308=0,0,MIN(CM308-CN308,$D$1-$C308-SUMIF($J$15:CO$15,"Snowball",$J308:CO308))))</f>
        <v>0</v>
      </c>
      <c r="CQ308" s="3">
        <f t="shared" si="548"/>
        <v>0</v>
      </c>
      <c r="CR308" s="104">
        <f t="shared" si="599"/>
        <v>0</v>
      </c>
      <c r="CS308" s="3">
        <f t="shared" si="600"/>
        <v>0</v>
      </c>
      <c r="CT308" s="3">
        <f t="shared" si="601"/>
        <v>0</v>
      </c>
      <c r="CU308" s="3">
        <f t="shared" si="522"/>
        <v>0</v>
      </c>
      <c r="CV308" s="3">
        <f t="shared" si="523"/>
        <v>0</v>
      </c>
      <c r="CW308" s="3">
        <f>IF(CR308=0,0,IF(CT308-CU308=0,0,MIN(CT308-CU308,$D$1-$C308-SUMIF($J$15:CV$15,"Snowball",$J308:CV308))))</f>
        <v>0</v>
      </c>
      <c r="CX308" s="3">
        <f t="shared" si="549"/>
        <v>0</v>
      </c>
      <c r="CY308" s="104">
        <f t="shared" si="602"/>
        <v>0</v>
      </c>
      <c r="CZ308" s="3">
        <f t="shared" si="603"/>
        <v>0</v>
      </c>
      <c r="DA308" s="3">
        <f t="shared" si="604"/>
        <v>0</v>
      </c>
      <c r="DB308" s="3">
        <f t="shared" si="524"/>
        <v>0</v>
      </c>
      <c r="DC308" s="3">
        <f t="shared" si="525"/>
        <v>0</v>
      </c>
      <c r="DD308" s="3">
        <f>IF(CY308=0,0,IF(DA308-DB308=0,0,MIN(DA308-DB308,$D$1-$C308-SUMIF($J$15:DC$15,"Snowball",$J308:DC308))))</f>
        <v>0</v>
      </c>
      <c r="DE308" s="3">
        <f t="shared" si="550"/>
        <v>0</v>
      </c>
      <c r="DF308" s="104">
        <f t="shared" si="605"/>
        <v>0</v>
      </c>
      <c r="DG308" s="3">
        <f t="shared" si="606"/>
        <v>0</v>
      </c>
      <c r="DH308" s="3">
        <f t="shared" si="607"/>
        <v>0</v>
      </c>
      <c r="DI308" s="3">
        <f t="shared" si="526"/>
        <v>0</v>
      </c>
      <c r="DJ308" s="3">
        <f t="shared" si="527"/>
        <v>0</v>
      </c>
      <c r="DK308" s="3">
        <f>IF(DF308=0,0,IF(DH308-DI308=0,0,MIN(DH308-DI308,$D$1-$C308-SUMIF($J$15:DJ$15,"Snowball",$J308:DJ308))))</f>
        <v>0</v>
      </c>
      <c r="DL308" s="3">
        <f t="shared" si="551"/>
        <v>0</v>
      </c>
      <c r="DM308" s="104">
        <f t="shared" si="608"/>
        <v>0</v>
      </c>
      <c r="DN308" s="3">
        <f t="shared" si="609"/>
        <v>0</v>
      </c>
      <c r="DO308" s="3">
        <f t="shared" si="610"/>
        <v>0</v>
      </c>
      <c r="DP308" s="3">
        <f t="shared" si="528"/>
        <v>0</v>
      </c>
      <c r="DQ308" s="3">
        <f t="shared" si="529"/>
        <v>0</v>
      </c>
      <c r="DR308" s="3">
        <f>IF(DM308=0,0,IF(DO308-DP308=0,0,MIN(DO308-DP308,$D$1-$C308-SUMIF($J$15:DQ$15,"Snowball",$J308:DQ308))))</f>
        <v>0</v>
      </c>
      <c r="DS308" s="3">
        <f t="shared" si="552"/>
        <v>0</v>
      </c>
      <c r="DT308" s="104">
        <f t="shared" si="611"/>
        <v>0</v>
      </c>
      <c r="DU308" s="3">
        <f t="shared" si="612"/>
        <v>0</v>
      </c>
      <c r="DV308" s="3">
        <f t="shared" si="613"/>
        <v>0</v>
      </c>
      <c r="DW308" s="3">
        <f t="shared" si="530"/>
        <v>0</v>
      </c>
      <c r="DX308" s="3">
        <f t="shared" si="531"/>
        <v>0</v>
      </c>
      <c r="DY308" s="3">
        <f>IF(DT308=0,0,IF(DV308-DW308=0,0,MIN(DV308-DW308,$D$1-$C308-SUMIF($J$15:DX$15,"Snowball",$J308:DX308))))</f>
        <v>0</v>
      </c>
      <c r="DZ308" s="3">
        <f t="shared" si="553"/>
        <v>0</v>
      </c>
      <c r="EA308" s="104">
        <f t="shared" si="614"/>
        <v>0</v>
      </c>
      <c r="EB308" s="3">
        <f t="shared" si="615"/>
        <v>0</v>
      </c>
      <c r="EC308" s="3">
        <f t="shared" si="616"/>
        <v>0</v>
      </c>
      <c r="ED308" s="3">
        <f t="shared" si="532"/>
        <v>0</v>
      </c>
      <c r="EE308" s="3">
        <f t="shared" si="533"/>
        <v>0</v>
      </c>
      <c r="EF308" s="3">
        <f>IF(EA308=0,0,IF(EC308-ED308=0,0,MIN(EC308-ED308,$D$1-$C308-SUMIF($J$15:EE$15,"Snowball",$J308:EE308))))</f>
        <v>0</v>
      </c>
      <c r="EG308" s="3">
        <f t="shared" si="554"/>
        <v>0</v>
      </c>
      <c r="EH308" s="104">
        <f t="shared" si="617"/>
        <v>0</v>
      </c>
      <c r="EI308" s="3">
        <f t="shared" si="618"/>
        <v>0</v>
      </c>
      <c r="EJ308" s="3">
        <f t="shared" si="619"/>
        <v>0</v>
      </c>
      <c r="EK308" s="3">
        <f t="shared" si="534"/>
        <v>0</v>
      </c>
      <c r="EL308" s="3">
        <f t="shared" si="535"/>
        <v>0</v>
      </c>
      <c r="EM308" s="3">
        <f>IF(EH308=0,0,IF(EJ308-EK308=0,0,MIN(EJ308-EK308,$D$1-$C308-SUMIF($J$15:EL$15,"Snowball",$J308:EL308))))</f>
        <v>0</v>
      </c>
      <c r="EN308" s="3">
        <f t="shared" si="555"/>
        <v>0</v>
      </c>
    </row>
    <row r="309" spans="1:144" x14ac:dyDescent="0.25">
      <c r="A309" s="1" t="s">
        <v>309</v>
      </c>
      <c r="B309" s="76">
        <f t="shared" si="556"/>
        <v>0</v>
      </c>
      <c r="C309" s="3">
        <f t="shared" si="557"/>
        <v>0</v>
      </c>
      <c r="D309" s="101">
        <f t="shared" si="558"/>
        <v>0</v>
      </c>
      <c r="E309" s="104">
        <f t="shared" si="559"/>
        <v>0</v>
      </c>
      <c r="F309" s="3">
        <f t="shared" si="560"/>
        <v>0</v>
      </c>
      <c r="G309" s="3">
        <f t="shared" si="561"/>
        <v>0</v>
      </c>
      <c r="H309" s="3">
        <f t="shared" si="496"/>
        <v>0</v>
      </c>
      <c r="I309" s="3">
        <f t="shared" si="497"/>
        <v>0</v>
      </c>
      <c r="J309" s="3">
        <f t="shared" si="562"/>
        <v>0</v>
      </c>
      <c r="K309" s="3">
        <f t="shared" si="536"/>
        <v>0</v>
      </c>
      <c r="L309" s="104">
        <f t="shared" si="563"/>
        <v>0</v>
      </c>
      <c r="M309" s="3">
        <f t="shared" si="564"/>
        <v>0</v>
      </c>
      <c r="N309" s="3">
        <f t="shared" si="565"/>
        <v>0</v>
      </c>
      <c r="O309" s="3">
        <f t="shared" si="498"/>
        <v>0</v>
      </c>
      <c r="P309" s="3">
        <f t="shared" si="499"/>
        <v>0</v>
      </c>
      <c r="Q309" s="3">
        <f>IF(L309=0,0,IF(N309-O309=0,0,MIN(N309-O309,$D$1-$C309-SUMIF($J$15:P$15,"Snowball",$J309:P309))))</f>
        <v>0</v>
      </c>
      <c r="R309" s="3">
        <f t="shared" si="537"/>
        <v>0</v>
      </c>
      <c r="S309" s="104">
        <f t="shared" si="566"/>
        <v>0</v>
      </c>
      <c r="T309" s="3">
        <f t="shared" si="567"/>
        <v>0</v>
      </c>
      <c r="U309" s="3">
        <f t="shared" si="568"/>
        <v>0</v>
      </c>
      <c r="V309" s="3">
        <f t="shared" si="500"/>
        <v>0</v>
      </c>
      <c r="W309" s="3">
        <f t="shared" si="501"/>
        <v>0</v>
      </c>
      <c r="X309" s="3">
        <f>IF(S309=0,0,IF(U309-V309=0,0,MIN(U309-V309,$D$1-$C309-SUMIF($J$15:W$15,"Snowball",$J309:W309))))</f>
        <v>0</v>
      </c>
      <c r="Y309" s="3">
        <f t="shared" si="538"/>
        <v>0</v>
      </c>
      <c r="Z309" s="104">
        <f t="shared" si="569"/>
        <v>0</v>
      </c>
      <c r="AA309" s="3">
        <f t="shared" si="570"/>
        <v>0</v>
      </c>
      <c r="AB309" s="3">
        <f t="shared" si="571"/>
        <v>0</v>
      </c>
      <c r="AC309" s="3">
        <f t="shared" si="502"/>
        <v>0</v>
      </c>
      <c r="AD309" s="3">
        <f t="shared" si="503"/>
        <v>0</v>
      </c>
      <c r="AE309" s="3">
        <f>IF(Z309=0,0,IF(AB309-AC309=0,0,MIN(AB309-AC309,$D$1-$C309-SUMIF($J$15:AD$15,"Snowball",$J309:AD309))))</f>
        <v>0</v>
      </c>
      <c r="AF309" s="3">
        <f t="shared" si="539"/>
        <v>0</v>
      </c>
      <c r="AG309" s="104">
        <f t="shared" si="572"/>
        <v>0</v>
      </c>
      <c r="AH309" s="3">
        <f t="shared" si="573"/>
        <v>0</v>
      </c>
      <c r="AI309" s="3">
        <f t="shared" si="574"/>
        <v>0</v>
      </c>
      <c r="AJ309" s="3">
        <f t="shared" si="504"/>
        <v>0</v>
      </c>
      <c r="AK309" s="3">
        <f t="shared" si="505"/>
        <v>0</v>
      </c>
      <c r="AL309" s="3">
        <f>IF(AG309=0,0,IF(AI309-AJ309=0,0,MIN(AI309-AJ309,$D$1-$C309-SUMIF($J$15:AK$15,"Snowball",$J309:AK309))))</f>
        <v>0</v>
      </c>
      <c r="AM309" s="3">
        <f t="shared" si="540"/>
        <v>0</v>
      </c>
      <c r="AN309" s="104">
        <f t="shared" si="575"/>
        <v>0</v>
      </c>
      <c r="AO309" s="3">
        <f t="shared" si="576"/>
        <v>0</v>
      </c>
      <c r="AP309" s="3">
        <f t="shared" si="577"/>
        <v>0</v>
      </c>
      <c r="AQ309" s="3">
        <f t="shared" si="506"/>
        <v>0</v>
      </c>
      <c r="AR309" s="3">
        <f t="shared" si="507"/>
        <v>0</v>
      </c>
      <c r="AS309" s="3">
        <f>IF(AN309=0,0,IF(AP309-AQ309=0,0,MIN(AP309-AQ309,$D$1-$C309-SUMIF($J$15:AR$15,"Snowball",$J309:AR309))))</f>
        <v>0</v>
      </c>
      <c r="AT309" s="3">
        <f t="shared" si="541"/>
        <v>0</v>
      </c>
      <c r="AU309" s="104">
        <f t="shared" si="578"/>
        <v>0</v>
      </c>
      <c r="AV309" s="3">
        <f t="shared" si="579"/>
        <v>0</v>
      </c>
      <c r="AW309" s="3">
        <f t="shared" si="580"/>
        <v>0</v>
      </c>
      <c r="AX309" s="3">
        <f t="shared" si="508"/>
        <v>0</v>
      </c>
      <c r="AY309" s="3">
        <f t="shared" si="509"/>
        <v>0</v>
      </c>
      <c r="AZ309" s="3">
        <f>IF(AU309=0,0,IF(AW309-AX309=0,0,MIN(AW309-AX309,$D$1-$C309-SUMIF($J$15:AY$15,"Snowball",$J309:AY309))))</f>
        <v>0</v>
      </c>
      <c r="BA309" s="3">
        <f t="shared" si="542"/>
        <v>0</v>
      </c>
      <c r="BB309" s="104">
        <f t="shared" si="581"/>
        <v>0</v>
      </c>
      <c r="BC309" s="3">
        <f t="shared" si="582"/>
        <v>0</v>
      </c>
      <c r="BD309" s="3">
        <f t="shared" si="583"/>
        <v>0</v>
      </c>
      <c r="BE309" s="3">
        <f t="shared" si="510"/>
        <v>0</v>
      </c>
      <c r="BF309" s="3">
        <f t="shared" si="511"/>
        <v>0</v>
      </c>
      <c r="BG309" s="3">
        <f>IF(BB309=0,0,IF(BD309-BE309=0,0,MIN(BD309-BE309,$D$1-$C309-SUMIF($J$15:BF$15,"Snowball",$J309:BF309))))</f>
        <v>0</v>
      </c>
      <c r="BH309" s="3">
        <f t="shared" si="543"/>
        <v>0</v>
      </c>
      <c r="BI309" s="104">
        <f t="shared" si="584"/>
        <v>0</v>
      </c>
      <c r="BJ309" s="3">
        <f t="shared" si="585"/>
        <v>0</v>
      </c>
      <c r="BK309" s="3">
        <f t="shared" si="586"/>
        <v>0</v>
      </c>
      <c r="BL309" s="3">
        <f t="shared" si="512"/>
        <v>0</v>
      </c>
      <c r="BM309" s="3">
        <f t="shared" si="513"/>
        <v>0</v>
      </c>
      <c r="BN309" s="3">
        <f>IF(BI309=0,0,IF(BK309-BL309=0,0,MIN(BK309-BL309,$D$1-$C309-SUMIF($J$15:BM$15,"Snowball",$J309:BM309))))</f>
        <v>0</v>
      </c>
      <c r="BO309" s="3">
        <f t="shared" si="544"/>
        <v>0</v>
      </c>
      <c r="BP309" s="104">
        <f t="shared" si="587"/>
        <v>0</v>
      </c>
      <c r="BQ309" s="3">
        <f t="shared" si="588"/>
        <v>0</v>
      </c>
      <c r="BR309" s="3">
        <f t="shared" si="589"/>
        <v>0</v>
      </c>
      <c r="BS309" s="3">
        <f t="shared" si="514"/>
        <v>0</v>
      </c>
      <c r="BT309" s="3">
        <f t="shared" si="515"/>
        <v>0</v>
      </c>
      <c r="BU309" s="3">
        <f>IF(BP309=0,0,IF(BR309-BS309=0,0,MIN(BR309-BS309,$D$1-$C309-SUMIF($J$15:BT$15,"Snowball",$J309:BT309))))</f>
        <v>0</v>
      </c>
      <c r="BV309" s="3">
        <f t="shared" si="545"/>
        <v>0</v>
      </c>
      <c r="BW309" s="104">
        <f t="shared" si="590"/>
        <v>0</v>
      </c>
      <c r="BX309" s="3">
        <f t="shared" si="591"/>
        <v>0</v>
      </c>
      <c r="BY309" s="3">
        <f t="shared" si="592"/>
        <v>0</v>
      </c>
      <c r="BZ309" s="3">
        <f t="shared" si="516"/>
        <v>0</v>
      </c>
      <c r="CA309" s="3">
        <f t="shared" si="517"/>
        <v>0</v>
      </c>
      <c r="CB309" s="3">
        <f>IF(BW309=0,0,IF(BY309-BZ309=0,0,MIN(BY309-BZ309,$D$1-$C309-SUMIF($J$15:CA$15,"Snowball",$J309:CA309))))</f>
        <v>0</v>
      </c>
      <c r="CC309" s="3">
        <f t="shared" si="546"/>
        <v>0</v>
      </c>
      <c r="CD309" s="104">
        <f t="shared" si="593"/>
        <v>0</v>
      </c>
      <c r="CE309" s="3">
        <f t="shared" si="594"/>
        <v>0</v>
      </c>
      <c r="CF309" s="3">
        <f t="shared" si="595"/>
        <v>0</v>
      </c>
      <c r="CG309" s="3">
        <f t="shared" si="518"/>
        <v>0</v>
      </c>
      <c r="CH309" s="3">
        <f t="shared" si="519"/>
        <v>0</v>
      </c>
      <c r="CI309" s="3">
        <f>IF(CD309=0,0,IF(CF309-CG309=0,0,MIN(CF309-CG309,$D$1-$C309-SUMIF($J$15:CH$15,"Snowball",$J309:CH309))))</f>
        <v>0</v>
      </c>
      <c r="CJ309" s="3">
        <f t="shared" si="547"/>
        <v>0</v>
      </c>
      <c r="CK309" s="104">
        <f t="shared" si="596"/>
        <v>0</v>
      </c>
      <c r="CL309" s="3">
        <f t="shared" si="597"/>
        <v>0</v>
      </c>
      <c r="CM309" s="3">
        <f t="shared" si="598"/>
        <v>0</v>
      </c>
      <c r="CN309" s="3">
        <f t="shared" si="520"/>
        <v>0</v>
      </c>
      <c r="CO309" s="3">
        <f t="shared" si="521"/>
        <v>0</v>
      </c>
      <c r="CP309" s="3">
        <f>IF(CK309=0,0,IF(CM309-CN309=0,0,MIN(CM309-CN309,$D$1-$C309-SUMIF($J$15:CO$15,"Snowball",$J309:CO309))))</f>
        <v>0</v>
      </c>
      <c r="CQ309" s="3">
        <f t="shared" si="548"/>
        <v>0</v>
      </c>
      <c r="CR309" s="104">
        <f t="shared" si="599"/>
        <v>0</v>
      </c>
      <c r="CS309" s="3">
        <f t="shared" si="600"/>
        <v>0</v>
      </c>
      <c r="CT309" s="3">
        <f t="shared" si="601"/>
        <v>0</v>
      </c>
      <c r="CU309" s="3">
        <f t="shared" si="522"/>
        <v>0</v>
      </c>
      <c r="CV309" s="3">
        <f t="shared" si="523"/>
        <v>0</v>
      </c>
      <c r="CW309" s="3">
        <f>IF(CR309=0,0,IF(CT309-CU309=0,0,MIN(CT309-CU309,$D$1-$C309-SUMIF($J$15:CV$15,"Snowball",$J309:CV309))))</f>
        <v>0</v>
      </c>
      <c r="CX309" s="3">
        <f t="shared" si="549"/>
        <v>0</v>
      </c>
      <c r="CY309" s="104">
        <f t="shared" si="602"/>
        <v>0</v>
      </c>
      <c r="CZ309" s="3">
        <f t="shared" si="603"/>
        <v>0</v>
      </c>
      <c r="DA309" s="3">
        <f t="shared" si="604"/>
        <v>0</v>
      </c>
      <c r="DB309" s="3">
        <f t="shared" si="524"/>
        <v>0</v>
      </c>
      <c r="DC309" s="3">
        <f t="shared" si="525"/>
        <v>0</v>
      </c>
      <c r="DD309" s="3">
        <f>IF(CY309=0,0,IF(DA309-DB309=0,0,MIN(DA309-DB309,$D$1-$C309-SUMIF($J$15:DC$15,"Snowball",$J309:DC309))))</f>
        <v>0</v>
      </c>
      <c r="DE309" s="3">
        <f t="shared" si="550"/>
        <v>0</v>
      </c>
      <c r="DF309" s="104">
        <f t="shared" si="605"/>
        <v>0</v>
      </c>
      <c r="DG309" s="3">
        <f t="shared" si="606"/>
        <v>0</v>
      </c>
      <c r="DH309" s="3">
        <f t="shared" si="607"/>
        <v>0</v>
      </c>
      <c r="DI309" s="3">
        <f t="shared" si="526"/>
        <v>0</v>
      </c>
      <c r="DJ309" s="3">
        <f t="shared" si="527"/>
        <v>0</v>
      </c>
      <c r="DK309" s="3">
        <f>IF(DF309=0,0,IF(DH309-DI309=0,0,MIN(DH309-DI309,$D$1-$C309-SUMIF($J$15:DJ$15,"Snowball",$J309:DJ309))))</f>
        <v>0</v>
      </c>
      <c r="DL309" s="3">
        <f t="shared" si="551"/>
        <v>0</v>
      </c>
      <c r="DM309" s="104">
        <f t="shared" si="608"/>
        <v>0</v>
      </c>
      <c r="DN309" s="3">
        <f t="shared" si="609"/>
        <v>0</v>
      </c>
      <c r="DO309" s="3">
        <f t="shared" si="610"/>
        <v>0</v>
      </c>
      <c r="DP309" s="3">
        <f t="shared" si="528"/>
        <v>0</v>
      </c>
      <c r="DQ309" s="3">
        <f t="shared" si="529"/>
        <v>0</v>
      </c>
      <c r="DR309" s="3">
        <f>IF(DM309=0,0,IF(DO309-DP309=0,0,MIN(DO309-DP309,$D$1-$C309-SUMIF($J$15:DQ$15,"Snowball",$J309:DQ309))))</f>
        <v>0</v>
      </c>
      <c r="DS309" s="3">
        <f t="shared" si="552"/>
        <v>0</v>
      </c>
      <c r="DT309" s="104">
        <f t="shared" si="611"/>
        <v>0</v>
      </c>
      <c r="DU309" s="3">
        <f t="shared" si="612"/>
        <v>0</v>
      </c>
      <c r="DV309" s="3">
        <f t="shared" si="613"/>
        <v>0</v>
      </c>
      <c r="DW309" s="3">
        <f t="shared" si="530"/>
        <v>0</v>
      </c>
      <c r="DX309" s="3">
        <f t="shared" si="531"/>
        <v>0</v>
      </c>
      <c r="DY309" s="3">
        <f>IF(DT309=0,0,IF(DV309-DW309=0,0,MIN(DV309-DW309,$D$1-$C309-SUMIF($J$15:DX$15,"Snowball",$J309:DX309))))</f>
        <v>0</v>
      </c>
      <c r="DZ309" s="3">
        <f t="shared" si="553"/>
        <v>0</v>
      </c>
      <c r="EA309" s="104">
        <f t="shared" si="614"/>
        <v>0</v>
      </c>
      <c r="EB309" s="3">
        <f t="shared" si="615"/>
        <v>0</v>
      </c>
      <c r="EC309" s="3">
        <f t="shared" si="616"/>
        <v>0</v>
      </c>
      <c r="ED309" s="3">
        <f t="shared" si="532"/>
        <v>0</v>
      </c>
      <c r="EE309" s="3">
        <f t="shared" si="533"/>
        <v>0</v>
      </c>
      <c r="EF309" s="3">
        <f>IF(EA309=0,0,IF(EC309-ED309=0,0,MIN(EC309-ED309,$D$1-$C309-SUMIF($J$15:EE$15,"Snowball",$J309:EE309))))</f>
        <v>0</v>
      </c>
      <c r="EG309" s="3">
        <f t="shared" si="554"/>
        <v>0</v>
      </c>
      <c r="EH309" s="104">
        <f t="shared" si="617"/>
        <v>0</v>
      </c>
      <c r="EI309" s="3">
        <f t="shared" si="618"/>
        <v>0</v>
      </c>
      <c r="EJ309" s="3">
        <f t="shared" si="619"/>
        <v>0</v>
      </c>
      <c r="EK309" s="3">
        <f t="shared" si="534"/>
        <v>0</v>
      </c>
      <c r="EL309" s="3">
        <f t="shared" si="535"/>
        <v>0</v>
      </c>
      <c r="EM309" s="3">
        <f>IF(EH309=0,0,IF(EJ309-EK309=0,0,MIN(EJ309-EK309,$D$1-$C309-SUMIF($J$15:EL$15,"Snowball",$J309:EL309))))</f>
        <v>0</v>
      </c>
      <c r="EN309" s="3">
        <f t="shared" si="555"/>
        <v>0</v>
      </c>
    </row>
    <row r="310" spans="1:144" x14ac:dyDescent="0.25">
      <c r="A310" s="1" t="s">
        <v>310</v>
      </c>
      <c r="B310" s="76">
        <f t="shared" si="556"/>
        <v>0</v>
      </c>
      <c r="C310" s="3">
        <f t="shared" si="557"/>
        <v>0</v>
      </c>
      <c r="D310" s="101">
        <f t="shared" si="558"/>
        <v>0</v>
      </c>
      <c r="E310" s="104">
        <f t="shared" si="559"/>
        <v>0</v>
      </c>
      <c r="F310" s="3">
        <f t="shared" si="560"/>
        <v>0</v>
      </c>
      <c r="G310" s="3">
        <f t="shared" si="561"/>
        <v>0</v>
      </c>
      <c r="H310" s="3">
        <f t="shared" si="496"/>
        <v>0</v>
      </c>
      <c r="I310" s="3">
        <f t="shared" si="497"/>
        <v>0</v>
      </c>
      <c r="J310" s="3">
        <f t="shared" si="562"/>
        <v>0</v>
      </c>
      <c r="K310" s="3">
        <f t="shared" si="536"/>
        <v>0</v>
      </c>
      <c r="L310" s="104">
        <f t="shared" si="563"/>
        <v>0</v>
      </c>
      <c r="M310" s="3">
        <f t="shared" si="564"/>
        <v>0</v>
      </c>
      <c r="N310" s="3">
        <f t="shared" si="565"/>
        <v>0</v>
      </c>
      <c r="O310" s="3">
        <f t="shared" si="498"/>
        <v>0</v>
      </c>
      <c r="P310" s="3">
        <f t="shared" si="499"/>
        <v>0</v>
      </c>
      <c r="Q310" s="3">
        <f>IF(L310=0,0,IF(N310-O310=0,0,MIN(N310-O310,$D$1-$C310-SUMIF($J$15:P$15,"Snowball",$J310:P310))))</f>
        <v>0</v>
      </c>
      <c r="R310" s="3">
        <f t="shared" si="537"/>
        <v>0</v>
      </c>
      <c r="S310" s="104">
        <f t="shared" si="566"/>
        <v>0</v>
      </c>
      <c r="T310" s="3">
        <f t="shared" si="567"/>
        <v>0</v>
      </c>
      <c r="U310" s="3">
        <f t="shared" si="568"/>
        <v>0</v>
      </c>
      <c r="V310" s="3">
        <f t="shared" si="500"/>
        <v>0</v>
      </c>
      <c r="W310" s="3">
        <f t="shared" si="501"/>
        <v>0</v>
      </c>
      <c r="X310" s="3">
        <f>IF(S310=0,0,IF(U310-V310=0,0,MIN(U310-V310,$D$1-$C310-SUMIF($J$15:W$15,"Snowball",$J310:W310))))</f>
        <v>0</v>
      </c>
      <c r="Y310" s="3">
        <f t="shared" si="538"/>
        <v>0</v>
      </c>
      <c r="Z310" s="104">
        <f t="shared" si="569"/>
        <v>0</v>
      </c>
      <c r="AA310" s="3">
        <f t="shared" si="570"/>
        <v>0</v>
      </c>
      <c r="AB310" s="3">
        <f t="shared" si="571"/>
        <v>0</v>
      </c>
      <c r="AC310" s="3">
        <f t="shared" si="502"/>
        <v>0</v>
      </c>
      <c r="AD310" s="3">
        <f t="shared" si="503"/>
        <v>0</v>
      </c>
      <c r="AE310" s="3">
        <f>IF(Z310=0,0,IF(AB310-AC310=0,0,MIN(AB310-AC310,$D$1-$C310-SUMIF($J$15:AD$15,"Snowball",$J310:AD310))))</f>
        <v>0</v>
      </c>
      <c r="AF310" s="3">
        <f t="shared" si="539"/>
        <v>0</v>
      </c>
      <c r="AG310" s="104">
        <f t="shared" si="572"/>
        <v>0</v>
      </c>
      <c r="AH310" s="3">
        <f t="shared" si="573"/>
        <v>0</v>
      </c>
      <c r="AI310" s="3">
        <f t="shared" si="574"/>
        <v>0</v>
      </c>
      <c r="AJ310" s="3">
        <f t="shared" si="504"/>
        <v>0</v>
      </c>
      <c r="AK310" s="3">
        <f t="shared" si="505"/>
        <v>0</v>
      </c>
      <c r="AL310" s="3">
        <f>IF(AG310=0,0,IF(AI310-AJ310=0,0,MIN(AI310-AJ310,$D$1-$C310-SUMIF($J$15:AK$15,"Snowball",$J310:AK310))))</f>
        <v>0</v>
      </c>
      <c r="AM310" s="3">
        <f t="shared" si="540"/>
        <v>0</v>
      </c>
      <c r="AN310" s="104">
        <f t="shared" si="575"/>
        <v>0</v>
      </c>
      <c r="AO310" s="3">
        <f t="shared" si="576"/>
        <v>0</v>
      </c>
      <c r="AP310" s="3">
        <f t="shared" si="577"/>
        <v>0</v>
      </c>
      <c r="AQ310" s="3">
        <f t="shared" si="506"/>
        <v>0</v>
      </c>
      <c r="AR310" s="3">
        <f t="shared" si="507"/>
        <v>0</v>
      </c>
      <c r="AS310" s="3">
        <f>IF(AN310=0,0,IF(AP310-AQ310=0,0,MIN(AP310-AQ310,$D$1-$C310-SUMIF($J$15:AR$15,"Snowball",$J310:AR310))))</f>
        <v>0</v>
      </c>
      <c r="AT310" s="3">
        <f t="shared" si="541"/>
        <v>0</v>
      </c>
      <c r="AU310" s="104">
        <f t="shared" si="578"/>
        <v>0</v>
      </c>
      <c r="AV310" s="3">
        <f t="shared" si="579"/>
        <v>0</v>
      </c>
      <c r="AW310" s="3">
        <f t="shared" si="580"/>
        <v>0</v>
      </c>
      <c r="AX310" s="3">
        <f t="shared" si="508"/>
        <v>0</v>
      </c>
      <c r="AY310" s="3">
        <f t="shared" si="509"/>
        <v>0</v>
      </c>
      <c r="AZ310" s="3">
        <f>IF(AU310=0,0,IF(AW310-AX310=0,0,MIN(AW310-AX310,$D$1-$C310-SUMIF($J$15:AY$15,"Snowball",$J310:AY310))))</f>
        <v>0</v>
      </c>
      <c r="BA310" s="3">
        <f t="shared" si="542"/>
        <v>0</v>
      </c>
      <c r="BB310" s="104">
        <f t="shared" si="581"/>
        <v>0</v>
      </c>
      <c r="BC310" s="3">
        <f t="shared" si="582"/>
        <v>0</v>
      </c>
      <c r="BD310" s="3">
        <f t="shared" si="583"/>
        <v>0</v>
      </c>
      <c r="BE310" s="3">
        <f t="shared" si="510"/>
        <v>0</v>
      </c>
      <c r="BF310" s="3">
        <f t="shared" si="511"/>
        <v>0</v>
      </c>
      <c r="BG310" s="3">
        <f>IF(BB310=0,0,IF(BD310-BE310=0,0,MIN(BD310-BE310,$D$1-$C310-SUMIF($J$15:BF$15,"Snowball",$J310:BF310))))</f>
        <v>0</v>
      </c>
      <c r="BH310" s="3">
        <f t="shared" si="543"/>
        <v>0</v>
      </c>
      <c r="BI310" s="104">
        <f t="shared" si="584"/>
        <v>0</v>
      </c>
      <c r="BJ310" s="3">
        <f t="shared" si="585"/>
        <v>0</v>
      </c>
      <c r="BK310" s="3">
        <f t="shared" si="586"/>
        <v>0</v>
      </c>
      <c r="BL310" s="3">
        <f t="shared" si="512"/>
        <v>0</v>
      </c>
      <c r="BM310" s="3">
        <f t="shared" si="513"/>
        <v>0</v>
      </c>
      <c r="BN310" s="3">
        <f>IF(BI310=0,0,IF(BK310-BL310=0,0,MIN(BK310-BL310,$D$1-$C310-SUMIF($J$15:BM$15,"Snowball",$J310:BM310))))</f>
        <v>0</v>
      </c>
      <c r="BO310" s="3">
        <f t="shared" si="544"/>
        <v>0</v>
      </c>
      <c r="BP310" s="104">
        <f t="shared" si="587"/>
        <v>0</v>
      </c>
      <c r="BQ310" s="3">
        <f t="shared" si="588"/>
        <v>0</v>
      </c>
      <c r="BR310" s="3">
        <f t="shared" si="589"/>
        <v>0</v>
      </c>
      <c r="BS310" s="3">
        <f t="shared" si="514"/>
        <v>0</v>
      </c>
      <c r="BT310" s="3">
        <f t="shared" si="515"/>
        <v>0</v>
      </c>
      <c r="BU310" s="3">
        <f>IF(BP310=0,0,IF(BR310-BS310=0,0,MIN(BR310-BS310,$D$1-$C310-SUMIF($J$15:BT$15,"Snowball",$J310:BT310))))</f>
        <v>0</v>
      </c>
      <c r="BV310" s="3">
        <f t="shared" si="545"/>
        <v>0</v>
      </c>
      <c r="BW310" s="104">
        <f t="shared" si="590"/>
        <v>0</v>
      </c>
      <c r="BX310" s="3">
        <f t="shared" si="591"/>
        <v>0</v>
      </c>
      <c r="BY310" s="3">
        <f t="shared" si="592"/>
        <v>0</v>
      </c>
      <c r="BZ310" s="3">
        <f t="shared" si="516"/>
        <v>0</v>
      </c>
      <c r="CA310" s="3">
        <f t="shared" si="517"/>
        <v>0</v>
      </c>
      <c r="CB310" s="3">
        <f>IF(BW310=0,0,IF(BY310-BZ310=0,0,MIN(BY310-BZ310,$D$1-$C310-SUMIF($J$15:CA$15,"Snowball",$J310:CA310))))</f>
        <v>0</v>
      </c>
      <c r="CC310" s="3">
        <f t="shared" si="546"/>
        <v>0</v>
      </c>
      <c r="CD310" s="104">
        <f t="shared" si="593"/>
        <v>0</v>
      </c>
      <c r="CE310" s="3">
        <f t="shared" si="594"/>
        <v>0</v>
      </c>
      <c r="CF310" s="3">
        <f t="shared" si="595"/>
        <v>0</v>
      </c>
      <c r="CG310" s="3">
        <f t="shared" si="518"/>
        <v>0</v>
      </c>
      <c r="CH310" s="3">
        <f t="shared" si="519"/>
        <v>0</v>
      </c>
      <c r="CI310" s="3">
        <f>IF(CD310=0,0,IF(CF310-CG310=0,0,MIN(CF310-CG310,$D$1-$C310-SUMIF($J$15:CH$15,"Snowball",$J310:CH310))))</f>
        <v>0</v>
      </c>
      <c r="CJ310" s="3">
        <f t="shared" si="547"/>
        <v>0</v>
      </c>
      <c r="CK310" s="104">
        <f t="shared" si="596"/>
        <v>0</v>
      </c>
      <c r="CL310" s="3">
        <f t="shared" si="597"/>
        <v>0</v>
      </c>
      <c r="CM310" s="3">
        <f t="shared" si="598"/>
        <v>0</v>
      </c>
      <c r="CN310" s="3">
        <f t="shared" si="520"/>
        <v>0</v>
      </c>
      <c r="CO310" s="3">
        <f t="shared" si="521"/>
        <v>0</v>
      </c>
      <c r="CP310" s="3">
        <f>IF(CK310=0,0,IF(CM310-CN310=0,0,MIN(CM310-CN310,$D$1-$C310-SUMIF($J$15:CO$15,"Snowball",$J310:CO310))))</f>
        <v>0</v>
      </c>
      <c r="CQ310" s="3">
        <f t="shared" si="548"/>
        <v>0</v>
      </c>
      <c r="CR310" s="104">
        <f t="shared" si="599"/>
        <v>0</v>
      </c>
      <c r="CS310" s="3">
        <f t="shared" si="600"/>
        <v>0</v>
      </c>
      <c r="CT310" s="3">
        <f t="shared" si="601"/>
        <v>0</v>
      </c>
      <c r="CU310" s="3">
        <f t="shared" si="522"/>
        <v>0</v>
      </c>
      <c r="CV310" s="3">
        <f t="shared" si="523"/>
        <v>0</v>
      </c>
      <c r="CW310" s="3">
        <f>IF(CR310=0,0,IF(CT310-CU310=0,0,MIN(CT310-CU310,$D$1-$C310-SUMIF($J$15:CV$15,"Snowball",$J310:CV310))))</f>
        <v>0</v>
      </c>
      <c r="CX310" s="3">
        <f t="shared" si="549"/>
        <v>0</v>
      </c>
      <c r="CY310" s="104">
        <f t="shared" si="602"/>
        <v>0</v>
      </c>
      <c r="CZ310" s="3">
        <f t="shared" si="603"/>
        <v>0</v>
      </c>
      <c r="DA310" s="3">
        <f t="shared" si="604"/>
        <v>0</v>
      </c>
      <c r="DB310" s="3">
        <f t="shared" si="524"/>
        <v>0</v>
      </c>
      <c r="DC310" s="3">
        <f t="shared" si="525"/>
        <v>0</v>
      </c>
      <c r="DD310" s="3">
        <f>IF(CY310=0,0,IF(DA310-DB310=0,0,MIN(DA310-DB310,$D$1-$C310-SUMIF($J$15:DC$15,"Snowball",$J310:DC310))))</f>
        <v>0</v>
      </c>
      <c r="DE310" s="3">
        <f t="shared" si="550"/>
        <v>0</v>
      </c>
      <c r="DF310" s="104">
        <f t="shared" si="605"/>
        <v>0</v>
      </c>
      <c r="DG310" s="3">
        <f t="shared" si="606"/>
        <v>0</v>
      </c>
      <c r="DH310" s="3">
        <f t="shared" si="607"/>
        <v>0</v>
      </c>
      <c r="DI310" s="3">
        <f t="shared" si="526"/>
        <v>0</v>
      </c>
      <c r="DJ310" s="3">
        <f t="shared" si="527"/>
        <v>0</v>
      </c>
      <c r="DK310" s="3">
        <f>IF(DF310=0,0,IF(DH310-DI310=0,0,MIN(DH310-DI310,$D$1-$C310-SUMIF($J$15:DJ$15,"Snowball",$J310:DJ310))))</f>
        <v>0</v>
      </c>
      <c r="DL310" s="3">
        <f t="shared" si="551"/>
        <v>0</v>
      </c>
      <c r="DM310" s="104">
        <f t="shared" si="608"/>
        <v>0</v>
      </c>
      <c r="DN310" s="3">
        <f t="shared" si="609"/>
        <v>0</v>
      </c>
      <c r="DO310" s="3">
        <f t="shared" si="610"/>
        <v>0</v>
      </c>
      <c r="DP310" s="3">
        <f t="shared" si="528"/>
        <v>0</v>
      </c>
      <c r="DQ310" s="3">
        <f t="shared" si="529"/>
        <v>0</v>
      </c>
      <c r="DR310" s="3">
        <f>IF(DM310=0,0,IF(DO310-DP310=0,0,MIN(DO310-DP310,$D$1-$C310-SUMIF($J$15:DQ$15,"Snowball",$J310:DQ310))))</f>
        <v>0</v>
      </c>
      <c r="DS310" s="3">
        <f t="shared" si="552"/>
        <v>0</v>
      </c>
      <c r="DT310" s="104">
        <f t="shared" si="611"/>
        <v>0</v>
      </c>
      <c r="DU310" s="3">
        <f t="shared" si="612"/>
        <v>0</v>
      </c>
      <c r="DV310" s="3">
        <f t="shared" si="613"/>
        <v>0</v>
      </c>
      <c r="DW310" s="3">
        <f t="shared" si="530"/>
        <v>0</v>
      </c>
      <c r="DX310" s="3">
        <f t="shared" si="531"/>
        <v>0</v>
      </c>
      <c r="DY310" s="3">
        <f>IF(DT310=0,0,IF(DV310-DW310=0,0,MIN(DV310-DW310,$D$1-$C310-SUMIF($J$15:DX$15,"Snowball",$J310:DX310))))</f>
        <v>0</v>
      </c>
      <c r="DZ310" s="3">
        <f t="shared" si="553"/>
        <v>0</v>
      </c>
      <c r="EA310" s="104">
        <f t="shared" si="614"/>
        <v>0</v>
      </c>
      <c r="EB310" s="3">
        <f t="shared" si="615"/>
        <v>0</v>
      </c>
      <c r="EC310" s="3">
        <f t="shared" si="616"/>
        <v>0</v>
      </c>
      <c r="ED310" s="3">
        <f t="shared" si="532"/>
        <v>0</v>
      </c>
      <c r="EE310" s="3">
        <f t="shared" si="533"/>
        <v>0</v>
      </c>
      <c r="EF310" s="3">
        <f>IF(EA310=0,0,IF(EC310-ED310=0,0,MIN(EC310-ED310,$D$1-$C310-SUMIF($J$15:EE$15,"Snowball",$J310:EE310))))</f>
        <v>0</v>
      </c>
      <c r="EG310" s="3">
        <f t="shared" si="554"/>
        <v>0</v>
      </c>
      <c r="EH310" s="104">
        <f t="shared" si="617"/>
        <v>0</v>
      </c>
      <c r="EI310" s="3">
        <f t="shared" si="618"/>
        <v>0</v>
      </c>
      <c r="EJ310" s="3">
        <f t="shared" si="619"/>
        <v>0</v>
      </c>
      <c r="EK310" s="3">
        <f t="shared" si="534"/>
        <v>0</v>
      </c>
      <c r="EL310" s="3">
        <f t="shared" si="535"/>
        <v>0</v>
      </c>
      <c r="EM310" s="3">
        <f>IF(EH310=0,0,IF(EJ310-EK310=0,0,MIN(EJ310-EK310,$D$1-$C310-SUMIF($J$15:EL$15,"Snowball",$J310:EL310))))</f>
        <v>0</v>
      </c>
      <c r="EN310" s="3">
        <f t="shared" si="555"/>
        <v>0</v>
      </c>
    </row>
    <row r="311" spans="1:144" x14ac:dyDescent="0.25">
      <c r="A311" s="1" t="s">
        <v>311</v>
      </c>
      <c r="B311" s="76">
        <f t="shared" si="556"/>
        <v>0</v>
      </c>
      <c r="C311" s="3">
        <f t="shared" si="557"/>
        <v>0</v>
      </c>
      <c r="D311" s="101">
        <f t="shared" si="558"/>
        <v>0</v>
      </c>
      <c r="E311" s="104">
        <f t="shared" si="559"/>
        <v>0</v>
      </c>
      <c r="F311" s="3">
        <f t="shared" si="560"/>
        <v>0</v>
      </c>
      <c r="G311" s="3">
        <f t="shared" si="561"/>
        <v>0</v>
      </c>
      <c r="H311" s="3">
        <f t="shared" si="496"/>
        <v>0</v>
      </c>
      <c r="I311" s="3">
        <f t="shared" si="497"/>
        <v>0</v>
      </c>
      <c r="J311" s="3">
        <f t="shared" si="562"/>
        <v>0</v>
      </c>
      <c r="K311" s="3">
        <f t="shared" si="536"/>
        <v>0</v>
      </c>
      <c r="L311" s="104">
        <f t="shared" si="563"/>
        <v>0</v>
      </c>
      <c r="M311" s="3">
        <f t="shared" si="564"/>
        <v>0</v>
      </c>
      <c r="N311" s="3">
        <f t="shared" si="565"/>
        <v>0</v>
      </c>
      <c r="O311" s="3">
        <f t="shared" si="498"/>
        <v>0</v>
      </c>
      <c r="P311" s="3">
        <f t="shared" si="499"/>
        <v>0</v>
      </c>
      <c r="Q311" s="3">
        <f>IF(L311=0,0,IF(N311-O311=0,0,MIN(N311-O311,$D$1-$C311-SUMIF($J$15:P$15,"Snowball",$J311:P311))))</f>
        <v>0</v>
      </c>
      <c r="R311" s="3">
        <f t="shared" si="537"/>
        <v>0</v>
      </c>
      <c r="S311" s="104">
        <f t="shared" si="566"/>
        <v>0</v>
      </c>
      <c r="T311" s="3">
        <f t="shared" si="567"/>
        <v>0</v>
      </c>
      <c r="U311" s="3">
        <f t="shared" si="568"/>
        <v>0</v>
      </c>
      <c r="V311" s="3">
        <f t="shared" si="500"/>
        <v>0</v>
      </c>
      <c r="W311" s="3">
        <f t="shared" si="501"/>
        <v>0</v>
      </c>
      <c r="X311" s="3">
        <f>IF(S311=0,0,IF(U311-V311=0,0,MIN(U311-V311,$D$1-$C311-SUMIF($J$15:W$15,"Snowball",$J311:W311))))</f>
        <v>0</v>
      </c>
      <c r="Y311" s="3">
        <f t="shared" si="538"/>
        <v>0</v>
      </c>
      <c r="Z311" s="104">
        <f t="shared" si="569"/>
        <v>0</v>
      </c>
      <c r="AA311" s="3">
        <f t="shared" si="570"/>
        <v>0</v>
      </c>
      <c r="AB311" s="3">
        <f t="shared" si="571"/>
        <v>0</v>
      </c>
      <c r="AC311" s="3">
        <f t="shared" si="502"/>
        <v>0</v>
      </c>
      <c r="AD311" s="3">
        <f t="shared" si="503"/>
        <v>0</v>
      </c>
      <c r="AE311" s="3">
        <f>IF(Z311=0,0,IF(AB311-AC311=0,0,MIN(AB311-AC311,$D$1-$C311-SUMIF($J$15:AD$15,"Snowball",$J311:AD311))))</f>
        <v>0</v>
      </c>
      <c r="AF311" s="3">
        <f t="shared" si="539"/>
        <v>0</v>
      </c>
      <c r="AG311" s="104">
        <f t="shared" si="572"/>
        <v>0</v>
      </c>
      <c r="AH311" s="3">
        <f t="shared" si="573"/>
        <v>0</v>
      </c>
      <c r="AI311" s="3">
        <f t="shared" si="574"/>
        <v>0</v>
      </c>
      <c r="AJ311" s="3">
        <f t="shared" si="504"/>
        <v>0</v>
      </c>
      <c r="AK311" s="3">
        <f t="shared" si="505"/>
        <v>0</v>
      </c>
      <c r="AL311" s="3">
        <f>IF(AG311=0,0,IF(AI311-AJ311=0,0,MIN(AI311-AJ311,$D$1-$C311-SUMIF($J$15:AK$15,"Snowball",$J311:AK311))))</f>
        <v>0</v>
      </c>
      <c r="AM311" s="3">
        <f t="shared" si="540"/>
        <v>0</v>
      </c>
      <c r="AN311" s="104">
        <f t="shared" si="575"/>
        <v>0</v>
      </c>
      <c r="AO311" s="3">
        <f t="shared" si="576"/>
        <v>0</v>
      </c>
      <c r="AP311" s="3">
        <f t="shared" si="577"/>
        <v>0</v>
      </c>
      <c r="AQ311" s="3">
        <f t="shared" si="506"/>
        <v>0</v>
      </c>
      <c r="AR311" s="3">
        <f t="shared" si="507"/>
        <v>0</v>
      </c>
      <c r="AS311" s="3">
        <f>IF(AN311=0,0,IF(AP311-AQ311=0,0,MIN(AP311-AQ311,$D$1-$C311-SUMIF($J$15:AR$15,"Snowball",$J311:AR311))))</f>
        <v>0</v>
      </c>
      <c r="AT311" s="3">
        <f t="shared" si="541"/>
        <v>0</v>
      </c>
      <c r="AU311" s="104">
        <f t="shared" si="578"/>
        <v>0</v>
      </c>
      <c r="AV311" s="3">
        <f t="shared" si="579"/>
        <v>0</v>
      </c>
      <c r="AW311" s="3">
        <f t="shared" si="580"/>
        <v>0</v>
      </c>
      <c r="AX311" s="3">
        <f t="shared" si="508"/>
        <v>0</v>
      </c>
      <c r="AY311" s="3">
        <f t="shared" si="509"/>
        <v>0</v>
      </c>
      <c r="AZ311" s="3">
        <f>IF(AU311=0,0,IF(AW311-AX311=0,0,MIN(AW311-AX311,$D$1-$C311-SUMIF($J$15:AY$15,"Snowball",$J311:AY311))))</f>
        <v>0</v>
      </c>
      <c r="BA311" s="3">
        <f t="shared" si="542"/>
        <v>0</v>
      </c>
      <c r="BB311" s="104">
        <f t="shared" si="581"/>
        <v>0</v>
      </c>
      <c r="BC311" s="3">
        <f t="shared" si="582"/>
        <v>0</v>
      </c>
      <c r="BD311" s="3">
        <f t="shared" si="583"/>
        <v>0</v>
      </c>
      <c r="BE311" s="3">
        <f t="shared" si="510"/>
        <v>0</v>
      </c>
      <c r="BF311" s="3">
        <f t="shared" si="511"/>
        <v>0</v>
      </c>
      <c r="BG311" s="3">
        <f>IF(BB311=0,0,IF(BD311-BE311=0,0,MIN(BD311-BE311,$D$1-$C311-SUMIF($J$15:BF$15,"Snowball",$J311:BF311))))</f>
        <v>0</v>
      </c>
      <c r="BH311" s="3">
        <f t="shared" si="543"/>
        <v>0</v>
      </c>
      <c r="BI311" s="104">
        <f t="shared" si="584"/>
        <v>0</v>
      </c>
      <c r="BJ311" s="3">
        <f t="shared" si="585"/>
        <v>0</v>
      </c>
      <c r="BK311" s="3">
        <f t="shared" si="586"/>
        <v>0</v>
      </c>
      <c r="BL311" s="3">
        <f t="shared" si="512"/>
        <v>0</v>
      </c>
      <c r="BM311" s="3">
        <f t="shared" si="513"/>
        <v>0</v>
      </c>
      <c r="BN311" s="3">
        <f>IF(BI311=0,0,IF(BK311-BL311=0,0,MIN(BK311-BL311,$D$1-$C311-SUMIF($J$15:BM$15,"Snowball",$J311:BM311))))</f>
        <v>0</v>
      </c>
      <c r="BO311" s="3">
        <f t="shared" si="544"/>
        <v>0</v>
      </c>
      <c r="BP311" s="104">
        <f t="shared" si="587"/>
        <v>0</v>
      </c>
      <c r="BQ311" s="3">
        <f t="shared" si="588"/>
        <v>0</v>
      </c>
      <c r="BR311" s="3">
        <f t="shared" si="589"/>
        <v>0</v>
      </c>
      <c r="BS311" s="3">
        <f t="shared" si="514"/>
        <v>0</v>
      </c>
      <c r="BT311" s="3">
        <f t="shared" si="515"/>
        <v>0</v>
      </c>
      <c r="BU311" s="3">
        <f>IF(BP311=0,0,IF(BR311-BS311=0,0,MIN(BR311-BS311,$D$1-$C311-SUMIF($J$15:BT$15,"Snowball",$J311:BT311))))</f>
        <v>0</v>
      </c>
      <c r="BV311" s="3">
        <f t="shared" si="545"/>
        <v>0</v>
      </c>
      <c r="BW311" s="104">
        <f t="shared" si="590"/>
        <v>0</v>
      </c>
      <c r="BX311" s="3">
        <f t="shared" si="591"/>
        <v>0</v>
      </c>
      <c r="BY311" s="3">
        <f t="shared" si="592"/>
        <v>0</v>
      </c>
      <c r="BZ311" s="3">
        <f t="shared" si="516"/>
        <v>0</v>
      </c>
      <c r="CA311" s="3">
        <f t="shared" si="517"/>
        <v>0</v>
      </c>
      <c r="CB311" s="3">
        <f>IF(BW311=0,0,IF(BY311-BZ311=0,0,MIN(BY311-BZ311,$D$1-$C311-SUMIF($J$15:CA$15,"Snowball",$J311:CA311))))</f>
        <v>0</v>
      </c>
      <c r="CC311" s="3">
        <f t="shared" si="546"/>
        <v>0</v>
      </c>
      <c r="CD311" s="104">
        <f t="shared" si="593"/>
        <v>0</v>
      </c>
      <c r="CE311" s="3">
        <f t="shared" si="594"/>
        <v>0</v>
      </c>
      <c r="CF311" s="3">
        <f t="shared" si="595"/>
        <v>0</v>
      </c>
      <c r="CG311" s="3">
        <f t="shared" si="518"/>
        <v>0</v>
      </c>
      <c r="CH311" s="3">
        <f t="shared" si="519"/>
        <v>0</v>
      </c>
      <c r="CI311" s="3">
        <f>IF(CD311=0,0,IF(CF311-CG311=0,0,MIN(CF311-CG311,$D$1-$C311-SUMIF($J$15:CH$15,"Snowball",$J311:CH311))))</f>
        <v>0</v>
      </c>
      <c r="CJ311" s="3">
        <f t="shared" si="547"/>
        <v>0</v>
      </c>
      <c r="CK311" s="104">
        <f t="shared" si="596"/>
        <v>0</v>
      </c>
      <c r="CL311" s="3">
        <f t="shared" si="597"/>
        <v>0</v>
      </c>
      <c r="CM311" s="3">
        <f t="shared" si="598"/>
        <v>0</v>
      </c>
      <c r="CN311" s="3">
        <f t="shared" si="520"/>
        <v>0</v>
      </c>
      <c r="CO311" s="3">
        <f t="shared" si="521"/>
        <v>0</v>
      </c>
      <c r="CP311" s="3">
        <f>IF(CK311=0,0,IF(CM311-CN311=0,0,MIN(CM311-CN311,$D$1-$C311-SUMIF($J$15:CO$15,"Snowball",$J311:CO311))))</f>
        <v>0</v>
      </c>
      <c r="CQ311" s="3">
        <f t="shared" si="548"/>
        <v>0</v>
      </c>
      <c r="CR311" s="104">
        <f t="shared" si="599"/>
        <v>0</v>
      </c>
      <c r="CS311" s="3">
        <f t="shared" si="600"/>
        <v>0</v>
      </c>
      <c r="CT311" s="3">
        <f t="shared" si="601"/>
        <v>0</v>
      </c>
      <c r="CU311" s="3">
        <f t="shared" si="522"/>
        <v>0</v>
      </c>
      <c r="CV311" s="3">
        <f t="shared" si="523"/>
        <v>0</v>
      </c>
      <c r="CW311" s="3">
        <f>IF(CR311=0,0,IF(CT311-CU311=0,0,MIN(CT311-CU311,$D$1-$C311-SUMIF($J$15:CV$15,"Snowball",$J311:CV311))))</f>
        <v>0</v>
      </c>
      <c r="CX311" s="3">
        <f t="shared" si="549"/>
        <v>0</v>
      </c>
      <c r="CY311" s="104">
        <f t="shared" si="602"/>
        <v>0</v>
      </c>
      <c r="CZ311" s="3">
        <f t="shared" si="603"/>
        <v>0</v>
      </c>
      <c r="DA311" s="3">
        <f t="shared" si="604"/>
        <v>0</v>
      </c>
      <c r="DB311" s="3">
        <f t="shared" si="524"/>
        <v>0</v>
      </c>
      <c r="DC311" s="3">
        <f t="shared" si="525"/>
        <v>0</v>
      </c>
      <c r="DD311" s="3">
        <f>IF(CY311=0,0,IF(DA311-DB311=0,0,MIN(DA311-DB311,$D$1-$C311-SUMIF($J$15:DC$15,"Snowball",$J311:DC311))))</f>
        <v>0</v>
      </c>
      <c r="DE311" s="3">
        <f t="shared" si="550"/>
        <v>0</v>
      </c>
      <c r="DF311" s="104">
        <f t="shared" si="605"/>
        <v>0</v>
      </c>
      <c r="DG311" s="3">
        <f t="shared" si="606"/>
        <v>0</v>
      </c>
      <c r="DH311" s="3">
        <f t="shared" si="607"/>
        <v>0</v>
      </c>
      <c r="DI311" s="3">
        <f t="shared" si="526"/>
        <v>0</v>
      </c>
      <c r="DJ311" s="3">
        <f t="shared" si="527"/>
        <v>0</v>
      </c>
      <c r="DK311" s="3">
        <f>IF(DF311=0,0,IF(DH311-DI311=0,0,MIN(DH311-DI311,$D$1-$C311-SUMIF($J$15:DJ$15,"Snowball",$J311:DJ311))))</f>
        <v>0</v>
      </c>
      <c r="DL311" s="3">
        <f t="shared" si="551"/>
        <v>0</v>
      </c>
      <c r="DM311" s="104">
        <f t="shared" si="608"/>
        <v>0</v>
      </c>
      <c r="DN311" s="3">
        <f t="shared" si="609"/>
        <v>0</v>
      </c>
      <c r="DO311" s="3">
        <f t="shared" si="610"/>
        <v>0</v>
      </c>
      <c r="DP311" s="3">
        <f t="shared" si="528"/>
        <v>0</v>
      </c>
      <c r="DQ311" s="3">
        <f t="shared" si="529"/>
        <v>0</v>
      </c>
      <c r="DR311" s="3">
        <f>IF(DM311=0,0,IF(DO311-DP311=0,0,MIN(DO311-DP311,$D$1-$C311-SUMIF($J$15:DQ$15,"Snowball",$J311:DQ311))))</f>
        <v>0</v>
      </c>
      <c r="DS311" s="3">
        <f t="shared" si="552"/>
        <v>0</v>
      </c>
      <c r="DT311" s="104">
        <f t="shared" si="611"/>
        <v>0</v>
      </c>
      <c r="DU311" s="3">
        <f t="shared" si="612"/>
        <v>0</v>
      </c>
      <c r="DV311" s="3">
        <f t="shared" si="613"/>
        <v>0</v>
      </c>
      <c r="DW311" s="3">
        <f t="shared" si="530"/>
        <v>0</v>
      </c>
      <c r="DX311" s="3">
        <f t="shared" si="531"/>
        <v>0</v>
      </c>
      <c r="DY311" s="3">
        <f>IF(DT311=0,0,IF(DV311-DW311=0,0,MIN(DV311-DW311,$D$1-$C311-SUMIF($J$15:DX$15,"Snowball",$J311:DX311))))</f>
        <v>0</v>
      </c>
      <c r="DZ311" s="3">
        <f t="shared" si="553"/>
        <v>0</v>
      </c>
      <c r="EA311" s="104">
        <f t="shared" si="614"/>
        <v>0</v>
      </c>
      <c r="EB311" s="3">
        <f t="shared" si="615"/>
        <v>0</v>
      </c>
      <c r="EC311" s="3">
        <f t="shared" si="616"/>
        <v>0</v>
      </c>
      <c r="ED311" s="3">
        <f t="shared" si="532"/>
        <v>0</v>
      </c>
      <c r="EE311" s="3">
        <f t="shared" si="533"/>
        <v>0</v>
      </c>
      <c r="EF311" s="3">
        <f>IF(EA311=0,0,IF(EC311-ED311=0,0,MIN(EC311-ED311,$D$1-$C311-SUMIF($J$15:EE$15,"Snowball",$J311:EE311))))</f>
        <v>0</v>
      </c>
      <c r="EG311" s="3">
        <f t="shared" si="554"/>
        <v>0</v>
      </c>
      <c r="EH311" s="104">
        <f t="shared" si="617"/>
        <v>0</v>
      </c>
      <c r="EI311" s="3">
        <f t="shared" si="618"/>
        <v>0</v>
      </c>
      <c r="EJ311" s="3">
        <f t="shared" si="619"/>
        <v>0</v>
      </c>
      <c r="EK311" s="3">
        <f t="shared" si="534"/>
        <v>0</v>
      </c>
      <c r="EL311" s="3">
        <f t="shared" si="535"/>
        <v>0</v>
      </c>
      <c r="EM311" s="3">
        <f>IF(EH311=0,0,IF(EJ311-EK311=0,0,MIN(EJ311-EK311,$D$1-$C311-SUMIF($J$15:EL$15,"Snowball",$J311:EL311))))</f>
        <v>0</v>
      </c>
      <c r="EN311" s="3">
        <f t="shared" si="555"/>
        <v>0</v>
      </c>
    </row>
    <row r="312" spans="1:144" x14ac:dyDescent="0.25">
      <c r="A312" s="1" t="s">
        <v>312</v>
      </c>
      <c r="B312" s="76">
        <f t="shared" si="556"/>
        <v>0</v>
      </c>
      <c r="C312" s="3">
        <f t="shared" si="557"/>
        <v>0</v>
      </c>
      <c r="D312" s="101">
        <f t="shared" si="558"/>
        <v>0</v>
      </c>
      <c r="E312" s="104">
        <f t="shared" si="559"/>
        <v>0</v>
      </c>
      <c r="F312" s="3">
        <f t="shared" si="560"/>
        <v>0</v>
      </c>
      <c r="G312" s="3">
        <f t="shared" si="561"/>
        <v>0</v>
      </c>
      <c r="H312" s="3">
        <f t="shared" si="496"/>
        <v>0</v>
      </c>
      <c r="I312" s="3">
        <f t="shared" si="497"/>
        <v>0</v>
      </c>
      <c r="J312" s="3">
        <f t="shared" si="562"/>
        <v>0</v>
      </c>
      <c r="K312" s="3">
        <f t="shared" si="536"/>
        <v>0</v>
      </c>
      <c r="L312" s="104">
        <f t="shared" si="563"/>
        <v>0</v>
      </c>
      <c r="M312" s="3">
        <f t="shared" si="564"/>
        <v>0</v>
      </c>
      <c r="N312" s="3">
        <f t="shared" si="565"/>
        <v>0</v>
      </c>
      <c r="O312" s="3">
        <f t="shared" si="498"/>
        <v>0</v>
      </c>
      <c r="P312" s="3">
        <f t="shared" si="499"/>
        <v>0</v>
      </c>
      <c r="Q312" s="3">
        <f>IF(L312=0,0,IF(N312-O312=0,0,MIN(N312-O312,$D$1-$C312-SUMIF($J$15:P$15,"Snowball",$J312:P312))))</f>
        <v>0</v>
      </c>
      <c r="R312" s="3">
        <f t="shared" si="537"/>
        <v>0</v>
      </c>
      <c r="S312" s="104">
        <f t="shared" si="566"/>
        <v>0</v>
      </c>
      <c r="T312" s="3">
        <f t="shared" si="567"/>
        <v>0</v>
      </c>
      <c r="U312" s="3">
        <f t="shared" si="568"/>
        <v>0</v>
      </c>
      <c r="V312" s="3">
        <f t="shared" si="500"/>
        <v>0</v>
      </c>
      <c r="W312" s="3">
        <f t="shared" si="501"/>
        <v>0</v>
      </c>
      <c r="X312" s="3">
        <f>IF(S312=0,0,IF(U312-V312=0,0,MIN(U312-V312,$D$1-$C312-SUMIF($J$15:W$15,"Snowball",$J312:W312))))</f>
        <v>0</v>
      </c>
      <c r="Y312" s="3">
        <f t="shared" si="538"/>
        <v>0</v>
      </c>
      <c r="Z312" s="104">
        <f t="shared" si="569"/>
        <v>0</v>
      </c>
      <c r="AA312" s="3">
        <f t="shared" si="570"/>
        <v>0</v>
      </c>
      <c r="AB312" s="3">
        <f t="shared" si="571"/>
        <v>0</v>
      </c>
      <c r="AC312" s="3">
        <f t="shared" si="502"/>
        <v>0</v>
      </c>
      <c r="AD312" s="3">
        <f t="shared" si="503"/>
        <v>0</v>
      </c>
      <c r="AE312" s="3">
        <f>IF(Z312=0,0,IF(AB312-AC312=0,0,MIN(AB312-AC312,$D$1-$C312-SUMIF($J$15:AD$15,"Snowball",$J312:AD312))))</f>
        <v>0</v>
      </c>
      <c r="AF312" s="3">
        <f t="shared" si="539"/>
        <v>0</v>
      </c>
      <c r="AG312" s="104">
        <f t="shared" si="572"/>
        <v>0</v>
      </c>
      <c r="AH312" s="3">
        <f t="shared" si="573"/>
        <v>0</v>
      </c>
      <c r="AI312" s="3">
        <f t="shared" si="574"/>
        <v>0</v>
      </c>
      <c r="AJ312" s="3">
        <f t="shared" si="504"/>
        <v>0</v>
      </c>
      <c r="AK312" s="3">
        <f t="shared" si="505"/>
        <v>0</v>
      </c>
      <c r="AL312" s="3">
        <f>IF(AG312=0,0,IF(AI312-AJ312=0,0,MIN(AI312-AJ312,$D$1-$C312-SUMIF($J$15:AK$15,"Snowball",$J312:AK312))))</f>
        <v>0</v>
      </c>
      <c r="AM312" s="3">
        <f t="shared" si="540"/>
        <v>0</v>
      </c>
      <c r="AN312" s="104">
        <f t="shared" si="575"/>
        <v>0</v>
      </c>
      <c r="AO312" s="3">
        <f t="shared" si="576"/>
        <v>0</v>
      </c>
      <c r="AP312" s="3">
        <f t="shared" si="577"/>
        <v>0</v>
      </c>
      <c r="AQ312" s="3">
        <f t="shared" si="506"/>
        <v>0</v>
      </c>
      <c r="AR312" s="3">
        <f t="shared" si="507"/>
        <v>0</v>
      </c>
      <c r="AS312" s="3">
        <f>IF(AN312=0,0,IF(AP312-AQ312=0,0,MIN(AP312-AQ312,$D$1-$C312-SUMIF($J$15:AR$15,"Snowball",$J312:AR312))))</f>
        <v>0</v>
      </c>
      <c r="AT312" s="3">
        <f t="shared" si="541"/>
        <v>0</v>
      </c>
      <c r="AU312" s="104">
        <f t="shared" si="578"/>
        <v>0</v>
      </c>
      <c r="AV312" s="3">
        <f t="shared" si="579"/>
        <v>0</v>
      </c>
      <c r="AW312" s="3">
        <f t="shared" si="580"/>
        <v>0</v>
      </c>
      <c r="AX312" s="3">
        <f t="shared" si="508"/>
        <v>0</v>
      </c>
      <c r="AY312" s="3">
        <f t="shared" si="509"/>
        <v>0</v>
      </c>
      <c r="AZ312" s="3">
        <f>IF(AU312=0,0,IF(AW312-AX312=0,0,MIN(AW312-AX312,$D$1-$C312-SUMIF($J$15:AY$15,"Snowball",$J312:AY312))))</f>
        <v>0</v>
      </c>
      <c r="BA312" s="3">
        <f t="shared" si="542"/>
        <v>0</v>
      </c>
      <c r="BB312" s="104">
        <f t="shared" si="581"/>
        <v>0</v>
      </c>
      <c r="BC312" s="3">
        <f t="shared" si="582"/>
        <v>0</v>
      </c>
      <c r="BD312" s="3">
        <f t="shared" si="583"/>
        <v>0</v>
      </c>
      <c r="BE312" s="3">
        <f t="shared" si="510"/>
        <v>0</v>
      </c>
      <c r="BF312" s="3">
        <f t="shared" si="511"/>
        <v>0</v>
      </c>
      <c r="BG312" s="3">
        <f>IF(BB312=0,0,IF(BD312-BE312=0,0,MIN(BD312-BE312,$D$1-$C312-SUMIF($J$15:BF$15,"Snowball",$J312:BF312))))</f>
        <v>0</v>
      </c>
      <c r="BH312" s="3">
        <f t="shared" si="543"/>
        <v>0</v>
      </c>
      <c r="BI312" s="104">
        <f t="shared" si="584"/>
        <v>0</v>
      </c>
      <c r="BJ312" s="3">
        <f t="shared" si="585"/>
        <v>0</v>
      </c>
      <c r="BK312" s="3">
        <f t="shared" si="586"/>
        <v>0</v>
      </c>
      <c r="BL312" s="3">
        <f t="shared" si="512"/>
        <v>0</v>
      </c>
      <c r="BM312" s="3">
        <f t="shared" si="513"/>
        <v>0</v>
      </c>
      <c r="BN312" s="3">
        <f>IF(BI312=0,0,IF(BK312-BL312=0,0,MIN(BK312-BL312,$D$1-$C312-SUMIF($J$15:BM$15,"Snowball",$J312:BM312))))</f>
        <v>0</v>
      </c>
      <c r="BO312" s="3">
        <f t="shared" si="544"/>
        <v>0</v>
      </c>
      <c r="BP312" s="104">
        <f t="shared" si="587"/>
        <v>0</v>
      </c>
      <c r="BQ312" s="3">
        <f t="shared" si="588"/>
        <v>0</v>
      </c>
      <c r="BR312" s="3">
        <f t="shared" si="589"/>
        <v>0</v>
      </c>
      <c r="BS312" s="3">
        <f t="shared" si="514"/>
        <v>0</v>
      </c>
      <c r="BT312" s="3">
        <f t="shared" si="515"/>
        <v>0</v>
      </c>
      <c r="BU312" s="3">
        <f>IF(BP312=0,0,IF(BR312-BS312=0,0,MIN(BR312-BS312,$D$1-$C312-SUMIF($J$15:BT$15,"Snowball",$J312:BT312))))</f>
        <v>0</v>
      </c>
      <c r="BV312" s="3">
        <f t="shared" si="545"/>
        <v>0</v>
      </c>
      <c r="BW312" s="104">
        <f t="shared" si="590"/>
        <v>0</v>
      </c>
      <c r="BX312" s="3">
        <f t="shared" si="591"/>
        <v>0</v>
      </c>
      <c r="BY312" s="3">
        <f t="shared" si="592"/>
        <v>0</v>
      </c>
      <c r="BZ312" s="3">
        <f t="shared" si="516"/>
        <v>0</v>
      </c>
      <c r="CA312" s="3">
        <f t="shared" si="517"/>
        <v>0</v>
      </c>
      <c r="CB312" s="3">
        <f>IF(BW312=0,0,IF(BY312-BZ312=0,0,MIN(BY312-BZ312,$D$1-$C312-SUMIF($J$15:CA$15,"Snowball",$J312:CA312))))</f>
        <v>0</v>
      </c>
      <c r="CC312" s="3">
        <f t="shared" si="546"/>
        <v>0</v>
      </c>
      <c r="CD312" s="104">
        <f t="shared" si="593"/>
        <v>0</v>
      </c>
      <c r="CE312" s="3">
        <f t="shared" si="594"/>
        <v>0</v>
      </c>
      <c r="CF312" s="3">
        <f t="shared" si="595"/>
        <v>0</v>
      </c>
      <c r="CG312" s="3">
        <f t="shared" si="518"/>
        <v>0</v>
      </c>
      <c r="CH312" s="3">
        <f t="shared" si="519"/>
        <v>0</v>
      </c>
      <c r="CI312" s="3">
        <f>IF(CD312=0,0,IF(CF312-CG312=0,0,MIN(CF312-CG312,$D$1-$C312-SUMIF($J$15:CH$15,"Snowball",$J312:CH312))))</f>
        <v>0</v>
      </c>
      <c r="CJ312" s="3">
        <f t="shared" si="547"/>
        <v>0</v>
      </c>
      <c r="CK312" s="104">
        <f t="shared" si="596"/>
        <v>0</v>
      </c>
      <c r="CL312" s="3">
        <f t="shared" si="597"/>
        <v>0</v>
      </c>
      <c r="CM312" s="3">
        <f t="shared" si="598"/>
        <v>0</v>
      </c>
      <c r="CN312" s="3">
        <f t="shared" si="520"/>
        <v>0</v>
      </c>
      <c r="CO312" s="3">
        <f t="shared" si="521"/>
        <v>0</v>
      </c>
      <c r="CP312" s="3">
        <f>IF(CK312=0,0,IF(CM312-CN312=0,0,MIN(CM312-CN312,$D$1-$C312-SUMIF($J$15:CO$15,"Snowball",$J312:CO312))))</f>
        <v>0</v>
      </c>
      <c r="CQ312" s="3">
        <f t="shared" si="548"/>
        <v>0</v>
      </c>
      <c r="CR312" s="104">
        <f t="shared" si="599"/>
        <v>0</v>
      </c>
      <c r="CS312" s="3">
        <f t="shared" si="600"/>
        <v>0</v>
      </c>
      <c r="CT312" s="3">
        <f t="shared" si="601"/>
        <v>0</v>
      </c>
      <c r="CU312" s="3">
        <f t="shared" si="522"/>
        <v>0</v>
      </c>
      <c r="CV312" s="3">
        <f t="shared" si="523"/>
        <v>0</v>
      </c>
      <c r="CW312" s="3">
        <f>IF(CR312=0,0,IF(CT312-CU312=0,0,MIN(CT312-CU312,$D$1-$C312-SUMIF($J$15:CV$15,"Snowball",$J312:CV312))))</f>
        <v>0</v>
      </c>
      <c r="CX312" s="3">
        <f t="shared" si="549"/>
        <v>0</v>
      </c>
      <c r="CY312" s="104">
        <f t="shared" si="602"/>
        <v>0</v>
      </c>
      <c r="CZ312" s="3">
        <f t="shared" si="603"/>
        <v>0</v>
      </c>
      <c r="DA312" s="3">
        <f t="shared" si="604"/>
        <v>0</v>
      </c>
      <c r="DB312" s="3">
        <f t="shared" si="524"/>
        <v>0</v>
      </c>
      <c r="DC312" s="3">
        <f t="shared" si="525"/>
        <v>0</v>
      </c>
      <c r="DD312" s="3">
        <f>IF(CY312=0,0,IF(DA312-DB312=0,0,MIN(DA312-DB312,$D$1-$C312-SUMIF($J$15:DC$15,"Snowball",$J312:DC312))))</f>
        <v>0</v>
      </c>
      <c r="DE312" s="3">
        <f t="shared" si="550"/>
        <v>0</v>
      </c>
      <c r="DF312" s="104">
        <f t="shared" si="605"/>
        <v>0</v>
      </c>
      <c r="DG312" s="3">
        <f t="shared" si="606"/>
        <v>0</v>
      </c>
      <c r="DH312" s="3">
        <f t="shared" si="607"/>
        <v>0</v>
      </c>
      <c r="DI312" s="3">
        <f t="shared" si="526"/>
        <v>0</v>
      </c>
      <c r="DJ312" s="3">
        <f t="shared" si="527"/>
        <v>0</v>
      </c>
      <c r="DK312" s="3">
        <f>IF(DF312=0,0,IF(DH312-DI312=0,0,MIN(DH312-DI312,$D$1-$C312-SUMIF($J$15:DJ$15,"Snowball",$J312:DJ312))))</f>
        <v>0</v>
      </c>
      <c r="DL312" s="3">
        <f t="shared" si="551"/>
        <v>0</v>
      </c>
      <c r="DM312" s="104">
        <f t="shared" si="608"/>
        <v>0</v>
      </c>
      <c r="DN312" s="3">
        <f t="shared" si="609"/>
        <v>0</v>
      </c>
      <c r="DO312" s="3">
        <f t="shared" si="610"/>
        <v>0</v>
      </c>
      <c r="DP312" s="3">
        <f t="shared" si="528"/>
        <v>0</v>
      </c>
      <c r="DQ312" s="3">
        <f t="shared" si="529"/>
        <v>0</v>
      </c>
      <c r="DR312" s="3">
        <f>IF(DM312=0,0,IF(DO312-DP312=0,0,MIN(DO312-DP312,$D$1-$C312-SUMIF($J$15:DQ$15,"Snowball",$J312:DQ312))))</f>
        <v>0</v>
      </c>
      <c r="DS312" s="3">
        <f t="shared" si="552"/>
        <v>0</v>
      </c>
      <c r="DT312" s="104">
        <f t="shared" si="611"/>
        <v>0</v>
      </c>
      <c r="DU312" s="3">
        <f t="shared" si="612"/>
        <v>0</v>
      </c>
      <c r="DV312" s="3">
        <f t="shared" si="613"/>
        <v>0</v>
      </c>
      <c r="DW312" s="3">
        <f t="shared" si="530"/>
        <v>0</v>
      </c>
      <c r="DX312" s="3">
        <f t="shared" si="531"/>
        <v>0</v>
      </c>
      <c r="DY312" s="3">
        <f>IF(DT312=0,0,IF(DV312-DW312=0,0,MIN(DV312-DW312,$D$1-$C312-SUMIF($J$15:DX$15,"Snowball",$J312:DX312))))</f>
        <v>0</v>
      </c>
      <c r="DZ312" s="3">
        <f t="shared" si="553"/>
        <v>0</v>
      </c>
      <c r="EA312" s="104">
        <f t="shared" si="614"/>
        <v>0</v>
      </c>
      <c r="EB312" s="3">
        <f t="shared" si="615"/>
        <v>0</v>
      </c>
      <c r="EC312" s="3">
        <f t="shared" si="616"/>
        <v>0</v>
      </c>
      <c r="ED312" s="3">
        <f t="shared" si="532"/>
        <v>0</v>
      </c>
      <c r="EE312" s="3">
        <f t="shared" si="533"/>
        <v>0</v>
      </c>
      <c r="EF312" s="3">
        <f>IF(EA312=0,0,IF(EC312-ED312=0,0,MIN(EC312-ED312,$D$1-$C312-SUMIF($J$15:EE$15,"Snowball",$J312:EE312))))</f>
        <v>0</v>
      </c>
      <c r="EG312" s="3">
        <f t="shared" si="554"/>
        <v>0</v>
      </c>
      <c r="EH312" s="104">
        <f t="shared" si="617"/>
        <v>0</v>
      </c>
      <c r="EI312" s="3">
        <f t="shared" si="618"/>
        <v>0</v>
      </c>
      <c r="EJ312" s="3">
        <f t="shared" si="619"/>
        <v>0</v>
      </c>
      <c r="EK312" s="3">
        <f t="shared" si="534"/>
        <v>0</v>
      </c>
      <c r="EL312" s="3">
        <f t="shared" si="535"/>
        <v>0</v>
      </c>
      <c r="EM312" s="3">
        <f>IF(EH312=0,0,IF(EJ312-EK312=0,0,MIN(EJ312-EK312,$D$1-$C312-SUMIF($J$15:EL$15,"Snowball",$J312:EL312))))</f>
        <v>0</v>
      </c>
      <c r="EN312" s="3">
        <f t="shared" si="555"/>
        <v>0</v>
      </c>
    </row>
    <row r="313" spans="1:144" x14ac:dyDescent="0.25">
      <c r="A313" s="1" t="s">
        <v>313</v>
      </c>
      <c r="B313" s="76">
        <f t="shared" si="556"/>
        <v>0</v>
      </c>
      <c r="C313" s="3">
        <f t="shared" si="557"/>
        <v>0</v>
      </c>
      <c r="D313" s="101">
        <f t="shared" si="558"/>
        <v>0</v>
      </c>
      <c r="E313" s="104">
        <f t="shared" si="559"/>
        <v>0</v>
      </c>
      <c r="F313" s="3">
        <f t="shared" si="560"/>
        <v>0</v>
      </c>
      <c r="G313" s="3">
        <f t="shared" si="561"/>
        <v>0</v>
      </c>
      <c r="H313" s="3">
        <f t="shared" si="496"/>
        <v>0</v>
      </c>
      <c r="I313" s="3">
        <f t="shared" si="497"/>
        <v>0</v>
      </c>
      <c r="J313" s="3">
        <f t="shared" si="562"/>
        <v>0</v>
      </c>
      <c r="K313" s="3">
        <f t="shared" si="536"/>
        <v>0</v>
      </c>
      <c r="L313" s="104">
        <f t="shared" si="563"/>
        <v>0</v>
      </c>
      <c r="M313" s="3">
        <f t="shared" si="564"/>
        <v>0</v>
      </c>
      <c r="N313" s="3">
        <f t="shared" si="565"/>
        <v>0</v>
      </c>
      <c r="O313" s="3">
        <f t="shared" si="498"/>
        <v>0</v>
      </c>
      <c r="P313" s="3">
        <f t="shared" si="499"/>
        <v>0</v>
      </c>
      <c r="Q313" s="3">
        <f>IF(L313=0,0,IF(N313-O313=0,0,MIN(N313-O313,$D$1-$C313-SUMIF($J$15:P$15,"Snowball",$J313:P313))))</f>
        <v>0</v>
      </c>
      <c r="R313" s="3">
        <f t="shared" si="537"/>
        <v>0</v>
      </c>
      <c r="S313" s="104">
        <f t="shared" si="566"/>
        <v>0</v>
      </c>
      <c r="T313" s="3">
        <f t="shared" si="567"/>
        <v>0</v>
      </c>
      <c r="U313" s="3">
        <f t="shared" si="568"/>
        <v>0</v>
      </c>
      <c r="V313" s="3">
        <f t="shared" si="500"/>
        <v>0</v>
      </c>
      <c r="W313" s="3">
        <f t="shared" si="501"/>
        <v>0</v>
      </c>
      <c r="X313" s="3">
        <f>IF(S313=0,0,IF(U313-V313=0,0,MIN(U313-V313,$D$1-$C313-SUMIF($J$15:W$15,"Snowball",$J313:W313))))</f>
        <v>0</v>
      </c>
      <c r="Y313" s="3">
        <f t="shared" si="538"/>
        <v>0</v>
      </c>
      <c r="Z313" s="104">
        <f t="shared" si="569"/>
        <v>0</v>
      </c>
      <c r="AA313" s="3">
        <f t="shared" si="570"/>
        <v>0</v>
      </c>
      <c r="AB313" s="3">
        <f t="shared" si="571"/>
        <v>0</v>
      </c>
      <c r="AC313" s="3">
        <f t="shared" si="502"/>
        <v>0</v>
      </c>
      <c r="AD313" s="3">
        <f t="shared" si="503"/>
        <v>0</v>
      </c>
      <c r="AE313" s="3">
        <f>IF(Z313=0,0,IF(AB313-AC313=0,0,MIN(AB313-AC313,$D$1-$C313-SUMIF($J$15:AD$15,"Snowball",$J313:AD313))))</f>
        <v>0</v>
      </c>
      <c r="AF313" s="3">
        <f t="shared" si="539"/>
        <v>0</v>
      </c>
      <c r="AG313" s="104">
        <f t="shared" si="572"/>
        <v>0</v>
      </c>
      <c r="AH313" s="3">
        <f t="shared" si="573"/>
        <v>0</v>
      </c>
      <c r="AI313" s="3">
        <f t="shared" si="574"/>
        <v>0</v>
      </c>
      <c r="AJ313" s="3">
        <f t="shared" si="504"/>
        <v>0</v>
      </c>
      <c r="AK313" s="3">
        <f t="shared" si="505"/>
        <v>0</v>
      </c>
      <c r="AL313" s="3">
        <f>IF(AG313=0,0,IF(AI313-AJ313=0,0,MIN(AI313-AJ313,$D$1-$C313-SUMIF($J$15:AK$15,"Snowball",$J313:AK313))))</f>
        <v>0</v>
      </c>
      <c r="AM313" s="3">
        <f t="shared" si="540"/>
        <v>0</v>
      </c>
      <c r="AN313" s="104">
        <f t="shared" si="575"/>
        <v>0</v>
      </c>
      <c r="AO313" s="3">
        <f t="shared" si="576"/>
        <v>0</v>
      </c>
      <c r="AP313" s="3">
        <f t="shared" si="577"/>
        <v>0</v>
      </c>
      <c r="AQ313" s="3">
        <f t="shared" si="506"/>
        <v>0</v>
      </c>
      <c r="AR313" s="3">
        <f t="shared" si="507"/>
        <v>0</v>
      </c>
      <c r="AS313" s="3">
        <f>IF(AN313=0,0,IF(AP313-AQ313=0,0,MIN(AP313-AQ313,$D$1-$C313-SUMIF($J$15:AR$15,"Snowball",$J313:AR313))))</f>
        <v>0</v>
      </c>
      <c r="AT313" s="3">
        <f t="shared" si="541"/>
        <v>0</v>
      </c>
      <c r="AU313" s="104">
        <f t="shared" si="578"/>
        <v>0</v>
      </c>
      <c r="AV313" s="3">
        <f t="shared" si="579"/>
        <v>0</v>
      </c>
      <c r="AW313" s="3">
        <f t="shared" si="580"/>
        <v>0</v>
      </c>
      <c r="AX313" s="3">
        <f t="shared" si="508"/>
        <v>0</v>
      </c>
      <c r="AY313" s="3">
        <f t="shared" si="509"/>
        <v>0</v>
      </c>
      <c r="AZ313" s="3">
        <f>IF(AU313=0,0,IF(AW313-AX313=0,0,MIN(AW313-AX313,$D$1-$C313-SUMIF($J$15:AY$15,"Snowball",$J313:AY313))))</f>
        <v>0</v>
      </c>
      <c r="BA313" s="3">
        <f t="shared" si="542"/>
        <v>0</v>
      </c>
      <c r="BB313" s="104">
        <f t="shared" si="581"/>
        <v>0</v>
      </c>
      <c r="BC313" s="3">
        <f t="shared" si="582"/>
        <v>0</v>
      </c>
      <c r="BD313" s="3">
        <f t="shared" si="583"/>
        <v>0</v>
      </c>
      <c r="BE313" s="3">
        <f t="shared" si="510"/>
        <v>0</v>
      </c>
      <c r="BF313" s="3">
        <f t="shared" si="511"/>
        <v>0</v>
      </c>
      <c r="BG313" s="3">
        <f>IF(BB313=0,0,IF(BD313-BE313=0,0,MIN(BD313-BE313,$D$1-$C313-SUMIF($J$15:BF$15,"Snowball",$J313:BF313))))</f>
        <v>0</v>
      </c>
      <c r="BH313" s="3">
        <f t="shared" si="543"/>
        <v>0</v>
      </c>
      <c r="BI313" s="104">
        <f t="shared" si="584"/>
        <v>0</v>
      </c>
      <c r="BJ313" s="3">
        <f t="shared" si="585"/>
        <v>0</v>
      </c>
      <c r="BK313" s="3">
        <f t="shared" si="586"/>
        <v>0</v>
      </c>
      <c r="BL313" s="3">
        <f t="shared" si="512"/>
        <v>0</v>
      </c>
      <c r="BM313" s="3">
        <f t="shared" si="513"/>
        <v>0</v>
      </c>
      <c r="BN313" s="3">
        <f>IF(BI313=0,0,IF(BK313-BL313=0,0,MIN(BK313-BL313,$D$1-$C313-SUMIF($J$15:BM$15,"Snowball",$J313:BM313))))</f>
        <v>0</v>
      </c>
      <c r="BO313" s="3">
        <f t="shared" si="544"/>
        <v>0</v>
      </c>
      <c r="BP313" s="104">
        <f t="shared" si="587"/>
        <v>0</v>
      </c>
      <c r="BQ313" s="3">
        <f t="shared" si="588"/>
        <v>0</v>
      </c>
      <c r="BR313" s="3">
        <f t="shared" si="589"/>
        <v>0</v>
      </c>
      <c r="BS313" s="3">
        <f t="shared" si="514"/>
        <v>0</v>
      </c>
      <c r="BT313" s="3">
        <f t="shared" si="515"/>
        <v>0</v>
      </c>
      <c r="BU313" s="3">
        <f>IF(BP313=0,0,IF(BR313-BS313=0,0,MIN(BR313-BS313,$D$1-$C313-SUMIF($J$15:BT$15,"Snowball",$J313:BT313))))</f>
        <v>0</v>
      </c>
      <c r="BV313" s="3">
        <f t="shared" si="545"/>
        <v>0</v>
      </c>
      <c r="BW313" s="104">
        <f t="shared" si="590"/>
        <v>0</v>
      </c>
      <c r="BX313" s="3">
        <f t="shared" si="591"/>
        <v>0</v>
      </c>
      <c r="BY313" s="3">
        <f t="shared" si="592"/>
        <v>0</v>
      </c>
      <c r="BZ313" s="3">
        <f t="shared" si="516"/>
        <v>0</v>
      </c>
      <c r="CA313" s="3">
        <f t="shared" si="517"/>
        <v>0</v>
      </c>
      <c r="CB313" s="3">
        <f>IF(BW313=0,0,IF(BY313-BZ313=0,0,MIN(BY313-BZ313,$D$1-$C313-SUMIF($J$15:CA$15,"Snowball",$J313:CA313))))</f>
        <v>0</v>
      </c>
      <c r="CC313" s="3">
        <f t="shared" si="546"/>
        <v>0</v>
      </c>
      <c r="CD313" s="104">
        <f t="shared" si="593"/>
        <v>0</v>
      </c>
      <c r="CE313" s="3">
        <f t="shared" si="594"/>
        <v>0</v>
      </c>
      <c r="CF313" s="3">
        <f t="shared" si="595"/>
        <v>0</v>
      </c>
      <c r="CG313" s="3">
        <f t="shared" si="518"/>
        <v>0</v>
      </c>
      <c r="CH313" s="3">
        <f t="shared" si="519"/>
        <v>0</v>
      </c>
      <c r="CI313" s="3">
        <f>IF(CD313=0,0,IF(CF313-CG313=0,0,MIN(CF313-CG313,$D$1-$C313-SUMIF($J$15:CH$15,"Snowball",$J313:CH313))))</f>
        <v>0</v>
      </c>
      <c r="CJ313" s="3">
        <f t="shared" si="547"/>
        <v>0</v>
      </c>
      <c r="CK313" s="104">
        <f t="shared" si="596"/>
        <v>0</v>
      </c>
      <c r="CL313" s="3">
        <f t="shared" si="597"/>
        <v>0</v>
      </c>
      <c r="CM313" s="3">
        <f t="shared" si="598"/>
        <v>0</v>
      </c>
      <c r="CN313" s="3">
        <f t="shared" si="520"/>
        <v>0</v>
      </c>
      <c r="CO313" s="3">
        <f t="shared" si="521"/>
        <v>0</v>
      </c>
      <c r="CP313" s="3">
        <f>IF(CK313=0,0,IF(CM313-CN313=0,0,MIN(CM313-CN313,$D$1-$C313-SUMIF($J$15:CO$15,"Snowball",$J313:CO313))))</f>
        <v>0</v>
      </c>
      <c r="CQ313" s="3">
        <f t="shared" si="548"/>
        <v>0</v>
      </c>
      <c r="CR313" s="104">
        <f t="shared" si="599"/>
        <v>0</v>
      </c>
      <c r="CS313" s="3">
        <f t="shared" si="600"/>
        <v>0</v>
      </c>
      <c r="CT313" s="3">
        <f t="shared" si="601"/>
        <v>0</v>
      </c>
      <c r="CU313" s="3">
        <f t="shared" si="522"/>
        <v>0</v>
      </c>
      <c r="CV313" s="3">
        <f t="shared" si="523"/>
        <v>0</v>
      </c>
      <c r="CW313" s="3">
        <f>IF(CR313=0,0,IF(CT313-CU313=0,0,MIN(CT313-CU313,$D$1-$C313-SUMIF($J$15:CV$15,"Snowball",$J313:CV313))))</f>
        <v>0</v>
      </c>
      <c r="CX313" s="3">
        <f t="shared" si="549"/>
        <v>0</v>
      </c>
      <c r="CY313" s="104">
        <f t="shared" si="602"/>
        <v>0</v>
      </c>
      <c r="CZ313" s="3">
        <f t="shared" si="603"/>
        <v>0</v>
      </c>
      <c r="DA313" s="3">
        <f t="shared" si="604"/>
        <v>0</v>
      </c>
      <c r="DB313" s="3">
        <f t="shared" si="524"/>
        <v>0</v>
      </c>
      <c r="DC313" s="3">
        <f t="shared" si="525"/>
        <v>0</v>
      </c>
      <c r="DD313" s="3">
        <f>IF(CY313=0,0,IF(DA313-DB313=0,0,MIN(DA313-DB313,$D$1-$C313-SUMIF($J$15:DC$15,"Snowball",$J313:DC313))))</f>
        <v>0</v>
      </c>
      <c r="DE313" s="3">
        <f t="shared" si="550"/>
        <v>0</v>
      </c>
      <c r="DF313" s="104">
        <f t="shared" si="605"/>
        <v>0</v>
      </c>
      <c r="DG313" s="3">
        <f t="shared" si="606"/>
        <v>0</v>
      </c>
      <c r="DH313" s="3">
        <f t="shared" si="607"/>
        <v>0</v>
      </c>
      <c r="DI313" s="3">
        <f t="shared" si="526"/>
        <v>0</v>
      </c>
      <c r="DJ313" s="3">
        <f t="shared" si="527"/>
        <v>0</v>
      </c>
      <c r="DK313" s="3">
        <f>IF(DF313=0,0,IF(DH313-DI313=0,0,MIN(DH313-DI313,$D$1-$C313-SUMIF($J$15:DJ$15,"Snowball",$J313:DJ313))))</f>
        <v>0</v>
      </c>
      <c r="DL313" s="3">
        <f t="shared" si="551"/>
        <v>0</v>
      </c>
      <c r="DM313" s="104">
        <f t="shared" si="608"/>
        <v>0</v>
      </c>
      <c r="DN313" s="3">
        <f t="shared" si="609"/>
        <v>0</v>
      </c>
      <c r="DO313" s="3">
        <f t="shared" si="610"/>
        <v>0</v>
      </c>
      <c r="DP313" s="3">
        <f t="shared" si="528"/>
        <v>0</v>
      </c>
      <c r="DQ313" s="3">
        <f t="shared" si="529"/>
        <v>0</v>
      </c>
      <c r="DR313" s="3">
        <f>IF(DM313=0,0,IF(DO313-DP313=0,0,MIN(DO313-DP313,$D$1-$C313-SUMIF($J$15:DQ$15,"Snowball",$J313:DQ313))))</f>
        <v>0</v>
      </c>
      <c r="DS313" s="3">
        <f t="shared" si="552"/>
        <v>0</v>
      </c>
      <c r="DT313" s="104">
        <f t="shared" si="611"/>
        <v>0</v>
      </c>
      <c r="DU313" s="3">
        <f t="shared" si="612"/>
        <v>0</v>
      </c>
      <c r="DV313" s="3">
        <f t="shared" si="613"/>
        <v>0</v>
      </c>
      <c r="DW313" s="3">
        <f t="shared" si="530"/>
        <v>0</v>
      </c>
      <c r="DX313" s="3">
        <f t="shared" si="531"/>
        <v>0</v>
      </c>
      <c r="DY313" s="3">
        <f>IF(DT313=0,0,IF(DV313-DW313=0,0,MIN(DV313-DW313,$D$1-$C313-SUMIF($J$15:DX$15,"Snowball",$J313:DX313))))</f>
        <v>0</v>
      </c>
      <c r="DZ313" s="3">
        <f t="shared" si="553"/>
        <v>0</v>
      </c>
      <c r="EA313" s="104">
        <f t="shared" si="614"/>
        <v>0</v>
      </c>
      <c r="EB313" s="3">
        <f t="shared" si="615"/>
        <v>0</v>
      </c>
      <c r="EC313" s="3">
        <f t="shared" si="616"/>
        <v>0</v>
      </c>
      <c r="ED313" s="3">
        <f t="shared" si="532"/>
        <v>0</v>
      </c>
      <c r="EE313" s="3">
        <f t="shared" si="533"/>
        <v>0</v>
      </c>
      <c r="EF313" s="3">
        <f>IF(EA313=0,0,IF(EC313-ED313=0,0,MIN(EC313-ED313,$D$1-$C313-SUMIF($J$15:EE$15,"Snowball",$J313:EE313))))</f>
        <v>0</v>
      </c>
      <c r="EG313" s="3">
        <f t="shared" si="554"/>
        <v>0</v>
      </c>
      <c r="EH313" s="104">
        <f t="shared" si="617"/>
        <v>0</v>
      </c>
      <c r="EI313" s="3">
        <f t="shared" si="618"/>
        <v>0</v>
      </c>
      <c r="EJ313" s="3">
        <f t="shared" si="619"/>
        <v>0</v>
      </c>
      <c r="EK313" s="3">
        <f t="shared" si="534"/>
        <v>0</v>
      </c>
      <c r="EL313" s="3">
        <f t="shared" si="535"/>
        <v>0</v>
      </c>
      <c r="EM313" s="3">
        <f>IF(EH313=0,0,IF(EJ313-EK313=0,0,MIN(EJ313-EK313,$D$1-$C313-SUMIF($J$15:EL$15,"Snowball",$J313:EL313))))</f>
        <v>0</v>
      </c>
      <c r="EN313" s="3">
        <f t="shared" si="555"/>
        <v>0</v>
      </c>
    </row>
    <row r="314" spans="1:144" x14ac:dyDescent="0.25">
      <c r="A314" s="1" t="s">
        <v>314</v>
      </c>
      <c r="B314" s="76">
        <f t="shared" si="556"/>
        <v>0</v>
      </c>
      <c r="C314" s="3">
        <f t="shared" si="557"/>
        <v>0</v>
      </c>
      <c r="D314" s="101">
        <f t="shared" si="558"/>
        <v>0</v>
      </c>
      <c r="E314" s="104">
        <f t="shared" si="559"/>
        <v>0</v>
      </c>
      <c r="F314" s="3">
        <f t="shared" si="560"/>
        <v>0</v>
      </c>
      <c r="G314" s="3">
        <f t="shared" si="561"/>
        <v>0</v>
      </c>
      <c r="H314" s="3">
        <f t="shared" si="496"/>
        <v>0</v>
      </c>
      <c r="I314" s="3">
        <f t="shared" si="497"/>
        <v>0</v>
      </c>
      <c r="J314" s="3">
        <f t="shared" si="562"/>
        <v>0</v>
      </c>
      <c r="K314" s="3">
        <f t="shared" si="536"/>
        <v>0</v>
      </c>
      <c r="L314" s="104">
        <f t="shared" si="563"/>
        <v>0</v>
      </c>
      <c r="M314" s="3">
        <f t="shared" si="564"/>
        <v>0</v>
      </c>
      <c r="N314" s="3">
        <f t="shared" si="565"/>
        <v>0</v>
      </c>
      <c r="O314" s="3">
        <f t="shared" si="498"/>
        <v>0</v>
      </c>
      <c r="P314" s="3">
        <f t="shared" si="499"/>
        <v>0</v>
      </c>
      <c r="Q314" s="3">
        <f>IF(L314=0,0,IF(N314-O314=0,0,MIN(N314-O314,$D$1-$C314-SUMIF($J$15:P$15,"Snowball",$J314:P314))))</f>
        <v>0</v>
      </c>
      <c r="R314" s="3">
        <f t="shared" si="537"/>
        <v>0</v>
      </c>
      <c r="S314" s="104">
        <f t="shared" si="566"/>
        <v>0</v>
      </c>
      <c r="T314" s="3">
        <f t="shared" si="567"/>
        <v>0</v>
      </c>
      <c r="U314" s="3">
        <f t="shared" si="568"/>
        <v>0</v>
      </c>
      <c r="V314" s="3">
        <f t="shared" si="500"/>
        <v>0</v>
      </c>
      <c r="W314" s="3">
        <f t="shared" si="501"/>
        <v>0</v>
      </c>
      <c r="X314" s="3">
        <f>IF(S314=0,0,IF(U314-V314=0,0,MIN(U314-V314,$D$1-$C314-SUMIF($J$15:W$15,"Snowball",$J314:W314))))</f>
        <v>0</v>
      </c>
      <c r="Y314" s="3">
        <f t="shared" si="538"/>
        <v>0</v>
      </c>
      <c r="Z314" s="104">
        <f t="shared" si="569"/>
        <v>0</v>
      </c>
      <c r="AA314" s="3">
        <f t="shared" si="570"/>
        <v>0</v>
      </c>
      <c r="AB314" s="3">
        <f t="shared" si="571"/>
        <v>0</v>
      </c>
      <c r="AC314" s="3">
        <f t="shared" si="502"/>
        <v>0</v>
      </c>
      <c r="AD314" s="3">
        <f t="shared" si="503"/>
        <v>0</v>
      </c>
      <c r="AE314" s="3">
        <f>IF(Z314=0,0,IF(AB314-AC314=0,0,MIN(AB314-AC314,$D$1-$C314-SUMIF($J$15:AD$15,"Snowball",$J314:AD314))))</f>
        <v>0</v>
      </c>
      <c r="AF314" s="3">
        <f t="shared" si="539"/>
        <v>0</v>
      </c>
      <c r="AG314" s="104">
        <f t="shared" si="572"/>
        <v>0</v>
      </c>
      <c r="AH314" s="3">
        <f t="shared" si="573"/>
        <v>0</v>
      </c>
      <c r="AI314" s="3">
        <f t="shared" si="574"/>
        <v>0</v>
      </c>
      <c r="AJ314" s="3">
        <f t="shared" si="504"/>
        <v>0</v>
      </c>
      <c r="AK314" s="3">
        <f t="shared" si="505"/>
        <v>0</v>
      </c>
      <c r="AL314" s="3">
        <f>IF(AG314=0,0,IF(AI314-AJ314=0,0,MIN(AI314-AJ314,$D$1-$C314-SUMIF($J$15:AK$15,"Snowball",$J314:AK314))))</f>
        <v>0</v>
      </c>
      <c r="AM314" s="3">
        <f t="shared" si="540"/>
        <v>0</v>
      </c>
      <c r="AN314" s="104">
        <f t="shared" si="575"/>
        <v>0</v>
      </c>
      <c r="AO314" s="3">
        <f t="shared" si="576"/>
        <v>0</v>
      </c>
      <c r="AP314" s="3">
        <f t="shared" si="577"/>
        <v>0</v>
      </c>
      <c r="AQ314" s="3">
        <f t="shared" si="506"/>
        <v>0</v>
      </c>
      <c r="AR314" s="3">
        <f t="shared" si="507"/>
        <v>0</v>
      </c>
      <c r="AS314" s="3">
        <f>IF(AN314=0,0,IF(AP314-AQ314=0,0,MIN(AP314-AQ314,$D$1-$C314-SUMIF($J$15:AR$15,"Snowball",$J314:AR314))))</f>
        <v>0</v>
      </c>
      <c r="AT314" s="3">
        <f t="shared" si="541"/>
        <v>0</v>
      </c>
      <c r="AU314" s="104">
        <f t="shared" si="578"/>
        <v>0</v>
      </c>
      <c r="AV314" s="3">
        <f t="shared" si="579"/>
        <v>0</v>
      </c>
      <c r="AW314" s="3">
        <f t="shared" si="580"/>
        <v>0</v>
      </c>
      <c r="AX314" s="3">
        <f t="shared" si="508"/>
        <v>0</v>
      </c>
      <c r="AY314" s="3">
        <f t="shared" si="509"/>
        <v>0</v>
      </c>
      <c r="AZ314" s="3">
        <f>IF(AU314=0,0,IF(AW314-AX314=0,0,MIN(AW314-AX314,$D$1-$C314-SUMIF($J$15:AY$15,"Snowball",$J314:AY314))))</f>
        <v>0</v>
      </c>
      <c r="BA314" s="3">
        <f t="shared" si="542"/>
        <v>0</v>
      </c>
      <c r="BB314" s="104">
        <f t="shared" si="581"/>
        <v>0</v>
      </c>
      <c r="BC314" s="3">
        <f t="shared" si="582"/>
        <v>0</v>
      </c>
      <c r="BD314" s="3">
        <f t="shared" si="583"/>
        <v>0</v>
      </c>
      <c r="BE314" s="3">
        <f t="shared" si="510"/>
        <v>0</v>
      </c>
      <c r="BF314" s="3">
        <f t="shared" si="511"/>
        <v>0</v>
      </c>
      <c r="BG314" s="3">
        <f>IF(BB314=0,0,IF(BD314-BE314=0,0,MIN(BD314-BE314,$D$1-$C314-SUMIF($J$15:BF$15,"Snowball",$J314:BF314))))</f>
        <v>0</v>
      </c>
      <c r="BH314" s="3">
        <f t="shared" si="543"/>
        <v>0</v>
      </c>
      <c r="BI314" s="104">
        <f t="shared" si="584"/>
        <v>0</v>
      </c>
      <c r="BJ314" s="3">
        <f t="shared" si="585"/>
        <v>0</v>
      </c>
      <c r="BK314" s="3">
        <f t="shared" si="586"/>
        <v>0</v>
      </c>
      <c r="BL314" s="3">
        <f t="shared" si="512"/>
        <v>0</v>
      </c>
      <c r="BM314" s="3">
        <f t="shared" si="513"/>
        <v>0</v>
      </c>
      <c r="BN314" s="3">
        <f>IF(BI314=0,0,IF(BK314-BL314=0,0,MIN(BK314-BL314,$D$1-$C314-SUMIF($J$15:BM$15,"Snowball",$J314:BM314))))</f>
        <v>0</v>
      </c>
      <c r="BO314" s="3">
        <f t="shared" si="544"/>
        <v>0</v>
      </c>
      <c r="BP314" s="104">
        <f t="shared" si="587"/>
        <v>0</v>
      </c>
      <c r="BQ314" s="3">
        <f t="shared" si="588"/>
        <v>0</v>
      </c>
      <c r="BR314" s="3">
        <f t="shared" si="589"/>
        <v>0</v>
      </c>
      <c r="BS314" s="3">
        <f t="shared" si="514"/>
        <v>0</v>
      </c>
      <c r="BT314" s="3">
        <f t="shared" si="515"/>
        <v>0</v>
      </c>
      <c r="BU314" s="3">
        <f>IF(BP314=0,0,IF(BR314-BS314=0,0,MIN(BR314-BS314,$D$1-$C314-SUMIF($J$15:BT$15,"Snowball",$J314:BT314))))</f>
        <v>0</v>
      </c>
      <c r="BV314" s="3">
        <f t="shared" si="545"/>
        <v>0</v>
      </c>
      <c r="BW314" s="104">
        <f t="shared" si="590"/>
        <v>0</v>
      </c>
      <c r="BX314" s="3">
        <f t="shared" si="591"/>
        <v>0</v>
      </c>
      <c r="BY314" s="3">
        <f t="shared" si="592"/>
        <v>0</v>
      </c>
      <c r="BZ314" s="3">
        <f t="shared" si="516"/>
        <v>0</v>
      </c>
      <c r="CA314" s="3">
        <f t="shared" si="517"/>
        <v>0</v>
      </c>
      <c r="CB314" s="3">
        <f>IF(BW314=0,0,IF(BY314-BZ314=0,0,MIN(BY314-BZ314,$D$1-$C314-SUMIF($J$15:CA$15,"Snowball",$J314:CA314))))</f>
        <v>0</v>
      </c>
      <c r="CC314" s="3">
        <f t="shared" si="546"/>
        <v>0</v>
      </c>
      <c r="CD314" s="104">
        <f t="shared" si="593"/>
        <v>0</v>
      </c>
      <c r="CE314" s="3">
        <f t="shared" si="594"/>
        <v>0</v>
      </c>
      <c r="CF314" s="3">
        <f t="shared" si="595"/>
        <v>0</v>
      </c>
      <c r="CG314" s="3">
        <f t="shared" si="518"/>
        <v>0</v>
      </c>
      <c r="CH314" s="3">
        <f t="shared" si="519"/>
        <v>0</v>
      </c>
      <c r="CI314" s="3">
        <f>IF(CD314=0,0,IF(CF314-CG314=0,0,MIN(CF314-CG314,$D$1-$C314-SUMIF($J$15:CH$15,"Snowball",$J314:CH314))))</f>
        <v>0</v>
      </c>
      <c r="CJ314" s="3">
        <f t="shared" si="547"/>
        <v>0</v>
      </c>
      <c r="CK314" s="104">
        <f t="shared" si="596"/>
        <v>0</v>
      </c>
      <c r="CL314" s="3">
        <f t="shared" si="597"/>
        <v>0</v>
      </c>
      <c r="CM314" s="3">
        <f t="shared" si="598"/>
        <v>0</v>
      </c>
      <c r="CN314" s="3">
        <f t="shared" si="520"/>
        <v>0</v>
      </c>
      <c r="CO314" s="3">
        <f t="shared" si="521"/>
        <v>0</v>
      </c>
      <c r="CP314" s="3">
        <f>IF(CK314=0,0,IF(CM314-CN314=0,0,MIN(CM314-CN314,$D$1-$C314-SUMIF($J$15:CO$15,"Snowball",$J314:CO314))))</f>
        <v>0</v>
      </c>
      <c r="CQ314" s="3">
        <f t="shared" si="548"/>
        <v>0</v>
      </c>
      <c r="CR314" s="104">
        <f t="shared" si="599"/>
        <v>0</v>
      </c>
      <c r="CS314" s="3">
        <f t="shared" si="600"/>
        <v>0</v>
      </c>
      <c r="CT314" s="3">
        <f t="shared" si="601"/>
        <v>0</v>
      </c>
      <c r="CU314" s="3">
        <f t="shared" si="522"/>
        <v>0</v>
      </c>
      <c r="CV314" s="3">
        <f t="shared" si="523"/>
        <v>0</v>
      </c>
      <c r="CW314" s="3">
        <f>IF(CR314=0,0,IF(CT314-CU314=0,0,MIN(CT314-CU314,$D$1-$C314-SUMIF($J$15:CV$15,"Snowball",$J314:CV314))))</f>
        <v>0</v>
      </c>
      <c r="CX314" s="3">
        <f t="shared" si="549"/>
        <v>0</v>
      </c>
      <c r="CY314" s="104">
        <f t="shared" si="602"/>
        <v>0</v>
      </c>
      <c r="CZ314" s="3">
        <f t="shared" si="603"/>
        <v>0</v>
      </c>
      <c r="DA314" s="3">
        <f t="shared" si="604"/>
        <v>0</v>
      </c>
      <c r="DB314" s="3">
        <f t="shared" si="524"/>
        <v>0</v>
      </c>
      <c r="DC314" s="3">
        <f t="shared" si="525"/>
        <v>0</v>
      </c>
      <c r="DD314" s="3">
        <f>IF(CY314=0,0,IF(DA314-DB314=0,0,MIN(DA314-DB314,$D$1-$C314-SUMIF($J$15:DC$15,"Snowball",$J314:DC314))))</f>
        <v>0</v>
      </c>
      <c r="DE314" s="3">
        <f t="shared" si="550"/>
        <v>0</v>
      </c>
      <c r="DF314" s="104">
        <f t="shared" si="605"/>
        <v>0</v>
      </c>
      <c r="DG314" s="3">
        <f t="shared" si="606"/>
        <v>0</v>
      </c>
      <c r="DH314" s="3">
        <f t="shared" si="607"/>
        <v>0</v>
      </c>
      <c r="DI314" s="3">
        <f t="shared" si="526"/>
        <v>0</v>
      </c>
      <c r="DJ314" s="3">
        <f t="shared" si="527"/>
        <v>0</v>
      </c>
      <c r="DK314" s="3">
        <f>IF(DF314=0,0,IF(DH314-DI314=0,0,MIN(DH314-DI314,$D$1-$C314-SUMIF($J$15:DJ$15,"Snowball",$J314:DJ314))))</f>
        <v>0</v>
      </c>
      <c r="DL314" s="3">
        <f t="shared" si="551"/>
        <v>0</v>
      </c>
      <c r="DM314" s="104">
        <f t="shared" si="608"/>
        <v>0</v>
      </c>
      <c r="DN314" s="3">
        <f t="shared" si="609"/>
        <v>0</v>
      </c>
      <c r="DO314" s="3">
        <f t="shared" si="610"/>
        <v>0</v>
      </c>
      <c r="DP314" s="3">
        <f t="shared" si="528"/>
        <v>0</v>
      </c>
      <c r="DQ314" s="3">
        <f t="shared" si="529"/>
        <v>0</v>
      </c>
      <c r="DR314" s="3">
        <f>IF(DM314=0,0,IF(DO314-DP314=0,0,MIN(DO314-DP314,$D$1-$C314-SUMIF($J$15:DQ$15,"Snowball",$J314:DQ314))))</f>
        <v>0</v>
      </c>
      <c r="DS314" s="3">
        <f t="shared" si="552"/>
        <v>0</v>
      </c>
      <c r="DT314" s="104">
        <f t="shared" si="611"/>
        <v>0</v>
      </c>
      <c r="DU314" s="3">
        <f t="shared" si="612"/>
        <v>0</v>
      </c>
      <c r="DV314" s="3">
        <f t="shared" si="613"/>
        <v>0</v>
      </c>
      <c r="DW314" s="3">
        <f t="shared" si="530"/>
        <v>0</v>
      </c>
      <c r="DX314" s="3">
        <f t="shared" si="531"/>
        <v>0</v>
      </c>
      <c r="DY314" s="3">
        <f>IF(DT314=0,0,IF(DV314-DW314=0,0,MIN(DV314-DW314,$D$1-$C314-SUMIF($J$15:DX$15,"Snowball",$J314:DX314))))</f>
        <v>0</v>
      </c>
      <c r="DZ314" s="3">
        <f t="shared" si="553"/>
        <v>0</v>
      </c>
      <c r="EA314" s="104">
        <f t="shared" si="614"/>
        <v>0</v>
      </c>
      <c r="EB314" s="3">
        <f t="shared" si="615"/>
        <v>0</v>
      </c>
      <c r="EC314" s="3">
        <f t="shared" si="616"/>
        <v>0</v>
      </c>
      <c r="ED314" s="3">
        <f t="shared" si="532"/>
        <v>0</v>
      </c>
      <c r="EE314" s="3">
        <f t="shared" si="533"/>
        <v>0</v>
      </c>
      <c r="EF314" s="3">
        <f>IF(EA314=0,0,IF(EC314-ED314=0,0,MIN(EC314-ED314,$D$1-$C314-SUMIF($J$15:EE$15,"Snowball",$J314:EE314))))</f>
        <v>0</v>
      </c>
      <c r="EG314" s="3">
        <f t="shared" si="554"/>
        <v>0</v>
      </c>
      <c r="EH314" s="104">
        <f t="shared" si="617"/>
        <v>0</v>
      </c>
      <c r="EI314" s="3">
        <f t="shared" si="618"/>
        <v>0</v>
      </c>
      <c r="EJ314" s="3">
        <f t="shared" si="619"/>
        <v>0</v>
      </c>
      <c r="EK314" s="3">
        <f t="shared" si="534"/>
        <v>0</v>
      </c>
      <c r="EL314" s="3">
        <f t="shared" si="535"/>
        <v>0</v>
      </c>
      <c r="EM314" s="3">
        <f>IF(EH314=0,0,IF(EJ314-EK314=0,0,MIN(EJ314-EK314,$D$1-$C314-SUMIF($J$15:EL$15,"Snowball",$J314:EL314))))</f>
        <v>0</v>
      </c>
      <c r="EN314" s="3">
        <f t="shared" si="555"/>
        <v>0</v>
      </c>
    </row>
    <row r="315" spans="1:144" x14ac:dyDescent="0.25">
      <c r="A315" s="1" t="s">
        <v>315</v>
      </c>
      <c r="B315" s="76">
        <f t="shared" si="556"/>
        <v>0</v>
      </c>
      <c r="C315" s="3">
        <f t="shared" si="557"/>
        <v>0</v>
      </c>
      <c r="D315" s="101">
        <f t="shared" si="558"/>
        <v>0</v>
      </c>
      <c r="E315" s="104">
        <f t="shared" si="559"/>
        <v>0</v>
      </c>
      <c r="F315" s="3">
        <f t="shared" si="560"/>
        <v>0</v>
      </c>
      <c r="G315" s="3">
        <f t="shared" si="561"/>
        <v>0</v>
      </c>
      <c r="H315" s="3">
        <f t="shared" si="496"/>
        <v>0</v>
      </c>
      <c r="I315" s="3">
        <f t="shared" si="497"/>
        <v>0</v>
      </c>
      <c r="J315" s="3">
        <f t="shared" si="562"/>
        <v>0</v>
      </c>
      <c r="K315" s="3">
        <f t="shared" si="536"/>
        <v>0</v>
      </c>
      <c r="L315" s="104">
        <f t="shared" si="563"/>
        <v>0</v>
      </c>
      <c r="M315" s="3">
        <f t="shared" si="564"/>
        <v>0</v>
      </c>
      <c r="N315" s="3">
        <f t="shared" si="565"/>
        <v>0</v>
      </c>
      <c r="O315" s="3">
        <f t="shared" si="498"/>
        <v>0</v>
      </c>
      <c r="P315" s="3">
        <f t="shared" si="499"/>
        <v>0</v>
      </c>
      <c r="Q315" s="3">
        <f>IF(L315=0,0,IF(N315-O315=0,0,MIN(N315-O315,$D$1-$C315-SUMIF($J$15:P$15,"Snowball",$J315:P315))))</f>
        <v>0</v>
      </c>
      <c r="R315" s="3">
        <f t="shared" si="537"/>
        <v>0</v>
      </c>
      <c r="S315" s="104">
        <f t="shared" si="566"/>
        <v>0</v>
      </c>
      <c r="T315" s="3">
        <f t="shared" si="567"/>
        <v>0</v>
      </c>
      <c r="U315" s="3">
        <f t="shared" si="568"/>
        <v>0</v>
      </c>
      <c r="V315" s="3">
        <f t="shared" si="500"/>
        <v>0</v>
      </c>
      <c r="W315" s="3">
        <f t="shared" si="501"/>
        <v>0</v>
      </c>
      <c r="X315" s="3">
        <f>IF(S315=0,0,IF(U315-V315=0,0,MIN(U315-V315,$D$1-$C315-SUMIF($J$15:W$15,"Snowball",$J315:W315))))</f>
        <v>0</v>
      </c>
      <c r="Y315" s="3">
        <f t="shared" si="538"/>
        <v>0</v>
      </c>
      <c r="Z315" s="104">
        <f t="shared" si="569"/>
        <v>0</v>
      </c>
      <c r="AA315" s="3">
        <f t="shared" si="570"/>
        <v>0</v>
      </c>
      <c r="AB315" s="3">
        <f t="shared" si="571"/>
        <v>0</v>
      </c>
      <c r="AC315" s="3">
        <f t="shared" si="502"/>
        <v>0</v>
      </c>
      <c r="AD315" s="3">
        <f t="shared" si="503"/>
        <v>0</v>
      </c>
      <c r="AE315" s="3">
        <f>IF(Z315=0,0,IF(AB315-AC315=0,0,MIN(AB315-AC315,$D$1-$C315-SUMIF($J$15:AD$15,"Snowball",$J315:AD315))))</f>
        <v>0</v>
      </c>
      <c r="AF315" s="3">
        <f t="shared" si="539"/>
        <v>0</v>
      </c>
      <c r="AG315" s="104">
        <f t="shared" si="572"/>
        <v>0</v>
      </c>
      <c r="AH315" s="3">
        <f t="shared" si="573"/>
        <v>0</v>
      </c>
      <c r="AI315" s="3">
        <f t="shared" si="574"/>
        <v>0</v>
      </c>
      <c r="AJ315" s="3">
        <f t="shared" si="504"/>
        <v>0</v>
      </c>
      <c r="AK315" s="3">
        <f t="shared" si="505"/>
        <v>0</v>
      </c>
      <c r="AL315" s="3">
        <f>IF(AG315=0,0,IF(AI315-AJ315=0,0,MIN(AI315-AJ315,$D$1-$C315-SUMIF($J$15:AK$15,"Snowball",$J315:AK315))))</f>
        <v>0</v>
      </c>
      <c r="AM315" s="3">
        <f t="shared" si="540"/>
        <v>0</v>
      </c>
      <c r="AN315" s="104">
        <f t="shared" si="575"/>
        <v>0</v>
      </c>
      <c r="AO315" s="3">
        <f t="shared" si="576"/>
        <v>0</v>
      </c>
      <c r="AP315" s="3">
        <f t="shared" si="577"/>
        <v>0</v>
      </c>
      <c r="AQ315" s="3">
        <f t="shared" si="506"/>
        <v>0</v>
      </c>
      <c r="AR315" s="3">
        <f t="shared" si="507"/>
        <v>0</v>
      </c>
      <c r="AS315" s="3">
        <f>IF(AN315=0,0,IF(AP315-AQ315=0,0,MIN(AP315-AQ315,$D$1-$C315-SUMIF($J$15:AR$15,"Snowball",$J315:AR315))))</f>
        <v>0</v>
      </c>
      <c r="AT315" s="3">
        <f t="shared" si="541"/>
        <v>0</v>
      </c>
      <c r="AU315" s="104">
        <f t="shared" si="578"/>
        <v>0</v>
      </c>
      <c r="AV315" s="3">
        <f t="shared" si="579"/>
        <v>0</v>
      </c>
      <c r="AW315" s="3">
        <f t="shared" si="580"/>
        <v>0</v>
      </c>
      <c r="AX315" s="3">
        <f t="shared" si="508"/>
        <v>0</v>
      </c>
      <c r="AY315" s="3">
        <f t="shared" si="509"/>
        <v>0</v>
      </c>
      <c r="AZ315" s="3">
        <f>IF(AU315=0,0,IF(AW315-AX315=0,0,MIN(AW315-AX315,$D$1-$C315-SUMIF($J$15:AY$15,"Snowball",$J315:AY315))))</f>
        <v>0</v>
      </c>
      <c r="BA315" s="3">
        <f t="shared" si="542"/>
        <v>0</v>
      </c>
      <c r="BB315" s="104">
        <f t="shared" si="581"/>
        <v>0</v>
      </c>
      <c r="BC315" s="3">
        <f t="shared" si="582"/>
        <v>0</v>
      </c>
      <c r="BD315" s="3">
        <f t="shared" si="583"/>
        <v>0</v>
      </c>
      <c r="BE315" s="3">
        <f t="shared" si="510"/>
        <v>0</v>
      </c>
      <c r="BF315" s="3">
        <f t="shared" si="511"/>
        <v>0</v>
      </c>
      <c r="BG315" s="3">
        <f>IF(BB315=0,0,IF(BD315-BE315=0,0,MIN(BD315-BE315,$D$1-$C315-SUMIF($J$15:BF$15,"Snowball",$J315:BF315))))</f>
        <v>0</v>
      </c>
      <c r="BH315" s="3">
        <f t="shared" si="543"/>
        <v>0</v>
      </c>
      <c r="BI315" s="104">
        <f t="shared" si="584"/>
        <v>0</v>
      </c>
      <c r="BJ315" s="3">
        <f t="shared" si="585"/>
        <v>0</v>
      </c>
      <c r="BK315" s="3">
        <f t="shared" si="586"/>
        <v>0</v>
      </c>
      <c r="BL315" s="3">
        <f t="shared" si="512"/>
        <v>0</v>
      </c>
      <c r="BM315" s="3">
        <f t="shared" si="513"/>
        <v>0</v>
      </c>
      <c r="BN315" s="3">
        <f>IF(BI315=0,0,IF(BK315-BL315=0,0,MIN(BK315-BL315,$D$1-$C315-SUMIF($J$15:BM$15,"Snowball",$J315:BM315))))</f>
        <v>0</v>
      </c>
      <c r="BO315" s="3">
        <f t="shared" si="544"/>
        <v>0</v>
      </c>
      <c r="BP315" s="104">
        <f t="shared" si="587"/>
        <v>0</v>
      </c>
      <c r="BQ315" s="3">
        <f t="shared" si="588"/>
        <v>0</v>
      </c>
      <c r="BR315" s="3">
        <f t="shared" si="589"/>
        <v>0</v>
      </c>
      <c r="BS315" s="3">
        <f t="shared" si="514"/>
        <v>0</v>
      </c>
      <c r="BT315" s="3">
        <f t="shared" si="515"/>
        <v>0</v>
      </c>
      <c r="BU315" s="3">
        <f>IF(BP315=0,0,IF(BR315-BS315=0,0,MIN(BR315-BS315,$D$1-$C315-SUMIF($J$15:BT$15,"Snowball",$J315:BT315))))</f>
        <v>0</v>
      </c>
      <c r="BV315" s="3">
        <f t="shared" si="545"/>
        <v>0</v>
      </c>
      <c r="BW315" s="104">
        <f t="shared" si="590"/>
        <v>0</v>
      </c>
      <c r="BX315" s="3">
        <f t="shared" si="591"/>
        <v>0</v>
      </c>
      <c r="BY315" s="3">
        <f t="shared" si="592"/>
        <v>0</v>
      </c>
      <c r="BZ315" s="3">
        <f t="shared" si="516"/>
        <v>0</v>
      </c>
      <c r="CA315" s="3">
        <f t="shared" si="517"/>
        <v>0</v>
      </c>
      <c r="CB315" s="3">
        <f>IF(BW315=0,0,IF(BY315-BZ315=0,0,MIN(BY315-BZ315,$D$1-$C315-SUMIF($J$15:CA$15,"Snowball",$J315:CA315))))</f>
        <v>0</v>
      </c>
      <c r="CC315" s="3">
        <f t="shared" si="546"/>
        <v>0</v>
      </c>
      <c r="CD315" s="104">
        <f t="shared" si="593"/>
        <v>0</v>
      </c>
      <c r="CE315" s="3">
        <f t="shared" si="594"/>
        <v>0</v>
      </c>
      <c r="CF315" s="3">
        <f t="shared" si="595"/>
        <v>0</v>
      </c>
      <c r="CG315" s="3">
        <f t="shared" si="518"/>
        <v>0</v>
      </c>
      <c r="CH315" s="3">
        <f t="shared" si="519"/>
        <v>0</v>
      </c>
      <c r="CI315" s="3">
        <f>IF(CD315=0,0,IF(CF315-CG315=0,0,MIN(CF315-CG315,$D$1-$C315-SUMIF($J$15:CH$15,"Snowball",$J315:CH315))))</f>
        <v>0</v>
      </c>
      <c r="CJ315" s="3">
        <f t="shared" si="547"/>
        <v>0</v>
      </c>
      <c r="CK315" s="104">
        <f t="shared" si="596"/>
        <v>0</v>
      </c>
      <c r="CL315" s="3">
        <f t="shared" si="597"/>
        <v>0</v>
      </c>
      <c r="CM315" s="3">
        <f t="shared" si="598"/>
        <v>0</v>
      </c>
      <c r="CN315" s="3">
        <f t="shared" si="520"/>
        <v>0</v>
      </c>
      <c r="CO315" s="3">
        <f t="shared" si="521"/>
        <v>0</v>
      </c>
      <c r="CP315" s="3">
        <f>IF(CK315=0,0,IF(CM315-CN315=0,0,MIN(CM315-CN315,$D$1-$C315-SUMIF($J$15:CO$15,"Snowball",$J315:CO315))))</f>
        <v>0</v>
      </c>
      <c r="CQ315" s="3">
        <f t="shared" si="548"/>
        <v>0</v>
      </c>
      <c r="CR315" s="104">
        <f t="shared" si="599"/>
        <v>0</v>
      </c>
      <c r="CS315" s="3">
        <f t="shared" si="600"/>
        <v>0</v>
      </c>
      <c r="CT315" s="3">
        <f t="shared" si="601"/>
        <v>0</v>
      </c>
      <c r="CU315" s="3">
        <f t="shared" si="522"/>
        <v>0</v>
      </c>
      <c r="CV315" s="3">
        <f t="shared" si="523"/>
        <v>0</v>
      </c>
      <c r="CW315" s="3">
        <f>IF(CR315=0,0,IF(CT315-CU315=0,0,MIN(CT315-CU315,$D$1-$C315-SUMIF($J$15:CV$15,"Snowball",$J315:CV315))))</f>
        <v>0</v>
      </c>
      <c r="CX315" s="3">
        <f t="shared" si="549"/>
        <v>0</v>
      </c>
      <c r="CY315" s="104">
        <f t="shared" si="602"/>
        <v>0</v>
      </c>
      <c r="CZ315" s="3">
        <f t="shared" si="603"/>
        <v>0</v>
      </c>
      <c r="DA315" s="3">
        <f t="shared" si="604"/>
        <v>0</v>
      </c>
      <c r="DB315" s="3">
        <f t="shared" si="524"/>
        <v>0</v>
      </c>
      <c r="DC315" s="3">
        <f t="shared" si="525"/>
        <v>0</v>
      </c>
      <c r="DD315" s="3">
        <f>IF(CY315=0,0,IF(DA315-DB315=0,0,MIN(DA315-DB315,$D$1-$C315-SUMIF($J$15:DC$15,"Snowball",$J315:DC315))))</f>
        <v>0</v>
      </c>
      <c r="DE315" s="3">
        <f t="shared" si="550"/>
        <v>0</v>
      </c>
      <c r="DF315" s="104">
        <f t="shared" si="605"/>
        <v>0</v>
      </c>
      <c r="DG315" s="3">
        <f t="shared" si="606"/>
        <v>0</v>
      </c>
      <c r="DH315" s="3">
        <f t="shared" si="607"/>
        <v>0</v>
      </c>
      <c r="DI315" s="3">
        <f t="shared" si="526"/>
        <v>0</v>
      </c>
      <c r="DJ315" s="3">
        <f t="shared" si="527"/>
        <v>0</v>
      </c>
      <c r="DK315" s="3">
        <f>IF(DF315=0,0,IF(DH315-DI315=0,0,MIN(DH315-DI315,$D$1-$C315-SUMIF($J$15:DJ$15,"Snowball",$J315:DJ315))))</f>
        <v>0</v>
      </c>
      <c r="DL315" s="3">
        <f t="shared" si="551"/>
        <v>0</v>
      </c>
      <c r="DM315" s="104">
        <f t="shared" si="608"/>
        <v>0</v>
      </c>
      <c r="DN315" s="3">
        <f t="shared" si="609"/>
        <v>0</v>
      </c>
      <c r="DO315" s="3">
        <f t="shared" si="610"/>
        <v>0</v>
      </c>
      <c r="DP315" s="3">
        <f t="shared" si="528"/>
        <v>0</v>
      </c>
      <c r="DQ315" s="3">
        <f t="shared" si="529"/>
        <v>0</v>
      </c>
      <c r="DR315" s="3">
        <f>IF(DM315=0,0,IF(DO315-DP315=0,0,MIN(DO315-DP315,$D$1-$C315-SUMIF($J$15:DQ$15,"Snowball",$J315:DQ315))))</f>
        <v>0</v>
      </c>
      <c r="DS315" s="3">
        <f t="shared" si="552"/>
        <v>0</v>
      </c>
      <c r="DT315" s="104">
        <f t="shared" si="611"/>
        <v>0</v>
      </c>
      <c r="DU315" s="3">
        <f t="shared" si="612"/>
        <v>0</v>
      </c>
      <c r="DV315" s="3">
        <f t="shared" si="613"/>
        <v>0</v>
      </c>
      <c r="DW315" s="3">
        <f t="shared" si="530"/>
        <v>0</v>
      </c>
      <c r="DX315" s="3">
        <f t="shared" si="531"/>
        <v>0</v>
      </c>
      <c r="DY315" s="3">
        <f>IF(DT315=0,0,IF(DV315-DW315=0,0,MIN(DV315-DW315,$D$1-$C315-SUMIF($J$15:DX$15,"Snowball",$J315:DX315))))</f>
        <v>0</v>
      </c>
      <c r="DZ315" s="3">
        <f t="shared" si="553"/>
        <v>0</v>
      </c>
      <c r="EA315" s="104">
        <f t="shared" si="614"/>
        <v>0</v>
      </c>
      <c r="EB315" s="3">
        <f t="shared" si="615"/>
        <v>0</v>
      </c>
      <c r="EC315" s="3">
        <f t="shared" si="616"/>
        <v>0</v>
      </c>
      <c r="ED315" s="3">
        <f t="shared" si="532"/>
        <v>0</v>
      </c>
      <c r="EE315" s="3">
        <f t="shared" si="533"/>
        <v>0</v>
      </c>
      <c r="EF315" s="3">
        <f>IF(EA315=0,0,IF(EC315-ED315=0,0,MIN(EC315-ED315,$D$1-$C315-SUMIF($J$15:EE$15,"Snowball",$J315:EE315))))</f>
        <v>0</v>
      </c>
      <c r="EG315" s="3">
        <f t="shared" si="554"/>
        <v>0</v>
      </c>
      <c r="EH315" s="104">
        <f t="shared" si="617"/>
        <v>0</v>
      </c>
      <c r="EI315" s="3">
        <f t="shared" si="618"/>
        <v>0</v>
      </c>
      <c r="EJ315" s="3">
        <f t="shared" si="619"/>
        <v>0</v>
      </c>
      <c r="EK315" s="3">
        <f t="shared" si="534"/>
        <v>0</v>
      </c>
      <c r="EL315" s="3">
        <f t="shared" si="535"/>
        <v>0</v>
      </c>
      <c r="EM315" s="3">
        <f>IF(EH315=0,0,IF(EJ315-EK315=0,0,MIN(EJ315-EK315,$D$1-$C315-SUMIF($J$15:EL$15,"Snowball",$J315:EL315))))</f>
        <v>0</v>
      </c>
      <c r="EN315" s="3">
        <f t="shared" si="555"/>
        <v>0</v>
      </c>
    </row>
    <row r="316" spans="1:144" x14ac:dyDescent="0.25">
      <c r="A316" s="1" t="s">
        <v>316</v>
      </c>
      <c r="B316" s="76">
        <f t="shared" si="556"/>
        <v>0</v>
      </c>
      <c r="C316" s="3">
        <f t="shared" si="557"/>
        <v>0</v>
      </c>
      <c r="D316" s="101">
        <f t="shared" si="558"/>
        <v>0</v>
      </c>
      <c r="E316" s="104">
        <f t="shared" si="559"/>
        <v>0</v>
      </c>
      <c r="F316" s="3">
        <f t="shared" si="560"/>
        <v>0</v>
      </c>
      <c r="G316" s="3">
        <f t="shared" si="561"/>
        <v>0</v>
      </c>
      <c r="H316" s="3">
        <f t="shared" si="496"/>
        <v>0</v>
      </c>
      <c r="I316" s="3">
        <f t="shared" si="497"/>
        <v>0</v>
      </c>
      <c r="J316" s="3">
        <f t="shared" si="562"/>
        <v>0</v>
      </c>
      <c r="K316" s="3">
        <f t="shared" si="536"/>
        <v>0</v>
      </c>
      <c r="L316" s="104">
        <f t="shared" si="563"/>
        <v>0</v>
      </c>
      <c r="M316" s="3">
        <f t="shared" si="564"/>
        <v>0</v>
      </c>
      <c r="N316" s="3">
        <f t="shared" si="565"/>
        <v>0</v>
      </c>
      <c r="O316" s="3">
        <f t="shared" si="498"/>
        <v>0</v>
      </c>
      <c r="P316" s="3">
        <f t="shared" si="499"/>
        <v>0</v>
      </c>
      <c r="Q316" s="3">
        <f>IF(L316=0,0,IF(N316-O316=0,0,MIN(N316-O316,$D$1-$C316-SUMIF($J$15:P$15,"Snowball",$J316:P316))))</f>
        <v>0</v>
      </c>
      <c r="R316" s="3">
        <f t="shared" si="537"/>
        <v>0</v>
      </c>
      <c r="S316" s="104">
        <f t="shared" si="566"/>
        <v>0</v>
      </c>
      <c r="T316" s="3">
        <f t="shared" si="567"/>
        <v>0</v>
      </c>
      <c r="U316" s="3">
        <f t="shared" si="568"/>
        <v>0</v>
      </c>
      <c r="V316" s="3">
        <f t="shared" si="500"/>
        <v>0</v>
      </c>
      <c r="W316" s="3">
        <f t="shared" si="501"/>
        <v>0</v>
      </c>
      <c r="X316" s="3">
        <f>IF(S316=0,0,IF(U316-V316=0,0,MIN(U316-V316,$D$1-$C316-SUMIF($J$15:W$15,"Snowball",$J316:W316))))</f>
        <v>0</v>
      </c>
      <c r="Y316" s="3">
        <f t="shared" si="538"/>
        <v>0</v>
      </c>
      <c r="Z316" s="104">
        <f t="shared" si="569"/>
        <v>0</v>
      </c>
      <c r="AA316" s="3">
        <f t="shared" si="570"/>
        <v>0</v>
      </c>
      <c r="AB316" s="3">
        <f t="shared" si="571"/>
        <v>0</v>
      </c>
      <c r="AC316" s="3">
        <f t="shared" si="502"/>
        <v>0</v>
      </c>
      <c r="AD316" s="3">
        <f t="shared" si="503"/>
        <v>0</v>
      </c>
      <c r="AE316" s="3">
        <f>IF(Z316=0,0,IF(AB316-AC316=0,0,MIN(AB316-AC316,$D$1-$C316-SUMIF($J$15:AD$15,"Snowball",$J316:AD316))))</f>
        <v>0</v>
      </c>
      <c r="AF316" s="3">
        <f t="shared" si="539"/>
        <v>0</v>
      </c>
      <c r="AG316" s="104">
        <f t="shared" si="572"/>
        <v>0</v>
      </c>
      <c r="AH316" s="3">
        <f t="shared" si="573"/>
        <v>0</v>
      </c>
      <c r="AI316" s="3">
        <f t="shared" si="574"/>
        <v>0</v>
      </c>
      <c r="AJ316" s="3">
        <f t="shared" si="504"/>
        <v>0</v>
      </c>
      <c r="AK316" s="3">
        <f t="shared" si="505"/>
        <v>0</v>
      </c>
      <c r="AL316" s="3">
        <f>IF(AG316=0,0,IF(AI316-AJ316=0,0,MIN(AI316-AJ316,$D$1-$C316-SUMIF($J$15:AK$15,"Snowball",$J316:AK316))))</f>
        <v>0</v>
      </c>
      <c r="AM316" s="3">
        <f t="shared" si="540"/>
        <v>0</v>
      </c>
      <c r="AN316" s="104">
        <f t="shared" si="575"/>
        <v>0</v>
      </c>
      <c r="AO316" s="3">
        <f t="shared" si="576"/>
        <v>0</v>
      </c>
      <c r="AP316" s="3">
        <f t="shared" si="577"/>
        <v>0</v>
      </c>
      <c r="AQ316" s="3">
        <f t="shared" si="506"/>
        <v>0</v>
      </c>
      <c r="AR316" s="3">
        <f t="shared" si="507"/>
        <v>0</v>
      </c>
      <c r="AS316" s="3">
        <f>IF(AN316=0,0,IF(AP316-AQ316=0,0,MIN(AP316-AQ316,$D$1-$C316-SUMIF($J$15:AR$15,"Snowball",$J316:AR316))))</f>
        <v>0</v>
      </c>
      <c r="AT316" s="3">
        <f t="shared" si="541"/>
        <v>0</v>
      </c>
      <c r="AU316" s="104">
        <f t="shared" si="578"/>
        <v>0</v>
      </c>
      <c r="AV316" s="3">
        <f t="shared" si="579"/>
        <v>0</v>
      </c>
      <c r="AW316" s="3">
        <f t="shared" si="580"/>
        <v>0</v>
      </c>
      <c r="AX316" s="3">
        <f t="shared" si="508"/>
        <v>0</v>
      </c>
      <c r="AY316" s="3">
        <f t="shared" si="509"/>
        <v>0</v>
      </c>
      <c r="AZ316" s="3">
        <f>IF(AU316=0,0,IF(AW316-AX316=0,0,MIN(AW316-AX316,$D$1-$C316-SUMIF($J$15:AY$15,"Snowball",$J316:AY316))))</f>
        <v>0</v>
      </c>
      <c r="BA316" s="3">
        <f t="shared" si="542"/>
        <v>0</v>
      </c>
      <c r="BB316" s="104">
        <f t="shared" si="581"/>
        <v>0</v>
      </c>
      <c r="BC316" s="3">
        <f t="shared" si="582"/>
        <v>0</v>
      </c>
      <c r="BD316" s="3">
        <f t="shared" si="583"/>
        <v>0</v>
      </c>
      <c r="BE316" s="3">
        <f t="shared" si="510"/>
        <v>0</v>
      </c>
      <c r="BF316" s="3">
        <f t="shared" si="511"/>
        <v>0</v>
      </c>
      <c r="BG316" s="3">
        <f>IF(BB316=0,0,IF(BD316-BE316=0,0,MIN(BD316-BE316,$D$1-$C316-SUMIF($J$15:BF$15,"Snowball",$J316:BF316))))</f>
        <v>0</v>
      </c>
      <c r="BH316" s="3">
        <f t="shared" si="543"/>
        <v>0</v>
      </c>
      <c r="BI316" s="104">
        <f t="shared" si="584"/>
        <v>0</v>
      </c>
      <c r="BJ316" s="3">
        <f t="shared" si="585"/>
        <v>0</v>
      </c>
      <c r="BK316" s="3">
        <f t="shared" si="586"/>
        <v>0</v>
      </c>
      <c r="BL316" s="3">
        <f t="shared" si="512"/>
        <v>0</v>
      </c>
      <c r="BM316" s="3">
        <f t="shared" si="513"/>
        <v>0</v>
      </c>
      <c r="BN316" s="3">
        <f>IF(BI316=0,0,IF(BK316-BL316=0,0,MIN(BK316-BL316,$D$1-$C316-SUMIF($J$15:BM$15,"Snowball",$J316:BM316))))</f>
        <v>0</v>
      </c>
      <c r="BO316" s="3">
        <f t="shared" si="544"/>
        <v>0</v>
      </c>
      <c r="BP316" s="104">
        <f t="shared" si="587"/>
        <v>0</v>
      </c>
      <c r="BQ316" s="3">
        <f t="shared" si="588"/>
        <v>0</v>
      </c>
      <c r="BR316" s="3">
        <f t="shared" si="589"/>
        <v>0</v>
      </c>
      <c r="BS316" s="3">
        <f t="shared" si="514"/>
        <v>0</v>
      </c>
      <c r="BT316" s="3">
        <f t="shared" si="515"/>
        <v>0</v>
      </c>
      <c r="BU316" s="3">
        <f>IF(BP316=0,0,IF(BR316-BS316=0,0,MIN(BR316-BS316,$D$1-$C316-SUMIF($J$15:BT$15,"Snowball",$J316:BT316))))</f>
        <v>0</v>
      </c>
      <c r="BV316" s="3">
        <f t="shared" si="545"/>
        <v>0</v>
      </c>
      <c r="BW316" s="104">
        <f t="shared" si="590"/>
        <v>0</v>
      </c>
      <c r="BX316" s="3">
        <f t="shared" si="591"/>
        <v>0</v>
      </c>
      <c r="BY316" s="3">
        <f t="shared" si="592"/>
        <v>0</v>
      </c>
      <c r="BZ316" s="3">
        <f t="shared" si="516"/>
        <v>0</v>
      </c>
      <c r="CA316" s="3">
        <f t="shared" si="517"/>
        <v>0</v>
      </c>
      <c r="CB316" s="3">
        <f>IF(BW316=0,0,IF(BY316-BZ316=0,0,MIN(BY316-BZ316,$D$1-$C316-SUMIF($J$15:CA$15,"Snowball",$J316:CA316))))</f>
        <v>0</v>
      </c>
      <c r="CC316" s="3">
        <f t="shared" si="546"/>
        <v>0</v>
      </c>
      <c r="CD316" s="104">
        <f t="shared" si="593"/>
        <v>0</v>
      </c>
      <c r="CE316" s="3">
        <f t="shared" si="594"/>
        <v>0</v>
      </c>
      <c r="CF316" s="3">
        <f t="shared" si="595"/>
        <v>0</v>
      </c>
      <c r="CG316" s="3">
        <f t="shared" si="518"/>
        <v>0</v>
      </c>
      <c r="CH316" s="3">
        <f t="shared" si="519"/>
        <v>0</v>
      </c>
      <c r="CI316" s="3">
        <f>IF(CD316=0,0,IF(CF316-CG316=0,0,MIN(CF316-CG316,$D$1-$C316-SUMIF($J$15:CH$15,"Snowball",$J316:CH316))))</f>
        <v>0</v>
      </c>
      <c r="CJ316" s="3">
        <f t="shared" si="547"/>
        <v>0</v>
      </c>
      <c r="CK316" s="104">
        <f t="shared" si="596"/>
        <v>0</v>
      </c>
      <c r="CL316" s="3">
        <f t="shared" si="597"/>
        <v>0</v>
      </c>
      <c r="CM316" s="3">
        <f t="shared" si="598"/>
        <v>0</v>
      </c>
      <c r="CN316" s="3">
        <f t="shared" si="520"/>
        <v>0</v>
      </c>
      <c r="CO316" s="3">
        <f t="shared" si="521"/>
        <v>0</v>
      </c>
      <c r="CP316" s="3">
        <f>IF(CK316=0,0,IF(CM316-CN316=0,0,MIN(CM316-CN316,$D$1-$C316-SUMIF($J$15:CO$15,"Snowball",$J316:CO316))))</f>
        <v>0</v>
      </c>
      <c r="CQ316" s="3">
        <f t="shared" si="548"/>
        <v>0</v>
      </c>
      <c r="CR316" s="104">
        <f t="shared" si="599"/>
        <v>0</v>
      </c>
      <c r="CS316" s="3">
        <f t="shared" si="600"/>
        <v>0</v>
      </c>
      <c r="CT316" s="3">
        <f t="shared" si="601"/>
        <v>0</v>
      </c>
      <c r="CU316" s="3">
        <f t="shared" si="522"/>
        <v>0</v>
      </c>
      <c r="CV316" s="3">
        <f t="shared" si="523"/>
        <v>0</v>
      </c>
      <c r="CW316" s="3">
        <f>IF(CR316=0,0,IF(CT316-CU316=0,0,MIN(CT316-CU316,$D$1-$C316-SUMIF($J$15:CV$15,"Snowball",$J316:CV316))))</f>
        <v>0</v>
      </c>
      <c r="CX316" s="3">
        <f t="shared" si="549"/>
        <v>0</v>
      </c>
      <c r="CY316" s="104">
        <f t="shared" si="602"/>
        <v>0</v>
      </c>
      <c r="CZ316" s="3">
        <f t="shared" si="603"/>
        <v>0</v>
      </c>
      <c r="DA316" s="3">
        <f t="shared" si="604"/>
        <v>0</v>
      </c>
      <c r="DB316" s="3">
        <f t="shared" si="524"/>
        <v>0</v>
      </c>
      <c r="DC316" s="3">
        <f t="shared" si="525"/>
        <v>0</v>
      </c>
      <c r="DD316" s="3">
        <f>IF(CY316=0,0,IF(DA316-DB316=0,0,MIN(DA316-DB316,$D$1-$C316-SUMIF($J$15:DC$15,"Snowball",$J316:DC316))))</f>
        <v>0</v>
      </c>
      <c r="DE316" s="3">
        <f t="shared" si="550"/>
        <v>0</v>
      </c>
      <c r="DF316" s="104">
        <f t="shared" si="605"/>
        <v>0</v>
      </c>
      <c r="DG316" s="3">
        <f t="shared" si="606"/>
        <v>0</v>
      </c>
      <c r="DH316" s="3">
        <f t="shared" si="607"/>
        <v>0</v>
      </c>
      <c r="DI316" s="3">
        <f t="shared" si="526"/>
        <v>0</v>
      </c>
      <c r="DJ316" s="3">
        <f t="shared" si="527"/>
        <v>0</v>
      </c>
      <c r="DK316" s="3">
        <f>IF(DF316=0,0,IF(DH316-DI316=0,0,MIN(DH316-DI316,$D$1-$C316-SUMIF($J$15:DJ$15,"Snowball",$J316:DJ316))))</f>
        <v>0</v>
      </c>
      <c r="DL316" s="3">
        <f t="shared" si="551"/>
        <v>0</v>
      </c>
      <c r="DM316" s="104">
        <f t="shared" si="608"/>
        <v>0</v>
      </c>
      <c r="DN316" s="3">
        <f t="shared" si="609"/>
        <v>0</v>
      </c>
      <c r="DO316" s="3">
        <f t="shared" si="610"/>
        <v>0</v>
      </c>
      <c r="DP316" s="3">
        <f t="shared" si="528"/>
        <v>0</v>
      </c>
      <c r="DQ316" s="3">
        <f t="shared" si="529"/>
        <v>0</v>
      </c>
      <c r="DR316" s="3">
        <f>IF(DM316=0,0,IF(DO316-DP316=0,0,MIN(DO316-DP316,$D$1-$C316-SUMIF($J$15:DQ$15,"Snowball",$J316:DQ316))))</f>
        <v>0</v>
      </c>
      <c r="DS316" s="3">
        <f t="shared" si="552"/>
        <v>0</v>
      </c>
      <c r="DT316" s="104">
        <f t="shared" si="611"/>
        <v>0</v>
      </c>
      <c r="DU316" s="3">
        <f t="shared" si="612"/>
        <v>0</v>
      </c>
      <c r="DV316" s="3">
        <f t="shared" si="613"/>
        <v>0</v>
      </c>
      <c r="DW316" s="3">
        <f t="shared" si="530"/>
        <v>0</v>
      </c>
      <c r="DX316" s="3">
        <f t="shared" si="531"/>
        <v>0</v>
      </c>
      <c r="DY316" s="3">
        <f>IF(DT316=0,0,IF(DV316-DW316=0,0,MIN(DV316-DW316,$D$1-$C316-SUMIF($J$15:DX$15,"Snowball",$J316:DX316))))</f>
        <v>0</v>
      </c>
      <c r="DZ316" s="3">
        <f t="shared" si="553"/>
        <v>0</v>
      </c>
      <c r="EA316" s="104">
        <f t="shared" si="614"/>
        <v>0</v>
      </c>
      <c r="EB316" s="3">
        <f t="shared" si="615"/>
        <v>0</v>
      </c>
      <c r="EC316" s="3">
        <f t="shared" si="616"/>
        <v>0</v>
      </c>
      <c r="ED316" s="3">
        <f t="shared" si="532"/>
        <v>0</v>
      </c>
      <c r="EE316" s="3">
        <f t="shared" si="533"/>
        <v>0</v>
      </c>
      <c r="EF316" s="3">
        <f>IF(EA316=0,0,IF(EC316-ED316=0,0,MIN(EC316-ED316,$D$1-$C316-SUMIF($J$15:EE$15,"Snowball",$J316:EE316))))</f>
        <v>0</v>
      </c>
      <c r="EG316" s="3">
        <f t="shared" si="554"/>
        <v>0</v>
      </c>
      <c r="EH316" s="104">
        <f t="shared" si="617"/>
        <v>0</v>
      </c>
      <c r="EI316" s="3">
        <f t="shared" si="618"/>
        <v>0</v>
      </c>
      <c r="EJ316" s="3">
        <f t="shared" si="619"/>
        <v>0</v>
      </c>
      <c r="EK316" s="3">
        <f t="shared" si="534"/>
        <v>0</v>
      </c>
      <c r="EL316" s="3">
        <f t="shared" si="535"/>
        <v>0</v>
      </c>
      <c r="EM316" s="3">
        <f>IF(EH316=0,0,IF(EJ316-EK316=0,0,MIN(EJ316-EK316,$D$1-$C316-SUMIF($J$15:EL$15,"Snowball",$J316:EL316))))</f>
        <v>0</v>
      </c>
      <c r="EN316" s="3">
        <f t="shared" si="555"/>
        <v>0</v>
      </c>
    </row>
    <row r="317" spans="1:144" x14ac:dyDescent="0.25">
      <c r="A317" s="1" t="s">
        <v>317</v>
      </c>
      <c r="B317" s="76">
        <f t="shared" si="556"/>
        <v>0</v>
      </c>
      <c r="C317" s="3">
        <f t="shared" si="557"/>
        <v>0</v>
      </c>
      <c r="D317" s="101">
        <f t="shared" si="558"/>
        <v>0</v>
      </c>
      <c r="E317" s="104">
        <f t="shared" si="559"/>
        <v>0</v>
      </c>
      <c r="F317" s="3">
        <f t="shared" si="560"/>
        <v>0</v>
      </c>
      <c r="G317" s="3">
        <f t="shared" si="561"/>
        <v>0</v>
      </c>
      <c r="H317" s="3">
        <f t="shared" si="496"/>
        <v>0</v>
      </c>
      <c r="I317" s="3">
        <f t="shared" si="497"/>
        <v>0</v>
      </c>
      <c r="J317" s="3">
        <f t="shared" si="562"/>
        <v>0</v>
      </c>
      <c r="K317" s="3">
        <f t="shared" si="536"/>
        <v>0</v>
      </c>
      <c r="L317" s="104">
        <f t="shared" si="563"/>
        <v>0</v>
      </c>
      <c r="M317" s="3">
        <f t="shared" si="564"/>
        <v>0</v>
      </c>
      <c r="N317" s="3">
        <f t="shared" si="565"/>
        <v>0</v>
      </c>
      <c r="O317" s="3">
        <f t="shared" si="498"/>
        <v>0</v>
      </c>
      <c r="P317" s="3">
        <f t="shared" si="499"/>
        <v>0</v>
      </c>
      <c r="Q317" s="3">
        <f>IF(L317=0,0,IF(N317-O317=0,0,MIN(N317-O317,$D$1-$C317-SUMIF($J$15:P$15,"Snowball",$J317:P317))))</f>
        <v>0</v>
      </c>
      <c r="R317" s="3">
        <f t="shared" si="537"/>
        <v>0</v>
      </c>
      <c r="S317" s="104">
        <f t="shared" si="566"/>
        <v>0</v>
      </c>
      <c r="T317" s="3">
        <f t="shared" si="567"/>
        <v>0</v>
      </c>
      <c r="U317" s="3">
        <f t="shared" si="568"/>
        <v>0</v>
      </c>
      <c r="V317" s="3">
        <f t="shared" si="500"/>
        <v>0</v>
      </c>
      <c r="W317" s="3">
        <f t="shared" si="501"/>
        <v>0</v>
      </c>
      <c r="X317" s="3">
        <f>IF(S317=0,0,IF(U317-V317=0,0,MIN(U317-V317,$D$1-$C317-SUMIF($J$15:W$15,"Snowball",$J317:W317))))</f>
        <v>0</v>
      </c>
      <c r="Y317" s="3">
        <f t="shared" si="538"/>
        <v>0</v>
      </c>
      <c r="Z317" s="104">
        <f t="shared" si="569"/>
        <v>0</v>
      </c>
      <c r="AA317" s="3">
        <f t="shared" si="570"/>
        <v>0</v>
      </c>
      <c r="AB317" s="3">
        <f t="shared" si="571"/>
        <v>0</v>
      </c>
      <c r="AC317" s="3">
        <f t="shared" si="502"/>
        <v>0</v>
      </c>
      <c r="AD317" s="3">
        <f t="shared" si="503"/>
        <v>0</v>
      </c>
      <c r="AE317" s="3">
        <f>IF(Z317=0,0,IF(AB317-AC317=0,0,MIN(AB317-AC317,$D$1-$C317-SUMIF($J$15:AD$15,"Snowball",$J317:AD317))))</f>
        <v>0</v>
      </c>
      <c r="AF317" s="3">
        <f t="shared" si="539"/>
        <v>0</v>
      </c>
      <c r="AG317" s="104">
        <f t="shared" si="572"/>
        <v>0</v>
      </c>
      <c r="AH317" s="3">
        <f t="shared" si="573"/>
        <v>0</v>
      </c>
      <c r="AI317" s="3">
        <f t="shared" si="574"/>
        <v>0</v>
      </c>
      <c r="AJ317" s="3">
        <f t="shared" si="504"/>
        <v>0</v>
      </c>
      <c r="AK317" s="3">
        <f t="shared" si="505"/>
        <v>0</v>
      </c>
      <c r="AL317" s="3">
        <f>IF(AG317=0,0,IF(AI317-AJ317=0,0,MIN(AI317-AJ317,$D$1-$C317-SUMIF($J$15:AK$15,"Snowball",$J317:AK317))))</f>
        <v>0</v>
      </c>
      <c r="AM317" s="3">
        <f t="shared" si="540"/>
        <v>0</v>
      </c>
      <c r="AN317" s="104">
        <f t="shared" si="575"/>
        <v>0</v>
      </c>
      <c r="AO317" s="3">
        <f t="shared" si="576"/>
        <v>0</v>
      </c>
      <c r="AP317" s="3">
        <f t="shared" si="577"/>
        <v>0</v>
      </c>
      <c r="AQ317" s="3">
        <f t="shared" si="506"/>
        <v>0</v>
      </c>
      <c r="AR317" s="3">
        <f t="shared" si="507"/>
        <v>0</v>
      </c>
      <c r="AS317" s="3">
        <f>IF(AN317=0,0,IF(AP317-AQ317=0,0,MIN(AP317-AQ317,$D$1-$C317-SUMIF($J$15:AR$15,"Snowball",$J317:AR317))))</f>
        <v>0</v>
      </c>
      <c r="AT317" s="3">
        <f t="shared" si="541"/>
        <v>0</v>
      </c>
      <c r="AU317" s="104">
        <f t="shared" si="578"/>
        <v>0</v>
      </c>
      <c r="AV317" s="3">
        <f t="shared" si="579"/>
        <v>0</v>
      </c>
      <c r="AW317" s="3">
        <f t="shared" si="580"/>
        <v>0</v>
      </c>
      <c r="AX317" s="3">
        <f t="shared" si="508"/>
        <v>0</v>
      </c>
      <c r="AY317" s="3">
        <f t="shared" si="509"/>
        <v>0</v>
      </c>
      <c r="AZ317" s="3">
        <f>IF(AU317=0,0,IF(AW317-AX317=0,0,MIN(AW317-AX317,$D$1-$C317-SUMIF($J$15:AY$15,"Snowball",$J317:AY317))))</f>
        <v>0</v>
      </c>
      <c r="BA317" s="3">
        <f t="shared" si="542"/>
        <v>0</v>
      </c>
      <c r="BB317" s="104">
        <f t="shared" si="581"/>
        <v>0</v>
      </c>
      <c r="BC317" s="3">
        <f t="shared" si="582"/>
        <v>0</v>
      </c>
      <c r="BD317" s="3">
        <f t="shared" si="583"/>
        <v>0</v>
      </c>
      <c r="BE317" s="3">
        <f t="shared" si="510"/>
        <v>0</v>
      </c>
      <c r="BF317" s="3">
        <f t="shared" si="511"/>
        <v>0</v>
      </c>
      <c r="BG317" s="3">
        <f>IF(BB317=0,0,IF(BD317-BE317=0,0,MIN(BD317-BE317,$D$1-$C317-SUMIF($J$15:BF$15,"Snowball",$J317:BF317))))</f>
        <v>0</v>
      </c>
      <c r="BH317" s="3">
        <f t="shared" si="543"/>
        <v>0</v>
      </c>
      <c r="BI317" s="104">
        <f t="shared" si="584"/>
        <v>0</v>
      </c>
      <c r="BJ317" s="3">
        <f t="shared" si="585"/>
        <v>0</v>
      </c>
      <c r="BK317" s="3">
        <f t="shared" si="586"/>
        <v>0</v>
      </c>
      <c r="BL317" s="3">
        <f t="shared" si="512"/>
        <v>0</v>
      </c>
      <c r="BM317" s="3">
        <f t="shared" si="513"/>
        <v>0</v>
      </c>
      <c r="BN317" s="3">
        <f>IF(BI317=0,0,IF(BK317-BL317=0,0,MIN(BK317-BL317,$D$1-$C317-SUMIF($J$15:BM$15,"Snowball",$J317:BM317))))</f>
        <v>0</v>
      </c>
      <c r="BO317" s="3">
        <f t="shared" si="544"/>
        <v>0</v>
      </c>
      <c r="BP317" s="104">
        <f t="shared" si="587"/>
        <v>0</v>
      </c>
      <c r="BQ317" s="3">
        <f t="shared" si="588"/>
        <v>0</v>
      </c>
      <c r="BR317" s="3">
        <f t="shared" si="589"/>
        <v>0</v>
      </c>
      <c r="BS317" s="3">
        <f t="shared" si="514"/>
        <v>0</v>
      </c>
      <c r="BT317" s="3">
        <f t="shared" si="515"/>
        <v>0</v>
      </c>
      <c r="BU317" s="3">
        <f>IF(BP317=0,0,IF(BR317-BS317=0,0,MIN(BR317-BS317,$D$1-$C317-SUMIF($J$15:BT$15,"Snowball",$J317:BT317))))</f>
        <v>0</v>
      </c>
      <c r="BV317" s="3">
        <f t="shared" si="545"/>
        <v>0</v>
      </c>
      <c r="BW317" s="104">
        <f t="shared" si="590"/>
        <v>0</v>
      </c>
      <c r="BX317" s="3">
        <f t="shared" si="591"/>
        <v>0</v>
      </c>
      <c r="BY317" s="3">
        <f t="shared" si="592"/>
        <v>0</v>
      </c>
      <c r="BZ317" s="3">
        <f t="shared" si="516"/>
        <v>0</v>
      </c>
      <c r="CA317" s="3">
        <f t="shared" si="517"/>
        <v>0</v>
      </c>
      <c r="CB317" s="3">
        <f>IF(BW317=0,0,IF(BY317-BZ317=0,0,MIN(BY317-BZ317,$D$1-$C317-SUMIF($J$15:CA$15,"Snowball",$J317:CA317))))</f>
        <v>0</v>
      </c>
      <c r="CC317" s="3">
        <f t="shared" si="546"/>
        <v>0</v>
      </c>
      <c r="CD317" s="104">
        <f t="shared" si="593"/>
        <v>0</v>
      </c>
      <c r="CE317" s="3">
        <f t="shared" si="594"/>
        <v>0</v>
      </c>
      <c r="CF317" s="3">
        <f t="shared" si="595"/>
        <v>0</v>
      </c>
      <c r="CG317" s="3">
        <f t="shared" si="518"/>
        <v>0</v>
      </c>
      <c r="CH317" s="3">
        <f t="shared" si="519"/>
        <v>0</v>
      </c>
      <c r="CI317" s="3">
        <f>IF(CD317=0,0,IF(CF317-CG317=0,0,MIN(CF317-CG317,$D$1-$C317-SUMIF($J$15:CH$15,"Snowball",$J317:CH317))))</f>
        <v>0</v>
      </c>
      <c r="CJ317" s="3">
        <f t="shared" si="547"/>
        <v>0</v>
      </c>
      <c r="CK317" s="104">
        <f t="shared" si="596"/>
        <v>0</v>
      </c>
      <c r="CL317" s="3">
        <f t="shared" si="597"/>
        <v>0</v>
      </c>
      <c r="CM317" s="3">
        <f t="shared" si="598"/>
        <v>0</v>
      </c>
      <c r="CN317" s="3">
        <f t="shared" si="520"/>
        <v>0</v>
      </c>
      <c r="CO317" s="3">
        <f t="shared" si="521"/>
        <v>0</v>
      </c>
      <c r="CP317" s="3">
        <f>IF(CK317=0,0,IF(CM317-CN317=0,0,MIN(CM317-CN317,$D$1-$C317-SUMIF($J$15:CO$15,"Snowball",$J317:CO317))))</f>
        <v>0</v>
      </c>
      <c r="CQ317" s="3">
        <f t="shared" si="548"/>
        <v>0</v>
      </c>
      <c r="CR317" s="104">
        <f t="shared" si="599"/>
        <v>0</v>
      </c>
      <c r="CS317" s="3">
        <f t="shared" si="600"/>
        <v>0</v>
      </c>
      <c r="CT317" s="3">
        <f t="shared" si="601"/>
        <v>0</v>
      </c>
      <c r="CU317" s="3">
        <f t="shared" si="522"/>
        <v>0</v>
      </c>
      <c r="CV317" s="3">
        <f t="shared" si="523"/>
        <v>0</v>
      </c>
      <c r="CW317" s="3">
        <f>IF(CR317=0,0,IF(CT317-CU317=0,0,MIN(CT317-CU317,$D$1-$C317-SUMIF($J$15:CV$15,"Snowball",$J317:CV317))))</f>
        <v>0</v>
      </c>
      <c r="CX317" s="3">
        <f t="shared" si="549"/>
        <v>0</v>
      </c>
      <c r="CY317" s="104">
        <f t="shared" si="602"/>
        <v>0</v>
      </c>
      <c r="CZ317" s="3">
        <f t="shared" si="603"/>
        <v>0</v>
      </c>
      <c r="DA317" s="3">
        <f t="shared" si="604"/>
        <v>0</v>
      </c>
      <c r="DB317" s="3">
        <f t="shared" si="524"/>
        <v>0</v>
      </c>
      <c r="DC317" s="3">
        <f t="shared" si="525"/>
        <v>0</v>
      </c>
      <c r="DD317" s="3">
        <f>IF(CY317=0,0,IF(DA317-DB317=0,0,MIN(DA317-DB317,$D$1-$C317-SUMIF($J$15:DC$15,"Snowball",$J317:DC317))))</f>
        <v>0</v>
      </c>
      <c r="DE317" s="3">
        <f t="shared" si="550"/>
        <v>0</v>
      </c>
      <c r="DF317" s="104">
        <f t="shared" si="605"/>
        <v>0</v>
      </c>
      <c r="DG317" s="3">
        <f t="shared" si="606"/>
        <v>0</v>
      </c>
      <c r="DH317" s="3">
        <f t="shared" si="607"/>
        <v>0</v>
      </c>
      <c r="DI317" s="3">
        <f t="shared" si="526"/>
        <v>0</v>
      </c>
      <c r="DJ317" s="3">
        <f t="shared" si="527"/>
        <v>0</v>
      </c>
      <c r="DK317" s="3">
        <f>IF(DF317=0,0,IF(DH317-DI317=0,0,MIN(DH317-DI317,$D$1-$C317-SUMIF($J$15:DJ$15,"Snowball",$J317:DJ317))))</f>
        <v>0</v>
      </c>
      <c r="DL317" s="3">
        <f t="shared" si="551"/>
        <v>0</v>
      </c>
      <c r="DM317" s="104">
        <f t="shared" si="608"/>
        <v>0</v>
      </c>
      <c r="DN317" s="3">
        <f t="shared" si="609"/>
        <v>0</v>
      </c>
      <c r="DO317" s="3">
        <f t="shared" si="610"/>
        <v>0</v>
      </c>
      <c r="DP317" s="3">
        <f t="shared" si="528"/>
        <v>0</v>
      </c>
      <c r="DQ317" s="3">
        <f t="shared" si="529"/>
        <v>0</v>
      </c>
      <c r="DR317" s="3">
        <f>IF(DM317=0,0,IF(DO317-DP317=0,0,MIN(DO317-DP317,$D$1-$C317-SUMIF($J$15:DQ$15,"Snowball",$J317:DQ317))))</f>
        <v>0</v>
      </c>
      <c r="DS317" s="3">
        <f t="shared" si="552"/>
        <v>0</v>
      </c>
      <c r="DT317" s="104">
        <f t="shared" si="611"/>
        <v>0</v>
      </c>
      <c r="DU317" s="3">
        <f t="shared" si="612"/>
        <v>0</v>
      </c>
      <c r="DV317" s="3">
        <f t="shared" si="613"/>
        <v>0</v>
      </c>
      <c r="DW317" s="3">
        <f t="shared" si="530"/>
        <v>0</v>
      </c>
      <c r="DX317" s="3">
        <f t="shared" si="531"/>
        <v>0</v>
      </c>
      <c r="DY317" s="3">
        <f>IF(DT317=0,0,IF(DV317-DW317=0,0,MIN(DV317-DW317,$D$1-$C317-SUMIF($J$15:DX$15,"Snowball",$J317:DX317))))</f>
        <v>0</v>
      </c>
      <c r="DZ317" s="3">
        <f t="shared" si="553"/>
        <v>0</v>
      </c>
      <c r="EA317" s="104">
        <f t="shared" si="614"/>
        <v>0</v>
      </c>
      <c r="EB317" s="3">
        <f t="shared" si="615"/>
        <v>0</v>
      </c>
      <c r="EC317" s="3">
        <f t="shared" si="616"/>
        <v>0</v>
      </c>
      <c r="ED317" s="3">
        <f t="shared" si="532"/>
        <v>0</v>
      </c>
      <c r="EE317" s="3">
        <f t="shared" si="533"/>
        <v>0</v>
      </c>
      <c r="EF317" s="3">
        <f>IF(EA317=0,0,IF(EC317-ED317=0,0,MIN(EC317-ED317,$D$1-$C317-SUMIF($J$15:EE$15,"Snowball",$J317:EE317))))</f>
        <v>0</v>
      </c>
      <c r="EG317" s="3">
        <f t="shared" si="554"/>
        <v>0</v>
      </c>
      <c r="EH317" s="104">
        <f t="shared" si="617"/>
        <v>0</v>
      </c>
      <c r="EI317" s="3">
        <f t="shared" si="618"/>
        <v>0</v>
      </c>
      <c r="EJ317" s="3">
        <f t="shared" si="619"/>
        <v>0</v>
      </c>
      <c r="EK317" s="3">
        <f t="shared" si="534"/>
        <v>0</v>
      </c>
      <c r="EL317" s="3">
        <f t="shared" si="535"/>
        <v>0</v>
      </c>
      <c r="EM317" s="3">
        <f>IF(EH317=0,0,IF(EJ317-EK317=0,0,MIN(EJ317-EK317,$D$1-$C317-SUMIF($J$15:EL$15,"Snowball",$J317:EL317))))</f>
        <v>0</v>
      </c>
      <c r="EN317" s="3">
        <f t="shared" si="555"/>
        <v>0</v>
      </c>
    </row>
    <row r="318" spans="1:144" x14ac:dyDescent="0.25">
      <c r="A318" s="1" t="s">
        <v>318</v>
      </c>
      <c r="B318" s="76">
        <f t="shared" si="556"/>
        <v>0</v>
      </c>
      <c r="C318" s="3">
        <f t="shared" si="557"/>
        <v>0</v>
      </c>
      <c r="D318" s="101">
        <f t="shared" si="558"/>
        <v>0</v>
      </c>
      <c r="E318" s="104">
        <f t="shared" si="559"/>
        <v>0</v>
      </c>
      <c r="F318" s="3">
        <f t="shared" si="560"/>
        <v>0</v>
      </c>
      <c r="G318" s="3">
        <f t="shared" si="561"/>
        <v>0</v>
      </c>
      <c r="H318" s="3">
        <f t="shared" si="496"/>
        <v>0</v>
      </c>
      <c r="I318" s="3">
        <f t="shared" si="497"/>
        <v>0</v>
      </c>
      <c r="J318" s="3">
        <f t="shared" si="562"/>
        <v>0</v>
      </c>
      <c r="K318" s="3">
        <f t="shared" si="536"/>
        <v>0</v>
      </c>
      <c r="L318" s="104">
        <f t="shared" si="563"/>
        <v>0</v>
      </c>
      <c r="M318" s="3">
        <f t="shared" si="564"/>
        <v>0</v>
      </c>
      <c r="N318" s="3">
        <f t="shared" si="565"/>
        <v>0</v>
      </c>
      <c r="O318" s="3">
        <f t="shared" si="498"/>
        <v>0</v>
      </c>
      <c r="P318" s="3">
        <f t="shared" si="499"/>
        <v>0</v>
      </c>
      <c r="Q318" s="3">
        <f>IF(L318=0,0,IF(N318-O318=0,0,MIN(N318-O318,$D$1-$C318-SUMIF($J$15:P$15,"Snowball",$J318:P318))))</f>
        <v>0</v>
      </c>
      <c r="R318" s="3">
        <f t="shared" si="537"/>
        <v>0</v>
      </c>
      <c r="S318" s="104">
        <f t="shared" si="566"/>
        <v>0</v>
      </c>
      <c r="T318" s="3">
        <f t="shared" si="567"/>
        <v>0</v>
      </c>
      <c r="U318" s="3">
        <f t="shared" si="568"/>
        <v>0</v>
      </c>
      <c r="V318" s="3">
        <f t="shared" si="500"/>
        <v>0</v>
      </c>
      <c r="W318" s="3">
        <f t="shared" si="501"/>
        <v>0</v>
      </c>
      <c r="X318" s="3">
        <f>IF(S318=0,0,IF(U318-V318=0,0,MIN(U318-V318,$D$1-$C318-SUMIF($J$15:W$15,"Snowball",$J318:W318))))</f>
        <v>0</v>
      </c>
      <c r="Y318" s="3">
        <f t="shared" si="538"/>
        <v>0</v>
      </c>
      <c r="Z318" s="104">
        <f t="shared" si="569"/>
        <v>0</v>
      </c>
      <c r="AA318" s="3">
        <f t="shared" si="570"/>
        <v>0</v>
      </c>
      <c r="AB318" s="3">
        <f t="shared" si="571"/>
        <v>0</v>
      </c>
      <c r="AC318" s="3">
        <f t="shared" si="502"/>
        <v>0</v>
      </c>
      <c r="AD318" s="3">
        <f t="shared" si="503"/>
        <v>0</v>
      </c>
      <c r="AE318" s="3">
        <f>IF(Z318=0,0,IF(AB318-AC318=0,0,MIN(AB318-AC318,$D$1-$C318-SUMIF($J$15:AD$15,"Snowball",$J318:AD318))))</f>
        <v>0</v>
      </c>
      <c r="AF318" s="3">
        <f t="shared" si="539"/>
        <v>0</v>
      </c>
      <c r="AG318" s="104">
        <f t="shared" si="572"/>
        <v>0</v>
      </c>
      <c r="AH318" s="3">
        <f t="shared" si="573"/>
        <v>0</v>
      </c>
      <c r="AI318" s="3">
        <f t="shared" si="574"/>
        <v>0</v>
      </c>
      <c r="AJ318" s="3">
        <f t="shared" si="504"/>
        <v>0</v>
      </c>
      <c r="AK318" s="3">
        <f t="shared" si="505"/>
        <v>0</v>
      </c>
      <c r="AL318" s="3">
        <f>IF(AG318=0,0,IF(AI318-AJ318=0,0,MIN(AI318-AJ318,$D$1-$C318-SUMIF($J$15:AK$15,"Snowball",$J318:AK318))))</f>
        <v>0</v>
      </c>
      <c r="AM318" s="3">
        <f t="shared" si="540"/>
        <v>0</v>
      </c>
      <c r="AN318" s="104">
        <f t="shared" si="575"/>
        <v>0</v>
      </c>
      <c r="AO318" s="3">
        <f t="shared" si="576"/>
        <v>0</v>
      </c>
      <c r="AP318" s="3">
        <f t="shared" si="577"/>
        <v>0</v>
      </c>
      <c r="AQ318" s="3">
        <f t="shared" si="506"/>
        <v>0</v>
      </c>
      <c r="AR318" s="3">
        <f t="shared" si="507"/>
        <v>0</v>
      </c>
      <c r="AS318" s="3">
        <f>IF(AN318=0,0,IF(AP318-AQ318=0,0,MIN(AP318-AQ318,$D$1-$C318-SUMIF($J$15:AR$15,"Snowball",$J318:AR318))))</f>
        <v>0</v>
      </c>
      <c r="AT318" s="3">
        <f t="shared" si="541"/>
        <v>0</v>
      </c>
      <c r="AU318" s="104">
        <f t="shared" si="578"/>
        <v>0</v>
      </c>
      <c r="AV318" s="3">
        <f t="shared" si="579"/>
        <v>0</v>
      </c>
      <c r="AW318" s="3">
        <f t="shared" si="580"/>
        <v>0</v>
      </c>
      <c r="AX318" s="3">
        <f t="shared" si="508"/>
        <v>0</v>
      </c>
      <c r="AY318" s="3">
        <f t="shared" si="509"/>
        <v>0</v>
      </c>
      <c r="AZ318" s="3">
        <f>IF(AU318=0,0,IF(AW318-AX318=0,0,MIN(AW318-AX318,$D$1-$C318-SUMIF($J$15:AY$15,"Snowball",$J318:AY318))))</f>
        <v>0</v>
      </c>
      <c r="BA318" s="3">
        <f t="shared" si="542"/>
        <v>0</v>
      </c>
      <c r="BB318" s="104">
        <f t="shared" si="581"/>
        <v>0</v>
      </c>
      <c r="BC318" s="3">
        <f t="shared" si="582"/>
        <v>0</v>
      </c>
      <c r="BD318" s="3">
        <f t="shared" si="583"/>
        <v>0</v>
      </c>
      <c r="BE318" s="3">
        <f t="shared" si="510"/>
        <v>0</v>
      </c>
      <c r="BF318" s="3">
        <f t="shared" si="511"/>
        <v>0</v>
      </c>
      <c r="BG318" s="3">
        <f>IF(BB318=0,0,IF(BD318-BE318=0,0,MIN(BD318-BE318,$D$1-$C318-SUMIF($J$15:BF$15,"Snowball",$J318:BF318))))</f>
        <v>0</v>
      </c>
      <c r="BH318" s="3">
        <f t="shared" si="543"/>
        <v>0</v>
      </c>
      <c r="BI318" s="104">
        <f t="shared" si="584"/>
        <v>0</v>
      </c>
      <c r="BJ318" s="3">
        <f t="shared" si="585"/>
        <v>0</v>
      </c>
      <c r="BK318" s="3">
        <f t="shared" si="586"/>
        <v>0</v>
      </c>
      <c r="BL318" s="3">
        <f t="shared" si="512"/>
        <v>0</v>
      </c>
      <c r="BM318" s="3">
        <f t="shared" si="513"/>
        <v>0</v>
      </c>
      <c r="BN318" s="3">
        <f>IF(BI318=0,0,IF(BK318-BL318=0,0,MIN(BK318-BL318,$D$1-$C318-SUMIF($J$15:BM$15,"Snowball",$J318:BM318))))</f>
        <v>0</v>
      </c>
      <c r="BO318" s="3">
        <f t="shared" si="544"/>
        <v>0</v>
      </c>
      <c r="BP318" s="104">
        <f t="shared" si="587"/>
        <v>0</v>
      </c>
      <c r="BQ318" s="3">
        <f t="shared" si="588"/>
        <v>0</v>
      </c>
      <c r="BR318" s="3">
        <f t="shared" si="589"/>
        <v>0</v>
      </c>
      <c r="BS318" s="3">
        <f t="shared" si="514"/>
        <v>0</v>
      </c>
      <c r="BT318" s="3">
        <f t="shared" si="515"/>
        <v>0</v>
      </c>
      <c r="BU318" s="3">
        <f>IF(BP318=0,0,IF(BR318-BS318=0,0,MIN(BR318-BS318,$D$1-$C318-SUMIF($J$15:BT$15,"Snowball",$J318:BT318))))</f>
        <v>0</v>
      </c>
      <c r="BV318" s="3">
        <f t="shared" si="545"/>
        <v>0</v>
      </c>
      <c r="BW318" s="104">
        <f t="shared" si="590"/>
        <v>0</v>
      </c>
      <c r="BX318" s="3">
        <f t="shared" si="591"/>
        <v>0</v>
      </c>
      <c r="BY318" s="3">
        <f t="shared" si="592"/>
        <v>0</v>
      </c>
      <c r="BZ318" s="3">
        <f t="shared" si="516"/>
        <v>0</v>
      </c>
      <c r="CA318" s="3">
        <f t="shared" si="517"/>
        <v>0</v>
      </c>
      <c r="CB318" s="3">
        <f>IF(BW318=0,0,IF(BY318-BZ318=0,0,MIN(BY318-BZ318,$D$1-$C318-SUMIF($J$15:CA$15,"Snowball",$J318:CA318))))</f>
        <v>0</v>
      </c>
      <c r="CC318" s="3">
        <f t="shared" si="546"/>
        <v>0</v>
      </c>
      <c r="CD318" s="104">
        <f t="shared" si="593"/>
        <v>0</v>
      </c>
      <c r="CE318" s="3">
        <f t="shared" si="594"/>
        <v>0</v>
      </c>
      <c r="CF318" s="3">
        <f t="shared" si="595"/>
        <v>0</v>
      </c>
      <c r="CG318" s="3">
        <f t="shared" si="518"/>
        <v>0</v>
      </c>
      <c r="CH318" s="3">
        <f t="shared" si="519"/>
        <v>0</v>
      </c>
      <c r="CI318" s="3">
        <f>IF(CD318=0,0,IF(CF318-CG318=0,0,MIN(CF318-CG318,$D$1-$C318-SUMIF($J$15:CH$15,"Snowball",$J318:CH318))))</f>
        <v>0</v>
      </c>
      <c r="CJ318" s="3">
        <f t="shared" si="547"/>
        <v>0</v>
      </c>
      <c r="CK318" s="104">
        <f t="shared" si="596"/>
        <v>0</v>
      </c>
      <c r="CL318" s="3">
        <f t="shared" si="597"/>
        <v>0</v>
      </c>
      <c r="CM318" s="3">
        <f t="shared" si="598"/>
        <v>0</v>
      </c>
      <c r="CN318" s="3">
        <f t="shared" si="520"/>
        <v>0</v>
      </c>
      <c r="CO318" s="3">
        <f t="shared" si="521"/>
        <v>0</v>
      </c>
      <c r="CP318" s="3">
        <f>IF(CK318=0,0,IF(CM318-CN318=0,0,MIN(CM318-CN318,$D$1-$C318-SUMIF($J$15:CO$15,"Snowball",$J318:CO318))))</f>
        <v>0</v>
      </c>
      <c r="CQ318" s="3">
        <f t="shared" si="548"/>
        <v>0</v>
      </c>
      <c r="CR318" s="104">
        <f t="shared" si="599"/>
        <v>0</v>
      </c>
      <c r="CS318" s="3">
        <f t="shared" si="600"/>
        <v>0</v>
      </c>
      <c r="CT318" s="3">
        <f t="shared" si="601"/>
        <v>0</v>
      </c>
      <c r="CU318" s="3">
        <f t="shared" si="522"/>
        <v>0</v>
      </c>
      <c r="CV318" s="3">
        <f t="shared" si="523"/>
        <v>0</v>
      </c>
      <c r="CW318" s="3">
        <f>IF(CR318=0,0,IF(CT318-CU318=0,0,MIN(CT318-CU318,$D$1-$C318-SUMIF($J$15:CV$15,"Snowball",$J318:CV318))))</f>
        <v>0</v>
      </c>
      <c r="CX318" s="3">
        <f t="shared" si="549"/>
        <v>0</v>
      </c>
      <c r="CY318" s="104">
        <f t="shared" si="602"/>
        <v>0</v>
      </c>
      <c r="CZ318" s="3">
        <f t="shared" si="603"/>
        <v>0</v>
      </c>
      <c r="DA318" s="3">
        <f t="shared" si="604"/>
        <v>0</v>
      </c>
      <c r="DB318" s="3">
        <f t="shared" si="524"/>
        <v>0</v>
      </c>
      <c r="DC318" s="3">
        <f t="shared" si="525"/>
        <v>0</v>
      </c>
      <c r="DD318" s="3">
        <f>IF(CY318=0,0,IF(DA318-DB318=0,0,MIN(DA318-DB318,$D$1-$C318-SUMIF($J$15:DC$15,"Snowball",$J318:DC318))))</f>
        <v>0</v>
      </c>
      <c r="DE318" s="3">
        <f t="shared" si="550"/>
        <v>0</v>
      </c>
      <c r="DF318" s="104">
        <f t="shared" si="605"/>
        <v>0</v>
      </c>
      <c r="DG318" s="3">
        <f t="shared" si="606"/>
        <v>0</v>
      </c>
      <c r="DH318" s="3">
        <f t="shared" si="607"/>
        <v>0</v>
      </c>
      <c r="DI318" s="3">
        <f t="shared" si="526"/>
        <v>0</v>
      </c>
      <c r="DJ318" s="3">
        <f t="shared" si="527"/>
        <v>0</v>
      </c>
      <c r="DK318" s="3">
        <f>IF(DF318=0,0,IF(DH318-DI318=0,0,MIN(DH318-DI318,$D$1-$C318-SUMIF($J$15:DJ$15,"Snowball",$J318:DJ318))))</f>
        <v>0</v>
      </c>
      <c r="DL318" s="3">
        <f t="shared" si="551"/>
        <v>0</v>
      </c>
      <c r="DM318" s="104">
        <f t="shared" si="608"/>
        <v>0</v>
      </c>
      <c r="DN318" s="3">
        <f t="shared" si="609"/>
        <v>0</v>
      </c>
      <c r="DO318" s="3">
        <f t="shared" si="610"/>
        <v>0</v>
      </c>
      <c r="DP318" s="3">
        <f t="shared" si="528"/>
        <v>0</v>
      </c>
      <c r="DQ318" s="3">
        <f t="shared" si="529"/>
        <v>0</v>
      </c>
      <c r="DR318" s="3">
        <f>IF(DM318=0,0,IF(DO318-DP318=0,0,MIN(DO318-DP318,$D$1-$C318-SUMIF($J$15:DQ$15,"Snowball",$J318:DQ318))))</f>
        <v>0</v>
      </c>
      <c r="DS318" s="3">
        <f t="shared" si="552"/>
        <v>0</v>
      </c>
      <c r="DT318" s="104">
        <f t="shared" si="611"/>
        <v>0</v>
      </c>
      <c r="DU318" s="3">
        <f t="shared" si="612"/>
        <v>0</v>
      </c>
      <c r="DV318" s="3">
        <f t="shared" si="613"/>
        <v>0</v>
      </c>
      <c r="DW318" s="3">
        <f t="shared" si="530"/>
        <v>0</v>
      </c>
      <c r="DX318" s="3">
        <f t="shared" si="531"/>
        <v>0</v>
      </c>
      <c r="DY318" s="3">
        <f>IF(DT318=0,0,IF(DV318-DW318=0,0,MIN(DV318-DW318,$D$1-$C318-SUMIF($J$15:DX$15,"Snowball",$J318:DX318))))</f>
        <v>0</v>
      </c>
      <c r="DZ318" s="3">
        <f t="shared" si="553"/>
        <v>0</v>
      </c>
      <c r="EA318" s="104">
        <f t="shared" si="614"/>
        <v>0</v>
      </c>
      <c r="EB318" s="3">
        <f t="shared" si="615"/>
        <v>0</v>
      </c>
      <c r="EC318" s="3">
        <f t="shared" si="616"/>
        <v>0</v>
      </c>
      <c r="ED318" s="3">
        <f t="shared" si="532"/>
        <v>0</v>
      </c>
      <c r="EE318" s="3">
        <f t="shared" si="533"/>
        <v>0</v>
      </c>
      <c r="EF318" s="3">
        <f>IF(EA318=0,0,IF(EC318-ED318=0,0,MIN(EC318-ED318,$D$1-$C318-SUMIF($J$15:EE$15,"Snowball",$J318:EE318))))</f>
        <v>0</v>
      </c>
      <c r="EG318" s="3">
        <f t="shared" si="554"/>
        <v>0</v>
      </c>
      <c r="EH318" s="104">
        <f t="shared" si="617"/>
        <v>0</v>
      </c>
      <c r="EI318" s="3">
        <f t="shared" si="618"/>
        <v>0</v>
      </c>
      <c r="EJ318" s="3">
        <f t="shared" si="619"/>
        <v>0</v>
      </c>
      <c r="EK318" s="3">
        <f t="shared" si="534"/>
        <v>0</v>
      </c>
      <c r="EL318" s="3">
        <f t="shared" si="535"/>
        <v>0</v>
      </c>
      <c r="EM318" s="3">
        <f>IF(EH318=0,0,IF(EJ318-EK318=0,0,MIN(EJ318-EK318,$D$1-$C318-SUMIF($J$15:EL$15,"Snowball",$J318:EL318))))</f>
        <v>0</v>
      </c>
      <c r="EN318" s="3">
        <f t="shared" si="555"/>
        <v>0</v>
      </c>
    </row>
    <row r="319" spans="1:144" x14ac:dyDescent="0.25">
      <c r="A319" s="1" t="s">
        <v>319</v>
      </c>
      <c r="B319" s="76">
        <f t="shared" si="556"/>
        <v>0</v>
      </c>
      <c r="C319" s="3">
        <f t="shared" si="557"/>
        <v>0</v>
      </c>
      <c r="D319" s="101">
        <f t="shared" si="558"/>
        <v>0</v>
      </c>
      <c r="E319" s="104">
        <f t="shared" si="559"/>
        <v>0</v>
      </c>
      <c r="F319" s="3">
        <f t="shared" si="560"/>
        <v>0</v>
      </c>
      <c r="G319" s="3">
        <f t="shared" si="561"/>
        <v>0</v>
      </c>
      <c r="H319" s="3">
        <f t="shared" si="496"/>
        <v>0</v>
      </c>
      <c r="I319" s="3">
        <f t="shared" si="497"/>
        <v>0</v>
      </c>
      <c r="J319" s="3">
        <f t="shared" si="562"/>
        <v>0</v>
      </c>
      <c r="K319" s="3">
        <f t="shared" si="536"/>
        <v>0</v>
      </c>
      <c r="L319" s="104">
        <f t="shared" si="563"/>
        <v>0</v>
      </c>
      <c r="M319" s="3">
        <f t="shared" si="564"/>
        <v>0</v>
      </c>
      <c r="N319" s="3">
        <f t="shared" si="565"/>
        <v>0</v>
      </c>
      <c r="O319" s="3">
        <f t="shared" si="498"/>
        <v>0</v>
      </c>
      <c r="P319" s="3">
        <f t="shared" si="499"/>
        <v>0</v>
      </c>
      <c r="Q319" s="3">
        <f>IF(L319=0,0,IF(N319-O319=0,0,MIN(N319-O319,$D$1-$C319-SUMIF($J$15:P$15,"Snowball",$J319:P319))))</f>
        <v>0</v>
      </c>
      <c r="R319" s="3">
        <f t="shared" si="537"/>
        <v>0</v>
      </c>
      <c r="S319" s="104">
        <f t="shared" si="566"/>
        <v>0</v>
      </c>
      <c r="T319" s="3">
        <f t="shared" si="567"/>
        <v>0</v>
      </c>
      <c r="U319" s="3">
        <f t="shared" si="568"/>
        <v>0</v>
      </c>
      <c r="V319" s="3">
        <f t="shared" si="500"/>
        <v>0</v>
      </c>
      <c r="W319" s="3">
        <f t="shared" si="501"/>
        <v>0</v>
      </c>
      <c r="X319" s="3">
        <f>IF(S319=0,0,IF(U319-V319=0,0,MIN(U319-V319,$D$1-$C319-SUMIF($J$15:W$15,"Snowball",$J319:W319))))</f>
        <v>0</v>
      </c>
      <c r="Y319" s="3">
        <f t="shared" si="538"/>
        <v>0</v>
      </c>
      <c r="Z319" s="104">
        <f t="shared" si="569"/>
        <v>0</v>
      </c>
      <c r="AA319" s="3">
        <f t="shared" si="570"/>
        <v>0</v>
      </c>
      <c r="AB319" s="3">
        <f t="shared" si="571"/>
        <v>0</v>
      </c>
      <c r="AC319" s="3">
        <f t="shared" si="502"/>
        <v>0</v>
      </c>
      <c r="AD319" s="3">
        <f t="shared" si="503"/>
        <v>0</v>
      </c>
      <c r="AE319" s="3">
        <f>IF(Z319=0,0,IF(AB319-AC319=0,0,MIN(AB319-AC319,$D$1-$C319-SUMIF($J$15:AD$15,"Snowball",$J319:AD319))))</f>
        <v>0</v>
      </c>
      <c r="AF319" s="3">
        <f t="shared" si="539"/>
        <v>0</v>
      </c>
      <c r="AG319" s="104">
        <f t="shared" si="572"/>
        <v>0</v>
      </c>
      <c r="AH319" s="3">
        <f t="shared" si="573"/>
        <v>0</v>
      </c>
      <c r="AI319" s="3">
        <f t="shared" si="574"/>
        <v>0</v>
      </c>
      <c r="AJ319" s="3">
        <f t="shared" si="504"/>
        <v>0</v>
      </c>
      <c r="AK319" s="3">
        <f t="shared" si="505"/>
        <v>0</v>
      </c>
      <c r="AL319" s="3">
        <f>IF(AG319=0,0,IF(AI319-AJ319=0,0,MIN(AI319-AJ319,$D$1-$C319-SUMIF($J$15:AK$15,"Snowball",$J319:AK319))))</f>
        <v>0</v>
      </c>
      <c r="AM319" s="3">
        <f t="shared" si="540"/>
        <v>0</v>
      </c>
      <c r="AN319" s="104">
        <f t="shared" si="575"/>
        <v>0</v>
      </c>
      <c r="AO319" s="3">
        <f t="shared" si="576"/>
        <v>0</v>
      </c>
      <c r="AP319" s="3">
        <f t="shared" si="577"/>
        <v>0</v>
      </c>
      <c r="AQ319" s="3">
        <f t="shared" si="506"/>
        <v>0</v>
      </c>
      <c r="AR319" s="3">
        <f t="shared" si="507"/>
        <v>0</v>
      </c>
      <c r="AS319" s="3">
        <f>IF(AN319=0,0,IF(AP319-AQ319=0,0,MIN(AP319-AQ319,$D$1-$C319-SUMIF($J$15:AR$15,"Snowball",$J319:AR319))))</f>
        <v>0</v>
      </c>
      <c r="AT319" s="3">
        <f t="shared" si="541"/>
        <v>0</v>
      </c>
      <c r="AU319" s="104">
        <f t="shared" si="578"/>
        <v>0</v>
      </c>
      <c r="AV319" s="3">
        <f t="shared" si="579"/>
        <v>0</v>
      </c>
      <c r="AW319" s="3">
        <f t="shared" si="580"/>
        <v>0</v>
      </c>
      <c r="AX319" s="3">
        <f t="shared" si="508"/>
        <v>0</v>
      </c>
      <c r="AY319" s="3">
        <f t="shared" si="509"/>
        <v>0</v>
      </c>
      <c r="AZ319" s="3">
        <f>IF(AU319=0,0,IF(AW319-AX319=0,0,MIN(AW319-AX319,$D$1-$C319-SUMIF($J$15:AY$15,"Snowball",$J319:AY319))))</f>
        <v>0</v>
      </c>
      <c r="BA319" s="3">
        <f t="shared" si="542"/>
        <v>0</v>
      </c>
      <c r="BB319" s="104">
        <f t="shared" si="581"/>
        <v>0</v>
      </c>
      <c r="BC319" s="3">
        <f t="shared" si="582"/>
        <v>0</v>
      </c>
      <c r="BD319" s="3">
        <f t="shared" si="583"/>
        <v>0</v>
      </c>
      <c r="BE319" s="3">
        <f t="shared" si="510"/>
        <v>0</v>
      </c>
      <c r="BF319" s="3">
        <f t="shared" si="511"/>
        <v>0</v>
      </c>
      <c r="BG319" s="3">
        <f>IF(BB319=0,0,IF(BD319-BE319=0,0,MIN(BD319-BE319,$D$1-$C319-SUMIF($J$15:BF$15,"Snowball",$J319:BF319))))</f>
        <v>0</v>
      </c>
      <c r="BH319" s="3">
        <f t="shared" si="543"/>
        <v>0</v>
      </c>
      <c r="BI319" s="104">
        <f t="shared" si="584"/>
        <v>0</v>
      </c>
      <c r="BJ319" s="3">
        <f t="shared" si="585"/>
        <v>0</v>
      </c>
      <c r="BK319" s="3">
        <f t="shared" si="586"/>
        <v>0</v>
      </c>
      <c r="BL319" s="3">
        <f t="shared" si="512"/>
        <v>0</v>
      </c>
      <c r="BM319" s="3">
        <f t="shared" si="513"/>
        <v>0</v>
      </c>
      <c r="BN319" s="3">
        <f>IF(BI319=0,0,IF(BK319-BL319=0,0,MIN(BK319-BL319,$D$1-$C319-SUMIF($J$15:BM$15,"Snowball",$J319:BM319))))</f>
        <v>0</v>
      </c>
      <c r="BO319" s="3">
        <f t="shared" si="544"/>
        <v>0</v>
      </c>
      <c r="BP319" s="104">
        <f t="shared" si="587"/>
        <v>0</v>
      </c>
      <c r="BQ319" s="3">
        <f t="shared" si="588"/>
        <v>0</v>
      </c>
      <c r="BR319" s="3">
        <f t="shared" si="589"/>
        <v>0</v>
      </c>
      <c r="BS319" s="3">
        <f t="shared" si="514"/>
        <v>0</v>
      </c>
      <c r="BT319" s="3">
        <f t="shared" si="515"/>
        <v>0</v>
      </c>
      <c r="BU319" s="3">
        <f>IF(BP319=0,0,IF(BR319-BS319=0,0,MIN(BR319-BS319,$D$1-$C319-SUMIF($J$15:BT$15,"Snowball",$J319:BT319))))</f>
        <v>0</v>
      </c>
      <c r="BV319" s="3">
        <f t="shared" si="545"/>
        <v>0</v>
      </c>
      <c r="BW319" s="104">
        <f t="shared" si="590"/>
        <v>0</v>
      </c>
      <c r="BX319" s="3">
        <f t="shared" si="591"/>
        <v>0</v>
      </c>
      <c r="BY319" s="3">
        <f t="shared" si="592"/>
        <v>0</v>
      </c>
      <c r="BZ319" s="3">
        <f t="shared" si="516"/>
        <v>0</v>
      </c>
      <c r="CA319" s="3">
        <f t="shared" si="517"/>
        <v>0</v>
      </c>
      <c r="CB319" s="3">
        <f>IF(BW319=0,0,IF(BY319-BZ319=0,0,MIN(BY319-BZ319,$D$1-$C319-SUMIF($J$15:CA$15,"Snowball",$J319:CA319))))</f>
        <v>0</v>
      </c>
      <c r="CC319" s="3">
        <f t="shared" si="546"/>
        <v>0</v>
      </c>
      <c r="CD319" s="104">
        <f t="shared" si="593"/>
        <v>0</v>
      </c>
      <c r="CE319" s="3">
        <f t="shared" si="594"/>
        <v>0</v>
      </c>
      <c r="CF319" s="3">
        <f t="shared" si="595"/>
        <v>0</v>
      </c>
      <c r="CG319" s="3">
        <f t="shared" si="518"/>
        <v>0</v>
      </c>
      <c r="CH319" s="3">
        <f t="shared" si="519"/>
        <v>0</v>
      </c>
      <c r="CI319" s="3">
        <f>IF(CD319=0,0,IF(CF319-CG319=0,0,MIN(CF319-CG319,$D$1-$C319-SUMIF($J$15:CH$15,"Snowball",$J319:CH319))))</f>
        <v>0</v>
      </c>
      <c r="CJ319" s="3">
        <f t="shared" si="547"/>
        <v>0</v>
      </c>
      <c r="CK319" s="104">
        <f t="shared" si="596"/>
        <v>0</v>
      </c>
      <c r="CL319" s="3">
        <f t="shared" si="597"/>
        <v>0</v>
      </c>
      <c r="CM319" s="3">
        <f t="shared" si="598"/>
        <v>0</v>
      </c>
      <c r="CN319" s="3">
        <f t="shared" si="520"/>
        <v>0</v>
      </c>
      <c r="CO319" s="3">
        <f t="shared" si="521"/>
        <v>0</v>
      </c>
      <c r="CP319" s="3">
        <f>IF(CK319=0,0,IF(CM319-CN319=0,0,MIN(CM319-CN319,$D$1-$C319-SUMIF($J$15:CO$15,"Snowball",$J319:CO319))))</f>
        <v>0</v>
      </c>
      <c r="CQ319" s="3">
        <f t="shared" si="548"/>
        <v>0</v>
      </c>
      <c r="CR319" s="104">
        <f t="shared" si="599"/>
        <v>0</v>
      </c>
      <c r="CS319" s="3">
        <f t="shared" si="600"/>
        <v>0</v>
      </c>
      <c r="CT319" s="3">
        <f t="shared" si="601"/>
        <v>0</v>
      </c>
      <c r="CU319" s="3">
        <f t="shared" si="522"/>
        <v>0</v>
      </c>
      <c r="CV319" s="3">
        <f t="shared" si="523"/>
        <v>0</v>
      </c>
      <c r="CW319" s="3">
        <f>IF(CR319=0,0,IF(CT319-CU319=0,0,MIN(CT319-CU319,$D$1-$C319-SUMIF($J$15:CV$15,"Snowball",$J319:CV319))))</f>
        <v>0</v>
      </c>
      <c r="CX319" s="3">
        <f t="shared" si="549"/>
        <v>0</v>
      </c>
      <c r="CY319" s="104">
        <f t="shared" si="602"/>
        <v>0</v>
      </c>
      <c r="CZ319" s="3">
        <f t="shared" si="603"/>
        <v>0</v>
      </c>
      <c r="DA319" s="3">
        <f t="shared" si="604"/>
        <v>0</v>
      </c>
      <c r="DB319" s="3">
        <f t="shared" si="524"/>
        <v>0</v>
      </c>
      <c r="DC319" s="3">
        <f t="shared" si="525"/>
        <v>0</v>
      </c>
      <c r="DD319" s="3">
        <f>IF(CY319=0,0,IF(DA319-DB319=0,0,MIN(DA319-DB319,$D$1-$C319-SUMIF($J$15:DC$15,"Snowball",$J319:DC319))))</f>
        <v>0</v>
      </c>
      <c r="DE319" s="3">
        <f t="shared" si="550"/>
        <v>0</v>
      </c>
      <c r="DF319" s="104">
        <f t="shared" si="605"/>
        <v>0</v>
      </c>
      <c r="DG319" s="3">
        <f t="shared" si="606"/>
        <v>0</v>
      </c>
      <c r="DH319" s="3">
        <f t="shared" si="607"/>
        <v>0</v>
      </c>
      <c r="DI319" s="3">
        <f t="shared" si="526"/>
        <v>0</v>
      </c>
      <c r="DJ319" s="3">
        <f t="shared" si="527"/>
        <v>0</v>
      </c>
      <c r="DK319" s="3">
        <f>IF(DF319=0,0,IF(DH319-DI319=0,0,MIN(DH319-DI319,$D$1-$C319-SUMIF($J$15:DJ$15,"Snowball",$J319:DJ319))))</f>
        <v>0</v>
      </c>
      <c r="DL319" s="3">
        <f t="shared" si="551"/>
        <v>0</v>
      </c>
      <c r="DM319" s="104">
        <f t="shared" si="608"/>
        <v>0</v>
      </c>
      <c r="DN319" s="3">
        <f t="shared" si="609"/>
        <v>0</v>
      </c>
      <c r="DO319" s="3">
        <f t="shared" si="610"/>
        <v>0</v>
      </c>
      <c r="DP319" s="3">
        <f t="shared" si="528"/>
        <v>0</v>
      </c>
      <c r="DQ319" s="3">
        <f t="shared" si="529"/>
        <v>0</v>
      </c>
      <c r="DR319" s="3">
        <f>IF(DM319=0,0,IF(DO319-DP319=0,0,MIN(DO319-DP319,$D$1-$C319-SUMIF($J$15:DQ$15,"Snowball",$J319:DQ319))))</f>
        <v>0</v>
      </c>
      <c r="DS319" s="3">
        <f t="shared" si="552"/>
        <v>0</v>
      </c>
      <c r="DT319" s="104">
        <f t="shared" si="611"/>
        <v>0</v>
      </c>
      <c r="DU319" s="3">
        <f t="shared" si="612"/>
        <v>0</v>
      </c>
      <c r="DV319" s="3">
        <f t="shared" si="613"/>
        <v>0</v>
      </c>
      <c r="DW319" s="3">
        <f t="shared" si="530"/>
        <v>0</v>
      </c>
      <c r="DX319" s="3">
        <f t="shared" si="531"/>
        <v>0</v>
      </c>
      <c r="DY319" s="3">
        <f>IF(DT319=0,0,IF(DV319-DW319=0,0,MIN(DV319-DW319,$D$1-$C319-SUMIF($J$15:DX$15,"Snowball",$J319:DX319))))</f>
        <v>0</v>
      </c>
      <c r="DZ319" s="3">
        <f t="shared" si="553"/>
        <v>0</v>
      </c>
      <c r="EA319" s="104">
        <f t="shared" si="614"/>
        <v>0</v>
      </c>
      <c r="EB319" s="3">
        <f t="shared" si="615"/>
        <v>0</v>
      </c>
      <c r="EC319" s="3">
        <f t="shared" si="616"/>
        <v>0</v>
      </c>
      <c r="ED319" s="3">
        <f t="shared" si="532"/>
        <v>0</v>
      </c>
      <c r="EE319" s="3">
        <f t="shared" si="533"/>
        <v>0</v>
      </c>
      <c r="EF319" s="3">
        <f>IF(EA319=0,0,IF(EC319-ED319=0,0,MIN(EC319-ED319,$D$1-$C319-SUMIF($J$15:EE$15,"Snowball",$J319:EE319))))</f>
        <v>0</v>
      </c>
      <c r="EG319" s="3">
        <f t="shared" si="554"/>
        <v>0</v>
      </c>
      <c r="EH319" s="104">
        <f t="shared" si="617"/>
        <v>0</v>
      </c>
      <c r="EI319" s="3">
        <f t="shared" si="618"/>
        <v>0</v>
      </c>
      <c r="EJ319" s="3">
        <f t="shared" si="619"/>
        <v>0</v>
      </c>
      <c r="EK319" s="3">
        <f t="shared" si="534"/>
        <v>0</v>
      </c>
      <c r="EL319" s="3">
        <f t="shared" si="535"/>
        <v>0</v>
      </c>
      <c r="EM319" s="3">
        <f>IF(EH319=0,0,IF(EJ319-EK319=0,0,MIN(EJ319-EK319,$D$1-$C319-SUMIF($J$15:EL$15,"Snowball",$J319:EL319))))</f>
        <v>0</v>
      </c>
      <c r="EN319" s="3">
        <f t="shared" si="555"/>
        <v>0</v>
      </c>
    </row>
    <row r="320" spans="1:144" x14ac:dyDescent="0.25">
      <c r="A320" s="1" t="s">
        <v>320</v>
      </c>
      <c r="B320" s="76">
        <f t="shared" si="556"/>
        <v>0</v>
      </c>
      <c r="C320" s="3">
        <f t="shared" si="557"/>
        <v>0</v>
      </c>
      <c r="D320" s="101">
        <f t="shared" si="558"/>
        <v>0</v>
      </c>
      <c r="E320" s="104">
        <f t="shared" si="559"/>
        <v>0</v>
      </c>
      <c r="F320" s="3">
        <f t="shared" si="560"/>
        <v>0</v>
      </c>
      <c r="G320" s="3">
        <f t="shared" si="561"/>
        <v>0</v>
      </c>
      <c r="H320" s="3">
        <f t="shared" si="496"/>
        <v>0</v>
      </c>
      <c r="I320" s="3">
        <f t="shared" si="497"/>
        <v>0</v>
      </c>
      <c r="J320" s="3">
        <f t="shared" si="562"/>
        <v>0</v>
      </c>
      <c r="K320" s="3">
        <f t="shared" si="536"/>
        <v>0</v>
      </c>
      <c r="L320" s="104">
        <f t="shared" si="563"/>
        <v>0</v>
      </c>
      <c r="M320" s="3">
        <f t="shared" si="564"/>
        <v>0</v>
      </c>
      <c r="N320" s="3">
        <f t="shared" si="565"/>
        <v>0</v>
      </c>
      <c r="O320" s="3">
        <f t="shared" si="498"/>
        <v>0</v>
      </c>
      <c r="P320" s="3">
        <f t="shared" si="499"/>
        <v>0</v>
      </c>
      <c r="Q320" s="3">
        <f>IF(L320=0,0,IF(N320-O320=0,0,MIN(N320-O320,$D$1-$C320-SUMIF($J$15:P$15,"Snowball",$J320:P320))))</f>
        <v>0</v>
      </c>
      <c r="R320" s="3">
        <f t="shared" si="537"/>
        <v>0</v>
      </c>
      <c r="S320" s="104">
        <f t="shared" si="566"/>
        <v>0</v>
      </c>
      <c r="T320" s="3">
        <f t="shared" si="567"/>
        <v>0</v>
      </c>
      <c r="U320" s="3">
        <f t="shared" si="568"/>
        <v>0</v>
      </c>
      <c r="V320" s="3">
        <f t="shared" si="500"/>
        <v>0</v>
      </c>
      <c r="W320" s="3">
        <f t="shared" si="501"/>
        <v>0</v>
      </c>
      <c r="X320" s="3">
        <f>IF(S320=0,0,IF(U320-V320=0,0,MIN(U320-V320,$D$1-$C320-SUMIF($J$15:W$15,"Snowball",$J320:W320))))</f>
        <v>0</v>
      </c>
      <c r="Y320" s="3">
        <f t="shared" si="538"/>
        <v>0</v>
      </c>
      <c r="Z320" s="104">
        <f t="shared" si="569"/>
        <v>0</v>
      </c>
      <c r="AA320" s="3">
        <f t="shared" si="570"/>
        <v>0</v>
      </c>
      <c r="AB320" s="3">
        <f t="shared" si="571"/>
        <v>0</v>
      </c>
      <c r="AC320" s="3">
        <f t="shared" si="502"/>
        <v>0</v>
      </c>
      <c r="AD320" s="3">
        <f t="shared" si="503"/>
        <v>0</v>
      </c>
      <c r="AE320" s="3">
        <f>IF(Z320=0,0,IF(AB320-AC320=0,0,MIN(AB320-AC320,$D$1-$C320-SUMIF($J$15:AD$15,"Snowball",$J320:AD320))))</f>
        <v>0</v>
      </c>
      <c r="AF320" s="3">
        <f t="shared" si="539"/>
        <v>0</v>
      </c>
      <c r="AG320" s="104">
        <f t="shared" si="572"/>
        <v>0</v>
      </c>
      <c r="AH320" s="3">
        <f t="shared" si="573"/>
        <v>0</v>
      </c>
      <c r="AI320" s="3">
        <f t="shared" si="574"/>
        <v>0</v>
      </c>
      <c r="AJ320" s="3">
        <f t="shared" si="504"/>
        <v>0</v>
      </c>
      <c r="AK320" s="3">
        <f t="shared" si="505"/>
        <v>0</v>
      </c>
      <c r="AL320" s="3">
        <f>IF(AG320=0,0,IF(AI320-AJ320=0,0,MIN(AI320-AJ320,$D$1-$C320-SUMIF($J$15:AK$15,"Snowball",$J320:AK320))))</f>
        <v>0</v>
      </c>
      <c r="AM320" s="3">
        <f t="shared" si="540"/>
        <v>0</v>
      </c>
      <c r="AN320" s="104">
        <f t="shared" si="575"/>
        <v>0</v>
      </c>
      <c r="AO320" s="3">
        <f t="shared" si="576"/>
        <v>0</v>
      </c>
      <c r="AP320" s="3">
        <f t="shared" si="577"/>
        <v>0</v>
      </c>
      <c r="AQ320" s="3">
        <f t="shared" si="506"/>
        <v>0</v>
      </c>
      <c r="AR320" s="3">
        <f t="shared" si="507"/>
        <v>0</v>
      </c>
      <c r="AS320" s="3">
        <f>IF(AN320=0,0,IF(AP320-AQ320=0,0,MIN(AP320-AQ320,$D$1-$C320-SUMIF($J$15:AR$15,"Snowball",$J320:AR320))))</f>
        <v>0</v>
      </c>
      <c r="AT320" s="3">
        <f t="shared" si="541"/>
        <v>0</v>
      </c>
      <c r="AU320" s="104">
        <f t="shared" si="578"/>
        <v>0</v>
      </c>
      <c r="AV320" s="3">
        <f t="shared" si="579"/>
        <v>0</v>
      </c>
      <c r="AW320" s="3">
        <f t="shared" si="580"/>
        <v>0</v>
      </c>
      <c r="AX320" s="3">
        <f t="shared" si="508"/>
        <v>0</v>
      </c>
      <c r="AY320" s="3">
        <f t="shared" si="509"/>
        <v>0</v>
      </c>
      <c r="AZ320" s="3">
        <f>IF(AU320=0,0,IF(AW320-AX320=0,0,MIN(AW320-AX320,$D$1-$C320-SUMIF($J$15:AY$15,"Snowball",$J320:AY320))))</f>
        <v>0</v>
      </c>
      <c r="BA320" s="3">
        <f t="shared" si="542"/>
        <v>0</v>
      </c>
      <c r="BB320" s="104">
        <f t="shared" si="581"/>
        <v>0</v>
      </c>
      <c r="BC320" s="3">
        <f t="shared" si="582"/>
        <v>0</v>
      </c>
      <c r="BD320" s="3">
        <f t="shared" si="583"/>
        <v>0</v>
      </c>
      <c r="BE320" s="3">
        <f t="shared" si="510"/>
        <v>0</v>
      </c>
      <c r="BF320" s="3">
        <f t="shared" si="511"/>
        <v>0</v>
      </c>
      <c r="BG320" s="3">
        <f>IF(BB320=0,0,IF(BD320-BE320=0,0,MIN(BD320-BE320,$D$1-$C320-SUMIF($J$15:BF$15,"Snowball",$J320:BF320))))</f>
        <v>0</v>
      </c>
      <c r="BH320" s="3">
        <f t="shared" si="543"/>
        <v>0</v>
      </c>
      <c r="BI320" s="104">
        <f t="shared" si="584"/>
        <v>0</v>
      </c>
      <c r="BJ320" s="3">
        <f t="shared" si="585"/>
        <v>0</v>
      </c>
      <c r="BK320" s="3">
        <f t="shared" si="586"/>
        <v>0</v>
      </c>
      <c r="BL320" s="3">
        <f t="shared" si="512"/>
        <v>0</v>
      </c>
      <c r="BM320" s="3">
        <f t="shared" si="513"/>
        <v>0</v>
      </c>
      <c r="BN320" s="3">
        <f>IF(BI320=0,0,IF(BK320-BL320=0,0,MIN(BK320-BL320,$D$1-$C320-SUMIF($J$15:BM$15,"Snowball",$J320:BM320))))</f>
        <v>0</v>
      </c>
      <c r="BO320" s="3">
        <f t="shared" si="544"/>
        <v>0</v>
      </c>
      <c r="BP320" s="104">
        <f t="shared" si="587"/>
        <v>0</v>
      </c>
      <c r="BQ320" s="3">
        <f t="shared" si="588"/>
        <v>0</v>
      </c>
      <c r="BR320" s="3">
        <f t="shared" si="589"/>
        <v>0</v>
      </c>
      <c r="BS320" s="3">
        <f t="shared" si="514"/>
        <v>0</v>
      </c>
      <c r="BT320" s="3">
        <f t="shared" si="515"/>
        <v>0</v>
      </c>
      <c r="BU320" s="3">
        <f>IF(BP320=0,0,IF(BR320-BS320=0,0,MIN(BR320-BS320,$D$1-$C320-SUMIF($J$15:BT$15,"Snowball",$J320:BT320))))</f>
        <v>0</v>
      </c>
      <c r="BV320" s="3">
        <f t="shared" si="545"/>
        <v>0</v>
      </c>
      <c r="BW320" s="104">
        <f t="shared" si="590"/>
        <v>0</v>
      </c>
      <c r="BX320" s="3">
        <f t="shared" si="591"/>
        <v>0</v>
      </c>
      <c r="BY320" s="3">
        <f t="shared" si="592"/>
        <v>0</v>
      </c>
      <c r="BZ320" s="3">
        <f t="shared" si="516"/>
        <v>0</v>
      </c>
      <c r="CA320" s="3">
        <f t="shared" si="517"/>
        <v>0</v>
      </c>
      <c r="CB320" s="3">
        <f>IF(BW320=0,0,IF(BY320-BZ320=0,0,MIN(BY320-BZ320,$D$1-$C320-SUMIF($J$15:CA$15,"Snowball",$J320:CA320))))</f>
        <v>0</v>
      </c>
      <c r="CC320" s="3">
        <f t="shared" si="546"/>
        <v>0</v>
      </c>
      <c r="CD320" s="104">
        <f t="shared" si="593"/>
        <v>0</v>
      </c>
      <c r="CE320" s="3">
        <f t="shared" si="594"/>
        <v>0</v>
      </c>
      <c r="CF320" s="3">
        <f t="shared" si="595"/>
        <v>0</v>
      </c>
      <c r="CG320" s="3">
        <f t="shared" si="518"/>
        <v>0</v>
      </c>
      <c r="CH320" s="3">
        <f t="shared" si="519"/>
        <v>0</v>
      </c>
      <c r="CI320" s="3">
        <f>IF(CD320=0,0,IF(CF320-CG320=0,0,MIN(CF320-CG320,$D$1-$C320-SUMIF($J$15:CH$15,"Snowball",$J320:CH320))))</f>
        <v>0</v>
      </c>
      <c r="CJ320" s="3">
        <f t="shared" si="547"/>
        <v>0</v>
      </c>
      <c r="CK320" s="104">
        <f t="shared" si="596"/>
        <v>0</v>
      </c>
      <c r="CL320" s="3">
        <f t="shared" si="597"/>
        <v>0</v>
      </c>
      <c r="CM320" s="3">
        <f t="shared" si="598"/>
        <v>0</v>
      </c>
      <c r="CN320" s="3">
        <f t="shared" si="520"/>
        <v>0</v>
      </c>
      <c r="CO320" s="3">
        <f t="shared" si="521"/>
        <v>0</v>
      </c>
      <c r="CP320" s="3">
        <f>IF(CK320=0,0,IF(CM320-CN320=0,0,MIN(CM320-CN320,$D$1-$C320-SUMIF($J$15:CO$15,"Snowball",$J320:CO320))))</f>
        <v>0</v>
      </c>
      <c r="CQ320" s="3">
        <f t="shared" si="548"/>
        <v>0</v>
      </c>
      <c r="CR320" s="104">
        <f t="shared" si="599"/>
        <v>0</v>
      </c>
      <c r="CS320" s="3">
        <f t="shared" si="600"/>
        <v>0</v>
      </c>
      <c r="CT320" s="3">
        <f t="shared" si="601"/>
        <v>0</v>
      </c>
      <c r="CU320" s="3">
        <f t="shared" si="522"/>
        <v>0</v>
      </c>
      <c r="CV320" s="3">
        <f t="shared" si="523"/>
        <v>0</v>
      </c>
      <c r="CW320" s="3">
        <f>IF(CR320=0,0,IF(CT320-CU320=0,0,MIN(CT320-CU320,$D$1-$C320-SUMIF($J$15:CV$15,"Snowball",$J320:CV320))))</f>
        <v>0</v>
      </c>
      <c r="CX320" s="3">
        <f t="shared" si="549"/>
        <v>0</v>
      </c>
      <c r="CY320" s="104">
        <f t="shared" si="602"/>
        <v>0</v>
      </c>
      <c r="CZ320" s="3">
        <f t="shared" si="603"/>
        <v>0</v>
      </c>
      <c r="DA320" s="3">
        <f t="shared" si="604"/>
        <v>0</v>
      </c>
      <c r="DB320" s="3">
        <f t="shared" si="524"/>
        <v>0</v>
      </c>
      <c r="DC320" s="3">
        <f t="shared" si="525"/>
        <v>0</v>
      </c>
      <c r="DD320" s="3">
        <f>IF(CY320=0,0,IF(DA320-DB320=0,0,MIN(DA320-DB320,$D$1-$C320-SUMIF($J$15:DC$15,"Snowball",$J320:DC320))))</f>
        <v>0</v>
      </c>
      <c r="DE320" s="3">
        <f t="shared" si="550"/>
        <v>0</v>
      </c>
      <c r="DF320" s="104">
        <f t="shared" si="605"/>
        <v>0</v>
      </c>
      <c r="DG320" s="3">
        <f t="shared" si="606"/>
        <v>0</v>
      </c>
      <c r="DH320" s="3">
        <f t="shared" si="607"/>
        <v>0</v>
      </c>
      <c r="DI320" s="3">
        <f t="shared" si="526"/>
        <v>0</v>
      </c>
      <c r="DJ320" s="3">
        <f t="shared" si="527"/>
        <v>0</v>
      </c>
      <c r="DK320" s="3">
        <f>IF(DF320=0,0,IF(DH320-DI320=0,0,MIN(DH320-DI320,$D$1-$C320-SUMIF($J$15:DJ$15,"Snowball",$J320:DJ320))))</f>
        <v>0</v>
      </c>
      <c r="DL320" s="3">
        <f t="shared" si="551"/>
        <v>0</v>
      </c>
      <c r="DM320" s="104">
        <f t="shared" si="608"/>
        <v>0</v>
      </c>
      <c r="DN320" s="3">
        <f t="shared" si="609"/>
        <v>0</v>
      </c>
      <c r="DO320" s="3">
        <f t="shared" si="610"/>
        <v>0</v>
      </c>
      <c r="DP320" s="3">
        <f t="shared" si="528"/>
        <v>0</v>
      </c>
      <c r="DQ320" s="3">
        <f t="shared" si="529"/>
        <v>0</v>
      </c>
      <c r="DR320" s="3">
        <f>IF(DM320=0,0,IF(DO320-DP320=0,0,MIN(DO320-DP320,$D$1-$C320-SUMIF($J$15:DQ$15,"Snowball",$J320:DQ320))))</f>
        <v>0</v>
      </c>
      <c r="DS320" s="3">
        <f t="shared" si="552"/>
        <v>0</v>
      </c>
      <c r="DT320" s="104">
        <f t="shared" si="611"/>
        <v>0</v>
      </c>
      <c r="DU320" s="3">
        <f t="shared" si="612"/>
        <v>0</v>
      </c>
      <c r="DV320" s="3">
        <f t="shared" si="613"/>
        <v>0</v>
      </c>
      <c r="DW320" s="3">
        <f t="shared" si="530"/>
        <v>0</v>
      </c>
      <c r="DX320" s="3">
        <f t="shared" si="531"/>
        <v>0</v>
      </c>
      <c r="DY320" s="3">
        <f>IF(DT320=0,0,IF(DV320-DW320=0,0,MIN(DV320-DW320,$D$1-$C320-SUMIF($J$15:DX$15,"Snowball",$J320:DX320))))</f>
        <v>0</v>
      </c>
      <c r="DZ320" s="3">
        <f t="shared" si="553"/>
        <v>0</v>
      </c>
      <c r="EA320" s="104">
        <f t="shared" si="614"/>
        <v>0</v>
      </c>
      <c r="EB320" s="3">
        <f t="shared" si="615"/>
        <v>0</v>
      </c>
      <c r="EC320" s="3">
        <f t="shared" si="616"/>
        <v>0</v>
      </c>
      <c r="ED320" s="3">
        <f t="shared" si="532"/>
        <v>0</v>
      </c>
      <c r="EE320" s="3">
        <f t="shared" si="533"/>
        <v>0</v>
      </c>
      <c r="EF320" s="3">
        <f>IF(EA320=0,0,IF(EC320-ED320=0,0,MIN(EC320-ED320,$D$1-$C320-SUMIF($J$15:EE$15,"Snowball",$J320:EE320))))</f>
        <v>0</v>
      </c>
      <c r="EG320" s="3">
        <f t="shared" si="554"/>
        <v>0</v>
      </c>
      <c r="EH320" s="104">
        <f t="shared" si="617"/>
        <v>0</v>
      </c>
      <c r="EI320" s="3">
        <f t="shared" si="618"/>
        <v>0</v>
      </c>
      <c r="EJ320" s="3">
        <f t="shared" si="619"/>
        <v>0</v>
      </c>
      <c r="EK320" s="3">
        <f t="shared" si="534"/>
        <v>0</v>
      </c>
      <c r="EL320" s="3">
        <f t="shared" si="535"/>
        <v>0</v>
      </c>
      <c r="EM320" s="3">
        <f>IF(EH320=0,0,IF(EJ320-EK320=0,0,MIN(EJ320-EK320,$D$1-$C320-SUMIF($J$15:EL$15,"Snowball",$J320:EL320))))</f>
        <v>0</v>
      </c>
      <c r="EN320" s="3">
        <f t="shared" si="555"/>
        <v>0</v>
      </c>
    </row>
    <row r="321" spans="1:144" x14ac:dyDescent="0.25">
      <c r="A321" s="1" t="s">
        <v>321</v>
      </c>
      <c r="B321" s="76">
        <f t="shared" si="556"/>
        <v>0</v>
      </c>
      <c r="C321" s="3">
        <f t="shared" si="557"/>
        <v>0</v>
      </c>
      <c r="D321" s="101">
        <f t="shared" si="558"/>
        <v>0</v>
      </c>
      <c r="E321" s="104">
        <f t="shared" si="559"/>
        <v>0</v>
      </c>
      <c r="F321" s="3">
        <f t="shared" si="560"/>
        <v>0</v>
      </c>
      <c r="G321" s="3">
        <f t="shared" si="561"/>
        <v>0</v>
      </c>
      <c r="H321" s="3">
        <f t="shared" si="496"/>
        <v>0</v>
      </c>
      <c r="I321" s="3">
        <f t="shared" si="497"/>
        <v>0</v>
      </c>
      <c r="J321" s="3">
        <f t="shared" si="562"/>
        <v>0</v>
      </c>
      <c r="K321" s="3">
        <f t="shared" si="536"/>
        <v>0</v>
      </c>
      <c r="L321" s="104">
        <f t="shared" si="563"/>
        <v>0</v>
      </c>
      <c r="M321" s="3">
        <f t="shared" si="564"/>
        <v>0</v>
      </c>
      <c r="N321" s="3">
        <f t="shared" si="565"/>
        <v>0</v>
      </c>
      <c r="O321" s="3">
        <f t="shared" si="498"/>
        <v>0</v>
      </c>
      <c r="P321" s="3">
        <f t="shared" si="499"/>
        <v>0</v>
      </c>
      <c r="Q321" s="3">
        <f>IF(L321=0,0,IF(N321-O321=0,0,MIN(N321-O321,$D$1-$C321-SUMIF($J$15:P$15,"Snowball",$J321:P321))))</f>
        <v>0</v>
      </c>
      <c r="R321" s="3">
        <f t="shared" si="537"/>
        <v>0</v>
      </c>
      <c r="S321" s="104">
        <f t="shared" si="566"/>
        <v>0</v>
      </c>
      <c r="T321" s="3">
        <f t="shared" si="567"/>
        <v>0</v>
      </c>
      <c r="U321" s="3">
        <f t="shared" si="568"/>
        <v>0</v>
      </c>
      <c r="V321" s="3">
        <f t="shared" si="500"/>
        <v>0</v>
      </c>
      <c r="W321" s="3">
        <f t="shared" si="501"/>
        <v>0</v>
      </c>
      <c r="X321" s="3">
        <f>IF(S321=0,0,IF(U321-V321=0,0,MIN(U321-V321,$D$1-$C321-SUMIF($J$15:W$15,"Snowball",$J321:W321))))</f>
        <v>0</v>
      </c>
      <c r="Y321" s="3">
        <f t="shared" si="538"/>
        <v>0</v>
      </c>
      <c r="Z321" s="104">
        <f t="shared" si="569"/>
        <v>0</v>
      </c>
      <c r="AA321" s="3">
        <f t="shared" si="570"/>
        <v>0</v>
      </c>
      <c r="AB321" s="3">
        <f t="shared" si="571"/>
        <v>0</v>
      </c>
      <c r="AC321" s="3">
        <f t="shared" si="502"/>
        <v>0</v>
      </c>
      <c r="AD321" s="3">
        <f t="shared" si="503"/>
        <v>0</v>
      </c>
      <c r="AE321" s="3">
        <f>IF(Z321=0,0,IF(AB321-AC321=0,0,MIN(AB321-AC321,$D$1-$C321-SUMIF($J$15:AD$15,"Snowball",$J321:AD321))))</f>
        <v>0</v>
      </c>
      <c r="AF321" s="3">
        <f t="shared" si="539"/>
        <v>0</v>
      </c>
      <c r="AG321" s="104">
        <f t="shared" si="572"/>
        <v>0</v>
      </c>
      <c r="AH321" s="3">
        <f t="shared" si="573"/>
        <v>0</v>
      </c>
      <c r="AI321" s="3">
        <f t="shared" si="574"/>
        <v>0</v>
      </c>
      <c r="AJ321" s="3">
        <f t="shared" si="504"/>
        <v>0</v>
      </c>
      <c r="AK321" s="3">
        <f t="shared" si="505"/>
        <v>0</v>
      </c>
      <c r="AL321" s="3">
        <f>IF(AG321=0,0,IF(AI321-AJ321=0,0,MIN(AI321-AJ321,$D$1-$C321-SUMIF($J$15:AK$15,"Snowball",$J321:AK321))))</f>
        <v>0</v>
      </c>
      <c r="AM321" s="3">
        <f t="shared" si="540"/>
        <v>0</v>
      </c>
      <c r="AN321" s="104">
        <f t="shared" si="575"/>
        <v>0</v>
      </c>
      <c r="AO321" s="3">
        <f t="shared" si="576"/>
        <v>0</v>
      </c>
      <c r="AP321" s="3">
        <f t="shared" si="577"/>
        <v>0</v>
      </c>
      <c r="AQ321" s="3">
        <f t="shared" si="506"/>
        <v>0</v>
      </c>
      <c r="AR321" s="3">
        <f t="shared" si="507"/>
        <v>0</v>
      </c>
      <c r="AS321" s="3">
        <f>IF(AN321=0,0,IF(AP321-AQ321=0,0,MIN(AP321-AQ321,$D$1-$C321-SUMIF($J$15:AR$15,"Snowball",$J321:AR321))))</f>
        <v>0</v>
      </c>
      <c r="AT321" s="3">
        <f t="shared" si="541"/>
        <v>0</v>
      </c>
      <c r="AU321" s="104">
        <f t="shared" si="578"/>
        <v>0</v>
      </c>
      <c r="AV321" s="3">
        <f t="shared" si="579"/>
        <v>0</v>
      </c>
      <c r="AW321" s="3">
        <f t="shared" si="580"/>
        <v>0</v>
      </c>
      <c r="AX321" s="3">
        <f t="shared" si="508"/>
        <v>0</v>
      </c>
      <c r="AY321" s="3">
        <f t="shared" si="509"/>
        <v>0</v>
      </c>
      <c r="AZ321" s="3">
        <f>IF(AU321=0,0,IF(AW321-AX321=0,0,MIN(AW321-AX321,$D$1-$C321-SUMIF($J$15:AY$15,"Snowball",$J321:AY321))))</f>
        <v>0</v>
      </c>
      <c r="BA321" s="3">
        <f t="shared" si="542"/>
        <v>0</v>
      </c>
      <c r="BB321" s="104">
        <f t="shared" si="581"/>
        <v>0</v>
      </c>
      <c r="BC321" s="3">
        <f t="shared" si="582"/>
        <v>0</v>
      </c>
      <c r="BD321" s="3">
        <f t="shared" si="583"/>
        <v>0</v>
      </c>
      <c r="BE321" s="3">
        <f t="shared" si="510"/>
        <v>0</v>
      </c>
      <c r="BF321" s="3">
        <f t="shared" si="511"/>
        <v>0</v>
      </c>
      <c r="BG321" s="3">
        <f>IF(BB321=0,0,IF(BD321-BE321=0,0,MIN(BD321-BE321,$D$1-$C321-SUMIF($J$15:BF$15,"Snowball",$J321:BF321))))</f>
        <v>0</v>
      </c>
      <c r="BH321" s="3">
        <f t="shared" si="543"/>
        <v>0</v>
      </c>
      <c r="BI321" s="104">
        <f t="shared" si="584"/>
        <v>0</v>
      </c>
      <c r="BJ321" s="3">
        <f t="shared" si="585"/>
        <v>0</v>
      </c>
      <c r="BK321" s="3">
        <f t="shared" si="586"/>
        <v>0</v>
      </c>
      <c r="BL321" s="3">
        <f t="shared" si="512"/>
        <v>0</v>
      </c>
      <c r="BM321" s="3">
        <f t="shared" si="513"/>
        <v>0</v>
      </c>
      <c r="BN321" s="3">
        <f>IF(BI321=0,0,IF(BK321-BL321=0,0,MIN(BK321-BL321,$D$1-$C321-SUMIF($J$15:BM$15,"Snowball",$J321:BM321))))</f>
        <v>0</v>
      </c>
      <c r="BO321" s="3">
        <f t="shared" si="544"/>
        <v>0</v>
      </c>
      <c r="BP321" s="104">
        <f t="shared" si="587"/>
        <v>0</v>
      </c>
      <c r="BQ321" s="3">
        <f t="shared" si="588"/>
        <v>0</v>
      </c>
      <c r="BR321" s="3">
        <f t="shared" si="589"/>
        <v>0</v>
      </c>
      <c r="BS321" s="3">
        <f t="shared" si="514"/>
        <v>0</v>
      </c>
      <c r="BT321" s="3">
        <f t="shared" si="515"/>
        <v>0</v>
      </c>
      <c r="BU321" s="3">
        <f>IF(BP321=0,0,IF(BR321-BS321=0,0,MIN(BR321-BS321,$D$1-$C321-SUMIF($J$15:BT$15,"Snowball",$J321:BT321))))</f>
        <v>0</v>
      </c>
      <c r="BV321" s="3">
        <f t="shared" si="545"/>
        <v>0</v>
      </c>
      <c r="BW321" s="104">
        <f t="shared" si="590"/>
        <v>0</v>
      </c>
      <c r="BX321" s="3">
        <f t="shared" si="591"/>
        <v>0</v>
      </c>
      <c r="BY321" s="3">
        <f t="shared" si="592"/>
        <v>0</v>
      </c>
      <c r="BZ321" s="3">
        <f t="shared" si="516"/>
        <v>0</v>
      </c>
      <c r="CA321" s="3">
        <f t="shared" si="517"/>
        <v>0</v>
      </c>
      <c r="CB321" s="3">
        <f>IF(BW321=0,0,IF(BY321-BZ321=0,0,MIN(BY321-BZ321,$D$1-$C321-SUMIF($J$15:CA$15,"Snowball",$J321:CA321))))</f>
        <v>0</v>
      </c>
      <c r="CC321" s="3">
        <f t="shared" si="546"/>
        <v>0</v>
      </c>
      <c r="CD321" s="104">
        <f t="shared" si="593"/>
        <v>0</v>
      </c>
      <c r="CE321" s="3">
        <f t="shared" si="594"/>
        <v>0</v>
      </c>
      <c r="CF321" s="3">
        <f t="shared" si="595"/>
        <v>0</v>
      </c>
      <c r="CG321" s="3">
        <f t="shared" si="518"/>
        <v>0</v>
      </c>
      <c r="CH321" s="3">
        <f t="shared" si="519"/>
        <v>0</v>
      </c>
      <c r="CI321" s="3">
        <f>IF(CD321=0,0,IF(CF321-CG321=0,0,MIN(CF321-CG321,$D$1-$C321-SUMIF($J$15:CH$15,"Snowball",$J321:CH321))))</f>
        <v>0</v>
      </c>
      <c r="CJ321" s="3">
        <f t="shared" si="547"/>
        <v>0</v>
      </c>
      <c r="CK321" s="104">
        <f t="shared" si="596"/>
        <v>0</v>
      </c>
      <c r="CL321" s="3">
        <f t="shared" si="597"/>
        <v>0</v>
      </c>
      <c r="CM321" s="3">
        <f t="shared" si="598"/>
        <v>0</v>
      </c>
      <c r="CN321" s="3">
        <f t="shared" si="520"/>
        <v>0</v>
      </c>
      <c r="CO321" s="3">
        <f t="shared" si="521"/>
        <v>0</v>
      </c>
      <c r="CP321" s="3">
        <f>IF(CK321=0,0,IF(CM321-CN321=0,0,MIN(CM321-CN321,$D$1-$C321-SUMIF($J$15:CO$15,"Snowball",$J321:CO321))))</f>
        <v>0</v>
      </c>
      <c r="CQ321" s="3">
        <f t="shared" si="548"/>
        <v>0</v>
      </c>
      <c r="CR321" s="104">
        <f t="shared" si="599"/>
        <v>0</v>
      </c>
      <c r="CS321" s="3">
        <f t="shared" si="600"/>
        <v>0</v>
      </c>
      <c r="CT321" s="3">
        <f t="shared" si="601"/>
        <v>0</v>
      </c>
      <c r="CU321" s="3">
        <f t="shared" si="522"/>
        <v>0</v>
      </c>
      <c r="CV321" s="3">
        <f t="shared" si="523"/>
        <v>0</v>
      </c>
      <c r="CW321" s="3">
        <f>IF(CR321=0,0,IF(CT321-CU321=0,0,MIN(CT321-CU321,$D$1-$C321-SUMIF($J$15:CV$15,"Snowball",$J321:CV321))))</f>
        <v>0</v>
      </c>
      <c r="CX321" s="3">
        <f t="shared" si="549"/>
        <v>0</v>
      </c>
      <c r="CY321" s="104">
        <f t="shared" si="602"/>
        <v>0</v>
      </c>
      <c r="CZ321" s="3">
        <f t="shared" si="603"/>
        <v>0</v>
      </c>
      <c r="DA321" s="3">
        <f t="shared" si="604"/>
        <v>0</v>
      </c>
      <c r="DB321" s="3">
        <f t="shared" si="524"/>
        <v>0</v>
      </c>
      <c r="DC321" s="3">
        <f t="shared" si="525"/>
        <v>0</v>
      </c>
      <c r="DD321" s="3">
        <f>IF(CY321=0,0,IF(DA321-DB321=0,0,MIN(DA321-DB321,$D$1-$C321-SUMIF($J$15:DC$15,"Snowball",$J321:DC321))))</f>
        <v>0</v>
      </c>
      <c r="DE321" s="3">
        <f t="shared" si="550"/>
        <v>0</v>
      </c>
      <c r="DF321" s="104">
        <f t="shared" si="605"/>
        <v>0</v>
      </c>
      <c r="DG321" s="3">
        <f t="shared" si="606"/>
        <v>0</v>
      </c>
      <c r="DH321" s="3">
        <f t="shared" si="607"/>
        <v>0</v>
      </c>
      <c r="DI321" s="3">
        <f t="shared" si="526"/>
        <v>0</v>
      </c>
      <c r="DJ321" s="3">
        <f t="shared" si="527"/>
        <v>0</v>
      </c>
      <c r="DK321" s="3">
        <f>IF(DF321=0,0,IF(DH321-DI321=0,0,MIN(DH321-DI321,$D$1-$C321-SUMIF($J$15:DJ$15,"Snowball",$J321:DJ321))))</f>
        <v>0</v>
      </c>
      <c r="DL321" s="3">
        <f t="shared" si="551"/>
        <v>0</v>
      </c>
      <c r="DM321" s="104">
        <f t="shared" si="608"/>
        <v>0</v>
      </c>
      <c r="DN321" s="3">
        <f t="shared" si="609"/>
        <v>0</v>
      </c>
      <c r="DO321" s="3">
        <f t="shared" si="610"/>
        <v>0</v>
      </c>
      <c r="DP321" s="3">
        <f t="shared" si="528"/>
        <v>0</v>
      </c>
      <c r="DQ321" s="3">
        <f t="shared" si="529"/>
        <v>0</v>
      </c>
      <c r="DR321" s="3">
        <f>IF(DM321=0,0,IF(DO321-DP321=0,0,MIN(DO321-DP321,$D$1-$C321-SUMIF($J$15:DQ$15,"Snowball",$J321:DQ321))))</f>
        <v>0</v>
      </c>
      <c r="DS321" s="3">
        <f t="shared" si="552"/>
        <v>0</v>
      </c>
      <c r="DT321" s="104">
        <f t="shared" si="611"/>
        <v>0</v>
      </c>
      <c r="DU321" s="3">
        <f t="shared" si="612"/>
        <v>0</v>
      </c>
      <c r="DV321" s="3">
        <f t="shared" si="613"/>
        <v>0</v>
      </c>
      <c r="DW321" s="3">
        <f t="shared" si="530"/>
        <v>0</v>
      </c>
      <c r="DX321" s="3">
        <f t="shared" si="531"/>
        <v>0</v>
      </c>
      <c r="DY321" s="3">
        <f>IF(DT321=0,0,IF(DV321-DW321=0,0,MIN(DV321-DW321,$D$1-$C321-SUMIF($J$15:DX$15,"Snowball",$J321:DX321))))</f>
        <v>0</v>
      </c>
      <c r="DZ321" s="3">
        <f t="shared" si="553"/>
        <v>0</v>
      </c>
      <c r="EA321" s="104">
        <f t="shared" si="614"/>
        <v>0</v>
      </c>
      <c r="EB321" s="3">
        <f t="shared" si="615"/>
        <v>0</v>
      </c>
      <c r="EC321" s="3">
        <f t="shared" si="616"/>
        <v>0</v>
      </c>
      <c r="ED321" s="3">
        <f t="shared" si="532"/>
        <v>0</v>
      </c>
      <c r="EE321" s="3">
        <f t="shared" si="533"/>
        <v>0</v>
      </c>
      <c r="EF321" s="3">
        <f>IF(EA321=0,0,IF(EC321-ED321=0,0,MIN(EC321-ED321,$D$1-$C321-SUMIF($J$15:EE$15,"Snowball",$J321:EE321))))</f>
        <v>0</v>
      </c>
      <c r="EG321" s="3">
        <f t="shared" si="554"/>
        <v>0</v>
      </c>
      <c r="EH321" s="104">
        <f t="shared" si="617"/>
        <v>0</v>
      </c>
      <c r="EI321" s="3">
        <f t="shared" si="618"/>
        <v>0</v>
      </c>
      <c r="EJ321" s="3">
        <f t="shared" si="619"/>
        <v>0</v>
      </c>
      <c r="EK321" s="3">
        <f t="shared" si="534"/>
        <v>0</v>
      </c>
      <c r="EL321" s="3">
        <f t="shared" si="535"/>
        <v>0</v>
      </c>
      <c r="EM321" s="3">
        <f>IF(EH321=0,0,IF(EJ321-EK321=0,0,MIN(EJ321-EK321,$D$1-$C321-SUMIF($J$15:EL$15,"Snowball",$J321:EL321))))</f>
        <v>0</v>
      </c>
      <c r="EN321" s="3">
        <f t="shared" si="555"/>
        <v>0</v>
      </c>
    </row>
    <row r="322" spans="1:144" x14ac:dyDescent="0.25">
      <c r="A322" s="1" t="s">
        <v>322</v>
      </c>
      <c r="B322" s="76">
        <f t="shared" si="556"/>
        <v>0</v>
      </c>
      <c r="C322" s="3">
        <f t="shared" si="557"/>
        <v>0</v>
      </c>
      <c r="D322" s="101">
        <f t="shared" si="558"/>
        <v>0</v>
      </c>
      <c r="E322" s="104">
        <f t="shared" si="559"/>
        <v>0</v>
      </c>
      <c r="F322" s="3">
        <f t="shared" si="560"/>
        <v>0</v>
      </c>
      <c r="G322" s="3">
        <f t="shared" si="561"/>
        <v>0</v>
      </c>
      <c r="H322" s="3">
        <f t="shared" si="496"/>
        <v>0</v>
      </c>
      <c r="I322" s="3">
        <f t="shared" si="497"/>
        <v>0</v>
      </c>
      <c r="J322" s="3">
        <f t="shared" si="562"/>
        <v>0</v>
      </c>
      <c r="K322" s="3">
        <f t="shared" si="536"/>
        <v>0</v>
      </c>
      <c r="L322" s="104">
        <f t="shared" si="563"/>
        <v>0</v>
      </c>
      <c r="M322" s="3">
        <f t="shared" si="564"/>
        <v>0</v>
      </c>
      <c r="N322" s="3">
        <f t="shared" si="565"/>
        <v>0</v>
      </c>
      <c r="O322" s="3">
        <f t="shared" si="498"/>
        <v>0</v>
      </c>
      <c r="P322" s="3">
        <f t="shared" si="499"/>
        <v>0</v>
      </c>
      <c r="Q322" s="3">
        <f>IF(L322=0,0,IF(N322-O322=0,0,MIN(N322-O322,$D$1-$C322-SUMIF($J$15:P$15,"Snowball",$J322:P322))))</f>
        <v>0</v>
      </c>
      <c r="R322" s="3">
        <f t="shared" si="537"/>
        <v>0</v>
      </c>
      <c r="S322" s="104">
        <f t="shared" si="566"/>
        <v>0</v>
      </c>
      <c r="T322" s="3">
        <f t="shared" si="567"/>
        <v>0</v>
      </c>
      <c r="U322" s="3">
        <f t="shared" si="568"/>
        <v>0</v>
      </c>
      <c r="V322" s="3">
        <f t="shared" si="500"/>
        <v>0</v>
      </c>
      <c r="W322" s="3">
        <f t="shared" si="501"/>
        <v>0</v>
      </c>
      <c r="X322" s="3">
        <f>IF(S322=0,0,IF(U322-V322=0,0,MIN(U322-V322,$D$1-$C322-SUMIF($J$15:W$15,"Snowball",$J322:W322))))</f>
        <v>0</v>
      </c>
      <c r="Y322" s="3">
        <f t="shared" si="538"/>
        <v>0</v>
      </c>
      <c r="Z322" s="104">
        <f t="shared" si="569"/>
        <v>0</v>
      </c>
      <c r="AA322" s="3">
        <f t="shared" si="570"/>
        <v>0</v>
      </c>
      <c r="AB322" s="3">
        <f t="shared" si="571"/>
        <v>0</v>
      </c>
      <c r="AC322" s="3">
        <f t="shared" si="502"/>
        <v>0</v>
      </c>
      <c r="AD322" s="3">
        <f t="shared" si="503"/>
        <v>0</v>
      </c>
      <c r="AE322" s="3">
        <f>IF(Z322=0,0,IF(AB322-AC322=0,0,MIN(AB322-AC322,$D$1-$C322-SUMIF($J$15:AD$15,"Snowball",$J322:AD322))))</f>
        <v>0</v>
      </c>
      <c r="AF322" s="3">
        <f t="shared" si="539"/>
        <v>0</v>
      </c>
      <c r="AG322" s="104">
        <f t="shared" si="572"/>
        <v>0</v>
      </c>
      <c r="AH322" s="3">
        <f t="shared" si="573"/>
        <v>0</v>
      </c>
      <c r="AI322" s="3">
        <f t="shared" si="574"/>
        <v>0</v>
      </c>
      <c r="AJ322" s="3">
        <f t="shared" si="504"/>
        <v>0</v>
      </c>
      <c r="AK322" s="3">
        <f t="shared" si="505"/>
        <v>0</v>
      </c>
      <c r="AL322" s="3">
        <f>IF(AG322=0,0,IF(AI322-AJ322=0,0,MIN(AI322-AJ322,$D$1-$C322-SUMIF($J$15:AK$15,"Snowball",$J322:AK322))))</f>
        <v>0</v>
      </c>
      <c r="AM322" s="3">
        <f t="shared" si="540"/>
        <v>0</v>
      </c>
      <c r="AN322" s="104">
        <f t="shared" si="575"/>
        <v>0</v>
      </c>
      <c r="AO322" s="3">
        <f t="shared" si="576"/>
        <v>0</v>
      </c>
      <c r="AP322" s="3">
        <f t="shared" si="577"/>
        <v>0</v>
      </c>
      <c r="AQ322" s="3">
        <f t="shared" si="506"/>
        <v>0</v>
      </c>
      <c r="AR322" s="3">
        <f t="shared" si="507"/>
        <v>0</v>
      </c>
      <c r="AS322" s="3">
        <f>IF(AN322=0,0,IF(AP322-AQ322=0,0,MIN(AP322-AQ322,$D$1-$C322-SUMIF($J$15:AR$15,"Snowball",$J322:AR322))))</f>
        <v>0</v>
      </c>
      <c r="AT322" s="3">
        <f t="shared" si="541"/>
        <v>0</v>
      </c>
      <c r="AU322" s="104">
        <f t="shared" si="578"/>
        <v>0</v>
      </c>
      <c r="AV322" s="3">
        <f t="shared" si="579"/>
        <v>0</v>
      </c>
      <c r="AW322" s="3">
        <f t="shared" si="580"/>
        <v>0</v>
      </c>
      <c r="AX322" s="3">
        <f t="shared" si="508"/>
        <v>0</v>
      </c>
      <c r="AY322" s="3">
        <f t="shared" si="509"/>
        <v>0</v>
      </c>
      <c r="AZ322" s="3">
        <f>IF(AU322=0,0,IF(AW322-AX322=0,0,MIN(AW322-AX322,$D$1-$C322-SUMIF($J$15:AY$15,"Snowball",$J322:AY322))))</f>
        <v>0</v>
      </c>
      <c r="BA322" s="3">
        <f t="shared" si="542"/>
        <v>0</v>
      </c>
      <c r="BB322" s="104">
        <f t="shared" si="581"/>
        <v>0</v>
      </c>
      <c r="BC322" s="3">
        <f t="shared" si="582"/>
        <v>0</v>
      </c>
      <c r="BD322" s="3">
        <f t="shared" si="583"/>
        <v>0</v>
      </c>
      <c r="BE322" s="3">
        <f t="shared" si="510"/>
        <v>0</v>
      </c>
      <c r="BF322" s="3">
        <f t="shared" si="511"/>
        <v>0</v>
      </c>
      <c r="BG322" s="3">
        <f>IF(BB322=0,0,IF(BD322-BE322=0,0,MIN(BD322-BE322,$D$1-$C322-SUMIF($J$15:BF$15,"Snowball",$J322:BF322))))</f>
        <v>0</v>
      </c>
      <c r="BH322" s="3">
        <f t="shared" si="543"/>
        <v>0</v>
      </c>
      <c r="BI322" s="104">
        <f t="shared" si="584"/>
        <v>0</v>
      </c>
      <c r="BJ322" s="3">
        <f t="shared" si="585"/>
        <v>0</v>
      </c>
      <c r="BK322" s="3">
        <f t="shared" si="586"/>
        <v>0</v>
      </c>
      <c r="BL322" s="3">
        <f t="shared" si="512"/>
        <v>0</v>
      </c>
      <c r="BM322" s="3">
        <f t="shared" si="513"/>
        <v>0</v>
      </c>
      <c r="BN322" s="3">
        <f>IF(BI322=0,0,IF(BK322-BL322=0,0,MIN(BK322-BL322,$D$1-$C322-SUMIF($J$15:BM$15,"Snowball",$J322:BM322))))</f>
        <v>0</v>
      </c>
      <c r="BO322" s="3">
        <f t="shared" si="544"/>
        <v>0</v>
      </c>
      <c r="BP322" s="104">
        <f t="shared" si="587"/>
        <v>0</v>
      </c>
      <c r="BQ322" s="3">
        <f t="shared" si="588"/>
        <v>0</v>
      </c>
      <c r="BR322" s="3">
        <f t="shared" si="589"/>
        <v>0</v>
      </c>
      <c r="BS322" s="3">
        <f t="shared" si="514"/>
        <v>0</v>
      </c>
      <c r="BT322" s="3">
        <f t="shared" si="515"/>
        <v>0</v>
      </c>
      <c r="BU322" s="3">
        <f>IF(BP322=0,0,IF(BR322-BS322=0,0,MIN(BR322-BS322,$D$1-$C322-SUMIF($J$15:BT$15,"Snowball",$J322:BT322))))</f>
        <v>0</v>
      </c>
      <c r="BV322" s="3">
        <f t="shared" si="545"/>
        <v>0</v>
      </c>
      <c r="BW322" s="104">
        <f t="shared" si="590"/>
        <v>0</v>
      </c>
      <c r="BX322" s="3">
        <f t="shared" si="591"/>
        <v>0</v>
      </c>
      <c r="BY322" s="3">
        <f t="shared" si="592"/>
        <v>0</v>
      </c>
      <c r="BZ322" s="3">
        <f t="shared" si="516"/>
        <v>0</v>
      </c>
      <c r="CA322" s="3">
        <f t="shared" si="517"/>
        <v>0</v>
      </c>
      <c r="CB322" s="3">
        <f>IF(BW322=0,0,IF(BY322-BZ322=0,0,MIN(BY322-BZ322,$D$1-$C322-SUMIF($J$15:CA$15,"Snowball",$J322:CA322))))</f>
        <v>0</v>
      </c>
      <c r="CC322" s="3">
        <f t="shared" si="546"/>
        <v>0</v>
      </c>
      <c r="CD322" s="104">
        <f t="shared" si="593"/>
        <v>0</v>
      </c>
      <c r="CE322" s="3">
        <f t="shared" si="594"/>
        <v>0</v>
      </c>
      <c r="CF322" s="3">
        <f t="shared" si="595"/>
        <v>0</v>
      </c>
      <c r="CG322" s="3">
        <f t="shared" si="518"/>
        <v>0</v>
      </c>
      <c r="CH322" s="3">
        <f t="shared" si="519"/>
        <v>0</v>
      </c>
      <c r="CI322" s="3">
        <f>IF(CD322=0,0,IF(CF322-CG322=0,0,MIN(CF322-CG322,$D$1-$C322-SUMIF($J$15:CH$15,"Snowball",$J322:CH322))))</f>
        <v>0</v>
      </c>
      <c r="CJ322" s="3">
        <f t="shared" si="547"/>
        <v>0</v>
      </c>
      <c r="CK322" s="104">
        <f t="shared" si="596"/>
        <v>0</v>
      </c>
      <c r="CL322" s="3">
        <f t="shared" si="597"/>
        <v>0</v>
      </c>
      <c r="CM322" s="3">
        <f t="shared" si="598"/>
        <v>0</v>
      </c>
      <c r="CN322" s="3">
        <f t="shared" si="520"/>
        <v>0</v>
      </c>
      <c r="CO322" s="3">
        <f t="shared" si="521"/>
        <v>0</v>
      </c>
      <c r="CP322" s="3">
        <f>IF(CK322=0,0,IF(CM322-CN322=0,0,MIN(CM322-CN322,$D$1-$C322-SUMIF($J$15:CO$15,"Snowball",$J322:CO322))))</f>
        <v>0</v>
      </c>
      <c r="CQ322" s="3">
        <f t="shared" si="548"/>
        <v>0</v>
      </c>
      <c r="CR322" s="104">
        <f t="shared" si="599"/>
        <v>0</v>
      </c>
      <c r="CS322" s="3">
        <f t="shared" si="600"/>
        <v>0</v>
      </c>
      <c r="CT322" s="3">
        <f t="shared" si="601"/>
        <v>0</v>
      </c>
      <c r="CU322" s="3">
        <f t="shared" si="522"/>
        <v>0</v>
      </c>
      <c r="CV322" s="3">
        <f t="shared" si="523"/>
        <v>0</v>
      </c>
      <c r="CW322" s="3">
        <f>IF(CR322=0,0,IF(CT322-CU322=0,0,MIN(CT322-CU322,$D$1-$C322-SUMIF($J$15:CV$15,"Snowball",$J322:CV322))))</f>
        <v>0</v>
      </c>
      <c r="CX322" s="3">
        <f t="shared" si="549"/>
        <v>0</v>
      </c>
      <c r="CY322" s="104">
        <f t="shared" si="602"/>
        <v>0</v>
      </c>
      <c r="CZ322" s="3">
        <f t="shared" si="603"/>
        <v>0</v>
      </c>
      <c r="DA322" s="3">
        <f t="shared" si="604"/>
        <v>0</v>
      </c>
      <c r="DB322" s="3">
        <f t="shared" si="524"/>
        <v>0</v>
      </c>
      <c r="DC322" s="3">
        <f t="shared" si="525"/>
        <v>0</v>
      </c>
      <c r="DD322" s="3">
        <f>IF(CY322=0,0,IF(DA322-DB322=0,0,MIN(DA322-DB322,$D$1-$C322-SUMIF($J$15:DC$15,"Snowball",$J322:DC322))))</f>
        <v>0</v>
      </c>
      <c r="DE322" s="3">
        <f t="shared" si="550"/>
        <v>0</v>
      </c>
      <c r="DF322" s="104">
        <f t="shared" si="605"/>
        <v>0</v>
      </c>
      <c r="DG322" s="3">
        <f t="shared" si="606"/>
        <v>0</v>
      </c>
      <c r="DH322" s="3">
        <f t="shared" si="607"/>
        <v>0</v>
      </c>
      <c r="DI322" s="3">
        <f t="shared" si="526"/>
        <v>0</v>
      </c>
      <c r="DJ322" s="3">
        <f t="shared" si="527"/>
        <v>0</v>
      </c>
      <c r="DK322" s="3">
        <f>IF(DF322=0,0,IF(DH322-DI322=0,0,MIN(DH322-DI322,$D$1-$C322-SUMIF($J$15:DJ$15,"Snowball",$J322:DJ322))))</f>
        <v>0</v>
      </c>
      <c r="DL322" s="3">
        <f t="shared" si="551"/>
        <v>0</v>
      </c>
      <c r="DM322" s="104">
        <f t="shared" si="608"/>
        <v>0</v>
      </c>
      <c r="DN322" s="3">
        <f t="shared" si="609"/>
        <v>0</v>
      </c>
      <c r="DO322" s="3">
        <f t="shared" si="610"/>
        <v>0</v>
      </c>
      <c r="DP322" s="3">
        <f t="shared" si="528"/>
        <v>0</v>
      </c>
      <c r="DQ322" s="3">
        <f t="shared" si="529"/>
        <v>0</v>
      </c>
      <c r="DR322" s="3">
        <f>IF(DM322=0,0,IF(DO322-DP322=0,0,MIN(DO322-DP322,$D$1-$C322-SUMIF($J$15:DQ$15,"Snowball",$J322:DQ322))))</f>
        <v>0</v>
      </c>
      <c r="DS322" s="3">
        <f t="shared" si="552"/>
        <v>0</v>
      </c>
      <c r="DT322" s="104">
        <f t="shared" si="611"/>
        <v>0</v>
      </c>
      <c r="DU322" s="3">
        <f t="shared" si="612"/>
        <v>0</v>
      </c>
      <c r="DV322" s="3">
        <f t="shared" si="613"/>
        <v>0</v>
      </c>
      <c r="DW322" s="3">
        <f t="shared" si="530"/>
        <v>0</v>
      </c>
      <c r="DX322" s="3">
        <f t="shared" si="531"/>
        <v>0</v>
      </c>
      <c r="DY322" s="3">
        <f>IF(DT322=0,0,IF(DV322-DW322=0,0,MIN(DV322-DW322,$D$1-$C322-SUMIF($J$15:DX$15,"Snowball",$J322:DX322))))</f>
        <v>0</v>
      </c>
      <c r="DZ322" s="3">
        <f t="shared" si="553"/>
        <v>0</v>
      </c>
      <c r="EA322" s="104">
        <f t="shared" si="614"/>
        <v>0</v>
      </c>
      <c r="EB322" s="3">
        <f t="shared" si="615"/>
        <v>0</v>
      </c>
      <c r="EC322" s="3">
        <f t="shared" si="616"/>
        <v>0</v>
      </c>
      <c r="ED322" s="3">
        <f t="shared" si="532"/>
        <v>0</v>
      </c>
      <c r="EE322" s="3">
        <f t="shared" si="533"/>
        <v>0</v>
      </c>
      <c r="EF322" s="3">
        <f>IF(EA322=0,0,IF(EC322-ED322=0,0,MIN(EC322-ED322,$D$1-$C322-SUMIF($J$15:EE$15,"Snowball",$J322:EE322))))</f>
        <v>0</v>
      </c>
      <c r="EG322" s="3">
        <f t="shared" si="554"/>
        <v>0</v>
      </c>
      <c r="EH322" s="104">
        <f t="shared" si="617"/>
        <v>0</v>
      </c>
      <c r="EI322" s="3">
        <f t="shared" si="618"/>
        <v>0</v>
      </c>
      <c r="EJ322" s="3">
        <f t="shared" si="619"/>
        <v>0</v>
      </c>
      <c r="EK322" s="3">
        <f t="shared" si="534"/>
        <v>0</v>
      </c>
      <c r="EL322" s="3">
        <f t="shared" si="535"/>
        <v>0</v>
      </c>
      <c r="EM322" s="3">
        <f>IF(EH322=0,0,IF(EJ322-EK322=0,0,MIN(EJ322-EK322,$D$1-$C322-SUMIF($J$15:EL$15,"Snowball",$J322:EL322))))</f>
        <v>0</v>
      </c>
      <c r="EN322" s="3">
        <f t="shared" si="555"/>
        <v>0</v>
      </c>
    </row>
    <row r="323" spans="1:144" x14ac:dyDescent="0.25">
      <c r="A323" s="1" t="s">
        <v>323</v>
      </c>
      <c r="B323" s="76">
        <f t="shared" si="556"/>
        <v>0</v>
      </c>
      <c r="C323" s="3">
        <f t="shared" si="557"/>
        <v>0</v>
      </c>
      <c r="D323" s="101">
        <f t="shared" si="558"/>
        <v>0</v>
      </c>
      <c r="E323" s="104">
        <f t="shared" si="559"/>
        <v>0</v>
      </c>
      <c r="F323" s="3">
        <f t="shared" si="560"/>
        <v>0</v>
      </c>
      <c r="G323" s="3">
        <f t="shared" si="561"/>
        <v>0</v>
      </c>
      <c r="H323" s="3">
        <f t="shared" si="496"/>
        <v>0</v>
      </c>
      <c r="I323" s="3">
        <f t="shared" si="497"/>
        <v>0</v>
      </c>
      <c r="J323" s="3">
        <f t="shared" si="562"/>
        <v>0</v>
      </c>
      <c r="K323" s="3">
        <f t="shared" si="536"/>
        <v>0</v>
      </c>
      <c r="L323" s="104">
        <f t="shared" si="563"/>
        <v>0</v>
      </c>
      <c r="M323" s="3">
        <f t="shared" si="564"/>
        <v>0</v>
      </c>
      <c r="N323" s="3">
        <f t="shared" si="565"/>
        <v>0</v>
      </c>
      <c r="O323" s="3">
        <f t="shared" si="498"/>
        <v>0</v>
      </c>
      <c r="P323" s="3">
        <f t="shared" si="499"/>
        <v>0</v>
      </c>
      <c r="Q323" s="3">
        <f>IF(L323=0,0,IF(N323-O323=0,0,MIN(N323-O323,$D$1-$C323-SUMIF($J$15:P$15,"Snowball",$J323:P323))))</f>
        <v>0</v>
      </c>
      <c r="R323" s="3">
        <f t="shared" si="537"/>
        <v>0</v>
      </c>
      <c r="S323" s="104">
        <f t="shared" si="566"/>
        <v>0</v>
      </c>
      <c r="T323" s="3">
        <f t="shared" si="567"/>
        <v>0</v>
      </c>
      <c r="U323" s="3">
        <f t="shared" si="568"/>
        <v>0</v>
      </c>
      <c r="V323" s="3">
        <f t="shared" si="500"/>
        <v>0</v>
      </c>
      <c r="W323" s="3">
        <f t="shared" si="501"/>
        <v>0</v>
      </c>
      <c r="X323" s="3">
        <f>IF(S323=0,0,IF(U323-V323=0,0,MIN(U323-V323,$D$1-$C323-SUMIF($J$15:W$15,"Snowball",$J323:W323))))</f>
        <v>0</v>
      </c>
      <c r="Y323" s="3">
        <f t="shared" si="538"/>
        <v>0</v>
      </c>
      <c r="Z323" s="104">
        <f t="shared" si="569"/>
        <v>0</v>
      </c>
      <c r="AA323" s="3">
        <f t="shared" si="570"/>
        <v>0</v>
      </c>
      <c r="AB323" s="3">
        <f t="shared" si="571"/>
        <v>0</v>
      </c>
      <c r="AC323" s="3">
        <f t="shared" si="502"/>
        <v>0</v>
      </c>
      <c r="AD323" s="3">
        <f t="shared" si="503"/>
        <v>0</v>
      </c>
      <c r="AE323" s="3">
        <f>IF(Z323=0,0,IF(AB323-AC323=0,0,MIN(AB323-AC323,$D$1-$C323-SUMIF($J$15:AD$15,"Snowball",$J323:AD323))))</f>
        <v>0</v>
      </c>
      <c r="AF323" s="3">
        <f t="shared" si="539"/>
        <v>0</v>
      </c>
      <c r="AG323" s="104">
        <f t="shared" si="572"/>
        <v>0</v>
      </c>
      <c r="AH323" s="3">
        <f t="shared" si="573"/>
        <v>0</v>
      </c>
      <c r="AI323" s="3">
        <f t="shared" si="574"/>
        <v>0</v>
      </c>
      <c r="AJ323" s="3">
        <f t="shared" si="504"/>
        <v>0</v>
      </c>
      <c r="AK323" s="3">
        <f t="shared" si="505"/>
        <v>0</v>
      </c>
      <c r="AL323" s="3">
        <f>IF(AG323=0,0,IF(AI323-AJ323=0,0,MIN(AI323-AJ323,$D$1-$C323-SUMIF($J$15:AK$15,"Snowball",$J323:AK323))))</f>
        <v>0</v>
      </c>
      <c r="AM323" s="3">
        <f t="shared" si="540"/>
        <v>0</v>
      </c>
      <c r="AN323" s="104">
        <f t="shared" si="575"/>
        <v>0</v>
      </c>
      <c r="AO323" s="3">
        <f t="shared" si="576"/>
        <v>0</v>
      </c>
      <c r="AP323" s="3">
        <f t="shared" si="577"/>
        <v>0</v>
      </c>
      <c r="AQ323" s="3">
        <f t="shared" si="506"/>
        <v>0</v>
      </c>
      <c r="AR323" s="3">
        <f t="shared" si="507"/>
        <v>0</v>
      </c>
      <c r="AS323" s="3">
        <f>IF(AN323=0,0,IF(AP323-AQ323=0,0,MIN(AP323-AQ323,$D$1-$C323-SUMIF($J$15:AR$15,"Snowball",$J323:AR323))))</f>
        <v>0</v>
      </c>
      <c r="AT323" s="3">
        <f t="shared" si="541"/>
        <v>0</v>
      </c>
      <c r="AU323" s="104">
        <f t="shared" si="578"/>
        <v>0</v>
      </c>
      <c r="AV323" s="3">
        <f t="shared" si="579"/>
        <v>0</v>
      </c>
      <c r="AW323" s="3">
        <f t="shared" si="580"/>
        <v>0</v>
      </c>
      <c r="AX323" s="3">
        <f t="shared" si="508"/>
        <v>0</v>
      </c>
      <c r="AY323" s="3">
        <f t="shared" si="509"/>
        <v>0</v>
      </c>
      <c r="AZ323" s="3">
        <f>IF(AU323=0,0,IF(AW323-AX323=0,0,MIN(AW323-AX323,$D$1-$C323-SUMIF($J$15:AY$15,"Snowball",$J323:AY323))))</f>
        <v>0</v>
      </c>
      <c r="BA323" s="3">
        <f t="shared" si="542"/>
        <v>0</v>
      </c>
      <c r="BB323" s="104">
        <f t="shared" si="581"/>
        <v>0</v>
      </c>
      <c r="BC323" s="3">
        <f t="shared" si="582"/>
        <v>0</v>
      </c>
      <c r="BD323" s="3">
        <f t="shared" si="583"/>
        <v>0</v>
      </c>
      <c r="BE323" s="3">
        <f t="shared" si="510"/>
        <v>0</v>
      </c>
      <c r="BF323" s="3">
        <f t="shared" si="511"/>
        <v>0</v>
      </c>
      <c r="BG323" s="3">
        <f>IF(BB323=0,0,IF(BD323-BE323=0,0,MIN(BD323-BE323,$D$1-$C323-SUMIF($J$15:BF$15,"Snowball",$J323:BF323))))</f>
        <v>0</v>
      </c>
      <c r="BH323" s="3">
        <f t="shared" si="543"/>
        <v>0</v>
      </c>
      <c r="BI323" s="104">
        <f t="shared" si="584"/>
        <v>0</v>
      </c>
      <c r="BJ323" s="3">
        <f t="shared" si="585"/>
        <v>0</v>
      </c>
      <c r="BK323" s="3">
        <f t="shared" si="586"/>
        <v>0</v>
      </c>
      <c r="BL323" s="3">
        <f t="shared" si="512"/>
        <v>0</v>
      </c>
      <c r="BM323" s="3">
        <f t="shared" si="513"/>
        <v>0</v>
      </c>
      <c r="BN323" s="3">
        <f>IF(BI323=0,0,IF(BK323-BL323=0,0,MIN(BK323-BL323,$D$1-$C323-SUMIF($J$15:BM$15,"Snowball",$J323:BM323))))</f>
        <v>0</v>
      </c>
      <c r="BO323" s="3">
        <f t="shared" si="544"/>
        <v>0</v>
      </c>
      <c r="BP323" s="104">
        <f t="shared" si="587"/>
        <v>0</v>
      </c>
      <c r="BQ323" s="3">
        <f t="shared" si="588"/>
        <v>0</v>
      </c>
      <c r="BR323" s="3">
        <f t="shared" si="589"/>
        <v>0</v>
      </c>
      <c r="BS323" s="3">
        <f t="shared" si="514"/>
        <v>0</v>
      </c>
      <c r="BT323" s="3">
        <f t="shared" si="515"/>
        <v>0</v>
      </c>
      <c r="BU323" s="3">
        <f>IF(BP323=0,0,IF(BR323-BS323=0,0,MIN(BR323-BS323,$D$1-$C323-SUMIF($J$15:BT$15,"Snowball",$J323:BT323))))</f>
        <v>0</v>
      </c>
      <c r="BV323" s="3">
        <f t="shared" si="545"/>
        <v>0</v>
      </c>
      <c r="BW323" s="104">
        <f t="shared" si="590"/>
        <v>0</v>
      </c>
      <c r="BX323" s="3">
        <f t="shared" si="591"/>
        <v>0</v>
      </c>
      <c r="BY323" s="3">
        <f t="shared" si="592"/>
        <v>0</v>
      </c>
      <c r="BZ323" s="3">
        <f t="shared" si="516"/>
        <v>0</v>
      </c>
      <c r="CA323" s="3">
        <f t="shared" si="517"/>
        <v>0</v>
      </c>
      <c r="CB323" s="3">
        <f>IF(BW323=0,0,IF(BY323-BZ323=0,0,MIN(BY323-BZ323,$D$1-$C323-SUMIF($J$15:CA$15,"Snowball",$J323:CA323))))</f>
        <v>0</v>
      </c>
      <c r="CC323" s="3">
        <f t="shared" si="546"/>
        <v>0</v>
      </c>
      <c r="CD323" s="104">
        <f t="shared" si="593"/>
        <v>0</v>
      </c>
      <c r="CE323" s="3">
        <f t="shared" si="594"/>
        <v>0</v>
      </c>
      <c r="CF323" s="3">
        <f t="shared" si="595"/>
        <v>0</v>
      </c>
      <c r="CG323" s="3">
        <f t="shared" si="518"/>
        <v>0</v>
      </c>
      <c r="CH323" s="3">
        <f t="shared" si="519"/>
        <v>0</v>
      </c>
      <c r="CI323" s="3">
        <f>IF(CD323=0,0,IF(CF323-CG323=0,0,MIN(CF323-CG323,$D$1-$C323-SUMIF($J$15:CH$15,"Snowball",$J323:CH323))))</f>
        <v>0</v>
      </c>
      <c r="CJ323" s="3">
        <f t="shared" si="547"/>
        <v>0</v>
      </c>
      <c r="CK323" s="104">
        <f t="shared" si="596"/>
        <v>0</v>
      </c>
      <c r="CL323" s="3">
        <f t="shared" si="597"/>
        <v>0</v>
      </c>
      <c r="CM323" s="3">
        <f t="shared" si="598"/>
        <v>0</v>
      </c>
      <c r="CN323" s="3">
        <f t="shared" si="520"/>
        <v>0</v>
      </c>
      <c r="CO323" s="3">
        <f t="shared" si="521"/>
        <v>0</v>
      </c>
      <c r="CP323" s="3">
        <f>IF(CK323=0,0,IF(CM323-CN323=0,0,MIN(CM323-CN323,$D$1-$C323-SUMIF($J$15:CO$15,"Snowball",$J323:CO323))))</f>
        <v>0</v>
      </c>
      <c r="CQ323" s="3">
        <f t="shared" si="548"/>
        <v>0</v>
      </c>
      <c r="CR323" s="104">
        <f t="shared" si="599"/>
        <v>0</v>
      </c>
      <c r="CS323" s="3">
        <f t="shared" si="600"/>
        <v>0</v>
      </c>
      <c r="CT323" s="3">
        <f t="shared" si="601"/>
        <v>0</v>
      </c>
      <c r="CU323" s="3">
        <f t="shared" si="522"/>
        <v>0</v>
      </c>
      <c r="CV323" s="3">
        <f t="shared" si="523"/>
        <v>0</v>
      </c>
      <c r="CW323" s="3">
        <f>IF(CR323=0,0,IF(CT323-CU323=0,0,MIN(CT323-CU323,$D$1-$C323-SUMIF($J$15:CV$15,"Snowball",$J323:CV323))))</f>
        <v>0</v>
      </c>
      <c r="CX323" s="3">
        <f t="shared" si="549"/>
        <v>0</v>
      </c>
      <c r="CY323" s="104">
        <f t="shared" si="602"/>
        <v>0</v>
      </c>
      <c r="CZ323" s="3">
        <f t="shared" si="603"/>
        <v>0</v>
      </c>
      <c r="DA323" s="3">
        <f t="shared" si="604"/>
        <v>0</v>
      </c>
      <c r="DB323" s="3">
        <f t="shared" si="524"/>
        <v>0</v>
      </c>
      <c r="DC323" s="3">
        <f t="shared" si="525"/>
        <v>0</v>
      </c>
      <c r="DD323" s="3">
        <f>IF(CY323=0,0,IF(DA323-DB323=0,0,MIN(DA323-DB323,$D$1-$C323-SUMIF($J$15:DC$15,"Snowball",$J323:DC323))))</f>
        <v>0</v>
      </c>
      <c r="DE323" s="3">
        <f t="shared" si="550"/>
        <v>0</v>
      </c>
      <c r="DF323" s="104">
        <f t="shared" si="605"/>
        <v>0</v>
      </c>
      <c r="DG323" s="3">
        <f t="shared" si="606"/>
        <v>0</v>
      </c>
      <c r="DH323" s="3">
        <f t="shared" si="607"/>
        <v>0</v>
      </c>
      <c r="DI323" s="3">
        <f t="shared" si="526"/>
        <v>0</v>
      </c>
      <c r="DJ323" s="3">
        <f t="shared" si="527"/>
        <v>0</v>
      </c>
      <c r="DK323" s="3">
        <f>IF(DF323=0,0,IF(DH323-DI323=0,0,MIN(DH323-DI323,$D$1-$C323-SUMIF($J$15:DJ$15,"Snowball",$J323:DJ323))))</f>
        <v>0</v>
      </c>
      <c r="DL323" s="3">
        <f t="shared" si="551"/>
        <v>0</v>
      </c>
      <c r="DM323" s="104">
        <f t="shared" si="608"/>
        <v>0</v>
      </c>
      <c r="DN323" s="3">
        <f t="shared" si="609"/>
        <v>0</v>
      </c>
      <c r="DO323" s="3">
        <f t="shared" si="610"/>
        <v>0</v>
      </c>
      <c r="DP323" s="3">
        <f t="shared" si="528"/>
        <v>0</v>
      </c>
      <c r="DQ323" s="3">
        <f t="shared" si="529"/>
        <v>0</v>
      </c>
      <c r="DR323" s="3">
        <f>IF(DM323=0,0,IF(DO323-DP323=0,0,MIN(DO323-DP323,$D$1-$C323-SUMIF($J$15:DQ$15,"Snowball",$J323:DQ323))))</f>
        <v>0</v>
      </c>
      <c r="DS323" s="3">
        <f t="shared" si="552"/>
        <v>0</v>
      </c>
      <c r="DT323" s="104">
        <f t="shared" si="611"/>
        <v>0</v>
      </c>
      <c r="DU323" s="3">
        <f t="shared" si="612"/>
        <v>0</v>
      </c>
      <c r="DV323" s="3">
        <f t="shared" si="613"/>
        <v>0</v>
      </c>
      <c r="DW323" s="3">
        <f t="shared" si="530"/>
        <v>0</v>
      </c>
      <c r="DX323" s="3">
        <f t="shared" si="531"/>
        <v>0</v>
      </c>
      <c r="DY323" s="3">
        <f>IF(DT323=0,0,IF(DV323-DW323=0,0,MIN(DV323-DW323,$D$1-$C323-SUMIF($J$15:DX$15,"Snowball",$J323:DX323))))</f>
        <v>0</v>
      </c>
      <c r="DZ323" s="3">
        <f t="shared" si="553"/>
        <v>0</v>
      </c>
      <c r="EA323" s="104">
        <f t="shared" si="614"/>
        <v>0</v>
      </c>
      <c r="EB323" s="3">
        <f t="shared" si="615"/>
        <v>0</v>
      </c>
      <c r="EC323" s="3">
        <f t="shared" si="616"/>
        <v>0</v>
      </c>
      <c r="ED323" s="3">
        <f t="shared" si="532"/>
        <v>0</v>
      </c>
      <c r="EE323" s="3">
        <f t="shared" si="533"/>
        <v>0</v>
      </c>
      <c r="EF323" s="3">
        <f>IF(EA323=0,0,IF(EC323-ED323=0,0,MIN(EC323-ED323,$D$1-$C323-SUMIF($J$15:EE$15,"Snowball",$J323:EE323))))</f>
        <v>0</v>
      </c>
      <c r="EG323" s="3">
        <f t="shared" si="554"/>
        <v>0</v>
      </c>
      <c r="EH323" s="104">
        <f t="shared" si="617"/>
        <v>0</v>
      </c>
      <c r="EI323" s="3">
        <f t="shared" si="618"/>
        <v>0</v>
      </c>
      <c r="EJ323" s="3">
        <f t="shared" si="619"/>
        <v>0</v>
      </c>
      <c r="EK323" s="3">
        <f t="shared" si="534"/>
        <v>0</v>
      </c>
      <c r="EL323" s="3">
        <f t="shared" si="535"/>
        <v>0</v>
      </c>
      <c r="EM323" s="3">
        <f>IF(EH323=0,0,IF(EJ323-EK323=0,0,MIN(EJ323-EK323,$D$1-$C323-SUMIF($J$15:EL$15,"Snowball",$J323:EL323))))</f>
        <v>0</v>
      </c>
      <c r="EN323" s="3">
        <f t="shared" si="555"/>
        <v>0</v>
      </c>
    </row>
    <row r="324" spans="1:144" x14ac:dyDescent="0.25">
      <c r="A324" s="1" t="s">
        <v>324</v>
      </c>
      <c r="B324" s="76">
        <f t="shared" si="556"/>
        <v>0</v>
      </c>
      <c r="C324" s="3">
        <f t="shared" si="557"/>
        <v>0</v>
      </c>
      <c r="D324" s="101">
        <f t="shared" si="558"/>
        <v>0</v>
      </c>
      <c r="E324" s="104">
        <f t="shared" si="559"/>
        <v>0</v>
      </c>
      <c r="F324" s="3">
        <f t="shared" si="560"/>
        <v>0</v>
      </c>
      <c r="G324" s="3">
        <f t="shared" si="561"/>
        <v>0</v>
      </c>
      <c r="H324" s="3">
        <f t="shared" si="496"/>
        <v>0</v>
      </c>
      <c r="I324" s="3">
        <f t="shared" si="497"/>
        <v>0</v>
      </c>
      <c r="J324" s="3">
        <f t="shared" si="562"/>
        <v>0</v>
      </c>
      <c r="K324" s="3">
        <f t="shared" si="536"/>
        <v>0</v>
      </c>
      <c r="L324" s="104">
        <f t="shared" si="563"/>
        <v>0</v>
      </c>
      <c r="M324" s="3">
        <f t="shared" si="564"/>
        <v>0</v>
      </c>
      <c r="N324" s="3">
        <f t="shared" si="565"/>
        <v>0</v>
      </c>
      <c r="O324" s="3">
        <f t="shared" si="498"/>
        <v>0</v>
      </c>
      <c r="P324" s="3">
        <f t="shared" si="499"/>
        <v>0</v>
      </c>
      <c r="Q324" s="3">
        <f>IF(L324=0,0,IF(N324-O324=0,0,MIN(N324-O324,$D$1-$C324-SUMIF($J$15:P$15,"Snowball",$J324:P324))))</f>
        <v>0</v>
      </c>
      <c r="R324" s="3">
        <f t="shared" si="537"/>
        <v>0</v>
      </c>
      <c r="S324" s="104">
        <f t="shared" si="566"/>
        <v>0</v>
      </c>
      <c r="T324" s="3">
        <f t="shared" si="567"/>
        <v>0</v>
      </c>
      <c r="U324" s="3">
        <f t="shared" si="568"/>
        <v>0</v>
      </c>
      <c r="V324" s="3">
        <f t="shared" si="500"/>
        <v>0</v>
      </c>
      <c r="W324" s="3">
        <f t="shared" si="501"/>
        <v>0</v>
      </c>
      <c r="X324" s="3">
        <f>IF(S324=0,0,IF(U324-V324=0,0,MIN(U324-V324,$D$1-$C324-SUMIF($J$15:W$15,"Snowball",$J324:W324))))</f>
        <v>0</v>
      </c>
      <c r="Y324" s="3">
        <f t="shared" si="538"/>
        <v>0</v>
      </c>
      <c r="Z324" s="104">
        <f t="shared" si="569"/>
        <v>0</v>
      </c>
      <c r="AA324" s="3">
        <f t="shared" si="570"/>
        <v>0</v>
      </c>
      <c r="AB324" s="3">
        <f t="shared" si="571"/>
        <v>0</v>
      </c>
      <c r="AC324" s="3">
        <f t="shared" si="502"/>
        <v>0</v>
      </c>
      <c r="AD324" s="3">
        <f t="shared" si="503"/>
        <v>0</v>
      </c>
      <c r="AE324" s="3">
        <f>IF(Z324=0,0,IF(AB324-AC324=0,0,MIN(AB324-AC324,$D$1-$C324-SUMIF($J$15:AD$15,"Snowball",$J324:AD324))))</f>
        <v>0</v>
      </c>
      <c r="AF324" s="3">
        <f t="shared" si="539"/>
        <v>0</v>
      </c>
      <c r="AG324" s="104">
        <f t="shared" si="572"/>
        <v>0</v>
      </c>
      <c r="AH324" s="3">
        <f t="shared" si="573"/>
        <v>0</v>
      </c>
      <c r="AI324" s="3">
        <f t="shared" si="574"/>
        <v>0</v>
      </c>
      <c r="AJ324" s="3">
        <f t="shared" si="504"/>
        <v>0</v>
      </c>
      <c r="AK324" s="3">
        <f t="shared" si="505"/>
        <v>0</v>
      </c>
      <c r="AL324" s="3">
        <f>IF(AG324=0,0,IF(AI324-AJ324=0,0,MIN(AI324-AJ324,$D$1-$C324-SUMIF($J$15:AK$15,"Snowball",$J324:AK324))))</f>
        <v>0</v>
      </c>
      <c r="AM324" s="3">
        <f t="shared" si="540"/>
        <v>0</v>
      </c>
      <c r="AN324" s="104">
        <f t="shared" si="575"/>
        <v>0</v>
      </c>
      <c r="AO324" s="3">
        <f t="shared" si="576"/>
        <v>0</v>
      </c>
      <c r="AP324" s="3">
        <f t="shared" si="577"/>
        <v>0</v>
      </c>
      <c r="AQ324" s="3">
        <f t="shared" si="506"/>
        <v>0</v>
      </c>
      <c r="AR324" s="3">
        <f t="shared" si="507"/>
        <v>0</v>
      </c>
      <c r="AS324" s="3">
        <f>IF(AN324=0,0,IF(AP324-AQ324=0,0,MIN(AP324-AQ324,$D$1-$C324-SUMIF($J$15:AR$15,"Snowball",$J324:AR324))))</f>
        <v>0</v>
      </c>
      <c r="AT324" s="3">
        <f t="shared" si="541"/>
        <v>0</v>
      </c>
      <c r="AU324" s="104">
        <f t="shared" si="578"/>
        <v>0</v>
      </c>
      <c r="AV324" s="3">
        <f t="shared" si="579"/>
        <v>0</v>
      </c>
      <c r="AW324" s="3">
        <f t="shared" si="580"/>
        <v>0</v>
      </c>
      <c r="AX324" s="3">
        <f t="shared" si="508"/>
        <v>0</v>
      </c>
      <c r="AY324" s="3">
        <f t="shared" si="509"/>
        <v>0</v>
      </c>
      <c r="AZ324" s="3">
        <f>IF(AU324=0,0,IF(AW324-AX324=0,0,MIN(AW324-AX324,$D$1-$C324-SUMIF($J$15:AY$15,"Snowball",$J324:AY324))))</f>
        <v>0</v>
      </c>
      <c r="BA324" s="3">
        <f t="shared" si="542"/>
        <v>0</v>
      </c>
      <c r="BB324" s="104">
        <f t="shared" si="581"/>
        <v>0</v>
      </c>
      <c r="BC324" s="3">
        <f t="shared" si="582"/>
        <v>0</v>
      </c>
      <c r="BD324" s="3">
        <f t="shared" si="583"/>
        <v>0</v>
      </c>
      <c r="BE324" s="3">
        <f t="shared" si="510"/>
        <v>0</v>
      </c>
      <c r="BF324" s="3">
        <f t="shared" si="511"/>
        <v>0</v>
      </c>
      <c r="BG324" s="3">
        <f>IF(BB324=0,0,IF(BD324-BE324=0,0,MIN(BD324-BE324,$D$1-$C324-SUMIF($J$15:BF$15,"Snowball",$J324:BF324))))</f>
        <v>0</v>
      </c>
      <c r="BH324" s="3">
        <f t="shared" si="543"/>
        <v>0</v>
      </c>
      <c r="BI324" s="104">
        <f t="shared" si="584"/>
        <v>0</v>
      </c>
      <c r="BJ324" s="3">
        <f t="shared" si="585"/>
        <v>0</v>
      </c>
      <c r="BK324" s="3">
        <f t="shared" si="586"/>
        <v>0</v>
      </c>
      <c r="BL324" s="3">
        <f t="shared" si="512"/>
        <v>0</v>
      </c>
      <c r="BM324" s="3">
        <f t="shared" si="513"/>
        <v>0</v>
      </c>
      <c r="BN324" s="3">
        <f>IF(BI324=0,0,IF(BK324-BL324=0,0,MIN(BK324-BL324,$D$1-$C324-SUMIF($J$15:BM$15,"Snowball",$J324:BM324))))</f>
        <v>0</v>
      </c>
      <c r="BO324" s="3">
        <f t="shared" si="544"/>
        <v>0</v>
      </c>
      <c r="BP324" s="104">
        <f t="shared" si="587"/>
        <v>0</v>
      </c>
      <c r="BQ324" s="3">
        <f t="shared" si="588"/>
        <v>0</v>
      </c>
      <c r="BR324" s="3">
        <f t="shared" si="589"/>
        <v>0</v>
      </c>
      <c r="BS324" s="3">
        <f t="shared" si="514"/>
        <v>0</v>
      </c>
      <c r="BT324" s="3">
        <f t="shared" si="515"/>
        <v>0</v>
      </c>
      <c r="BU324" s="3">
        <f>IF(BP324=0,0,IF(BR324-BS324=0,0,MIN(BR324-BS324,$D$1-$C324-SUMIF($J$15:BT$15,"Snowball",$J324:BT324))))</f>
        <v>0</v>
      </c>
      <c r="BV324" s="3">
        <f t="shared" si="545"/>
        <v>0</v>
      </c>
      <c r="BW324" s="104">
        <f t="shared" si="590"/>
        <v>0</v>
      </c>
      <c r="BX324" s="3">
        <f t="shared" si="591"/>
        <v>0</v>
      </c>
      <c r="BY324" s="3">
        <f t="shared" si="592"/>
        <v>0</v>
      </c>
      <c r="BZ324" s="3">
        <f t="shared" si="516"/>
        <v>0</v>
      </c>
      <c r="CA324" s="3">
        <f t="shared" si="517"/>
        <v>0</v>
      </c>
      <c r="CB324" s="3">
        <f>IF(BW324=0,0,IF(BY324-BZ324=0,0,MIN(BY324-BZ324,$D$1-$C324-SUMIF($J$15:CA$15,"Snowball",$J324:CA324))))</f>
        <v>0</v>
      </c>
      <c r="CC324" s="3">
        <f t="shared" si="546"/>
        <v>0</v>
      </c>
      <c r="CD324" s="104">
        <f t="shared" si="593"/>
        <v>0</v>
      </c>
      <c r="CE324" s="3">
        <f t="shared" si="594"/>
        <v>0</v>
      </c>
      <c r="CF324" s="3">
        <f t="shared" si="595"/>
        <v>0</v>
      </c>
      <c r="CG324" s="3">
        <f t="shared" si="518"/>
        <v>0</v>
      </c>
      <c r="CH324" s="3">
        <f t="shared" si="519"/>
        <v>0</v>
      </c>
      <c r="CI324" s="3">
        <f>IF(CD324=0,0,IF(CF324-CG324=0,0,MIN(CF324-CG324,$D$1-$C324-SUMIF($J$15:CH$15,"Snowball",$J324:CH324))))</f>
        <v>0</v>
      </c>
      <c r="CJ324" s="3">
        <f t="shared" si="547"/>
        <v>0</v>
      </c>
      <c r="CK324" s="104">
        <f t="shared" si="596"/>
        <v>0</v>
      </c>
      <c r="CL324" s="3">
        <f t="shared" si="597"/>
        <v>0</v>
      </c>
      <c r="CM324" s="3">
        <f t="shared" si="598"/>
        <v>0</v>
      </c>
      <c r="CN324" s="3">
        <f t="shared" si="520"/>
        <v>0</v>
      </c>
      <c r="CO324" s="3">
        <f t="shared" si="521"/>
        <v>0</v>
      </c>
      <c r="CP324" s="3">
        <f>IF(CK324=0,0,IF(CM324-CN324=0,0,MIN(CM324-CN324,$D$1-$C324-SUMIF($J$15:CO$15,"Snowball",$J324:CO324))))</f>
        <v>0</v>
      </c>
      <c r="CQ324" s="3">
        <f t="shared" si="548"/>
        <v>0</v>
      </c>
      <c r="CR324" s="104">
        <f t="shared" si="599"/>
        <v>0</v>
      </c>
      <c r="CS324" s="3">
        <f t="shared" si="600"/>
        <v>0</v>
      </c>
      <c r="CT324" s="3">
        <f t="shared" si="601"/>
        <v>0</v>
      </c>
      <c r="CU324" s="3">
        <f t="shared" si="522"/>
        <v>0</v>
      </c>
      <c r="CV324" s="3">
        <f t="shared" si="523"/>
        <v>0</v>
      </c>
      <c r="CW324" s="3">
        <f>IF(CR324=0,0,IF(CT324-CU324=0,0,MIN(CT324-CU324,$D$1-$C324-SUMIF($J$15:CV$15,"Snowball",$J324:CV324))))</f>
        <v>0</v>
      </c>
      <c r="CX324" s="3">
        <f t="shared" si="549"/>
        <v>0</v>
      </c>
      <c r="CY324" s="104">
        <f t="shared" si="602"/>
        <v>0</v>
      </c>
      <c r="CZ324" s="3">
        <f t="shared" si="603"/>
        <v>0</v>
      </c>
      <c r="DA324" s="3">
        <f t="shared" si="604"/>
        <v>0</v>
      </c>
      <c r="DB324" s="3">
        <f t="shared" si="524"/>
        <v>0</v>
      </c>
      <c r="DC324" s="3">
        <f t="shared" si="525"/>
        <v>0</v>
      </c>
      <c r="DD324" s="3">
        <f>IF(CY324=0,0,IF(DA324-DB324=0,0,MIN(DA324-DB324,$D$1-$C324-SUMIF($J$15:DC$15,"Snowball",$J324:DC324))))</f>
        <v>0</v>
      </c>
      <c r="DE324" s="3">
        <f t="shared" si="550"/>
        <v>0</v>
      </c>
      <c r="DF324" s="104">
        <f t="shared" si="605"/>
        <v>0</v>
      </c>
      <c r="DG324" s="3">
        <f t="shared" si="606"/>
        <v>0</v>
      </c>
      <c r="DH324" s="3">
        <f t="shared" si="607"/>
        <v>0</v>
      </c>
      <c r="DI324" s="3">
        <f t="shared" si="526"/>
        <v>0</v>
      </c>
      <c r="DJ324" s="3">
        <f t="shared" si="527"/>
        <v>0</v>
      </c>
      <c r="DK324" s="3">
        <f>IF(DF324=0,0,IF(DH324-DI324=0,0,MIN(DH324-DI324,$D$1-$C324-SUMIF($J$15:DJ$15,"Snowball",$J324:DJ324))))</f>
        <v>0</v>
      </c>
      <c r="DL324" s="3">
        <f t="shared" si="551"/>
        <v>0</v>
      </c>
      <c r="DM324" s="104">
        <f t="shared" si="608"/>
        <v>0</v>
      </c>
      <c r="DN324" s="3">
        <f t="shared" si="609"/>
        <v>0</v>
      </c>
      <c r="DO324" s="3">
        <f t="shared" si="610"/>
        <v>0</v>
      </c>
      <c r="DP324" s="3">
        <f t="shared" si="528"/>
        <v>0</v>
      </c>
      <c r="DQ324" s="3">
        <f t="shared" si="529"/>
        <v>0</v>
      </c>
      <c r="DR324" s="3">
        <f>IF(DM324=0,0,IF(DO324-DP324=0,0,MIN(DO324-DP324,$D$1-$C324-SUMIF($J$15:DQ$15,"Snowball",$J324:DQ324))))</f>
        <v>0</v>
      </c>
      <c r="DS324" s="3">
        <f t="shared" si="552"/>
        <v>0</v>
      </c>
      <c r="DT324" s="104">
        <f t="shared" si="611"/>
        <v>0</v>
      </c>
      <c r="DU324" s="3">
        <f t="shared" si="612"/>
        <v>0</v>
      </c>
      <c r="DV324" s="3">
        <f t="shared" si="613"/>
        <v>0</v>
      </c>
      <c r="DW324" s="3">
        <f t="shared" si="530"/>
        <v>0</v>
      </c>
      <c r="DX324" s="3">
        <f t="shared" si="531"/>
        <v>0</v>
      </c>
      <c r="DY324" s="3">
        <f>IF(DT324=0,0,IF(DV324-DW324=0,0,MIN(DV324-DW324,$D$1-$C324-SUMIF($J$15:DX$15,"Snowball",$J324:DX324))))</f>
        <v>0</v>
      </c>
      <c r="DZ324" s="3">
        <f t="shared" si="553"/>
        <v>0</v>
      </c>
      <c r="EA324" s="104">
        <f t="shared" si="614"/>
        <v>0</v>
      </c>
      <c r="EB324" s="3">
        <f t="shared" si="615"/>
        <v>0</v>
      </c>
      <c r="EC324" s="3">
        <f t="shared" si="616"/>
        <v>0</v>
      </c>
      <c r="ED324" s="3">
        <f t="shared" si="532"/>
        <v>0</v>
      </c>
      <c r="EE324" s="3">
        <f t="shared" si="533"/>
        <v>0</v>
      </c>
      <c r="EF324" s="3">
        <f>IF(EA324=0,0,IF(EC324-ED324=0,0,MIN(EC324-ED324,$D$1-$C324-SUMIF($J$15:EE$15,"Snowball",$J324:EE324))))</f>
        <v>0</v>
      </c>
      <c r="EG324" s="3">
        <f t="shared" si="554"/>
        <v>0</v>
      </c>
      <c r="EH324" s="104">
        <f t="shared" si="617"/>
        <v>0</v>
      </c>
      <c r="EI324" s="3">
        <f t="shared" si="618"/>
        <v>0</v>
      </c>
      <c r="EJ324" s="3">
        <f t="shared" si="619"/>
        <v>0</v>
      </c>
      <c r="EK324" s="3">
        <f t="shared" si="534"/>
        <v>0</v>
      </c>
      <c r="EL324" s="3">
        <f t="shared" si="535"/>
        <v>0</v>
      </c>
      <c r="EM324" s="3">
        <f>IF(EH324=0,0,IF(EJ324-EK324=0,0,MIN(EJ324-EK324,$D$1-$C324-SUMIF($J$15:EL$15,"Snowball",$J324:EL324))))</f>
        <v>0</v>
      </c>
      <c r="EN324" s="3">
        <f t="shared" si="555"/>
        <v>0</v>
      </c>
    </row>
    <row r="325" spans="1:144" x14ac:dyDescent="0.25">
      <c r="A325" s="1" t="s">
        <v>325</v>
      </c>
      <c r="B325" s="76">
        <f t="shared" si="556"/>
        <v>0</v>
      </c>
      <c r="C325" s="3">
        <f t="shared" si="557"/>
        <v>0</v>
      </c>
      <c r="D325" s="101">
        <f t="shared" si="558"/>
        <v>0</v>
      </c>
      <c r="E325" s="104">
        <f t="shared" si="559"/>
        <v>0</v>
      </c>
      <c r="F325" s="3">
        <f t="shared" si="560"/>
        <v>0</v>
      </c>
      <c r="G325" s="3">
        <f t="shared" si="561"/>
        <v>0</v>
      </c>
      <c r="H325" s="3">
        <f t="shared" si="496"/>
        <v>0</v>
      </c>
      <c r="I325" s="3">
        <f t="shared" si="497"/>
        <v>0</v>
      </c>
      <c r="J325" s="3">
        <f t="shared" si="562"/>
        <v>0</v>
      </c>
      <c r="K325" s="3">
        <f t="shared" si="536"/>
        <v>0</v>
      </c>
      <c r="L325" s="104">
        <f t="shared" si="563"/>
        <v>0</v>
      </c>
      <c r="M325" s="3">
        <f t="shared" si="564"/>
        <v>0</v>
      </c>
      <c r="N325" s="3">
        <f t="shared" si="565"/>
        <v>0</v>
      </c>
      <c r="O325" s="3">
        <f t="shared" si="498"/>
        <v>0</v>
      </c>
      <c r="P325" s="3">
        <f t="shared" si="499"/>
        <v>0</v>
      </c>
      <c r="Q325" s="3">
        <f>IF(L325=0,0,IF(N325-O325=0,0,MIN(N325-O325,$D$1-$C325-SUMIF($J$15:P$15,"Snowball",$J325:P325))))</f>
        <v>0</v>
      </c>
      <c r="R325" s="3">
        <f t="shared" si="537"/>
        <v>0</v>
      </c>
      <c r="S325" s="104">
        <f t="shared" si="566"/>
        <v>0</v>
      </c>
      <c r="T325" s="3">
        <f t="shared" si="567"/>
        <v>0</v>
      </c>
      <c r="U325" s="3">
        <f t="shared" si="568"/>
        <v>0</v>
      </c>
      <c r="V325" s="3">
        <f t="shared" si="500"/>
        <v>0</v>
      </c>
      <c r="W325" s="3">
        <f t="shared" si="501"/>
        <v>0</v>
      </c>
      <c r="X325" s="3">
        <f>IF(S325=0,0,IF(U325-V325=0,0,MIN(U325-V325,$D$1-$C325-SUMIF($J$15:W$15,"Snowball",$J325:W325))))</f>
        <v>0</v>
      </c>
      <c r="Y325" s="3">
        <f t="shared" si="538"/>
        <v>0</v>
      </c>
      <c r="Z325" s="104">
        <f t="shared" si="569"/>
        <v>0</v>
      </c>
      <c r="AA325" s="3">
        <f t="shared" si="570"/>
        <v>0</v>
      </c>
      <c r="AB325" s="3">
        <f t="shared" si="571"/>
        <v>0</v>
      </c>
      <c r="AC325" s="3">
        <f t="shared" si="502"/>
        <v>0</v>
      </c>
      <c r="AD325" s="3">
        <f t="shared" si="503"/>
        <v>0</v>
      </c>
      <c r="AE325" s="3">
        <f>IF(Z325=0,0,IF(AB325-AC325=0,0,MIN(AB325-AC325,$D$1-$C325-SUMIF($J$15:AD$15,"Snowball",$J325:AD325))))</f>
        <v>0</v>
      </c>
      <c r="AF325" s="3">
        <f t="shared" si="539"/>
        <v>0</v>
      </c>
      <c r="AG325" s="104">
        <f t="shared" si="572"/>
        <v>0</v>
      </c>
      <c r="AH325" s="3">
        <f t="shared" si="573"/>
        <v>0</v>
      </c>
      <c r="AI325" s="3">
        <f t="shared" si="574"/>
        <v>0</v>
      </c>
      <c r="AJ325" s="3">
        <f t="shared" si="504"/>
        <v>0</v>
      </c>
      <c r="AK325" s="3">
        <f t="shared" si="505"/>
        <v>0</v>
      </c>
      <c r="AL325" s="3">
        <f>IF(AG325=0,0,IF(AI325-AJ325=0,0,MIN(AI325-AJ325,$D$1-$C325-SUMIF($J$15:AK$15,"Snowball",$J325:AK325))))</f>
        <v>0</v>
      </c>
      <c r="AM325" s="3">
        <f t="shared" si="540"/>
        <v>0</v>
      </c>
      <c r="AN325" s="104">
        <f t="shared" si="575"/>
        <v>0</v>
      </c>
      <c r="AO325" s="3">
        <f t="shared" si="576"/>
        <v>0</v>
      </c>
      <c r="AP325" s="3">
        <f t="shared" si="577"/>
        <v>0</v>
      </c>
      <c r="AQ325" s="3">
        <f t="shared" si="506"/>
        <v>0</v>
      </c>
      <c r="AR325" s="3">
        <f t="shared" si="507"/>
        <v>0</v>
      </c>
      <c r="AS325" s="3">
        <f>IF(AN325=0,0,IF(AP325-AQ325=0,0,MIN(AP325-AQ325,$D$1-$C325-SUMIF($J$15:AR$15,"Snowball",$J325:AR325))))</f>
        <v>0</v>
      </c>
      <c r="AT325" s="3">
        <f t="shared" si="541"/>
        <v>0</v>
      </c>
      <c r="AU325" s="104">
        <f t="shared" si="578"/>
        <v>0</v>
      </c>
      <c r="AV325" s="3">
        <f t="shared" si="579"/>
        <v>0</v>
      </c>
      <c r="AW325" s="3">
        <f t="shared" si="580"/>
        <v>0</v>
      </c>
      <c r="AX325" s="3">
        <f t="shared" si="508"/>
        <v>0</v>
      </c>
      <c r="AY325" s="3">
        <f t="shared" si="509"/>
        <v>0</v>
      </c>
      <c r="AZ325" s="3">
        <f>IF(AU325=0,0,IF(AW325-AX325=0,0,MIN(AW325-AX325,$D$1-$C325-SUMIF($J$15:AY$15,"Snowball",$J325:AY325))))</f>
        <v>0</v>
      </c>
      <c r="BA325" s="3">
        <f t="shared" si="542"/>
        <v>0</v>
      </c>
      <c r="BB325" s="104">
        <f t="shared" si="581"/>
        <v>0</v>
      </c>
      <c r="BC325" s="3">
        <f t="shared" si="582"/>
        <v>0</v>
      </c>
      <c r="BD325" s="3">
        <f t="shared" si="583"/>
        <v>0</v>
      </c>
      <c r="BE325" s="3">
        <f t="shared" si="510"/>
        <v>0</v>
      </c>
      <c r="BF325" s="3">
        <f t="shared" si="511"/>
        <v>0</v>
      </c>
      <c r="BG325" s="3">
        <f>IF(BB325=0,0,IF(BD325-BE325=0,0,MIN(BD325-BE325,$D$1-$C325-SUMIF($J$15:BF$15,"Snowball",$J325:BF325))))</f>
        <v>0</v>
      </c>
      <c r="BH325" s="3">
        <f t="shared" si="543"/>
        <v>0</v>
      </c>
      <c r="BI325" s="104">
        <f t="shared" si="584"/>
        <v>0</v>
      </c>
      <c r="BJ325" s="3">
        <f t="shared" si="585"/>
        <v>0</v>
      </c>
      <c r="BK325" s="3">
        <f t="shared" si="586"/>
        <v>0</v>
      </c>
      <c r="BL325" s="3">
        <f t="shared" si="512"/>
        <v>0</v>
      </c>
      <c r="BM325" s="3">
        <f t="shared" si="513"/>
        <v>0</v>
      </c>
      <c r="BN325" s="3">
        <f>IF(BI325=0,0,IF(BK325-BL325=0,0,MIN(BK325-BL325,$D$1-$C325-SUMIF($J$15:BM$15,"Snowball",$J325:BM325))))</f>
        <v>0</v>
      </c>
      <c r="BO325" s="3">
        <f t="shared" si="544"/>
        <v>0</v>
      </c>
      <c r="BP325" s="104">
        <f t="shared" si="587"/>
        <v>0</v>
      </c>
      <c r="BQ325" s="3">
        <f t="shared" si="588"/>
        <v>0</v>
      </c>
      <c r="BR325" s="3">
        <f t="shared" si="589"/>
        <v>0</v>
      </c>
      <c r="BS325" s="3">
        <f t="shared" si="514"/>
        <v>0</v>
      </c>
      <c r="BT325" s="3">
        <f t="shared" si="515"/>
        <v>0</v>
      </c>
      <c r="BU325" s="3">
        <f>IF(BP325=0,0,IF(BR325-BS325=0,0,MIN(BR325-BS325,$D$1-$C325-SUMIF($J$15:BT$15,"Snowball",$J325:BT325))))</f>
        <v>0</v>
      </c>
      <c r="BV325" s="3">
        <f t="shared" si="545"/>
        <v>0</v>
      </c>
      <c r="BW325" s="104">
        <f t="shared" si="590"/>
        <v>0</v>
      </c>
      <c r="BX325" s="3">
        <f t="shared" si="591"/>
        <v>0</v>
      </c>
      <c r="BY325" s="3">
        <f t="shared" si="592"/>
        <v>0</v>
      </c>
      <c r="BZ325" s="3">
        <f t="shared" si="516"/>
        <v>0</v>
      </c>
      <c r="CA325" s="3">
        <f t="shared" si="517"/>
        <v>0</v>
      </c>
      <c r="CB325" s="3">
        <f>IF(BW325=0,0,IF(BY325-BZ325=0,0,MIN(BY325-BZ325,$D$1-$C325-SUMIF($J$15:CA$15,"Snowball",$J325:CA325))))</f>
        <v>0</v>
      </c>
      <c r="CC325" s="3">
        <f t="shared" si="546"/>
        <v>0</v>
      </c>
      <c r="CD325" s="104">
        <f t="shared" si="593"/>
        <v>0</v>
      </c>
      <c r="CE325" s="3">
        <f t="shared" si="594"/>
        <v>0</v>
      </c>
      <c r="CF325" s="3">
        <f t="shared" si="595"/>
        <v>0</v>
      </c>
      <c r="CG325" s="3">
        <f t="shared" si="518"/>
        <v>0</v>
      </c>
      <c r="CH325" s="3">
        <f t="shared" si="519"/>
        <v>0</v>
      </c>
      <c r="CI325" s="3">
        <f>IF(CD325=0,0,IF(CF325-CG325=0,0,MIN(CF325-CG325,$D$1-$C325-SUMIF($J$15:CH$15,"Snowball",$J325:CH325))))</f>
        <v>0</v>
      </c>
      <c r="CJ325" s="3">
        <f t="shared" si="547"/>
        <v>0</v>
      </c>
      <c r="CK325" s="104">
        <f t="shared" si="596"/>
        <v>0</v>
      </c>
      <c r="CL325" s="3">
        <f t="shared" si="597"/>
        <v>0</v>
      </c>
      <c r="CM325" s="3">
        <f t="shared" si="598"/>
        <v>0</v>
      </c>
      <c r="CN325" s="3">
        <f t="shared" si="520"/>
        <v>0</v>
      </c>
      <c r="CO325" s="3">
        <f t="shared" si="521"/>
        <v>0</v>
      </c>
      <c r="CP325" s="3">
        <f>IF(CK325=0,0,IF(CM325-CN325=0,0,MIN(CM325-CN325,$D$1-$C325-SUMIF($J$15:CO$15,"Snowball",$J325:CO325))))</f>
        <v>0</v>
      </c>
      <c r="CQ325" s="3">
        <f t="shared" si="548"/>
        <v>0</v>
      </c>
      <c r="CR325" s="104">
        <f t="shared" si="599"/>
        <v>0</v>
      </c>
      <c r="CS325" s="3">
        <f t="shared" si="600"/>
        <v>0</v>
      </c>
      <c r="CT325" s="3">
        <f t="shared" si="601"/>
        <v>0</v>
      </c>
      <c r="CU325" s="3">
        <f t="shared" si="522"/>
        <v>0</v>
      </c>
      <c r="CV325" s="3">
        <f t="shared" si="523"/>
        <v>0</v>
      </c>
      <c r="CW325" s="3">
        <f>IF(CR325=0,0,IF(CT325-CU325=0,0,MIN(CT325-CU325,$D$1-$C325-SUMIF($J$15:CV$15,"Snowball",$J325:CV325))))</f>
        <v>0</v>
      </c>
      <c r="CX325" s="3">
        <f t="shared" si="549"/>
        <v>0</v>
      </c>
      <c r="CY325" s="104">
        <f t="shared" si="602"/>
        <v>0</v>
      </c>
      <c r="CZ325" s="3">
        <f t="shared" si="603"/>
        <v>0</v>
      </c>
      <c r="DA325" s="3">
        <f t="shared" si="604"/>
        <v>0</v>
      </c>
      <c r="DB325" s="3">
        <f t="shared" si="524"/>
        <v>0</v>
      </c>
      <c r="DC325" s="3">
        <f t="shared" si="525"/>
        <v>0</v>
      </c>
      <c r="DD325" s="3">
        <f>IF(CY325=0,0,IF(DA325-DB325=0,0,MIN(DA325-DB325,$D$1-$C325-SUMIF($J$15:DC$15,"Snowball",$J325:DC325))))</f>
        <v>0</v>
      </c>
      <c r="DE325" s="3">
        <f t="shared" si="550"/>
        <v>0</v>
      </c>
      <c r="DF325" s="104">
        <f t="shared" si="605"/>
        <v>0</v>
      </c>
      <c r="DG325" s="3">
        <f t="shared" si="606"/>
        <v>0</v>
      </c>
      <c r="DH325" s="3">
        <f t="shared" si="607"/>
        <v>0</v>
      </c>
      <c r="DI325" s="3">
        <f t="shared" si="526"/>
        <v>0</v>
      </c>
      <c r="DJ325" s="3">
        <f t="shared" si="527"/>
        <v>0</v>
      </c>
      <c r="DK325" s="3">
        <f>IF(DF325=0,0,IF(DH325-DI325=0,0,MIN(DH325-DI325,$D$1-$C325-SUMIF($J$15:DJ$15,"Snowball",$J325:DJ325))))</f>
        <v>0</v>
      </c>
      <c r="DL325" s="3">
        <f t="shared" si="551"/>
        <v>0</v>
      </c>
      <c r="DM325" s="104">
        <f t="shared" si="608"/>
        <v>0</v>
      </c>
      <c r="DN325" s="3">
        <f t="shared" si="609"/>
        <v>0</v>
      </c>
      <c r="DO325" s="3">
        <f t="shared" si="610"/>
        <v>0</v>
      </c>
      <c r="DP325" s="3">
        <f t="shared" si="528"/>
        <v>0</v>
      </c>
      <c r="DQ325" s="3">
        <f t="shared" si="529"/>
        <v>0</v>
      </c>
      <c r="DR325" s="3">
        <f>IF(DM325=0,0,IF(DO325-DP325=0,0,MIN(DO325-DP325,$D$1-$C325-SUMIF($J$15:DQ$15,"Snowball",$J325:DQ325))))</f>
        <v>0</v>
      </c>
      <c r="DS325" s="3">
        <f t="shared" si="552"/>
        <v>0</v>
      </c>
      <c r="DT325" s="104">
        <f t="shared" si="611"/>
        <v>0</v>
      </c>
      <c r="DU325" s="3">
        <f t="shared" si="612"/>
        <v>0</v>
      </c>
      <c r="DV325" s="3">
        <f t="shared" si="613"/>
        <v>0</v>
      </c>
      <c r="DW325" s="3">
        <f t="shared" si="530"/>
        <v>0</v>
      </c>
      <c r="DX325" s="3">
        <f t="shared" si="531"/>
        <v>0</v>
      </c>
      <c r="DY325" s="3">
        <f>IF(DT325=0,0,IF(DV325-DW325=0,0,MIN(DV325-DW325,$D$1-$C325-SUMIF($J$15:DX$15,"Snowball",$J325:DX325))))</f>
        <v>0</v>
      </c>
      <c r="DZ325" s="3">
        <f t="shared" si="553"/>
        <v>0</v>
      </c>
      <c r="EA325" s="104">
        <f t="shared" si="614"/>
        <v>0</v>
      </c>
      <c r="EB325" s="3">
        <f t="shared" si="615"/>
        <v>0</v>
      </c>
      <c r="EC325" s="3">
        <f t="shared" si="616"/>
        <v>0</v>
      </c>
      <c r="ED325" s="3">
        <f t="shared" si="532"/>
        <v>0</v>
      </c>
      <c r="EE325" s="3">
        <f t="shared" si="533"/>
        <v>0</v>
      </c>
      <c r="EF325" s="3">
        <f>IF(EA325=0,0,IF(EC325-ED325=0,0,MIN(EC325-ED325,$D$1-$C325-SUMIF($J$15:EE$15,"Snowball",$J325:EE325))))</f>
        <v>0</v>
      </c>
      <c r="EG325" s="3">
        <f t="shared" si="554"/>
        <v>0</v>
      </c>
      <c r="EH325" s="104">
        <f t="shared" si="617"/>
        <v>0</v>
      </c>
      <c r="EI325" s="3">
        <f t="shared" si="618"/>
        <v>0</v>
      </c>
      <c r="EJ325" s="3">
        <f t="shared" si="619"/>
        <v>0</v>
      </c>
      <c r="EK325" s="3">
        <f t="shared" si="534"/>
        <v>0</v>
      </c>
      <c r="EL325" s="3">
        <f t="shared" si="535"/>
        <v>0</v>
      </c>
      <c r="EM325" s="3">
        <f>IF(EH325=0,0,IF(EJ325-EK325=0,0,MIN(EJ325-EK325,$D$1-$C325-SUMIF($J$15:EL$15,"Snowball",$J325:EL325))))</f>
        <v>0</v>
      </c>
      <c r="EN325" s="3">
        <f t="shared" si="555"/>
        <v>0</v>
      </c>
    </row>
    <row r="326" spans="1:144" x14ac:dyDescent="0.25">
      <c r="A326" s="1" t="s">
        <v>326</v>
      </c>
      <c r="B326" s="76">
        <f t="shared" si="556"/>
        <v>0</v>
      </c>
      <c r="C326" s="3">
        <f t="shared" si="557"/>
        <v>0</v>
      </c>
      <c r="D326" s="101">
        <f t="shared" si="558"/>
        <v>0</v>
      </c>
      <c r="E326" s="104">
        <f t="shared" si="559"/>
        <v>0</v>
      </c>
      <c r="F326" s="3">
        <f t="shared" si="560"/>
        <v>0</v>
      </c>
      <c r="G326" s="3">
        <f t="shared" si="561"/>
        <v>0</v>
      </c>
      <c r="H326" s="3">
        <f t="shared" si="496"/>
        <v>0</v>
      </c>
      <c r="I326" s="3">
        <f t="shared" si="497"/>
        <v>0</v>
      </c>
      <c r="J326" s="3">
        <f t="shared" si="562"/>
        <v>0</v>
      </c>
      <c r="K326" s="3">
        <f t="shared" si="536"/>
        <v>0</v>
      </c>
      <c r="L326" s="104">
        <f t="shared" si="563"/>
        <v>0</v>
      </c>
      <c r="M326" s="3">
        <f t="shared" si="564"/>
        <v>0</v>
      </c>
      <c r="N326" s="3">
        <f t="shared" si="565"/>
        <v>0</v>
      </c>
      <c r="O326" s="3">
        <f t="shared" si="498"/>
        <v>0</v>
      </c>
      <c r="P326" s="3">
        <f t="shared" si="499"/>
        <v>0</v>
      </c>
      <c r="Q326" s="3">
        <f>IF(L326=0,0,IF(N326-O326=0,0,MIN(N326-O326,$D$1-$C326-SUMIF($J$15:P$15,"Snowball",$J326:P326))))</f>
        <v>0</v>
      </c>
      <c r="R326" s="3">
        <f t="shared" si="537"/>
        <v>0</v>
      </c>
      <c r="S326" s="104">
        <f t="shared" si="566"/>
        <v>0</v>
      </c>
      <c r="T326" s="3">
        <f t="shared" si="567"/>
        <v>0</v>
      </c>
      <c r="U326" s="3">
        <f t="shared" si="568"/>
        <v>0</v>
      </c>
      <c r="V326" s="3">
        <f t="shared" si="500"/>
        <v>0</v>
      </c>
      <c r="W326" s="3">
        <f t="shared" si="501"/>
        <v>0</v>
      </c>
      <c r="X326" s="3">
        <f>IF(S326=0,0,IF(U326-V326=0,0,MIN(U326-V326,$D$1-$C326-SUMIF($J$15:W$15,"Snowball",$J326:W326))))</f>
        <v>0</v>
      </c>
      <c r="Y326" s="3">
        <f t="shared" si="538"/>
        <v>0</v>
      </c>
      <c r="Z326" s="104">
        <f t="shared" si="569"/>
        <v>0</v>
      </c>
      <c r="AA326" s="3">
        <f t="shared" si="570"/>
        <v>0</v>
      </c>
      <c r="AB326" s="3">
        <f t="shared" si="571"/>
        <v>0</v>
      </c>
      <c r="AC326" s="3">
        <f t="shared" si="502"/>
        <v>0</v>
      </c>
      <c r="AD326" s="3">
        <f t="shared" si="503"/>
        <v>0</v>
      </c>
      <c r="AE326" s="3">
        <f>IF(Z326=0,0,IF(AB326-AC326=0,0,MIN(AB326-AC326,$D$1-$C326-SUMIF($J$15:AD$15,"Snowball",$J326:AD326))))</f>
        <v>0</v>
      </c>
      <c r="AF326" s="3">
        <f t="shared" si="539"/>
        <v>0</v>
      </c>
      <c r="AG326" s="104">
        <f t="shared" si="572"/>
        <v>0</v>
      </c>
      <c r="AH326" s="3">
        <f t="shared" si="573"/>
        <v>0</v>
      </c>
      <c r="AI326" s="3">
        <f t="shared" si="574"/>
        <v>0</v>
      </c>
      <c r="AJ326" s="3">
        <f t="shared" si="504"/>
        <v>0</v>
      </c>
      <c r="AK326" s="3">
        <f t="shared" si="505"/>
        <v>0</v>
      </c>
      <c r="AL326" s="3">
        <f>IF(AG326=0,0,IF(AI326-AJ326=0,0,MIN(AI326-AJ326,$D$1-$C326-SUMIF($J$15:AK$15,"Snowball",$J326:AK326))))</f>
        <v>0</v>
      </c>
      <c r="AM326" s="3">
        <f t="shared" si="540"/>
        <v>0</v>
      </c>
      <c r="AN326" s="104">
        <f t="shared" si="575"/>
        <v>0</v>
      </c>
      <c r="AO326" s="3">
        <f t="shared" si="576"/>
        <v>0</v>
      </c>
      <c r="AP326" s="3">
        <f t="shared" si="577"/>
        <v>0</v>
      </c>
      <c r="AQ326" s="3">
        <f t="shared" si="506"/>
        <v>0</v>
      </c>
      <c r="AR326" s="3">
        <f t="shared" si="507"/>
        <v>0</v>
      </c>
      <c r="AS326" s="3">
        <f>IF(AN326=0,0,IF(AP326-AQ326=0,0,MIN(AP326-AQ326,$D$1-$C326-SUMIF($J$15:AR$15,"Snowball",$J326:AR326))))</f>
        <v>0</v>
      </c>
      <c r="AT326" s="3">
        <f t="shared" si="541"/>
        <v>0</v>
      </c>
      <c r="AU326" s="104">
        <f t="shared" si="578"/>
        <v>0</v>
      </c>
      <c r="AV326" s="3">
        <f t="shared" si="579"/>
        <v>0</v>
      </c>
      <c r="AW326" s="3">
        <f t="shared" si="580"/>
        <v>0</v>
      </c>
      <c r="AX326" s="3">
        <f t="shared" si="508"/>
        <v>0</v>
      </c>
      <c r="AY326" s="3">
        <f t="shared" si="509"/>
        <v>0</v>
      </c>
      <c r="AZ326" s="3">
        <f>IF(AU326=0,0,IF(AW326-AX326=0,0,MIN(AW326-AX326,$D$1-$C326-SUMIF($J$15:AY$15,"Snowball",$J326:AY326))))</f>
        <v>0</v>
      </c>
      <c r="BA326" s="3">
        <f t="shared" si="542"/>
        <v>0</v>
      </c>
      <c r="BB326" s="104">
        <f t="shared" si="581"/>
        <v>0</v>
      </c>
      <c r="BC326" s="3">
        <f t="shared" si="582"/>
        <v>0</v>
      </c>
      <c r="BD326" s="3">
        <f t="shared" si="583"/>
        <v>0</v>
      </c>
      <c r="BE326" s="3">
        <f t="shared" si="510"/>
        <v>0</v>
      </c>
      <c r="BF326" s="3">
        <f t="shared" si="511"/>
        <v>0</v>
      </c>
      <c r="BG326" s="3">
        <f>IF(BB326=0,0,IF(BD326-BE326=0,0,MIN(BD326-BE326,$D$1-$C326-SUMIF($J$15:BF$15,"Snowball",$J326:BF326))))</f>
        <v>0</v>
      </c>
      <c r="BH326" s="3">
        <f t="shared" si="543"/>
        <v>0</v>
      </c>
      <c r="BI326" s="104">
        <f t="shared" si="584"/>
        <v>0</v>
      </c>
      <c r="BJ326" s="3">
        <f t="shared" si="585"/>
        <v>0</v>
      </c>
      <c r="BK326" s="3">
        <f t="shared" si="586"/>
        <v>0</v>
      </c>
      <c r="BL326" s="3">
        <f t="shared" si="512"/>
        <v>0</v>
      </c>
      <c r="BM326" s="3">
        <f t="shared" si="513"/>
        <v>0</v>
      </c>
      <c r="BN326" s="3">
        <f>IF(BI326=0,0,IF(BK326-BL326=0,0,MIN(BK326-BL326,$D$1-$C326-SUMIF($J$15:BM$15,"Snowball",$J326:BM326))))</f>
        <v>0</v>
      </c>
      <c r="BO326" s="3">
        <f t="shared" si="544"/>
        <v>0</v>
      </c>
      <c r="BP326" s="104">
        <f t="shared" si="587"/>
        <v>0</v>
      </c>
      <c r="BQ326" s="3">
        <f t="shared" si="588"/>
        <v>0</v>
      </c>
      <c r="BR326" s="3">
        <f t="shared" si="589"/>
        <v>0</v>
      </c>
      <c r="BS326" s="3">
        <f t="shared" si="514"/>
        <v>0</v>
      </c>
      <c r="BT326" s="3">
        <f t="shared" si="515"/>
        <v>0</v>
      </c>
      <c r="BU326" s="3">
        <f>IF(BP326=0,0,IF(BR326-BS326=0,0,MIN(BR326-BS326,$D$1-$C326-SUMIF($J$15:BT$15,"Snowball",$J326:BT326))))</f>
        <v>0</v>
      </c>
      <c r="BV326" s="3">
        <f t="shared" si="545"/>
        <v>0</v>
      </c>
      <c r="BW326" s="104">
        <f t="shared" si="590"/>
        <v>0</v>
      </c>
      <c r="BX326" s="3">
        <f t="shared" si="591"/>
        <v>0</v>
      </c>
      <c r="BY326" s="3">
        <f t="shared" si="592"/>
        <v>0</v>
      </c>
      <c r="BZ326" s="3">
        <f t="shared" si="516"/>
        <v>0</v>
      </c>
      <c r="CA326" s="3">
        <f t="shared" si="517"/>
        <v>0</v>
      </c>
      <c r="CB326" s="3">
        <f>IF(BW326=0,0,IF(BY326-BZ326=0,0,MIN(BY326-BZ326,$D$1-$C326-SUMIF($J$15:CA$15,"Snowball",$J326:CA326))))</f>
        <v>0</v>
      </c>
      <c r="CC326" s="3">
        <f t="shared" si="546"/>
        <v>0</v>
      </c>
      <c r="CD326" s="104">
        <f t="shared" si="593"/>
        <v>0</v>
      </c>
      <c r="CE326" s="3">
        <f t="shared" si="594"/>
        <v>0</v>
      </c>
      <c r="CF326" s="3">
        <f t="shared" si="595"/>
        <v>0</v>
      </c>
      <c r="CG326" s="3">
        <f t="shared" si="518"/>
        <v>0</v>
      </c>
      <c r="CH326" s="3">
        <f t="shared" si="519"/>
        <v>0</v>
      </c>
      <c r="CI326" s="3">
        <f>IF(CD326=0,0,IF(CF326-CG326=0,0,MIN(CF326-CG326,$D$1-$C326-SUMIF($J$15:CH$15,"Snowball",$J326:CH326))))</f>
        <v>0</v>
      </c>
      <c r="CJ326" s="3">
        <f t="shared" si="547"/>
        <v>0</v>
      </c>
      <c r="CK326" s="104">
        <f t="shared" si="596"/>
        <v>0</v>
      </c>
      <c r="CL326" s="3">
        <f t="shared" si="597"/>
        <v>0</v>
      </c>
      <c r="CM326" s="3">
        <f t="shared" si="598"/>
        <v>0</v>
      </c>
      <c r="CN326" s="3">
        <f t="shared" si="520"/>
        <v>0</v>
      </c>
      <c r="CO326" s="3">
        <f t="shared" si="521"/>
        <v>0</v>
      </c>
      <c r="CP326" s="3">
        <f>IF(CK326=0,0,IF(CM326-CN326=0,0,MIN(CM326-CN326,$D$1-$C326-SUMIF($J$15:CO$15,"Snowball",$J326:CO326))))</f>
        <v>0</v>
      </c>
      <c r="CQ326" s="3">
        <f t="shared" si="548"/>
        <v>0</v>
      </c>
      <c r="CR326" s="104">
        <f t="shared" si="599"/>
        <v>0</v>
      </c>
      <c r="CS326" s="3">
        <f t="shared" si="600"/>
        <v>0</v>
      </c>
      <c r="CT326" s="3">
        <f t="shared" si="601"/>
        <v>0</v>
      </c>
      <c r="CU326" s="3">
        <f t="shared" si="522"/>
        <v>0</v>
      </c>
      <c r="CV326" s="3">
        <f t="shared" si="523"/>
        <v>0</v>
      </c>
      <c r="CW326" s="3">
        <f>IF(CR326=0,0,IF(CT326-CU326=0,0,MIN(CT326-CU326,$D$1-$C326-SUMIF($J$15:CV$15,"Snowball",$J326:CV326))))</f>
        <v>0</v>
      </c>
      <c r="CX326" s="3">
        <f t="shared" si="549"/>
        <v>0</v>
      </c>
      <c r="CY326" s="104">
        <f t="shared" si="602"/>
        <v>0</v>
      </c>
      <c r="CZ326" s="3">
        <f t="shared" si="603"/>
        <v>0</v>
      </c>
      <c r="DA326" s="3">
        <f t="shared" si="604"/>
        <v>0</v>
      </c>
      <c r="DB326" s="3">
        <f t="shared" si="524"/>
        <v>0</v>
      </c>
      <c r="DC326" s="3">
        <f t="shared" si="525"/>
        <v>0</v>
      </c>
      <c r="DD326" s="3">
        <f>IF(CY326=0,0,IF(DA326-DB326=0,0,MIN(DA326-DB326,$D$1-$C326-SUMIF($J$15:DC$15,"Snowball",$J326:DC326))))</f>
        <v>0</v>
      </c>
      <c r="DE326" s="3">
        <f t="shared" si="550"/>
        <v>0</v>
      </c>
      <c r="DF326" s="104">
        <f t="shared" si="605"/>
        <v>0</v>
      </c>
      <c r="DG326" s="3">
        <f t="shared" si="606"/>
        <v>0</v>
      </c>
      <c r="DH326" s="3">
        <f t="shared" si="607"/>
        <v>0</v>
      </c>
      <c r="DI326" s="3">
        <f t="shared" si="526"/>
        <v>0</v>
      </c>
      <c r="DJ326" s="3">
        <f t="shared" si="527"/>
        <v>0</v>
      </c>
      <c r="DK326" s="3">
        <f>IF(DF326=0,0,IF(DH326-DI326=0,0,MIN(DH326-DI326,$D$1-$C326-SUMIF($J$15:DJ$15,"Snowball",$J326:DJ326))))</f>
        <v>0</v>
      </c>
      <c r="DL326" s="3">
        <f t="shared" si="551"/>
        <v>0</v>
      </c>
      <c r="DM326" s="104">
        <f t="shared" si="608"/>
        <v>0</v>
      </c>
      <c r="DN326" s="3">
        <f t="shared" si="609"/>
        <v>0</v>
      </c>
      <c r="DO326" s="3">
        <f t="shared" si="610"/>
        <v>0</v>
      </c>
      <c r="DP326" s="3">
        <f t="shared" si="528"/>
        <v>0</v>
      </c>
      <c r="DQ326" s="3">
        <f t="shared" si="529"/>
        <v>0</v>
      </c>
      <c r="DR326" s="3">
        <f>IF(DM326=0,0,IF(DO326-DP326=0,0,MIN(DO326-DP326,$D$1-$C326-SUMIF($J$15:DQ$15,"Snowball",$J326:DQ326))))</f>
        <v>0</v>
      </c>
      <c r="DS326" s="3">
        <f t="shared" si="552"/>
        <v>0</v>
      </c>
      <c r="DT326" s="104">
        <f t="shared" si="611"/>
        <v>0</v>
      </c>
      <c r="DU326" s="3">
        <f t="shared" si="612"/>
        <v>0</v>
      </c>
      <c r="DV326" s="3">
        <f t="shared" si="613"/>
        <v>0</v>
      </c>
      <c r="DW326" s="3">
        <f t="shared" si="530"/>
        <v>0</v>
      </c>
      <c r="DX326" s="3">
        <f t="shared" si="531"/>
        <v>0</v>
      </c>
      <c r="DY326" s="3">
        <f>IF(DT326=0,0,IF(DV326-DW326=0,0,MIN(DV326-DW326,$D$1-$C326-SUMIF($J$15:DX$15,"Snowball",$J326:DX326))))</f>
        <v>0</v>
      </c>
      <c r="DZ326" s="3">
        <f t="shared" si="553"/>
        <v>0</v>
      </c>
      <c r="EA326" s="104">
        <f t="shared" si="614"/>
        <v>0</v>
      </c>
      <c r="EB326" s="3">
        <f t="shared" si="615"/>
        <v>0</v>
      </c>
      <c r="EC326" s="3">
        <f t="shared" si="616"/>
        <v>0</v>
      </c>
      <c r="ED326" s="3">
        <f t="shared" si="532"/>
        <v>0</v>
      </c>
      <c r="EE326" s="3">
        <f t="shared" si="533"/>
        <v>0</v>
      </c>
      <c r="EF326" s="3">
        <f>IF(EA326=0,0,IF(EC326-ED326=0,0,MIN(EC326-ED326,$D$1-$C326-SUMIF($J$15:EE$15,"Snowball",$J326:EE326))))</f>
        <v>0</v>
      </c>
      <c r="EG326" s="3">
        <f t="shared" si="554"/>
        <v>0</v>
      </c>
      <c r="EH326" s="104">
        <f t="shared" si="617"/>
        <v>0</v>
      </c>
      <c r="EI326" s="3">
        <f t="shared" si="618"/>
        <v>0</v>
      </c>
      <c r="EJ326" s="3">
        <f t="shared" si="619"/>
        <v>0</v>
      </c>
      <c r="EK326" s="3">
        <f t="shared" si="534"/>
        <v>0</v>
      </c>
      <c r="EL326" s="3">
        <f t="shared" si="535"/>
        <v>0</v>
      </c>
      <c r="EM326" s="3">
        <f>IF(EH326=0,0,IF(EJ326-EK326=0,0,MIN(EJ326-EK326,$D$1-$C326-SUMIF($J$15:EL$15,"Snowball",$J326:EL326))))</f>
        <v>0</v>
      </c>
      <c r="EN326" s="3">
        <f t="shared" si="555"/>
        <v>0</v>
      </c>
    </row>
    <row r="327" spans="1:144" x14ac:dyDescent="0.25">
      <c r="A327" s="1" t="s">
        <v>327</v>
      </c>
      <c r="B327" s="76">
        <f t="shared" si="556"/>
        <v>0</v>
      </c>
      <c r="C327" s="3">
        <f t="shared" si="557"/>
        <v>0</v>
      </c>
      <c r="D327" s="101">
        <f t="shared" si="558"/>
        <v>0</v>
      </c>
      <c r="E327" s="104">
        <f t="shared" si="559"/>
        <v>0</v>
      </c>
      <c r="F327" s="3">
        <f t="shared" si="560"/>
        <v>0</v>
      </c>
      <c r="G327" s="3">
        <f t="shared" si="561"/>
        <v>0</v>
      </c>
      <c r="H327" s="3">
        <f t="shared" si="496"/>
        <v>0</v>
      </c>
      <c r="I327" s="3">
        <f t="shared" si="497"/>
        <v>0</v>
      </c>
      <c r="J327" s="3">
        <f t="shared" si="562"/>
        <v>0</v>
      </c>
      <c r="K327" s="3">
        <f t="shared" si="536"/>
        <v>0</v>
      </c>
      <c r="L327" s="104">
        <f t="shared" si="563"/>
        <v>0</v>
      </c>
      <c r="M327" s="3">
        <f t="shared" si="564"/>
        <v>0</v>
      </c>
      <c r="N327" s="3">
        <f t="shared" si="565"/>
        <v>0</v>
      </c>
      <c r="O327" s="3">
        <f t="shared" si="498"/>
        <v>0</v>
      </c>
      <c r="P327" s="3">
        <f t="shared" si="499"/>
        <v>0</v>
      </c>
      <c r="Q327" s="3">
        <f>IF(L327=0,0,IF(N327-O327=0,0,MIN(N327-O327,$D$1-$C327-SUMIF($J$15:P$15,"Snowball",$J327:P327))))</f>
        <v>0</v>
      </c>
      <c r="R327" s="3">
        <f t="shared" si="537"/>
        <v>0</v>
      </c>
      <c r="S327" s="104">
        <f t="shared" si="566"/>
        <v>0</v>
      </c>
      <c r="T327" s="3">
        <f t="shared" si="567"/>
        <v>0</v>
      </c>
      <c r="U327" s="3">
        <f t="shared" si="568"/>
        <v>0</v>
      </c>
      <c r="V327" s="3">
        <f t="shared" si="500"/>
        <v>0</v>
      </c>
      <c r="W327" s="3">
        <f t="shared" si="501"/>
        <v>0</v>
      </c>
      <c r="X327" s="3">
        <f>IF(S327=0,0,IF(U327-V327=0,0,MIN(U327-V327,$D$1-$C327-SUMIF($J$15:W$15,"Snowball",$J327:W327))))</f>
        <v>0</v>
      </c>
      <c r="Y327" s="3">
        <f t="shared" si="538"/>
        <v>0</v>
      </c>
      <c r="Z327" s="104">
        <f t="shared" si="569"/>
        <v>0</v>
      </c>
      <c r="AA327" s="3">
        <f t="shared" si="570"/>
        <v>0</v>
      </c>
      <c r="AB327" s="3">
        <f t="shared" si="571"/>
        <v>0</v>
      </c>
      <c r="AC327" s="3">
        <f t="shared" si="502"/>
        <v>0</v>
      </c>
      <c r="AD327" s="3">
        <f t="shared" si="503"/>
        <v>0</v>
      </c>
      <c r="AE327" s="3">
        <f>IF(Z327=0,0,IF(AB327-AC327=0,0,MIN(AB327-AC327,$D$1-$C327-SUMIF($J$15:AD$15,"Snowball",$J327:AD327))))</f>
        <v>0</v>
      </c>
      <c r="AF327" s="3">
        <f t="shared" si="539"/>
        <v>0</v>
      </c>
      <c r="AG327" s="104">
        <f t="shared" si="572"/>
        <v>0</v>
      </c>
      <c r="AH327" s="3">
        <f t="shared" si="573"/>
        <v>0</v>
      </c>
      <c r="AI327" s="3">
        <f t="shared" si="574"/>
        <v>0</v>
      </c>
      <c r="AJ327" s="3">
        <f t="shared" si="504"/>
        <v>0</v>
      </c>
      <c r="AK327" s="3">
        <f t="shared" si="505"/>
        <v>0</v>
      </c>
      <c r="AL327" s="3">
        <f>IF(AG327=0,0,IF(AI327-AJ327=0,0,MIN(AI327-AJ327,$D$1-$C327-SUMIF($J$15:AK$15,"Snowball",$J327:AK327))))</f>
        <v>0</v>
      </c>
      <c r="AM327" s="3">
        <f t="shared" si="540"/>
        <v>0</v>
      </c>
      <c r="AN327" s="104">
        <f t="shared" si="575"/>
        <v>0</v>
      </c>
      <c r="AO327" s="3">
        <f t="shared" si="576"/>
        <v>0</v>
      </c>
      <c r="AP327" s="3">
        <f t="shared" si="577"/>
        <v>0</v>
      </c>
      <c r="AQ327" s="3">
        <f t="shared" si="506"/>
        <v>0</v>
      </c>
      <c r="AR327" s="3">
        <f t="shared" si="507"/>
        <v>0</v>
      </c>
      <c r="AS327" s="3">
        <f>IF(AN327=0,0,IF(AP327-AQ327=0,0,MIN(AP327-AQ327,$D$1-$C327-SUMIF($J$15:AR$15,"Snowball",$J327:AR327))))</f>
        <v>0</v>
      </c>
      <c r="AT327" s="3">
        <f t="shared" si="541"/>
        <v>0</v>
      </c>
      <c r="AU327" s="104">
        <f t="shared" si="578"/>
        <v>0</v>
      </c>
      <c r="AV327" s="3">
        <f t="shared" si="579"/>
        <v>0</v>
      </c>
      <c r="AW327" s="3">
        <f t="shared" si="580"/>
        <v>0</v>
      </c>
      <c r="AX327" s="3">
        <f t="shared" si="508"/>
        <v>0</v>
      </c>
      <c r="AY327" s="3">
        <f t="shared" si="509"/>
        <v>0</v>
      </c>
      <c r="AZ327" s="3">
        <f>IF(AU327=0,0,IF(AW327-AX327=0,0,MIN(AW327-AX327,$D$1-$C327-SUMIF($J$15:AY$15,"Snowball",$J327:AY327))))</f>
        <v>0</v>
      </c>
      <c r="BA327" s="3">
        <f t="shared" si="542"/>
        <v>0</v>
      </c>
      <c r="BB327" s="104">
        <f t="shared" si="581"/>
        <v>0</v>
      </c>
      <c r="BC327" s="3">
        <f t="shared" si="582"/>
        <v>0</v>
      </c>
      <c r="BD327" s="3">
        <f t="shared" si="583"/>
        <v>0</v>
      </c>
      <c r="BE327" s="3">
        <f t="shared" si="510"/>
        <v>0</v>
      </c>
      <c r="BF327" s="3">
        <f t="shared" si="511"/>
        <v>0</v>
      </c>
      <c r="BG327" s="3">
        <f>IF(BB327=0,0,IF(BD327-BE327=0,0,MIN(BD327-BE327,$D$1-$C327-SUMIF($J$15:BF$15,"Snowball",$J327:BF327))))</f>
        <v>0</v>
      </c>
      <c r="BH327" s="3">
        <f t="shared" si="543"/>
        <v>0</v>
      </c>
      <c r="BI327" s="104">
        <f t="shared" si="584"/>
        <v>0</v>
      </c>
      <c r="BJ327" s="3">
        <f t="shared" si="585"/>
        <v>0</v>
      </c>
      <c r="BK327" s="3">
        <f t="shared" si="586"/>
        <v>0</v>
      </c>
      <c r="BL327" s="3">
        <f t="shared" si="512"/>
        <v>0</v>
      </c>
      <c r="BM327" s="3">
        <f t="shared" si="513"/>
        <v>0</v>
      </c>
      <c r="BN327" s="3">
        <f>IF(BI327=0,0,IF(BK327-BL327=0,0,MIN(BK327-BL327,$D$1-$C327-SUMIF($J$15:BM$15,"Snowball",$J327:BM327))))</f>
        <v>0</v>
      </c>
      <c r="BO327" s="3">
        <f t="shared" si="544"/>
        <v>0</v>
      </c>
      <c r="BP327" s="104">
        <f t="shared" si="587"/>
        <v>0</v>
      </c>
      <c r="BQ327" s="3">
        <f t="shared" si="588"/>
        <v>0</v>
      </c>
      <c r="BR327" s="3">
        <f t="shared" si="589"/>
        <v>0</v>
      </c>
      <c r="BS327" s="3">
        <f t="shared" si="514"/>
        <v>0</v>
      </c>
      <c r="BT327" s="3">
        <f t="shared" si="515"/>
        <v>0</v>
      </c>
      <c r="BU327" s="3">
        <f>IF(BP327=0,0,IF(BR327-BS327=0,0,MIN(BR327-BS327,$D$1-$C327-SUMIF($J$15:BT$15,"Snowball",$J327:BT327))))</f>
        <v>0</v>
      </c>
      <c r="BV327" s="3">
        <f t="shared" si="545"/>
        <v>0</v>
      </c>
      <c r="BW327" s="104">
        <f t="shared" si="590"/>
        <v>0</v>
      </c>
      <c r="BX327" s="3">
        <f t="shared" si="591"/>
        <v>0</v>
      </c>
      <c r="BY327" s="3">
        <f t="shared" si="592"/>
        <v>0</v>
      </c>
      <c r="BZ327" s="3">
        <f t="shared" si="516"/>
        <v>0</v>
      </c>
      <c r="CA327" s="3">
        <f t="shared" si="517"/>
        <v>0</v>
      </c>
      <c r="CB327" s="3">
        <f>IF(BW327=0,0,IF(BY327-BZ327=0,0,MIN(BY327-BZ327,$D$1-$C327-SUMIF($J$15:CA$15,"Snowball",$J327:CA327))))</f>
        <v>0</v>
      </c>
      <c r="CC327" s="3">
        <f t="shared" si="546"/>
        <v>0</v>
      </c>
      <c r="CD327" s="104">
        <f t="shared" si="593"/>
        <v>0</v>
      </c>
      <c r="CE327" s="3">
        <f t="shared" si="594"/>
        <v>0</v>
      </c>
      <c r="CF327" s="3">
        <f t="shared" si="595"/>
        <v>0</v>
      </c>
      <c r="CG327" s="3">
        <f t="shared" si="518"/>
        <v>0</v>
      </c>
      <c r="CH327" s="3">
        <f t="shared" si="519"/>
        <v>0</v>
      </c>
      <c r="CI327" s="3">
        <f>IF(CD327=0,0,IF(CF327-CG327=0,0,MIN(CF327-CG327,$D$1-$C327-SUMIF($J$15:CH$15,"Snowball",$J327:CH327))))</f>
        <v>0</v>
      </c>
      <c r="CJ327" s="3">
        <f t="shared" si="547"/>
        <v>0</v>
      </c>
      <c r="CK327" s="104">
        <f t="shared" si="596"/>
        <v>0</v>
      </c>
      <c r="CL327" s="3">
        <f t="shared" si="597"/>
        <v>0</v>
      </c>
      <c r="CM327" s="3">
        <f t="shared" si="598"/>
        <v>0</v>
      </c>
      <c r="CN327" s="3">
        <f t="shared" si="520"/>
        <v>0</v>
      </c>
      <c r="CO327" s="3">
        <f t="shared" si="521"/>
        <v>0</v>
      </c>
      <c r="CP327" s="3">
        <f>IF(CK327=0,0,IF(CM327-CN327=0,0,MIN(CM327-CN327,$D$1-$C327-SUMIF($J$15:CO$15,"Snowball",$J327:CO327))))</f>
        <v>0</v>
      </c>
      <c r="CQ327" s="3">
        <f t="shared" si="548"/>
        <v>0</v>
      </c>
      <c r="CR327" s="104">
        <f t="shared" si="599"/>
        <v>0</v>
      </c>
      <c r="CS327" s="3">
        <f t="shared" si="600"/>
        <v>0</v>
      </c>
      <c r="CT327" s="3">
        <f t="shared" si="601"/>
        <v>0</v>
      </c>
      <c r="CU327" s="3">
        <f t="shared" si="522"/>
        <v>0</v>
      </c>
      <c r="CV327" s="3">
        <f t="shared" si="523"/>
        <v>0</v>
      </c>
      <c r="CW327" s="3">
        <f>IF(CR327=0,0,IF(CT327-CU327=0,0,MIN(CT327-CU327,$D$1-$C327-SUMIF($J$15:CV$15,"Snowball",$J327:CV327))))</f>
        <v>0</v>
      </c>
      <c r="CX327" s="3">
        <f t="shared" si="549"/>
        <v>0</v>
      </c>
      <c r="CY327" s="104">
        <f t="shared" si="602"/>
        <v>0</v>
      </c>
      <c r="CZ327" s="3">
        <f t="shared" si="603"/>
        <v>0</v>
      </c>
      <c r="DA327" s="3">
        <f t="shared" si="604"/>
        <v>0</v>
      </c>
      <c r="DB327" s="3">
        <f t="shared" si="524"/>
        <v>0</v>
      </c>
      <c r="DC327" s="3">
        <f t="shared" si="525"/>
        <v>0</v>
      </c>
      <c r="DD327" s="3">
        <f>IF(CY327=0,0,IF(DA327-DB327=0,0,MIN(DA327-DB327,$D$1-$C327-SUMIF($J$15:DC$15,"Snowball",$J327:DC327))))</f>
        <v>0</v>
      </c>
      <c r="DE327" s="3">
        <f t="shared" si="550"/>
        <v>0</v>
      </c>
      <c r="DF327" s="104">
        <f t="shared" si="605"/>
        <v>0</v>
      </c>
      <c r="DG327" s="3">
        <f t="shared" si="606"/>
        <v>0</v>
      </c>
      <c r="DH327" s="3">
        <f t="shared" si="607"/>
        <v>0</v>
      </c>
      <c r="DI327" s="3">
        <f t="shared" si="526"/>
        <v>0</v>
      </c>
      <c r="DJ327" s="3">
        <f t="shared" si="527"/>
        <v>0</v>
      </c>
      <c r="DK327" s="3">
        <f>IF(DF327=0,0,IF(DH327-DI327=0,0,MIN(DH327-DI327,$D$1-$C327-SUMIF($J$15:DJ$15,"Snowball",$J327:DJ327))))</f>
        <v>0</v>
      </c>
      <c r="DL327" s="3">
        <f t="shared" si="551"/>
        <v>0</v>
      </c>
      <c r="DM327" s="104">
        <f t="shared" si="608"/>
        <v>0</v>
      </c>
      <c r="DN327" s="3">
        <f t="shared" si="609"/>
        <v>0</v>
      </c>
      <c r="DO327" s="3">
        <f t="shared" si="610"/>
        <v>0</v>
      </c>
      <c r="DP327" s="3">
        <f t="shared" si="528"/>
        <v>0</v>
      </c>
      <c r="DQ327" s="3">
        <f t="shared" si="529"/>
        <v>0</v>
      </c>
      <c r="DR327" s="3">
        <f>IF(DM327=0,0,IF(DO327-DP327=0,0,MIN(DO327-DP327,$D$1-$C327-SUMIF($J$15:DQ$15,"Snowball",$J327:DQ327))))</f>
        <v>0</v>
      </c>
      <c r="DS327" s="3">
        <f t="shared" si="552"/>
        <v>0</v>
      </c>
      <c r="DT327" s="104">
        <f t="shared" si="611"/>
        <v>0</v>
      </c>
      <c r="DU327" s="3">
        <f t="shared" si="612"/>
        <v>0</v>
      </c>
      <c r="DV327" s="3">
        <f t="shared" si="613"/>
        <v>0</v>
      </c>
      <c r="DW327" s="3">
        <f t="shared" si="530"/>
        <v>0</v>
      </c>
      <c r="DX327" s="3">
        <f t="shared" si="531"/>
        <v>0</v>
      </c>
      <c r="DY327" s="3">
        <f>IF(DT327=0,0,IF(DV327-DW327=0,0,MIN(DV327-DW327,$D$1-$C327-SUMIF($J$15:DX$15,"Snowball",$J327:DX327))))</f>
        <v>0</v>
      </c>
      <c r="DZ327" s="3">
        <f t="shared" si="553"/>
        <v>0</v>
      </c>
      <c r="EA327" s="104">
        <f t="shared" si="614"/>
        <v>0</v>
      </c>
      <c r="EB327" s="3">
        <f t="shared" si="615"/>
        <v>0</v>
      </c>
      <c r="EC327" s="3">
        <f t="shared" si="616"/>
        <v>0</v>
      </c>
      <c r="ED327" s="3">
        <f t="shared" si="532"/>
        <v>0</v>
      </c>
      <c r="EE327" s="3">
        <f t="shared" si="533"/>
        <v>0</v>
      </c>
      <c r="EF327" s="3">
        <f>IF(EA327=0,0,IF(EC327-ED327=0,0,MIN(EC327-ED327,$D$1-$C327-SUMIF($J$15:EE$15,"Snowball",$J327:EE327))))</f>
        <v>0</v>
      </c>
      <c r="EG327" s="3">
        <f t="shared" si="554"/>
        <v>0</v>
      </c>
      <c r="EH327" s="104">
        <f t="shared" si="617"/>
        <v>0</v>
      </c>
      <c r="EI327" s="3">
        <f t="shared" si="618"/>
        <v>0</v>
      </c>
      <c r="EJ327" s="3">
        <f t="shared" si="619"/>
        <v>0</v>
      </c>
      <c r="EK327" s="3">
        <f t="shared" si="534"/>
        <v>0</v>
      </c>
      <c r="EL327" s="3">
        <f t="shared" si="535"/>
        <v>0</v>
      </c>
      <c r="EM327" s="3">
        <f>IF(EH327=0,0,IF(EJ327-EK327=0,0,MIN(EJ327-EK327,$D$1-$C327-SUMIF($J$15:EL$15,"Snowball",$J327:EL327))))</f>
        <v>0</v>
      </c>
      <c r="EN327" s="3">
        <f t="shared" si="555"/>
        <v>0</v>
      </c>
    </row>
    <row r="328" spans="1:144" x14ac:dyDescent="0.25">
      <c r="A328" s="1" t="s">
        <v>328</v>
      </c>
      <c r="B328" s="76">
        <f t="shared" si="556"/>
        <v>0</v>
      </c>
      <c r="C328" s="3">
        <f t="shared" si="557"/>
        <v>0</v>
      </c>
      <c r="D328" s="101">
        <f t="shared" si="558"/>
        <v>0</v>
      </c>
      <c r="E328" s="104">
        <f t="shared" si="559"/>
        <v>0</v>
      </c>
      <c r="F328" s="3">
        <f t="shared" si="560"/>
        <v>0</v>
      </c>
      <c r="G328" s="3">
        <f t="shared" si="561"/>
        <v>0</v>
      </c>
      <c r="H328" s="3">
        <f t="shared" si="496"/>
        <v>0</v>
      </c>
      <c r="I328" s="3">
        <f t="shared" si="497"/>
        <v>0</v>
      </c>
      <c r="J328" s="3">
        <f t="shared" si="562"/>
        <v>0</v>
      </c>
      <c r="K328" s="3">
        <f t="shared" si="536"/>
        <v>0</v>
      </c>
      <c r="L328" s="104">
        <f t="shared" si="563"/>
        <v>0</v>
      </c>
      <c r="M328" s="3">
        <f t="shared" si="564"/>
        <v>0</v>
      </c>
      <c r="N328" s="3">
        <f t="shared" si="565"/>
        <v>0</v>
      </c>
      <c r="O328" s="3">
        <f t="shared" si="498"/>
        <v>0</v>
      </c>
      <c r="P328" s="3">
        <f t="shared" si="499"/>
        <v>0</v>
      </c>
      <c r="Q328" s="3">
        <f>IF(L328=0,0,IF(N328-O328=0,0,MIN(N328-O328,$D$1-$C328-SUMIF($J$15:P$15,"Snowball",$J328:P328))))</f>
        <v>0</v>
      </c>
      <c r="R328" s="3">
        <f t="shared" si="537"/>
        <v>0</v>
      </c>
      <c r="S328" s="104">
        <f t="shared" si="566"/>
        <v>0</v>
      </c>
      <c r="T328" s="3">
        <f t="shared" si="567"/>
        <v>0</v>
      </c>
      <c r="U328" s="3">
        <f t="shared" si="568"/>
        <v>0</v>
      </c>
      <c r="V328" s="3">
        <f t="shared" si="500"/>
        <v>0</v>
      </c>
      <c r="W328" s="3">
        <f t="shared" si="501"/>
        <v>0</v>
      </c>
      <c r="X328" s="3">
        <f>IF(S328=0,0,IF(U328-V328=0,0,MIN(U328-V328,$D$1-$C328-SUMIF($J$15:W$15,"Snowball",$J328:W328))))</f>
        <v>0</v>
      </c>
      <c r="Y328" s="3">
        <f t="shared" si="538"/>
        <v>0</v>
      </c>
      <c r="Z328" s="104">
        <f t="shared" si="569"/>
        <v>0</v>
      </c>
      <c r="AA328" s="3">
        <f t="shared" si="570"/>
        <v>0</v>
      </c>
      <c r="AB328" s="3">
        <f t="shared" si="571"/>
        <v>0</v>
      </c>
      <c r="AC328" s="3">
        <f t="shared" si="502"/>
        <v>0</v>
      </c>
      <c r="AD328" s="3">
        <f t="shared" si="503"/>
        <v>0</v>
      </c>
      <c r="AE328" s="3">
        <f>IF(Z328=0,0,IF(AB328-AC328=0,0,MIN(AB328-AC328,$D$1-$C328-SUMIF($J$15:AD$15,"Snowball",$J328:AD328))))</f>
        <v>0</v>
      </c>
      <c r="AF328" s="3">
        <f t="shared" si="539"/>
        <v>0</v>
      </c>
      <c r="AG328" s="104">
        <f t="shared" si="572"/>
        <v>0</v>
      </c>
      <c r="AH328" s="3">
        <f t="shared" si="573"/>
        <v>0</v>
      </c>
      <c r="AI328" s="3">
        <f t="shared" si="574"/>
        <v>0</v>
      </c>
      <c r="AJ328" s="3">
        <f t="shared" si="504"/>
        <v>0</v>
      </c>
      <c r="AK328" s="3">
        <f t="shared" si="505"/>
        <v>0</v>
      </c>
      <c r="AL328" s="3">
        <f>IF(AG328=0,0,IF(AI328-AJ328=0,0,MIN(AI328-AJ328,$D$1-$C328-SUMIF($J$15:AK$15,"Snowball",$J328:AK328))))</f>
        <v>0</v>
      </c>
      <c r="AM328" s="3">
        <f t="shared" si="540"/>
        <v>0</v>
      </c>
      <c r="AN328" s="104">
        <f t="shared" si="575"/>
        <v>0</v>
      </c>
      <c r="AO328" s="3">
        <f t="shared" si="576"/>
        <v>0</v>
      </c>
      <c r="AP328" s="3">
        <f t="shared" si="577"/>
        <v>0</v>
      </c>
      <c r="AQ328" s="3">
        <f t="shared" si="506"/>
        <v>0</v>
      </c>
      <c r="AR328" s="3">
        <f t="shared" si="507"/>
        <v>0</v>
      </c>
      <c r="AS328" s="3">
        <f>IF(AN328=0,0,IF(AP328-AQ328=0,0,MIN(AP328-AQ328,$D$1-$C328-SUMIF($J$15:AR$15,"Snowball",$J328:AR328))))</f>
        <v>0</v>
      </c>
      <c r="AT328" s="3">
        <f t="shared" si="541"/>
        <v>0</v>
      </c>
      <c r="AU328" s="104">
        <f t="shared" si="578"/>
        <v>0</v>
      </c>
      <c r="AV328" s="3">
        <f t="shared" si="579"/>
        <v>0</v>
      </c>
      <c r="AW328" s="3">
        <f t="shared" si="580"/>
        <v>0</v>
      </c>
      <c r="AX328" s="3">
        <f t="shared" si="508"/>
        <v>0</v>
      </c>
      <c r="AY328" s="3">
        <f t="shared" si="509"/>
        <v>0</v>
      </c>
      <c r="AZ328" s="3">
        <f>IF(AU328=0,0,IF(AW328-AX328=0,0,MIN(AW328-AX328,$D$1-$C328-SUMIF($J$15:AY$15,"Snowball",$J328:AY328))))</f>
        <v>0</v>
      </c>
      <c r="BA328" s="3">
        <f t="shared" si="542"/>
        <v>0</v>
      </c>
      <c r="BB328" s="104">
        <f t="shared" si="581"/>
        <v>0</v>
      </c>
      <c r="BC328" s="3">
        <f t="shared" si="582"/>
        <v>0</v>
      </c>
      <c r="BD328" s="3">
        <f t="shared" si="583"/>
        <v>0</v>
      </c>
      <c r="BE328" s="3">
        <f t="shared" si="510"/>
        <v>0</v>
      </c>
      <c r="BF328" s="3">
        <f t="shared" si="511"/>
        <v>0</v>
      </c>
      <c r="BG328" s="3">
        <f>IF(BB328=0,0,IF(BD328-BE328=0,0,MIN(BD328-BE328,$D$1-$C328-SUMIF($J$15:BF$15,"Snowball",$J328:BF328))))</f>
        <v>0</v>
      </c>
      <c r="BH328" s="3">
        <f t="shared" si="543"/>
        <v>0</v>
      </c>
      <c r="BI328" s="104">
        <f t="shared" si="584"/>
        <v>0</v>
      </c>
      <c r="BJ328" s="3">
        <f t="shared" si="585"/>
        <v>0</v>
      </c>
      <c r="BK328" s="3">
        <f t="shared" si="586"/>
        <v>0</v>
      </c>
      <c r="BL328" s="3">
        <f t="shared" si="512"/>
        <v>0</v>
      </c>
      <c r="BM328" s="3">
        <f t="shared" si="513"/>
        <v>0</v>
      </c>
      <c r="BN328" s="3">
        <f>IF(BI328=0,0,IF(BK328-BL328=0,0,MIN(BK328-BL328,$D$1-$C328-SUMIF($J$15:BM$15,"Snowball",$J328:BM328))))</f>
        <v>0</v>
      </c>
      <c r="BO328" s="3">
        <f t="shared" si="544"/>
        <v>0</v>
      </c>
      <c r="BP328" s="104">
        <f t="shared" si="587"/>
        <v>0</v>
      </c>
      <c r="BQ328" s="3">
        <f t="shared" si="588"/>
        <v>0</v>
      </c>
      <c r="BR328" s="3">
        <f t="shared" si="589"/>
        <v>0</v>
      </c>
      <c r="BS328" s="3">
        <f t="shared" si="514"/>
        <v>0</v>
      </c>
      <c r="BT328" s="3">
        <f t="shared" si="515"/>
        <v>0</v>
      </c>
      <c r="BU328" s="3">
        <f>IF(BP328=0,0,IF(BR328-BS328=0,0,MIN(BR328-BS328,$D$1-$C328-SUMIF($J$15:BT$15,"Snowball",$J328:BT328))))</f>
        <v>0</v>
      </c>
      <c r="BV328" s="3">
        <f t="shared" si="545"/>
        <v>0</v>
      </c>
      <c r="BW328" s="104">
        <f t="shared" si="590"/>
        <v>0</v>
      </c>
      <c r="BX328" s="3">
        <f t="shared" si="591"/>
        <v>0</v>
      </c>
      <c r="BY328" s="3">
        <f t="shared" si="592"/>
        <v>0</v>
      </c>
      <c r="BZ328" s="3">
        <f t="shared" si="516"/>
        <v>0</v>
      </c>
      <c r="CA328" s="3">
        <f t="shared" si="517"/>
        <v>0</v>
      </c>
      <c r="CB328" s="3">
        <f>IF(BW328=0,0,IF(BY328-BZ328=0,0,MIN(BY328-BZ328,$D$1-$C328-SUMIF($J$15:CA$15,"Snowball",$J328:CA328))))</f>
        <v>0</v>
      </c>
      <c r="CC328" s="3">
        <f t="shared" si="546"/>
        <v>0</v>
      </c>
      <c r="CD328" s="104">
        <f t="shared" si="593"/>
        <v>0</v>
      </c>
      <c r="CE328" s="3">
        <f t="shared" si="594"/>
        <v>0</v>
      </c>
      <c r="CF328" s="3">
        <f t="shared" si="595"/>
        <v>0</v>
      </c>
      <c r="CG328" s="3">
        <f t="shared" si="518"/>
        <v>0</v>
      </c>
      <c r="CH328" s="3">
        <f t="shared" si="519"/>
        <v>0</v>
      </c>
      <c r="CI328" s="3">
        <f>IF(CD328=0,0,IF(CF328-CG328=0,0,MIN(CF328-CG328,$D$1-$C328-SUMIF($J$15:CH$15,"Snowball",$J328:CH328))))</f>
        <v>0</v>
      </c>
      <c r="CJ328" s="3">
        <f t="shared" si="547"/>
        <v>0</v>
      </c>
      <c r="CK328" s="104">
        <f t="shared" si="596"/>
        <v>0</v>
      </c>
      <c r="CL328" s="3">
        <f t="shared" si="597"/>
        <v>0</v>
      </c>
      <c r="CM328" s="3">
        <f t="shared" si="598"/>
        <v>0</v>
      </c>
      <c r="CN328" s="3">
        <f t="shared" si="520"/>
        <v>0</v>
      </c>
      <c r="CO328" s="3">
        <f t="shared" si="521"/>
        <v>0</v>
      </c>
      <c r="CP328" s="3">
        <f>IF(CK328=0,0,IF(CM328-CN328=0,0,MIN(CM328-CN328,$D$1-$C328-SUMIF($J$15:CO$15,"Snowball",$J328:CO328))))</f>
        <v>0</v>
      </c>
      <c r="CQ328" s="3">
        <f t="shared" si="548"/>
        <v>0</v>
      </c>
      <c r="CR328" s="104">
        <f t="shared" si="599"/>
        <v>0</v>
      </c>
      <c r="CS328" s="3">
        <f t="shared" si="600"/>
        <v>0</v>
      </c>
      <c r="CT328" s="3">
        <f t="shared" si="601"/>
        <v>0</v>
      </c>
      <c r="CU328" s="3">
        <f t="shared" si="522"/>
        <v>0</v>
      </c>
      <c r="CV328" s="3">
        <f t="shared" si="523"/>
        <v>0</v>
      </c>
      <c r="CW328" s="3">
        <f>IF(CR328=0,0,IF(CT328-CU328=0,0,MIN(CT328-CU328,$D$1-$C328-SUMIF($J$15:CV$15,"Snowball",$J328:CV328))))</f>
        <v>0</v>
      </c>
      <c r="CX328" s="3">
        <f t="shared" si="549"/>
        <v>0</v>
      </c>
      <c r="CY328" s="104">
        <f t="shared" si="602"/>
        <v>0</v>
      </c>
      <c r="CZ328" s="3">
        <f t="shared" si="603"/>
        <v>0</v>
      </c>
      <c r="DA328" s="3">
        <f t="shared" si="604"/>
        <v>0</v>
      </c>
      <c r="DB328" s="3">
        <f t="shared" si="524"/>
        <v>0</v>
      </c>
      <c r="DC328" s="3">
        <f t="shared" si="525"/>
        <v>0</v>
      </c>
      <c r="DD328" s="3">
        <f>IF(CY328=0,0,IF(DA328-DB328=0,0,MIN(DA328-DB328,$D$1-$C328-SUMIF($J$15:DC$15,"Snowball",$J328:DC328))))</f>
        <v>0</v>
      </c>
      <c r="DE328" s="3">
        <f t="shared" si="550"/>
        <v>0</v>
      </c>
      <c r="DF328" s="104">
        <f t="shared" si="605"/>
        <v>0</v>
      </c>
      <c r="DG328" s="3">
        <f t="shared" si="606"/>
        <v>0</v>
      </c>
      <c r="DH328" s="3">
        <f t="shared" si="607"/>
        <v>0</v>
      </c>
      <c r="DI328" s="3">
        <f t="shared" si="526"/>
        <v>0</v>
      </c>
      <c r="DJ328" s="3">
        <f t="shared" si="527"/>
        <v>0</v>
      </c>
      <c r="DK328" s="3">
        <f>IF(DF328=0,0,IF(DH328-DI328=0,0,MIN(DH328-DI328,$D$1-$C328-SUMIF($J$15:DJ$15,"Snowball",$J328:DJ328))))</f>
        <v>0</v>
      </c>
      <c r="DL328" s="3">
        <f t="shared" si="551"/>
        <v>0</v>
      </c>
      <c r="DM328" s="104">
        <f t="shared" si="608"/>
        <v>0</v>
      </c>
      <c r="DN328" s="3">
        <f t="shared" si="609"/>
        <v>0</v>
      </c>
      <c r="DO328" s="3">
        <f t="shared" si="610"/>
        <v>0</v>
      </c>
      <c r="DP328" s="3">
        <f t="shared" si="528"/>
        <v>0</v>
      </c>
      <c r="DQ328" s="3">
        <f t="shared" si="529"/>
        <v>0</v>
      </c>
      <c r="DR328" s="3">
        <f>IF(DM328=0,0,IF(DO328-DP328=0,0,MIN(DO328-DP328,$D$1-$C328-SUMIF($J$15:DQ$15,"Snowball",$J328:DQ328))))</f>
        <v>0</v>
      </c>
      <c r="DS328" s="3">
        <f t="shared" si="552"/>
        <v>0</v>
      </c>
      <c r="DT328" s="104">
        <f t="shared" si="611"/>
        <v>0</v>
      </c>
      <c r="DU328" s="3">
        <f t="shared" si="612"/>
        <v>0</v>
      </c>
      <c r="DV328" s="3">
        <f t="shared" si="613"/>
        <v>0</v>
      </c>
      <c r="DW328" s="3">
        <f t="shared" si="530"/>
        <v>0</v>
      </c>
      <c r="DX328" s="3">
        <f t="shared" si="531"/>
        <v>0</v>
      </c>
      <c r="DY328" s="3">
        <f>IF(DT328=0,0,IF(DV328-DW328=0,0,MIN(DV328-DW328,$D$1-$C328-SUMIF($J$15:DX$15,"Snowball",$J328:DX328))))</f>
        <v>0</v>
      </c>
      <c r="DZ328" s="3">
        <f t="shared" si="553"/>
        <v>0</v>
      </c>
      <c r="EA328" s="104">
        <f t="shared" si="614"/>
        <v>0</v>
      </c>
      <c r="EB328" s="3">
        <f t="shared" si="615"/>
        <v>0</v>
      </c>
      <c r="EC328" s="3">
        <f t="shared" si="616"/>
        <v>0</v>
      </c>
      <c r="ED328" s="3">
        <f t="shared" si="532"/>
        <v>0</v>
      </c>
      <c r="EE328" s="3">
        <f t="shared" si="533"/>
        <v>0</v>
      </c>
      <c r="EF328" s="3">
        <f>IF(EA328=0,0,IF(EC328-ED328=0,0,MIN(EC328-ED328,$D$1-$C328-SUMIF($J$15:EE$15,"Snowball",$J328:EE328))))</f>
        <v>0</v>
      </c>
      <c r="EG328" s="3">
        <f t="shared" si="554"/>
        <v>0</v>
      </c>
      <c r="EH328" s="104">
        <f t="shared" si="617"/>
        <v>0</v>
      </c>
      <c r="EI328" s="3">
        <f t="shared" si="618"/>
        <v>0</v>
      </c>
      <c r="EJ328" s="3">
        <f t="shared" si="619"/>
        <v>0</v>
      </c>
      <c r="EK328" s="3">
        <f t="shared" si="534"/>
        <v>0</v>
      </c>
      <c r="EL328" s="3">
        <f t="shared" si="535"/>
        <v>0</v>
      </c>
      <c r="EM328" s="3">
        <f>IF(EH328=0,0,IF(EJ328-EK328=0,0,MIN(EJ328-EK328,$D$1-$C328-SUMIF($J$15:EL$15,"Snowball",$J328:EL328))))</f>
        <v>0</v>
      </c>
      <c r="EN328" s="3">
        <f t="shared" si="555"/>
        <v>0</v>
      </c>
    </row>
    <row r="329" spans="1:144" x14ac:dyDescent="0.25">
      <c r="A329" s="1" t="s">
        <v>329</v>
      </c>
      <c r="B329" s="76">
        <f t="shared" si="556"/>
        <v>0</v>
      </c>
      <c r="C329" s="3">
        <f t="shared" si="557"/>
        <v>0</v>
      </c>
      <c r="D329" s="101">
        <f t="shared" si="558"/>
        <v>0</v>
      </c>
      <c r="E329" s="104">
        <f t="shared" si="559"/>
        <v>0</v>
      </c>
      <c r="F329" s="3">
        <f t="shared" si="560"/>
        <v>0</v>
      </c>
      <c r="G329" s="3">
        <f t="shared" si="561"/>
        <v>0</v>
      </c>
      <c r="H329" s="3">
        <f t="shared" si="496"/>
        <v>0</v>
      </c>
      <c r="I329" s="3">
        <f t="shared" si="497"/>
        <v>0</v>
      </c>
      <c r="J329" s="3">
        <f t="shared" si="562"/>
        <v>0</v>
      </c>
      <c r="K329" s="3">
        <f t="shared" si="536"/>
        <v>0</v>
      </c>
      <c r="L329" s="104">
        <f t="shared" si="563"/>
        <v>0</v>
      </c>
      <c r="M329" s="3">
        <f t="shared" si="564"/>
        <v>0</v>
      </c>
      <c r="N329" s="3">
        <f t="shared" si="565"/>
        <v>0</v>
      </c>
      <c r="O329" s="3">
        <f t="shared" si="498"/>
        <v>0</v>
      </c>
      <c r="P329" s="3">
        <f t="shared" si="499"/>
        <v>0</v>
      </c>
      <c r="Q329" s="3">
        <f>IF(L329=0,0,IF(N329-O329=0,0,MIN(N329-O329,$D$1-$C329-SUMIF($J$15:P$15,"Snowball",$J329:P329))))</f>
        <v>0</v>
      </c>
      <c r="R329" s="3">
        <f t="shared" si="537"/>
        <v>0</v>
      </c>
      <c r="S329" s="104">
        <f t="shared" si="566"/>
        <v>0</v>
      </c>
      <c r="T329" s="3">
        <f t="shared" si="567"/>
        <v>0</v>
      </c>
      <c r="U329" s="3">
        <f t="shared" si="568"/>
        <v>0</v>
      </c>
      <c r="V329" s="3">
        <f t="shared" si="500"/>
        <v>0</v>
      </c>
      <c r="W329" s="3">
        <f t="shared" si="501"/>
        <v>0</v>
      </c>
      <c r="X329" s="3">
        <f>IF(S329=0,0,IF(U329-V329=0,0,MIN(U329-V329,$D$1-$C329-SUMIF($J$15:W$15,"Snowball",$J329:W329))))</f>
        <v>0</v>
      </c>
      <c r="Y329" s="3">
        <f t="shared" si="538"/>
        <v>0</v>
      </c>
      <c r="Z329" s="104">
        <f t="shared" si="569"/>
        <v>0</v>
      </c>
      <c r="AA329" s="3">
        <f t="shared" si="570"/>
        <v>0</v>
      </c>
      <c r="AB329" s="3">
        <f t="shared" si="571"/>
        <v>0</v>
      </c>
      <c r="AC329" s="3">
        <f t="shared" si="502"/>
        <v>0</v>
      </c>
      <c r="AD329" s="3">
        <f t="shared" si="503"/>
        <v>0</v>
      </c>
      <c r="AE329" s="3">
        <f>IF(Z329=0,0,IF(AB329-AC329=0,0,MIN(AB329-AC329,$D$1-$C329-SUMIF($J$15:AD$15,"Snowball",$J329:AD329))))</f>
        <v>0</v>
      </c>
      <c r="AF329" s="3">
        <f t="shared" si="539"/>
        <v>0</v>
      </c>
      <c r="AG329" s="104">
        <f t="shared" si="572"/>
        <v>0</v>
      </c>
      <c r="AH329" s="3">
        <f t="shared" si="573"/>
        <v>0</v>
      </c>
      <c r="AI329" s="3">
        <f t="shared" si="574"/>
        <v>0</v>
      </c>
      <c r="AJ329" s="3">
        <f t="shared" si="504"/>
        <v>0</v>
      </c>
      <c r="AK329" s="3">
        <f t="shared" si="505"/>
        <v>0</v>
      </c>
      <c r="AL329" s="3">
        <f>IF(AG329=0,0,IF(AI329-AJ329=0,0,MIN(AI329-AJ329,$D$1-$C329-SUMIF($J$15:AK$15,"Snowball",$J329:AK329))))</f>
        <v>0</v>
      </c>
      <c r="AM329" s="3">
        <f t="shared" si="540"/>
        <v>0</v>
      </c>
      <c r="AN329" s="104">
        <f t="shared" si="575"/>
        <v>0</v>
      </c>
      <c r="AO329" s="3">
        <f t="shared" si="576"/>
        <v>0</v>
      </c>
      <c r="AP329" s="3">
        <f t="shared" si="577"/>
        <v>0</v>
      </c>
      <c r="AQ329" s="3">
        <f t="shared" si="506"/>
        <v>0</v>
      </c>
      <c r="AR329" s="3">
        <f t="shared" si="507"/>
        <v>0</v>
      </c>
      <c r="AS329" s="3">
        <f>IF(AN329=0,0,IF(AP329-AQ329=0,0,MIN(AP329-AQ329,$D$1-$C329-SUMIF($J$15:AR$15,"Snowball",$J329:AR329))))</f>
        <v>0</v>
      </c>
      <c r="AT329" s="3">
        <f t="shared" si="541"/>
        <v>0</v>
      </c>
      <c r="AU329" s="104">
        <f t="shared" si="578"/>
        <v>0</v>
      </c>
      <c r="AV329" s="3">
        <f t="shared" si="579"/>
        <v>0</v>
      </c>
      <c r="AW329" s="3">
        <f t="shared" si="580"/>
        <v>0</v>
      </c>
      <c r="AX329" s="3">
        <f t="shared" si="508"/>
        <v>0</v>
      </c>
      <c r="AY329" s="3">
        <f t="shared" si="509"/>
        <v>0</v>
      </c>
      <c r="AZ329" s="3">
        <f>IF(AU329=0,0,IF(AW329-AX329=0,0,MIN(AW329-AX329,$D$1-$C329-SUMIF($J$15:AY$15,"Snowball",$J329:AY329))))</f>
        <v>0</v>
      </c>
      <c r="BA329" s="3">
        <f t="shared" si="542"/>
        <v>0</v>
      </c>
      <c r="BB329" s="104">
        <f t="shared" si="581"/>
        <v>0</v>
      </c>
      <c r="BC329" s="3">
        <f t="shared" si="582"/>
        <v>0</v>
      </c>
      <c r="BD329" s="3">
        <f t="shared" si="583"/>
        <v>0</v>
      </c>
      <c r="BE329" s="3">
        <f t="shared" si="510"/>
        <v>0</v>
      </c>
      <c r="BF329" s="3">
        <f t="shared" si="511"/>
        <v>0</v>
      </c>
      <c r="BG329" s="3">
        <f>IF(BB329=0,0,IF(BD329-BE329=0,0,MIN(BD329-BE329,$D$1-$C329-SUMIF($J$15:BF$15,"Snowball",$J329:BF329))))</f>
        <v>0</v>
      </c>
      <c r="BH329" s="3">
        <f t="shared" si="543"/>
        <v>0</v>
      </c>
      <c r="BI329" s="104">
        <f t="shared" si="584"/>
        <v>0</v>
      </c>
      <c r="BJ329" s="3">
        <f t="shared" si="585"/>
        <v>0</v>
      </c>
      <c r="BK329" s="3">
        <f t="shared" si="586"/>
        <v>0</v>
      </c>
      <c r="BL329" s="3">
        <f t="shared" si="512"/>
        <v>0</v>
      </c>
      <c r="BM329" s="3">
        <f t="shared" si="513"/>
        <v>0</v>
      </c>
      <c r="BN329" s="3">
        <f>IF(BI329=0,0,IF(BK329-BL329=0,0,MIN(BK329-BL329,$D$1-$C329-SUMIF($J$15:BM$15,"Snowball",$J329:BM329))))</f>
        <v>0</v>
      </c>
      <c r="BO329" s="3">
        <f t="shared" si="544"/>
        <v>0</v>
      </c>
      <c r="BP329" s="104">
        <f t="shared" si="587"/>
        <v>0</v>
      </c>
      <c r="BQ329" s="3">
        <f t="shared" si="588"/>
        <v>0</v>
      </c>
      <c r="BR329" s="3">
        <f t="shared" si="589"/>
        <v>0</v>
      </c>
      <c r="BS329" s="3">
        <f t="shared" si="514"/>
        <v>0</v>
      </c>
      <c r="BT329" s="3">
        <f t="shared" si="515"/>
        <v>0</v>
      </c>
      <c r="BU329" s="3">
        <f>IF(BP329=0,0,IF(BR329-BS329=0,0,MIN(BR329-BS329,$D$1-$C329-SUMIF($J$15:BT$15,"Snowball",$J329:BT329))))</f>
        <v>0</v>
      </c>
      <c r="BV329" s="3">
        <f t="shared" si="545"/>
        <v>0</v>
      </c>
      <c r="BW329" s="104">
        <f t="shared" si="590"/>
        <v>0</v>
      </c>
      <c r="BX329" s="3">
        <f t="shared" si="591"/>
        <v>0</v>
      </c>
      <c r="BY329" s="3">
        <f t="shared" si="592"/>
        <v>0</v>
      </c>
      <c r="BZ329" s="3">
        <f t="shared" si="516"/>
        <v>0</v>
      </c>
      <c r="CA329" s="3">
        <f t="shared" si="517"/>
        <v>0</v>
      </c>
      <c r="CB329" s="3">
        <f>IF(BW329=0,0,IF(BY329-BZ329=0,0,MIN(BY329-BZ329,$D$1-$C329-SUMIF($J$15:CA$15,"Snowball",$J329:CA329))))</f>
        <v>0</v>
      </c>
      <c r="CC329" s="3">
        <f t="shared" si="546"/>
        <v>0</v>
      </c>
      <c r="CD329" s="104">
        <f t="shared" si="593"/>
        <v>0</v>
      </c>
      <c r="CE329" s="3">
        <f t="shared" si="594"/>
        <v>0</v>
      </c>
      <c r="CF329" s="3">
        <f t="shared" si="595"/>
        <v>0</v>
      </c>
      <c r="CG329" s="3">
        <f t="shared" si="518"/>
        <v>0</v>
      </c>
      <c r="CH329" s="3">
        <f t="shared" si="519"/>
        <v>0</v>
      </c>
      <c r="CI329" s="3">
        <f>IF(CD329=0,0,IF(CF329-CG329=0,0,MIN(CF329-CG329,$D$1-$C329-SUMIF($J$15:CH$15,"Snowball",$J329:CH329))))</f>
        <v>0</v>
      </c>
      <c r="CJ329" s="3">
        <f t="shared" si="547"/>
        <v>0</v>
      </c>
      <c r="CK329" s="104">
        <f t="shared" si="596"/>
        <v>0</v>
      </c>
      <c r="CL329" s="3">
        <f t="shared" si="597"/>
        <v>0</v>
      </c>
      <c r="CM329" s="3">
        <f t="shared" si="598"/>
        <v>0</v>
      </c>
      <c r="CN329" s="3">
        <f t="shared" si="520"/>
        <v>0</v>
      </c>
      <c r="CO329" s="3">
        <f t="shared" si="521"/>
        <v>0</v>
      </c>
      <c r="CP329" s="3">
        <f>IF(CK329=0,0,IF(CM329-CN329=0,0,MIN(CM329-CN329,$D$1-$C329-SUMIF($J$15:CO$15,"Snowball",$J329:CO329))))</f>
        <v>0</v>
      </c>
      <c r="CQ329" s="3">
        <f t="shared" si="548"/>
        <v>0</v>
      </c>
      <c r="CR329" s="104">
        <f t="shared" si="599"/>
        <v>0</v>
      </c>
      <c r="CS329" s="3">
        <f t="shared" si="600"/>
        <v>0</v>
      </c>
      <c r="CT329" s="3">
        <f t="shared" si="601"/>
        <v>0</v>
      </c>
      <c r="CU329" s="3">
        <f t="shared" si="522"/>
        <v>0</v>
      </c>
      <c r="CV329" s="3">
        <f t="shared" si="523"/>
        <v>0</v>
      </c>
      <c r="CW329" s="3">
        <f>IF(CR329=0,0,IF(CT329-CU329=0,0,MIN(CT329-CU329,$D$1-$C329-SUMIF($J$15:CV$15,"Snowball",$J329:CV329))))</f>
        <v>0</v>
      </c>
      <c r="CX329" s="3">
        <f t="shared" si="549"/>
        <v>0</v>
      </c>
      <c r="CY329" s="104">
        <f t="shared" si="602"/>
        <v>0</v>
      </c>
      <c r="CZ329" s="3">
        <f t="shared" si="603"/>
        <v>0</v>
      </c>
      <c r="DA329" s="3">
        <f t="shared" si="604"/>
        <v>0</v>
      </c>
      <c r="DB329" s="3">
        <f t="shared" si="524"/>
        <v>0</v>
      </c>
      <c r="DC329" s="3">
        <f t="shared" si="525"/>
        <v>0</v>
      </c>
      <c r="DD329" s="3">
        <f>IF(CY329=0,0,IF(DA329-DB329=0,0,MIN(DA329-DB329,$D$1-$C329-SUMIF($J$15:DC$15,"Snowball",$J329:DC329))))</f>
        <v>0</v>
      </c>
      <c r="DE329" s="3">
        <f t="shared" si="550"/>
        <v>0</v>
      </c>
      <c r="DF329" s="104">
        <f t="shared" si="605"/>
        <v>0</v>
      </c>
      <c r="DG329" s="3">
        <f t="shared" si="606"/>
        <v>0</v>
      </c>
      <c r="DH329" s="3">
        <f t="shared" si="607"/>
        <v>0</v>
      </c>
      <c r="DI329" s="3">
        <f t="shared" si="526"/>
        <v>0</v>
      </c>
      <c r="DJ329" s="3">
        <f t="shared" si="527"/>
        <v>0</v>
      </c>
      <c r="DK329" s="3">
        <f>IF(DF329=0,0,IF(DH329-DI329=0,0,MIN(DH329-DI329,$D$1-$C329-SUMIF($J$15:DJ$15,"Snowball",$J329:DJ329))))</f>
        <v>0</v>
      </c>
      <c r="DL329" s="3">
        <f t="shared" si="551"/>
        <v>0</v>
      </c>
      <c r="DM329" s="104">
        <f t="shared" si="608"/>
        <v>0</v>
      </c>
      <c r="DN329" s="3">
        <f t="shared" si="609"/>
        <v>0</v>
      </c>
      <c r="DO329" s="3">
        <f t="shared" si="610"/>
        <v>0</v>
      </c>
      <c r="DP329" s="3">
        <f t="shared" si="528"/>
        <v>0</v>
      </c>
      <c r="DQ329" s="3">
        <f t="shared" si="529"/>
        <v>0</v>
      </c>
      <c r="DR329" s="3">
        <f>IF(DM329=0,0,IF(DO329-DP329=0,0,MIN(DO329-DP329,$D$1-$C329-SUMIF($J$15:DQ$15,"Snowball",$J329:DQ329))))</f>
        <v>0</v>
      </c>
      <c r="DS329" s="3">
        <f t="shared" si="552"/>
        <v>0</v>
      </c>
      <c r="DT329" s="104">
        <f t="shared" si="611"/>
        <v>0</v>
      </c>
      <c r="DU329" s="3">
        <f t="shared" si="612"/>
        <v>0</v>
      </c>
      <c r="DV329" s="3">
        <f t="shared" si="613"/>
        <v>0</v>
      </c>
      <c r="DW329" s="3">
        <f t="shared" si="530"/>
        <v>0</v>
      </c>
      <c r="DX329" s="3">
        <f t="shared" si="531"/>
        <v>0</v>
      </c>
      <c r="DY329" s="3">
        <f>IF(DT329=0,0,IF(DV329-DW329=0,0,MIN(DV329-DW329,$D$1-$C329-SUMIF($J$15:DX$15,"Snowball",$J329:DX329))))</f>
        <v>0</v>
      </c>
      <c r="DZ329" s="3">
        <f t="shared" si="553"/>
        <v>0</v>
      </c>
      <c r="EA329" s="104">
        <f t="shared" si="614"/>
        <v>0</v>
      </c>
      <c r="EB329" s="3">
        <f t="shared" si="615"/>
        <v>0</v>
      </c>
      <c r="EC329" s="3">
        <f t="shared" si="616"/>
        <v>0</v>
      </c>
      <c r="ED329" s="3">
        <f t="shared" si="532"/>
        <v>0</v>
      </c>
      <c r="EE329" s="3">
        <f t="shared" si="533"/>
        <v>0</v>
      </c>
      <c r="EF329" s="3">
        <f>IF(EA329=0,0,IF(EC329-ED329=0,0,MIN(EC329-ED329,$D$1-$C329-SUMIF($J$15:EE$15,"Snowball",$J329:EE329))))</f>
        <v>0</v>
      </c>
      <c r="EG329" s="3">
        <f t="shared" si="554"/>
        <v>0</v>
      </c>
      <c r="EH329" s="104">
        <f t="shared" si="617"/>
        <v>0</v>
      </c>
      <c r="EI329" s="3">
        <f t="shared" si="618"/>
        <v>0</v>
      </c>
      <c r="EJ329" s="3">
        <f t="shared" si="619"/>
        <v>0</v>
      </c>
      <c r="EK329" s="3">
        <f t="shared" si="534"/>
        <v>0</v>
      </c>
      <c r="EL329" s="3">
        <f t="shared" si="535"/>
        <v>0</v>
      </c>
      <c r="EM329" s="3">
        <f>IF(EH329=0,0,IF(EJ329-EK329=0,0,MIN(EJ329-EK329,$D$1-$C329-SUMIF($J$15:EL$15,"Snowball",$J329:EL329))))</f>
        <v>0</v>
      </c>
      <c r="EN329" s="3">
        <f t="shared" si="555"/>
        <v>0</v>
      </c>
    </row>
    <row r="330" spans="1:144" x14ac:dyDescent="0.25">
      <c r="A330" s="1" t="s">
        <v>330</v>
      </c>
      <c r="B330" s="76">
        <f t="shared" si="556"/>
        <v>0</v>
      </c>
      <c r="C330" s="3">
        <f t="shared" si="557"/>
        <v>0</v>
      </c>
      <c r="D330" s="101">
        <f t="shared" si="558"/>
        <v>0</v>
      </c>
      <c r="E330" s="104">
        <f t="shared" si="559"/>
        <v>0</v>
      </c>
      <c r="F330" s="3">
        <f t="shared" si="560"/>
        <v>0</v>
      </c>
      <c r="G330" s="3">
        <f t="shared" si="561"/>
        <v>0</v>
      </c>
      <c r="H330" s="3">
        <f t="shared" si="496"/>
        <v>0</v>
      </c>
      <c r="I330" s="3">
        <f t="shared" si="497"/>
        <v>0</v>
      </c>
      <c r="J330" s="3">
        <f t="shared" si="562"/>
        <v>0</v>
      </c>
      <c r="K330" s="3">
        <f t="shared" si="536"/>
        <v>0</v>
      </c>
      <c r="L330" s="104">
        <f t="shared" si="563"/>
        <v>0</v>
      </c>
      <c r="M330" s="3">
        <f t="shared" si="564"/>
        <v>0</v>
      </c>
      <c r="N330" s="3">
        <f t="shared" si="565"/>
        <v>0</v>
      </c>
      <c r="O330" s="3">
        <f t="shared" si="498"/>
        <v>0</v>
      </c>
      <c r="P330" s="3">
        <f t="shared" si="499"/>
        <v>0</v>
      </c>
      <c r="Q330" s="3">
        <f>IF(L330=0,0,IF(N330-O330=0,0,MIN(N330-O330,$D$1-$C330-SUMIF($J$15:P$15,"Snowball",$J330:P330))))</f>
        <v>0</v>
      </c>
      <c r="R330" s="3">
        <f t="shared" si="537"/>
        <v>0</v>
      </c>
      <c r="S330" s="104">
        <f t="shared" si="566"/>
        <v>0</v>
      </c>
      <c r="T330" s="3">
        <f t="shared" si="567"/>
        <v>0</v>
      </c>
      <c r="U330" s="3">
        <f t="shared" si="568"/>
        <v>0</v>
      </c>
      <c r="V330" s="3">
        <f t="shared" si="500"/>
        <v>0</v>
      </c>
      <c r="W330" s="3">
        <f t="shared" si="501"/>
        <v>0</v>
      </c>
      <c r="X330" s="3">
        <f>IF(S330=0,0,IF(U330-V330=0,0,MIN(U330-V330,$D$1-$C330-SUMIF($J$15:W$15,"Snowball",$J330:W330))))</f>
        <v>0</v>
      </c>
      <c r="Y330" s="3">
        <f t="shared" si="538"/>
        <v>0</v>
      </c>
      <c r="Z330" s="104">
        <f t="shared" si="569"/>
        <v>0</v>
      </c>
      <c r="AA330" s="3">
        <f t="shared" si="570"/>
        <v>0</v>
      </c>
      <c r="AB330" s="3">
        <f t="shared" si="571"/>
        <v>0</v>
      </c>
      <c r="AC330" s="3">
        <f t="shared" si="502"/>
        <v>0</v>
      </c>
      <c r="AD330" s="3">
        <f t="shared" si="503"/>
        <v>0</v>
      </c>
      <c r="AE330" s="3">
        <f>IF(Z330=0,0,IF(AB330-AC330=0,0,MIN(AB330-AC330,$D$1-$C330-SUMIF($J$15:AD$15,"Snowball",$J330:AD330))))</f>
        <v>0</v>
      </c>
      <c r="AF330" s="3">
        <f t="shared" si="539"/>
        <v>0</v>
      </c>
      <c r="AG330" s="104">
        <f t="shared" si="572"/>
        <v>0</v>
      </c>
      <c r="AH330" s="3">
        <f t="shared" si="573"/>
        <v>0</v>
      </c>
      <c r="AI330" s="3">
        <f t="shared" si="574"/>
        <v>0</v>
      </c>
      <c r="AJ330" s="3">
        <f t="shared" si="504"/>
        <v>0</v>
      </c>
      <c r="AK330" s="3">
        <f t="shared" si="505"/>
        <v>0</v>
      </c>
      <c r="AL330" s="3">
        <f>IF(AG330=0,0,IF(AI330-AJ330=0,0,MIN(AI330-AJ330,$D$1-$C330-SUMIF($J$15:AK$15,"Snowball",$J330:AK330))))</f>
        <v>0</v>
      </c>
      <c r="AM330" s="3">
        <f t="shared" si="540"/>
        <v>0</v>
      </c>
      <c r="AN330" s="104">
        <f t="shared" si="575"/>
        <v>0</v>
      </c>
      <c r="AO330" s="3">
        <f t="shared" si="576"/>
        <v>0</v>
      </c>
      <c r="AP330" s="3">
        <f t="shared" si="577"/>
        <v>0</v>
      </c>
      <c r="AQ330" s="3">
        <f t="shared" si="506"/>
        <v>0</v>
      </c>
      <c r="AR330" s="3">
        <f t="shared" si="507"/>
        <v>0</v>
      </c>
      <c r="AS330" s="3">
        <f>IF(AN330=0,0,IF(AP330-AQ330=0,0,MIN(AP330-AQ330,$D$1-$C330-SUMIF($J$15:AR$15,"Snowball",$J330:AR330))))</f>
        <v>0</v>
      </c>
      <c r="AT330" s="3">
        <f t="shared" si="541"/>
        <v>0</v>
      </c>
      <c r="AU330" s="104">
        <f t="shared" si="578"/>
        <v>0</v>
      </c>
      <c r="AV330" s="3">
        <f t="shared" si="579"/>
        <v>0</v>
      </c>
      <c r="AW330" s="3">
        <f t="shared" si="580"/>
        <v>0</v>
      </c>
      <c r="AX330" s="3">
        <f t="shared" si="508"/>
        <v>0</v>
      </c>
      <c r="AY330" s="3">
        <f t="shared" si="509"/>
        <v>0</v>
      </c>
      <c r="AZ330" s="3">
        <f>IF(AU330=0,0,IF(AW330-AX330=0,0,MIN(AW330-AX330,$D$1-$C330-SUMIF($J$15:AY$15,"Snowball",$J330:AY330))))</f>
        <v>0</v>
      </c>
      <c r="BA330" s="3">
        <f t="shared" si="542"/>
        <v>0</v>
      </c>
      <c r="BB330" s="104">
        <f t="shared" si="581"/>
        <v>0</v>
      </c>
      <c r="BC330" s="3">
        <f t="shared" si="582"/>
        <v>0</v>
      </c>
      <c r="BD330" s="3">
        <f t="shared" si="583"/>
        <v>0</v>
      </c>
      <c r="BE330" s="3">
        <f t="shared" si="510"/>
        <v>0</v>
      </c>
      <c r="BF330" s="3">
        <f t="shared" si="511"/>
        <v>0</v>
      </c>
      <c r="BG330" s="3">
        <f>IF(BB330=0,0,IF(BD330-BE330=0,0,MIN(BD330-BE330,$D$1-$C330-SUMIF($J$15:BF$15,"Snowball",$J330:BF330))))</f>
        <v>0</v>
      </c>
      <c r="BH330" s="3">
        <f t="shared" si="543"/>
        <v>0</v>
      </c>
      <c r="BI330" s="104">
        <f t="shared" si="584"/>
        <v>0</v>
      </c>
      <c r="BJ330" s="3">
        <f t="shared" si="585"/>
        <v>0</v>
      </c>
      <c r="BK330" s="3">
        <f t="shared" si="586"/>
        <v>0</v>
      </c>
      <c r="BL330" s="3">
        <f t="shared" si="512"/>
        <v>0</v>
      </c>
      <c r="BM330" s="3">
        <f t="shared" si="513"/>
        <v>0</v>
      </c>
      <c r="BN330" s="3">
        <f>IF(BI330=0,0,IF(BK330-BL330=0,0,MIN(BK330-BL330,$D$1-$C330-SUMIF($J$15:BM$15,"Snowball",$J330:BM330))))</f>
        <v>0</v>
      </c>
      <c r="BO330" s="3">
        <f t="shared" si="544"/>
        <v>0</v>
      </c>
      <c r="BP330" s="104">
        <f t="shared" si="587"/>
        <v>0</v>
      </c>
      <c r="BQ330" s="3">
        <f t="shared" si="588"/>
        <v>0</v>
      </c>
      <c r="BR330" s="3">
        <f t="shared" si="589"/>
        <v>0</v>
      </c>
      <c r="BS330" s="3">
        <f t="shared" si="514"/>
        <v>0</v>
      </c>
      <c r="BT330" s="3">
        <f t="shared" si="515"/>
        <v>0</v>
      </c>
      <c r="BU330" s="3">
        <f>IF(BP330=0,0,IF(BR330-BS330=0,0,MIN(BR330-BS330,$D$1-$C330-SUMIF($J$15:BT$15,"Snowball",$J330:BT330))))</f>
        <v>0</v>
      </c>
      <c r="BV330" s="3">
        <f t="shared" si="545"/>
        <v>0</v>
      </c>
      <c r="BW330" s="104">
        <f t="shared" si="590"/>
        <v>0</v>
      </c>
      <c r="BX330" s="3">
        <f t="shared" si="591"/>
        <v>0</v>
      </c>
      <c r="BY330" s="3">
        <f t="shared" si="592"/>
        <v>0</v>
      </c>
      <c r="BZ330" s="3">
        <f t="shared" si="516"/>
        <v>0</v>
      </c>
      <c r="CA330" s="3">
        <f t="shared" si="517"/>
        <v>0</v>
      </c>
      <c r="CB330" s="3">
        <f>IF(BW330=0,0,IF(BY330-BZ330=0,0,MIN(BY330-BZ330,$D$1-$C330-SUMIF($J$15:CA$15,"Snowball",$J330:CA330))))</f>
        <v>0</v>
      </c>
      <c r="CC330" s="3">
        <f t="shared" si="546"/>
        <v>0</v>
      </c>
      <c r="CD330" s="104">
        <f t="shared" si="593"/>
        <v>0</v>
      </c>
      <c r="CE330" s="3">
        <f t="shared" si="594"/>
        <v>0</v>
      </c>
      <c r="CF330" s="3">
        <f t="shared" si="595"/>
        <v>0</v>
      </c>
      <c r="CG330" s="3">
        <f t="shared" si="518"/>
        <v>0</v>
      </c>
      <c r="CH330" s="3">
        <f t="shared" si="519"/>
        <v>0</v>
      </c>
      <c r="CI330" s="3">
        <f>IF(CD330=0,0,IF(CF330-CG330=0,0,MIN(CF330-CG330,$D$1-$C330-SUMIF($J$15:CH$15,"Snowball",$J330:CH330))))</f>
        <v>0</v>
      </c>
      <c r="CJ330" s="3">
        <f t="shared" si="547"/>
        <v>0</v>
      </c>
      <c r="CK330" s="104">
        <f t="shared" si="596"/>
        <v>0</v>
      </c>
      <c r="CL330" s="3">
        <f t="shared" si="597"/>
        <v>0</v>
      </c>
      <c r="CM330" s="3">
        <f t="shared" si="598"/>
        <v>0</v>
      </c>
      <c r="CN330" s="3">
        <f t="shared" si="520"/>
        <v>0</v>
      </c>
      <c r="CO330" s="3">
        <f t="shared" si="521"/>
        <v>0</v>
      </c>
      <c r="CP330" s="3">
        <f>IF(CK330=0,0,IF(CM330-CN330=0,0,MIN(CM330-CN330,$D$1-$C330-SUMIF($J$15:CO$15,"Snowball",$J330:CO330))))</f>
        <v>0</v>
      </c>
      <c r="CQ330" s="3">
        <f t="shared" si="548"/>
        <v>0</v>
      </c>
      <c r="CR330" s="104">
        <f t="shared" si="599"/>
        <v>0</v>
      </c>
      <c r="CS330" s="3">
        <f t="shared" si="600"/>
        <v>0</v>
      </c>
      <c r="CT330" s="3">
        <f t="shared" si="601"/>
        <v>0</v>
      </c>
      <c r="CU330" s="3">
        <f t="shared" si="522"/>
        <v>0</v>
      </c>
      <c r="CV330" s="3">
        <f t="shared" si="523"/>
        <v>0</v>
      </c>
      <c r="CW330" s="3">
        <f>IF(CR330=0,0,IF(CT330-CU330=0,0,MIN(CT330-CU330,$D$1-$C330-SUMIF($J$15:CV$15,"Snowball",$J330:CV330))))</f>
        <v>0</v>
      </c>
      <c r="CX330" s="3">
        <f t="shared" si="549"/>
        <v>0</v>
      </c>
      <c r="CY330" s="104">
        <f t="shared" si="602"/>
        <v>0</v>
      </c>
      <c r="CZ330" s="3">
        <f t="shared" si="603"/>
        <v>0</v>
      </c>
      <c r="DA330" s="3">
        <f t="shared" si="604"/>
        <v>0</v>
      </c>
      <c r="DB330" s="3">
        <f t="shared" si="524"/>
        <v>0</v>
      </c>
      <c r="DC330" s="3">
        <f t="shared" si="525"/>
        <v>0</v>
      </c>
      <c r="DD330" s="3">
        <f>IF(CY330=0,0,IF(DA330-DB330=0,0,MIN(DA330-DB330,$D$1-$C330-SUMIF($J$15:DC$15,"Snowball",$J330:DC330))))</f>
        <v>0</v>
      </c>
      <c r="DE330" s="3">
        <f t="shared" si="550"/>
        <v>0</v>
      </c>
      <c r="DF330" s="104">
        <f t="shared" si="605"/>
        <v>0</v>
      </c>
      <c r="DG330" s="3">
        <f t="shared" si="606"/>
        <v>0</v>
      </c>
      <c r="DH330" s="3">
        <f t="shared" si="607"/>
        <v>0</v>
      </c>
      <c r="DI330" s="3">
        <f t="shared" si="526"/>
        <v>0</v>
      </c>
      <c r="DJ330" s="3">
        <f t="shared" si="527"/>
        <v>0</v>
      </c>
      <c r="DK330" s="3">
        <f>IF(DF330=0,0,IF(DH330-DI330=0,0,MIN(DH330-DI330,$D$1-$C330-SUMIF($J$15:DJ$15,"Snowball",$J330:DJ330))))</f>
        <v>0</v>
      </c>
      <c r="DL330" s="3">
        <f t="shared" si="551"/>
        <v>0</v>
      </c>
      <c r="DM330" s="104">
        <f t="shared" si="608"/>
        <v>0</v>
      </c>
      <c r="DN330" s="3">
        <f t="shared" si="609"/>
        <v>0</v>
      </c>
      <c r="DO330" s="3">
        <f t="shared" si="610"/>
        <v>0</v>
      </c>
      <c r="DP330" s="3">
        <f t="shared" si="528"/>
        <v>0</v>
      </c>
      <c r="DQ330" s="3">
        <f t="shared" si="529"/>
        <v>0</v>
      </c>
      <c r="DR330" s="3">
        <f>IF(DM330=0,0,IF(DO330-DP330=0,0,MIN(DO330-DP330,$D$1-$C330-SUMIF($J$15:DQ$15,"Snowball",$J330:DQ330))))</f>
        <v>0</v>
      </c>
      <c r="DS330" s="3">
        <f t="shared" si="552"/>
        <v>0</v>
      </c>
      <c r="DT330" s="104">
        <f t="shared" si="611"/>
        <v>0</v>
      </c>
      <c r="DU330" s="3">
        <f t="shared" si="612"/>
        <v>0</v>
      </c>
      <c r="DV330" s="3">
        <f t="shared" si="613"/>
        <v>0</v>
      </c>
      <c r="DW330" s="3">
        <f t="shared" si="530"/>
        <v>0</v>
      </c>
      <c r="DX330" s="3">
        <f t="shared" si="531"/>
        <v>0</v>
      </c>
      <c r="DY330" s="3">
        <f>IF(DT330=0,0,IF(DV330-DW330=0,0,MIN(DV330-DW330,$D$1-$C330-SUMIF($J$15:DX$15,"Snowball",$J330:DX330))))</f>
        <v>0</v>
      </c>
      <c r="DZ330" s="3">
        <f t="shared" si="553"/>
        <v>0</v>
      </c>
      <c r="EA330" s="104">
        <f t="shared" si="614"/>
        <v>0</v>
      </c>
      <c r="EB330" s="3">
        <f t="shared" si="615"/>
        <v>0</v>
      </c>
      <c r="EC330" s="3">
        <f t="shared" si="616"/>
        <v>0</v>
      </c>
      <c r="ED330" s="3">
        <f t="shared" si="532"/>
        <v>0</v>
      </c>
      <c r="EE330" s="3">
        <f t="shared" si="533"/>
        <v>0</v>
      </c>
      <c r="EF330" s="3">
        <f>IF(EA330=0,0,IF(EC330-ED330=0,0,MIN(EC330-ED330,$D$1-$C330-SUMIF($J$15:EE$15,"Snowball",$J330:EE330))))</f>
        <v>0</v>
      </c>
      <c r="EG330" s="3">
        <f t="shared" si="554"/>
        <v>0</v>
      </c>
      <c r="EH330" s="104">
        <f t="shared" si="617"/>
        <v>0</v>
      </c>
      <c r="EI330" s="3">
        <f t="shared" si="618"/>
        <v>0</v>
      </c>
      <c r="EJ330" s="3">
        <f t="shared" si="619"/>
        <v>0</v>
      </c>
      <c r="EK330" s="3">
        <f t="shared" si="534"/>
        <v>0</v>
      </c>
      <c r="EL330" s="3">
        <f t="shared" si="535"/>
        <v>0</v>
      </c>
      <c r="EM330" s="3">
        <f>IF(EH330=0,0,IF(EJ330-EK330=0,0,MIN(EJ330-EK330,$D$1-$C330-SUMIF($J$15:EL$15,"Snowball",$J330:EL330))))</f>
        <v>0</v>
      </c>
      <c r="EN330" s="3">
        <f t="shared" si="555"/>
        <v>0</v>
      </c>
    </row>
    <row r="331" spans="1:144" x14ac:dyDescent="0.25">
      <c r="A331" s="1" t="s">
        <v>331</v>
      </c>
      <c r="B331" s="76">
        <f t="shared" si="556"/>
        <v>0</v>
      </c>
      <c r="C331" s="3">
        <f t="shared" si="557"/>
        <v>0</v>
      </c>
      <c r="D331" s="101">
        <f t="shared" si="558"/>
        <v>0</v>
      </c>
      <c r="E331" s="104">
        <f t="shared" si="559"/>
        <v>0</v>
      </c>
      <c r="F331" s="3">
        <f t="shared" si="560"/>
        <v>0</v>
      </c>
      <c r="G331" s="3">
        <f t="shared" si="561"/>
        <v>0</v>
      </c>
      <c r="H331" s="3">
        <f t="shared" si="496"/>
        <v>0</v>
      </c>
      <c r="I331" s="3">
        <f t="shared" si="497"/>
        <v>0</v>
      </c>
      <c r="J331" s="3">
        <f t="shared" si="562"/>
        <v>0</v>
      </c>
      <c r="K331" s="3">
        <f t="shared" si="536"/>
        <v>0</v>
      </c>
      <c r="L331" s="104">
        <f t="shared" si="563"/>
        <v>0</v>
      </c>
      <c r="M331" s="3">
        <f t="shared" si="564"/>
        <v>0</v>
      </c>
      <c r="N331" s="3">
        <f t="shared" si="565"/>
        <v>0</v>
      </c>
      <c r="O331" s="3">
        <f t="shared" si="498"/>
        <v>0</v>
      </c>
      <c r="P331" s="3">
        <f t="shared" si="499"/>
        <v>0</v>
      </c>
      <c r="Q331" s="3">
        <f>IF(L331=0,0,IF(N331-O331=0,0,MIN(N331-O331,$D$1-$C331-SUMIF($J$15:P$15,"Snowball",$J331:P331))))</f>
        <v>0</v>
      </c>
      <c r="R331" s="3">
        <f t="shared" si="537"/>
        <v>0</v>
      </c>
      <c r="S331" s="104">
        <f t="shared" si="566"/>
        <v>0</v>
      </c>
      <c r="T331" s="3">
        <f t="shared" si="567"/>
        <v>0</v>
      </c>
      <c r="U331" s="3">
        <f t="shared" si="568"/>
        <v>0</v>
      </c>
      <c r="V331" s="3">
        <f t="shared" si="500"/>
        <v>0</v>
      </c>
      <c r="W331" s="3">
        <f t="shared" si="501"/>
        <v>0</v>
      </c>
      <c r="X331" s="3">
        <f>IF(S331=0,0,IF(U331-V331=0,0,MIN(U331-V331,$D$1-$C331-SUMIF($J$15:W$15,"Snowball",$J331:W331))))</f>
        <v>0</v>
      </c>
      <c r="Y331" s="3">
        <f t="shared" si="538"/>
        <v>0</v>
      </c>
      <c r="Z331" s="104">
        <f t="shared" si="569"/>
        <v>0</v>
      </c>
      <c r="AA331" s="3">
        <f t="shared" si="570"/>
        <v>0</v>
      </c>
      <c r="AB331" s="3">
        <f t="shared" si="571"/>
        <v>0</v>
      </c>
      <c r="AC331" s="3">
        <f t="shared" si="502"/>
        <v>0</v>
      </c>
      <c r="AD331" s="3">
        <f t="shared" si="503"/>
        <v>0</v>
      </c>
      <c r="AE331" s="3">
        <f>IF(Z331=0,0,IF(AB331-AC331=0,0,MIN(AB331-AC331,$D$1-$C331-SUMIF($J$15:AD$15,"Snowball",$J331:AD331))))</f>
        <v>0</v>
      </c>
      <c r="AF331" s="3">
        <f t="shared" si="539"/>
        <v>0</v>
      </c>
      <c r="AG331" s="104">
        <f t="shared" si="572"/>
        <v>0</v>
      </c>
      <c r="AH331" s="3">
        <f t="shared" si="573"/>
        <v>0</v>
      </c>
      <c r="AI331" s="3">
        <f t="shared" si="574"/>
        <v>0</v>
      </c>
      <c r="AJ331" s="3">
        <f t="shared" si="504"/>
        <v>0</v>
      </c>
      <c r="AK331" s="3">
        <f t="shared" si="505"/>
        <v>0</v>
      </c>
      <c r="AL331" s="3">
        <f>IF(AG331=0,0,IF(AI331-AJ331=0,0,MIN(AI331-AJ331,$D$1-$C331-SUMIF($J$15:AK$15,"Snowball",$J331:AK331))))</f>
        <v>0</v>
      </c>
      <c r="AM331" s="3">
        <f t="shared" si="540"/>
        <v>0</v>
      </c>
      <c r="AN331" s="104">
        <f t="shared" si="575"/>
        <v>0</v>
      </c>
      <c r="AO331" s="3">
        <f t="shared" si="576"/>
        <v>0</v>
      </c>
      <c r="AP331" s="3">
        <f t="shared" si="577"/>
        <v>0</v>
      </c>
      <c r="AQ331" s="3">
        <f t="shared" si="506"/>
        <v>0</v>
      </c>
      <c r="AR331" s="3">
        <f t="shared" si="507"/>
        <v>0</v>
      </c>
      <c r="AS331" s="3">
        <f>IF(AN331=0,0,IF(AP331-AQ331=0,0,MIN(AP331-AQ331,$D$1-$C331-SUMIF($J$15:AR$15,"Snowball",$J331:AR331))))</f>
        <v>0</v>
      </c>
      <c r="AT331" s="3">
        <f t="shared" si="541"/>
        <v>0</v>
      </c>
      <c r="AU331" s="104">
        <f t="shared" si="578"/>
        <v>0</v>
      </c>
      <c r="AV331" s="3">
        <f t="shared" si="579"/>
        <v>0</v>
      </c>
      <c r="AW331" s="3">
        <f t="shared" si="580"/>
        <v>0</v>
      </c>
      <c r="AX331" s="3">
        <f t="shared" si="508"/>
        <v>0</v>
      </c>
      <c r="AY331" s="3">
        <f t="shared" si="509"/>
        <v>0</v>
      </c>
      <c r="AZ331" s="3">
        <f>IF(AU331=0,0,IF(AW331-AX331=0,0,MIN(AW331-AX331,$D$1-$C331-SUMIF($J$15:AY$15,"Snowball",$J331:AY331))))</f>
        <v>0</v>
      </c>
      <c r="BA331" s="3">
        <f t="shared" si="542"/>
        <v>0</v>
      </c>
      <c r="BB331" s="104">
        <f t="shared" si="581"/>
        <v>0</v>
      </c>
      <c r="BC331" s="3">
        <f t="shared" si="582"/>
        <v>0</v>
      </c>
      <c r="BD331" s="3">
        <f t="shared" si="583"/>
        <v>0</v>
      </c>
      <c r="BE331" s="3">
        <f t="shared" si="510"/>
        <v>0</v>
      </c>
      <c r="BF331" s="3">
        <f t="shared" si="511"/>
        <v>0</v>
      </c>
      <c r="BG331" s="3">
        <f>IF(BB331=0,0,IF(BD331-BE331=0,0,MIN(BD331-BE331,$D$1-$C331-SUMIF($J$15:BF$15,"Snowball",$J331:BF331))))</f>
        <v>0</v>
      </c>
      <c r="BH331" s="3">
        <f t="shared" si="543"/>
        <v>0</v>
      </c>
      <c r="BI331" s="104">
        <f t="shared" si="584"/>
        <v>0</v>
      </c>
      <c r="BJ331" s="3">
        <f t="shared" si="585"/>
        <v>0</v>
      </c>
      <c r="BK331" s="3">
        <f t="shared" si="586"/>
        <v>0</v>
      </c>
      <c r="BL331" s="3">
        <f t="shared" si="512"/>
        <v>0</v>
      </c>
      <c r="BM331" s="3">
        <f t="shared" si="513"/>
        <v>0</v>
      </c>
      <c r="BN331" s="3">
        <f>IF(BI331=0,0,IF(BK331-BL331=0,0,MIN(BK331-BL331,$D$1-$C331-SUMIF($J$15:BM$15,"Snowball",$J331:BM331))))</f>
        <v>0</v>
      </c>
      <c r="BO331" s="3">
        <f t="shared" si="544"/>
        <v>0</v>
      </c>
      <c r="BP331" s="104">
        <f t="shared" si="587"/>
        <v>0</v>
      </c>
      <c r="BQ331" s="3">
        <f t="shared" si="588"/>
        <v>0</v>
      </c>
      <c r="BR331" s="3">
        <f t="shared" si="589"/>
        <v>0</v>
      </c>
      <c r="BS331" s="3">
        <f t="shared" si="514"/>
        <v>0</v>
      </c>
      <c r="BT331" s="3">
        <f t="shared" si="515"/>
        <v>0</v>
      </c>
      <c r="BU331" s="3">
        <f>IF(BP331=0,0,IF(BR331-BS331=0,0,MIN(BR331-BS331,$D$1-$C331-SUMIF($J$15:BT$15,"Snowball",$J331:BT331))))</f>
        <v>0</v>
      </c>
      <c r="BV331" s="3">
        <f t="shared" si="545"/>
        <v>0</v>
      </c>
      <c r="BW331" s="104">
        <f t="shared" si="590"/>
        <v>0</v>
      </c>
      <c r="BX331" s="3">
        <f t="shared" si="591"/>
        <v>0</v>
      </c>
      <c r="BY331" s="3">
        <f t="shared" si="592"/>
        <v>0</v>
      </c>
      <c r="BZ331" s="3">
        <f t="shared" si="516"/>
        <v>0</v>
      </c>
      <c r="CA331" s="3">
        <f t="shared" si="517"/>
        <v>0</v>
      </c>
      <c r="CB331" s="3">
        <f>IF(BW331=0,0,IF(BY331-BZ331=0,0,MIN(BY331-BZ331,$D$1-$C331-SUMIF($J$15:CA$15,"Snowball",$J331:CA331))))</f>
        <v>0</v>
      </c>
      <c r="CC331" s="3">
        <f t="shared" si="546"/>
        <v>0</v>
      </c>
      <c r="CD331" s="104">
        <f t="shared" si="593"/>
        <v>0</v>
      </c>
      <c r="CE331" s="3">
        <f t="shared" si="594"/>
        <v>0</v>
      </c>
      <c r="CF331" s="3">
        <f t="shared" si="595"/>
        <v>0</v>
      </c>
      <c r="CG331" s="3">
        <f t="shared" si="518"/>
        <v>0</v>
      </c>
      <c r="CH331" s="3">
        <f t="shared" si="519"/>
        <v>0</v>
      </c>
      <c r="CI331" s="3">
        <f>IF(CD331=0,0,IF(CF331-CG331=0,0,MIN(CF331-CG331,$D$1-$C331-SUMIF($J$15:CH$15,"Snowball",$J331:CH331))))</f>
        <v>0</v>
      </c>
      <c r="CJ331" s="3">
        <f t="shared" si="547"/>
        <v>0</v>
      </c>
      <c r="CK331" s="104">
        <f t="shared" si="596"/>
        <v>0</v>
      </c>
      <c r="CL331" s="3">
        <f t="shared" si="597"/>
        <v>0</v>
      </c>
      <c r="CM331" s="3">
        <f t="shared" si="598"/>
        <v>0</v>
      </c>
      <c r="CN331" s="3">
        <f t="shared" si="520"/>
        <v>0</v>
      </c>
      <c r="CO331" s="3">
        <f t="shared" si="521"/>
        <v>0</v>
      </c>
      <c r="CP331" s="3">
        <f>IF(CK331=0,0,IF(CM331-CN331=0,0,MIN(CM331-CN331,$D$1-$C331-SUMIF($J$15:CO$15,"Snowball",$J331:CO331))))</f>
        <v>0</v>
      </c>
      <c r="CQ331" s="3">
        <f t="shared" si="548"/>
        <v>0</v>
      </c>
      <c r="CR331" s="104">
        <f t="shared" si="599"/>
        <v>0</v>
      </c>
      <c r="CS331" s="3">
        <f t="shared" si="600"/>
        <v>0</v>
      </c>
      <c r="CT331" s="3">
        <f t="shared" si="601"/>
        <v>0</v>
      </c>
      <c r="CU331" s="3">
        <f t="shared" si="522"/>
        <v>0</v>
      </c>
      <c r="CV331" s="3">
        <f t="shared" si="523"/>
        <v>0</v>
      </c>
      <c r="CW331" s="3">
        <f>IF(CR331=0,0,IF(CT331-CU331=0,0,MIN(CT331-CU331,$D$1-$C331-SUMIF($J$15:CV$15,"Snowball",$J331:CV331))))</f>
        <v>0</v>
      </c>
      <c r="CX331" s="3">
        <f t="shared" si="549"/>
        <v>0</v>
      </c>
      <c r="CY331" s="104">
        <f t="shared" si="602"/>
        <v>0</v>
      </c>
      <c r="CZ331" s="3">
        <f t="shared" si="603"/>
        <v>0</v>
      </c>
      <c r="DA331" s="3">
        <f t="shared" si="604"/>
        <v>0</v>
      </c>
      <c r="DB331" s="3">
        <f t="shared" si="524"/>
        <v>0</v>
      </c>
      <c r="DC331" s="3">
        <f t="shared" si="525"/>
        <v>0</v>
      </c>
      <c r="DD331" s="3">
        <f>IF(CY331=0,0,IF(DA331-DB331=0,0,MIN(DA331-DB331,$D$1-$C331-SUMIF($J$15:DC$15,"Snowball",$J331:DC331))))</f>
        <v>0</v>
      </c>
      <c r="DE331" s="3">
        <f t="shared" si="550"/>
        <v>0</v>
      </c>
      <c r="DF331" s="104">
        <f t="shared" si="605"/>
        <v>0</v>
      </c>
      <c r="DG331" s="3">
        <f t="shared" si="606"/>
        <v>0</v>
      </c>
      <c r="DH331" s="3">
        <f t="shared" si="607"/>
        <v>0</v>
      </c>
      <c r="DI331" s="3">
        <f t="shared" si="526"/>
        <v>0</v>
      </c>
      <c r="DJ331" s="3">
        <f t="shared" si="527"/>
        <v>0</v>
      </c>
      <c r="DK331" s="3">
        <f>IF(DF331=0,0,IF(DH331-DI331=0,0,MIN(DH331-DI331,$D$1-$C331-SUMIF($J$15:DJ$15,"Snowball",$J331:DJ331))))</f>
        <v>0</v>
      </c>
      <c r="DL331" s="3">
        <f t="shared" si="551"/>
        <v>0</v>
      </c>
      <c r="DM331" s="104">
        <f t="shared" si="608"/>
        <v>0</v>
      </c>
      <c r="DN331" s="3">
        <f t="shared" si="609"/>
        <v>0</v>
      </c>
      <c r="DO331" s="3">
        <f t="shared" si="610"/>
        <v>0</v>
      </c>
      <c r="DP331" s="3">
        <f t="shared" si="528"/>
        <v>0</v>
      </c>
      <c r="DQ331" s="3">
        <f t="shared" si="529"/>
        <v>0</v>
      </c>
      <c r="DR331" s="3">
        <f>IF(DM331=0,0,IF(DO331-DP331=0,0,MIN(DO331-DP331,$D$1-$C331-SUMIF($J$15:DQ$15,"Snowball",$J331:DQ331))))</f>
        <v>0</v>
      </c>
      <c r="DS331" s="3">
        <f t="shared" si="552"/>
        <v>0</v>
      </c>
      <c r="DT331" s="104">
        <f t="shared" si="611"/>
        <v>0</v>
      </c>
      <c r="DU331" s="3">
        <f t="shared" si="612"/>
        <v>0</v>
      </c>
      <c r="DV331" s="3">
        <f t="shared" si="613"/>
        <v>0</v>
      </c>
      <c r="DW331" s="3">
        <f t="shared" si="530"/>
        <v>0</v>
      </c>
      <c r="DX331" s="3">
        <f t="shared" si="531"/>
        <v>0</v>
      </c>
      <c r="DY331" s="3">
        <f>IF(DT331=0,0,IF(DV331-DW331=0,0,MIN(DV331-DW331,$D$1-$C331-SUMIF($J$15:DX$15,"Snowball",$J331:DX331))))</f>
        <v>0</v>
      </c>
      <c r="DZ331" s="3">
        <f t="shared" si="553"/>
        <v>0</v>
      </c>
      <c r="EA331" s="104">
        <f t="shared" si="614"/>
        <v>0</v>
      </c>
      <c r="EB331" s="3">
        <f t="shared" si="615"/>
        <v>0</v>
      </c>
      <c r="EC331" s="3">
        <f t="shared" si="616"/>
        <v>0</v>
      </c>
      <c r="ED331" s="3">
        <f t="shared" si="532"/>
        <v>0</v>
      </c>
      <c r="EE331" s="3">
        <f t="shared" si="533"/>
        <v>0</v>
      </c>
      <c r="EF331" s="3">
        <f>IF(EA331=0,0,IF(EC331-ED331=0,0,MIN(EC331-ED331,$D$1-$C331-SUMIF($J$15:EE$15,"Snowball",$J331:EE331))))</f>
        <v>0</v>
      </c>
      <c r="EG331" s="3">
        <f t="shared" si="554"/>
        <v>0</v>
      </c>
      <c r="EH331" s="104">
        <f t="shared" si="617"/>
        <v>0</v>
      </c>
      <c r="EI331" s="3">
        <f t="shared" si="618"/>
        <v>0</v>
      </c>
      <c r="EJ331" s="3">
        <f t="shared" si="619"/>
        <v>0</v>
      </c>
      <c r="EK331" s="3">
        <f t="shared" si="534"/>
        <v>0</v>
      </c>
      <c r="EL331" s="3">
        <f t="shared" si="535"/>
        <v>0</v>
      </c>
      <c r="EM331" s="3">
        <f>IF(EH331=0,0,IF(EJ331-EK331=0,0,MIN(EJ331-EK331,$D$1-$C331-SUMIF($J$15:EL$15,"Snowball",$J331:EL331))))</f>
        <v>0</v>
      </c>
      <c r="EN331" s="3">
        <f t="shared" si="555"/>
        <v>0</v>
      </c>
    </row>
    <row r="332" spans="1:144" x14ac:dyDescent="0.25">
      <c r="A332" s="1" t="s">
        <v>332</v>
      </c>
      <c r="B332" s="76">
        <f t="shared" si="556"/>
        <v>0</v>
      </c>
      <c r="C332" s="3">
        <f t="shared" si="557"/>
        <v>0</v>
      </c>
      <c r="D332" s="101">
        <f t="shared" si="558"/>
        <v>0</v>
      </c>
      <c r="E332" s="104">
        <f t="shared" si="559"/>
        <v>0</v>
      </c>
      <c r="F332" s="3">
        <f t="shared" si="560"/>
        <v>0</v>
      </c>
      <c r="G332" s="3">
        <f t="shared" si="561"/>
        <v>0</v>
      </c>
      <c r="H332" s="3">
        <f t="shared" si="496"/>
        <v>0</v>
      </c>
      <c r="I332" s="3">
        <f t="shared" si="497"/>
        <v>0</v>
      </c>
      <c r="J332" s="3">
        <f t="shared" si="562"/>
        <v>0</v>
      </c>
      <c r="K332" s="3">
        <f t="shared" si="536"/>
        <v>0</v>
      </c>
      <c r="L332" s="104">
        <f t="shared" si="563"/>
        <v>0</v>
      </c>
      <c r="M332" s="3">
        <f t="shared" si="564"/>
        <v>0</v>
      </c>
      <c r="N332" s="3">
        <f t="shared" si="565"/>
        <v>0</v>
      </c>
      <c r="O332" s="3">
        <f t="shared" si="498"/>
        <v>0</v>
      </c>
      <c r="P332" s="3">
        <f t="shared" si="499"/>
        <v>0</v>
      </c>
      <c r="Q332" s="3">
        <f>IF(L332=0,0,IF(N332-O332=0,0,MIN(N332-O332,$D$1-$C332-SUMIF($J$15:P$15,"Snowball",$J332:P332))))</f>
        <v>0</v>
      </c>
      <c r="R332" s="3">
        <f t="shared" si="537"/>
        <v>0</v>
      </c>
      <c r="S332" s="104">
        <f t="shared" si="566"/>
        <v>0</v>
      </c>
      <c r="T332" s="3">
        <f t="shared" si="567"/>
        <v>0</v>
      </c>
      <c r="U332" s="3">
        <f t="shared" si="568"/>
        <v>0</v>
      </c>
      <c r="V332" s="3">
        <f t="shared" si="500"/>
        <v>0</v>
      </c>
      <c r="W332" s="3">
        <f t="shared" si="501"/>
        <v>0</v>
      </c>
      <c r="X332" s="3">
        <f>IF(S332=0,0,IF(U332-V332=0,0,MIN(U332-V332,$D$1-$C332-SUMIF($J$15:W$15,"Snowball",$J332:W332))))</f>
        <v>0</v>
      </c>
      <c r="Y332" s="3">
        <f t="shared" si="538"/>
        <v>0</v>
      </c>
      <c r="Z332" s="104">
        <f t="shared" si="569"/>
        <v>0</v>
      </c>
      <c r="AA332" s="3">
        <f t="shared" si="570"/>
        <v>0</v>
      </c>
      <c r="AB332" s="3">
        <f t="shared" si="571"/>
        <v>0</v>
      </c>
      <c r="AC332" s="3">
        <f t="shared" si="502"/>
        <v>0</v>
      </c>
      <c r="AD332" s="3">
        <f t="shared" si="503"/>
        <v>0</v>
      </c>
      <c r="AE332" s="3">
        <f>IF(Z332=0,0,IF(AB332-AC332=0,0,MIN(AB332-AC332,$D$1-$C332-SUMIF($J$15:AD$15,"Snowball",$J332:AD332))))</f>
        <v>0</v>
      </c>
      <c r="AF332" s="3">
        <f t="shared" si="539"/>
        <v>0</v>
      </c>
      <c r="AG332" s="104">
        <f t="shared" si="572"/>
        <v>0</v>
      </c>
      <c r="AH332" s="3">
        <f t="shared" si="573"/>
        <v>0</v>
      </c>
      <c r="AI332" s="3">
        <f t="shared" si="574"/>
        <v>0</v>
      </c>
      <c r="AJ332" s="3">
        <f t="shared" si="504"/>
        <v>0</v>
      </c>
      <c r="AK332" s="3">
        <f t="shared" si="505"/>
        <v>0</v>
      </c>
      <c r="AL332" s="3">
        <f>IF(AG332=0,0,IF(AI332-AJ332=0,0,MIN(AI332-AJ332,$D$1-$C332-SUMIF($J$15:AK$15,"Snowball",$J332:AK332))))</f>
        <v>0</v>
      </c>
      <c r="AM332" s="3">
        <f t="shared" si="540"/>
        <v>0</v>
      </c>
      <c r="AN332" s="104">
        <f t="shared" si="575"/>
        <v>0</v>
      </c>
      <c r="AO332" s="3">
        <f t="shared" si="576"/>
        <v>0</v>
      </c>
      <c r="AP332" s="3">
        <f t="shared" si="577"/>
        <v>0</v>
      </c>
      <c r="AQ332" s="3">
        <f t="shared" si="506"/>
        <v>0</v>
      </c>
      <c r="AR332" s="3">
        <f t="shared" si="507"/>
        <v>0</v>
      </c>
      <c r="AS332" s="3">
        <f>IF(AN332=0,0,IF(AP332-AQ332=0,0,MIN(AP332-AQ332,$D$1-$C332-SUMIF($J$15:AR$15,"Snowball",$J332:AR332))))</f>
        <v>0</v>
      </c>
      <c r="AT332" s="3">
        <f t="shared" si="541"/>
        <v>0</v>
      </c>
      <c r="AU332" s="104">
        <f t="shared" si="578"/>
        <v>0</v>
      </c>
      <c r="AV332" s="3">
        <f t="shared" si="579"/>
        <v>0</v>
      </c>
      <c r="AW332" s="3">
        <f t="shared" si="580"/>
        <v>0</v>
      </c>
      <c r="AX332" s="3">
        <f t="shared" si="508"/>
        <v>0</v>
      </c>
      <c r="AY332" s="3">
        <f t="shared" si="509"/>
        <v>0</v>
      </c>
      <c r="AZ332" s="3">
        <f>IF(AU332=0,0,IF(AW332-AX332=0,0,MIN(AW332-AX332,$D$1-$C332-SUMIF($J$15:AY$15,"Snowball",$J332:AY332))))</f>
        <v>0</v>
      </c>
      <c r="BA332" s="3">
        <f t="shared" si="542"/>
        <v>0</v>
      </c>
      <c r="BB332" s="104">
        <f t="shared" si="581"/>
        <v>0</v>
      </c>
      <c r="BC332" s="3">
        <f t="shared" si="582"/>
        <v>0</v>
      </c>
      <c r="BD332" s="3">
        <f t="shared" si="583"/>
        <v>0</v>
      </c>
      <c r="BE332" s="3">
        <f t="shared" si="510"/>
        <v>0</v>
      </c>
      <c r="BF332" s="3">
        <f t="shared" si="511"/>
        <v>0</v>
      </c>
      <c r="BG332" s="3">
        <f>IF(BB332=0,0,IF(BD332-BE332=0,0,MIN(BD332-BE332,$D$1-$C332-SUMIF($J$15:BF$15,"Snowball",$J332:BF332))))</f>
        <v>0</v>
      </c>
      <c r="BH332" s="3">
        <f t="shared" si="543"/>
        <v>0</v>
      </c>
      <c r="BI332" s="104">
        <f t="shared" si="584"/>
        <v>0</v>
      </c>
      <c r="BJ332" s="3">
        <f t="shared" si="585"/>
        <v>0</v>
      </c>
      <c r="BK332" s="3">
        <f t="shared" si="586"/>
        <v>0</v>
      </c>
      <c r="BL332" s="3">
        <f t="shared" si="512"/>
        <v>0</v>
      </c>
      <c r="BM332" s="3">
        <f t="shared" si="513"/>
        <v>0</v>
      </c>
      <c r="BN332" s="3">
        <f>IF(BI332=0,0,IF(BK332-BL332=0,0,MIN(BK332-BL332,$D$1-$C332-SUMIF($J$15:BM$15,"Snowball",$J332:BM332))))</f>
        <v>0</v>
      </c>
      <c r="BO332" s="3">
        <f t="shared" si="544"/>
        <v>0</v>
      </c>
      <c r="BP332" s="104">
        <f t="shared" si="587"/>
        <v>0</v>
      </c>
      <c r="BQ332" s="3">
        <f t="shared" si="588"/>
        <v>0</v>
      </c>
      <c r="BR332" s="3">
        <f t="shared" si="589"/>
        <v>0</v>
      </c>
      <c r="BS332" s="3">
        <f t="shared" si="514"/>
        <v>0</v>
      </c>
      <c r="BT332" s="3">
        <f t="shared" si="515"/>
        <v>0</v>
      </c>
      <c r="BU332" s="3">
        <f>IF(BP332=0,0,IF(BR332-BS332=0,0,MIN(BR332-BS332,$D$1-$C332-SUMIF($J$15:BT$15,"Snowball",$J332:BT332))))</f>
        <v>0</v>
      </c>
      <c r="BV332" s="3">
        <f t="shared" si="545"/>
        <v>0</v>
      </c>
      <c r="BW332" s="104">
        <f t="shared" si="590"/>
        <v>0</v>
      </c>
      <c r="BX332" s="3">
        <f t="shared" si="591"/>
        <v>0</v>
      </c>
      <c r="BY332" s="3">
        <f t="shared" si="592"/>
        <v>0</v>
      </c>
      <c r="BZ332" s="3">
        <f t="shared" si="516"/>
        <v>0</v>
      </c>
      <c r="CA332" s="3">
        <f t="shared" si="517"/>
        <v>0</v>
      </c>
      <c r="CB332" s="3">
        <f>IF(BW332=0,0,IF(BY332-BZ332=0,0,MIN(BY332-BZ332,$D$1-$C332-SUMIF($J$15:CA$15,"Snowball",$J332:CA332))))</f>
        <v>0</v>
      </c>
      <c r="CC332" s="3">
        <f t="shared" si="546"/>
        <v>0</v>
      </c>
      <c r="CD332" s="104">
        <f t="shared" si="593"/>
        <v>0</v>
      </c>
      <c r="CE332" s="3">
        <f t="shared" si="594"/>
        <v>0</v>
      </c>
      <c r="CF332" s="3">
        <f t="shared" si="595"/>
        <v>0</v>
      </c>
      <c r="CG332" s="3">
        <f t="shared" si="518"/>
        <v>0</v>
      </c>
      <c r="CH332" s="3">
        <f t="shared" si="519"/>
        <v>0</v>
      </c>
      <c r="CI332" s="3">
        <f>IF(CD332=0,0,IF(CF332-CG332=0,0,MIN(CF332-CG332,$D$1-$C332-SUMIF($J$15:CH$15,"Snowball",$J332:CH332))))</f>
        <v>0</v>
      </c>
      <c r="CJ332" s="3">
        <f t="shared" si="547"/>
        <v>0</v>
      </c>
      <c r="CK332" s="104">
        <f t="shared" si="596"/>
        <v>0</v>
      </c>
      <c r="CL332" s="3">
        <f t="shared" si="597"/>
        <v>0</v>
      </c>
      <c r="CM332" s="3">
        <f t="shared" si="598"/>
        <v>0</v>
      </c>
      <c r="CN332" s="3">
        <f t="shared" si="520"/>
        <v>0</v>
      </c>
      <c r="CO332" s="3">
        <f t="shared" si="521"/>
        <v>0</v>
      </c>
      <c r="CP332" s="3">
        <f>IF(CK332=0,0,IF(CM332-CN332=0,0,MIN(CM332-CN332,$D$1-$C332-SUMIF($J$15:CO$15,"Snowball",$J332:CO332))))</f>
        <v>0</v>
      </c>
      <c r="CQ332" s="3">
        <f t="shared" si="548"/>
        <v>0</v>
      </c>
      <c r="CR332" s="104">
        <f t="shared" si="599"/>
        <v>0</v>
      </c>
      <c r="CS332" s="3">
        <f t="shared" si="600"/>
        <v>0</v>
      </c>
      <c r="CT332" s="3">
        <f t="shared" si="601"/>
        <v>0</v>
      </c>
      <c r="CU332" s="3">
        <f t="shared" si="522"/>
        <v>0</v>
      </c>
      <c r="CV332" s="3">
        <f t="shared" si="523"/>
        <v>0</v>
      </c>
      <c r="CW332" s="3">
        <f>IF(CR332=0,0,IF(CT332-CU332=0,0,MIN(CT332-CU332,$D$1-$C332-SUMIF($J$15:CV$15,"Snowball",$J332:CV332))))</f>
        <v>0</v>
      </c>
      <c r="CX332" s="3">
        <f t="shared" si="549"/>
        <v>0</v>
      </c>
      <c r="CY332" s="104">
        <f t="shared" si="602"/>
        <v>0</v>
      </c>
      <c r="CZ332" s="3">
        <f t="shared" si="603"/>
        <v>0</v>
      </c>
      <c r="DA332" s="3">
        <f t="shared" si="604"/>
        <v>0</v>
      </c>
      <c r="DB332" s="3">
        <f t="shared" si="524"/>
        <v>0</v>
      </c>
      <c r="DC332" s="3">
        <f t="shared" si="525"/>
        <v>0</v>
      </c>
      <c r="DD332" s="3">
        <f>IF(CY332=0,0,IF(DA332-DB332=0,0,MIN(DA332-DB332,$D$1-$C332-SUMIF($J$15:DC$15,"Snowball",$J332:DC332))))</f>
        <v>0</v>
      </c>
      <c r="DE332" s="3">
        <f t="shared" si="550"/>
        <v>0</v>
      </c>
      <c r="DF332" s="104">
        <f t="shared" si="605"/>
        <v>0</v>
      </c>
      <c r="DG332" s="3">
        <f t="shared" si="606"/>
        <v>0</v>
      </c>
      <c r="DH332" s="3">
        <f t="shared" si="607"/>
        <v>0</v>
      </c>
      <c r="DI332" s="3">
        <f t="shared" si="526"/>
        <v>0</v>
      </c>
      <c r="DJ332" s="3">
        <f t="shared" si="527"/>
        <v>0</v>
      </c>
      <c r="DK332" s="3">
        <f>IF(DF332=0,0,IF(DH332-DI332=0,0,MIN(DH332-DI332,$D$1-$C332-SUMIF($J$15:DJ$15,"Snowball",$J332:DJ332))))</f>
        <v>0</v>
      </c>
      <c r="DL332" s="3">
        <f t="shared" si="551"/>
        <v>0</v>
      </c>
      <c r="DM332" s="104">
        <f t="shared" si="608"/>
        <v>0</v>
      </c>
      <c r="DN332" s="3">
        <f t="shared" si="609"/>
        <v>0</v>
      </c>
      <c r="DO332" s="3">
        <f t="shared" si="610"/>
        <v>0</v>
      </c>
      <c r="DP332" s="3">
        <f t="shared" si="528"/>
        <v>0</v>
      </c>
      <c r="DQ332" s="3">
        <f t="shared" si="529"/>
        <v>0</v>
      </c>
      <c r="DR332" s="3">
        <f>IF(DM332=0,0,IF(DO332-DP332=0,0,MIN(DO332-DP332,$D$1-$C332-SUMIF($J$15:DQ$15,"Snowball",$J332:DQ332))))</f>
        <v>0</v>
      </c>
      <c r="DS332" s="3">
        <f t="shared" si="552"/>
        <v>0</v>
      </c>
      <c r="DT332" s="104">
        <f t="shared" si="611"/>
        <v>0</v>
      </c>
      <c r="DU332" s="3">
        <f t="shared" si="612"/>
        <v>0</v>
      </c>
      <c r="DV332" s="3">
        <f t="shared" si="613"/>
        <v>0</v>
      </c>
      <c r="DW332" s="3">
        <f t="shared" si="530"/>
        <v>0</v>
      </c>
      <c r="DX332" s="3">
        <f t="shared" si="531"/>
        <v>0</v>
      </c>
      <c r="DY332" s="3">
        <f>IF(DT332=0,0,IF(DV332-DW332=0,0,MIN(DV332-DW332,$D$1-$C332-SUMIF($J$15:DX$15,"Snowball",$J332:DX332))))</f>
        <v>0</v>
      </c>
      <c r="DZ332" s="3">
        <f t="shared" si="553"/>
        <v>0</v>
      </c>
      <c r="EA332" s="104">
        <f t="shared" si="614"/>
        <v>0</v>
      </c>
      <c r="EB332" s="3">
        <f t="shared" si="615"/>
        <v>0</v>
      </c>
      <c r="EC332" s="3">
        <f t="shared" si="616"/>
        <v>0</v>
      </c>
      <c r="ED332" s="3">
        <f t="shared" si="532"/>
        <v>0</v>
      </c>
      <c r="EE332" s="3">
        <f t="shared" si="533"/>
        <v>0</v>
      </c>
      <c r="EF332" s="3">
        <f>IF(EA332=0,0,IF(EC332-ED332=0,0,MIN(EC332-ED332,$D$1-$C332-SUMIF($J$15:EE$15,"Snowball",$J332:EE332))))</f>
        <v>0</v>
      </c>
      <c r="EG332" s="3">
        <f t="shared" si="554"/>
        <v>0</v>
      </c>
      <c r="EH332" s="104">
        <f t="shared" si="617"/>
        <v>0</v>
      </c>
      <c r="EI332" s="3">
        <f t="shared" si="618"/>
        <v>0</v>
      </c>
      <c r="EJ332" s="3">
        <f t="shared" si="619"/>
        <v>0</v>
      </c>
      <c r="EK332" s="3">
        <f t="shared" si="534"/>
        <v>0</v>
      </c>
      <c r="EL332" s="3">
        <f t="shared" si="535"/>
        <v>0</v>
      </c>
      <c r="EM332" s="3">
        <f>IF(EH332=0,0,IF(EJ332-EK332=0,0,MIN(EJ332-EK332,$D$1-$C332-SUMIF($J$15:EL$15,"Snowball",$J332:EL332))))</f>
        <v>0</v>
      </c>
      <c r="EN332" s="3">
        <f t="shared" si="555"/>
        <v>0</v>
      </c>
    </row>
    <row r="333" spans="1:144" x14ac:dyDescent="0.25">
      <c r="A333" s="1" t="s">
        <v>333</v>
      </c>
      <c r="B333" s="76">
        <f t="shared" si="556"/>
        <v>0</v>
      </c>
      <c r="C333" s="3">
        <f t="shared" si="557"/>
        <v>0</v>
      </c>
      <c r="D333" s="101">
        <f t="shared" si="558"/>
        <v>0</v>
      </c>
      <c r="E333" s="104">
        <f t="shared" si="559"/>
        <v>0</v>
      </c>
      <c r="F333" s="3">
        <f t="shared" si="560"/>
        <v>0</v>
      </c>
      <c r="G333" s="3">
        <f t="shared" si="561"/>
        <v>0</v>
      </c>
      <c r="H333" s="3">
        <f t="shared" si="496"/>
        <v>0</v>
      </c>
      <c r="I333" s="3">
        <f t="shared" si="497"/>
        <v>0</v>
      </c>
      <c r="J333" s="3">
        <f t="shared" si="562"/>
        <v>0</v>
      </c>
      <c r="K333" s="3">
        <f t="shared" si="536"/>
        <v>0</v>
      </c>
      <c r="L333" s="104">
        <f t="shared" si="563"/>
        <v>0</v>
      </c>
      <c r="M333" s="3">
        <f t="shared" si="564"/>
        <v>0</v>
      </c>
      <c r="N333" s="3">
        <f t="shared" si="565"/>
        <v>0</v>
      </c>
      <c r="O333" s="3">
        <f t="shared" si="498"/>
        <v>0</v>
      </c>
      <c r="P333" s="3">
        <f t="shared" si="499"/>
        <v>0</v>
      </c>
      <c r="Q333" s="3">
        <f>IF(L333=0,0,IF(N333-O333=0,0,MIN(N333-O333,$D$1-$C333-SUMIF($J$15:P$15,"Snowball",$J333:P333))))</f>
        <v>0</v>
      </c>
      <c r="R333" s="3">
        <f t="shared" si="537"/>
        <v>0</v>
      </c>
      <c r="S333" s="104">
        <f t="shared" si="566"/>
        <v>0</v>
      </c>
      <c r="T333" s="3">
        <f t="shared" si="567"/>
        <v>0</v>
      </c>
      <c r="U333" s="3">
        <f t="shared" si="568"/>
        <v>0</v>
      </c>
      <c r="V333" s="3">
        <f t="shared" si="500"/>
        <v>0</v>
      </c>
      <c r="W333" s="3">
        <f t="shared" si="501"/>
        <v>0</v>
      </c>
      <c r="X333" s="3">
        <f>IF(S333=0,0,IF(U333-V333=0,0,MIN(U333-V333,$D$1-$C333-SUMIF($J$15:W$15,"Snowball",$J333:W333))))</f>
        <v>0</v>
      </c>
      <c r="Y333" s="3">
        <f t="shared" si="538"/>
        <v>0</v>
      </c>
      <c r="Z333" s="104">
        <f t="shared" si="569"/>
        <v>0</v>
      </c>
      <c r="AA333" s="3">
        <f t="shared" si="570"/>
        <v>0</v>
      </c>
      <c r="AB333" s="3">
        <f t="shared" si="571"/>
        <v>0</v>
      </c>
      <c r="AC333" s="3">
        <f t="shared" si="502"/>
        <v>0</v>
      </c>
      <c r="AD333" s="3">
        <f t="shared" si="503"/>
        <v>0</v>
      </c>
      <c r="AE333" s="3">
        <f>IF(Z333=0,0,IF(AB333-AC333=0,0,MIN(AB333-AC333,$D$1-$C333-SUMIF($J$15:AD$15,"Snowball",$J333:AD333))))</f>
        <v>0</v>
      </c>
      <c r="AF333" s="3">
        <f t="shared" si="539"/>
        <v>0</v>
      </c>
      <c r="AG333" s="104">
        <f t="shared" si="572"/>
        <v>0</v>
      </c>
      <c r="AH333" s="3">
        <f t="shared" si="573"/>
        <v>0</v>
      </c>
      <c r="AI333" s="3">
        <f t="shared" si="574"/>
        <v>0</v>
      </c>
      <c r="AJ333" s="3">
        <f t="shared" si="504"/>
        <v>0</v>
      </c>
      <c r="AK333" s="3">
        <f t="shared" si="505"/>
        <v>0</v>
      </c>
      <c r="AL333" s="3">
        <f>IF(AG333=0,0,IF(AI333-AJ333=0,0,MIN(AI333-AJ333,$D$1-$C333-SUMIF($J$15:AK$15,"Snowball",$J333:AK333))))</f>
        <v>0</v>
      </c>
      <c r="AM333" s="3">
        <f t="shared" si="540"/>
        <v>0</v>
      </c>
      <c r="AN333" s="104">
        <f t="shared" si="575"/>
        <v>0</v>
      </c>
      <c r="AO333" s="3">
        <f t="shared" si="576"/>
        <v>0</v>
      </c>
      <c r="AP333" s="3">
        <f t="shared" si="577"/>
        <v>0</v>
      </c>
      <c r="AQ333" s="3">
        <f t="shared" si="506"/>
        <v>0</v>
      </c>
      <c r="AR333" s="3">
        <f t="shared" si="507"/>
        <v>0</v>
      </c>
      <c r="AS333" s="3">
        <f>IF(AN333=0,0,IF(AP333-AQ333=0,0,MIN(AP333-AQ333,$D$1-$C333-SUMIF($J$15:AR$15,"Snowball",$J333:AR333))))</f>
        <v>0</v>
      </c>
      <c r="AT333" s="3">
        <f t="shared" si="541"/>
        <v>0</v>
      </c>
      <c r="AU333" s="104">
        <f t="shared" si="578"/>
        <v>0</v>
      </c>
      <c r="AV333" s="3">
        <f t="shared" si="579"/>
        <v>0</v>
      </c>
      <c r="AW333" s="3">
        <f t="shared" si="580"/>
        <v>0</v>
      </c>
      <c r="AX333" s="3">
        <f t="shared" si="508"/>
        <v>0</v>
      </c>
      <c r="AY333" s="3">
        <f t="shared" si="509"/>
        <v>0</v>
      </c>
      <c r="AZ333" s="3">
        <f>IF(AU333=0,0,IF(AW333-AX333=0,0,MIN(AW333-AX333,$D$1-$C333-SUMIF($J$15:AY$15,"Snowball",$J333:AY333))))</f>
        <v>0</v>
      </c>
      <c r="BA333" s="3">
        <f t="shared" si="542"/>
        <v>0</v>
      </c>
      <c r="BB333" s="104">
        <f t="shared" si="581"/>
        <v>0</v>
      </c>
      <c r="BC333" s="3">
        <f t="shared" si="582"/>
        <v>0</v>
      </c>
      <c r="BD333" s="3">
        <f t="shared" si="583"/>
        <v>0</v>
      </c>
      <c r="BE333" s="3">
        <f t="shared" si="510"/>
        <v>0</v>
      </c>
      <c r="BF333" s="3">
        <f t="shared" si="511"/>
        <v>0</v>
      </c>
      <c r="BG333" s="3">
        <f>IF(BB333=0,0,IF(BD333-BE333=0,0,MIN(BD333-BE333,$D$1-$C333-SUMIF($J$15:BF$15,"Snowball",$J333:BF333))))</f>
        <v>0</v>
      </c>
      <c r="BH333" s="3">
        <f t="shared" si="543"/>
        <v>0</v>
      </c>
      <c r="BI333" s="104">
        <f t="shared" si="584"/>
        <v>0</v>
      </c>
      <c r="BJ333" s="3">
        <f t="shared" si="585"/>
        <v>0</v>
      </c>
      <c r="BK333" s="3">
        <f t="shared" si="586"/>
        <v>0</v>
      </c>
      <c r="BL333" s="3">
        <f t="shared" si="512"/>
        <v>0</v>
      </c>
      <c r="BM333" s="3">
        <f t="shared" si="513"/>
        <v>0</v>
      </c>
      <c r="BN333" s="3">
        <f>IF(BI333=0,0,IF(BK333-BL333=0,0,MIN(BK333-BL333,$D$1-$C333-SUMIF($J$15:BM$15,"Snowball",$J333:BM333))))</f>
        <v>0</v>
      </c>
      <c r="BO333" s="3">
        <f t="shared" si="544"/>
        <v>0</v>
      </c>
      <c r="BP333" s="104">
        <f t="shared" si="587"/>
        <v>0</v>
      </c>
      <c r="BQ333" s="3">
        <f t="shared" si="588"/>
        <v>0</v>
      </c>
      <c r="BR333" s="3">
        <f t="shared" si="589"/>
        <v>0</v>
      </c>
      <c r="BS333" s="3">
        <f t="shared" si="514"/>
        <v>0</v>
      </c>
      <c r="BT333" s="3">
        <f t="shared" si="515"/>
        <v>0</v>
      </c>
      <c r="BU333" s="3">
        <f>IF(BP333=0,0,IF(BR333-BS333=0,0,MIN(BR333-BS333,$D$1-$C333-SUMIF($J$15:BT$15,"Snowball",$J333:BT333))))</f>
        <v>0</v>
      </c>
      <c r="BV333" s="3">
        <f t="shared" si="545"/>
        <v>0</v>
      </c>
      <c r="BW333" s="104">
        <f t="shared" si="590"/>
        <v>0</v>
      </c>
      <c r="BX333" s="3">
        <f t="shared" si="591"/>
        <v>0</v>
      </c>
      <c r="BY333" s="3">
        <f t="shared" si="592"/>
        <v>0</v>
      </c>
      <c r="BZ333" s="3">
        <f t="shared" si="516"/>
        <v>0</v>
      </c>
      <c r="CA333" s="3">
        <f t="shared" si="517"/>
        <v>0</v>
      </c>
      <c r="CB333" s="3">
        <f>IF(BW333=0,0,IF(BY333-BZ333=0,0,MIN(BY333-BZ333,$D$1-$C333-SUMIF($J$15:CA$15,"Snowball",$J333:CA333))))</f>
        <v>0</v>
      </c>
      <c r="CC333" s="3">
        <f t="shared" si="546"/>
        <v>0</v>
      </c>
      <c r="CD333" s="104">
        <f t="shared" si="593"/>
        <v>0</v>
      </c>
      <c r="CE333" s="3">
        <f t="shared" si="594"/>
        <v>0</v>
      </c>
      <c r="CF333" s="3">
        <f t="shared" si="595"/>
        <v>0</v>
      </c>
      <c r="CG333" s="3">
        <f t="shared" si="518"/>
        <v>0</v>
      </c>
      <c r="CH333" s="3">
        <f t="shared" si="519"/>
        <v>0</v>
      </c>
      <c r="CI333" s="3">
        <f>IF(CD333=0,0,IF(CF333-CG333=0,0,MIN(CF333-CG333,$D$1-$C333-SUMIF($J$15:CH$15,"Snowball",$J333:CH333))))</f>
        <v>0</v>
      </c>
      <c r="CJ333" s="3">
        <f t="shared" si="547"/>
        <v>0</v>
      </c>
      <c r="CK333" s="104">
        <f t="shared" si="596"/>
        <v>0</v>
      </c>
      <c r="CL333" s="3">
        <f t="shared" si="597"/>
        <v>0</v>
      </c>
      <c r="CM333" s="3">
        <f t="shared" si="598"/>
        <v>0</v>
      </c>
      <c r="CN333" s="3">
        <f t="shared" si="520"/>
        <v>0</v>
      </c>
      <c r="CO333" s="3">
        <f t="shared" si="521"/>
        <v>0</v>
      </c>
      <c r="CP333" s="3">
        <f>IF(CK333=0,0,IF(CM333-CN333=0,0,MIN(CM333-CN333,$D$1-$C333-SUMIF($J$15:CO$15,"Snowball",$J333:CO333))))</f>
        <v>0</v>
      </c>
      <c r="CQ333" s="3">
        <f t="shared" si="548"/>
        <v>0</v>
      </c>
      <c r="CR333" s="104">
        <f t="shared" si="599"/>
        <v>0</v>
      </c>
      <c r="CS333" s="3">
        <f t="shared" si="600"/>
        <v>0</v>
      </c>
      <c r="CT333" s="3">
        <f t="shared" si="601"/>
        <v>0</v>
      </c>
      <c r="CU333" s="3">
        <f t="shared" si="522"/>
        <v>0</v>
      </c>
      <c r="CV333" s="3">
        <f t="shared" si="523"/>
        <v>0</v>
      </c>
      <c r="CW333" s="3">
        <f>IF(CR333=0,0,IF(CT333-CU333=0,0,MIN(CT333-CU333,$D$1-$C333-SUMIF($J$15:CV$15,"Snowball",$J333:CV333))))</f>
        <v>0</v>
      </c>
      <c r="CX333" s="3">
        <f t="shared" si="549"/>
        <v>0</v>
      </c>
      <c r="CY333" s="104">
        <f t="shared" si="602"/>
        <v>0</v>
      </c>
      <c r="CZ333" s="3">
        <f t="shared" si="603"/>
        <v>0</v>
      </c>
      <c r="DA333" s="3">
        <f t="shared" si="604"/>
        <v>0</v>
      </c>
      <c r="DB333" s="3">
        <f t="shared" si="524"/>
        <v>0</v>
      </c>
      <c r="DC333" s="3">
        <f t="shared" si="525"/>
        <v>0</v>
      </c>
      <c r="DD333" s="3">
        <f>IF(CY333=0,0,IF(DA333-DB333=0,0,MIN(DA333-DB333,$D$1-$C333-SUMIF($J$15:DC$15,"Snowball",$J333:DC333))))</f>
        <v>0</v>
      </c>
      <c r="DE333" s="3">
        <f t="shared" si="550"/>
        <v>0</v>
      </c>
      <c r="DF333" s="104">
        <f t="shared" si="605"/>
        <v>0</v>
      </c>
      <c r="DG333" s="3">
        <f t="shared" si="606"/>
        <v>0</v>
      </c>
      <c r="DH333" s="3">
        <f t="shared" si="607"/>
        <v>0</v>
      </c>
      <c r="DI333" s="3">
        <f t="shared" si="526"/>
        <v>0</v>
      </c>
      <c r="DJ333" s="3">
        <f t="shared" si="527"/>
        <v>0</v>
      </c>
      <c r="DK333" s="3">
        <f>IF(DF333=0,0,IF(DH333-DI333=0,0,MIN(DH333-DI333,$D$1-$C333-SUMIF($J$15:DJ$15,"Snowball",$J333:DJ333))))</f>
        <v>0</v>
      </c>
      <c r="DL333" s="3">
        <f t="shared" si="551"/>
        <v>0</v>
      </c>
      <c r="DM333" s="104">
        <f t="shared" si="608"/>
        <v>0</v>
      </c>
      <c r="DN333" s="3">
        <f t="shared" si="609"/>
        <v>0</v>
      </c>
      <c r="DO333" s="3">
        <f t="shared" si="610"/>
        <v>0</v>
      </c>
      <c r="DP333" s="3">
        <f t="shared" si="528"/>
        <v>0</v>
      </c>
      <c r="DQ333" s="3">
        <f t="shared" si="529"/>
        <v>0</v>
      </c>
      <c r="DR333" s="3">
        <f>IF(DM333=0,0,IF(DO333-DP333=0,0,MIN(DO333-DP333,$D$1-$C333-SUMIF($J$15:DQ$15,"Snowball",$J333:DQ333))))</f>
        <v>0</v>
      </c>
      <c r="DS333" s="3">
        <f t="shared" si="552"/>
        <v>0</v>
      </c>
      <c r="DT333" s="104">
        <f t="shared" si="611"/>
        <v>0</v>
      </c>
      <c r="DU333" s="3">
        <f t="shared" si="612"/>
        <v>0</v>
      </c>
      <c r="DV333" s="3">
        <f t="shared" si="613"/>
        <v>0</v>
      </c>
      <c r="DW333" s="3">
        <f t="shared" si="530"/>
        <v>0</v>
      </c>
      <c r="DX333" s="3">
        <f t="shared" si="531"/>
        <v>0</v>
      </c>
      <c r="DY333" s="3">
        <f>IF(DT333=0,0,IF(DV333-DW333=0,0,MIN(DV333-DW333,$D$1-$C333-SUMIF($J$15:DX$15,"Snowball",$J333:DX333))))</f>
        <v>0</v>
      </c>
      <c r="DZ333" s="3">
        <f t="shared" si="553"/>
        <v>0</v>
      </c>
      <c r="EA333" s="104">
        <f t="shared" si="614"/>
        <v>0</v>
      </c>
      <c r="EB333" s="3">
        <f t="shared" si="615"/>
        <v>0</v>
      </c>
      <c r="EC333" s="3">
        <f t="shared" si="616"/>
        <v>0</v>
      </c>
      <c r="ED333" s="3">
        <f t="shared" si="532"/>
        <v>0</v>
      </c>
      <c r="EE333" s="3">
        <f t="shared" si="533"/>
        <v>0</v>
      </c>
      <c r="EF333" s="3">
        <f>IF(EA333=0,0,IF(EC333-ED333=0,0,MIN(EC333-ED333,$D$1-$C333-SUMIF($J$15:EE$15,"Snowball",$J333:EE333))))</f>
        <v>0</v>
      </c>
      <c r="EG333" s="3">
        <f t="shared" si="554"/>
        <v>0</v>
      </c>
      <c r="EH333" s="104">
        <f t="shared" si="617"/>
        <v>0</v>
      </c>
      <c r="EI333" s="3">
        <f t="shared" si="618"/>
        <v>0</v>
      </c>
      <c r="EJ333" s="3">
        <f t="shared" si="619"/>
        <v>0</v>
      </c>
      <c r="EK333" s="3">
        <f t="shared" si="534"/>
        <v>0</v>
      </c>
      <c r="EL333" s="3">
        <f t="shared" si="535"/>
        <v>0</v>
      </c>
      <c r="EM333" s="3">
        <f>IF(EH333=0,0,IF(EJ333-EK333=0,0,MIN(EJ333-EK333,$D$1-$C333-SUMIF($J$15:EL$15,"Snowball",$J333:EL333))))</f>
        <v>0</v>
      </c>
      <c r="EN333" s="3">
        <f t="shared" si="555"/>
        <v>0</v>
      </c>
    </row>
    <row r="334" spans="1:144" x14ac:dyDescent="0.25">
      <c r="A334" s="1" t="s">
        <v>334</v>
      </c>
      <c r="B334" s="76">
        <f t="shared" si="556"/>
        <v>0</v>
      </c>
      <c r="C334" s="3">
        <f t="shared" si="557"/>
        <v>0</v>
      </c>
      <c r="D334" s="101">
        <f t="shared" si="558"/>
        <v>0</v>
      </c>
      <c r="E334" s="104">
        <f t="shared" si="559"/>
        <v>0</v>
      </c>
      <c r="F334" s="3">
        <f t="shared" si="560"/>
        <v>0</v>
      </c>
      <c r="G334" s="3">
        <f t="shared" si="561"/>
        <v>0</v>
      </c>
      <c r="H334" s="3">
        <f t="shared" si="496"/>
        <v>0</v>
      </c>
      <c r="I334" s="3">
        <f t="shared" si="497"/>
        <v>0</v>
      </c>
      <c r="J334" s="3">
        <f t="shared" si="562"/>
        <v>0</v>
      </c>
      <c r="K334" s="3">
        <f t="shared" si="536"/>
        <v>0</v>
      </c>
      <c r="L334" s="104">
        <f t="shared" si="563"/>
        <v>0</v>
      </c>
      <c r="M334" s="3">
        <f t="shared" si="564"/>
        <v>0</v>
      </c>
      <c r="N334" s="3">
        <f t="shared" si="565"/>
        <v>0</v>
      </c>
      <c r="O334" s="3">
        <f t="shared" si="498"/>
        <v>0</v>
      </c>
      <c r="P334" s="3">
        <f t="shared" si="499"/>
        <v>0</v>
      </c>
      <c r="Q334" s="3">
        <f>IF(L334=0,0,IF(N334-O334=0,0,MIN(N334-O334,$D$1-$C334-SUMIF($J$15:P$15,"Snowball",$J334:P334))))</f>
        <v>0</v>
      </c>
      <c r="R334" s="3">
        <f t="shared" si="537"/>
        <v>0</v>
      </c>
      <c r="S334" s="104">
        <f t="shared" si="566"/>
        <v>0</v>
      </c>
      <c r="T334" s="3">
        <f t="shared" si="567"/>
        <v>0</v>
      </c>
      <c r="U334" s="3">
        <f t="shared" si="568"/>
        <v>0</v>
      </c>
      <c r="V334" s="3">
        <f t="shared" si="500"/>
        <v>0</v>
      </c>
      <c r="W334" s="3">
        <f t="shared" si="501"/>
        <v>0</v>
      </c>
      <c r="X334" s="3">
        <f>IF(S334=0,0,IF(U334-V334=0,0,MIN(U334-V334,$D$1-$C334-SUMIF($J$15:W$15,"Snowball",$J334:W334))))</f>
        <v>0</v>
      </c>
      <c r="Y334" s="3">
        <f t="shared" si="538"/>
        <v>0</v>
      </c>
      <c r="Z334" s="104">
        <f t="shared" si="569"/>
        <v>0</v>
      </c>
      <c r="AA334" s="3">
        <f t="shared" si="570"/>
        <v>0</v>
      </c>
      <c r="AB334" s="3">
        <f t="shared" si="571"/>
        <v>0</v>
      </c>
      <c r="AC334" s="3">
        <f t="shared" si="502"/>
        <v>0</v>
      </c>
      <c r="AD334" s="3">
        <f t="shared" si="503"/>
        <v>0</v>
      </c>
      <c r="AE334" s="3">
        <f>IF(Z334=0,0,IF(AB334-AC334=0,0,MIN(AB334-AC334,$D$1-$C334-SUMIF($J$15:AD$15,"Snowball",$J334:AD334))))</f>
        <v>0</v>
      </c>
      <c r="AF334" s="3">
        <f t="shared" si="539"/>
        <v>0</v>
      </c>
      <c r="AG334" s="104">
        <f t="shared" si="572"/>
        <v>0</v>
      </c>
      <c r="AH334" s="3">
        <f t="shared" si="573"/>
        <v>0</v>
      </c>
      <c r="AI334" s="3">
        <f t="shared" si="574"/>
        <v>0</v>
      </c>
      <c r="AJ334" s="3">
        <f t="shared" si="504"/>
        <v>0</v>
      </c>
      <c r="AK334" s="3">
        <f t="shared" si="505"/>
        <v>0</v>
      </c>
      <c r="AL334" s="3">
        <f>IF(AG334=0,0,IF(AI334-AJ334=0,0,MIN(AI334-AJ334,$D$1-$C334-SUMIF($J$15:AK$15,"Snowball",$J334:AK334))))</f>
        <v>0</v>
      </c>
      <c r="AM334" s="3">
        <f t="shared" si="540"/>
        <v>0</v>
      </c>
      <c r="AN334" s="104">
        <f t="shared" si="575"/>
        <v>0</v>
      </c>
      <c r="AO334" s="3">
        <f t="shared" si="576"/>
        <v>0</v>
      </c>
      <c r="AP334" s="3">
        <f t="shared" si="577"/>
        <v>0</v>
      </c>
      <c r="AQ334" s="3">
        <f t="shared" si="506"/>
        <v>0</v>
      </c>
      <c r="AR334" s="3">
        <f t="shared" si="507"/>
        <v>0</v>
      </c>
      <c r="AS334" s="3">
        <f>IF(AN334=0,0,IF(AP334-AQ334=0,0,MIN(AP334-AQ334,$D$1-$C334-SUMIF($J$15:AR$15,"Snowball",$J334:AR334))))</f>
        <v>0</v>
      </c>
      <c r="AT334" s="3">
        <f t="shared" si="541"/>
        <v>0</v>
      </c>
      <c r="AU334" s="104">
        <f t="shared" si="578"/>
        <v>0</v>
      </c>
      <c r="AV334" s="3">
        <f t="shared" si="579"/>
        <v>0</v>
      </c>
      <c r="AW334" s="3">
        <f t="shared" si="580"/>
        <v>0</v>
      </c>
      <c r="AX334" s="3">
        <f t="shared" si="508"/>
        <v>0</v>
      </c>
      <c r="AY334" s="3">
        <f t="shared" si="509"/>
        <v>0</v>
      </c>
      <c r="AZ334" s="3">
        <f>IF(AU334=0,0,IF(AW334-AX334=0,0,MIN(AW334-AX334,$D$1-$C334-SUMIF($J$15:AY$15,"Snowball",$J334:AY334))))</f>
        <v>0</v>
      </c>
      <c r="BA334" s="3">
        <f t="shared" si="542"/>
        <v>0</v>
      </c>
      <c r="BB334" s="104">
        <f t="shared" si="581"/>
        <v>0</v>
      </c>
      <c r="BC334" s="3">
        <f t="shared" si="582"/>
        <v>0</v>
      </c>
      <c r="BD334" s="3">
        <f t="shared" si="583"/>
        <v>0</v>
      </c>
      <c r="BE334" s="3">
        <f t="shared" si="510"/>
        <v>0</v>
      </c>
      <c r="BF334" s="3">
        <f t="shared" si="511"/>
        <v>0</v>
      </c>
      <c r="BG334" s="3">
        <f>IF(BB334=0,0,IF(BD334-BE334=0,0,MIN(BD334-BE334,$D$1-$C334-SUMIF($J$15:BF$15,"Snowball",$J334:BF334))))</f>
        <v>0</v>
      </c>
      <c r="BH334" s="3">
        <f t="shared" si="543"/>
        <v>0</v>
      </c>
      <c r="BI334" s="104">
        <f t="shared" si="584"/>
        <v>0</v>
      </c>
      <c r="BJ334" s="3">
        <f t="shared" si="585"/>
        <v>0</v>
      </c>
      <c r="BK334" s="3">
        <f t="shared" si="586"/>
        <v>0</v>
      </c>
      <c r="BL334" s="3">
        <f t="shared" si="512"/>
        <v>0</v>
      </c>
      <c r="BM334" s="3">
        <f t="shared" si="513"/>
        <v>0</v>
      </c>
      <c r="BN334" s="3">
        <f>IF(BI334=0,0,IF(BK334-BL334=0,0,MIN(BK334-BL334,$D$1-$C334-SUMIF($J$15:BM$15,"Snowball",$J334:BM334))))</f>
        <v>0</v>
      </c>
      <c r="BO334" s="3">
        <f t="shared" si="544"/>
        <v>0</v>
      </c>
      <c r="BP334" s="104">
        <f t="shared" si="587"/>
        <v>0</v>
      </c>
      <c r="BQ334" s="3">
        <f t="shared" si="588"/>
        <v>0</v>
      </c>
      <c r="BR334" s="3">
        <f t="shared" si="589"/>
        <v>0</v>
      </c>
      <c r="BS334" s="3">
        <f t="shared" si="514"/>
        <v>0</v>
      </c>
      <c r="BT334" s="3">
        <f t="shared" si="515"/>
        <v>0</v>
      </c>
      <c r="BU334" s="3">
        <f>IF(BP334=0,0,IF(BR334-BS334=0,0,MIN(BR334-BS334,$D$1-$C334-SUMIF($J$15:BT$15,"Snowball",$J334:BT334))))</f>
        <v>0</v>
      </c>
      <c r="BV334" s="3">
        <f t="shared" si="545"/>
        <v>0</v>
      </c>
      <c r="BW334" s="104">
        <f t="shared" si="590"/>
        <v>0</v>
      </c>
      <c r="BX334" s="3">
        <f t="shared" si="591"/>
        <v>0</v>
      </c>
      <c r="BY334" s="3">
        <f t="shared" si="592"/>
        <v>0</v>
      </c>
      <c r="BZ334" s="3">
        <f t="shared" si="516"/>
        <v>0</v>
      </c>
      <c r="CA334" s="3">
        <f t="shared" si="517"/>
        <v>0</v>
      </c>
      <c r="CB334" s="3">
        <f>IF(BW334=0,0,IF(BY334-BZ334=0,0,MIN(BY334-BZ334,$D$1-$C334-SUMIF($J$15:CA$15,"Snowball",$J334:CA334))))</f>
        <v>0</v>
      </c>
      <c r="CC334" s="3">
        <f t="shared" si="546"/>
        <v>0</v>
      </c>
      <c r="CD334" s="104">
        <f t="shared" si="593"/>
        <v>0</v>
      </c>
      <c r="CE334" s="3">
        <f t="shared" si="594"/>
        <v>0</v>
      </c>
      <c r="CF334" s="3">
        <f t="shared" si="595"/>
        <v>0</v>
      </c>
      <c r="CG334" s="3">
        <f t="shared" si="518"/>
        <v>0</v>
      </c>
      <c r="CH334" s="3">
        <f t="shared" si="519"/>
        <v>0</v>
      </c>
      <c r="CI334" s="3">
        <f>IF(CD334=0,0,IF(CF334-CG334=0,0,MIN(CF334-CG334,$D$1-$C334-SUMIF($J$15:CH$15,"Snowball",$J334:CH334))))</f>
        <v>0</v>
      </c>
      <c r="CJ334" s="3">
        <f t="shared" si="547"/>
        <v>0</v>
      </c>
      <c r="CK334" s="104">
        <f t="shared" si="596"/>
        <v>0</v>
      </c>
      <c r="CL334" s="3">
        <f t="shared" si="597"/>
        <v>0</v>
      </c>
      <c r="CM334" s="3">
        <f t="shared" si="598"/>
        <v>0</v>
      </c>
      <c r="CN334" s="3">
        <f t="shared" si="520"/>
        <v>0</v>
      </c>
      <c r="CO334" s="3">
        <f t="shared" si="521"/>
        <v>0</v>
      </c>
      <c r="CP334" s="3">
        <f>IF(CK334=0,0,IF(CM334-CN334=0,0,MIN(CM334-CN334,$D$1-$C334-SUMIF($J$15:CO$15,"Snowball",$J334:CO334))))</f>
        <v>0</v>
      </c>
      <c r="CQ334" s="3">
        <f t="shared" si="548"/>
        <v>0</v>
      </c>
      <c r="CR334" s="104">
        <f t="shared" si="599"/>
        <v>0</v>
      </c>
      <c r="CS334" s="3">
        <f t="shared" si="600"/>
        <v>0</v>
      </c>
      <c r="CT334" s="3">
        <f t="shared" si="601"/>
        <v>0</v>
      </c>
      <c r="CU334" s="3">
        <f t="shared" si="522"/>
        <v>0</v>
      </c>
      <c r="CV334" s="3">
        <f t="shared" si="523"/>
        <v>0</v>
      </c>
      <c r="CW334" s="3">
        <f>IF(CR334=0,0,IF(CT334-CU334=0,0,MIN(CT334-CU334,$D$1-$C334-SUMIF($J$15:CV$15,"Snowball",$J334:CV334))))</f>
        <v>0</v>
      </c>
      <c r="CX334" s="3">
        <f t="shared" si="549"/>
        <v>0</v>
      </c>
      <c r="CY334" s="104">
        <f t="shared" si="602"/>
        <v>0</v>
      </c>
      <c r="CZ334" s="3">
        <f t="shared" si="603"/>
        <v>0</v>
      </c>
      <c r="DA334" s="3">
        <f t="shared" si="604"/>
        <v>0</v>
      </c>
      <c r="DB334" s="3">
        <f t="shared" si="524"/>
        <v>0</v>
      </c>
      <c r="DC334" s="3">
        <f t="shared" si="525"/>
        <v>0</v>
      </c>
      <c r="DD334" s="3">
        <f>IF(CY334=0,0,IF(DA334-DB334=0,0,MIN(DA334-DB334,$D$1-$C334-SUMIF($J$15:DC$15,"Snowball",$J334:DC334))))</f>
        <v>0</v>
      </c>
      <c r="DE334" s="3">
        <f t="shared" si="550"/>
        <v>0</v>
      </c>
      <c r="DF334" s="104">
        <f t="shared" si="605"/>
        <v>0</v>
      </c>
      <c r="DG334" s="3">
        <f t="shared" si="606"/>
        <v>0</v>
      </c>
      <c r="DH334" s="3">
        <f t="shared" si="607"/>
        <v>0</v>
      </c>
      <c r="DI334" s="3">
        <f t="shared" si="526"/>
        <v>0</v>
      </c>
      <c r="DJ334" s="3">
        <f t="shared" si="527"/>
        <v>0</v>
      </c>
      <c r="DK334" s="3">
        <f>IF(DF334=0,0,IF(DH334-DI334=0,0,MIN(DH334-DI334,$D$1-$C334-SUMIF($J$15:DJ$15,"Snowball",$J334:DJ334))))</f>
        <v>0</v>
      </c>
      <c r="DL334" s="3">
        <f t="shared" si="551"/>
        <v>0</v>
      </c>
      <c r="DM334" s="104">
        <f t="shared" si="608"/>
        <v>0</v>
      </c>
      <c r="DN334" s="3">
        <f t="shared" si="609"/>
        <v>0</v>
      </c>
      <c r="DO334" s="3">
        <f t="shared" si="610"/>
        <v>0</v>
      </c>
      <c r="DP334" s="3">
        <f t="shared" si="528"/>
        <v>0</v>
      </c>
      <c r="DQ334" s="3">
        <f t="shared" si="529"/>
        <v>0</v>
      </c>
      <c r="DR334" s="3">
        <f>IF(DM334=0,0,IF(DO334-DP334=0,0,MIN(DO334-DP334,$D$1-$C334-SUMIF($J$15:DQ$15,"Snowball",$J334:DQ334))))</f>
        <v>0</v>
      </c>
      <c r="DS334" s="3">
        <f t="shared" si="552"/>
        <v>0</v>
      </c>
      <c r="DT334" s="104">
        <f t="shared" si="611"/>
        <v>0</v>
      </c>
      <c r="DU334" s="3">
        <f t="shared" si="612"/>
        <v>0</v>
      </c>
      <c r="DV334" s="3">
        <f t="shared" si="613"/>
        <v>0</v>
      </c>
      <c r="DW334" s="3">
        <f t="shared" si="530"/>
        <v>0</v>
      </c>
      <c r="DX334" s="3">
        <f t="shared" si="531"/>
        <v>0</v>
      </c>
      <c r="DY334" s="3">
        <f>IF(DT334=0,0,IF(DV334-DW334=0,0,MIN(DV334-DW334,$D$1-$C334-SUMIF($J$15:DX$15,"Snowball",$J334:DX334))))</f>
        <v>0</v>
      </c>
      <c r="DZ334" s="3">
        <f t="shared" si="553"/>
        <v>0</v>
      </c>
      <c r="EA334" s="104">
        <f t="shared" si="614"/>
        <v>0</v>
      </c>
      <c r="EB334" s="3">
        <f t="shared" si="615"/>
        <v>0</v>
      </c>
      <c r="EC334" s="3">
        <f t="shared" si="616"/>
        <v>0</v>
      </c>
      <c r="ED334" s="3">
        <f t="shared" si="532"/>
        <v>0</v>
      </c>
      <c r="EE334" s="3">
        <f t="shared" si="533"/>
        <v>0</v>
      </c>
      <c r="EF334" s="3">
        <f>IF(EA334=0,0,IF(EC334-ED334=0,0,MIN(EC334-ED334,$D$1-$C334-SUMIF($J$15:EE$15,"Snowball",$J334:EE334))))</f>
        <v>0</v>
      </c>
      <c r="EG334" s="3">
        <f t="shared" si="554"/>
        <v>0</v>
      </c>
      <c r="EH334" s="104">
        <f t="shared" si="617"/>
        <v>0</v>
      </c>
      <c r="EI334" s="3">
        <f t="shared" si="618"/>
        <v>0</v>
      </c>
      <c r="EJ334" s="3">
        <f t="shared" si="619"/>
        <v>0</v>
      </c>
      <c r="EK334" s="3">
        <f t="shared" si="534"/>
        <v>0</v>
      </c>
      <c r="EL334" s="3">
        <f t="shared" si="535"/>
        <v>0</v>
      </c>
      <c r="EM334" s="3">
        <f>IF(EH334=0,0,IF(EJ334-EK334=0,0,MIN(EJ334-EK334,$D$1-$C334-SUMIF($J$15:EL$15,"Snowball",$J334:EL334))))</f>
        <v>0</v>
      </c>
      <c r="EN334" s="3">
        <f t="shared" si="555"/>
        <v>0</v>
      </c>
    </row>
    <row r="335" spans="1:144" x14ac:dyDescent="0.25">
      <c r="A335" s="1" t="s">
        <v>335</v>
      </c>
      <c r="B335" s="76">
        <f t="shared" si="556"/>
        <v>0</v>
      </c>
      <c r="C335" s="3">
        <f t="shared" si="557"/>
        <v>0</v>
      </c>
      <c r="D335" s="101">
        <f t="shared" si="558"/>
        <v>0</v>
      </c>
      <c r="E335" s="104">
        <f t="shared" si="559"/>
        <v>0</v>
      </c>
      <c r="F335" s="3">
        <f t="shared" si="560"/>
        <v>0</v>
      </c>
      <c r="G335" s="3">
        <f t="shared" si="561"/>
        <v>0</v>
      </c>
      <c r="H335" s="3">
        <f t="shared" si="496"/>
        <v>0</v>
      </c>
      <c r="I335" s="3">
        <f t="shared" si="497"/>
        <v>0</v>
      </c>
      <c r="J335" s="3">
        <f t="shared" si="562"/>
        <v>0</v>
      </c>
      <c r="K335" s="3">
        <f t="shared" si="536"/>
        <v>0</v>
      </c>
      <c r="L335" s="104">
        <f t="shared" si="563"/>
        <v>0</v>
      </c>
      <c r="M335" s="3">
        <f t="shared" si="564"/>
        <v>0</v>
      </c>
      <c r="N335" s="3">
        <f t="shared" si="565"/>
        <v>0</v>
      </c>
      <c r="O335" s="3">
        <f t="shared" si="498"/>
        <v>0</v>
      </c>
      <c r="P335" s="3">
        <f t="shared" si="499"/>
        <v>0</v>
      </c>
      <c r="Q335" s="3">
        <f>IF(L335=0,0,IF(N335-O335=0,0,MIN(N335-O335,$D$1-$C335-SUMIF($J$15:P$15,"Snowball",$J335:P335))))</f>
        <v>0</v>
      </c>
      <c r="R335" s="3">
        <f t="shared" si="537"/>
        <v>0</v>
      </c>
      <c r="S335" s="104">
        <f t="shared" si="566"/>
        <v>0</v>
      </c>
      <c r="T335" s="3">
        <f t="shared" si="567"/>
        <v>0</v>
      </c>
      <c r="U335" s="3">
        <f t="shared" si="568"/>
        <v>0</v>
      </c>
      <c r="V335" s="3">
        <f t="shared" si="500"/>
        <v>0</v>
      </c>
      <c r="W335" s="3">
        <f t="shared" si="501"/>
        <v>0</v>
      </c>
      <c r="X335" s="3">
        <f>IF(S335=0,0,IF(U335-V335=0,0,MIN(U335-V335,$D$1-$C335-SUMIF($J$15:W$15,"Snowball",$J335:W335))))</f>
        <v>0</v>
      </c>
      <c r="Y335" s="3">
        <f t="shared" si="538"/>
        <v>0</v>
      </c>
      <c r="Z335" s="104">
        <f t="shared" si="569"/>
        <v>0</v>
      </c>
      <c r="AA335" s="3">
        <f t="shared" si="570"/>
        <v>0</v>
      </c>
      <c r="AB335" s="3">
        <f t="shared" si="571"/>
        <v>0</v>
      </c>
      <c r="AC335" s="3">
        <f t="shared" si="502"/>
        <v>0</v>
      </c>
      <c r="AD335" s="3">
        <f t="shared" si="503"/>
        <v>0</v>
      </c>
      <c r="AE335" s="3">
        <f>IF(Z335=0,0,IF(AB335-AC335=0,0,MIN(AB335-AC335,$D$1-$C335-SUMIF($J$15:AD$15,"Snowball",$J335:AD335))))</f>
        <v>0</v>
      </c>
      <c r="AF335" s="3">
        <f t="shared" si="539"/>
        <v>0</v>
      </c>
      <c r="AG335" s="104">
        <f t="shared" si="572"/>
        <v>0</v>
      </c>
      <c r="AH335" s="3">
        <f t="shared" si="573"/>
        <v>0</v>
      </c>
      <c r="AI335" s="3">
        <f t="shared" si="574"/>
        <v>0</v>
      </c>
      <c r="AJ335" s="3">
        <f t="shared" si="504"/>
        <v>0</v>
      </c>
      <c r="AK335" s="3">
        <f t="shared" si="505"/>
        <v>0</v>
      </c>
      <c r="AL335" s="3">
        <f>IF(AG335=0,0,IF(AI335-AJ335=0,0,MIN(AI335-AJ335,$D$1-$C335-SUMIF($J$15:AK$15,"Snowball",$J335:AK335))))</f>
        <v>0</v>
      </c>
      <c r="AM335" s="3">
        <f t="shared" si="540"/>
        <v>0</v>
      </c>
      <c r="AN335" s="104">
        <f t="shared" si="575"/>
        <v>0</v>
      </c>
      <c r="AO335" s="3">
        <f t="shared" si="576"/>
        <v>0</v>
      </c>
      <c r="AP335" s="3">
        <f t="shared" si="577"/>
        <v>0</v>
      </c>
      <c r="AQ335" s="3">
        <f t="shared" si="506"/>
        <v>0</v>
      </c>
      <c r="AR335" s="3">
        <f t="shared" si="507"/>
        <v>0</v>
      </c>
      <c r="AS335" s="3">
        <f>IF(AN335=0,0,IF(AP335-AQ335=0,0,MIN(AP335-AQ335,$D$1-$C335-SUMIF($J$15:AR$15,"Snowball",$J335:AR335))))</f>
        <v>0</v>
      </c>
      <c r="AT335" s="3">
        <f t="shared" si="541"/>
        <v>0</v>
      </c>
      <c r="AU335" s="104">
        <f t="shared" si="578"/>
        <v>0</v>
      </c>
      <c r="AV335" s="3">
        <f t="shared" si="579"/>
        <v>0</v>
      </c>
      <c r="AW335" s="3">
        <f t="shared" si="580"/>
        <v>0</v>
      </c>
      <c r="AX335" s="3">
        <f t="shared" si="508"/>
        <v>0</v>
      </c>
      <c r="AY335" s="3">
        <f t="shared" si="509"/>
        <v>0</v>
      </c>
      <c r="AZ335" s="3">
        <f>IF(AU335=0,0,IF(AW335-AX335=0,0,MIN(AW335-AX335,$D$1-$C335-SUMIF($J$15:AY$15,"Snowball",$J335:AY335))))</f>
        <v>0</v>
      </c>
      <c r="BA335" s="3">
        <f t="shared" si="542"/>
        <v>0</v>
      </c>
      <c r="BB335" s="104">
        <f t="shared" si="581"/>
        <v>0</v>
      </c>
      <c r="BC335" s="3">
        <f t="shared" si="582"/>
        <v>0</v>
      </c>
      <c r="BD335" s="3">
        <f t="shared" si="583"/>
        <v>0</v>
      </c>
      <c r="BE335" s="3">
        <f t="shared" si="510"/>
        <v>0</v>
      </c>
      <c r="BF335" s="3">
        <f t="shared" si="511"/>
        <v>0</v>
      </c>
      <c r="BG335" s="3">
        <f>IF(BB335=0,0,IF(BD335-BE335=0,0,MIN(BD335-BE335,$D$1-$C335-SUMIF($J$15:BF$15,"Snowball",$J335:BF335))))</f>
        <v>0</v>
      </c>
      <c r="BH335" s="3">
        <f t="shared" si="543"/>
        <v>0</v>
      </c>
      <c r="BI335" s="104">
        <f t="shared" si="584"/>
        <v>0</v>
      </c>
      <c r="BJ335" s="3">
        <f t="shared" si="585"/>
        <v>0</v>
      </c>
      <c r="BK335" s="3">
        <f t="shared" si="586"/>
        <v>0</v>
      </c>
      <c r="BL335" s="3">
        <f t="shared" si="512"/>
        <v>0</v>
      </c>
      <c r="BM335" s="3">
        <f t="shared" si="513"/>
        <v>0</v>
      </c>
      <c r="BN335" s="3">
        <f>IF(BI335=0,0,IF(BK335-BL335=0,0,MIN(BK335-BL335,$D$1-$C335-SUMIF($J$15:BM$15,"Snowball",$J335:BM335))))</f>
        <v>0</v>
      </c>
      <c r="BO335" s="3">
        <f t="shared" si="544"/>
        <v>0</v>
      </c>
      <c r="BP335" s="104">
        <f t="shared" si="587"/>
        <v>0</v>
      </c>
      <c r="BQ335" s="3">
        <f t="shared" si="588"/>
        <v>0</v>
      </c>
      <c r="BR335" s="3">
        <f t="shared" si="589"/>
        <v>0</v>
      </c>
      <c r="BS335" s="3">
        <f t="shared" si="514"/>
        <v>0</v>
      </c>
      <c r="BT335" s="3">
        <f t="shared" si="515"/>
        <v>0</v>
      </c>
      <c r="BU335" s="3">
        <f>IF(BP335=0,0,IF(BR335-BS335=0,0,MIN(BR335-BS335,$D$1-$C335-SUMIF($J$15:BT$15,"Snowball",$J335:BT335))))</f>
        <v>0</v>
      </c>
      <c r="BV335" s="3">
        <f t="shared" si="545"/>
        <v>0</v>
      </c>
      <c r="BW335" s="104">
        <f t="shared" si="590"/>
        <v>0</v>
      </c>
      <c r="BX335" s="3">
        <f t="shared" si="591"/>
        <v>0</v>
      </c>
      <c r="BY335" s="3">
        <f t="shared" si="592"/>
        <v>0</v>
      </c>
      <c r="BZ335" s="3">
        <f t="shared" si="516"/>
        <v>0</v>
      </c>
      <c r="CA335" s="3">
        <f t="shared" si="517"/>
        <v>0</v>
      </c>
      <c r="CB335" s="3">
        <f>IF(BW335=0,0,IF(BY335-BZ335=0,0,MIN(BY335-BZ335,$D$1-$C335-SUMIF($J$15:CA$15,"Snowball",$J335:CA335))))</f>
        <v>0</v>
      </c>
      <c r="CC335" s="3">
        <f t="shared" si="546"/>
        <v>0</v>
      </c>
      <c r="CD335" s="104">
        <f t="shared" si="593"/>
        <v>0</v>
      </c>
      <c r="CE335" s="3">
        <f t="shared" si="594"/>
        <v>0</v>
      </c>
      <c r="CF335" s="3">
        <f t="shared" si="595"/>
        <v>0</v>
      </c>
      <c r="CG335" s="3">
        <f t="shared" si="518"/>
        <v>0</v>
      </c>
      <c r="CH335" s="3">
        <f t="shared" si="519"/>
        <v>0</v>
      </c>
      <c r="CI335" s="3">
        <f>IF(CD335=0,0,IF(CF335-CG335=0,0,MIN(CF335-CG335,$D$1-$C335-SUMIF($J$15:CH$15,"Snowball",$J335:CH335))))</f>
        <v>0</v>
      </c>
      <c r="CJ335" s="3">
        <f t="shared" si="547"/>
        <v>0</v>
      </c>
      <c r="CK335" s="104">
        <f t="shared" si="596"/>
        <v>0</v>
      </c>
      <c r="CL335" s="3">
        <f t="shared" si="597"/>
        <v>0</v>
      </c>
      <c r="CM335" s="3">
        <f t="shared" si="598"/>
        <v>0</v>
      </c>
      <c r="CN335" s="3">
        <f t="shared" si="520"/>
        <v>0</v>
      </c>
      <c r="CO335" s="3">
        <f t="shared" si="521"/>
        <v>0</v>
      </c>
      <c r="CP335" s="3">
        <f>IF(CK335=0,0,IF(CM335-CN335=0,0,MIN(CM335-CN335,$D$1-$C335-SUMIF($J$15:CO$15,"Snowball",$J335:CO335))))</f>
        <v>0</v>
      </c>
      <c r="CQ335" s="3">
        <f t="shared" si="548"/>
        <v>0</v>
      </c>
      <c r="CR335" s="104">
        <f t="shared" si="599"/>
        <v>0</v>
      </c>
      <c r="CS335" s="3">
        <f t="shared" si="600"/>
        <v>0</v>
      </c>
      <c r="CT335" s="3">
        <f t="shared" si="601"/>
        <v>0</v>
      </c>
      <c r="CU335" s="3">
        <f t="shared" si="522"/>
        <v>0</v>
      </c>
      <c r="CV335" s="3">
        <f t="shared" si="523"/>
        <v>0</v>
      </c>
      <c r="CW335" s="3">
        <f>IF(CR335=0,0,IF(CT335-CU335=0,0,MIN(CT335-CU335,$D$1-$C335-SUMIF($J$15:CV$15,"Snowball",$J335:CV335))))</f>
        <v>0</v>
      </c>
      <c r="CX335" s="3">
        <f t="shared" si="549"/>
        <v>0</v>
      </c>
      <c r="CY335" s="104">
        <f t="shared" si="602"/>
        <v>0</v>
      </c>
      <c r="CZ335" s="3">
        <f t="shared" si="603"/>
        <v>0</v>
      </c>
      <c r="DA335" s="3">
        <f t="shared" si="604"/>
        <v>0</v>
      </c>
      <c r="DB335" s="3">
        <f t="shared" si="524"/>
        <v>0</v>
      </c>
      <c r="DC335" s="3">
        <f t="shared" si="525"/>
        <v>0</v>
      </c>
      <c r="DD335" s="3">
        <f>IF(CY335=0,0,IF(DA335-DB335=0,0,MIN(DA335-DB335,$D$1-$C335-SUMIF($J$15:DC$15,"Snowball",$J335:DC335))))</f>
        <v>0</v>
      </c>
      <c r="DE335" s="3">
        <f t="shared" si="550"/>
        <v>0</v>
      </c>
      <c r="DF335" s="104">
        <f t="shared" si="605"/>
        <v>0</v>
      </c>
      <c r="DG335" s="3">
        <f t="shared" si="606"/>
        <v>0</v>
      </c>
      <c r="DH335" s="3">
        <f t="shared" si="607"/>
        <v>0</v>
      </c>
      <c r="DI335" s="3">
        <f t="shared" si="526"/>
        <v>0</v>
      </c>
      <c r="DJ335" s="3">
        <f t="shared" si="527"/>
        <v>0</v>
      </c>
      <c r="DK335" s="3">
        <f>IF(DF335=0,0,IF(DH335-DI335=0,0,MIN(DH335-DI335,$D$1-$C335-SUMIF($J$15:DJ$15,"Snowball",$J335:DJ335))))</f>
        <v>0</v>
      </c>
      <c r="DL335" s="3">
        <f t="shared" si="551"/>
        <v>0</v>
      </c>
      <c r="DM335" s="104">
        <f t="shared" si="608"/>
        <v>0</v>
      </c>
      <c r="DN335" s="3">
        <f t="shared" si="609"/>
        <v>0</v>
      </c>
      <c r="DO335" s="3">
        <f t="shared" si="610"/>
        <v>0</v>
      </c>
      <c r="DP335" s="3">
        <f t="shared" si="528"/>
        <v>0</v>
      </c>
      <c r="DQ335" s="3">
        <f t="shared" si="529"/>
        <v>0</v>
      </c>
      <c r="DR335" s="3">
        <f>IF(DM335=0,0,IF(DO335-DP335=0,0,MIN(DO335-DP335,$D$1-$C335-SUMIF($J$15:DQ$15,"Snowball",$J335:DQ335))))</f>
        <v>0</v>
      </c>
      <c r="DS335" s="3">
        <f t="shared" si="552"/>
        <v>0</v>
      </c>
      <c r="DT335" s="104">
        <f t="shared" si="611"/>
        <v>0</v>
      </c>
      <c r="DU335" s="3">
        <f t="shared" si="612"/>
        <v>0</v>
      </c>
      <c r="DV335" s="3">
        <f t="shared" si="613"/>
        <v>0</v>
      </c>
      <c r="DW335" s="3">
        <f t="shared" si="530"/>
        <v>0</v>
      </c>
      <c r="DX335" s="3">
        <f t="shared" si="531"/>
        <v>0</v>
      </c>
      <c r="DY335" s="3">
        <f>IF(DT335=0,0,IF(DV335-DW335=0,0,MIN(DV335-DW335,$D$1-$C335-SUMIF($J$15:DX$15,"Snowball",$J335:DX335))))</f>
        <v>0</v>
      </c>
      <c r="DZ335" s="3">
        <f t="shared" si="553"/>
        <v>0</v>
      </c>
      <c r="EA335" s="104">
        <f t="shared" si="614"/>
        <v>0</v>
      </c>
      <c r="EB335" s="3">
        <f t="shared" si="615"/>
        <v>0</v>
      </c>
      <c r="EC335" s="3">
        <f t="shared" si="616"/>
        <v>0</v>
      </c>
      <c r="ED335" s="3">
        <f t="shared" si="532"/>
        <v>0</v>
      </c>
      <c r="EE335" s="3">
        <f t="shared" si="533"/>
        <v>0</v>
      </c>
      <c r="EF335" s="3">
        <f>IF(EA335=0,0,IF(EC335-ED335=0,0,MIN(EC335-ED335,$D$1-$C335-SUMIF($J$15:EE$15,"Snowball",$J335:EE335))))</f>
        <v>0</v>
      </c>
      <c r="EG335" s="3">
        <f t="shared" si="554"/>
        <v>0</v>
      </c>
      <c r="EH335" s="104">
        <f t="shared" si="617"/>
        <v>0</v>
      </c>
      <c r="EI335" s="3">
        <f t="shared" si="618"/>
        <v>0</v>
      </c>
      <c r="EJ335" s="3">
        <f t="shared" si="619"/>
        <v>0</v>
      </c>
      <c r="EK335" s="3">
        <f t="shared" si="534"/>
        <v>0</v>
      </c>
      <c r="EL335" s="3">
        <f t="shared" si="535"/>
        <v>0</v>
      </c>
      <c r="EM335" s="3">
        <f>IF(EH335=0,0,IF(EJ335-EK335=0,0,MIN(EJ335-EK335,$D$1-$C335-SUMIF($J$15:EL$15,"Snowball",$J335:EL335))))</f>
        <v>0</v>
      </c>
      <c r="EN335" s="3">
        <f t="shared" si="555"/>
        <v>0</v>
      </c>
    </row>
    <row r="336" spans="1:144" x14ac:dyDescent="0.25">
      <c r="A336" s="1" t="s">
        <v>336</v>
      </c>
      <c r="B336" s="76">
        <f t="shared" si="556"/>
        <v>0</v>
      </c>
      <c r="C336" s="3">
        <f t="shared" si="557"/>
        <v>0</v>
      </c>
      <c r="D336" s="101">
        <f t="shared" si="558"/>
        <v>0</v>
      </c>
      <c r="E336" s="104">
        <f t="shared" si="559"/>
        <v>0</v>
      </c>
      <c r="F336" s="3">
        <f t="shared" si="560"/>
        <v>0</v>
      </c>
      <c r="G336" s="3">
        <f t="shared" si="561"/>
        <v>0</v>
      </c>
      <c r="H336" s="3">
        <f t="shared" ref="H336:H375" si="620">IFERROR(MIN(G$8,G336),0)</f>
        <v>0</v>
      </c>
      <c r="I336" s="3">
        <f t="shared" ref="I336:I375" si="621">IF(G336-H336=0,0,G336-MIN(G336,H336+J336))</f>
        <v>0</v>
      </c>
      <c r="J336" s="3">
        <f t="shared" si="562"/>
        <v>0</v>
      </c>
      <c r="K336" s="3">
        <f t="shared" si="536"/>
        <v>0</v>
      </c>
      <c r="L336" s="104">
        <f t="shared" si="563"/>
        <v>0</v>
      </c>
      <c r="M336" s="3">
        <f t="shared" si="564"/>
        <v>0</v>
      </c>
      <c r="N336" s="3">
        <f t="shared" si="565"/>
        <v>0</v>
      </c>
      <c r="O336" s="3">
        <f t="shared" ref="O336:O375" si="622">IFERROR(MIN(N$8,N336),0)</f>
        <v>0</v>
      </c>
      <c r="P336" s="3">
        <f t="shared" ref="P336:P375" si="623">IF(N336-O336=0,0,N336-MIN(N336,O336+Q336))</f>
        <v>0</v>
      </c>
      <c r="Q336" s="3">
        <f>IF(L336=0,0,IF(N336-O336=0,0,MIN(N336-O336,$D$1-$C336-SUMIF($J$15:P$15,"Snowball",$J336:P336))))</f>
        <v>0</v>
      </c>
      <c r="R336" s="3">
        <f t="shared" si="537"/>
        <v>0</v>
      </c>
      <c r="S336" s="104">
        <f t="shared" si="566"/>
        <v>0</v>
      </c>
      <c r="T336" s="3">
        <f t="shared" si="567"/>
        <v>0</v>
      </c>
      <c r="U336" s="3">
        <f t="shared" si="568"/>
        <v>0</v>
      </c>
      <c r="V336" s="3">
        <f t="shared" ref="V336:V375" si="624">IFERROR(MIN(U$8,U336),0)</f>
        <v>0</v>
      </c>
      <c r="W336" s="3">
        <f t="shared" ref="W336:W375" si="625">IF(U336-V336=0,0,U336-MIN(U336,V336+X336))</f>
        <v>0</v>
      </c>
      <c r="X336" s="3">
        <f>IF(S336=0,0,IF(U336-V336=0,0,MIN(U336-V336,$D$1-$C336-SUMIF($J$15:W$15,"Snowball",$J336:W336))))</f>
        <v>0</v>
      </c>
      <c r="Y336" s="3">
        <f t="shared" si="538"/>
        <v>0</v>
      </c>
      <c r="Z336" s="104">
        <f t="shared" si="569"/>
        <v>0</v>
      </c>
      <c r="AA336" s="3">
        <f t="shared" si="570"/>
        <v>0</v>
      </c>
      <c r="AB336" s="3">
        <f t="shared" si="571"/>
        <v>0</v>
      </c>
      <c r="AC336" s="3">
        <f t="shared" ref="AC336:AC375" si="626">IFERROR(MIN(AB$8,AB336),0)</f>
        <v>0</v>
      </c>
      <c r="AD336" s="3">
        <f t="shared" ref="AD336:AD375" si="627">IF(AB336-AC336=0,0,AB336-MIN(AB336,AC336+AE336))</f>
        <v>0</v>
      </c>
      <c r="AE336" s="3">
        <f>IF(Z336=0,0,IF(AB336-AC336=0,0,MIN(AB336-AC336,$D$1-$C336-SUMIF($J$15:AD$15,"Snowball",$J336:AD336))))</f>
        <v>0</v>
      </c>
      <c r="AF336" s="3">
        <f t="shared" si="539"/>
        <v>0</v>
      </c>
      <c r="AG336" s="104">
        <f t="shared" si="572"/>
        <v>0</v>
      </c>
      <c r="AH336" s="3">
        <f t="shared" si="573"/>
        <v>0</v>
      </c>
      <c r="AI336" s="3">
        <f t="shared" si="574"/>
        <v>0</v>
      </c>
      <c r="AJ336" s="3">
        <f t="shared" ref="AJ336:AJ375" si="628">IFERROR(MIN(AI$8,AI336),0)</f>
        <v>0</v>
      </c>
      <c r="AK336" s="3">
        <f t="shared" ref="AK336:AK375" si="629">IF(AI336-AJ336=0,0,AI336-MIN(AI336,AJ336+AL336))</f>
        <v>0</v>
      </c>
      <c r="AL336" s="3">
        <f>IF(AG336=0,0,IF(AI336-AJ336=0,0,MIN(AI336-AJ336,$D$1-$C336-SUMIF($J$15:AK$15,"Snowball",$J336:AK336))))</f>
        <v>0</v>
      </c>
      <c r="AM336" s="3">
        <f t="shared" si="540"/>
        <v>0</v>
      </c>
      <c r="AN336" s="104">
        <f t="shared" si="575"/>
        <v>0</v>
      </c>
      <c r="AO336" s="3">
        <f t="shared" si="576"/>
        <v>0</v>
      </c>
      <c r="AP336" s="3">
        <f t="shared" si="577"/>
        <v>0</v>
      </c>
      <c r="AQ336" s="3">
        <f t="shared" ref="AQ336:AQ375" si="630">IFERROR(MIN(AP$8,AP336),0)</f>
        <v>0</v>
      </c>
      <c r="AR336" s="3">
        <f t="shared" ref="AR336:AR375" si="631">IF(AP336-AQ336=0,0,AP336-MIN(AP336,AQ336+AS336))</f>
        <v>0</v>
      </c>
      <c r="AS336" s="3">
        <f>IF(AN336=0,0,IF(AP336-AQ336=0,0,MIN(AP336-AQ336,$D$1-$C336-SUMIF($J$15:AR$15,"Snowball",$J336:AR336))))</f>
        <v>0</v>
      </c>
      <c r="AT336" s="3">
        <f t="shared" si="541"/>
        <v>0</v>
      </c>
      <c r="AU336" s="104">
        <f t="shared" si="578"/>
        <v>0</v>
      </c>
      <c r="AV336" s="3">
        <f t="shared" si="579"/>
        <v>0</v>
      </c>
      <c r="AW336" s="3">
        <f t="shared" si="580"/>
        <v>0</v>
      </c>
      <c r="AX336" s="3">
        <f t="shared" ref="AX336:AX375" si="632">IFERROR(MIN(AW$8,AW336),0)</f>
        <v>0</v>
      </c>
      <c r="AY336" s="3">
        <f t="shared" ref="AY336:AY375" si="633">IF(AW336-AX336=0,0,AW336-MIN(AW336,AX336+AZ336))</f>
        <v>0</v>
      </c>
      <c r="AZ336" s="3">
        <f>IF(AU336=0,0,IF(AW336-AX336=0,0,MIN(AW336-AX336,$D$1-$C336-SUMIF($J$15:AY$15,"Snowball",$J336:AY336))))</f>
        <v>0</v>
      </c>
      <c r="BA336" s="3">
        <f t="shared" si="542"/>
        <v>0</v>
      </c>
      <c r="BB336" s="104">
        <f t="shared" si="581"/>
        <v>0</v>
      </c>
      <c r="BC336" s="3">
        <f t="shared" si="582"/>
        <v>0</v>
      </c>
      <c r="BD336" s="3">
        <f t="shared" si="583"/>
        <v>0</v>
      </c>
      <c r="BE336" s="3">
        <f t="shared" ref="BE336:BE375" si="634">IFERROR(MIN(BD$8,BD336),0)</f>
        <v>0</v>
      </c>
      <c r="BF336" s="3">
        <f t="shared" ref="BF336:BF375" si="635">IF(BD336-BE336=0,0,BD336-MIN(BD336,BE336+BG336))</f>
        <v>0</v>
      </c>
      <c r="BG336" s="3">
        <f>IF(BB336=0,0,IF(BD336-BE336=0,0,MIN(BD336-BE336,$D$1-$C336-SUMIF($J$15:BF$15,"Snowball",$J336:BF336))))</f>
        <v>0</v>
      </c>
      <c r="BH336" s="3">
        <f t="shared" si="543"/>
        <v>0</v>
      </c>
      <c r="BI336" s="104">
        <f t="shared" si="584"/>
        <v>0</v>
      </c>
      <c r="BJ336" s="3">
        <f t="shared" si="585"/>
        <v>0</v>
      </c>
      <c r="BK336" s="3">
        <f t="shared" si="586"/>
        <v>0</v>
      </c>
      <c r="BL336" s="3">
        <f t="shared" ref="BL336:BL375" si="636">IFERROR(MIN(BK$8,BK336),0)</f>
        <v>0</v>
      </c>
      <c r="BM336" s="3">
        <f t="shared" ref="BM336:BM375" si="637">IF(BK336-BL336=0,0,BK336-MIN(BK336,BL336+BN336))</f>
        <v>0</v>
      </c>
      <c r="BN336" s="3">
        <f>IF(BI336=0,0,IF(BK336-BL336=0,0,MIN(BK336-BL336,$D$1-$C336-SUMIF($J$15:BM$15,"Snowball",$J336:BM336))))</f>
        <v>0</v>
      </c>
      <c r="BO336" s="3">
        <f t="shared" si="544"/>
        <v>0</v>
      </c>
      <c r="BP336" s="104">
        <f t="shared" si="587"/>
        <v>0</v>
      </c>
      <c r="BQ336" s="3">
        <f t="shared" si="588"/>
        <v>0</v>
      </c>
      <c r="BR336" s="3">
        <f t="shared" si="589"/>
        <v>0</v>
      </c>
      <c r="BS336" s="3">
        <f t="shared" ref="BS336:BS375" si="638">IFERROR(MIN(BR$8,BR336),0)</f>
        <v>0</v>
      </c>
      <c r="BT336" s="3">
        <f t="shared" ref="BT336:BT375" si="639">IF(BR336-BS336=0,0,BR336-MIN(BR336,BS336+BU336))</f>
        <v>0</v>
      </c>
      <c r="BU336" s="3">
        <f>IF(BP336=0,0,IF(BR336-BS336=0,0,MIN(BR336-BS336,$D$1-$C336-SUMIF($J$15:BT$15,"Snowball",$J336:BT336))))</f>
        <v>0</v>
      </c>
      <c r="BV336" s="3">
        <f t="shared" si="545"/>
        <v>0</v>
      </c>
      <c r="BW336" s="104">
        <f t="shared" si="590"/>
        <v>0</v>
      </c>
      <c r="BX336" s="3">
        <f t="shared" si="591"/>
        <v>0</v>
      </c>
      <c r="BY336" s="3">
        <f t="shared" si="592"/>
        <v>0</v>
      </c>
      <c r="BZ336" s="3">
        <f t="shared" ref="BZ336:BZ375" si="640">IFERROR(MIN(BY$8,BY336),0)</f>
        <v>0</v>
      </c>
      <c r="CA336" s="3">
        <f t="shared" ref="CA336:CA375" si="641">IF(BY336-BZ336=0,0,BY336-MIN(BY336,BZ336+CB336))</f>
        <v>0</v>
      </c>
      <c r="CB336" s="3">
        <f>IF(BW336=0,0,IF(BY336-BZ336=0,0,MIN(BY336-BZ336,$D$1-$C336-SUMIF($J$15:CA$15,"Snowball",$J336:CA336))))</f>
        <v>0</v>
      </c>
      <c r="CC336" s="3">
        <f t="shared" si="546"/>
        <v>0</v>
      </c>
      <c r="CD336" s="104">
        <f t="shared" si="593"/>
        <v>0</v>
      </c>
      <c r="CE336" s="3">
        <f t="shared" si="594"/>
        <v>0</v>
      </c>
      <c r="CF336" s="3">
        <f t="shared" si="595"/>
        <v>0</v>
      </c>
      <c r="CG336" s="3">
        <f t="shared" ref="CG336:CG375" si="642">IFERROR(MIN(CF$8,CF336),0)</f>
        <v>0</v>
      </c>
      <c r="CH336" s="3">
        <f t="shared" ref="CH336:CH375" si="643">IF(CF336-CG336=0,0,CF336-MIN(CF336,CG336+CI336))</f>
        <v>0</v>
      </c>
      <c r="CI336" s="3">
        <f>IF(CD336=0,0,IF(CF336-CG336=0,0,MIN(CF336-CG336,$D$1-$C336-SUMIF($J$15:CH$15,"Snowball",$J336:CH336))))</f>
        <v>0</v>
      </c>
      <c r="CJ336" s="3">
        <f t="shared" si="547"/>
        <v>0</v>
      </c>
      <c r="CK336" s="104">
        <f t="shared" si="596"/>
        <v>0</v>
      </c>
      <c r="CL336" s="3">
        <f t="shared" si="597"/>
        <v>0</v>
      </c>
      <c r="CM336" s="3">
        <f t="shared" si="598"/>
        <v>0</v>
      </c>
      <c r="CN336" s="3">
        <f t="shared" ref="CN336:CN375" si="644">IFERROR(MIN(CM$8,CM336),0)</f>
        <v>0</v>
      </c>
      <c r="CO336" s="3">
        <f t="shared" ref="CO336:CO375" si="645">IF(CM336-CN336=0,0,CM336-MIN(CM336,CN336+CP336))</f>
        <v>0</v>
      </c>
      <c r="CP336" s="3">
        <f>IF(CK336=0,0,IF(CM336-CN336=0,0,MIN(CM336-CN336,$D$1-$C336-SUMIF($J$15:CO$15,"Snowball",$J336:CO336))))</f>
        <v>0</v>
      </c>
      <c r="CQ336" s="3">
        <f t="shared" si="548"/>
        <v>0</v>
      </c>
      <c r="CR336" s="104">
        <f t="shared" si="599"/>
        <v>0</v>
      </c>
      <c r="CS336" s="3">
        <f t="shared" si="600"/>
        <v>0</v>
      </c>
      <c r="CT336" s="3">
        <f t="shared" si="601"/>
        <v>0</v>
      </c>
      <c r="CU336" s="3">
        <f t="shared" ref="CU336:CU375" si="646">IFERROR(MIN(CT$8,CT336),0)</f>
        <v>0</v>
      </c>
      <c r="CV336" s="3">
        <f t="shared" ref="CV336:CV375" si="647">IF(CT336-CU336=0,0,CT336-MIN(CT336,CU336+CW336))</f>
        <v>0</v>
      </c>
      <c r="CW336" s="3">
        <f>IF(CR336=0,0,IF(CT336-CU336=0,0,MIN(CT336-CU336,$D$1-$C336-SUMIF($J$15:CV$15,"Snowball",$J336:CV336))))</f>
        <v>0</v>
      </c>
      <c r="CX336" s="3">
        <f t="shared" si="549"/>
        <v>0</v>
      </c>
      <c r="CY336" s="104">
        <f t="shared" si="602"/>
        <v>0</v>
      </c>
      <c r="CZ336" s="3">
        <f t="shared" si="603"/>
        <v>0</v>
      </c>
      <c r="DA336" s="3">
        <f t="shared" si="604"/>
        <v>0</v>
      </c>
      <c r="DB336" s="3">
        <f t="shared" ref="DB336:DB375" si="648">IFERROR(MIN(DA$8,DA336),0)</f>
        <v>0</v>
      </c>
      <c r="DC336" s="3">
        <f t="shared" ref="DC336:DC375" si="649">IF(DA336-DB336=0,0,DA336-MIN(DA336,DB336+DD336))</f>
        <v>0</v>
      </c>
      <c r="DD336" s="3">
        <f>IF(CY336=0,0,IF(DA336-DB336=0,0,MIN(DA336-DB336,$D$1-$C336-SUMIF($J$15:DC$15,"Snowball",$J336:DC336))))</f>
        <v>0</v>
      </c>
      <c r="DE336" s="3">
        <f t="shared" si="550"/>
        <v>0</v>
      </c>
      <c r="DF336" s="104">
        <f t="shared" si="605"/>
        <v>0</v>
      </c>
      <c r="DG336" s="3">
        <f t="shared" si="606"/>
        <v>0</v>
      </c>
      <c r="DH336" s="3">
        <f t="shared" si="607"/>
        <v>0</v>
      </c>
      <c r="DI336" s="3">
        <f t="shared" ref="DI336:DI375" si="650">IFERROR(MIN(DH$8,DH336),0)</f>
        <v>0</v>
      </c>
      <c r="DJ336" s="3">
        <f t="shared" ref="DJ336:DJ375" si="651">IF(DH336-DI336=0,0,DH336-MIN(DH336,DI336+DK336))</f>
        <v>0</v>
      </c>
      <c r="DK336" s="3">
        <f>IF(DF336=0,0,IF(DH336-DI336=0,0,MIN(DH336-DI336,$D$1-$C336-SUMIF($J$15:DJ$15,"Snowball",$J336:DJ336))))</f>
        <v>0</v>
      </c>
      <c r="DL336" s="3">
        <f t="shared" si="551"/>
        <v>0</v>
      </c>
      <c r="DM336" s="104">
        <f t="shared" si="608"/>
        <v>0</v>
      </c>
      <c r="DN336" s="3">
        <f t="shared" si="609"/>
        <v>0</v>
      </c>
      <c r="DO336" s="3">
        <f t="shared" si="610"/>
        <v>0</v>
      </c>
      <c r="DP336" s="3">
        <f t="shared" ref="DP336:DP375" si="652">IFERROR(MIN(DO$8,DO336),0)</f>
        <v>0</v>
      </c>
      <c r="DQ336" s="3">
        <f t="shared" ref="DQ336:DQ375" si="653">IF(DO336-DP336=0,0,DO336-MIN(DO336,DP336+DR336))</f>
        <v>0</v>
      </c>
      <c r="DR336" s="3">
        <f>IF(DM336=0,0,IF(DO336-DP336=0,0,MIN(DO336-DP336,$D$1-$C336-SUMIF($J$15:DQ$15,"Snowball",$J336:DQ336))))</f>
        <v>0</v>
      </c>
      <c r="DS336" s="3">
        <f t="shared" si="552"/>
        <v>0</v>
      </c>
      <c r="DT336" s="104">
        <f t="shared" si="611"/>
        <v>0</v>
      </c>
      <c r="DU336" s="3">
        <f t="shared" si="612"/>
        <v>0</v>
      </c>
      <c r="DV336" s="3">
        <f t="shared" si="613"/>
        <v>0</v>
      </c>
      <c r="DW336" s="3">
        <f t="shared" ref="DW336:DW375" si="654">IFERROR(MIN(DV$8,DV336),0)</f>
        <v>0</v>
      </c>
      <c r="DX336" s="3">
        <f t="shared" ref="DX336:DX375" si="655">IF(DV336-DW336=0,0,DV336-MIN(DV336,DW336+DY336))</f>
        <v>0</v>
      </c>
      <c r="DY336" s="3">
        <f>IF(DT336=0,0,IF(DV336-DW336=0,0,MIN(DV336-DW336,$D$1-$C336-SUMIF($J$15:DX$15,"Snowball",$J336:DX336))))</f>
        <v>0</v>
      </c>
      <c r="DZ336" s="3">
        <f t="shared" si="553"/>
        <v>0</v>
      </c>
      <c r="EA336" s="104">
        <f t="shared" si="614"/>
        <v>0</v>
      </c>
      <c r="EB336" s="3">
        <f t="shared" si="615"/>
        <v>0</v>
      </c>
      <c r="EC336" s="3">
        <f t="shared" si="616"/>
        <v>0</v>
      </c>
      <c r="ED336" s="3">
        <f t="shared" ref="ED336:ED375" si="656">IFERROR(MIN(EC$8,EC336),0)</f>
        <v>0</v>
      </c>
      <c r="EE336" s="3">
        <f t="shared" ref="EE336:EE375" si="657">IF(EC336-ED336=0,0,EC336-MIN(EC336,ED336+EF336))</f>
        <v>0</v>
      </c>
      <c r="EF336" s="3">
        <f>IF(EA336=0,0,IF(EC336-ED336=0,0,MIN(EC336-ED336,$D$1-$C336-SUMIF($J$15:EE$15,"Snowball",$J336:EE336))))</f>
        <v>0</v>
      </c>
      <c r="EG336" s="3">
        <f t="shared" si="554"/>
        <v>0</v>
      </c>
      <c r="EH336" s="104">
        <f t="shared" si="617"/>
        <v>0</v>
      </c>
      <c r="EI336" s="3">
        <f t="shared" si="618"/>
        <v>0</v>
      </c>
      <c r="EJ336" s="3">
        <f t="shared" si="619"/>
        <v>0</v>
      </c>
      <c r="EK336" s="3">
        <f t="shared" ref="EK336:EK375" si="658">IFERROR(MIN(EJ$8,EJ336),0)</f>
        <v>0</v>
      </c>
      <c r="EL336" s="3">
        <f t="shared" ref="EL336:EL375" si="659">IF(EJ336-EK336=0,0,EJ336-MIN(EJ336,EK336+EM336))</f>
        <v>0</v>
      </c>
      <c r="EM336" s="3">
        <f>IF(EH336=0,0,IF(EJ336-EK336=0,0,MIN(EJ336-EK336,$D$1-$C336-SUMIF($J$15:EL$15,"Snowball",$J336:EL336))))</f>
        <v>0</v>
      </c>
      <c r="EN336" s="3">
        <f t="shared" si="555"/>
        <v>0</v>
      </c>
    </row>
    <row r="337" spans="1:144" x14ac:dyDescent="0.25">
      <c r="A337" s="1" t="s">
        <v>337</v>
      </c>
      <c r="B337" s="76">
        <f t="shared" si="556"/>
        <v>0</v>
      </c>
      <c r="C337" s="3">
        <f t="shared" si="557"/>
        <v>0</v>
      </c>
      <c r="D337" s="101">
        <f t="shared" si="558"/>
        <v>0</v>
      </c>
      <c r="E337" s="104">
        <f t="shared" si="559"/>
        <v>0</v>
      </c>
      <c r="F337" s="3">
        <f t="shared" si="560"/>
        <v>0</v>
      </c>
      <c r="G337" s="3">
        <f t="shared" si="561"/>
        <v>0</v>
      </c>
      <c r="H337" s="3">
        <f t="shared" si="620"/>
        <v>0</v>
      </c>
      <c r="I337" s="3">
        <f t="shared" si="621"/>
        <v>0</v>
      </c>
      <c r="J337" s="3">
        <f t="shared" si="562"/>
        <v>0</v>
      </c>
      <c r="K337" s="3">
        <f t="shared" ref="K337:K375" si="660">IFERROR(SUM(J337+H337),0)</f>
        <v>0</v>
      </c>
      <c r="L337" s="104">
        <f t="shared" si="563"/>
        <v>0</v>
      </c>
      <c r="M337" s="3">
        <f t="shared" si="564"/>
        <v>0</v>
      </c>
      <c r="N337" s="3">
        <f t="shared" si="565"/>
        <v>0</v>
      </c>
      <c r="O337" s="3">
        <f t="shared" si="622"/>
        <v>0</v>
      </c>
      <c r="P337" s="3">
        <f t="shared" si="623"/>
        <v>0</v>
      </c>
      <c r="Q337" s="3">
        <f>IF(L337=0,0,IF(N337-O337=0,0,MIN(N337-O337,$D$1-$C337-SUMIF($J$15:P$15,"Snowball",$J337:P337))))</f>
        <v>0</v>
      </c>
      <c r="R337" s="3">
        <f t="shared" ref="R337:R375" si="661">IFERROR(SUM(Q337+O337),0)</f>
        <v>0</v>
      </c>
      <c r="S337" s="104">
        <f t="shared" si="566"/>
        <v>0</v>
      </c>
      <c r="T337" s="3">
        <f t="shared" si="567"/>
        <v>0</v>
      </c>
      <c r="U337" s="3">
        <f t="shared" si="568"/>
        <v>0</v>
      </c>
      <c r="V337" s="3">
        <f t="shared" si="624"/>
        <v>0</v>
      </c>
      <c r="W337" s="3">
        <f t="shared" si="625"/>
        <v>0</v>
      </c>
      <c r="X337" s="3">
        <f>IF(S337=0,0,IF(U337-V337=0,0,MIN(U337-V337,$D$1-$C337-SUMIF($J$15:W$15,"Snowball",$J337:W337))))</f>
        <v>0</v>
      </c>
      <c r="Y337" s="3">
        <f t="shared" ref="Y337:Y375" si="662">IFERROR(SUM(X337+V337),0)</f>
        <v>0</v>
      </c>
      <c r="Z337" s="104">
        <f t="shared" si="569"/>
        <v>0</v>
      </c>
      <c r="AA337" s="3">
        <f t="shared" si="570"/>
        <v>0</v>
      </c>
      <c r="AB337" s="3">
        <f t="shared" si="571"/>
        <v>0</v>
      </c>
      <c r="AC337" s="3">
        <f t="shared" si="626"/>
        <v>0</v>
      </c>
      <c r="AD337" s="3">
        <f t="shared" si="627"/>
        <v>0</v>
      </c>
      <c r="AE337" s="3">
        <f>IF(Z337=0,0,IF(AB337-AC337=0,0,MIN(AB337-AC337,$D$1-$C337-SUMIF($J$15:AD$15,"Snowball",$J337:AD337))))</f>
        <v>0</v>
      </c>
      <c r="AF337" s="3">
        <f t="shared" ref="AF337:AF375" si="663">IFERROR(SUM(AE337+AC337),0)</f>
        <v>0</v>
      </c>
      <c r="AG337" s="104">
        <f t="shared" si="572"/>
        <v>0</v>
      </c>
      <c r="AH337" s="3">
        <f t="shared" si="573"/>
        <v>0</v>
      </c>
      <c r="AI337" s="3">
        <f t="shared" si="574"/>
        <v>0</v>
      </c>
      <c r="AJ337" s="3">
        <f t="shared" si="628"/>
        <v>0</v>
      </c>
      <c r="AK337" s="3">
        <f t="shared" si="629"/>
        <v>0</v>
      </c>
      <c r="AL337" s="3">
        <f>IF(AG337=0,0,IF(AI337-AJ337=0,0,MIN(AI337-AJ337,$D$1-$C337-SUMIF($J$15:AK$15,"Snowball",$J337:AK337))))</f>
        <v>0</v>
      </c>
      <c r="AM337" s="3">
        <f t="shared" ref="AM337:AM375" si="664">IFERROR(SUM(AL337+AJ337),0)</f>
        <v>0</v>
      </c>
      <c r="AN337" s="104">
        <f t="shared" si="575"/>
        <v>0</v>
      </c>
      <c r="AO337" s="3">
        <f t="shared" si="576"/>
        <v>0</v>
      </c>
      <c r="AP337" s="3">
        <f t="shared" si="577"/>
        <v>0</v>
      </c>
      <c r="AQ337" s="3">
        <f t="shared" si="630"/>
        <v>0</v>
      </c>
      <c r="AR337" s="3">
        <f t="shared" si="631"/>
        <v>0</v>
      </c>
      <c r="AS337" s="3">
        <f>IF(AN337=0,0,IF(AP337-AQ337=0,0,MIN(AP337-AQ337,$D$1-$C337-SUMIF($J$15:AR$15,"Snowball",$J337:AR337))))</f>
        <v>0</v>
      </c>
      <c r="AT337" s="3">
        <f t="shared" ref="AT337:AT375" si="665">IFERROR(SUM(AS337+AQ337),0)</f>
        <v>0</v>
      </c>
      <c r="AU337" s="104">
        <f t="shared" si="578"/>
        <v>0</v>
      </c>
      <c r="AV337" s="3">
        <f t="shared" si="579"/>
        <v>0</v>
      </c>
      <c r="AW337" s="3">
        <f t="shared" si="580"/>
        <v>0</v>
      </c>
      <c r="AX337" s="3">
        <f t="shared" si="632"/>
        <v>0</v>
      </c>
      <c r="AY337" s="3">
        <f t="shared" si="633"/>
        <v>0</v>
      </c>
      <c r="AZ337" s="3">
        <f>IF(AU337=0,0,IF(AW337-AX337=0,0,MIN(AW337-AX337,$D$1-$C337-SUMIF($J$15:AY$15,"Snowball",$J337:AY337))))</f>
        <v>0</v>
      </c>
      <c r="BA337" s="3">
        <f t="shared" ref="BA337:BA375" si="666">IFERROR(SUM(AZ337+AX337),0)</f>
        <v>0</v>
      </c>
      <c r="BB337" s="104">
        <f t="shared" si="581"/>
        <v>0</v>
      </c>
      <c r="BC337" s="3">
        <f t="shared" si="582"/>
        <v>0</v>
      </c>
      <c r="BD337" s="3">
        <f t="shared" si="583"/>
        <v>0</v>
      </c>
      <c r="BE337" s="3">
        <f t="shared" si="634"/>
        <v>0</v>
      </c>
      <c r="BF337" s="3">
        <f t="shared" si="635"/>
        <v>0</v>
      </c>
      <c r="BG337" s="3">
        <f>IF(BB337=0,0,IF(BD337-BE337=0,0,MIN(BD337-BE337,$D$1-$C337-SUMIF($J$15:BF$15,"Snowball",$J337:BF337))))</f>
        <v>0</v>
      </c>
      <c r="BH337" s="3">
        <f t="shared" ref="BH337:BH375" si="667">IFERROR(SUM(BG337+BE337),0)</f>
        <v>0</v>
      </c>
      <c r="BI337" s="104">
        <f t="shared" si="584"/>
        <v>0</v>
      </c>
      <c r="BJ337" s="3">
        <f t="shared" si="585"/>
        <v>0</v>
      </c>
      <c r="BK337" s="3">
        <f t="shared" si="586"/>
        <v>0</v>
      </c>
      <c r="BL337" s="3">
        <f t="shared" si="636"/>
        <v>0</v>
      </c>
      <c r="BM337" s="3">
        <f t="shared" si="637"/>
        <v>0</v>
      </c>
      <c r="BN337" s="3">
        <f>IF(BI337=0,0,IF(BK337-BL337=0,0,MIN(BK337-BL337,$D$1-$C337-SUMIF($J$15:BM$15,"Snowball",$J337:BM337))))</f>
        <v>0</v>
      </c>
      <c r="BO337" s="3">
        <f t="shared" ref="BO337:BO375" si="668">IFERROR(SUM(BN337+BL337),0)</f>
        <v>0</v>
      </c>
      <c r="BP337" s="104">
        <f t="shared" si="587"/>
        <v>0</v>
      </c>
      <c r="BQ337" s="3">
        <f t="shared" si="588"/>
        <v>0</v>
      </c>
      <c r="BR337" s="3">
        <f t="shared" si="589"/>
        <v>0</v>
      </c>
      <c r="BS337" s="3">
        <f t="shared" si="638"/>
        <v>0</v>
      </c>
      <c r="BT337" s="3">
        <f t="shared" si="639"/>
        <v>0</v>
      </c>
      <c r="BU337" s="3">
        <f>IF(BP337=0,0,IF(BR337-BS337=0,0,MIN(BR337-BS337,$D$1-$C337-SUMIF($J$15:BT$15,"Snowball",$J337:BT337))))</f>
        <v>0</v>
      </c>
      <c r="BV337" s="3">
        <f t="shared" ref="BV337:BV375" si="669">IFERROR(SUM(BU337+BS337),0)</f>
        <v>0</v>
      </c>
      <c r="BW337" s="104">
        <f t="shared" si="590"/>
        <v>0</v>
      </c>
      <c r="BX337" s="3">
        <f t="shared" si="591"/>
        <v>0</v>
      </c>
      <c r="BY337" s="3">
        <f t="shared" si="592"/>
        <v>0</v>
      </c>
      <c r="BZ337" s="3">
        <f t="shared" si="640"/>
        <v>0</v>
      </c>
      <c r="CA337" s="3">
        <f t="shared" si="641"/>
        <v>0</v>
      </c>
      <c r="CB337" s="3">
        <f>IF(BW337=0,0,IF(BY337-BZ337=0,0,MIN(BY337-BZ337,$D$1-$C337-SUMIF($J$15:CA$15,"Snowball",$J337:CA337))))</f>
        <v>0</v>
      </c>
      <c r="CC337" s="3">
        <f t="shared" ref="CC337:CC375" si="670">IFERROR(SUM(CB337+BZ337),0)</f>
        <v>0</v>
      </c>
      <c r="CD337" s="104">
        <f t="shared" si="593"/>
        <v>0</v>
      </c>
      <c r="CE337" s="3">
        <f t="shared" si="594"/>
        <v>0</v>
      </c>
      <c r="CF337" s="3">
        <f t="shared" si="595"/>
        <v>0</v>
      </c>
      <c r="CG337" s="3">
        <f t="shared" si="642"/>
        <v>0</v>
      </c>
      <c r="CH337" s="3">
        <f t="shared" si="643"/>
        <v>0</v>
      </c>
      <c r="CI337" s="3">
        <f>IF(CD337=0,0,IF(CF337-CG337=0,0,MIN(CF337-CG337,$D$1-$C337-SUMIF($J$15:CH$15,"Snowball",$J337:CH337))))</f>
        <v>0</v>
      </c>
      <c r="CJ337" s="3">
        <f t="shared" ref="CJ337:CJ375" si="671">IFERROR(SUM(CI337+CG337),0)</f>
        <v>0</v>
      </c>
      <c r="CK337" s="104">
        <f t="shared" si="596"/>
        <v>0</v>
      </c>
      <c r="CL337" s="3">
        <f t="shared" si="597"/>
        <v>0</v>
      </c>
      <c r="CM337" s="3">
        <f t="shared" si="598"/>
        <v>0</v>
      </c>
      <c r="CN337" s="3">
        <f t="shared" si="644"/>
        <v>0</v>
      </c>
      <c r="CO337" s="3">
        <f t="shared" si="645"/>
        <v>0</v>
      </c>
      <c r="CP337" s="3">
        <f>IF(CK337=0,0,IF(CM337-CN337=0,0,MIN(CM337-CN337,$D$1-$C337-SUMIF($J$15:CO$15,"Snowball",$J337:CO337))))</f>
        <v>0</v>
      </c>
      <c r="CQ337" s="3">
        <f t="shared" ref="CQ337:CQ375" si="672">IFERROR(SUM(CP337+CN337),0)</f>
        <v>0</v>
      </c>
      <c r="CR337" s="104">
        <f t="shared" si="599"/>
        <v>0</v>
      </c>
      <c r="CS337" s="3">
        <f t="shared" si="600"/>
        <v>0</v>
      </c>
      <c r="CT337" s="3">
        <f t="shared" si="601"/>
        <v>0</v>
      </c>
      <c r="CU337" s="3">
        <f t="shared" si="646"/>
        <v>0</v>
      </c>
      <c r="CV337" s="3">
        <f t="shared" si="647"/>
        <v>0</v>
      </c>
      <c r="CW337" s="3">
        <f>IF(CR337=0,0,IF(CT337-CU337=0,0,MIN(CT337-CU337,$D$1-$C337-SUMIF($J$15:CV$15,"Snowball",$J337:CV337))))</f>
        <v>0</v>
      </c>
      <c r="CX337" s="3">
        <f t="shared" ref="CX337:CX375" si="673">IFERROR(SUM(CW337+CU337),0)</f>
        <v>0</v>
      </c>
      <c r="CY337" s="104">
        <f t="shared" si="602"/>
        <v>0</v>
      </c>
      <c r="CZ337" s="3">
        <f t="shared" si="603"/>
        <v>0</v>
      </c>
      <c r="DA337" s="3">
        <f t="shared" si="604"/>
        <v>0</v>
      </c>
      <c r="DB337" s="3">
        <f t="shared" si="648"/>
        <v>0</v>
      </c>
      <c r="DC337" s="3">
        <f t="shared" si="649"/>
        <v>0</v>
      </c>
      <c r="DD337" s="3">
        <f>IF(CY337=0,0,IF(DA337-DB337=0,0,MIN(DA337-DB337,$D$1-$C337-SUMIF($J$15:DC$15,"Snowball",$J337:DC337))))</f>
        <v>0</v>
      </c>
      <c r="DE337" s="3">
        <f t="shared" ref="DE337:DE375" si="674">IFERROR(SUM(DD337+DB337),0)</f>
        <v>0</v>
      </c>
      <c r="DF337" s="104">
        <f t="shared" si="605"/>
        <v>0</v>
      </c>
      <c r="DG337" s="3">
        <f t="shared" si="606"/>
        <v>0</v>
      </c>
      <c r="DH337" s="3">
        <f t="shared" si="607"/>
        <v>0</v>
      </c>
      <c r="DI337" s="3">
        <f t="shared" si="650"/>
        <v>0</v>
      </c>
      <c r="DJ337" s="3">
        <f t="shared" si="651"/>
        <v>0</v>
      </c>
      <c r="DK337" s="3">
        <f>IF(DF337=0,0,IF(DH337-DI337=0,0,MIN(DH337-DI337,$D$1-$C337-SUMIF($J$15:DJ$15,"Snowball",$J337:DJ337))))</f>
        <v>0</v>
      </c>
      <c r="DL337" s="3">
        <f t="shared" ref="DL337:DL375" si="675">IFERROR(SUM(DK337+DI337),0)</f>
        <v>0</v>
      </c>
      <c r="DM337" s="104">
        <f t="shared" si="608"/>
        <v>0</v>
      </c>
      <c r="DN337" s="3">
        <f t="shared" si="609"/>
        <v>0</v>
      </c>
      <c r="DO337" s="3">
        <f t="shared" si="610"/>
        <v>0</v>
      </c>
      <c r="DP337" s="3">
        <f t="shared" si="652"/>
        <v>0</v>
      </c>
      <c r="DQ337" s="3">
        <f t="shared" si="653"/>
        <v>0</v>
      </c>
      <c r="DR337" s="3">
        <f>IF(DM337=0,0,IF(DO337-DP337=0,0,MIN(DO337-DP337,$D$1-$C337-SUMIF($J$15:DQ$15,"Snowball",$J337:DQ337))))</f>
        <v>0</v>
      </c>
      <c r="DS337" s="3">
        <f t="shared" ref="DS337:DS375" si="676">IFERROR(SUM(DR337+DP337),0)</f>
        <v>0</v>
      </c>
      <c r="DT337" s="104">
        <f t="shared" si="611"/>
        <v>0</v>
      </c>
      <c r="DU337" s="3">
        <f t="shared" si="612"/>
        <v>0</v>
      </c>
      <c r="DV337" s="3">
        <f t="shared" si="613"/>
        <v>0</v>
      </c>
      <c r="DW337" s="3">
        <f t="shared" si="654"/>
        <v>0</v>
      </c>
      <c r="DX337" s="3">
        <f t="shared" si="655"/>
        <v>0</v>
      </c>
      <c r="DY337" s="3">
        <f>IF(DT337=0,0,IF(DV337-DW337=0,0,MIN(DV337-DW337,$D$1-$C337-SUMIF($J$15:DX$15,"Snowball",$J337:DX337))))</f>
        <v>0</v>
      </c>
      <c r="DZ337" s="3">
        <f t="shared" ref="DZ337:DZ375" si="677">IFERROR(SUM(DY337+DW337),0)</f>
        <v>0</v>
      </c>
      <c r="EA337" s="104">
        <f t="shared" si="614"/>
        <v>0</v>
      </c>
      <c r="EB337" s="3">
        <f t="shared" si="615"/>
        <v>0</v>
      </c>
      <c r="EC337" s="3">
        <f t="shared" si="616"/>
        <v>0</v>
      </c>
      <c r="ED337" s="3">
        <f t="shared" si="656"/>
        <v>0</v>
      </c>
      <c r="EE337" s="3">
        <f t="shared" si="657"/>
        <v>0</v>
      </c>
      <c r="EF337" s="3">
        <f>IF(EA337=0,0,IF(EC337-ED337=0,0,MIN(EC337-ED337,$D$1-$C337-SUMIF($J$15:EE$15,"Snowball",$J337:EE337))))</f>
        <v>0</v>
      </c>
      <c r="EG337" s="3">
        <f t="shared" ref="EG337:EG375" si="678">IFERROR(SUM(EF337+ED337),0)</f>
        <v>0</v>
      </c>
      <c r="EH337" s="104">
        <f t="shared" si="617"/>
        <v>0</v>
      </c>
      <c r="EI337" s="3">
        <f t="shared" si="618"/>
        <v>0</v>
      </c>
      <c r="EJ337" s="3">
        <f t="shared" si="619"/>
        <v>0</v>
      </c>
      <c r="EK337" s="3">
        <f t="shared" si="658"/>
        <v>0</v>
      </c>
      <c r="EL337" s="3">
        <f t="shared" si="659"/>
        <v>0</v>
      </c>
      <c r="EM337" s="3">
        <f>IF(EH337=0,0,IF(EJ337-EK337=0,0,MIN(EJ337-EK337,$D$1-$C337-SUMIF($J$15:EL$15,"Snowball",$J337:EL337))))</f>
        <v>0</v>
      </c>
      <c r="EN337" s="3">
        <f t="shared" ref="EN337:EN375" si="679">IFERROR(SUM(EM337+EK337),0)</f>
        <v>0</v>
      </c>
    </row>
    <row r="338" spans="1:144" x14ac:dyDescent="0.25">
      <c r="A338" s="1" t="s">
        <v>338</v>
      </c>
      <c r="B338" s="76">
        <f t="shared" ref="B338:B375" si="680">IF(B337=0,0,SUMIF($H$15:$EN$15,"New Balance",$H338:$EN338))</f>
        <v>0</v>
      </c>
      <c r="C338" s="3">
        <f t="shared" ref="C338:C375" si="681">IF(C337=0,0,SUMIF($H$15:$EN$15,"Payment",$H338:$EN338))</f>
        <v>0</v>
      </c>
      <c r="D338" s="101">
        <f t="shared" ref="D338:D375" si="682">IF(D337=0,0,SUMIF($K$15:$EN$15,"Total Pmt",$K338:$EN338))</f>
        <v>0</v>
      </c>
      <c r="E338" s="104">
        <f t="shared" ref="E338:E375" si="683">I337</f>
        <v>0</v>
      </c>
      <c r="F338" s="3">
        <f t="shared" ref="F338:F375" si="684">IF(E338=0,0,ROUND(G$7*E338/12,2))</f>
        <v>0</v>
      </c>
      <c r="G338" s="3">
        <f t="shared" ref="G338:G375" si="685">F338+E338</f>
        <v>0</v>
      </c>
      <c r="H338" s="3">
        <f t="shared" si="620"/>
        <v>0</v>
      </c>
      <c r="I338" s="3">
        <f t="shared" si="621"/>
        <v>0</v>
      </c>
      <c r="J338" s="3">
        <f t="shared" ref="J338:J375" si="686">IF(E338=0,0,IF(G338-H338=0,0,MIN(G338-H338,$D$1-$C338)))</f>
        <v>0</v>
      </c>
      <c r="K338" s="3">
        <f t="shared" si="660"/>
        <v>0</v>
      </c>
      <c r="L338" s="104">
        <f t="shared" ref="L338:L375" si="687">P337</f>
        <v>0</v>
      </c>
      <c r="M338" s="3">
        <f t="shared" ref="M338:M375" si="688">IF(L338=0,0,ROUND(N$7*L338/12,2))</f>
        <v>0</v>
      </c>
      <c r="N338" s="3">
        <f t="shared" ref="N338:N375" si="689">M338+L338</f>
        <v>0</v>
      </c>
      <c r="O338" s="3">
        <f t="shared" si="622"/>
        <v>0</v>
      </c>
      <c r="P338" s="3">
        <f t="shared" si="623"/>
        <v>0</v>
      </c>
      <c r="Q338" s="3">
        <f>IF(L338=0,0,IF(N338-O338=0,0,MIN(N338-O338,$D$1-$C338-SUMIF($J$15:P$15,"Snowball",$J338:P338))))</f>
        <v>0</v>
      </c>
      <c r="R338" s="3">
        <f t="shared" si="661"/>
        <v>0</v>
      </c>
      <c r="S338" s="104">
        <f t="shared" ref="S338:S375" si="690">W337</f>
        <v>0</v>
      </c>
      <c r="T338" s="3">
        <f t="shared" ref="T338:T375" si="691">IF(S338=0,0,ROUND(U$7*S338/12,2))</f>
        <v>0</v>
      </c>
      <c r="U338" s="3">
        <f t="shared" ref="U338:U375" si="692">T338+S338</f>
        <v>0</v>
      </c>
      <c r="V338" s="3">
        <f t="shared" si="624"/>
        <v>0</v>
      </c>
      <c r="W338" s="3">
        <f t="shared" si="625"/>
        <v>0</v>
      </c>
      <c r="X338" s="3">
        <f>IF(S338=0,0,IF(U338-V338=0,0,MIN(U338-V338,$D$1-$C338-SUMIF($J$15:W$15,"Snowball",$J338:W338))))</f>
        <v>0</v>
      </c>
      <c r="Y338" s="3">
        <f t="shared" si="662"/>
        <v>0</v>
      </c>
      <c r="Z338" s="104">
        <f t="shared" ref="Z338:Z375" si="693">AD337</f>
        <v>0</v>
      </c>
      <c r="AA338" s="3">
        <f t="shared" ref="AA338:AA375" si="694">IF(Z338=0,0,ROUND(AB$7*Z338/12,2))</f>
        <v>0</v>
      </c>
      <c r="AB338" s="3">
        <f t="shared" ref="AB338:AB375" si="695">AA338+Z338</f>
        <v>0</v>
      </c>
      <c r="AC338" s="3">
        <f t="shared" si="626"/>
        <v>0</v>
      </c>
      <c r="AD338" s="3">
        <f t="shared" si="627"/>
        <v>0</v>
      </c>
      <c r="AE338" s="3">
        <f>IF(Z338=0,0,IF(AB338-AC338=0,0,MIN(AB338-AC338,$D$1-$C338-SUMIF($J$15:AD$15,"Snowball",$J338:AD338))))</f>
        <v>0</v>
      </c>
      <c r="AF338" s="3">
        <f t="shared" si="663"/>
        <v>0</v>
      </c>
      <c r="AG338" s="104">
        <f t="shared" ref="AG338:AG375" si="696">AK337</f>
        <v>0</v>
      </c>
      <c r="AH338" s="3">
        <f t="shared" ref="AH338:AH375" si="697">IF(AG338=0,0,ROUND(AI$7*AG338/12,2))</f>
        <v>0</v>
      </c>
      <c r="AI338" s="3">
        <f t="shared" ref="AI338:AI375" si="698">AH338+AG338</f>
        <v>0</v>
      </c>
      <c r="AJ338" s="3">
        <f t="shared" si="628"/>
        <v>0</v>
      </c>
      <c r="AK338" s="3">
        <f t="shared" si="629"/>
        <v>0</v>
      </c>
      <c r="AL338" s="3">
        <f>IF(AG338=0,0,IF(AI338-AJ338=0,0,MIN(AI338-AJ338,$D$1-$C338-SUMIF($J$15:AK$15,"Snowball",$J338:AK338))))</f>
        <v>0</v>
      </c>
      <c r="AM338" s="3">
        <f t="shared" si="664"/>
        <v>0</v>
      </c>
      <c r="AN338" s="104">
        <f t="shared" ref="AN338:AN375" si="699">AR337</f>
        <v>0</v>
      </c>
      <c r="AO338" s="3">
        <f t="shared" ref="AO338:AO375" si="700">IF(AN338=0,0,ROUND(AP$7*AN338/12,2))</f>
        <v>0</v>
      </c>
      <c r="AP338" s="3">
        <f t="shared" ref="AP338:AP375" si="701">AO338+AN338</f>
        <v>0</v>
      </c>
      <c r="AQ338" s="3">
        <f t="shared" si="630"/>
        <v>0</v>
      </c>
      <c r="AR338" s="3">
        <f t="shared" si="631"/>
        <v>0</v>
      </c>
      <c r="AS338" s="3">
        <f>IF(AN338=0,0,IF(AP338-AQ338=0,0,MIN(AP338-AQ338,$D$1-$C338-SUMIF($J$15:AR$15,"Snowball",$J338:AR338))))</f>
        <v>0</v>
      </c>
      <c r="AT338" s="3">
        <f t="shared" si="665"/>
        <v>0</v>
      </c>
      <c r="AU338" s="104">
        <f t="shared" ref="AU338:AU375" si="702">AY337</f>
        <v>0</v>
      </c>
      <c r="AV338" s="3">
        <f t="shared" ref="AV338:AV375" si="703">IF(AU338=0,0,ROUND(AW$7*AU338/12,2))</f>
        <v>0</v>
      </c>
      <c r="AW338" s="3">
        <f t="shared" ref="AW338:AW375" si="704">AV338+AU338</f>
        <v>0</v>
      </c>
      <c r="AX338" s="3">
        <f t="shared" si="632"/>
        <v>0</v>
      </c>
      <c r="AY338" s="3">
        <f t="shared" si="633"/>
        <v>0</v>
      </c>
      <c r="AZ338" s="3">
        <f>IF(AU338=0,0,IF(AW338-AX338=0,0,MIN(AW338-AX338,$D$1-$C338-SUMIF($J$15:AY$15,"Snowball",$J338:AY338))))</f>
        <v>0</v>
      </c>
      <c r="BA338" s="3">
        <f t="shared" si="666"/>
        <v>0</v>
      </c>
      <c r="BB338" s="104">
        <f t="shared" ref="BB338:BB375" si="705">BF337</f>
        <v>0</v>
      </c>
      <c r="BC338" s="3">
        <f t="shared" ref="BC338:BC375" si="706">IF(BB338=0,0,ROUND(BD$7*BB338/12,2))</f>
        <v>0</v>
      </c>
      <c r="BD338" s="3">
        <f t="shared" ref="BD338:BD375" si="707">BC338+BB338</f>
        <v>0</v>
      </c>
      <c r="BE338" s="3">
        <f t="shared" si="634"/>
        <v>0</v>
      </c>
      <c r="BF338" s="3">
        <f t="shared" si="635"/>
        <v>0</v>
      </c>
      <c r="BG338" s="3">
        <f>IF(BB338=0,0,IF(BD338-BE338=0,0,MIN(BD338-BE338,$D$1-$C338-SUMIF($J$15:BF$15,"Snowball",$J338:BF338))))</f>
        <v>0</v>
      </c>
      <c r="BH338" s="3">
        <f t="shared" si="667"/>
        <v>0</v>
      </c>
      <c r="BI338" s="104">
        <f t="shared" ref="BI338:BI375" si="708">BM337</f>
        <v>0</v>
      </c>
      <c r="BJ338" s="3">
        <f t="shared" ref="BJ338:BJ375" si="709">IF(BI338=0,0,ROUND(BK$7*BI338/12,2))</f>
        <v>0</v>
      </c>
      <c r="BK338" s="3">
        <f t="shared" ref="BK338:BK375" si="710">BJ338+BI338</f>
        <v>0</v>
      </c>
      <c r="BL338" s="3">
        <f t="shared" si="636"/>
        <v>0</v>
      </c>
      <c r="BM338" s="3">
        <f t="shared" si="637"/>
        <v>0</v>
      </c>
      <c r="BN338" s="3">
        <f>IF(BI338=0,0,IF(BK338-BL338=0,0,MIN(BK338-BL338,$D$1-$C338-SUMIF($J$15:BM$15,"Snowball",$J338:BM338))))</f>
        <v>0</v>
      </c>
      <c r="BO338" s="3">
        <f t="shared" si="668"/>
        <v>0</v>
      </c>
      <c r="BP338" s="104">
        <f t="shared" ref="BP338:BP375" si="711">BT337</f>
        <v>0</v>
      </c>
      <c r="BQ338" s="3">
        <f t="shared" ref="BQ338:BQ375" si="712">IF(BP338=0,0,ROUND(BR$7*BP338/12,2))</f>
        <v>0</v>
      </c>
      <c r="BR338" s="3">
        <f t="shared" ref="BR338:BR375" si="713">BQ338+BP338</f>
        <v>0</v>
      </c>
      <c r="BS338" s="3">
        <f t="shared" si="638"/>
        <v>0</v>
      </c>
      <c r="BT338" s="3">
        <f t="shared" si="639"/>
        <v>0</v>
      </c>
      <c r="BU338" s="3">
        <f>IF(BP338=0,0,IF(BR338-BS338=0,0,MIN(BR338-BS338,$D$1-$C338-SUMIF($J$15:BT$15,"Snowball",$J338:BT338))))</f>
        <v>0</v>
      </c>
      <c r="BV338" s="3">
        <f t="shared" si="669"/>
        <v>0</v>
      </c>
      <c r="BW338" s="104">
        <f t="shared" ref="BW338:BW375" si="714">CA337</f>
        <v>0</v>
      </c>
      <c r="BX338" s="3">
        <f t="shared" ref="BX338:BX375" si="715">IF(BW338=0,0,ROUND(BY$7*BW338/12,2))</f>
        <v>0</v>
      </c>
      <c r="BY338" s="3">
        <f t="shared" ref="BY338:BY375" si="716">BX338+BW338</f>
        <v>0</v>
      </c>
      <c r="BZ338" s="3">
        <f t="shared" si="640"/>
        <v>0</v>
      </c>
      <c r="CA338" s="3">
        <f t="shared" si="641"/>
        <v>0</v>
      </c>
      <c r="CB338" s="3">
        <f>IF(BW338=0,0,IF(BY338-BZ338=0,0,MIN(BY338-BZ338,$D$1-$C338-SUMIF($J$15:CA$15,"Snowball",$J338:CA338))))</f>
        <v>0</v>
      </c>
      <c r="CC338" s="3">
        <f t="shared" si="670"/>
        <v>0</v>
      </c>
      <c r="CD338" s="104">
        <f t="shared" ref="CD338:CD375" si="717">CH337</f>
        <v>0</v>
      </c>
      <c r="CE338" s="3">
        <f t="shared" ref="CE338:CE375" si="718">IF(CD338=0,0,ROUND(CF$7*CD338/12,2))</f>
        <v>0</v>
      </c>
      <c r="CF338" s="3">
        <f t="shared" ref="CF338:CF375" si="719">CE338+CD338</f>
        <v>0</v>
      </c>
      <c r="CG338" s="3">
        <f t="shared" si="642"/>
        <v>0</v>
      </c>
      <c r="CH338" s="3">
        <f t="shared" si="643"/>
        <v>0</v>
      </c>
      <c r="CI338" s="3">
        <f>IF(CD338=0,0,IF(CF338-CG338=0,0,MIN(CF338-CG338,$D$1-$C338-SUMIF($J$15:CH$15,"Snowball",$J338:CH338))))</f>
        <v>0</v>
      </c>
      <c r="CJ338" s="3">
        <f t="shared" si="671"/>
        <v>0</v>
      </c>
      <c r="CK338" s="104">
        <f t="shared" ref="CK338:CK375" si="720">CO337</f>
        <v>0</v>
      </c>
      <c r="CL338" s="3">
        <f t="shared" ref="CL338:CL375" si="721">IF(CK338=0,0,ROUND(CM$7*CK338/12,2))</f>
        <v>0</v>
      </c>
      <c r="CM338" s="3">
        <f t="shared" ref="CM338:CM375" si="722">CL338+CK338</f>
        <v>0</v>
      </c>
      <c r="CN338" s="3">
        <f t="shared" si="644"/>
        <v>0</v>
      </c>
      <c r="CO338" s="3">
        <f t="shared" si="645"/>
        <v>0</v>
      </c>
      <c r="CP338" s="3">
        <f>IF(CK338=0,0,IF(CM338-CN338=0,0,MIN(CM338-CN338,$D$1-$C338-SUMIF($J$15:CO$15,"Snowball",$J338:CO338))))</f>
        <v>0</v>
      </c>
      <c r="CQ338" s="3">
        <f t="shared" si="672"/>
        <v>0</v>
      </c>
      <c r="CR338" s="104">
        <f t="shared" ref="CR338:CR375" si="723">CV337</f>
        <v>0</v>
      </c>
      <c r="CS338" s="3">
        <f t="shared" ref="CS338:CS375" si="724">IF(CR338=0,0,ROUND(CT$7*CR338/12,2))</f>
        <v>0</v>
      </c>
      <c r="CT338" s="3">
        <f t="shared" ref="CT338:CT375" si="725">CS338+CR338</f>
        <v>0</v>
      </c>
      <c r="CU338" s="3">
        <f t="shared" si="646"/>
        <v>0</v>
      </c>
      <c r="CV338" s="3">
        <f t="shared" si="647"/>
        <v>0</v>
      </c>
      <c r="CW338" s="3">
        <f>IF(CR338=0,0,IF(CT338-CU338=0,0,MIN(CT338-CU338,$D$1-$C338-SUMIF($J$15:CV$15,"Snowball",$J338:CV338))))</f>
        <v>0</v>
      </c>
      <c r="CX338" s="3">
        <f t="shared" si="673"/>
        <v>0</v>
      </c>
      <c r="CY338" s="104">
        <f t="shared" ref="CY338:CY375" si="726">DC337</f>
        <v>0</v>
      </c>
      <c r="CZ338" s="3">
        <f t="shared" ref="CZ338:CZ375" si="727">IF(CY338=0,0,ROUND(DA$7*CY338/12,2))</f>
        <v>0</v>
      </c>
      <c r="DA338" s="3">
        <f t="shared" ref="DA338:DA375" si="728">CZ338+CY338</f>
        <v>0</v>
      </c>
      <c r="DB338" s="3">
        <f t="shared" si="648"/>
        <v>0</v>
      </c>
      <c r="DC338" s="3">
        <f t="shared" si="649"/>
        <v>0</v>
      </c>
      <c r="DD338" s="3">
        <f>IF(CY338=0,0,IF(DA338-DB338=0,0,MIN(DA338-DB338,$D$1-$C338-SUMIF($J$15:DC$15,"Snowball",$J338:DC338))))</f>
        <v>0</v>
      </c>
      <c r="DE338" s="3">
        <f t="shared" si="674"/>
        <v>0</v>
      </c>
      <c r="DF338" s="104">
        <f t="shared" ref="DF338:DF375" si="729">DJ337</f>
        <v>0</v>
      </c>
      <c r="DG338" s="3">
        <f t="shared" ref="DG338:DG375" si="730">IF(DF338=0,0,ROUND(DH$7*DF338/12,2))</f>
        <v>0</v>
      </c>
      <c r="DH338" s="3">
        <f t="shared" ref="DH338:DH375" si="731">DG338+DF338</f>
        <v>0</v>
      </c>
      <c r="DI338" s="3">
        <f t="shared" si="650"/>
        <v>0</v>
      </c>
      <c r="DJ338" s="3">
        <f t="shared" si="651"/>
        <v>0</v>
      </c>
      <c r="DK338" s="3">
        <f>IF(DF338=0,0,IF(DH338-DI338=0,0,MIN(DH338-DI338,$D$1-$C338-SUMIF($J$15:DJ$15,"Snowball",$J338:DJ338))))</f>
        <v>0</v>
      </c>
      <c r="DL338" s="3">
        <f t="shared" si="675"/>
        <v>0</v>
      </c>
      <c r="DM338" s="104">
        <f t="shared" ref="DM338:DM375" si="732">DQ337</f>
        <v>0</v>
      </c>
      <c r="DN338" s="3">
        <f t="shared" ref="DN338:DN375" si="733">IF(DM338=0,0,ROUND(DO$7*DM338/12,2))</f>
        <v>0</v>
      </c>
      <c r="DO338" s="3">
        <f t="shared" ref="DO338:DO375" si="734">DN338+DM338</f>
        <v>0</v>
      </c>
      <c r="DP338" s="3">
        <f t="shared" si="652"/>
        <v>0</v>
      </c>
      <c r="DQ338" s="3">
        <f t="shared" si="653"/>
        <v>0</v>
      </c>
      <c r="DR338" s="3">
        <f>IF(DM338=0,0,IF(DO338-DP338=0,0,MIN(DO338-DP338,$D$1-$C338-SUMIF($J$15:DQ$15,"Snowball",$J338:DQ338))))</f>
        <v>0</v>
      </c>
      <c r="DS338" s="3">
        <f t="shared" si="676"/>
        <v>0</v>
      </c>
      <c r="DT338" s="104">
        <f t="shared" ref="DT338:DT375" si="735">DX337</f>
        <v>0</v>
      </c>
      <c r="DU338" s="3">
        <f t="shared" ref="DU338:DU375" si="736">IF(DT338=0,0,ROUND(DV$7*DT338/12,2))</f>
        <v>0</v>
      </c>
      <c r="DV338" s="3">
        <f t="shared" ref="DV338:DV375" si="737">DU338+DT338</f>
        <v>0</v>
      </c>
      <c r="DW338" s="3">
        <f t="shared" si="654"/>
        <v>0</v>
      </c>
      <c r="DX338" s="3">
        <f t="shared" si="655"/>
        <v>0</v>
      </c>
      <c r="DY338" s="3">
        <f>IF(DT338=0,0,IF(DV338-DW338=0,0,MIN(DV338-DW338,$D$1-$C338-SUMIF($J$15:DX$15,"Snowball",$J338:DX338))))</f>
        <v>0</v>
      </c>
      <c r="DZ338" s="3">
        <f t="shared" si="677"/>
        <v>0</v>
      </c>
      <c r="EA338" s="104">
        <f t="shared" ref="EA338:EA375" si="738">EE337</f>
        <v>0</v>
      </c>
      <c r="EB338" s="3">
        <f t="shared" ref="EB338:EB375" si="739">IF(EA338=0,0,ROUND(EC$7*EA338/12,2))</f>
        <v>0</v>
      </c>
      <c r="EC338" s="3">
        <f t="shared" ref="EC338:EC375" si="740">EB338+EA338</f>
        <v>0</v>
      </c>
      <c r="ED338" s="3">
        <f t="shared" si="656"/>
        <v>0</v>
      </c>
      <c r="EE338" s="3">
        <f t="shared" si="657"/>
        <v>0</v>
      </c>
      <c r="EF338" s="3">
        <f>IF(EA338=0,0,IF(EC338-ED338=0,0,MIN(EC338-ED338,$D$1-$C338-SUMIF($J$15:EE$15,"Snowball",$J338:EE338))))</f>
        <v>0</v>
      </c>
      <c r="EG338" s="3">
        <f t="shared" si="678"/>
        <v>0</v>
      </c>
      <c r="EH338" s="104">
        <f t="shared" ref="EH338:EH375" si="741">EL337</f>
        <v>0</v>
      </c>
      <c r="EI338" s="3">
        <f t="shared" ref="EI338:EI375" si="742">IF(EH338=0,0,ROUND(EJ$7*EH338/12,2))</f>
        <v>0</v>
      </c>
      <c r="EJ338" s="3">
        <f t="shared" ref="EJ338:EJ375" si="743">EI338+EH338</f>
        <v>0</v>
      </c>
      <c r="EK338" s="3">
        <f t="shared" si="658"/>
        <v>0</v>
      </c>
      <c r="EL338" s="3">
        <f t="shared" si="659"/>
        <v>0</v>
      </c>
      <c r="EM338" s="3">
        <f>IF(EH338=0,0,IF(EJ338-EK338=0,0,MIN(EJ338-EK338,$D$1-$C338-SUMIF($J$15:EL$15,"Snowball",$J338:EL338))))</f>
        <v>0</v>
      </c>
      <c r="EN338" s="3">
        <f t="shared" si="679"/>
        <v>0</v>
      </c>
    </row>
    <row r="339" spans="1:144" x14ac:dyDescent="0.25">
      <c r="A339" s="1" t="s">
        <v>339</v>
      </c>
      <c r="B339" s="76">
        <f t="shared" si="680"/>
        <v>0</v>
      </c>
      <c r="C339" s="3">
        <f t="shared" si="681"/>
        <v>0</v>
      </c>
      <c r="D339" s="101">
        <f t="shared" si="682"/>
        <v>0</v>
      </c>
      <c r="E339" s="104">
        <f t="shared" si="683"/>
        <v>0</v>
      </c>
      <c r="F339" s="3">
        <f t="shared" si="684"/>
        <v>0</v>
      </c>
      <c r="G339" s="3">
        <f t="shared" si="685"/>
        <v>0</v>
      </c>
      <c r="H339" s="3">
        <f t="shared" si="620"/>
        <v>0</v>
      </c>
      <c r="I339" s="3">
        <f t="shared" si="621"/>
        <v>0</v>
      </c>
      <c r="J339" s="3">
        <f t="shared" si="686"/>
        <v>0</v>
      </c>
      <c r="K339" s="3">
        <f t="shared" si="660"/>
        <v>0</v>
      </c>
      <c r="L339" s="104">
        <f t="shared" si="687"/>
        <v>0</v>
      </c>
      <c r="M339" s="3">
        <f t="shared" si="688"/>
        <v>0</v>
      </c>
      <c r="N339" s="3">
        <f t="shared" si="689"/>
        <v>0</v>
      </c>
      <c r="O339" s="3">
        <f t="shared" si="622"/>
        <v>0</v>
      </c>
      <c r="P339" s="3">
        <f t="shared" si="623"/>
        <v>0</v>
      </c>
      <c r="Q339" s="3">
        <f>IF(L339=0,0,IF(N339-O339=0,0,MIN(N339-O339,$D$1-$C339-SUMIF($J$15:P$15,"Snowball",$J339:P339))))</f>
        <v>0</v>
      </c>
      <c r="R339" s="3">
        <f t="shared" si="661"/>
        <v>0</v>
      </c>
      <c r="S339" s="104">
        <f t="shared" si="690"/>
        <v>0</v>
      </c>
      <c r="T339" s="3">
        <f t="shared" si="691"/>
        <v>0</v>
      </c>
      <c r="U339" s="3">
        <f t="shared" si="692"/>
        <v>0</v>
      </c>
      <c r="V339" s="3">
        <f t="shared" si="624"/>
        <v>0</v>
      </c>
      <c r="W339" s="3">
        <f t="shared" si="625"/>
        <v>0</v>
      </c>
      <c r="X339" s="3">
        <f>IF(S339=0,0,IF(U339-V339=0,0,MIN(U339-V339,$D$1-$C339-SUMIF($J$15:W$15,"Snowball",$J339:W339))))</f>
        <v>0</v>
      </c>
      <c r="Y339" s="3">
        <f t="shared" si="662"/>
        <v>0</v>
      </c>
      <c r="Z339" s="104">
        <f t="shared" si="693"/>
        <v>0</v>
      </c>
      <c r="AA339" s="3">
        <f t="shared" si="694"/>
        <v>0</v>
      </c>
      <c r="AB339" s="3">
        <f t="shared" si="695"/>
        <v>0</v>
      </c>
      <c r="AC339" s="3">
        <f t="shared" si="626"/>
        <v>0</v>
      </c>
      <c r="AD339" s="3">
        <f t="shared" si="627"/>
        <v>0</v>
      </c>
      <c r="AE339" s="3">
        <f>IF(Z339=0,0,IF(AB339-AC339=0,0,MIN(AB339-AC339,$D$1-$C339-SUMIF($J$15:AD$15,"Snowball",$J339:AD339))))</f>
        <v>0</v>
      </c>
      <c r="AF339" s="3">
        <f t="shared" si="663"/>
        <v>0</v>
      </c>
      <c r="AG339" s="104">
        <f t="shared" si="696"/>
        <v>0</v>
      </c>
      <c r="AH339" s="3">
        <f t="shared" si="697"/>
        <v>0</v>
      </c>
      <c r="AI339" s="3">
        <f t="shared" si="698"/>
        <v>0</v>
      </c>
      <c r="AJ339" s="3">
        <f t="shared" si="628"/>
        <v>0</v>
      </c>
      <c r="AK339" s="3">
        <f t="shared" si="629"/>
        <v>0</v>
      </c>
      <c r="AL339" s="3">
        <f>IF(AG339=0,0,IF(AI339-AJ339=0,0,MIN(AI339-AJ339,$D$1-$C339-SUMIF($J$15:AK$15,"Snowball",$J339:AK339))))</f>
        <v>0</v>
      </c>
      <c r="AM339" s="3">
        <f t="shared" si="664"/>
        <v>0</v>
      </c>
      <c r="AN339" s="104">
        <f t="shared" si="699"/>
        <v>0</v>
      </c>
      <c r="AO339" s="3">
        <f t="shared" si="700"/>
        <v>0</v>
      </c>
      <c r="AP339" s="3">
        <f t="shared" si="701"/>
        <v>0</v>
      </c>
      <c r="AQ339" s="3">
        <f t="shared" si="630"/>
        <v>0</v>
      </c>
      <c r="AR339" s="3">
        <f t="shared" si="631"/>
        <v>0</v>
      </c>
      <c r="AS339" s="3">
        <f>IF(AN339=0,0,IF(AP339-AQ339=0,0,MIN(AP339-AQ339,$D$1-$C339-SUMIF($J$15:AR$15,"Snowball",$J339:AR339))))</f>
        <v>0</v>
      </c>
      <c r="AT339" s="3">
        <f t="shared" si="665"/>
        <v>0</v>
      </c>
      <c r="AU339" s="104">
        <f t="shared" si="702"/>
        <v>0</v>
      </c>
      <c r="AV339" s="3">
        <f t="shared" si="703"/>
        <v>0</v>
      </c>
      <c r="AW339" s="3">
        <f t="shared" si="704"/>
        <v>0</v>
      </c>
      <c r="AX339" s="3">
        <f t="shared" si="632"/>
        <v>0</v>
      </c>
      <c r="AY339" s="3">
        <f t="shared" si="633"/>
        <v>0</v>
      </c>
      <c r="AZ339" s="3">
        <f>IF(AU339=0,0,IF(AW339-AX339=0,0,MIN(AW339-AX339,$D$1-$C339-SUMIF($J$15:AY$15,"Snowball",$J339:AY339))))</f>
        <v>0</v>
      </c>
      <c r="BA339" s="3">
        <f t="shared" si="666"/>
        <v>0</v>
      </c>
      <c r="BB339" s="104">
        <f t="shared" si="705"/>
        <v>0</v>
      </c>
      <c r="BC339" s="3">
        <f t="shared" si="706"/>
        <v>0</v>
      </c>
      <c r="BD339" s="3">
        <f t="shared" si="707"/>
        <v>0</v>
      </c>
      <c r="BE339" s="3">
        <f t="shared" si="634"/>
        <v>0</v>
      </c>
      <c r="BF339" s="3">
        <f t="shared" si="635"/>
        <v>0</v>
      </c>
      <c r="BG339" s="3">
        <f>IF(BB339=0,0,IF(BD339-BE339=0,0,MIN(BD339-BE339,$D$1-$C339-SUMIF($J$15:BF$15,"Snowball",$J339:BF339))))</f>
        <v>0</v>
      </c>
      <c r="BH339" s="3">
        <f t="shared" si="667"/>
        <v>0</v>
      </c>
      <c r="BI339" s="104">
        <f t="shared" si="708"/>
        <v>0</v>
      </c>
      <c r="BJ339" s="3">
        <f t="shared" si="709"/>
        <v>0</v>
      </c>
      <c r="BK339" s="3">
        <f t="shared" si="710"/>
        <v>0</v>
      </c>
      <c r="BL339" s="3">
        <f t="shared" si="636"/>
        <v>0</v>
      </c>
      <c r="BM339" s="3">
        <f t="shared" si="637"/>
        <v>0</v>
      </c>
      <c r="BN339" s="3">
        <f>IF(BI339=0,0,IF(BK339-BL339=0,0,MIN(BK339-BL339,$D$1-$C339-SUMIF($J$15:BM$15,"Snowball",$J339:BM339))))</f>
        <v>0</v>
      </c>
      <c r="BO339" s="3">
        <f t="shared" si="668"/>
        <v>0</v>
      </c>
      <c r="BP339" s="104">
        <f t="shared" si="711"/>
        <v>0</v>
      </c>
      <c r="BQ339" s="3">
        <f t="shared" si="712"/>
        <v>0</v>
      </c>
      <c r="BR339" s="3">
        <f t="shared" si="713"/>
        <v>0</v>
      </c>
      <c r="BS339" s="3">
        <f t="shared" si="638"/>
        <v>0</v>
      </c>
      <c r="BT339" s="3">
        <f t="shared" si="639"/>
        <v>0</v>
      </c>
      <c r="BU339" s="3">
        <f>IF(BP339=0,0,IF(BR339-BS339=0,0,MIN(BR339-BS339,$D$1-$C339-SUMIF($J$15:BT$15,"Snowball",$J339:BT339))))</f>
        <v>0</v>
      </c>
      <c r="BV339" s="3">
        <f t="shared" si="669"/>
        <v>0</v>
      </c>
      <c r="BW339" s="104">
        <f t="shared" si="714"/>
        <v>0</v>
      </c>
      <c r="BX339" s="3">
        <f t="shared" si="715"/>
        <v>0</v>
      </c>
      <c r="BY339" s="3">
        <f t="shared" si="716"/>
        <v>0</v>
      </c>
      <c r="BZ339" s="3">
        <f t="shared" si="640"/>
        <v>0</v>
      </c>
      <c r="CA339" s="3">
        <f t="shared" si="641"/>
        <v>0</v>
      </c>
      <c r="CB339" s="3">
        <f>IF(BW339=0,0,IF(BY339-BZ339=0,0,MIN(BY339-BZ339,$D$1-$C339-SUMIF($J$15:CA$15,"Snowball",$J339:CA339))))</f>
        <v>0</v>
      </c>
      <c r="CC339" s="3">
        <f t="shared" si="670"/>
        <v>0</v>
      </c>
      <c r="CD339" s="104">
        <f t="shared" si="717"/>
        <v>0</v>
      </c>
      <c r="CE339" s="3">
        <f t="shared" si="718"/>
        <v>0</v>
      </c>
      <c r="CF339" s="3">
        <f t="shared" si="719"/>
        <v>0</v>
      </c>
      <c r="CG339" s="3">
        <f t="shared" si="642"/>
        <v>0</v>
      </c>
      <c r="CH339" s="3">
        <f t="shared" si="643"/>
        <v>0</v>
      </c>
      <c r="CI339" s="3">
        <f>IF(CD339=0,0,IF(CF339-CG339=0,0,MIN(CF339-CG339,$D$1-$C339-SUMIF($J$15:CH$15,"Snowball",$J339:CH339))))</f>
        <v>0</v>
      </c>
      <c r="CJ339" s="3">
        <f t="shared" si="671"/>
        <v>0</v>
      </c>
      <c r="CK339" s="104">
        <f t="shared" si="720"/>
        <v>0</v>
      </c>
      <c r="CL339" s="3">
        <f t="shared" si="721"/>
        <v>0</v>
      </c>
      <c r="CM339" s="3">
        <f t="shared" si="722"/>
        <v>0</v>
      </c>
      <c r="CN339" s="3">
        <f t="shared" si="644"/>
        <v>0</v>
      </c>
      <c r="CO339" s="3">
        <f t="shared" si="645"/>
        <v>0</v>
      </c>
      <c r="CP339" s="3">
        <f>IF(CK339=0,0,IF(CM339-CN339=0,0,MIN(CM339-CN339,$D$1-$C339-SUMIF($J$15:CO$15,"Snowball",$J339:CO339))))</f>
        <v>0</v>
      </c>
      <c r="CQ339" s="3">
        <f t="shared" si="672"/>
        <v>0</v>
      </c>
      <c r="CR339" s="104">
        <f t="shared" si="723"/>
        <v>0</v>
      </c>
      <c r="CS339" s="3">
        <f t="shared" si="724"/>
        <v>0</v>
      </c>
      <c r="CT339" s="3">
        <f t="shared" si="725"/>
        <v>0</v>
      </c>
      <c r="CU339" s="3">
        <f t="shared" si="646"/>
        <v>0</v>
      </c>
      <c r="CV339" s="3">
        <f t="shared" si="647"/>
        <v>0</v>
      </c>
      <c r="CW339" s="3">
        <f>IF(CR339=0,0,IF(CT339-CU339=0,0,MIN(CT339-CU339,$D$1-$C339-SUMIF($J$15:CV$15,"Snowball",$J339:CV339))))</f>
        <v>0</v>
      </c>
      <c r="CX339" s="3">
        <f t="shared" si="673"/>
        <v>0</v>
      </c>
      <c r="CY339" s="104">
        <f t="shared" si="726"/>
        <v>0</v>
      </c>
      <c r="CZ339" s="3">
        <f t="shared" si="727"/>
        <v>0</v>
      </c>
      <c r="DA339" s="3">
        <f t="shared" si="728"/>
        <v>0</v>
      </c>
      <c r="DB339" s="3">
        <f t="shared" si="648"/>
        <v>0</v>
      </c>
      <c r="DC339" s="3">
        <f t="shared" si="649"/>
        <v>0</v>
      </c>
      <c r="DD339" s="3">
        <f>IF(CY339=0,0,IF(DA339-DB339=0,0,MIN(DA339-DB339,$D$1-$C339-SUMIF($J$15:DC$15,"Snowball",$J339:DC339))))</f>
        <v>0</v>
      </c>
      <c r="DE339" s="3">
        <f t="shared" si="674"/>
        <v>0</v>
      </c>
      <c r="DF339" s="104">
        <f t="shared" si="729"/>
        <v>0</v>
      </c>
      <c r="DG339" s="3">
        <f t="shared" si="730"/>
        <v>0</v>
      </c>
      <c r="DH339" s="3">
        <f t="shared" si="731"/>
        <v>0</v>
      </c>
      <c r="DI339" s="3">
        <f t="shared" si="650"/>
        <v>0</v>
      </c>
      <c r="DJ339" s="3">
        <f t="shared" si="651"/>
        <v>0</v>
      </c>
      <c r="DK339" s="3">
        <f>IF(DF339=0,0,IF(DH339-DI339=0,0,MIN(DH339-DI339,$D$1-$C339-SUMIF($J$15:DJ$15,"Snowball",$J339:DJ339))))</f>
        <v>0</v>
      </c>
      <c r="DL339" s="3">
        <f t="shared" si="675"/>
        <v>0</v>
      </c>
      <c r="DM339" s="104">
        <f t="shared" si="732"/>
        <v>0</v>
      </c>
      <c r="DN339" s="3">
        <f t="shared" si="733"/>
        <v>0</v>
      </c>
      <c r="DO339" s="3">
        <f t="shared" si="734"/>
        <v>0</v>
      </c>
      <c r="DP339" s="3">
        <f t="shared" si="652"/>
        <v>0</v>
      </c>
      <c r="DQ339" s="3">
        <f t="shared" si="653"/>
        <v>0</v>
      </c>
      <c r="DR339" s="3">
        <f>IF(DM339=0,0,IF(DO339-DP339=0,0,MIN(DO339-DP339,$D$1-$C339-SUMIF($J$15:DQ$15,"Snowball",$J339:DQ339))))</f>
        <v>0</v>
      </c>
      <c r="DS339" s="3">
        <f t="shared" si="676"/>
        <v>0</v>
      </c>
      <c r="DT339" s="104">
        <f t="shared" si="735"/>
        <v>0</v>
      </c>
      <c r="DU339" s="3">
        <f t="shared" si="736"/>
        <v>0</v>
      </c>
      <c r="DV339" s="3">
        <f t="shared" si="737"/>
        <v>0</v>
      </c>
      <c r="DW339" s="3">
        <f t="shared" si="654"/>
        <v>0</v>
      </c>
      <c r="DX339" s="3">
        <f t="shared" si="655"/>
        <v>0</v>
      </c>
      <c r="DY339" s="3">
        <f>IF(DT339=0,0,IF(DV339-DW339=0,0,MIN(DV339-DW339,$D$1-$C339-SUMIF($J$15:DX$15,"Snowball",$J339:DX339))))</f>
        <v>0</v>
      </c>
      <c r="DZ339" s="3">
        <f t="shared" si="677"/>
        <v>0</v>
      </c>
      <c r="EA339" s="104">
        <f t="shared" si="738"/>
        <v>0</v>
      </c>
      <c r="EB339" s="3">
        <f t="shared" si="739"/>
        <v>0</v>
      </c>
      <c r="EC339" s="3">
        <f t="shared" si="740"/>
        <v>0</v>
      </c>
      <c r="ED339" s="3">
        <f t="shared" si="656"/>
        <v>0</v>
      </c>
      <c r="EE339" s="3">
        <f t="shared" si="657"/>
        <v>0</v>
      </c>
      <c r="EF339" s="3">
        <f>IF(EA339=0,0,IF(EC339-ED339=0,0,MIN(EC339-ED339,$D$1-$C339-SUMIF($J$15:EE$15,"Snowball",$J339:EE339))))</f>
        <v>0</v>
      </c>
      <c r="EG339" s="3">
        <f t="shared" si="678"/>
        <v>0</v>
      </c>
      <c r="EH339" s="104">
        <f t="shared" si="741"/>
        <v>0</v>
      </c>
      <c r="EI339" s="3">
        <f t="shared" si="742"/>
        <v>0</v>
      </c>
      <c r="EJ339" s="3">
        <f t="shared" si="743"/>
        <v>0</v>
      </c>
      <c r="EK339" s="3">
        <f t="shared" si="658"/>
        <v>0</v>
      </c>
      <c r="EL339" s="3">
        <f t="shared" si="659"/>
        <v>0</v>
      </c>
      <c r="EM339" s="3">
        <f>IF(EH339=0,0,IF(EJ339-EK339=0,0,MIN(EJ339-EK339,$D$1-$C339-SUMIF($J$15:EL$15,"Snowball",$J339:EL339))))</f>
        <v>0</v>
      </c>
      <c r="EN339" s="3">
        <f t="shared" si="679"/>
        <v>0</v>
      </c>
    </row>
    <row r="340" spans="1:144" x14ac:dyDescent="0.25">
      <c r="A340" s="1" t="s">
        <v>340</v>
      </c>
      <c r="B340" s="76">
        <f t="shared" si="680"/>
        <v>0</v>
      </c>
      <c r="C340" s="3">
        <f t="shared" si="681"/>
        <v>0</v>
      </c>
      <c r="D340" s="101">
        <f t="shared" si="682"/>
        <v>0</v>
      </c>
      <c r="E340" s="104">
        <f t="shared" si="683"/>
        <v>0</v>
      </c>
      <c r="F340" s="3">
        <f t="shared" si="684"/>
        <v>0</v>
      </c>
      <c r="G340" s="3">
        <f t="shared" si="685"/>
        <v>0</v>
      </c>
      <c r="H340" s="3">
        <f t="shared" si="620"/>
        <v>0</v>
      </c>
      <c r="I340" s="3">
        <f t="shared" si="621"/>
        <v>0</v>
      </c>
      <c r="J340" s="3">
        <f t="shared" si="686"/>
        <v>0</v>
      </c>
      <c r="K340" s="3">
        <f t="shared" si="660"/>
        <v>0</v>
      </c>
      <c r="L340" s="104">
        <f t="shared" si="687"/>
        <v>0</v>
      </c>
      <c r="M340" s="3">
        <f t="shared" si="688"/>
        <v>0</v>
      </c>
      <c r="N340" s="3">
        <f t="shared" si="689"/>
        <v>0</v>
      </c>
      <c r="O340" s="3">
        <f t="shared" si="622"/>
        <v>0</v>
      </c>
      <c r="P340" s="3">
        <f t="shared" si="623"/>
        <v>0</v>
      </c>
      <c r="Q340" s="3">
        <f>IF(L340=0,0,IF(N340-O340=0,0,MIN(N340-O340,$D$1-$C340-SUMIF($J$15:P$15,"Snowball",$J340:P340))))</f>
        <v>0</v>
      </c>
      <c r="R340" s="3">
        <f t="shared" si="661"/>
        <v>0</v>
      </c>
      <c r="S340" s="104">
        <f t="shared" si="690"/>
        <v>0</v>
      </c>
      <c r="T340" s="3">
        <f t="shared" si="691"/>
        <v>0</v>
      </c>
      <c r="U340" s="3">
        <f t="shared" si="692"/>
        <v>0</v>
      </c>
      <c r="V340" s="3">
        <f t="shared" si="624"/>
        <v>0</v>
      </c>
      <c r="W340" s="3">
        <f t="shared" si="625"/>
        <v>0</v>
      </c>
      <c r="X340" s="3">
        <f>IF(S340=0,0,IF(U340-V340=0,0,MIN(U340-V340,$D$1-$C340-SUMIF($J$15:W$15,"Snowball",$J340:W340))))</f>
        <v>0</v>
      </c>
      <c r="Y340" s="3">
        <f t="shared" si="662"/>
        <v>0</v>
      </c>
      <c r="Z340" s="104">
        <f t="shared" si="693"/>
        <v>0</v>
      </c>
      <c r="AA340" s="3">
        <f t="shared" si="694"/>
        <v>0</v>
      </c>
      <c r="AB340" s="3">
        <f t="shared" si="695"/>
        <v>0</v>
      </c>
      <c r="AC340" s="3">
        <f t="shared" si="626"/>
        <v>0</v>
      </c>
      <c r="AD340" s="3">
        <f t="shared" si="627"/>
        <v>0</v>
      </c>
      <c r="AE340" s="3">
        <f>IF(Z340=0,0,IF(AB340-AC340=0,0,MIN(AB340-AC340,$D$1-$C340-SUMIF($J$15:AD$15,"Snowball",$J340:AD340))))</f>
        <v>0</v>
      </c>
      <c r="AF340" s="3">
        <f t="shared" si="663"/>
        <v>0</v>
      </c>
      <c r="AG340" s="104">
        <f t="shared" si="696"/>
        <v>0</v>
      </c>
      <c r="AH340" s="3">
        <f t="shared" si="697"/>
        <v>0</v>
      </c>
      <c r="AI340" s="3">
        <f t="shared" si="698"/>
        <v>0</v>
      </c>
      <c r="AJ340" s="3">
        <f t="shared" si="628"/>
        <v>0</v>
      </c>
      <c r="AK340" s="3">
        <f t="shared" si="629"/>
        <v>0</v>
      </c>
      <c r="AL340" s="3">
        <f>IF(AG340=0,0,IF(AI340-AJ340=0,0,MIN(AI340-AJ340,$D$1-$C340-SUMIF($J$15:AK$15,"Snowball",$J340:AK340))))</f>
        <v>0</v>
      </c>
      <c r="AM340" s="3">
        <f t="shared" si="664"/>
        <v>0</v>
      </c>
      <c r="AN340" s="104">
        <f t="shared" si="699"/>
        <v>0</v>
      </c>
      <c r="AO340" s="3">
        <f t="shared" si="700"/>
        <v>0</v>
      </c>
      <c r="AP340" s="3">
        <f t="shared" si="701"/>
        <v>0</v>
      </c>
      <c r="AQ340" s="3">
        <f t="shared" si="630"/>
        <v>0</v>
      </c>
      <c r="AR340" s="3">
        <f t="shared" si="631"/>
        <v>0</v>
      </c>
      <c r="AS340" s="3">
        <f>IF(AN340=0,0,IF(AP340-AQ340=0,0,MIN(AP340-AQ340,$D$1-$C340-SUMIF($J$15:AR$15,"Snowball",$J340:AR340))))</f>
        <v>0</v>
      </c>
      <c r="AT340" s="3">
        <f t="shared" si="665"/>
        <v>0</v>
      </c>
      <c r="AU340" s="104">
        <f t="shared" si="702"/>
        <v>0</v>
      </c>
      <c r="AV340" s="3">
        <f t="shared" si="703"/>
        <v>0</v>
      </c>
      <c r="AW340" s="3">
        <f t="shared" si="704"/>
        <v>0</v>
      </c>
      <c r="AX340" s="3">
        <f t="shared" si="632"/>
        <v>0</v>
      </c>
      <c r="AY340" s="3">
        <f t="shared" si="633"/>
        <v>0</v>
      </c>
      <c r="AZ340" s="3">
        <f>IF(AU340=0,0,IF(AW340-AX340=0,0,MIN(AW340-AX340,$D$1-$C340-SUMIF($J$15:AY$15,"Snowball",$J340:AY340))))</f>
        <v>0</v>
      </c>
      <c r="BA340" s="3">
        <f t="shared" si="666"/>
        <v>0</v>
      </c>
      <c r="BB340" s="104">
        <f t="shared" si="705"/>
        <v>0</v>
      </c>
      <c r="BC340" s="3">
        <f t="shared" si="706"/>
        <v>0</v>
      </c>
      <c r="BD340" s="3">
        <f t="shared" si="707"/>
        <v>0</v>
      </c>
      <c r="BE340" s="3">
        <f t="shared" si="634"/>
        <v>0</v>
      </c>
      <c r="BF340" s="3">
        <f t="shared" si="635"/>
        <v>0</v>
      </c>
      <c r="BG340" s="3">
        <f>IF(BB340=0,0,IF(BD340-BE340=0,0,MIN(BD340-BE340,$D$1-$C340-SUMIF($J$15:BF$15,"Snowball",$J340:BF340))))</f>
        <v>0</v>
      </c>
      <c r="BH340" s="3">
        <f t="shared" si="667"/>
        <v>0</v>
      </c>
      <c r="BI340" s="104">
        <f t="shared" si="708"/>
        <v>0</v>
      </c>
      <c r="BJ340" s="3">
        <f t="shared" si="709"/>
        <v>0</v>
      </c>
      <c r="BK340" s="3">
        <f t="shared" si="710"/>
        <v>0</v>
      </c>
      <c r="BL340" s="3">
        <f t="shared" si="636"/>
        <v>0</v>
      </c>
      <c r="BM340" s="3">
        <f t="shared" si="637"/>
        <v>0</v>
      </c>
      <c r="BN340" s="3">
        <f>IF(BI340=0,0,IF(BK340-BL340=0,0,MIN(BK340-BL340,$D$1-$C340-SUMIF($J$15:BM$15,"Snowball",$J340:BM340))))</f>
        <v>0</v>
      </c>
      <c r="BO340" s="3">
        <f t="shared" si="668"/>
        <v>0</v>
      </c>
      <c r="BP340" s="104">
        <f t="shared" si="711"/>
        <v>0</v>
      </c>
      <c r="BQ340" s="3">
        <f t="shared" si="712"/>
        <v>0</v>
      </c>
      <c r="BR340" s="3">
        <f t="shared" si="713"/>
        <v>0</v>
      </c>
      <c r="BS340" s="3">
        <f t="shared" si="638"/>
        <v>0</v>
      </c>
      <c r="BT340" s="3">
        <f t="shared" si="639"/>
        <v>0</v>
      </c>
      <c r="BU340" s="3">
        <f>IF(BP340=0,0,IF(BR340-BS340=0,0,MIN(BR340-BS340,$D$1-$C340-SUMIF($J$15:BT$15,"Snowball",$J340:BT340))))</f>
        <v>0</v>
      </c>
      <c r="BV340" s="3">
        <f t="shared" si="669"/>
        <v>0</v>
      </c>
      <c r="BW340" s="104">
        <f t="shared" si="714"/>
        <v>0</v>
      </c>
      <c r="BX340" s="3">
        <f t="shared" si="715"/>
        <v>0</v>
      </c>
      <c r="BY340" s="3">
        <f t="shared" si="716"/>
        <v>0</v>
      </c>
      <c r="BZ340" s="3">
        <f t="shared" si="640"/>
        <v>0</v>
      </c>
      <c r="CA340" s="3">
        <f t="shared" si="641"/>
        <v>0</v>
      </c>
      <c r="CB340" s="3">
        <f>IF(BW340=0,0,IF(BY340-BZ340=0,0,MIN(BY340-BZ340,$D$1-$C340-SUMIF($J$15:CA$15,"Snowball",$J340:CA340))))</f>
        <v>0</v>
      </c>
      <c r="CC340" s="3">
        <f t="shared" si="670"/>
        <v>0</v>
      </c>
      <c r="CD340" s="104">
        <f t="shared" si="717"/>
        <v>0</v>
      </c>
      <c r="CE340" s="3">
        <f t="shared" si="718"/>
        <v>0</v>
      </c>
      <c r="CF340" s="3">
        <f t="shared" si="719"/>
        <v>0</v>
      </c>
      <c r="CG340" s="3">
        <f t="shared" si="642"/>
        <v>0</v>
      </c>
      <c r="CH340" s="3">
        <f t="shared" si="643"/>
        <v>0</v>
      </c>
      <c r="CI340" s="3">
        <f>IF(CD340=0,0,IF(CF340-CG340=0,0,MIN(CF340-CG340,$D$1-$C340-SUMIF($J$15:CH$15,"Snowball",$J340:CH340))))</f>
        <v>0</v>
      </c>
      <c r="CJ340" s="3">
        <f t="shared" si="671"/>
        <v>0</v>
      </c>
      <c r="CK340" s="104">
        <f t="shared" si="720"/>
        <v>0</v>
      </c>
      <c r="CL340" s="3">
        <f t="shared" si="721"/>
        <v>0</v>
      </c>
      <c r="CM340" s="3">
        <f t="shared" si="722"/>
        <v>0</v>
      </c>
      <c r="CN340" s="3">
        <f t="shared" si="644"/>
        <v>0</v>
      </c>
      <c r="CO340" s="3">
        <f t="shared" si="645"/>
        <v>0</v>
      </c>
      <c r="CP340" s="3">
        <f>IF(CK340=0,0,IF(CM340-CN340=0,0,MIN(CM340-CN340,$D$1-$C340-SUMIF($J$15:CO$15,"Snowball",$J340:CO340))))</f>
        <v>0</v>
      </c>
      <c r="CQ340" s="3">
        <f t="shared" si="672"/>
        <v>0</v>
      </c>
      <c r="CR340" s="104">
        <f t="shared" si="723"/>
        <v>0</v>
      </c>
      <c r="CS340" s="3">
        <f t="shared" si="724"/>
        <v>0</v>
      </c>
      <c r="CT340" s="3">
        <f t="shared" si="725"/>
        <v>0</v>
      </c>
      <c r="CU340" s="3">
        <f t="shared" si="646"/>
        <v>0</v>
      </c>
      <c r="CV340" s="3">
        <f t="shared" si="647"/>
        <v>0</v>
      </c>
      <c r="CW340" s="3">
        <f>IF(CR340=0,0,IF(CT340-CU340=0,0,MIN(CT340-CU340,$D$1-$C340-SUMIF($J$15:CV$15,"Snowball",$J340:CV340))))</f>
        <v>0</v>
      </c>
      <c r="CX340" s="3">
        <f t="shared" si="673"/>
        <v>0</v>
      </c>
      <c r="CY340" s="104">
        <f t="shared" si="726"/>
        <v>0</v>
      </c>
      <c r="CZ340" s="3">
        <f t="shared" si="727"/>
        <v>0</v>
      </c>
      <c r="DA340" s="3">
        <f t="shared" si="728"/>
        <v>0</v>
      </c>
      <c r="DB340" s="3">
        <f t="shared" si="648"/>
        <v>0</v>
      </c>
      <c r="DC340" s="3">
        <f t="shared" si="649"/>
        <v>0</v>
      </c>
      <c r="DD340" s="3">
        <f>IF(CY340=0,0,IF(DA340-DB340=0,0,MIN(DA340-DB340,$D$1-$C340-SUMIF($J$15:DC$15,"Snowball",$J340:DC340))))</f>
        <v>0</v>
      </c>
      <c r="DE340" s="3">
        <f t="shared" si="674"/>
        <v>0</v>
      </c>
      <c r="DF340" s="104">
        <f t="shared" si="729"/>
        <v>0</v>
      </c>
      <c r="DG340" s="3">
        <f t="shared" si="730"/>
        <v>0</v>
      </c>
      <c r="DH340" s="3">
        <f t="shared" si="731"/>
        <v>0</v>
      </c>
      <c r="DI340" s="3">
        <f t="shared" si="650"/>
        <v>0</v>
      </c>
      <c r="DJ340" s="3">
        <f t="shared" si="651"/>
        <v>0</v>
      </c>
      <c r="DK340" s="3">
        <f>IF(DF340=0,0,IF(DH340-DI340=0,0,MIN(DH340-DI340,$D$1-$C340-SUMIF($J$15:DJ$15,"Snowball",$J340:DJ340))))</f>
        <v>0</v>
      </c>
      <c r="DL340" s="3">
        <f t="shared" si="675"/>
        <v>0</v>
      </c>
      <c r="DM340" s="104">
        <f t="shared" si="732"/>
        <v>0</v>
      </c>
      <c r="DN340" s="3">
        <f t="shared" si="733"/>
        <v>0</v>
      </c>
      <c r="DO340" s="3">
        <f t="shared" si="734"/>
        <v>0</v>
      </c>
      <c r="DP340" s="3">
        <f t="shared" si="652"/>
        <v>0</v>
      </c>
      <c r="DQ340" s="3">
        <f t="shared" si="653"/>
        <v>0</v>
      </c>
      <c r="DR340" s="3">
        <f>IF(DM340=0,0,IF(DO340-DP340=0,0,MIN(DO340-DP340,$D$1-$C340-SUMIF($J$15:DQ$15,"Snowball",$J340:DQ340))))</f>
        <v>0</v>
      </c>
      <c r="DS340" s="3">
        <f t="shared" si="676"/>
        <v>0</v>
      </c>
      <c r="DT340" s="104">
        <f t="shared" si="735"/>
        <v>0</v>
      </c>
      <c r="DU340" s="3">
        <f t="shared" si="736"/>
        <v>0</v>
      </c>
      <c r="DV340" s="3">
        <f t="shared" si="737"/>
        <v>0</v>
      </c>
      <c r="DW340" s="3">
        <f t="shared" si="654"/>
        <v>0</v>
      </c>
      <c r="DX340" s="3">
        <f t="shared" si="655"/>
        <v>0</v>
      </c>
      <c r="DY340" s="3">
        <f>IF(DT340=0,0,IF(DV340-DW340=0,0,MIN(DV340-DW340,$D$1-$C340-SUMIF($J$15:DX$15,"Snowball",$J340:DX340))))</f>
        <v>0</v>
      </c>
      <c r="DZ340" s="3">
        <f t="shared" si="677"/>
        <v>0</v>
      </c>
      <c r="EA340" s="104">
        <f t="shared" si="738"/>
        <v>0</v>
      </c>
      <c r="EB340" s="3">
        <f t="shared" si="739"/>
        <v>0</v>
      </c>
      <c r="EC340" s="3">
        <f t="shared" si="740"/>
        <v>0</v>
      </c>
      <c r="ED340" s="3">
        <f t="shared" si="656"/>
        <v>0</v>
      </c>
      <c r="EE340" s="3">
        <f t="shared" si="657"/>
        <v>0</v>
      </c>
      <c r="EF340" s="3">
        <f>IF(EA340=0,0,IF(EC340-ED340=0,0,MIN(EC340-ED340,$D$1-$C340-SUMIF($J$15:EE$15,"Snowball",$J340:EE340))))</f>
        <v>0</v>
      </c>
      <c r="EG340" s="3">
        <f t="shared" si="678"/>
        <v>0</v>
      </c>
      <c r="EH340" s="104">
        <f t="shared" si="741"/>
        <v>0</v>
      </c>
      <c r="EI340" s="3">
        <f t="shared" si="742"/>
        <v>0</v>
      </c>
      <c r="EJ340" s="3">
        <f t="shared" si="743"/>
        <v>0</v>
      </c>
      <c r="EK340" s="3">
        <f t="shared" si="658"/>
        <v>0</v>
      </c>
      <c r="EL340" s="3">
        <f t="shared" si="659"/>
        <v>0</v>
      </c>
      <c r="EM340" s="3">
        <f>IF(EH340=0,0,IF(EJ340-EK340=0,0,MIN(EJ340-EK340,$D$1-$C340-SUMIF($J$15:EL$15,"Snowball",$J340:EL340))))</f>
        <v>0</v>
      </c>
      <c r="EN340" s="3">
        <f t="shared" si="679"/>
        <v>0</v>
      </c>
    </row>
    <row r="341" spans="1:144" x14ac:dyDescent="0.25">
      <c r="A341" s="1" t="s">
        <v>341</v>
      </c>
      <c r="B341" s="76">
        <f t="shared" si="680"/>
        <v>0</v>
      </c>
      <c r="C341" s="3">
        <f t="shared" si="681"/>
        <v>0</v>
      </c>
      <c r="D341" s="101">
        <f t="shared" si="682"/>
        <v>0</v>
      </c>
      <c r="E341" s="104">
        <f t="shared" si="683"/>
        <v>0</v>
      </c>
      <c r="F341" s="3">
        <f t="shared" si="684"/>
        <v>0</v>
      </c>
      <c r="G341" s="3">
        <f t="shared" si="685"/>
        <v>0</v>
      </c>
      <c r="H341" s="3">
        <f t="shared" si="620"/>
        <v>0</v>
      </c>
      <c r="I341" s="3">
        <f t="shared" si="621"/>
        <v>0</v>
      </c>
      <c r="J341" s="3">
        <f t="shared" si="686"/>
        <v>0</v>
      </c>
      <c r="K341" s="3">
        <f t="shared" si="660"/>
        <v>0</v>
      </c>
      <c r="L341" s="104">
        <f t="shared" si="687"/>
        <v>0</v>
      </c>
      <c r="M341" s="3">
        <f t="shared" si="688"/>
        <v>0</v>
      </c>
      <c r="N341" s="3">
        <f t="shared" si="689"/>
        <v>0</v>
      </c>
      <c r="O341" s="3">
        <f t="shared" si="622"/>
        <v>0</v>
      </c>
      <c r="P341" s="3">
        <f t="shared" si="623"/>
        <v>0</v>
      </c>
      <c r="Q341" s="3">
        <f>IF(L341=0,0,IF(N341-O341=0,0,MIN(N341-O341,$D$1-$C341-SUMIF($J$15:P$15,"Snowball",$J341:P341))))</f>
        <v>0</v>
      </c>
      <c r="R341" s="3">
        <f t="shared" si="661"/>
        <v>0</v>
      </c>
      <c r="S341" s="104">
        <f t="shared" si="690"/>
        <v>0</v>
      </c>
      <c r="T341" s="3">
        <f t="shared" si="691"/>
        <v>0</v>
      </c>
      <c r="U341" s="3">
        <f t="shared" si="692"/>
        <v>0</v>
      </c>
      <c r="V341" s="3">
        <f t="shared" si="624"/>
        <v>0</v>
      </c>
      <c r="W341" s="3">
        <f t="shared" si="625"/>
        <v>0</v>
      </c>
      <c r="X341" s="3">
        <f>IF(S341=0,0,IF(U341-V341=0,0,MIN(U341-V341,$D$1-$C341-SUMIF($J$15:W$15,"Snowball",$J341:W341))))</f>
        <v>0</v>
      </c>
      <c r="Y341" s="3">
        <f t="shared" si="662"/>
        <v>0</v>
      </c>
      <c r="Z341" s="104">
        <f t="shared" si="693"/>
        <v>0</v>
      </c>
      <c r="AA341" s="3">
        <f t="shared" si="694"/>
        <v>0</v>
      </c>
      <c r="AB341" s="3">
        <f t="shared" si="695"/>
        <v>0</v>
      </c>
      <c r="AC341" s="3">
        <f t="shared" si="626"/>
        <v>0</v>
      </c>
      <c r="AD341" s="3">
        <f t="shared" si="627"/>
        <v>0</v>
      </c>
      <c r="AE341" s="3">
        <f>IF(Z341=0,0,IF(AB341-AC341=0,0,MIN(AB341-AC341,$D$1-$C341-SUMIF($J$15:AD$15,"Snowball",$J341:AD341))))</f>
        <v>0</v>
      </c>
      <c r="AF341" s="3">
        <f t="shared" si="663"/>
        <v>0</v>
      </c>
      <c r="AG341" s="104">
        <f t="shared" si="696"/>
        <v>0</v>
      </c>
      <c r="AH341" s="3">
        <f t="shared" si="697"/>
        <v>0</v>
      </c>
      <c r="AI341" s="3">
        <f t="shared" si="698"/>
        <v>0</v>
      </c>
      <c r="AJ341" s="3">
        <f t="shared" si="628"/>
        <v>0</v>
      </c>
      <c r="AK341" s="3">
        <f t="shared" si="629"/>
        <v>0</v>
      </c>
      <c r="AL341" s="3">
        <f>IF(AG341=0,0,IF(AI341-AJ341=0,0,MIN(AI341-AJ341,$D$1-$C341-SUMIF($J$15:AK$15,"Snowball",$J341:AK341))))</f>
        <v>0</v>
      </c>
      <c r="AM341" s="3">
        <f t="shared" si="664"/>
        <v>0</v>
      </c>
      <c r="AN341" s="104">
        <f t="shared" si="699"/>
        <v>0</v>
      </c>
      <c r="AO341" s="3">
        <f t="shared" si="700"/>
        <v>0</v>
      </c>
      <c r="AP341" s="3">
        <f t="shared" si="701"/>
        <v>0</v>
      </c>
      <c r="AQ341" s="3">
        <f t="shared" si="630"/>
        <v>0</v>
      </c>
      <c r="AR341" s="3">
        <f t="shared" si="631"/>
        <v>0</v>
      </c>
      <c r="AS341" s="3">
        <f>IF(AN341=0,0,IF(AP341-AQ341=0,0,MIN(AP341-AQ341,$D$1-$C341-SUMIF($J$15:AR$15,"Snowball",$J341:AR341))))</f>
        <v>0</v>
      </c>
      <c r="AT341" s="3">
        <f t="shared" si="665"/>
        <v>0</v>
      </c>
      <c r="AU341" s="104">
        <f t="shared" si="702"/>
        <v>0</v>
      </c>
      <c r="AV341" s="3">
        <f t="shared" si="703"/>
        <v>0</v>
      </c>
      <c r="AW341" s="3">
        <f t="shared" si="704"/>
        <v>0</v>
      </c>
      <c r="AX341" s="3">
        <f t="shared" si="632"/>
        <v>0</v>
      </c>
      <c r="AY341" s="3">
        <f t="shared" si="633"/>
        <v>0</v>
      </c>
      <c r="AZ341" s="3">
        <f>IF(AU341=0,0,IF(AW341-AX341=0,0,MIN(AW341-AX341,$D$1-$C341-SUMIF($J$15:AY$15,"Snowball",$J341:AY341))))</f>
        <v>0</v>
      </c>
      <c r="BA341" s="3">
        <f t="shared" si="666"/>
        <v>0</v>
      </c>
      <c r="BB341" s="104">
        <f t="shared" si="705"/>
        <v>0</v>
      </c>
      <c r="BC341" s="3">
        <f t="shared" si="706"/>
        <v>0</v>
      </c>
      <c r="BD341" s="3">
        <f t="shared" si="707"/>
        <v>0</v>
      </c>
      <c r="BE341" s="3">
        <f t="shared" si="634"/>
        <v>0</v>
      </c>
      <c r="BF341" s="3">
        <f t="shared" si="635"/>
        <v>0</v>
      </c>
      <c r="BG341" s="3">
        <f>IF(BB341=0,0,IF(BD341-BE341=0,0,MIN(BD341-BE341,$D$1-$C341-SUMIF($J$15:BF$15,"Snowball",$J341:BF341))))</f>
        <v>0</v>
      </c>
      <c r="BH341" s="3">
        <f t="shared" si="667"/>
        <v>0</v>
      </c>
      <c r="BI341" s="104">
        <f t="shared" si="708"/>
        <v>0</v>
      </c>
      <c r="BJ341" s="3">
        <f t="shared" si="709"/>
        <v>0</v>
      </c>
      <c r="BK341" s="3">
        <f t="shared" si="710"/>
        <v>0</v>
      </c>
      <c r="BL341" s="3">
        <f t="shared" si="636"/>
        <v>0</v>
      </c>
      <c r="BM341" s="3">
        <f t="shared" si="637"/>
        <v>0</v>
      </c>
      <c r="BN341" s="3">
        <f>IF(BI341=0,0,IF(BK341-BL341=0,0,MIN(BK341-BL341,$D$1-$C341-SUMIF($J$15:BM$15,"Snowball",$J341:BM341))))</f>
        <v>0</v>
      </c>
      <c r="BO341" s="3">
        <f t="shared" si="668"/>
        <v>0</v>
      </c>
      <c r="BP341" s="104">
        <f t="shared" si="711"/>
        <v>0</v>
      </c>
      <c r="BQ341" s="3">
        <f t="shared" si="712"/>
        <v>0</v>
      </c>
      <c r="BR341" s="3">
        <f t="shared" si="713"/>
        <v>0</v>
      </c>
      <c r="BS341" s="3">
        <f t="shared" si="638"/>
        <v>0</v>
      </c>
      <c r="BT341" s="3">
        <f t="shared" si="639"/>
        <v>0</v>
      </c>
      <c r="BU341" s="3">
        <f>IF(BP341=0,0,IF(BR341-BS341=0,0,MIN(BR341-BS341,$D$1-$C341-SUMIF($J$15:BT$15,"Snowball",$J341:BT341))))</f>
        <v>0</v>
      </c>
      <c r="BV341" s="3">
        <f t="shared" si="669"/>
        <v>0</v>
      </c>
      <c r="BW341" s="104">
        <f t="shared" si="714"/>
        <v>0</v>
      </c>
      <c r="BX341" s="3">
        <f t="shared" si="715"/>
        <v>0</v>
      </c>
      <c r="BY341" s="3">
        <f t="shared" si="716"/>
        <v>0</v>
      </c>
      <c r="BZ341" s="3">
        <f t="shared" si="640"/>
        <v>0</v>
      </c>
      <c r="CA341" s="3">
        <f t="shared" si="641"/>
        <v>0</v>
      </c>
      <c r="CB341" s="3">
        <f>IF(BW341=0,0,IF(BY341-BZ341=0,0,MIN(BY341-BZ341,$D$1-$C341-SUMIF($J$15:CA$15,"Snowball",$J341:CA341))))</f>
        <v>0</v>
      </c>
      <c r="CC341" s="3">
        <f t="shared" si="670"/>
        <v>0</v>
      </c>
      <c r="CD341" s="104">
        <f t="shared" si="717"/>
        <v>0</v>
      </c>
      <c r="CE341" s="3">
        <f t="shared" si="718"/>
        <v>0</v>
      </c>
      <c r="CF341" s="3">
        <f t="shared" si="719"/>
        <v>0</v>
      </c>
      <c r="CG341" s="3">
        <f t="shared" si="642"/>
        <v>0</v>
      </c>
      <c r="CH341" s="3">
        <f t="shared" si="643"/>
        <v>0</v>
      </c>
      <c r="CI341" s="3">
        <f>IF(CD341=0,0,IF(CF341-CG341=0,0,MIN(CF341-CG341,$D$1-$C341-SUMIF($J$15:CH$15,"Snowball",$J341:CH341))))</f>
        <v>0</v>
      </c>
      <c r="CJ341" s="3">
        <f t="shared" si="671"/>
        <v>0</v>
      </c>
      <c r="CK341" s="104">
        <f t="shared" si="720"/>
        <v>0</v>
      </c>
      <c r="CL341" s="3">
        <f t="shared" si="721"/>
        <v>0</v>
      </c>
      <c r="CM341" s="3">
        <f t="shared" si="722"/>
        <v>0</v>
      </c>
      <c r="CN341" s="3">
        <f t="shared" si="644"/>
        <v>0</v>
      </c>
      <c r="CO341" s="3">
        <f t="shared" si="645"/>
        <v>0</v>
      </c>
      <c r="CP341" s="3">
        <f>IF(CK341=0,0,IF(CM341-CN341=0,0,MIN(CM341-CN341,$D$1-$C341-SUMIF($J$15:CO$15,"Snowball",$J341:CO341))))</f>
        <v>0</v>
      </c>
      <c r="CQ341" s="3">
        <f t="shared" si="672"/>
        <v>0</v>
      </c>
      <c r="CR341" s="104">
        <f t="shared" si="723"/>
        <v>0</v>
      </c>
      <c r="CS341" s="3">
        <f t="shared" si="724"/>
        <v>0</v>
      </c>
      <c r="CT341" s="3">
        <f t="shared" si="725"/>
        <v>0</v>
      </c>
      <c r="CU341" s="3">
        <f t="shared" si="646"/>
        <v>0</v>
      </c>
      <c r="CV341" s="3">
        <f t="shared" si="647"/>
        <v>0</v>
      </c>
      <c r="CW341" s="3">
        <f>IF(CR341=0,0,IF(CT341-CU341=0,0,MIN(CT341-CU341,$D$1-$C341-SUMIF($J$15:CV$15,"Snowball",$J341:CV341))))</f>
        <v>0</v>
      </c>
      <c r="CX341" s="3">
        <f t="shared" si="673"/>
        <v>0</v>
      </c>
      <c r="CY341" s="104">
        <f t="shared" si="726"/>
        <v>0</v>
      </c>
      <c r="CZ341" s="3">
        <f t="shared" si="727"/>
        <v>0</v>
      </c>
      <c r="DA341" s="3">
        <f t="shared" si="728"/>
        <v>0</v>
      </c>
      <c r="DB341" s="3">
        <f t="shared" si="648"/>
        <v>0</v>
      </c>
      <c r="DC341" s="3">
        <f t="shared" si="649"/>
        <v>0</v>
      </c>
      <c r="DD341" s="3">
        <f>IF(CY341=0,0,IF(DA341-DB341=0,0,MIN(DA341-DB341,$D$1-$C341-SUMIF($J$15:DC$15,"Snowball",$J341:DC341))))</f>
        <v>0</v>
      </c>
      <c r="DE341" s="3">
        <f t="shared" si="674"/>
        <v>0</v>
      </c>
      <c r="DF341" s="104">
        <f t="shared" si="729"/>
        <v>0</v>
      </c>
      <c r="DG341" s="3">
        <f t="shared" si="730"/>
        <v>0</v>
      </c>
      <c r="DH341" s="3">
        <f t="shared" si="731"/>
        <v>0</v>
      </c>
      <c r="DI341" s="3">
        <f t="shared" si="650"/>
        <v>0</v>
      </c>
      <c r="DJ341" s="3">
        <f t="shared" si="651"/>
        <v>0</v>
      </c>
      <c r="DK341" s="3">
        <f>IF(DF341=0,0,IF(DH341-DI341=0,0,MIN(DH341-DI341,$D$1-$C341-SUMIF($J$15:DJ$15,"Snowball",$J341:DJ341))))</f>
        <v>0</v>
      </c>
      <c r="DL341" s="3">
        <f t="shared" si="675"/>
        <v>0</v>
      </c>
      <c r="DM341" s="104">
        <f t="shared" si="732"/>
        <v>0</v>
      </c>
      <c r="DN341" s="3">
        <f t="shared" si="733"/>
        <v>0</v>
      </c>
      <c r="DO341" s="3">
        <f t="shared" si="734"/>
        <v>0</v>
      </c>
      <c r="DP341" s="3">
        <f t="shared" si="652"/>
        <v>0</v>
      </c>
      <c r="DQ341" s="3">
        <f t="shared" si="653"/>
        <v>0</v>
      </c>
      <c r="DR341" s="3">
        <f>IF(DM341=0,0,IF(DO341-DP341=0,0,MIN(DO341-DP341,$D$1-$C341-SUMIF($J$15:DQ$15,"Snowball",$J341:DQ341))))</f>
        <v>0</v>
      </c>
      <c r="DS341" s="3">
        <f t="shared" si="676"/>
        <v>0</v>
      </c>
      <c r="DT341" s="104">
        <f t="shared" si="735"/>
        <v>0</v>
      </c>
      <c r="DU341" s="3">
        <f t="shared" si="736"/>
        <v>0</v>
      </c>
      <c r="DV341" s="3">
        <f t="shared" si="737"/>
        <v>0</v>
      </c>
      <c r="DW341" s="3">
        <f t="shared" si="654"/>
        <v>0</v>
      </c>
      <c r="DX341" s="3">
        <f t="shared" si="655"/>
        <v>0</v>
      </c>
      <c r="DY341" s="3">
        <f>IF(DT341=0,0,IF(DV341-DW341=0,0,MIN(DV341-DW341,$D$1-$C341-SUMIF($J$15:DX$15,"Snowball",$J341:DX341))))</f>
        <v>0</v>
      </c>
      <c r="DZ341" s="3">
        <f t="shared" si="677"/>
        <v>0</v>
      </c>
      <c r="EA341" s="104">
        <f t="shared" si="738"/>
        <v>0</v>
      </c>
      <c r="EB341" s="3">
        <f t="shared" si="739"/>
        <v>0</v>
      </c>
      <c r="EC341" s="3">
        <f t="shared" si="740"/>
        <v>0</v>
      </c>
      <c r="ED341" s="3">
        <f t="shared" si="656"/>
        <v>0</v>
      </c>
      <c r="EE341" s="3">
        <f t="shared" si="657"/>
        <v>0</v>
      </c>
      <c r="EF341" s="3">
        <f>IF(EA341=0,0,IF(EC341-ED341=0,0,MIN(EC341-ED341,$D$1-$C341-SUMIF($J$15:EE$15,"Snowball",$J341:EE341))))</f>
        <v>0</v>
      </c>
      <c r="EG341" s="3">
        <f t="shared" si="678"/>
        <v>0</v>
      </c>
      <c r="EH341" s="104">
        <f t="shared" si="741"/>
        <v>0</v>
      </c>
      <c r="EI341" s="3">
        <f t="shared" si="742"/>
        <v>0</v>
      </c>
      <c r="EJ341" s="3">
        <f t="shared" si="743"/>
        <v>0</v>
      </c>
      <c r="EK341" s="3">
        <f t="shared" si="658"/>
        <v>0</v>
      </c>
      <c r="EL341" s="3">
        <f t="shared" si="659"/>
        <v>0</v>
      </c>
      <c r="EM341" s="3">
        <f>IF(EH341=0,0,IF(EJ341-EK341=0,0,MIN(EJ341-EK341,$D$1-$C341-SUMIF($J$15:EL$15,"Snowball",$J341:EL341))))</f>
        <v>0</v>
      </c>
      <c r="EN341" s="3">
        <f t="shared" si="679"/>
        <v>0</v>
      </c>
    </row>
    <row r="342" spans="1:144" x14ac:dyDescent="0.25">
      <c r="A342" s="1" t="s">
        <v>342</v>
      </c>
      <c r="B342" s="76">
        <f t="shared" si="680"/>
        <v>0</v>
      </c>
      <c r="C342" s="3">
        <f t="shared" si="681"/>
        <v>0</v>
      </c>
      <c r="D342" s="101">
        <f t="shared" si="682"/>
        <v>0</v>
      </c>
      <c r="E342" s="104">
        <f t="shared" si="683"/>
        <v>0</v>
      </c>
      <c r="F342" s="3">
        <f t="shared" si="684"/>
        <v>0</v>
      </c>
      <c r="G342" s="3">
        <f t="shared" si="685"/>
        <v>0</v>
      </c>
      <c r="H342" s="3">
        <f t="shared" si="620"/>
        <v>0</v>
      </c>
      <c r="I342" s="3">
        <f t="shared" si="621"/>
        <v>0</v>
      </c>
      <c r="J342" s="3">
        <f t="shared" si="686"/>
        <v>0</v>
      </c>
      <c r="K342" s="3">
        <f t="shared" si="660"/>
        <v>0</v>
      </c>
      <c r="L342" s="104">
        <f t="shared" si="687"/>
        <v>0</v>
      </c>
      <c r="M342" s="3">
        <f t="shared" si="688"/>
        <v>0</v>
      </c>
      <c r="N342" s="3">
        <f t="shared" si="689"/>
        <v>0</v>
      </c>
      <c r="O342" s="3">
        <f t="shared" si="622"/>
        <v>0</v>
      </c>
      <c r="P342" s="3">
        <f t="shared" si="623"/>
        <v>0</v>
      </c>
      <c r="Q342" s="3">
        <f>IF(L342=0,0,IF(N342-O342=0,0,MIN(N342-O342,$D$1-$C342-SUMIF($J$15:P$15,"Snowball",$J342:P342))))</f>
        <v>0</v>
      </c>
      <c r="R342" s="3">
        <f t="shared" si="661"/>
        <v>0</v>
      </c>
      <c r="S342" s="104">
        <f t="shared" si="690"/>
        <v>0</v>
      </c>
      <c r="T342" s="3">
        <f t="shared" si="691"/>
        <v>0</v>
      </c>
      <c r="U342" s="3">
        <f t="shared" si="692"/>
        <v>0</v>
      </c>
      <c r="V342" s="3">
        <f t="shared" si="624"/>
        <v>0</v>
      </c>
      <c r="W342" s="3">
        <f t="shared" si="625"/>
        <v>0</v>
      </c>
      <c r="X342" s="3">
        <f>IF(S342=0,0,IF(U342-V342=0,0,MIN(U342-V342,$D$1-$C342-SUMIF($J$15:W$15,"Snowball",$J342:W342))))</f>
        <v>0</v>
      </c>
      <c r="Y342" s="3">
        <f t="shared" si="662"/>
        <v>0</v>
      </c>
      <c r="Z342" s="104">
        <f t="shared" si="693"/>
        <v>0</v>
      </c>
      <c r="AA342" s="3">
        <f t="shared" si="694"/>
        <v>0</v>
      </c>
      <c r="AB342" s="3">
        <f t="shared" si="695"/>
        <v>0</v>
      </c>
      <c r="AC342" s="3">
        <f t="shared" si="626"/>
        <v>0</v>
      </c>
      <c r="AD342" s="3">
        <f t="shared" si="627"/>
        <v>0</v>
      </c>
      <c r="AE342" s="3">
        <f>IF(Z342=0,0,IF(AB342-AC342=0,0,MIN(AB342-AC342,$D$1-$C342-SUMIF($J$15:AD$15,"Snowball",$J342:AD342))))</f>
        <v>0</v>
      </c>
      <c r="AF342" s="3">
        <f t="shared" si="663"/>
        <v>0</v>
      </c>
      <c r="AG342" s="104">
        <f t="shared" si="696"/>
        <v>0</v>
      </c>
      <c r="AH342" s="3">
        <f t="shared" si="697"/>
        <v>0</v>
      </c>
      <c r="AI342" s="3">
        <f t="shared" si="698"/>
        <v>0</v>
      </c>
      <c r="AJ342" s="3">
        <f t="shared" si="628"/>
        <v>0</v>
      </c>
      <c r="AK342" s="3">
        <f t="shared" si="629"/>
        <v>0</v>
      </c>
      <c r="AL342" s="3">
        <f>IF(AG342=0,0,IF(AI342-AJ342=0,0,MIN(AI342-AJ342,$D$1-$C342-SUMIF($J$15:AK$15,"Snowball",$J342:AK342))))</f>
        <v>0</v>
      </c>
      <c r="AM342" s="3">
        <f t="shared" si="664"/>
        <v>0</v>
      </c>
      <c r="AN342" s="104">
        <f t="shared" si="699"/>
        <v>0</v>
      </c>
      <c r="AO342" s="3">
        <f t="shared" si="700"/>
        <v>0</v>
      </c>
      <c r="AP342" s="3">
        <f t="shared" si="701"/>
        <v>0</v>
      </c>
      <c r="AQ342" s="3">
        <f t="shared" si="630"/>
        <v>0</v>
      </c>
      <c r="AR342" s="3">
        <f t="shared" si="631"/>
        <v>0</v>
      </c>
      <c r="AS342" s="3">
        <f>IF(AN342=0,0,IF(AP342-AQ342=0,0,MIN(AP342-AQ342,$D$1-$C342-SUMIF($J$15:AR$15,"Snowball",$J342:AR342))))</f>
        <v>0</v>
      </c>
      <c r="AT342" s="3">
        <f t="shared" si="665"/>
        <v>0</v>
      </c>
      <c r="AU342" s="104">
        <f t="shared" si="702"/>
        <v>0</v>
      </c>
      <c r="AV342" s="3">
        <f t="shared" si="703"/>
        <v>0</v>
      </c>
      <c r="AW342" s="3">
        <f t="shared" si="704"/>
        <v>0</v>
      </c>
      <c r="AX342" s="3">
        <f t="shared" si="632"/>
        <v>0</v>
      </c>
      <c r="AY342" s="3">
        <f t="shared" si="633"/>
        <v>0</v>
      </c>
      <c r="AZ342" s="3">
        <f>IF(AU342=0,0,IF(AW342-AX342=0,0,MIN(AW342-AX342,$D$1-$C342-SUMIF($J$15:AY$15,"Snowball",$J342:AY342))))</f>
        <v>0</v>
      </c>
      <c r="BA342" s="3">
        <f t="shared" si="666"/>
        <v>0</v>
      </c>
      <c r="BB342" s="104">
        <f t="shared" si="705"/>
        <v>0</v>
      </c>
      <c r="BC342" s="3">
        <f t="shared" si="706"/>
        <v>0</v>
      </c>
      <c r="BD342" s="3">
        <f t="shared" si="707"/>
        <v>0</v>
      </c>
      <c r="BE342" s="3">
        <f t="shared" si="634"/>
        <v>0</v>
      </c>
      <c r="BF342" s="3">
        <f t="shared" si="635"/>
        <v>0</v>
      </c>
      <c r="BG342" s="3">
        <f>IF(BB342=0,0,IF(BD342-BE342=0,0,MIN(BD342-BE342,$D$1-$C342-SUMIF($J$15:BF$15,"Snowball",$J342:BF342))))</f>
        <v>0</v>
      </c>
      <c r="BH342" s="3">
        <f t="shared" si="667"/>
        <v>0</v>
      </c>
      <c r="BI342" s="104">
        <f t="shared" si="708"/>
        <v>0</v>
      </c>
      <c r="BJ342" s="3">
        <f t="shared" si="709"/>
        <v>0</v>
      </c>
      <c r="BK342" s="3">
        <f t="shared" si="710"/>
        <v>0</v>
      </c>
      <c r="BL342" s="3">
        <f t="shared" si="636"/>
        <v>0</v>
      </c>
      <c r="BM342" s="3">
        <f t="shared" si="637"/>
        <v>0</v>
      </c>
      <c r="BN342" s="3">
        <f>IF(BI342=0,0,IF(BK342-BL342=0,0,MIN(BK342-BL342,$D$1-$C342-SUMIF($J$15:BM$15,"Snowball",$J342:BM342))))</f>
        <v>0</v>
      </c>
      <c r="BO342" s="3">
        <f t="shared" si="668"/>
        <v>0</v>
      </c>
      <c r="BP342" s="104">
        <f t="shared" si="711"/>
        <v>0</v>
      </c>
      <c r="BQ342" s="3">
        <f t="shared" si="712"/>
        <v>0</v>
      </c>
      <c r="BR342" s="3">
        <f t="shared" si="713"/>
        <v>0</v>
      </c>
      <c r="BS342" s="3">
        <f t="shared" si="638"/>
        <v>0</v>
      </c>
      <c r="BT342" s="3">
        <f t="shared" si="639"/>
        <v>0</v>
      </c>
      <c r="BU342" s="3">
        <f>IF(BP342=0,0,IF(BR342-BS342=0,0,MIN(BR342-BS342,$D$1-$C342-SUMIF($J$15:BT$15,"Snowball",$J342:BT342))))</f>
        <v>0</v>
      </c>
      <c r="BV342" s="3">
        <f t="shared" si="669"/>
        <v>0</v>
      </c>
      <c r="BW342" s="104">
        <f t="shared" si="714"/>
        <v>0</v>
      </c>
      <c r="BX342" s="3">
        <f t="shared" si="715"/>
        <v>0</v>
      </c>
      <c r="BY342" s="3">
        <f t="shared" si="716"/>
        <v>0</v>
      </c>
      <c r="BZ342" s="3">
        <f t="shared" si="640"/>
        <v>0</v>
      </c>
      <c r="CA342" s="3">
        <f t="shared" si="641"/>
        <v>0</v>
      </c>
      <c r="CB342" s="3">
        <f>IF(BW342=0,0,IF(BY342-BZ342=0,0,MIN(BY342-BZ342,$D$1-$C342-SUMIF($J$15:CA$15,"Snowball",$J342:CA342))))</f>
        <v>0</v>
      </c>
      <c r="CC342" s="3">
        <f t="shared" si="670"/>
        <v>0</v>
      </c>
      <c r="CD342" s="104">
        <f t="shared" si="717"/>
        <v>0</v>
      </c>
      <c r="CE342" s="3">
        <f t="shared" si="718"/>
        <v>0</v>
      </c>
      <c r="CF342" s="3">
        <f t="shared" si="719"/>
        <v>0</v>
      </c>
      <c r="CG342" s="3">
        <f t="shared" si="642"/>
        <v>0</v>
      </c>
      <c r="CH342" s="3">
        <f t="shared" si="643"/>
        <v>0</v>
      </c>
      <c r="CI342" s="3">
        <f>IF(CD342=0,0,IF(CF342-CG342=0,0,MIN(CF342-CG342,$D$1-$C342-SUMIF($J$15:CH$15,"Snowball",$J342:CH342))))</f>
        <v>0</v>
      </c>
      <c r="CJ342" s="3">
        <f t="shared" si="671"/>
        <v>0</v>
      </c>
      <c r="CK342" s="104">
        <f t="shared" si="720"/>
        <v>0</v>
      </c>
      <c r="CL342" s="3">
        <f t="shared" si="721"/>
        <v>0</v>
      </c>
      <c r="CM342" s="3">
        <f t="shared" si="722"/>
        <v>0</v>
      </c>
      <c r="CN342" s="3">
        <f t="shared" si="644"/>
        <v>0</v>
      </c>
      <c r="CO342" s="3">
        <f t="shared" si="645"/>
        <v>0</v>
      </c>
      <c r="CP342" s="3">
        <f>IF(CK342=0,0,IF(CM342-CN342=0,0,MIN(CM342-CN342,$D$1-$C342-SUMIF($J$15:CO$15,"Snowball",$J342:CO342))))</f>
        <v>0</v>
      </c>
      <c r="CQ342" s="3">
        <f t="shared" si="672"/>
        <v>0</v>
      </c>
      <c r="CR342" s="104">
        <f t="shared" si="723"/>
        <v>0</v>
      </c>
      <c r="CS342" s="3">
        <f t="shared" si="724"/>
        <v>0</v>
      </c>
      <c r="CT342" s="3">
        <f t="shared" si="725"/>
        <v>0</v>
      </c>
      <c r="CU342" s="3">
        <f t="shared" si="646"/>
        <v>0</v>
      </c>
      <c r="CV342" s="3">
        <f t="shared" si="647"/>
        <v>0</v>
      </c>
      <c r="CW342" s="3">
        <f>IF(CR342=0,0,IF(CT342-CU342=0,0,MIN(CT342-CU342,$D$1-$C342-SUMIF($J$15:CV$15,"Snowball",$J342:CV342))))</f>
        <v>0</v>
      </c>
      <c r="CX342" s="3">
        <f t="shared" si="673"/>
        <v>0</v>
      </c>
      <c r="CY342" s="104">
        <f t="shared" si="726"/>
        <v>0</v>
      </c>
      <c r="CZ342" s="3">
        <f t="shared" si="727"/>
        <v>0</v>
      </c>
      <c r="DA342" s="3">
        <f t="shared" si="728"/>
        <v>0</v>
      </c>
      <c r="DB342" s="3">
        <f t="shared" si="648"/>
        <v>0</v>
      </c>
      <c r="DC342" s="3">
        <f t="shared" si="649"/>
        <v>0</v>
      </c>
      <c r="DD342" s="3">
        <f>IF(CY342=0,0,IF(DA342-DB342=0,0,MIN(DA342-DB342,$D$1-$C342-SUMIF($J$15:DC$15,"Snowball",$J342:DC342))))</f>
        <v>0</v>
      </c>
      <c r="DE342" s="3">
        <f t="shared" si="674"/>
        <v>0</v>
      </c>
      <c r="DF342" s="104">
        <f t="shared" si="729"/>
        <v>0</v>
      </c>
      <c r="DG342" s="3">
        <f t="shared" si="730"/>
        <v>0</v>
      </c>
      <c r="DH342" s="3">
        <f t="shared" si="731"/>
        <v>0</v>
      </c>
      <c r="DI342" s="3">
        <f t="shared" si="650"/>
        <v>0</v>
      </c>
      <c r="DJ342" s="3">
        <f t="shared" si="651"/>
        <v>0</v>
      </c>
      <c r="DK342" s="3">
        <f>IF(DF342=0,0,IF(DH342-DI342=0,0,MIN(DH342-DI342,$D$1-$C342-SUMIF($J$15:DJ$15,"Snowball",$J342:DJ342))))</f>
        <v>0</v>
      </c>
      <c r="DL342" s="3">
        <f t="shared" si="675"/>
        <v>0</v>
      </c>
      <c r="DM342" s="104">
        <f t="shared" si="732"/>
        <v>0</v>
      </c>
      <c r="DN342" s="3">
        <f t="shared" si="733"/>
        <v>0</v>
      </c>
      <c r="DO342" s="3">
        <f t="shared" si="734"/>
        <v>0</v>
      </c>
      <c r="DP342" s="3">
        <f t="shared" si="652"/>
        <v>0</v>
      </c>
      <c r="DQ342" s="3">
        <f t="shared" si="653"/>
        <v>0</v>
      </c>
      <c r="DR342" s="3">
        <f>IF(DM342=0,0,IF(DO342-DP342=0,0,MIN(DO342-DP342,$D$1-$C342-SUMIF($J$15:DQ$15,"Snowball",$J342:DQ342))))</f>
        <v>0</v>
      </c>
      <c r="DS342" s="3">
        <f t="shared" si="676"/>
        <v>0</v>
      </c>
      <c r="DT342" s="104">
        <f t="shared" si="735"/>
        <v>0</v>
      </c>
      <c r="DU342" s="3">
        <f t="shared" si="736"/>
        <v>0</v>
      </c>
      <c r="DV342" s="3">
        <f t="shared" si="737"/>
        <v>0</v>
      </c>
      <c r="DW342" s="3">
        <f t="shared" si="654"/>
        <v>0</v>
      </c>
      <c r="DX342" s="3">
        <f t="shared" si="655"/>
        <v>0</v>
      </c>
      <c r="DY342" s="3">
        <f>IF(DT342=0,0,IF(DV342-DW342=0,0,MIN(DV342-DW342,$D$1-$C342-SUMIF($J$15:DX$15,"Snowball",$J342:DX342))))</f>
        <v>0</v>
      </c>
      <c r="DZ342" s="3">
        <f t="shared" si="677"/>
        <v>0</v>
      </c>
      <c r="EA342" s="104">
        <f t="shared" si="738"/>
        <v>0</v>
      </c>
      <c r="EB342" s="3">
        <f t="shared" si="739"/>
        <v>0</v>
      </c>
      <c r="EC342" s="3">
        <f t="shared" si="740"/>
        <v>0</v>
      </c>
      <c r="ED342" s="3">
        <f t="shared" si="656"/>
        <v>0</v>
      </c>
      <c r="EE342" s="3">
        <f t="shared" si="657"/>
        <v>0</v>
      </c>
      <c r="EF342" s="3">
        <f>IF(EA342=0,0,IF(EC342-ED342=0,0,MIN(EC342-ED342,$D$1-$C342-SUMIF($J$15:EE$15,"Snowball",$J342:EE342))))</f>
        <v>0</v>
      </c>
      <c r="EG342" s="3">
        <f t="shared" si="678"/>
        <v>0</v>
      </c>
      <c r="EH342" s="104">
        <f t="shared" si="741"/>
        <v>0</v>
      </c>
      <c r="EI342" s="3">
        <f t="shared" si="742"/>
        <v>0</v>
      </c>
      <c r="EJ342" s="3">
        <f t="shared" si="743"/>
        <v>0</v>
      </c>
      <c r="EK342" s="3">
        <f t="shared" si="658"/>
        <v>0</v>
      </c>
      <c r="EL342" s="3">
        <f t="shared" si="659"/>
        <v>0</v>
      </c>
      <c r="EM342" s="3">
        <f>IF(EH342=0,0,IF(EJ342-EK342=0,0,MIN(EJ342-EK342,$D$1-$C342-SUMIF($J$15:EL$15,"Snowball",$J342:EL342))))</f>
        <v>0</v>
      </c>
      <c r="EN342" s="3">
        <f t="shared" si="679"/>
        <v>0</v>
      </c>
    </row>
    <row r="343" spans="1:144" x14ac:dyDescent="0.25">
      <c r="A343" s="1" t="s">
        <v>343</v>
      </c>
      <c r="B343" s="76">
        <f t="shared" si="680"/>
        <v>0</v>
      </c>
      <c r="C343" s="3">
        <f t="shared" si="681"/>
        <v>0</v>
      </c>
      <c r="D343" s="101">
        <f t="shared" si="682"/>
        <v>0</v>
      </c>
      <c r="E343" s="104">
        <f t="shared" si="683"/>
        <v>0</v>
      </c>
      <c r="F343" s="3">
        <f t="shared" si="684"/>
        <v>0</v>
      </c>
      <c r="G343" s="3">
        <f t="shared" si="685"/>
        <v>0</v>
      </c>
      <c r="H343" s="3">
        <f t="shared" si="620"/>
        <v>0</v>
      </c>
      <c r="I343" s="3">
        <f t="shared" si="621"/>
        <v>0</v>
      </c>
      <c r="J343" s="3">
        <f t="shared" si="686"/>
        <v>0</v>
      </c>
      <c r="K343" s="3">
        <f t="shared" si="660"/>
        <v>0</v>
      </c>
      <c r="L343" s="104">
        <f t="shared" si="687"/>
        <v>0</v>
      </c>
      <c r="M343" s="3">
        <f t="shared" si="688"/>
        <v>0</v>
      </c>
      <c r="N343" s="3">
        <f t="shared" si="689"/>
        <v>0</v>
      </c>
      <c r="O343" s="3">
        <f t="shared" si="622"/>
        <v>0</v>
      </c>
      <c r="P343" s="3">
        <f t="shared" si="623"/>
        <v>0</v>
      </c>
      <c r="Q343" s="3">
        <f>IF(L343=0,0,IF(N343-O343=0,0,MIN(N343-O343,$D$1-$C343-SUMIF($J$15:P$15,"Snowball",$J343:P343))))</f>
        <v>0</v>
      </c>
      <c r="R343" s="3">
        <f t="shared" si="661"/>
        <v>0</v>
      </c>
      <c r="S343" s="104">
        <f t="shared" si="690"/>
        <v>0</v>
      </c>
      <c r="T343" s="3">
        <f t="shared" si="691"/>
        <v>0</v>
      </c>
      <c r="U343" s="3">
        <f t="shared" si="692"/>
        <v>0</v>
      </c>
      <c r="V343" s="3">
        <f t="shared" si="624"/>
        <v>0</v>
      </c>
      <c r="W343" s="3">
        <f t="shared" si="625"/>
        <v>0</v>
      </c>
      <c r="X343" s="3">
        <f>IF(S343=0,0,IF(U343-V343=0,0,MIN(U343-V343,$D$1-$C343-SUMIF($J$15:W$15,"Snowball",$J343:W343))))</f>
        <v>0</v>
      </c>
      <c r="Y343" s="3">
        <f t="shared" si="662"/>
        <v>0</v>
      </c>
      <c r="Z343" s="104">
        <f t="shared" si="693"/>
        <v>0</v>
      </c>
      <c r="AA343" s="3">
        <f t="shared" si="694"/>
        <v>0</v>
      </c>
      <c r="AB343" s="3">
        <f t="shared" si="695"/>
        <v>0</v>
      </c>
      <c r="AC343" s="3">
        <f t="shared" si="626"/>
        <v>0</v>
      </c>
      <c r="AD343" s="3">
        <f t="shared" si="627"/>
        <v>0</v>
      </c>
      <c r="AE343" s="3">
        <f>IF(Z343=0,0,IF(AB343-AC343=0,0,MIN(AB343-AC343,$D$1-$C343-SUMIF($J$15:AD$15,"Snowball",$J343:AD343))))</f>
        <v>0</v>
      </c>
      <c r="AF343" s="3">
        <f t="shared" si="663"/>
        <v>0</v>
      </c>
      <c r="AG343" s="104">
        <f t="shared" si="696"/>
        <v>0</v>
      </c>
      <c r="AH343" s="3">
        <f t="shared" si="697"/>
        <v>0</v>
      </c>
      <c r="AI343" s="3">
        <f t="shared" si="698"/>
        <v>0</v>
      </c>
      <c r="AJ343" s="3">
        <f t="shared" si="628"/>
        <v>0</v>
      </c>
      <c r="AK343" s="3">
        <f t="shared" si="629"/>
        <v>0</v>
      </c>
      <c r="AL343" s="3">
        <f>IF(AG343=0,0,IF(AI343-AJ343=0,0,MIN(AI343-AJ343,$D$1-$C343-SUMIF($J$15:AK$15,"Snowball",$J343:AK343))))</f>
        <v>0</v>
      </c>
      <c r="AM343" s="3">
        <f t="shared" si="664"/>
        <v>0</v>
      </c>
      <c r="AN343" s="104">
        <f t="shared" si="699"/>
        <v>0</v>
      </c>
      <c r="AO343" s="3">
        <f t="shared" si="700"/>
        <v>0</v>
      </c>
      <c r="AP343" s="3">
        <f t="shared" si="701"/>
        <v>0</v>
      </c>
      <c r="AQ343" s="3">
        <f t="shared" si="630"/>
        <v>0</v>
      </c>
      <c r="AR343" s="3">
        <f t="shared" si="631"/>
        <v>0</v>
      </c>
      <c r="AS343" s="3">
        <f>IF(AN343=0,0,IF(AP343-AQ343=0,0,MIN(AP343-AQ343,$D$1-$C343-SUMIF($J$15:AR$15,"Snowball",$J343:AR343))))</f>
        <v>0</v>
      </c>
      <c r="AT343" s="3">
        <f t="shared" si="665"/>
        <v>0</v>
      </c>
      <c r="AU343" s="104">
        <f t="shared" si="702"/>
        <v>0</v>
      </c>
      <c r="AV343" s="3">
        <f t="shared" si="703"/>
        <v>0</v>
      </c>
      <c r="AW343" s="3">
        <f t="shared" si="704"/>
        <v>0</v>
      </c>
      <c r="AX343" s="3">
        <f t="shared" si="632"/>
        <v>0</v>
      </c>
      <c r="AY343" s="3">
        <f t="shared" si="633"/>
        <v>0</v>
      </c>
      <c r="AZ343" s="3">
        <f>IF(AU343=0,0,IF(AW343-AX343=0,0,MIN(AW343-AX343,$D$1-$C343-SUMIF($J$15:AY$15,"Snowball",$J343:AY343))))</f>
        <v>0</v>
      </c>
      <c r="BA343" s="3">
        <f t="shared" si="666"/>
        <v>0</v>
      </c>
      <c r="BB343" s="104">
        <f t="shared" si="705"/>
        <v>0</v>
      </c>
      <c r="BC343" s="3">
        <f t="shared" si="706"/>
        <v>0</v>
      </c>
      <c r="BD343" s="3">
        <f t="shared" si="707"/>
        <v>0</v>
      </c>
      <c r="BE343" s="3">
        <f t="shared" si="634"/>
        <v>0</v>
      </c>
      <c r="BF343" s="3">
        <f t="shared" si="635"/>
        <v>0</v>
      </c>
      <c r="BG343" s="3">
        <f>IF(BB343=0,0,IF(BD343-BE343=0,0,MIN(BD343-BE343,$D$1-$C343-SUMIF($J$15:BF$15,"Snowball",$J343:BF343))))</f>
        <v>0</v>
      </c>
      <c r="BH343" s="3">
        <f t="shared" si="667"/>
        <v>0</v>
      </c>
      <c r="BI343" s="104">
        <f t="shared" si="708"/>
        <v>0</v>
      </c>
      <c r="BJ343" s="3">
        <f t="shared" si="709"/>
        <v>0</v>
      </c>
      <c r="BK343" s="3">
        <f t="shared" si="710"/>
        <v>0</v>
      </c>
      <c r="BL343" s="3">
        <f t="shared" si="636"/>
        <v>0</v>
      </c>
      <c r="BM343" s="3">
        <f t="shared" si="637"/>
        <v>0</v>
      </c>
      <c r="BN343" s="3">
        <f>IF(BI343=0,0,IF(BK343-BL343=0,0,MIN(BK343-BL343,$D$1-$C343-SUMIF($J$15:BM$15,"Snowball",$J343:BM343))))</f>
        <v>0</v>
      </c>
      <c r="BO343" s="3">
        <f t="shared" si="668"/>
        <v>0</v>
      </c>
      <c r="BP343" s="104">
        <f t="shared" si="711"/>
        <v>0</v>
      </c>
      <c r="BQ343" s="3">
        <f t="shared" si="712"/>
        <v>0</v>
      </c>
      <c r="BR343" s="3">
        <f t="shared" si="713"/>
        <v>0</v>
      </c>
      <c r="BS343" s="3">
        <f t="shared" si="638"/>
        <v>0</v>
      </c>
      <c r="BT343" s="3">
        <f t="shared" si="639"/>
        <v>0</v>
      </c>
      <c r="BU343" s="3">
        <f>IF(BP343=0,0,IF(BR343-BS343=0,0,MIN(BR343-BS343,$D$1-$C343-SUMIF($J$15:BT$15,"Snowball",$J343:BT343))))</f>
        <v>0</v>
      </c>
      <c r="BV343" s="3">
        <f t="shared" si="669"/>
        <v>0</v>
      </c>
      <c r="BW343" s="104">
        <f t="shared" si="714"/>
        <v>0</v>
      </c>
      <c r="BX343" s="3">
        <f t="shared" si="715"/>
        <v>0</v>
      </c>
      <c r="BY343" s="3">
        <f t="shared" si="716"/>
        <v>0</v>
      </c>
      <c r="BZ343" s="3">
        <f t="shared" si="640"/>
        <v>0</v>
      </c>
      <c r="CA343" s="3">
        <f t="shared" si="641"/>
        <v>0</v>
      </c>
      <c r="CB343" s="3">
        <f>IF(BW343=0,0,IF(BY343-BZ343=0,0,MIN(BY343-BZ343,$D$1-$C343-SUMIF($J$15:CA$15,"Snowball",$J343:CA343))))</f>
        <v>0</v>
      </c>
      <c r="CC343" s="3">
        <f t="shared" si="670"/>
        <v>0</v>
      </c>
      <c r="CD343" s="104">
        <f t="shared" si="717"/>
        <v>0</v>
      </c>
      <c r="CE343" s="3">
        <f t="shared" si="718"/>
        <v>0</v>
      </c>
      <c r="CF343" s="3">
        <f t="shared" si="719"/>
        <v>0</v>
      </c>
      <c r="CG343" s="3">
        <f t="shared" si="642"/>
        <v>0</v>
      </c>
      <c r="CH343" s="3">
        <f t="shared" si="643"/>
        <v>0</v>
      </c>
      <c r="CI343" s="3">
        <f>IF(CD343=0,0,IF(CF343-CG343=0,0,MIN(CF343-CG343,$D$1-$C343-SUMIF($J$15:CH$15,"Snowball",$J343:CH343))))</f>
        <v>0</v>
      </c>
      <c r="CJ343" s="3">
        <f t="shared" si="671"/>
        <v>0</v>
      </c>
      <c r="CK343" s="104">
        <f t="shared" si="720"/>
        <v>0</v>
      </c>
      <c r="CL343" s="3">
        <f t="shared" si="721"/>
        <v>0</v>
      </c>
      <c r="CM343" s="3">
        <f t="shared" si="722"/>
        <v>0</v>
      </c>
      <c r="CN343" s="3">
        <f t="shared" si="644"/>
        <v>0</v>
      </c>
      <c r="CO343" s="3">
        <f t="shared" si="645"/>
        <v>0</v>
      </c>
      <c r="CP343" s="3">
        <f>IF(CK343=0,0,IF(CM343-CN343=0,0,MIN(CM343-CN343,$D$1-$C343-SUMIF($J$15:CO$15,"Snowball",$J343:CO343))))</f>
        <v>0</v>
      </c>
      <c r="CQ343" s="3">
        <f t="shared" si="672"/>
        <v>0</v>
      </c>
      <c r="CR343" s="104">
        <f t="shared" si="723"/>
        <v>0</v>
      </c>
      <c r="CS343" s="3">
        <f t="shared" si="724"/>
        <v>0</v>
      </c>
      <c r="CT343" s="3">
        <f t="shared" si="725"/>
        <v>0</v>
      </c>
      <c r="CU343" s="3">
        <f t="shared" si="646"/>
        <v>0</v>
      </c>
      <c r="CV343" s="3">
        <f t="shared" si="647"/>
        <v>0</v>
      </c>
      <c r="CW343" s="3">
        <f>IF(CR343=0,0,IF(CT343-CU343=0,0,MIN(CT343-CU343,$D$1-$C343-SUMIF($J$15:CV$15,"Snowball",$J343:CV343))))</f>
        <v>0</v>
      </c>
      <c r="CX343" s="3">
        <f t="shared" si="673"/>
        <v>0</v>
      </c>
      <c r="CY343" s="104">
        <f t="shared" si="726"/>
        <v>0</v>
      </c>
      <c r="CZ343" s="3">
        <f t="shared" si="727"/>
        <v>0</v>
      </c>
      <c r="DA343" s="3">
        <f t="shared" si="728"/>
        <v>0</v>
      </c>
      <c r="DB343" s="3">
        <f t="shared" si="648"/>
        <v>0</v>
      </c>
      <c r="DC343" s="3">
        <f t="shared" si="649"/>
        <v>0</v>
      </c>
      <c r="DD343" s="3">
        <f>IF(CY343=0,0,IF(DA343-DB343=0,0,MIN(DA343-DB343,$D$1-$C343-SUMIF($J$15:DC$15,"Snowball",$J343:DC343))))</f>
        <v>0</v>
      </c>
      <c r="DE343" s="3">
        <f t="shared" si="674"/>
        <v>0</v>
      </c>
      <c r="DF343" s="104">
        <f t="shared" si="729"/>
        <v>0</v>
      </c>
      <c r="DG343" s="3">
        <f t="shared" si="730"/>
        <v>0</v>
      </c>
      <c r="DH343" s="3">
        <f t="shared" si="731"/>
        <v>0</v>
      </c>
      <c r="DI343" s="3">
        <f t="shared" si="650"/>
        <v>0</v>
      </c>
      <c r="DJ343" s="3">
        <f t="shared" si="651"/>
        <v>0</v>
      </c>
      <c r="DK343" s="3">
        <f>IF(DF343=0,0,IF(DH343-DI343=0,0,MIN(DH343-DI343,$D$1-$C343-SUMIF($J$15:DJ$15,"Snowball",$J343:DJ343))))</f>
        <v>0</v>
      </c>
      <c r="DL343" s="3">
        <f t="shared" si="675"/>
        <v>0</v>
      </c>
      <c r="DM343" s="104">
        <f t="shared" si="732"/>
        <v>0</v>
      </c>
      <c r="DN343" s="3">
        <f t="shared" si="733"/>
        <v>0</v>
      </c>
      <c r="DO343" s="3">
        <f t="shared" si="734"/>
        <v>0</v>
      </c>
      <c r="DP343" s="3">
        <f t="shared" si="652"/>
        <v>0</v>
      </c>
      <c r="DQ343" s="3">
        <f t="shared" si="653"/>
        <v>0</v>
      </c>
      <c r="DR343" s="3">
        <f>IF(DM343=0,0,IF(DO343-DP343=0,0,MIN(DO343-DP343,$D$1-$C343-SUMIF($J$15:DQ$15,"Snowball",$J343:DQ343))))</f>
        <v>0</v>
      </c>
      <c r="DS343" s="3">
        <f t="shared" si="676"/>
        <v>0</v>
      </c>
      <c r="DT343" s="104">
        <f t="shared" si="735"/>
        <v>0</v>
      </c>
      <c r="DU343" s="3">
        <f t="shared" si="736"/>
        <v>0</v>
      </c>
      <c r="DV343" s="3">
        <f t="shared" si="737"/>
        <v>0</v>
      </c>
      <c r="DW343" s="3">
        <f t="shared" si="654"/>
        <v>0</v>
      </c>
      <c r="DX343" s="3">
        <f t="shared" si="655"/>
        <v>0</v>
      </c>
      <c r="DY343" s="3">
        <f>IF(DT343=0,0,IF(DV343-DW343=0,0,MIN(DV343-DW343,$D$1-$C343-SUMIF($J$15:DX$15,"Snowball",$J343:DX343))))</f>
        <v>0</v>
      </c>
      <c r="DZ343" s="3">
        <f t="shared" si="677"/>
        <v>0</v>
      </c>
      <c r="EA343" s="104">
        <f t="shared" si="738"/>
        <v>0</v>
      </c>
      <c r="EB343" s="3">
        <f t="shared" si="739"/>
        <v>0</v>
      </c>
      <c r="EC343" s="3">
        <f t="shared" si="740"/>
        <v>0</v>
      </c>
      <c r="ED343" s="3">
        <f t="shared" si="656"/>
        <v>0</v>
      </c>
      <c r="EE343" s="3">
        <f t="shared" si="657"/>
        <v>0</v>
      </c>
      <c r="EF343" s="3">
        <f>IF(EA343=0,0,IF(EC343-ED343=0,0,MIN(EC343-ED343,$D$1-$C343-SUMIF($J$15:EE$15,"Snowball",$J343:EE343))))</f>
        <v>0</v>
      </c>
      <c r="EG343" s="3">
        <f t="shared" si="678"/>
        <v>0</v>
      </c>
      <c r="EH343" s="104">
        <f t="shared" si="741"/>
        <v>0</v>
      </c>
      <c r="EI343" s="3">
        <f t="shared" si="742"/>
        <v>0</v>
      </c>
      <c r="EJ343" s="3">
        <f t="shared" si="743"/>
        <v>0</v>
      </c>
      <c r="EK343" s="3">
        <f t="shared" si="658"/>
        <v>0</v>
      </c>
      <c r="EL343" s="3">
        <f t="shared" si="659"/>
        <v>0</v>
      </c>
      <c r="EM343" s="3">
        <f>IF(EH343=0,0,IF(EJ343-EK343=0,0,MIN(EJ343-EK343,$D$1-$C343-SUMIF($J$15:EL$15,"Snowball",$J343:EL343))))</f>
        <v>0</v>
      </c>
      <c r="EN343" s="3">
        <f t="shared" si="679"/>
        <v>0</v>
      </c>
    </row>
    <row r="344" spans="1:144" x14ac:dyDescent="0.25">
      <c r="A344" s="1" t="s">
        <v>344</v>
      </c>
      <c r="B344" s="76">
        <f t="shared" si="680"/>
        <v>0</v>
      </c>
      <c r="C344" s="3">
        <f t="shared" si="681"/>
        <v>0</v>
      </c>
      <c r="D344" s="101">
        <f t="shared" si="682"/>
        <v>0</v>
      </c>
      <c r="E344" s="104">
        <f t="shared" si="683"/>
        <v>0</v>
      </c>
      <c r="F344" s="3">
        <f t="shared" si="684"/>
        <v>0</v>
      </c>
      <c r="G344" s="3">
        <f t="shared" si="685"/>
        <v>0</v>
      </c>
      <c r="H344" s="3">
        <f t="shared" si="620"/>
        <v>0</v>
      </c>
      <c r="I344" s="3">
        <f t="shared" si="621"/>
        <v>0</v>
      </c>
      <c r="J344" s="3">
        <f t="shared" si="686"/>
        <v>0</v>
      </c>
      <c r="K344" s="3">
        <f t="shared" si="660"/>
        <v>0</v>
      </c>
      <c r="L344" s="104">
        <f t="shared" si="687"/>
        <v>0</v>
      </c>
      <c r="M344" s="3">
        <f t="shared" si="688"/>
        <v>0</v>
      </c>
      <c r="N344" s="3">
        <f t="shared" si="689"/>
        <v>0</v>
      </c>
      <c r="O344" s="3">
        <f t="shared" si="622"/>
        <v>0</v>
      </c>
      <c r="P344" s="3">
        <f t="shared" si="623"/>
        <v>0</v>
      </c>
      <c r="Q344" s="3">
        <f>IF(L344=0,0,IF(N344-O344=0,0,MIN(N344-O344,$D$1-$C344-SUMIF($J$15:P$15,"Snowball",$J344:P344))))</f>
        <v>0</v>
      </c>
      <c r="R344" s="3">
        <f t="shared" si="661"/>
        <v>0</v>
      </c>
      <c r="S344" s="104">
        <f t="shared" si="690"/>
        <v>0</v>
      </c>
      <c r="T344" s="3">
        <f t="shared" si="691"/>
        <v>0</v>
      </c>
      <c r="U344" s="3">
        <f t="shared" si="692"/>
        <v>0</v>
      </c>
      <c r="V344" s="3">
        <f t="shared" si="624"/>
        <v>0</v>
      </c>
      <c r="W344" s="3">
        <f t="shared" si="625"/>
        <v>0</v>
      </c>
      <c r="X344" s="3">
        <f>IF(S344=0,0,IF(U344-V344=0,0,MIN(U344-V344,$D$1-$C344-SUMIF($J$15:W$15,"Snowball",$J344:W344))))</f>
        <v>0</v>
      </c>
      <c r="Y344" s="3">
        <f t="shared" si="662"/>
        <v>0</v>
      </c>
      <c r="Z344" s="104">
        <f t="shared" si="693"/>
        <v>0</v>
      </c>
      <c r="AA344" s="3">
        <f t="shared" si="694"/>
        <v>0</v>
      </c>
      <c r="AB344" s="3">
        <f t="shared" si="695"/>
        <v>0</v>
      </c>
      <c r="AC344" s="3">
        <f t="shared" si="626"/>
        <v>0</v>
      </c>
      <c r="AD344" s="3">
        <f t="shared" si="627"/>
        <v>0</v>
      </c>
      <c r="AE344" s="3">
        <f>IF(Z344=0,0,IF(AB344-AC344=0,0,MIN(AB344-AC344,$D$1-$C344-SUMIF($J$15:AD$15,"Snowball",$J344:AD344))))</f>
        <v>0</v>
      </c>
      <c r="AF344" s="3">
        <f t="shared" si="663"/>
        <v>0</v>
      </c>
      <c r="AG344" s="104">
        <f t="shared" si="696"/>
        <v>0</v>
      </c>
      <c r="AH344" s="3">
        <f t="shared" si="697"/>
        <v>0</v>
      </c>
      <c r="AI344" s="3">
        <f t="shared" si="698"/>
        <v>0</v>
      </c>
      <c r="AJ344" s="3">
        <f t="shared" si="628"/>
        <v>0</v>
      </c>
      <c r="AK344" s="3">
        <f t="shared" si="629"/>
        <v>0</v>
      </c>
      <c r="AL344" s="3">
        <f>IF(AG344=0,0,IF(AI344-AJ344=0,0,MIN(AI344-AJ344,$D$1-$C344-SUMIF($J$15:AK$15,"Snowball",$J344:AK344))))</f>
        <v>0</v>
      </c>
      <c r="AM344" s="3">
        <f t="shared" si="664"/>
        <v>0</v>
      </c>
      <c r="AN344" s="104">
        <f t="shared" si="699"/>
        <v>0</v>
      </c>
      <c r="AO344" s="3">
        <f t="shared" si="700"/>
        <v>0</v>
      </c>
      <c r="AP344" s="3">
        <f t="shared" si="701"/>
        <v>0</v>
      </c>
      <c r="AQ344" s="3">
        <f t="shared" si="630"/>
        <v>0</v>
      </c>
      <c r="AR344" s="3">
        <f t="shared" si="631"/>
        <v>0</v>
      </c>
      <c r="AS344" s="3">
        <f>IF(AN344=0,0,IF(AP344-AQ344=0,0,MIN(AP344-AQ344,$D$1-$C344-SUMIF($J$15:AR$15,"Snowball",$J344:AR344))))</f>
        <v>0</v>
      </c>
      <c r="AT344" s="3">
        <f t="shared" si="665"/>
        <v>0</v>
      </c>
      <c r="AU344" s="104">
        <f t="shared" si="702"/>
        <v>0</v>
      </c>
      <c r="AV344" s="3">
        <f t="shared" si="703"/>
        <v>0</v>
      </c>
      <c r="AW344" s="3">
        <f t="shared" si="704"/>
        <v>0</v>
      </c>
      <c r="AX344" s="3">
        <f t="shared" si="632"/>
        <v>0</v>
      </c>
      <c r="AY344" s="3">
        <f t="shared" si="633"/>
        <v>0</v>
      </c>
      <c r="AZ344" s="3">
        <f>IF(AU344=0,0,IF(AW344-AX344=0,0,MIN(AW344-AX344,$D$1-$C344-SUMIF($J$15:AY$15,"Snowball",$J344:AY344))))</f>
        <v>0</v>
      </c>
      <c r="BA344" s="3">
        <f t="shared" si="666"/>
        <v>0</v>
      </c>
      <c r="BB344" s="104">
        <f t="shared" si="705"/>
        <v>0</v>
      </c>
      <c r="BC344" s="3">
        <f t="shared" si="706"/>
        <v>0</v>
      </c>
      <c r="BD344" s="3">
        <f t="shared" si="707"/>
        <v>0</v>
      </c>
      <c r="BE344" s="3">
        <f t="shared" si="634"/>
        <v>0</v>
      </c>
      <c r="BF344" s="3">
        <f t="shared" si="635"/>
        <v>0</v>
      </c>
      <c r="BG344" s="3">
        <f>IF(BB344=0,0,IF(BD344-BE344=0,0,MIN(BD344-BE344,$D$1-$C344-SUMIF($J$15:BF$15,"Snowball",$J344:BF344))))</f>
        <v>0</v>
      </c>
      <c r="BH344" s="3">
        <f t="shared" si="667"/>
        <v>0</v>
      </c>
      <c r="BI344" s="104">
        <f t="shared" si="708"/>
        <v>0</v>
      </c>
      <c r="BJ344" s="3">
        <f t="shared" si="709"/>
        <v>0</v>
      </c>
      <c r="BK344" s="3">
        <f t="shared" si="710"/>
        <v>0</v>
      </c>
      <c r="BL344" s="3">
        <f t="shared" si="636"/>
        <v>0</v>
      </c>
      <c r="BM344" s="3">
        <f t="shared" si="637"/>
        <v>0</v>
      </c>
      <c r="BN344" s="3">
        <f>IF(BI344=0,0,IF(BK344-BL344=0,0,MIN(BK344-BL344,$D$1-$C344-SUMIF($J$15:BM$15,"Snowball",$J344:BM344))))</f>
        <v>0</v>
      </c>
      <c r="BO344" s="3">
        <f t="shared" si="668"/>
        <v>0</v>
      </c>
      <c r="BP344" s="104">
        <f t="shared" si="711"/>
        <v>0</v>
      </c>
      <c r="BQ344" s="3">
        <f t="shared" si="712"/>
        <v>0</v>
      </c>
      <c r="BR344" s="3">
        <f t="shared" si="713"/>
        <v>0</v>
      </c>
      <c r="BS344" s="3">
        <f t="shared" si="638"/>
        <v>0</v>
      </c>
      <c r="BT344" s="3">
        <f t="shared" si="639"/>
        <v>0</v>
      </c>
      <c r="BU344" s="3">
        <f>IF(BP344=0,0,IF(BR344-BS344=0,0,MIN(BR344-BS344,$D$1-$C344-SUMIF($J$15:BT$15,"Snowball",$J344:BT344))))</f>
        <v>0</v>
      </c>
      <c r="BV344" s="3">
        <f t="shared" si="669"/>
        <v>0</v>
      </c>
      <c r="BW344" s="104">
        <f t="shared" si="714"/>
        <v>0</v>
      </c>
      <c r="BX344" s="3">
        <f t="shared" si="715"/>
        <v>0</v>
      </c>
      <c r="BY344" s="3">
        <f t="shared" si="716"/>
        <v>0</v>
      </c>
      <c r="BZ344" s="3">
        <f t="shared" si="640"/>
        <v>0</v>
      </c>
      <c r="CA344" s="3">
        <f t="shared" si="641"/>
        <v>0</v>
      </c>
      <c r="CB344" s="3">
        <f>IF(BW344=0,0,IF(BY344-BZ344=0,0,MIN(BY344-BZ344,$D$1-$C344-SUMIF($J$15:CA$15,"Snowball",$J344:CA344))))</f>
        <v>0</v>
      </c>
      <c r="CC344" s="3">
        <f t="shared" si="670"/>
        <v>0</v>
      </c>
      <c r="CD344" s="104">
        <f t="shared" si="717"/>
        <v>0</v>
      </c>
      <c r="CE344" s="3">
        <f t="shared" si="718"/>
        <v>0</v>
      </c>
      <c r="CF344" s="3">
        <f t="shared" si="719"/>
        <v>0</v>
      </c>
      <c r="CG344" s="3">
        <f t="shared" si="642"/>
        <v>0</v>
      </c>
      <c r="CH344" s="3">
        <f t="shared" si="643"/>
        <v>0</v>
      </c>
      <c r="CI344" s="3">
        <f>IF(CD344=0,0,IF(CF344-CG344=0,0,MIN(CF344-CG344,$D$1-$C344-SUMIF($J$15:CH$15,"Snowball",$J344:CH344))))</f>
        <v>0</v>
      </c>
      <c r="CJ344" s="3">
        <f t="shared" si="671"/>
        <v>0</v>
      </c>
      <c r="CK344" s="104">
        <f t="shared" si="720"/>
        <v>0</v>
      </c>
      <c r="CL344" s="3">
        <f t="shared" si="721"/>
        <v>0</v>
      </c>
      <c r="CM344" s="3">
        <f t="shared" si="722"/>
        <v>0</v>
      </c>
      <c r="CN344" s="3">
        <f t="shared" si="644"/>
        <v>0</v>
      </c>
      <c r="CO344" s="3">
        <f t="shared" si="645"/>
        <v>0</v>
      </c>
      <c r="CP344" s="3">
        <f>IF(CK344=0,0,IF(CM344-CN344=0,0,MIN(CM344-CN344,$D$1-$C344-SUMIF($J$15:CO$15,"Snowball",$J344:CO344))))</f>
        <v>0</v>
      </c>
      <c r="CQ344" s="3">
        <f t="shared" si="672"/>
        <v>0</v>
      </c>
      <c r="CR344" s="104">
        <f t="shared" si="723"/>
        <v>0</v>
      </c>
      <c r="CS344" s="3">
        <f t="shared" si="724"/>
        <v>0</v>
      </c>
      <c r="CT344" s="3">
        <f t="shared" si="725"/>
        <v>0</v>
      </c>
      <c r="CU344" s="3">
        <f t="shared" si="646"/>
        <v>0</v>
      </c>
      <c r="CV344" s="3">
        <f t="shared" si="647"/>
        <v>0</v>
      </c>
      <c r="CW344" s="3">
        <f>IF(CR344=0,0,IF(CT344-CU344=0,0,MIN(CT344-CU344,$D$1-$C344-SUMIF($J$15:CV$15,"Snowball",$J344:CV344))))</f>
        <v>0</v>
      </c>
      <c r="CX344" s="3">
        <f t="shared" si="673"/>
        <v>0</v>
      </c>
      <c r="CY344" s="104">
        <f t="shared" si="726"/>
        <v>0</v>
      </c>
      <c r="CZ344" s="3">
        <f t="shared" si="727"/>
        <v>0</v>
      </c>
      <c r="DA344" s="3">
        <f t="shared" si="728"/>
        <v>0</v>
      </c>
      <c r="DB344" s="3">
        <f t="shared" si="648"/>
        <v>0</v>
      </c>
      <c r="DC344" s="3">
        <f t="shared" si="649"/>
        <v>0</v>
      </c>
      <c r="DD344" s="3">
        <f>IF(CY344=0,0,IF(DA344-DB344=0,0,MIN(DA344-DB344,$D$1-$C344-SUMIF($J$15:DC$15,"Snowball",$J344:DC344))))</f>
        <v>0</v>
      </c>
      <c r="DE344" s="3">
        <f t="shared" si="674"/>
        <v>0</v>
      </c>
      <c r="DF344" s="104">
        <f t="shared" si="729"/>
        <v>0</v>
      </c>
      <c r="DG344" s="3">
        <f t="shared" si="730"/>
        <v>0</v>
      </c>
      <c r="DH344" s="3">
        <f t="shared" si="731"/>
        <v>0</v>
      </c>
      <c r="DI344" s="3">
        <f t="shared" si="650"/>
        <v>0</v>
      </c>
      <c r="DJ344" s="3">
        <f t="shared" si="651"/>
        <v>0</v>
      </c>
      <c r="DK344" s="3">
        <f>IF(DF344=0,0,IF(DH344-DI344=0,0,MIN(DH344-DI344,$D$1-$C344-SUMIF($J$15:DJ$15,"Snowball",$J344:DJ344))))</f>
        <v>0</v>
      </c>
      <c r="DL344" s="3">
        <f t="shared" si="675"/>
        <v>0</v>
      </c>
      <c r="DM344" s="104">
        <f t="shared" si="732"/>
        <v>0</v>
      </c>
      <c r="DN344" s="3">
        <f t="shared" si="733"/>
        <v>0</v>
      </c>
      <c r="DO344" s="3">
        <f t="shared" si="734"/>
        <v>0</v>
      </c>
      <c r="DP344" s="3">
        <f t="shared" si="652"/>
        <v>0</v>
      </c>
      <c r="DQ344" s="3">
        <f t="shared" si="653"/>
        <v>0</v>
      </c>
      <c r="DR344" s="3">
        <f>IF(DM344=0,0,IF(DO344-DP344=0,0,MIN(DO344-DP344,$D$1-$C344-SUMIF($J$15:DQ$15,"Snowball",$J344:DQ344))))</f>
        <v>0</v>
      </c>
      <c r="DS344" s="3">
        <f t="shared" si="676"/>
        <v>0</v>
      </c>
      <c r="DT344" s="104">
        <f t="shared" si="735"/>
        <v>0</v>
      </c>
      <c r="DU344" s="3">
        <f t="shared" si="736"/>
        <v>0</v>
      </c>
      <c r="DV344" s="3">
        <f t="shared" si="737"/>
        <v>0</v>
      </c>
      <c r="DW344" s="3">
        <f t="shared" si="654"/>
        <v>0</v>
      </c>
      <c r="DX344" s="3">
        <f t="shared" si="655"/>
        <v>0</v>
      </c>
      <c r="DY344" s="3">
        <f>IF(DT344=0,0,IF(DV344-DW344=0,0,MIN(DV344-DW344,$D$1-$C344-SUMIF($J$15:DX$15,"Snowball",$J344:DX344))))</f>
        <v>0</v>
      </c>
      <c r="DZ344" s="3">
        <f t="shared" si="677"/>
        <v>0</v>
      </c>
      <c r="EA344" s="104">
        <f t="shared" si="738"/>
        <v>0</v>
      </c>
      <c r="EB344" s="3">
        <f t="shared" si="739"/>
        <v>0</v>
      </c>
      <c r="EC344" s="3">
        <f t="shared" si="740"/>
        <v>0</v>
      </c>
      <c r="ED344" s="3">
        <f t="shared" si="656"/>
        <v>0</v>
      </c>
      <c r="EE344" s="3">
        <f t="shared" si="657"/>
        <v>0</v>
      </c>
      <c r="EF344" s="3">
        <f>IF(EA344=0,0,IF(EC344-ED344=0,0,MIN(EC344-ED344,$D$1-$C344-SUMIF($J$15:EE$15,"Snowball",$J344:EE344))))</f>
        <v>0</v>
      </c>
      <c r="EG344" s="3">
        <f t="shared" si="678"/>
        <v>0</v>
      </c>
      <c r="EH344" s="104">
        <f t="shared" si="741"/>
        <v>0</v>
      </c>
      <c r="EI344" s="3">
        <f t="shared" si="742"/>
        <v>0</v>
      </c>
      <c r="EJ344" s="3">
        <f t="shared" si="743"/>
        <v>0</v>
      </c>
      <c r="EK344" s="3">
        <f t="shared" si="658"/>
        <v>0</v>
      </c>
      <c r="EL344" s="3">
        <f t="shared" si="659"/>
        <v>0</v>
      </c>
      <c r="EM344" s="3">
        <f>IF(EH344=0,0,IF(EJ344-EK344=0,0,MIN(EJ344-EK344,$D$1-$C344-SUMIF($J$15:EL$15,"Snowball",$J344:EL344))))</f>
        <v>0</v>
      </c>
      <c r="EN344" s="3">
        <f t="shared" si="679"/>
        <v>0</v>
      </c>
    </row>
    <row r="345" spans="1:144" x14ac:dyDescent="0.25">
      <c r="A345" s="1" t="s">
        <v>345</v>
      </c>
      <c r="B345" s="76">
        <f t="shared" si="680"/>
        <v>0</v>
      </c>
      <c r="C345" s="3">
        <f t="shared" si="681"/>
        <v>0</v>
      </c>
      <c r="D345" s="101">
        <f t="shared" si="682"/>
        <v>0</v>
      </c>
      <c r="E345" s="104">
        <f t="shared" si="683"/>
        <v>0</v>
      </c>
      <c r="F345" s="3">
        <f t="shared" si="684"/>
        <v>0</v>
      </c>
      <c r="G345" s="3">
        <f t="shared" si="685"/>
        <v>0</v>
      </c>
      <c r="H345" s="3">
        <f t="shared" si="620"/>
        <v>0</v>
      </c>
      <c r="I345" s="3">
        <f t="shared" si="621"/>
        <v>0</v>
      </c>
      <c r="J345" s="3">
        <f t="shared" si="686"/>
        <v>0</v>
      </c>
      <c r="K345" s="3">
        <f t="shared" si="660"/>
        <v>0</v>
      </c>
      <c r="L345" s="104">
        <f t="shared" si="687"/>
        <v>0</v>
      </c>
      <c r="M345" s="3">
        <f t="shared" si="688"/>
        <v>0</v>
      </c>
      <c r="N345" s="3">
        <f t="shared" si="689"/>
        <v>0</v>
      </c>
      <c r="O345" s="3">
        <f t="shared" si="622"/>
        <v>0</v>
      </c>
      <c r="P345" s="3">
        <f t="shared" si="623"/>
        <v>0</v>
      </c>
      <c r="Q345" s="3">
        <f>IF(L345=0,0,IF(N345-O345=0,0,MIN(N345-O345,$D$1-$C345-SUMIF($J$15:P$15,"Snowball",$J345:P345))))</f>
        <v>0</v>
      </c>
      <c r="R345" s="3">
        <f t="shared" si="661"/>
        <v>0</v>
      </c>
      <c r="S345" s="104">
        <f t="shared" si="690"/>
        <v>0</v>
      </c>
      <c r="T345" s="3">
        <f t="shared" si="691"/>
        <v>0</v>
      </c>
      <c r="U345" s="3">
        <f t="shared" si="692"/>
        <v>0</v>
      </c>
      <c r="V345" s="3">
        <f t="shared" si="624"/>
        <v>0</v>
      </c>
      <c r="W345" s="3">
        <f t="shared" si="625"/>
        <v>0</v>
      </c>
      <c r="X345" s="3">
        <f>IF(S345=0,0,IF(U345-V345=0,0,MIN(U345-V345,$D$1-$C345-SUMIF($J$15:W$15,"Snowball",$J345:W345))))</f>
        <v>0</v>
      </c>
      <c r="Y345" s="3">
        <f t="shared" si="662"/>
        <v>0</v>
      </c>
      <c r="Z345" s="104">
        <f t="shared" si="693"/>
        <v>0</v>
      </c>
      <c r="AA345" s="3">
        <f t="shared" si="694"/>
        <v>0</v>
      </c>
      <c r="AB345" s="3">
        <f t="shared" si="695"/>
        <v>0</v>
      </c>
      <c r="AC345" s="3">
        <f t="shared" si="626"/>
        <v>0</v>
      </c>
      <c r="AD345" s="3">
        <f t="shared" si="627"/>
        <v>0</v>
      </c>
      <c r="AE345" s="3">
        <f>IF(Z345=0,0,IF(AB345-AC345=0,0,MIN(AB345-AC345,$D$1-$C345-SUMIF($J$15:AD$15,"Snowball",$J345:AD345))))</f>
        <v>0</v>
      </c>
      <c r="AF345" s="3">
        <f t="shared" si="663"/>
        <v>0</v>
      </c>
      <c r="AG345" s="104">
        <f t="shared" si="696"/>
        <v>0</v>
      </c>
      <c r="AH345" s="3">
        <f t="shared" si="697"/>
        <v>0</v>
      </c>
      <c r="AI345" s="3">
        <f t="shared" si="698"/>
        <v>0</v>
      </c>
      <c r="AJ345" s="3">
        <f t="shared" si="628"/>
        <v>0</v>
      </c>
      <c r="AK345" s="3">
        <f t="shared" si="629"/>
        <v>0</v>
      </c>
      <c r="AL345" s="3">
        <f>IF(AG345=0,0,IF(AI345-AJ345=0,0,MIN(AI345-AJ345,$D$1-$C345-SUMIF($J$15:AK$15,"Snowball",$J345:AK345))))</f>
        <v>0</v>
      </c>
      <c r="AM345" s="3">
        <f t="shared" si="664"/>
        <v>0</v>
      </c>
      <c r="AN345" s="104">
        <f t="shared" si="699"/>
        <v>0</v>
      </c>
      <c r="AO345" s="3">
        <f t="shared" si="700"/>
        <v>0</v>
      </c>
      <c r="AP345" s="3">
        <f t="shared" si="701"/>
        <v>0</v>
      </c>
      <c r="AQ345" s="3">
        <f t="shared" si="630"/>
        <v>0</v>
      </c>
      <c r="AR345" s="3">
        <f t="shared" si="631"/>
        <v>0</v>
      </c>
      <c r="AS345" s="3">
        <f>IF(AN345=0,0,IF(AP345-AQ345=0,0,MIN(AP345-AQ345,$D$1-$C345-SUMIF($J$15:AR$15,"Snowball",$J345:AR345))))</f>
        <v>0</v>
      </c>
      <c r="AT345" s="3">
        <f t="shared" si="665"/>
        <v>0</v>
      </c>
      <c r="AU345" s="104">
        <f t="shared" si="702"/>
        <v>0</v>
      </c>
      <c r="AV345" s="3">
        <f t="shared" si="703"/>
        <v>0</v>
      </c>
      <c r="AW345" s="3">
        <f t="shared" si="704"/>
        <v>0</v>
      </c>
      <c r="AX345" s="3">
        <f t="shared" si="632"/>
        <v>0</v>
      </c>
      <c r="AY345" s="3">
        <f t="shared" si="633"/>
        <v>0</v>
      </c>
      <c r="AZ345" s="3">
        <f>IF(AU345=0,0,IF(AW345-AX345=0,0,MIN(AW345-AX345,$D$1-$C345-SUMIF($J$15:AY$15,"Snowball",$J345:AY345))))</f>
        <v>0</v>
      </c>
      <c r="BA345" s="3">
        <f t="shared" si="666"/>
        <v>0</v>
      </c>
      <c r="BB345" s="104">
        <f t="shared" si="705"/>
        <v>0</v>
      </c>
      <c r="BC345" s="3">
        <f t="shared" si="706"/>
        <v>0</v>
      </c>
      <c r="BD345" s="3">
        <f t="shared" si="707"/>
        <v>0</v>
      </c>
      <c r="BE345" s="3">
        <f t="shared" si="634"/>
        <v>0</v>
      </c>
      <c r="BF345" s="3">
        <f t="shared" si="635"/>
        <v>0</v>
      </c>
      <c r="BG345" s="3">
        <f>IF(BB345=0,0,IF(BD345-BE345=0,0,MIN(BD345-BE345,$D$1-$C345-SUMIF($J$15:BF$15,"Snowball",$J345:BF345))))</f>
        <v>0</v>
      </c>
      <c r="BH345" s="3">
        <f t="shared" si="667"/>
        <v>0</v>
      </c>
      <c r="BI345" s="104">
        <f t="shared" si="708"/>
        <v>0</v>
      </c>
      <c r="BJ345" s="3">
        <f t="shared" si="709"/>
        <v>0</v>
      </c>
      <c r="BK345" s="3">
        <f t="shared" si="710"/>
        <v>0</v>
      </c>
      <c r="BL345" s="3">
        <f t="shared" si="636"/>
        <v>0</v>
      </c>
      <c r="BM345" s="3">
        <f t="shared" si="637"/>
        <v>0</v>
      </c>
      <c r="BN345" s="3">
        <f>IF(BI345=0,0,IF(BK345-BL345=0,0,MIN(BK345-BL345,$D$1-$C345-SUMIF($J$15:BM$15,"Snowball",$J345:BM345))))</f>
        <v>0</v>
      </c>
      <c r="BO345" s="3">
        <f t="shared" si="668"/>
        <v>0</v>
      </c>
      <c r="BP345" s="104">
        <f t="shared" si="711"/>
        <v>0</v>
      </c>
      <c r="BQ345" s="3">
        <f t="shared" si="712"/>
        <v>0</v>
      </c>
      <c r="BR345" s="3">
        <f t="shared" si="713"/>
        <v>0</v>
      </c>
      <c r="BS345" s="3">
        <f t="shared" si="638"/>
        <v>0</v>
      </c>
      <c r="BT345" s="3">
        <f t="shared" si="639"/>
        <v>0</v>
      </c>
      <c r="BU345" s="3">
        <f>IF(BP345=0,0,IF(BR345-BS345=0,0,MIN(BR345-BS345,$D$1-$C345-SUMIF($J$15:BT$15,"Snowball",$J345:BT345))))</f>
        <v>0</v>
      </c>
      <c r="BV345" s="3">
        <f t="shared" si="669"/>
        <v>0</v>
      </c>
      <c r="BW345" s="104">
        <f t="shared" si="714"/>
        <v>0</v>
      </c>
      <c r="BX345" s="3">
        <f t="shared" si="715"/>
        <v>0</v>
      </c>
      <c r="BY345" s="3">
        <f t="shared" si="716"/>
        <v>0</v>
      </c>
      <c r="BZ345" s="3">
        <f t="shared" si="640"/>
        <v>0</v>
      </c>
      <c r="CA345" s="3">
        <f t="shared" si="641"/>
        <v>0</v>
      </c>
      <c r="CB345" s="3">
        <f>IF(BW345=0,0,IF(BY345-BZ345=0,0,MIN(BY345-BZ345,$D$1-$C345-SUMIF($J$15:CA$15,"Snowball",$J345:CA345))))</f>
        <v>0</v>
      </c>
      <c r="CC345" s="3">
        <f t="shared" si="670"/>
        <v>0</v>
      </c>
      <c r="CD345" s="104">
        <f t="shared" si="717"/>
        <v>0</v>
      </c>
      <c r="CE345" s="3">
        <f t="shared" si="718"/>
        <v>0</v>
      </c>
      <c r="CF345" s="3">
        <f t="shared" si="719"/>
        <v>0</v>
      </c>
      <c r="CG345" s="3">
        <f t="shared" si="642"/>
        <v>0</v>
      </c>
      <c r="CH345" s="3">
        <f t="shared" si="643"/>
        <v>0</v>
      </c>
      <c r="CI345" s="3">
        <f>IF(CD345=0,0,IF(CF345-CG345=0,0,MIN(CF345-CG345,$D$1-$C345-SUMIF($J$15:CH$15,"Snowball",$J345:CH345))))</f>
        <v>0</v>
      </c>
      <c r="CJ345" s="3">
        <f t="shared" si="671"/>
        <v>0</v>
      </c>
      <c r="CK345" s="104">
        <f t="shared" si="720"/>
        <v>0</v>
      </c>
      <c r="CL345" s="3">
        <f t="shared" si="721"/>
        <v>0</v>
      </c>
      <c r="CM345" s="3">
        <f t="shared" si="722"/>
        <v>0</v>
      </c>
      <c r="CN345" s="3">
        <f t="shared" si="644"/>
        <v>0</v>
      </c>
      <c r="CO345" s="3">
        <f t="shared" si="645"/>
        <v>0</v>
      </c>
      <c r="CP345" s="3">
        <f>IF(CK345=0,0,IF(CM345-CN345=0,0,MIN(CM345-CN345,$D$1-$C345-SUMIF($J$15:CO$15,"Snowball",$J345:CO345))))</f>
        <v>0</v>
      </c>
      <c r="CQ345" s="3">
        <f t="shared" si="672"/>
        <v>0</v>
      </c>
      <c r="CR345" s="104">
        <f t="shared" si="723"/>
        <v>0</v>
      </c>
      <c r="CS345" s="3">
        <f t="shared" si="724"/>
        <v>0</v>
      </c>
      <c r="CT345" s="3">
        <f t="shared" si="725"/>
        <v>0</v>
      </c>
      <c r="CU345" s="3">
        <f t="shared" si="646"/>
        <v>0</v>
      </c>
      <c r="CV345" s="3">
        <f t="shared" si="647"/>
        <v>0</v>
      </c>
      <c r="CW345" s="3">
        <f>IF(CR345=0,0,IF(CT345-CU345=0,0,MIN(CT345-CU345,$D$1-$C345-SUMIF($J$15:CV$15,"Snowball",$J345:CV345))))</f>
        <v>0</v>
      </c>
      <c r="CX345" s="3">
        <f t="shared" si="673"/>
        <v>0</v>
      </c>
      <c r="CY345" s="104">
        <f t="shared" si="726"/>
        <v>0</v>
      </c>
      <c r="CZ345" s="3">
        <f t="shared" si="727"/>
        <v>0</v>
      </c>
      <c r="DA345" s="3">
        <f t="shared" si="728"/>
        <v>0</v>
      </c>
      <c r="DB345" s="3">
        <f t="shared" si="648"/>
        <v>0</v>
      </c>
      <c r="DC345" s="3">
        <f t="shared" si="649"/>
        <v>0</v>
      </c>
      <c r="DD345" s="3">
        <f>IF(CY345=0,0,IF(DA345-DB345=0,0,MIN(DA345-DB345,$D$1-$C345-SUMIF($J$15:DC$15,"Snowball",$J345:DC345))))</f>
        <v>0</v>
      </c>
      <c r="DE345" s="3">
        <f t="shared" si="674"/>
        <v>0</v>
      </c>
      <c r="DF345" s="104">
        <f t="shared" si="729"/>
        <v>0</v>
      </c>
      <c r="DG345" s="3">
        <f t="shared" si="730"/>
        <v>0</v>
      </c>
      <c r="DH345" s="3">
        <f t="shared" si="731"/>
        <v>0</v>
      </c>
      <c r="DI345" s="3">
        <f t="shared" si="650"/>
        <v>0</v>
      </c>
      <c r="DJ345" s="3">
        <f t="shared" si="651"/>
        <v>0</v>
      </c>
      <c r="DK345" s="3">
        <f>IF(DF345=0,0,IF(DH345-DI345=0,0,MIN(DH345-DI345,$D$1-$C345-SUMIF($J$15:DJ$15,"Snowball",$J345:DJ345))))</f>
        <v>0</v>
      </c>
      <c r="DL345" s="3">
        <f t="shared" si="675"/>
        <v>0</v>
      </c>
      <c r="DM345" s="104">
        <f t="shared" si="732"/>
        <v>0</v>
      </c>
      <c r="DN345" s="3">
        <f t="shared" si="733"/>
        <v>0</v>
      </c>
      <c r="DO345" s="3">
        <f t="shared" si="734"/>
        <v>0</v>
      </c>
      <c r="DP345" s="3">
        <f t="shared" si="652"/>
        <v>0</v>
      </c>
      <c r="DQ345" s="3">
        <f t="shared" si="653"/>
        <v>0</v>
      </c>
      <c r="DR345" s="3">
        <f>IF(DM345=0,0,IF(DO345-DP345=0,0,MIN(DO345-DP345,$D$1-$C345-SUMIF($J$15:DQ$15,"Snowball",$J345:DQ345))))</f>
        <v>0</v>
      </c>
      <c r="DS345" s="3">
        <f t="shared" si="676"/>
        <v>0</v>
      </c>
      <c r="DT345" s="104">
        <f t="shared" si="735"/>
        <v>0</v>
      </c>
      <c r="DU345" s="3">
        <f t="shared" si="736"/>
        <v>0</v>
      </c>
      <c r="DV345" s="3">
        <f t="shared" si="737"/>
        <v>0</v>
      </c>
      <c r="DW345" s="3">
        <f t="shared" si="654"/>
        <v>0</v>
      </c>
      <c r="DX345" s="3">
        <f t="shared" si="655"/>
        <v>0</v>
      </c>
      <c r="DY345" s="3">
        <f>IF(DT345=0,0,IF(DV345-DW345=0,0,MIN(DV345-DW345,$D$1-$C345-SUMIF($J$15:DX$15,"Snowball",$J345:DX345))))</f>
        <v>0</v>
      </c>
      <c r="DZ345" s="3">
        <f t="shared" si="677"/>
        <v>0</v>
      </c>
      <c r="EA345" s="104">
        <f t="shared" si="738"/>
        <v>0</v>
      </c>
      <c r="EB345" s="3">
        <f t="shared" si="739"/>
        <v>0</v>
      </c>
      <c r="EC345" s="3">
        <f t="shared" si="740"/>
        <v>0</v>
      </c>
      <c r="ED345" s="3">
        <f t="shared" si="656"/>
        <v>0</v>
      </c>
      <c r="EE345" s="3">
        <f t="shared" si="657"/>
        <v>0</v>
      </c>
      <c r="EF345" s="3">
        <f>IF(EA345=0,0,IF(EC345-ED345=0,0,MIN(EC345-ED345,$D$1-$C345-SUMIF($J$15:EE$15,"Snowball",$J345:EE345))))</f>
        <v>0</v>
      </c>
      <c r="EG345" s="3">
        <f t="shared" si="678"/>
        <v>0</v>
      </c>
      <c r="EH345" s="104">
        <f t="shared" si="741"/>
        <v>0</v>
      </c>
      <c r="EI345" s="3">
        <f t="shared" si="742"/>
        <v>0</v>
      </c>
      <c r="EJ345" s="3">
        <f t="shared" si="743"/>
        <v>0</v>
      </c>
      <c r="EK345" s="3">
        <f t="shared" si="658"/>
        <v>0</v>
      </c>
      <c r="EL345" s="3">
        <f t="shared" si="659"/>
        <v>0</v>
      </c>
      <c r="EM345" s="3">
        <f>IF(EH345=0,0,IF(EJ345-EK345=0,0,MIN(EJ345-EK345,$D$1-$C345-SUMIF($J$15:EL$15,"Snowball",$J345:EL345))))</f>
        <v>0</v>
      </c>
      <c r="EN345" s="3">
        <f t="shared" si="679"/>
        <v>0</v>
      </c>
    </row>
    <row r="346" spans="1:144" x14ac:dyDescent="0.25">
      <c r="A346" s="1" t="s">
        <v>346</v>
      </c>
      <c r="B346" s="76">
        <f t="shared" si="680"/>
        <v>0</v>
      </c>
      <c r="C346" s="3">
        <f t="shared" si="681"/>
        <v>0</v>
      </c>
      <c r="D346" s="101">
        <f t="shared" si="682"/>
        <v>0</v>
      </c>
      <c r="E346" s="104">
        <f t="shared" si="683"/>
        <v>0</v>
      </c>
      <c r="F346" s="3">
        <f t="shared" si="684"/>
        <v>0</v>
      </c>
      <c r="G346" s="3">
        <f t="shared" si="685"/>
        <v>0</v>
      </c>
      <c r="H346" s="3">
        <f t="shared" si="620"/>
        <v>0</v>
      </c>
      <c r="I346" s="3">
        <f t="shared" si="621"/>
        <v>0</v>
      </c>
      <c r="J346" s="3">
        <f t="shared" si="686"/>
        <v>0</v>
      </c>
      <c r="K346" s="3">
        <f t="shared" si="660"/>
        <v>0</v>
      </c>
      <c r="L346" s="104">
        <f t="shared" si="687"/>
        <v>0</v>
      </c>
      <c r="M346" s="3">
        <f t="shared" si="688"/>
        <v>0</v>
      </c>
      <c r="N346" s="3">
        <f t="shared" si="689"/>
        <v>0</v>
      </c>
      <c r="O346" s="3">
        <f t="shared" si="622"/>
        <v>0</v>
      </c>
      <c r="P346" s="3">
        <f t="shared" si="623"/>
        <v>0</v>
      </c>
      <c r="Q346" s="3">
        <f>IF(L346=0,0,IF(N346-O346=0,0,MIN(N346-O346,$D$1-$C346-SUMIF($J$15:P$15,"Snowball",$J346:P346))))</f>
        <v>0</v>
      </c>
      <c r="R346" s="3">
        <f t="shared" si="661"/>
        <v>0</v>
      </c>
      <c r="S346" s="104">
        <f t="shared" si="690"/>
        <v>0</v>
      </c>
      <c r="T346" s="3">
        <f t="shared" si="691"/>
        <v>0</v>
      </c>
      <c r="U346" s="3">
        <f t="shared" si="692"/>
        <v>0</v>
      </c>
      <c r="V346" s="3">
        <f t="shared" si="624"/>
        <v>0</v>
      </c>
      <c r="W346" s="3">
        <f t="shared" si="625"/>
        <v>0</v>
      </c>
      <c r="X346" s="3">
        <f>IF(S346=0,0,IF(U346-V346=0,0,MIN(U346-V346,$D$1-$C346-SUMIF($J$15:W$15,"Snowball",$J346:W346))))</f>
        <v>0</v>
      </c>
      <c r="Y346" s="3">
        <f t="shared" si="662"/>
        <v>0</v>
      </c>
      <c r="Z346" s="104">
        <f t="shared" si="693"/>
        <v>0</v>
      </c>
      <c r="AA346" s="3">
        <f t="shared" si="694"/>
        <v>0</v>
      </c>
      <c r="AB346" s="3">
        <f t="shared" si="695"/>
        <v>0</v>
      </c>
      <c r="AC346" s="3">
        <f t="shared" si="626"/>
        <v>0</v>
      </c>
      <c r="AD346" s="3">
        <f t="shared" si="627"/>
        <v>0</v>
      </c>
      <c r="AE346" s="3">
        <f>IF(Z346=0,0,IF(AB346-AC346=0,0,MIN(AB346-AC346,$D$1-$C346-SUMIF($J$15:AD$15,"Snowball",$J346:AD346))))</f>
        <v>0</v>
      </c>
      <c r="AF346" s="3">
        <f t="shared" si="663"/>
        <v>0</v>
      </c>
      <c r="AG346" s="104">
        <f t="shared" si="696"/>
        <v>0</v>
      </c>
      <c r="AH346" s="3">
        <f t="shared" si="697"/>
        <v>0</v>
      </c>
      <c r="AI346" s="3">
        <f t="shared" si="698"/>
        <v>0</v>
      </c>
      <c r="AJ346" s="3">
        <f t="shared" si="628"/>
        <v>0</v>
      </c>
      <c r="AK346" s="3">
        <f t="shared" si="629"/>
        <v>0</v>
      </c>
      <c r="AL346" s="3">
        <f>IF(AG346=0,0,IF(AI346-AJ346=0,0,MIN(AI346-AJ346,$D$1-$C346-SUMIF($J$15:AK$15,"Snowball",$J346:AK346))))</f>
        <v>0</v>
      </c>
      <c r="AM346" s="3">
        <f t="shared" si="664"/>
        <v>0</v>
      </c>
      <c r="AN346" s="104">
        <f t="shared" si="699"/>
        <v>0</v>
      </c>
      <c r="AO346" s="3">
        <f t="shared" si="700"/>
        <v>0</v>
      </c>
      <c r="AP346" s="3">
        <f t="shared" si="701"/>
        <v>0</v>
      </c>
      <c r="AQ346" s="3">
        <f t="shared" si="630"/>
        <v>0</v>
      </c>
      <c r="AR346" s="3">
        <f t="shared" si="631"/>
        <v>0</v>
      </c>
      <c r="AS346" s="3">
        <f>IF(AN346=0,0,IF(AP346-AQ346=0,0,MIN(AP346-AQ346,$D$1-$C346-SUMIF($J$15:AR$15,"Snowball",$J346:AR346))))</f>
        <v>0</v>
      </c>
      <c r="AT346" s="3">
        <f t="shared" si="665"/>
        <v>0</v>
      </c>
      <c r="AU346" s="104">
        <f t="shared" si="702"/>
        <v>0</v>
      </c>
      <c r="AV346" s="3">
        <f t="shared" si="703"/>
        <v>0</v>
      </c>
      <c r="AW346" s="3">
        <f t="shared" si="704"/>
        <v>0</v>
      </c>
      <c r="AX346" s="3">
        <f t="shared" si="632"/>
        <v>0</v>
      </c>
      <c r="AY346" s="3">
        <f t="shared" si="633"/>
        <v>0</v>
      </c>
      <c r="AZ346" s="3">
        <f>IF(AU346=0,0,IF(AW346-AX346=0,0,MIN(AW346-AX346,$D$1-$C346-SUMIF($J$15:AY$15,"Snowball",$J346:AY346))))</f>
        <v>0</v>
      </c>
      <c r="BA346" s="3">
        <f t="shared" si="666"/>
        <v>0</v>
      </c>
      <c r="BB346" s="104">
        <f t="shared" si="705"/>
        <v>0</v>
      </c>
      <c r="BC346" s="3">
        <f t="shared" si="706"/>
        <v>0</v>
      </c>
      <c r="BD346" s="3">
        <f t="shared" si="707"/>
        <v>0</v>
      </c>
      <c r="BE346" s="3">
        <f t="shared" si="634"/>
        <v>0</v>
      </c>
      <c r="BF346" s="3">
        <f t="shared" si="635"/>
        <v>0</v>
      </c>
      <c r="BG346" s="3">
        <f>IF(BB346=0,0,IF(BD346-BE346=0,0,MIN(BD346-BE346,$D$1-$C346-SUMIF($J$15:BF$15,"Snowball",$J346:BF346))))</f>
        <v>0</v>
      </c>
      <c r="BH346" s="3">
        <f t="shared" si="667"/>
        <v>0</v>
      </c>
      <c r="BI346" s="104">
        <f t="shared" si="708"/>
        <v>0</v>
      </c>
      <c r="BJ346" s="3">
        <f t="shared" si="709"/>
        <v>0</v>
      </c>
      <c r="BK346" s="3">
        <f t="shared" si="710"/>
        <v>0</v>
      </c>
      <c r="BL346" s="3">
        <f t="shared" si="636"/>
        <v>0</v>
      </c>
      <c r="BM346" s="3">
        <f t="shared" si="637"/>
        <v>0</v>
      </c>
      <c r="BN346" s="3">
        <f>IF(BI346=0,0,IF(BK346-BL346=0,0,MIN(BK346-BL346,$D$1-$C346-SUMIF($J$15:BM$15,"Snowball",$J346:BM346))))</f>
        <v>0</v>
      </c>
      <c r="BO346" s="3">
        <f t="shared" si="668"/>
        <v>0</v>
      </c>
      <c r="BP346" s="104">
        <f t="shared" si="711"/>
        <v>0</v>
      </c>
      <c r="BQ346" s="3">
        <f t="shared" si="712"/>
        <v>0</v>
      </c>
      <c r="BR346" s="3">
        <f t="shared" si="713"/>
        <v>0</v>
      </c>
      <c r="BS346" s="3">
        <f t="shared" si="638"/>
        <v>0</v>
      </c>
      <c r="BT346" s="3">
        <f t="shared" si="639"/>
        <v>0</v>
      </c>
      <c r="BU346" s="3">
        <f>IF(BP346=0,0,IF(BR346-BS346=0,0,MIN(BR346-BS346,$D$1-$C346-SUMIF($J$15:BT$15,"Snowball",$J346:BT346))))</f>
        <v>0</v>
      </c>
      <c r="BV346" s="3">
        <f t="shared" si="669"/>
        <v>0</v>
      </c>
      <c r="BW346" s="104">
        <f t="shared" si="714"/>
        <v>0</v>
      </c>
      <c r="BX346" s="3">
        <f t="shared" si="715"/>
        <v>0</v>
      </c>
      <c r="BY346" s="3">
        <f t="shared" si="716"/>
        <v>0</v>
      </c>
      <c r="BZ346" s="3">
        <f t="shared" si="640"/>
        <v>0</v>
      </c>
      <c r="CA346" s="3">
        <f t="shared" si="641"/>
        <v>0</v>
      </c>
      <c r="CB346" s="3">
        <f>IF(BW346=0,0,IF(BY346-BZ346=0,0,MIN(BY346-BZ346,$D$1-$C346-SUMIF($J$15:CA$15,"Snowball",$J346:CA346))))</f>
        <v>0</v>
      </c>
      <c r="CC346" s="3">
        <f t="shared" si="670"/>
        <v>0</v>
      </c>
      <c r="CD346" s="104">
        <f t="shared" si="717"/>
        <v>0</v>
      </c>
      <c r="CE346" s="3">
        <f t="shared" si="718"/>
        <v>0</v>
      </c>
      <c r="CF346" s="3">
        <f t="shared" si="719"/>
        <v>0</v>
      </c>
      <c r="CG346" s="3">
        <f t="shared" si="642"/>
        <v>0</v>
      </c>
      <c r="CH346" s="3">
        <f t="shared" si="643"/>
        <v>0</v>
      </c>
      <c r="CI346" s="3">
        <f>IF(CD346=0,0,IF(CF346-CG346=0,0,MIN(CF346-CG346,$D$1-$C346-SUMIF($J$15:CH$15,"Snowball",$J346:CH346))))</f>
        <v>0</v>
      </c>
      <c r="CJ346" s="3">
        <f t="shared" si="671"/>
        <v>0</v>
      </c>
      <c r="CK346" s="104">
        <f t="shared" si="720"/>
        <v>0</v>
      </c>
      <c r="CL346" s="3">
        <f t="shared" si="721"/>
        <v>0</v>
      </c>
      <c r="CM346" s="3">
        <f t="shared" si="722"/>
        <v>0</v>
      </c>
      <c r="CN346" s="3">
        <f t="shared" si="644"/>
        <v>0</v>
      </c>
      <c r="CO346" s="3">
        <f t="shared" si="645"/>
        <v>0</v>
      </c>
      <c r="CP346" s="3">
        <f>IF(CK346=0,0,IF(CM346-CN346=0,0,MIN(CM346-CN346,$D$1-$C346-SUMIF($J$15:CO$15,"Snowball",$J346:CO346))))</f>
        <v>0</v>
      </c>
      <c r="CQ346" s="3">
        <f t="shared" si="672"/>
        <v>0</v>
      </c>
      <c r="CR346" s="104">
        <f t="shared" si="723"/>
        <v>0</v>
      </c>
      <c r="CS346" s="3">
        <f t="shared" si="724"/>
        <v>0</v>
      </c>
      <c r="CT346" s="3">
        <f t="shared" si="725"/>
        <v>0</v>
      </c>
      <c r="CU346" s="3">
        <f t="shared" si="646"/>
        <v>0</v>
      </c>
      <c r="CV346" s="3">
        <f t="shared" si="647"/>
        <v>0</v>
      </c>
      <c r="CW346" s="3">
        <f>IF(CR346=0,0,IF(CT346-CU346=0,0,MIN(CT346-CU346,$D$1-$C346-SUMIF($J$15:CV$15,"Snowball",$J346:CV346))))</f>
        <v>0</v>
      </c>
      <c r="CX346" s="3">
        <f t="shared" si="673"/>
        <v>0</v>
      </c>
      <c r="CY346" s="104">
        <f t="shared" si="726"/>
        <v>0</v>
      </c>
      <c r="CZ346" s="3">
        <f t="shared" si="727"/>
        <v>0</v>
      </c>
      <c r="DA346" s="3">
        <f t="shared" si="728"/>
        <v>0</v>
      </c>
      <c r="DB346" s="3">
        <f t="shared" si="648"/>
        <v>0</v>
      </c>
      <c r="DC346" s="3">
        <f t="shared" si="649"/>
        <v>0</v>
      </c>
      <c r="DD346" s="3">
        <f>IF(CY346=0,0,IF(DA346-DB346=0,0,MIN(DA346-DB346,$D$1-$C346-SUMIF($J$15:DC$15,"Snowball",$J346:DC346))))</f>
        <v>0</v>
      </c>
      <c r="DE346" s="3">
        <f t="shared" si="674"/>
        <v>0</v>
      </c>
      <c r="DF346" s="104">
        <f t="shared" si="729"/>
        <v>0</v>
      </c>
      <c r="DG346" s="3">
        <f t="shared" si="730"/>
        <v>0</v>
      </c>
      <c r="DH346" s="3">
        <f t="shared" si="731"/>
        <v>0</v>
      </c>
      <c r="DI346" s="3">
        <f t="shared" si="650"/>
        <v>0</v>
      </c>
      <c r="DJ346" s="3">
        <f t="shared" si="651"/>
        <v>0</v>
      </c>
      <c r="DK346" s="3">
        <f>IF(DF346=0,0,IF(DH346-DI346=0,0,MIN(DH346-DI346,$D$1-$C346-SUMIF($J$15:DJ$15,"Snowball",$J346:DJ346))))</f>
        <v>0</v>
      </c>
      <c r="DL346" s="3">
        <f t="shared" si="675"/>
        <v>0</v>
      </c>
      <c r="DM346" s="104">
        <f t="shared" si="732"/>
        <v>0</v>
      </c>
      <c r="DN346" s="3">
        <f t="shared" si="733"/>
        <v>0</v>
      </c>
      <c r="DO346" s="3">
        <f t="shared" si="734"/>
        <v>0</v>
      </c>
      <c r="DP346" s="3">
        <f t="shared" si="652"/>
        <v>0</v>
      </c>
      <c r="DQ346" s="3">
        <f t="shared" si="653"/>
        <v>0</v>
      </c>
      <c r="DR346" s="3">
        <f>IF(DM346=0,0,IF(DO346-DP346=0,0,MIN(DO346-DP346,$D$1-$C346-SUMIF($J$15:DQ$15,"Snowball",$J346:DQ346))))</f>
        <v>0</v>
      </c>
      <c r="DS346" s="3">
        <f t="shared" si="676"/>
        <v>0</v>
      </c>
      <c r="DT346" s="104">
        <f t="shared" si="735"/>
        <v>0</v>
      </c>
      <c r="DU346" s="3">
        <f t="shared" si="736"/>
        <v>0</v>
      </c>
      <c r="DV346" s="3">
        <f t="shared" si="737"/>
        <v>0</v>
      </c>
      <c r="DW346" s="3">
        <f t="shared" si="654"/>
        <v>0</v>
      </c>
      <c r="DX346" s="3">
        <f t="shared" si="655"/>
        <v>0</v>
      </c>
      <c r="DY346" s="3">
        <f>IF(DT346=0,0,IF(DV346-DW346=0,0,MIN(DV346-DW346,$D$1-$C346-SUMIF($J$15:DX$15,"Snowball",$J346:DX346))))</f>
        <v>0</v>
      </c>
      <c r="DZ346" s="3">
        <f t="shared" si="677"/>
        <v>0</v>
      </c>
      <c r="EA346" s="104">
        <f t="shared" si="738"/>
        <v>0</v>
      </c>
      <c r="EB346" s="3">
        <f t="shared" si="739"/>
        <v>0</v>
      </c>
      <c r="EC346" s="3">
        <f t="shared" si="740"/>
        <v>0</v>
      </c>
      <c r="ED346" s="3">
        <f t="shared" si="656"/>
        <v>0</v>
      </c>
      <c r="EE346" s="3">
        <f t="shared" si="657"/>
        <v>0</v>
      </c>
      <c r="EF346" s="3">
        <f>IF(EA346=0,0,IF(EC346-ED346=0,0,MIN(EC346-ED346,$D$1-$C346-SUMIF($J$15:EE$15,"Snowball",$J346:EE346))))</f>
        <v>0</v>
      </c>
      <c r="EG346" s="3">
        <f t="shared" si="678"/>
        <v>0</v>
      </c>
      <c r="EH346" s="104">
        <f t="shared" si="741"/>
        <v>0</v>
      </c>
      <c r="EI346" s="3">
        <f t="shared" si="742"/>
        <v>0</v>
      </c>
      <c r="EJ346" s="3">
        <f t="shared" si="743"/>
        <v>0</v>
      </c>
      <c r="EK346" s="3">
        <f t="shared" si="658"/>
        <v>0</v>
      </c>
      <c r="EL346" s="3">
        <f t="shared" si="659"/>
        <v>0</v>
      </c>
      <c r="EM346" s="3">
        <f>IF(EH346=0,0,IF(EJ346-EK346=0,0,MIN(EJ346-EK346,$D$1-$C346-SUMIF($J$15:EL$15,"Snowball",$J346:EL346))))</f>
        <v>0</v>
      </c>
      <c r="EN346" s="3">
        <f t="shared" si="679"/>
        <v>0</v>
      </c>
    </row>
    <row r="347" spans="1:144" x14ac:dyDescent="0.25">
      <c r="A347" s="1" t="s">
        <v>347</v>
      </c>
      <c r="B347" s="76">
        <f t="shared" si="680"/>
        <v>0</v>
      </c>
      <c r="C347" s="3">
        <f t="shared" si="681"/>
        <v>0</v>
      </c>
      <c r="D347" s="101">
        <f t="shared" si="682"/>
        <v>0</v>
      </c>
      <c r="E347" s="104">
        <f t="shared" si="683"/>
        <v>0</v>
      </c>
      <c r="F347" s="3">
        <f t="shared" si="684"/>
        <v>0</v>
      </c>
      <c r="G347" s="3">
        <f t="shared" si="685"/>
        <v>0</v>
      </c>
      <c r="H347" s="3">
        <f t="shared" si="620"/>
        <v>0</v>
      </c>
      <c r="I347" s="3">
        <f t="shared" si="621"/>
        <v>0</v>
      </c>
      <c r="J347" s="3">
        <f t="shared" si="686"/>
        <v>0</v>
      </c>
      <c r="K347" s="3">
        <f t="shared" si="660"/>
        <v>0</v>
      </c>
      <c r="L347" s="104">
        <f t="shared" si="687"/>
        <v>0</v>
      </c>
      <c r="M347" s="3">
        <f t="shared" si="688"/>
        <v>0</v>
      </c>
      <c r="N347" s="3">
        <f t="shared" si="689"/>
        <v>0</v>
      </c>
      <c r="O347" s="3">
        <f t="shared" si="622"/>
        <v>0</v>
      </c>
      <c r="P347" s="3">
        <f t="shared" si="623"/>
        <v>0</v>
      </c>
      <c r="Q347" s="3">
        <f>IF(L347=0,0,IF(N347-O347=0,0,MIN(N347-O347,$D$1-$C347-SUMIF($J$15:P$15,"Snowball",$J347:P347))))</f>
        <v>0</v>
      </c>
      <c r="R347" s="3">
        <f t="shared" si="661"/>
        <v>0</v>
      </c>
      <c r="S347" s="104">
        <f t="shared" si="690"/>
        <v>0</v>
      </c>
      <c r="T347" s="3">
        <f t="shared" si="691"/>
        <v>0</v>
      </c>
      <c r="U347" s="3">
        <f t="shared" si="692"/>
        <v>0</v>
      </c>
      <c r="V347" s="3">
        <f t="shared" si="624"/>
        <v>0</v>
      </c>
      <c r="W347" s="3">
        <f t="shared" si="625"/>
        <v>0</v>
      </c>
      <c r="X347" s="3">
        <f>IF(S347=0,0,IF(U347-V347=0,0,MIN(U347-V347,$D$1-$C347-SUMIF($J$15:W$15,"Snowball",$J347:W347))))</f>
        <v>0</v>
      </c>
      <c r="Y347" s="3">
        <f t="shared" si="662"/>
        <v>0</v>
      </c>
      <c r="Z347" s="104">
        <f t="shared" si="693"/>
        <v>0</v>
      </c>
      <c r="AA347" s="3">
        <f t="shared" si="694"/>
        <v>0</v>
      </c>
      <c r="AB347" s="3">
        <f t="shared" si="695"/>
        <v>0</v>
      </c>
      <c r="AC347" s="3">
        <f t="shared" si="626"/>
        <v>0</v>
      </c>
      <c r="AD347" s="3">
        <f t="shared" si="627"/>
        <v>0</v>
      </c>
      <c r="AE347" s="3">
        <f>IF(Z347=0,0,IF(AB347-AC347=0,0,MIN(AB347-AC347,$D$1-$C347-SUMIF($J$15:AD$15,"Snowball",$J347:AD347))))</f>
        <v>0</v>
      </c>
      <c r="AF347" s="3">
        <f t="shared" si="663"/>
        <v>0</v>
      </c>
      <c r="AG347" s="104">
        <f t="shared" si="696"/>
        <v>0</v>
      </c>
      <c r="AH347" s="3">
        <f t="shared" si="697"/>
        <v>0</v>
      </c>
      <c r="AI347" s="3">
        <f t="shared" si="698"/>
        <v>0</v>
      </c>
      <c r="AJ347" s="3">
        <f t="shared" si="628"/>
        <v>0</v>
      </c>
      <c r="AK347" s="3">
        <f t="shared" si="629"/>
        <v>0</v>
      </c>
      <c r="AL347" s="3">
        <f>IF(AG347=0,0,IF(AI347-AJ347=0,0,MIN(AI347-AJ347,$D$1-$C347-SUMIF($J$15:AK$15,"Snowball",$J347:AK347))))</f>
        <v>0</v>
      </c>
      <c r="AM347" s="3">
        <f t="shared" si="664"/>
        <v>0</v>
      </c>
      <c r="AN347" s="104">
        <f t="shared" si="699"/>
        <v>0</v>
      </c>
      <c r="AO347" s="3">
        <f t="shared" si="700"/>
        <v>0</v>
      </c>
      <c r="AP347" s="3">
        <f t="shared" si="701"/>
        <v>0</v>
      </c>
      <c r="AQ347" s="3">
        <f t="shared" si="630"/>
        <v>0</v>
      </c>
      <c r="AR347" s="3">
        <f t="shared" si="631"/>
        <v>0</v>
      </c>
      <c r="AS347" s="3">
        <f>IF(AN347=0,0,IF(AP347-AQ347=0,0,MIN(AP347-AQ347,$D$1-$C347-SUMIF($J$15:AR$15,"Snowball",$J347:AR347))))</f>
        <v>0</v>
      </c>
      <c r="AT347" s="3">
        <f t="shared" si="665"/>
        <v>0</v>
      </c>
      <c r="AU347" s="104">
        <f t="shared" si="702"/>
        <v>0</v>
      </c>
      <c r="AV347" s="3">
        <f t="shared" si="703"/>
        <v>0</v>
      </c>
      <c r="AW347" s="3">
        <f t="shared" si="704"/>
        <v>0</v>
      </c>
      <c r="AX347" s="3">
        <f t="shared" si="632"/>
        <v>0</v>
      </c>
      <c r="AY347" s="3">
        <f t="shared" si="633"/>
        <v>0</v>
      </c>
      <c r="AZ347" s="3">
        <f>IF(AU347=0,0,IF(AW347-AX347=0,0,MIN(AW347-AX347,$D$1-$C347-SUMIF($J$15:AY$15,"Snowball",$J347:AY347))))</f>
        <v>0</v>
      </c>
      <c r="BA347" s="3">
        <f t="shared" si="666"/>
        <v>0</v>
      </c>
      <c r="BB347" s="104">
        <f t="shared" si="705"/>
        <v>0</v>
      </c>
      <c r="BC347" s="3">
        <f t="shared" si="706"/>
        <v>0</v>
      </c>
      <c r="BD347" s="3">
        <f t="shared" si="707"/>
        <v>0</v>
      </c>
      <c r="BE347" s="3">
        <f t="shared" si="634"/>
        <v>0</v>
      </c>
      <c r="BF347" s="3">
        <f t="shared" si="635"/>
        <v>0</v>
      </c>
      <c r="BG347" s="3">
        <f>IF(BB347=0,0,IF(BD347-BE347=0,0,MIN(BD347-BE347,$D$1-$C347-SUMIF($J$15:BF$15,"Snowball",$J347:BF347))))</f>
        <v>0</v>
      </c>
      <c r="BH347" s="3">
        <f t="shared" si="667"/>
        <v>0</v>
      </c>
      <c r="BI347" s="104">
        <f t="shared" si="708"/>
        <v>0</v>
      </c>
      <c r="BJ347" s="3">
        <f t="shared" si="709"/>
        <v>0</v>
      </c>
      <c r="BK347" s="3">
        <f t="shared" si="710"/>
        <v>0</v>
      </c>
      <c r="BL347" s="3">
        <f t="shared" si="636"/>
        <v>0</v>
      </c>
      <c r="BM347" s="3">
        <f t="shared" si="637"/>
        <v>0</v>
      </c>
      <c r="BN347" s="3">
        <f>IF(BI347=0,0,IF(BK347-BL347=0,0,MIN(BK347-BL347,$D$1-$C347-SUMIF($J$15:BM$15,"Snowball",$J347:BM347))))</f>
        <v>0</v>
      </c>
      <c r="BO347" s="3">
        <f t="shared" si="668"/>
        <v>0</v>
      </c>
      <c r="BP347" s="104">
        <f t="shared" si="711"/>
        <v>0</v>
      </c>
      <c r="BQ347" s="3">
        <f t="shared" si="712"/>
        <v>0</v>
      </c>
      <c r="BR347" s="3">
        <f t="shared" si="713"/>
        <v>0</v>
      </c>
      <c r="BS347" s="3">
        <f t="shared" si="638"/>
        <v>0</v>
      </c>
      <c r="BT347" s="3">
        <f t="shared" si="639"/>
        <v>0</v>
      </c>
      <c r="BU347" s="3">
        <f>IF(BP347=0,0,IF(BR347-BS347=0,0,MIN(BR347-BS347,$D$1-$C347-SUMIF($J$15:BT$15,"Snowball",$J347:BT347))))</f>
        <v>0</v>
      </c>
      <c r="BV347" s="3">
        <f t="shared" si="669"/>
        <v>0</v>
      </c>
      <c r="BW347" s="104">
        <f t="shared" si="714"/>
        <v>0</v>
      </c>
      <c r="BX347" s="3">
        <f t="shared" si="715"/>
        <v>0</v>
      </c>
      <c r="BY347" s="3">
        <f t="shared" si="716"/>
        <v>0</v>
      </c>
      <c r="BZ347" s="3">
        <f t="shared" si="640"/>
        <v>0</v>
      </c>
      <c r="CA347" s="3">
        <f t="shared" si="641"/>
        <v>0</v>
      </c>
      <c r="CB347" s="3">
        <f>IF(BW347=0,0,IF(BY347-BZ347=0,0,MIN(BY347-BZ347,$D$1-$C347-SUMIF($J$15:CA$15,"Snowball",$J347:CA347))))</f>
        <v>0</v>
      </c>
      <c r="CC347" s="3">
        <f t="shared" si="670"/>
        <v>0</v>
      </c>
      <c r="CD347" s="104">
        <f t="shared" si="717"/>
        <v>0</v>
      </c>
      <c r="CE347" s="3">
        <f t="shared" si="718"/>
        <v>0</v>
      </c>
      <c r="CF347" s="3">
        <f t="shared" si="719"/>
        <v>0</v>
      </c>
      <c r="CG347" s="3">
        <f t="shared" si="642"/>
        <v>0</v>
      </c>
      <c r="CH347" s="3">
        <f t="shared" si="643"/>
        <v>0</v>
      </c>
      <c r="CI347" s="3">
        <f>IF(CD347=0,0,IF(CF347-CG347=0,0,MIN(CF347-CG347,$D$1-$C347-SUMIF($J$15:CH$15,"Snowball",$J347:CH347))))</f>
        <v>0</v>
      </c>
      <c r="CJ347" s="3">
        <f t="shared" si="671"/>
        <v>0</v>
      </c>
      <c r="CK347" s="104">
        <f t="shared" si="720"/>
        <v>0</v>
      </c>
      <c r="CL347" s="3">
        <f t="shared" si="721"/>
        <v>0</v>
      </c>
      <c r="CM347" s="3">
        <f t="shared" si="722"/>
        <v>0</v>
      </c>
      <c r="CN347" s="3">
        <f t="shared" si="644"/>
        <v>0</v>
      </c>
      <c r="CO347" s="3">
        <f t="shared" si="645"/>
        <v>0</v>
      </c>
      <c r="CP347" s="3">
        <f>IF(CK347=0,0,IF(CM347-CN347=0,0,MIN(CM347-CN347,$D$1-$C347-SUMIF($J$15:CO$15,"Snowball",$J347:CO347))))</f>
        <v>0</v>
      </c>
      <c r="CQ347" s="3">
        <f t="shared" si="672"/>
        <v>0</v>
      </c>
      <c r="CR347" s="104">
        <f t="shared" si="723"/>
        <v>0</v>
      </c>
      <c r="CS347" s="3">
        <f t="shared" si="724"/>
        <v>0</v>
      </c>
      <c r="CT347" s="3">
        <f t="shared" si="725"/>
        <v>0</v>
      </c>
      <c r="CU347" s="3">
        <f t="shared" si="646"/>
        <v>0</v>
      </c>
      <c r="CV347" s="3">
        <f t="shared" si="647"/>
        <v>0</v>
      </c>
      <c r="CW347" s="3">
        <f>IF(CR347=0,0,IF(CT347-CU347=0,0,MIN(CT347-CU347,$D$1-$C347-SUMIF($J$15:CV$15,"Snowball",$J347:CV347))))</f>
        <v>0</v>
      </c>
      <c r="CX347" s="3">
        <f t="shared" si="673"/>
        <v>0</v>
      </c>
      <c r="CY347" s="104">
        <f t="shared" si="726"/>
        <v>0</v>
      </c>
      <c r="CZ347" s="3">
        <f t="shared" si="727"/>
        <v>0</v>
      </c>
      <c r="DA347" s="3">
        <f t="shared" si="728"/>
        <v>0</v>
      </c>
      <c r="DB347" s="3">
        <f t="shared" si="648"/>
        <v>0</v>
      </c>
      <c r="DC347" s="3">
        <f t="shared" si="649"/>
        <v>0</v>
      </c>
      <c r="DD347" s="3">
        <f>IF(CY347=0,0,IF(DA347-DB347=0,0,MIN(DA347-DB347,$D$1-$C347-SUMIF($J$15:DC$15,"Snowball",$J347:DC347))))</f>
        <v>0</v>
      </c>
      <c r="DE347" s="3">
        <f t="shared" si="674"/>
        <v>0</v>
      </c>
      <c r="DF347" s="104">
        <f t="shared" si="729"/>
        <v>0</v>
      </c>
      <c r="DG347" s="3">
        <f t="shared" si="730"/>
        <v>0</v>
      </c>
      <c r="DH347" s="3">
        <f t="shared" si="731"/>
        <v>0</v>
      </c>
      <c r="DI347" s="3">
        <f t="shared" si="650"/>
        <v>0</v>
      </c>
      <c r="DJ347" s="3">
        <f t="shared" si="651"/>
        <v>0</v>
      </c>
      <c r="DK347" s="3">
        <f>IF(DF347=0,0,IF(DH347-DI347=0,0,MIN(DH347-DI347,$D$1-$C347-SUMIF($J$15:DJ$15,"Snowball",$J347:DJ347))))</f>
        <v>0</v>
      </c>
      <c r="DL347" s="3">
        <f t="shared" si="675"/>
        <v>0</v>
      </c>
      <c r="DM347" s="104">
        <f t="shared" si="732"/>
        <v>0</v>
      </c>
      <c r="DN347" s="3">
        <f t="shared" si="733"/>
        <v>0</v>
      </c>
      <c r="DO347" s="3">
        <f t="shared" si="734"/>
        <v>0</v>
      </c>
      <c r="DP347" s="3">
        <f t="shared" si="652"/>
        <v>0</v>
      </c>
      <c r="DQ347" s="3">
        <f t="shared" si="653"/>
        <v>0</v>
      </c>
      <c r="DR347" s="3">
        <f>IF(DM347=0,0,IF(DO347-DP347=0,0,MIN(DO347-DP347,$D$1-$C347-SUMIF($J$15:DQ$15,"Snowball",$J347:DQ347))))</f>
        <v>0</v>
      </c>
      <c r="DS347" s="3">
        <f t="shared" si="676"/>
        <v>0</v>
      </c>
      <c r="DT347" s="104">
        <f t="shared" si="735"/>
        <v>0</v>
      </c>
      <c r="DU347" s="3">
        <f t="shared" si="736"/>
        <v>0</v>
      </c>
      <c r="DV347" s="3">
        <f t="shared" si="737"/>
        <v>0</v>
      </c>
      <c r="DW347" s="3">
        <f t="shared" si="654"/>
        <v>0</v>
      </c>
      <c r="DX347" s="3">
        <f t="shared" si="655"/>
        <v>0</v>
      </c>
      <c r="DY347" s="3">
        <f>IF(DT347=0,0,IF(DV347-DW347=0,0,MIN(DV347-DW347,$D$1-$C347-SUMIF($J$15:DX$15,"Snowball",$J347:DX347))))</f>
        <v>0</v>
      </c>
      <c r="DZ347" s="3">
        <f t="shared" si="677"/>
        <v>0</v>
      </c>
      <c r="EA347" s="104">
        <f t="shared" si="738"/>
        <v>0</v>
      </c>
      <c r="EB347" s="3">
        <f t="shared" si="739"/>
        <v>0</v>
      </c>
      <c r="EC347" s="3">
        <f t="shared" si="740"/>
        <v>0</v>
      </c>
      <c r="ED347" s="3">
        <f t="shared" si="656"/>
        <v>0</v>
      </c>
      <c r="EE347" s="3">
        <f t="shared" si="657"/>
        <v>0</v>
      </c>
      <c r="EF347" s="3">
        <f>IF(EA347=0,0,IF(EC347-ED347=0,0,MIN(EC347-ED347,$D$1-$C347-SUMIF($J$15:EE$15,"Snowball",$J347:EE347))))</f>
        <v>0</v>
      </c>
      <c r="EG347" s="3">
        <f t="shared" si="678"/>
        <v>0</v>
      </c>
      <c r="EH347" s="104">
        <f t="shared" si="741"/>
        <v>0</v>
      </c>
      <c r="EI347" s="3">
        <f t="shared" si="742"/>
        <v>0</v>
      </c>
      <c r="EJ347" s="3">
        <f t="shared" si="743"/>
        <v>0</v>
      </c>
      <c r="EK347" s="3">
        <f t="shared" si="658"/>
        <v>0</v>
      </c>
      <c r="EL347" s="3">
        <f t="shared" si="659"/>
        <v>0</v>
      </c>
      <c r="EM347" s="3">
        <f>IF(EH347=0,0,IF(EJ347-EK347=0,0,MIN(EJ347-EK347,$D$1-$C347-SUMIF($J$15:EL$15,"Snowball",$J347:EL347))))</f>
        <v>0</v>
      </c>
      <c r="EN347" s="3">
        <f t="shared" si="679"/>
        <v>0</v>
      </c>
    </row>
    <row r="348" spans="1:144" x14ac:dyDescent="0.25">
      <c r="A348" s="1" t="s">
        <v>348</v>
      </c>
      <c r="B348" s="76">
        <f t="shared" si="680"/>
        <v>0</v>
      </c>
      <c r="C348" s="3">
        <f t="shared" si="681"/>
        <v>0</v>
      </c>
      <c r="D348" s="101">
        <f t="shared" si="682"/>
        <v>0</v>
      </c>
      <c r="E348" s="104">
        <f t="shared" si="683"/>
        <v>0</v>
      </c>
      <c r="F348" s="3">
        <f t="shared" si="684"/>
        <v>0</v>
      </c>
      <c r="G348" s="3">
        <f t="shared" si="685"/>
        <v>0</v>
      </c>
      <c r="H348" s="3">
        <f t="shared" si="620"/>
        <v>0</v>
      </c>
      <c r="I348" s="3">
        <f t="shared" si="621"/>
        <v>0</v>
      </c>
      <c r="J348" s="3">
        <f t="shared" si="686"/>
        <v>0</v>
      </c>
      <c r="K348" s="3">
        <f t="shared" si="660"/>
        <v>0</v>
      </c>
      <c r="L348" s="104">
        <f t="shared" si="687"/>
        <v>0</v>
      </c>
      <c r="M348" s="3">
        <f t="shared" si="688"/>
        <v>0</v>
      </c>
      <c r="N348" s="3">
        <f t="shared" si="689"/>
        <v>0</v>
      </c>
      <c r="O348" s="3">
        <f t="shared" si="622"/>
        <v>0</v>
      </c>
      <c r="P348" s="3">
        <f t="shared" si="623"/>
        <v>0</v>
      </c>
      <c r="Q348" s="3">
        <f>IF(L348=0,0,IF(N348-O348=0,0,MIN(N348-O348,$D$1-$C348-SUMIF($J$15:P$15,"Snowball",$J348:P348))))</f>
        <v>0</v>
      </c>
      <c r="R348" s="3">
        <f t="shared" si="661"/>
        <v>0</v>
      </c>
      <c r="S348" s="104">
        <f t="shared" si="690"/>
        <v>0</v>
      </c>
      <c r="T348" s="3">
        <f t="shared" si="691"/>
        <v>0</v>
      </c>
      <c r="U348" s="3">
        <f t="shared" si="692"/>
        <v>0</v>
      </c>
      <c r="V348" s="3">
        <f t="shared" si="624"/>
        <v>0</v>
      </c>
      <c r="W348" s="3">
        <f t="shared" si="625"/>
        <v>0</v>
      </c>
      <c r="X348" s="3">
        <f>IF(S348=0,0,IF(U348-V348=0,0,MIN(U348-V348,$D$1-$C348-SUMIF($J$15:W$15,"Snowball",$J348:W348))))</f>
        <v>0</v>
      </c>
      <c r="Y348" s="3">
        <f t="shared" si="662"/>
        <v>0</v>
      </c>
      <c r="Z348" s="104">
        <f t="shared" si="693"/>
        <v>0</v>
      </c>
      <c r="AA348" s="3">
        <f t="shared" si="694"/>
        <v>0</v>
      </c>
      <c r="AB348" s="3">
        <f t="shared" si="695"/>
        <v>0</v>
      </c>
      <c r="AC348" s="3">
        <f t="shared" si="626"/>
        <v>0</v>
      </c>
      <c r="AD348" s="3">
        <f t="shared" si="627"/>
        <v>0</v>
      </c>
      <c r="AE348" s="3">
        <f>IF(Z348=0,0,IF(AB348-AC348=0,0,MIN(AB348-AC348,$D$1-$C348-SUMIF($J$15:AD$15,"Snowball",$J348:AD348))))</f>
        <v>0</v>
      </c>
      <c r="AF348" s="3">
        <f t="shared" si="663"/>
        <v>0</v>
      </c>
      <c r="AG348" s="104">
        <f t="shared" si="696"/>
        <v>0</v>
      </c>
      <c r="AH348" s="3">
        <f t="shared" si="697"/>
        <v>0</v>
      </c>
      <c r="AI348" s="3">
        <f t="shared" si="698"/>
        <v>0</v>
      </c>
      <c r="AJ348" s="3">
        <f t="shared" si="628"/>
        <v>0</v>
      </c>
      <c r="AK348" s="3">
        <f t="shared" si="629"/>
        <v>0</v>
      </c>
      <c r="AL348" s="3">
        <f>IF(AG348=0,0,IF(AI348-AJ348=0,0,MIN(AI348-AJ348,$D$1-$C348-SUMIF($J$15:AK$15,"Snowball",$J348:AK348))))</f>
        <v>0</v>
      </c>
      <c r="AM348" s="3">
        <f t="shared" si="664"/>
        <v>0</v>
      </c>
      <c r="AN348" s="104">
        <f t="shared" si="699"/>
        <v>0</v>
      </c>
      <c r="AO348" s="3">
        <f t="shared" si="700"/>
        <v>0</v>
      </c>
      <c r="AP348" s="3">
        <f t="shared" si="701"/>
        <v>0</v>
      </c>
      <c r="AQ348" s="3">
        <f t="shared" si="630"/>
        <v>0</v>
      </c>
      <c r="AR348" s="3">
        <f t="shared" si="631"/>
        <v>0</v>
      </c>
      <c r="AS348" s="3">
        <f>IF(AN348=0,0,IF(AP348-AQ348=0,0,MIN(AP348-AQ348,$D$1-$C348-SUMIF($J$15:AR$15,"Snowball",$J348:AR348))))</f>
        <v>0</v>
      </c>
      <c r="AT348" s="3">
        <f t="shared" si="665"/>
        <v>0</v>
      </c>
      <c r="AU348" s="104">
        <f t="shared" si="702"/>
        <v>0</v>
      </c>
      <c r="AV348" s="3">
        <f t="shared" si="703"/>
        <v>0</v>
      </c>
      <c r="AW348" s="3">
        <f t="shared" si="704"/>
        <v>0</v>
      </c>
      <c r="AX348" s="3">
        <f t="shared" si="632"/>
        <v>0</v>
      </c>
      <c r="AY348" s="3">
        <f t="shared" si="633"/>
        <v>0</v>
      </c>
      <c r="AZ348" s="3">
        <f>IF(AU348=0,0,IF(AW348-AX348=0,0,MIN(AW348-AX348,$D$1-$C348-SUMIF($J$15:AY$15,"Snowball",$J348:AY348))))</f>
        <v>0</v>
      </c>
      <c r="BA348" s="3">
        <f t="shared" si="666"/>
        <v>0</v>
      </c>
      <c r="BB348" s="104">
        <f t="shared" si="705"/>
        <v>0</v>
      </c>
      <c r="BC348" s="3">
        <f t="shared" si="706"/>
        <v>0</v>
      </c>
      <c r="BD348" s="3">
        <f t="shared" si="707"/>
        <v>0</v>
      </c>
      <c r="BE348" s="3">
        <f t="shared" si="634"/>
        <v>0</v>
      </c>
      <c r="BF348" s="3">
        <f t="shared" si="635"/>
        <v>0</v>
      </c>
      <c r="BG348" s="3">
        <f>IF(BB348=0,0,IF(BD348-BE348=0,0,MIN(BD348-BE348,$D$1-$C348-SUMIF($J$15:BF$15,"Snowball",$J348:BF348))))</f>
        <v>0</v>
      </c>
      <c r="BH348" s="3">
        <f t="shared" si="667"/>
        <v>0</v>
      </c>
      <c r="BI348" s="104">
        <f t="shared" si="708"/>
        <v>0</v>
      </c>
      <c r="BJ348" s="3">
        <f t="shared" si="709"/>
        <v>0</v>
      </c>
      <c r="BK348" s="3">
        <f t="shared" si="710"/>
        <v>0</v>
      </c>
      <c r="BL348" s="3">
        <f t="shared" si="636"/>
        <v>0</v>
      </c>
      <c r="BM348" s="3">
        <f t="shared" si="637"/>
        <v>0</v>
      </c>
      <c r="BN348" s="3">
        <f>IF(BI348=0,0,IF(BK348-BL348=0,0,MIN(BK348-BL348,$D$1-$C348-SUMIF($J$15:BM$15,"Snowball",$J348:BM348))))</f>
        <v>0</v>
      </c>
      <c r="BO348" s="3">
        <f t="shared" si="668"/>
        <v>0</v>
      </c>
      <c r="BP348" s="104">
        <f t="shared" si="711"/>
        <v>0</v>
      </c>
      <c r="BQ348" s="3">
        <f t="shared" si="712"/>
        <v>0</v>
      </c>
      <c r="BR348" s="3">
        <f t="shared" si="713"/>
        <v>0</v>
      </c>
      <c r="BS348" s="3">
        <f t="shared" si="638"/>
        <v>0</v>
      </c>
      <c r="BT348" s="3">
        <f t="shared" si="639"/>
        <v>0</v>
      </c>
      <c r="BU348" s="3">
        <f>IF(BP348=0,0,IF(BR348-BS348=0,0,MIN(BR348-BS348,$D$1-$C348-SUMIF($J$15:BT$15,"Snowball",$J348:BT348))))</f>
        <v>0</v>
      </c>
      <c r="BV348" s="3">
        <f t="shared" si="669"/>
        <v>0</v>
      </c>
      <c r="BW348" s="104">
        <f t="shared" si="714"/>
        <v>0</v>
      </c>
      <c r="BX348" s="3">
        <f t="shared" si="715"/>
        <v>0</v>
      </c>
      <c r="BY348" s="3">
        <f t="shared" si="716"/>
        <v>0</v>
      </c>
      <c r="BZ348" s="3">
        <f t="shared" si="640"/>
        <v>0</v>
      </c>
      <c r="CA348" s="3">
        <f t="shared" si="641"/>
        <v>0</v>
      </c>
      <c r="CB348" s="3">
        <f>IF(BW348=0,0,IF(BY348-BZ348=0,0,MIN(BY348-BZ348,$D$1-$C348-SUMIF($J$15:CA$15,"Snowball",$J348:CA348))))</f>
        <v>0</v>
      </c>
      <c r="CC348" s="3">
        <f t="shared" si="670"/>
        <v>0</v>
      </c>
      <c r="CD348" s="104">
        <f t="shared" si="717"/>
        <v>0</v>
      </c>
      <c r="CE348" s="3">
        <f t="shared" si="718"/>
        <v>0</v>
      </c>
      <c r="CF348" s="3">
        <f t="shared" si="719"/>
        <v>0</v>
      </c>
      <c r="CG348" s="3">
        <f t="shared" si="642"/>
        <v>0</v>
      </c>
      <c r="CH348" s="3">
        <f t="shared" si="643"/>
        <v>0</v>
      </c>
      <c r="CI348" s="3">
        <f>IF(CD348=0,0,IF(CF348-CG348=0,0,MIN(CF348-CG348,$D$1-$C348-SUMIF($J$15:CH$15,"Snowball",$J348:CH348))))</f>
        <v>0</v>
      </c>
      <c r="CJ348" s="3">
        <f t="shared" si="671"/>
        <v>0</v>
      </c>
      <c r="CK348" s="104">
        <f t="shared" si="720"/>
        <v>0</v>
      </c>
      <c r="CL348" s="3">
        <f t="shared" si="721"/>
        <v>0</v>
      </c>
      <c r="CM348" s="3">
        <f t="shared" si="722"/>
        <v>0</v>
      </c>
      <c r="CN348" s="3">
        <f t="shared" si="644"/>
        <v>0</v>
      </c>
      <c r="CO348" s="3">
        <f t="shared" si="645"/>
        <v>0</v>
      </c>
      <c r="CP348" s="3">
        <f>IF(CK348=0,0,IF(CM348-CN348=0,0,MIN(CM348-CN348,$D$1-$C348-SUMIF($J$15:CO$15,"Snowball",$J348:CO348))))</f>
        <v>0</v>
      </c>
      <c r="CQ348" s="3">
        <f t="shared" si="672"/>
        <v>0</v>
      </c>
      <c r="CR348" s="104">
        <f t="shared" si="723"/>
        <v>0</v>
      </c>
      <c r="CS348" s="3">
        <f t="shared" si="724"/>
        <v>0</v>
      </c>
      <c r="CT348" s="3">
        <f t="shared" si="725"/>
        <v>0</v>
      </c>
      <c r="CU348" s="3">
        <f t="shared" si="646"/>
        <v>0</v>
      </c>
      <c r="CV348" s="3">
        <f t="shared" si="647"/>
        <v>0</v>
      </c>
      <c r="CW348" s="3">
        <f>IF(CR348=0,0,IF(CT348-CU348=0,0,MIN(CT348-CU348,$D$1-$C348-SUMIF($J$15:CV$15,"Snowball",$J348:CV348))))</f>
        <v>0</v>
      </c>
      <c r="CX348" s="3">
        <f t="shared" si="673"/>
        <v>0</v>
      </c>
      <c r="CY348" s="104">
        <f t="shared" si="726"/>
        <v>0</v>
      </c>
      <c r="CZ348" s="3">
        <f t="shared" si="727"/>
        <v>0</v>
      </c>
      <c r="DA348" s="3">
        <f t="shared" si="728"/>
        <v>0</v>
      </c>
      <c r="DB348" s="3">
        <f t="shared" si="648"/>
        <v>0</v>
      </c>
      <c r="DC348" s="3">
        <f t="shared" si="649"/>
        <v>0</v>
      </c>
      <c r="DD348" s="3">
        <f>IF(CY348=0,0,IF(DA348-DB348=0,0,MIN(DA348-DB348,$D$1-$C348-SUMIF($J$15:DC$15,"Snowball",$J348:DC348))))</f>
        <v>0</v>
      </c>
      <c r="DE348" s="3">
        <f t="shared" si="674"/>
        <v>0</v>
      </c>
      <c r="DF348" s="104">
        <f t="shared" si="729"/>
        <v>0</v>
      </c>
      <c r="DG348" s="3">
        <f t="shared" si="730"/>
        <v>0</v>
      </c>
      <c r="DH348" s="3">
        <f t="shared" si="731"/>
        <v>0</v>
      </c>
      <c r="DI348" s="3">
        <f t="shared" si="650"/>
        <v>0</v>
      </c>
      <c r="DJ348" s="3">
        <f t="shared" si="651"/>
        <v>0</v>
      </c>
      <c r="DK348" s="3">
        <f>IF(DF348=0,0,IF(DH348-DI348=0,0,MIN(DH348-DI348,$D$1-$C348-SUMIF($J$15:DJ$15,"Snowball",$J348:DJ348))))</f>
        <v>0</v>
      </c>
      <c r="DL348" s="3">
        <f t="shared" si="675"/>
        <v>0</v>
      </c>
      <c r="DM348" s="104">
        <f t="shared" si="732"/>
        <v>0</v>
      </c>
      <c r="DN348" s="3">
        <f t="shared" si="733"/>
        <v>0</v>
      </c>
      <c r="DO348" s="3">
        <f t="shared" si="734"/>
        <v>0</v>
      </c>
      <c r="DP348" s="3">
        <f t="shared" si="652"/>
        <v>0</v>
      </c>
      <c r="DQ348" s="3">
        <f t="shared" si="653"/>
        <v>0</v>
      </c>
      <c r="DR348" s="3">
        <f>IF(DM348=0,0,IF(DO348-DP348=0,0,MIN(DO348-DP348,$D$1-$C348-SUMIF($J$15:DQ$15,"Snowball",$J348:DQ348))))</f>
        <v>0</v>
      </c>
      <c r="DS348" s="3">
        <f t="shared" si="676"/>
        <v>0</v>
      </c>
      <c r="DT348" s="104">
        <f t="shared" si="735"/>
        <v>0</v>
      </c>
      <c r="DU348" s="3">
        <f t="shared" si="736"/>
        <v>0</v>
      </c>
      <c r="DV348" s="3">
        <f t="shared" si="737"/>
        <v>0</v>
      </c>
      <c r="DW348" s="3">
        <f t="shared" si="654"/>
        <v>0</v>
      </c>
      <c r="DX348" s="3">
        <f t="shared" si="655"/>
        <v>0</v>
      </c>
      <c r="DY348" s="3">
        <f>IF(DT348=0,0,IF(DV348-DW348=0,0,MIN(DV348-DW348,$D$1-$C348-SUMIF($J$15:DX$15,"Snowball",$J348:DX348))))</f>
        <v>0</v>
      </c>
      <c r="DZ348" s="3">
        <f t="shared" si="677"/>
        <v>0</v>
      </c>
      <c r="EA348" s="104">
        <f t="shared" si="738"/>
        <v>0</v>
      </c>
      <c r="EB348" s="3">
        <f t="shared" si="739"/>
        <v>0</v>
      </c>
      <c r="EC348" s="3">
        <f t="shared" si="740"/>
        <v>0</v>
      </c>
      <c r="ED348" s="3">
        <f t="shared" si="656"/>
        <v>0</v>
      </c>
      <c r="EE348" s="3">
        <f t="shared" si="657"/>
        <v>0</v>
      </c>
      <c r="EF348" s="3">
        <f>IF(EA348=0,0,IF(EC348-ED348=0,0,MIN(EC348-ED348,$D$1-$C348-SUMIF($J$15:EE$15,"Snowball",$J348:EE348))))</f>
        <v>0</v>
      </c>
      <c r="EG348" s="3">
        <f t="shared" si="678"/>
        <v>0</v>
      </c>
      <c r="EH348" s="104">
        <f t="shared" si="741"/>
        <v>0</v>
      </c>
      <c r="EI348" s="3">
        <f t="shared" si="742"/>
        <v>0</v>
      </c>
      <c r="EJ348" s="3">
        <f t="shared" si="743"/>
        <v>0</v>
      </c>
      <c r="EK348" s="3">
        <f t="shared" si="658"/>
        <v>0</v>
      </c>
      <c r="EL348" s="3">
        <f t="shared" si="659"/>
        <v>0</v>
      </c>
      <c r="EM348" s="3">
        <f>IF(EH348=0,0,IF(EJ348-EK348=0,0,MIN(EJ348-EK348,$D$1-$C348-SUMIF($J$15:EL$15,"Snowball",$J348:EL348))))</f>
        <v>0</v>
      </c>
      <c r="EN348" s="3">
        <f t="shared" si="679"/>
        <v>0</v>
      </c>
    </row>
    <row r="349" spans="1:144" x14ac:dyDescent="0.25">
      <c r="A349" s="1" t="s">
        <v>349</v>
      </c>
      <c r="B349" s="76">
        <f t="shared" si="680"/>
        <v>0</v>
      </c>
      <c r="C349" s="3">
        <f t="shared" si="681"/>
        <v>0</v>
      </c>
      <c r="D349" s="101">
        <f t="shared" si="682"/>
        <v>0</v>
      </c>
      <c r="E349" s="104">
        <f t="shared" si="683"/>
        <v>0</v>
      </c>
      <c r="F349" s="3">
        <f t="shared" si="684"/>
        <v>0</v>
      </c>
      <c r="G349" s="3">
        <f t="shared" si="685"/>
        <v>0</v>
      </c>
      <c r="H349" s="3">
        <f t="shared" si="620"/>
        <v>0</v>
      </c>
      <c r="I349" s="3">
        <f t="shared" si="621"/>
        <v>0</v>
      </c>
      <c r="J349" s="3">
        <f t="shared" si="686"/>
        <v>0</v>
      </c>
      <c r="K349" s="3">
        <f t="shared" si="660"/>
        <v>0</v>
      </c>
      <c r="L349" s="104">
        <f t="shared" si="687"/>
        <v>0</v>
      </c>
      <c r="M349" s="3">
        <f t="shared" si="688"/>
        <v>0</v>
      </c>
      <c r="N349" s="3">
        <f t="shared" si="689"/>
        <v>0</v>
      </c>
      <c r="O349" s="3">
        <f t="shared" si="622"/>
        <v>0</v>
      </c>
      <c r="P349" s="3">
        <f t="shared" si="623"/>
        <v>0</v>
      </c>
      <c r="Q349" s="3">
        <f>IF(L349=0,0,IF(N349-O349=0,0,MIN(N349-O349,$D$1-$C349-SUMIF($J$15:P$15,"Snowball",$J349:P349))))</f>
        <v>0</v>
      </c>
      <c r="R349" s="3">
        <f t="shared" si="661"/>
        <v>0</v>
      </c>
      <c r="S349" s="104">
        <f t="shared" si="690"/>
        <v>0</v>
      </c>
      <c r="T349" s="3">
        <f t="shared" si="691"/>
        <v>0</v>
      </c>
      <c r="U349" s="3">
        <f t="shared" si="692"/>
        <v>0</v>
      </c>
      <c r="V349" s="3">
        <f t="shared" si="624"/>
        <v>0</v>
      </c>
      <c r="W349" s="3">
        <f t="shared" si="625"/>
        <v>0</v>
      </c>
      <c r="X349" s="3">
        <f>IF(S349=0,0,IF(U349-V349=0,0,MIN(U349-V349,$D$1-$C349-SUMIF($J$15:W$15,"Snowball",$J349:W349))))</f>
        <v>0</v>
      </c>
      <c r="Y349" s="3">
        <f t="shared" si="662"/>
        <v>0</v>
      </c>
      <c r="Z349" s="104">
        <f t="shared" si="693"/>
        <v>0</v>
      </c>
      <c r="AA349" s="3">
        <f t="shared" si="694"/>
        <v>0</v>
      </c>
      <c r="AB349" s="3">
        <f t="shared" si="695"/>
        <v>0</v>
      </c>
      <c r="AC349" s="3">
        <f t="shared" si="626"/>
        <v>0</v>
      </c>
      <c r="AD349" s="3">
        <f t="shared" si="627"/>
        <v>0</v>
      </c>
      <c r="AE349" s="3">
        <f>IF(Z349=0,0,IF(AB349-AC349=0,0,MIN(AB349-AC349,$D$1-$C349-SUMIF($J$15:AD$15,"Snowball",$J349:AD349))))</f>
        <v>0</v>
      </c>
      <c r="AF349" s="3">
        <f t="shared" si="663"/>
        <v>0</v>
      </c>
      <c r="AG349" s="104">
        <f t="shared" si="696"/>
        <v>0</v>
      </c>
      <c r="AH349" s="3">
        <f t="shared" si="697"/>
        <v>0</v>
      </c>
      <c r="AI349" s="3">
        <f t="shared" si="698"/>
        <v>0</v>
      </c>
      <c r="AJ349" s="3">
        <f t="shared" si="628"/>
        <v>0</v>
      </c>
      <c r="AK349" s="3">
        <f t="shared" si="629"/>
        <v>0</v>
      </c>
      <c r="AL349" s="3">
        <f>IF(AG349=0,0,IF(AI349-AJ349=0,0,MIN(AI349-AJ349,$D$1-$C349-SUMIF($J$15:AK$15,"Snowball",$J349:AK349))))</f>
        <v>0</v>
      </c>
      <c r="AM349" s="3">
        <f t="shared" si="664"/>
        <v>0</v>
      </c>
      <c r="AN349" s="104">
        <f t="shared" si="699"/>
        <v>0</v>
      </c>
      <c r="AO349" s="3">
        <f t="shared" si="700"/>
        <v>0</v>
      </c>
      <c r="AP349" s="3">
        <f t="shared" si="701"/>
        <v>0</v>
      </c>
      <c r="AQ349" s="3">
        <f t="shared" si="630"/>
        <v>0</v>
      </c>
      <c r="AR349" s="3">
        <f t="shared" si="631"/>
        <v>0</v>
      </c>
      <c r="AS349" s="3">
        <f>IF(AN349=0,0,IF(AP349-AQ349=0,0,MIN(AP349-AQ349,$D$1-$C349-SUMIF($J$15:AR$15,"Snowball",$J349:AR349))))</f>
        <v>0</v>
      </c>
      <c r="AT349" s="3">
        <f t="shared" si="665"/>
        <v>0</v>
      </c>
      <c r="AU349" s="104">
        <f t="shared" si="702"/>
        <v>0</v>
      </c>
      <c r="AV349" s="3">
        <f t="shared" si="703"/>
        <v>0</v>
      </c>
      <c r="AW349" s="3">
        <f t="shared" si="704"/>
        <v>0</v>
      </c>
      <c r="AX349" s="3">
        <f t="shared" si="632"/>
        <v>0</v>
      </c>
      <c r="AY349" s="3">
        <f t="shared" si="633"/>
        <v>0</v>
      </c>
      <c r="AZ349" s="3">
        <f>IF(AU349=0,0,IF(AW349-AX349=0,0,MIN(AW349-AX349,$D$1-$C349-SUMIF($J$15:AY$15,"Snowball",$J349:AY349))))</f>
        <v>0</v>
      </c>
      <c r="BA349" s="3">
        <f t="shared" si="666"/>
        <v>0</v>
      </c>
      <c r="BB349" s="104">
        <f t="shared" si="705"/>
        <v>0</v>
      </c>
      <c r="BC349" s="3">
        <f t="shared" si="706"/>
        <v>0</v>
      </c>
      <c r="BD349" s="3">
        <f t="shared" si="707"/>
        <v>0</v>
      </c>
      <c r="BE349" s="3">
        <f t="shared" si="634"/>
        <v>0</v>
      </c>
      <c r="BF349" s="3">
        <f t="shared" si="635"/>
        <v>0</v>
      </c>
      <c r="BG349" s="3">
        <f>IF(BB349=0,0,IF(BD349-BE349=0,0,MIN(BD349-BE349,$D$1-$C349-SUMIF($J$15:BF$15,"Snowball",$J349:BF349))))</f>
        <v>0</v>
      </c>
      <c r="BH349" s="3">
        <f t="shared" si="667"/>
        <v>0</v>
      </c>
      <c r="BI349" s="104">
        <f t="shared" si="708"/>
        <v>0</v>
      </c>
      <c r="BJ349" s="3">
        <f t="shared" si="709"/>
        <v>0</v>
      </c>
      <c r="BK349" s="3">
        <f t="shared" si="710"/>
        <v>0</v>
      </c>
      <c r="BL349" s="3">
        <f t="shared" si="636"/>
        <v>0</v>
      </c>
      <c r="BM349" s="3">
        <f t="shared" si="637"/>
        <v>0</v>
      </c>
      <c r="BN349" s="3">
        <f>IF(BI349=0,0,IF(BK349-BL349=0,0,MIN(BK349-BL349,$D$1-$C349-SUMIF($J$15:BM$15,"Snowball",$J349:BM349))))</f>
        <v>0</v>
      </c>
      <c r="BO349" s="3">
        <f t="shared" si="668"/>
        <v>0</v>
      </c>
      <c r="BP349" s="104">
        <f t="shared" si="711"/>
        <v>0</v>
      </c>
      <c r="BQ349" s="3">
        <f t="shared" si="712"/>
        <v>0</v>
      </c>
      <c r="BR349" s="3">
        <f t="shared" si="713"/>
        <v>0</v>
      </c>
      <c r="BS349" s="3">
        <f t="shared" si="638"/>
        <v>0</v>
      </c>
      <c r="BT349" s="3">
        <f t="shared" si="639"/>
        <v>0</v>
      </c>
      <c r="BU349" s="3">
        <f>IF(BP349=0,0,IF(BR349-BS349=0,0,MIN(BR349-BS349,$D$1-$C349-SUMIF($J$15:BT$15,"Snowball",$J349:BT349))))</f>
        <v>0</v>
      </c>
      <c r="BV349" s="3">
        <f t="shared" si="669"/>
        <v>0</v>
      </c>
      <c r="BW349" s="104">
        <f t="shared" si="714"/>
        <v>0</v>
      </c>
      <c r="BX349" s="3">
        <f t="shared" si="715"/>
        <v>0</v>
      </c>
      <c r="BY349" s="3">
        <f t="shared" si="716"/>
        <v>0</v>
      </c>
      <c r="BZ349" s="3">
        <f t="shared" si="640"/>
        <v>0</v>
      </c>
      <c r="CA349" s="3">
        <f t="shared" si="641"/>
        <v>0</v>
      </c>
      <c r="CB349" s="3">
        <f>IF(BW349=0,0,IF(BY349-BZ349=0,0,MIN(BY349-BZ349,$D$1-$C349-SUMIF($J$15:CA$15,"Snowball",$J349:CA349))))</f>
        <v>0</v>
      </c>
      <c r="CC349" s="3">
        <f t="shared" si="670"/>
        <v>0</v>
      </c>
      <c r="CD349" s="104">
        <f t="shared" si="717"/>
        <v>0</v>
      </c>
      <c r="CE349" s="3">
        <f t="shared" si="718"/>
        <v>0</v>
      </c>
      <c r="CF349" s="3">
        <f t="shared" si="719"/>
        <v>0</v>
      </c>
      <c r="CG349" s="3">
        <f t="shared" si="642"/>
        <v>0</v>
      </c>
      <c r="CH349" s="3">
        <f t="shared" si="643"/>
        <v>0</v>
      </c>
      <c r="CI349" s="3">
        <f>IF(CD349=0,0,IF(CF349-CG349=0,0,MIN(CF349-CG349,$D$1-$C349-SUMIF($J$15:CH$15,"Snowball",$J349:CH349))))</f>
        <v>0</v>
      </c>
      <c r="CJ349" s="3">
        <f t="shared" si="671"/>
        <v>0</v>
      </c>
      <c r="CK349" s="104">
        <f t="shared" si="720"/>
        <v>0</v>
      </c>
      <c r="CL349" s="3">
        <f t="shared" si="721"/>
        <v>0</v>
      </c>
      <c r="CM349" s="3">
        <f t="shared" si="722"/>
        <v>0</v>
      </c>
      <c r="CN349" s="3">
        <f t="shared" si="644"/>
        <v>0</v>
      </c>
      <c r="CO349" s="3">
        <f t="shared" si="645"/>
        <v>0</v>
      </c>
      <c r="CP349" s="3">
        <f>IF(CK349=0,0,IF(CM349-CN349=0,0,MIN(CM349-CN349,$D$1-$C349-SUMIF($J$15:CO$15,"Snowball",$J349:CO349))))</f>
        <v>0</v>
      </c>
      <c r="CQ349" s="3">
        <f t="shared" si="672"/>
        <v>0</v>
      </c>
      <c r="CR349" s="104">
        <f t="shared" si="723"/>
        <v>0</v>
      </c>
      <c r="CS349" s="3">
        <f t="shared" si="724"/>
        <v>0</v>
      </c>
      <c r="CT349" s="3">
        <f t="shared" si="725"/>
        <v>0</v>
      </c>
      <c r="CU349" s="3">
        <f t="shared" si="646"/>
        <v>0</v>
      </c>
      <c r="CV349" s="3">
        <f t="shared" si="647"/>
        <v>0</v>
      </c>
      <c r="CW349" s="3">
        <f>IF(CR349=0,0,IF(CT349-CU349=0,0,MIN(CT349-CU349,$D$1-$C349-SUMIF($J$15:CV$15,"Snowball",$J349:CV349))))</f>
        <v>0</v>
      </c>
      <c r="CX349" s="3">
        <f t="shared" si="673"/>
        <v>0</v>
      </c>
      <c r="CY349" s="104">
        <f t="shared" si="726"/>
        <v>0</v>
      </c>
      <c r="CZ349" s="3">
        <f t="shared" si="727"/>
        <v>0</v>
      </c>
      <c r="DA349" s="3">
        <f t="shared" si="728"/>
        <v>0</v>
      </c>
      <c r="DB349" s="3">
        <f t="shared" si="648"/>
        <v>0</v>
      </c>
      <c r="DC349" s="3">
        <f t="shared" si="649"/>
        <v>0</v>
      </c>
      <c r="DD349" s="3">
        <f>IF(CY349=0,0,IF(DA349-DB349=0,0,MIN(DA349-DB349,$D$1-$C349-SUMIF($J$15:DC$15,"Snowball",$J349:DC349))))</f>
        <v>0</v>
      </c>
      <c r="DE349" s="3">
        <f t="shared" si="674"/>
        <v>0</v>
      </c>
      <c r="DF349" s="104">
        <f t="shared" si="729"/>
        <v>0</v>
      </c>
      <c r="DG349" s="3">
        <f t="shared" si="730"/>
        <v>0</v>
      </c>
      <c r="DH349" s="3">
        <f t="shared" si="731"/>
        <v>0</v>
      </c>
      <c r="DI349" s="3">
        <f t="shared" si="650"/>
        <v>0</v>
      </c>
      <c r="DJ349" s="3">
        <f t="shared" si="651"/>
        <v>0</v>
      </c>
      <c r="DK349" s="3">
        <f>IF(DF349=0,0,IF(DH349-DI349=0,0,MIN(DH349-DI349,$D$1-$C349-SUMIF($J$15:DJ$15,"Snowball",$J349:DJ349))))</f>
        <v>0</v>
      </c>
      <c r="DL349" s="3">
        <f t="shared" si="675"/>
        <v>0</v>
      </c>
      <c r="DM349" s="104">
        <f t="shared" si="732"/>
        <v>0</v>
      </c>
      <c r="DN349" s="3">
        <f t="shared" si="733"/>
        <v>0</v>
      </c>
      <c r="DO349" s="3">
        <f t="shared" si="734"/>
        <v>0</v>
      </c>
      <c r="DP349" s="3">
        <f t="shared" si="652"/>
        <v>0</v>
      </c>
      <c r="DQ349" s="3">
        <f t="shared" si="653"/>
        <v>0</v>
      </c>
      <c r="DR349" s="3">
        <f>IF(DM349=0,0,IF(DO349-DP349=0,0,MIN(DO349-DP349,$D$1-$C349-SUMIF($J$15:DQ$15,"Snowball",$J349:DQ349))))</f>
        <v>0</v>
      </c>
      <c r="DS349" s="3">
        <f t="shared" si="676"/>
        <v>0</v>
      </c>
      <c r="DT349" s="104">
        <f t="shared" si="735"/>
        <v>0</v>
      </c>
      <c r="DU349" s="3">
        <f t="shared" si="736"/>
        <v>0</v>
      </c>
      <c r="DV349" s="3">
        <f t="shared" si="737"/>
        <v>0</v>
      </c>
      <c r="DW349" s="3">
        <f t="shared" si="654"/>
        <v>0</v>
      </c>
      <c r="DX349" s="3">
        <f t="shared" si="655"/>
        <v>0</v>
      </c>
      <c r="DY349" s="3">
        <f>IF(DT349=0,0,IF(DV349-DW349=0,0,MIN(DV349-DW349,$D$1-$C349-SUMIF($J$15:DX$15,"Snowball",$J349:DX349))))</f>
        <v>0</v>
      </c>
      <c r="DZ349" s="3">
        <f t="shared" si="677"/>
        <v>0</v>
      </c>
      <c r="EA349" s="104">
        <f t="shared" si="738"/>
        <v>0</v>
      </c>
      <c r="EB349" s="3">
        <f t="shared" si="739"/>
        <v>0</v>
      </c>
      <c r="EC349" s="3">
        <f t="shared" si="740"/>
        <v>0</v>
      </c>
      <c r="ED349" s="3">
        <f t="shared" si="656"/>
        <v>0</v>
      </c>
      <c r="EE349" s="3">
        <f t="shared" si="657"/>
        <v>0</v>
      </c>
      <c r="EF349" s="3">
        <f>IF(EA349=0,0,IF(EC349-ED349=0,0,MIN(EC349-ED349,$D$1-$C349-SUMIF($J$15:EE$15,"Snowball",$J349:EE349))))</f>
        <v>0</v>
      </c>
      <c r="EG349" s="3">
        <f t="shared" si="678"/>
        <v>0</v>
      </c>
      <c r="EH349" s="104">
        <f t="shared" si="741"/>
        <v>0</v>
      </c>
      <c r="EI349" s="3">
        <f t="shared" si="742"/>
        <v>0</v>
      </c>
      <c r="EJ349" s="3">
        <f t="shared" si="743"/>
        <v>0</v>
      </c>
      <c r="EK349" s="3">
        <f t="shared" si="658"/>
        <v>0</v>
      </c>
      <c r="EL349" s="3">
        <f t="shared" si="659"/>
        <v>0</v>
      </c>
      <c r="EM349" s="3">
        <f>IF(EH349=0,0,IF(EJ349-EK349=0,0,MIN(EJ349-EK349,$D$1-$C349-SUMIF($J$15:EL$15,"Snowball",$J349:EL349))))</f>
        <v>0</v>
      </c>
      <c r="EN349" s="3">
        <f t="shared" si="679"/>
        <v>0</v>
      </c>
    </row>
    <row r="350" spans="1:144" x14ac:dyDescent="0.25">
      <c r="A350" s="1" t="s">
        <v>350</v>
      </c>
      <c r="B350" s="76">
        <f t="shared" si="680"/>
        <v>0</v>
      </c>
      <c r="C350" s="3">
        <f t="shared" si="681"/>
        <v>0</v>
      </c>
      <c r="D350" s="101">
        <f t="shared" si="682"/>
        <v>0</v>
      </c>
      <c r="E350" s="104">
        <f t="shared" si="683"/>
        <v>0</v>
      </c>
      <c r="F350" s="3">
        <f t="shared" si="684"/>
        <v>0</v>
      </c>
      <c r="G350" s="3">
        <f t="shared" si="685"/>
        <v>0</v>
      </c>
      <c r="H350" s="3">
        <f t="shared" si="620"/>
        <v>0</v>
      </c>
      <c r="I350" s="3">
        <f t="shared" si="621"/>
        <v>0</v>
      </c>
      <c r="J350" s="3">
        <f t="shared" si="686"/>
        <v>0</v>
      </c>
      <c r="K350" s="3">
        <f t="shared" si="660"/>
        <v>0</v>
      </c>
      <c r="L350" s="104">
        <f t="shared" si="687"/>
        <v>0</v>
      </c>
      <c r="M350" s="3">
        <f t="shared" si="688"/>
        <v>0</v>
      </c>
      <c r="N350" s="3">
        <f t="shared" si="689"/>
        <v>0</v>
      </c>
      <c r="O350" s="3">
        <f t="shared" si="622"/>
        <v>0</v>
      </c>
      <c r="P350" s="3">
        <f t="shared" si="623"/>
        <v>0</v>
      </c>
      <c r="Q350" s="3">
        <f>IF(L350=0,0,IF(N350-O350=0,0,MIN(N350-O350,$D$1-$C350-SUMIF($J$15:P$15,"Snowball",$J350:P350))))</f>
        <v>0</v>
      </c>
      <c r="R350" s="3">
        <f t="shared" si="661"/>
        <v>0</v>
      </c>
      <c r="S350" s="104">
        <f t="shared" si="690"/>
        <v>0</v>
      </c>
      <c r="T350" s="3">
        <f t="shared" si="691"/>
        <v>0</v>
      </c>
      <c r="U350" s="3">
        <f t="shared" si="692"/>
        <v>0</v>
      </c>
      <c r="V350" s="3">
        <f t="shared" si="624"/>
        <v>0</v>
      </c>
      <c r="W350" s="3">
        <f t="shared" si="625"/>
        <v>0</v>
      </c>
      <c r="X350" s="3">
        <f>IF(S350=0,0,IF(U350-V350=0,0,MIN(U350-V350,$D$1-$C350-SUMIF($J$15:W$15,"Snowball",$J350:W350))))</f>
        <v>0</v>
      </c>
      <c r="Y350" s="3">
        <f t="shared" si="662"/>
        <v>0</v>
      </c>
      <c r="Z350" s="104">
        <f t="shared" si="693"/>
        <v>0</v>
      </c>
      <c r="AA350" s="3">
        <f t="shared" si="694"/>
        <v>0</v>
      </c>
      <c r="AB350" s="3">
        <f t="shared" si="695"/>
        <v>0</v>
      </c>
      <c r="AC350" s="3">
        <f t="shared" si="626"/>
        <v>0</v>
      </c>
      <c r="AD350" s="3">
        <f t="shared" si="627"/>
        <v>0</v>
      </c>
      <c r="AE350" s="3">
        <f>IF(Z350=0,0,IF(AB350-AC350=0,0,MIN(AB350-AC350,$D$1-$C350-SUMIF($J$15:AD$15,"Snowball",$J350:AD350))))</f>
        <v>0</v>
      </c>
      <c r="AF350" s="3">
        <f t="shared" si="663"/>
        <v>0</v>
      </c>
      <c r="AG350" s="104">
        <f t="shared" si="696"/>
        <v>0</v>
      </c>
      <c r="AH350" s="3">
        <f t="shared" si="697"/>
        <v>0</v>
      </c>
      <c r="AI350" s="3">
        <f t="shared" si="698"/>
        <v>0</v>
      </c>
      <c r="AJ350" s="3">
        <f t="shared" si="628"/>
        <v>0</v>
      </c>
      <c r="AK350" s="3">
        <f t="shared" si="629"/>
        <v>0</v>
      </c>
      <c r="AL350" s="3">
        <f>IF(AG350=0,0,IF(AI350-AJ350=0,0,MIN(AI350-AJ350,$D$1-$C350-SUMIF($J$15:AK$15,"Snowball",$J350:AK350))))</f>
        <v>0</v>
      </c>
      <c r="AM350" s="3">
        <f t="shared" si="664"/>
        <v>0</v>
      </c>
      <c r="AN350" s="104">
        <f t="shared" si="699"/>
        <v>0</v>
      </c>
      <c r="AO350" s="3">
        <f t="shared" si="700"/>
        <v>0</v>
      </c>
      <c r="AP350" s="3">
        <f t="shared" si="701"/>
        <v>0</v>
      </c>
      <c r="AQ350" s="3">
        <f t="shared" si="630"/>
        <v>0</v>
      </c>
      <c r="AR350" s="3">
        <f t="shared" si="631"/>
        <v>0</v>
      </c>
      <c r="AS350" s="3">
        <f>IF(AN350=0,0,IF(AP350-AQ350=0,0,MIN(AP350-AQ350,$D$1-$C350-SUMIF($J$15:AR$15,"Snowball",$J350:AR350))))</f>
        <v>0</v>
      </c>
      <c r="AT350" s="3">
        <f t="shared" si="665"/>
        <v>0</v>
      </c>
      <c r="AU350" s="104">
        <f t="shared" si="702"/>
        <v>0</v>
      </c>
      <c r="AV350" s="3">
        <f t="shared" si="703"/>
        <v>0</v>
      </c>
      <c r="AW350" s="3">
        <f t="shared" si="704"/>
        <v>0</v>
      </c>
      <c r="AX350" s="3">
        <f t="shared" si="632"/>
        <v>0</v>
      </c>
      <c r="AY350" s="3">
        <f t="shared" si="633"/>
        <v>0</v>
      </c>
      <c r="AZ350" s="3">
        <f>IF(AU350=0,0,IF(AW350-AX350=0,0,MIN(AW350-AX350,$D$1-$C350-SUMIF($J$15:AY$15,"Snowball",$J350:AY350))))</f>
        <v>0</v>
      </c>
      <c r="BA350" s="3">
        <f t="shared" si="666"/>
        <v>0</v>
      </c>
      <c r="BB350" s="104">
        <f t="shared" si="705"/>
        <v>0</v>
      </c>
      <c r="BC350" s="3">
        <f t="shared" si="706"/>
        <v>0</v>
      </c>
      <c r="BD350" s="3">
        <f t="shared" si="707"/>
        <v>0</v>
      </c>
      <c r="BE350" s="3">
        <f t="shared" si="634"/>
        <v>0</v>
      </c>
      <c r="BF350" s="3">
        <f t="shared" si="635"/>
        <v>0</v>
      </c>
      <c r="BG350" s="3">
        <f>IF(BB350=0,0,IF(BD350-BE350=0,0,MIN(BD350-BE350,$D$1-$C350-SUMIF($J$15:BF$15,"Snowball",$J350:BF350))))</f>
        <v>0</v>
      </c>
      <c r="BH350" s="3">
        <f t="shared" si="667"/>
        <v>0</v>
      </c>
      <c r="BI350" s="104">
        <f t="shared" si="708"/>
        <v>0</v>
      </c>
      <c r="BJ350" s="3">
        <f t="shared" si="709"/>
        <v>0</v>
      </c>
      <c r="BK350" s="3">
        <f t="shared" si="710"/>
        <v>0</v>
      </c>
      <c r="BL350" s="3">
        <f t="shared" si="636"/>
        <v>0</v>
      </c>
      <c r="BM350" s="3">
        <f t="shared" si="637"/>
        <v>0</v>
      </c>
      <c r="BN350" s="3">
        <f>IF(BI350=0,0,IF(BK350-BL350=0,0,MIN(BK350-BL350,$D$1-$C350-SUMIF($J$15:BM$15,"Snowball",$J350:BM350))))</f>
        <v>0</v>
      </c>
      <c r="BO350" s="3">
        <f t="shared" si="668"/>
        <v>0</v>
      </c>
      <c r="BP350" s="104">
        <f t="shared" si="711"/>
        <v>0</v>
      </c>
      <c r="BQ350" s="3">
        <f t="shared" si="712"/>
        <v>0</v>
      </c>
      <c r="BR350" s="3">
        <f t="shared" si="713"/>
        <v>0</v>
      </c>
      <c r="BS350" s="3">
        <f t="shared" si="638"/>
        <v>0</v>
      </c>
      <c r="BT350" s="3">
        <f t="shared" si="639"/>
        <v>0</v>
      </c>
      <c r="BU350" s="3">
        <f>IF(BP350=0,0,IF(BR350-BS350=0,0,MIN(BR350-BS350,$D$1-$C350-SUMIF($J$15:BT$15,"Snowball",$J350:BT350))))</f>
        <v>0</v>
      </c>
      <c r="BV350" s="3">
        <f t="shared" si="669"/>
        <v>0</v>
      </c>
      <c r="BW350" s="104">
        <f t="shared" si="714"/>
        <v>0</v>
      </c>
      <c r="BX350" s="3">
        <f t="shared" si="715"/>
        <v>0</v>
      </c>
      <c r="BY350" s="3">
        <f t="shared" si="716"/>
        <v>0</v>
      </c>
      <c r="BZ350" s="3">
        <f t="shared" si="640"/>
        <v>0</v>
      </c>
      <c r="CA350" s="3">
        <f t="shared" si="641"/>
        <v>0</v>
      </c>
      <c r="CB350" s="3">
        <f>IF(BW350=0,0,IF(BY350-BZ350=0,0,MIN(BY350-BZ350,$D$1-$C350-SUMIF($J$15:CA$15,"Snowball",$J350:CA350))))</f>
        <v>0</v>
      </c>
      <c r="CC350" s="3">
        <f t="shared" si="670"/>
        <v>0</v>
      </c>
      <c r="CD350" s="104">
        <f t="shared" si="717"/>
        <v>0</v>
      </c>
      <c r="CE350" s="3">
        <f t="shared" si="718"/>
        <v>0</v>
      </c>
      <c r="CF350" s="3">
        <f t="shared" si="719"/>
        <v>0</v>
      </c>
      <c r="CG350" s="3">
        <f t="shared" si="642"/>
        <v>0</v>
      </c>
      <c r="CH350" s="3">
        <f t="shared" si="643"/>
        <v>0</v>
      </c>
      <c r="CI350" s="3">
        <f>IF(CD350=0,0,IF(CF350-CG350=0,0,MIN(CF350-CG350,$D$1-$C350-SUMIF($J$15:CH$15,"Snowball",$J350:CH350))))</f>
        <v>0</v>
      </c>
      <c r="CJ350" s="3">
        <f t="shared" si="671"/>
        <v>0</v>
      </c>
      <c r="CK350" s="104">
        <f t="shared" si="720"/>
        <v>0</v>
      </c>
      <c r="CL350" s="3">
        <f t="shared" si="721"/>
        <v>0</v>
      </c>
      <c r="CM350" s="3">
        <f t="shared" si="722"/>
        <v>0</v>
      </c>
      <c r="CN350" s="3">
        <f t="shared" si="644"/>
        <v>0</v>
      </c>
      <c r="CO350" s="3">
        <f t="shared" si="645"/>
        <v>0</v>
      </c>
      <c r="CP350" s="3">
        <f>IF(CK350=0,0,IF(CM350-CN350=0,0,MIN(CM350-CN350,$D$1-$C350-SUMIF($J$15:CO$15,"Snowball",$J350:CO350))))</f>
        <v>0</v>
      </c>
      <c r="CQ350" s="3">
        <f t="shared" si="672"/>
        <v>0</v>
      </c>
      <c r="CR350" s="104">
        <f t="shared" si="723"/>
        <v>0</v>
      </c>
      <c r="CS350" s="3">
        <f t="shared" si="724"/>
        <v>0</v>
      </c>
      <c r="CT350" s="3">
        <f t="shared" si="725"/>
        <v>0</v>
      </c>
      <c r="CU350" s="3">
        <f t="shared" si="646"/>
        <v>0</v>
      </c>
      <c r="CV350" s="3">
        <f t="shared" si="647"/>
        <v>0</v>
      </c>
      <c r="CW350" s="3">
        <f>IF(CR350=0,0,IF(CT350-CU350=0,0,MIN(CT350-CU350,$D$1-$C350-SUMIF($J$15:CV$15,"Snowball",$J350:CV350))))</f>
        <v>0</v>
      </c>
      <c r="CX350" s="3">
        <f t="shared" si="673"/>
        <v>0</v>
      </c>
      <c r="CY350" s="104">
        <f t="shared" si="726"/>
        <v>0</v>
      </c>
      <c r="CZ350" s="3">
        <f t="shared" si="727"/>
        <v>0</v>
      </c>
      <c r="DA350" s="3">
        <f t="shared" si="728"/>
        <v>0</v>
      </c>
      <c r="DB350" s="3">
        <f t="shared" si="648"/>
        <v>0</v>
      </c>
      <c r="DC350" s="3">
        <f t="shared" si="649"/>
        <v>0</v>
      </c>
      <c r="DD350" s="3">
        <f>IF(CY350=0,0,IF(DA350-DB350=0,0,MIN(DA350-DB350,$D$1-$C350-SUMIF($J$15:DC$15,"Snowball",$J350:DC350))))</f>
        <v>0</v>
      </c>
      <c r="DE350" s="3">
        <f t="shared" si="674"/>
        <v>0</v>
      </c>
      <c r="DF350" s="104">
        <f t="shared" si="729"/>
        <v>0</v>
      </c>
      <c r="DG350" s="3">
        <f t="shared" si="730"/>
        <v>0</v>
      </c>
      <c r="DH350" s="3">
        <f t="shared" si="731"/>
        <v>0</v>
      </c>
      <c r="DI350" s="3">
        <f t="shared" si="650"/>
        <v>0</v>
      </c>
      <c r="DJ350" s="3">
        <f t="shared" si="651"/>
        <v>0</v>
      </c>
      <c r="DK350" s="3">
        <f>IF(DF350=0,0,IF(DH350-DI350=0,0,MIN(DH350-DI350,$D$1-$C350-SUMIF($J$15:DJ$15,"Snowball",$J350:DJ350))))</f>
        <v>0</v>
      </c>
      <c r="DL350" s="3">
        <f t="shared" si="675"/>
        <v>0</v>
      </c>
      <c r="DM350" s="104">
        <f t="shared" si="732"/>
        <v>0</v>
      </c>
      <c r="DN350" s="3">
        <f t="shared" si="733"/>
        <v>0</v>
      </c>
      <c r="DO350" s="3">
        <f t="shared" si="734"/>
        <v>0</v>
      </c>
      <c r="DP350" s="3">
        <f t="shared" si="652"/>
        <v>0</v>
      </c>
      <c r="DQ350" s="3">
        <f t="shared" si="653"/>
        <v>0</v>
      </c>
      <c r="DR350" s="3">
        <f>IF(DM350=0,0,IF(DO350-DP350=0,0,MIN(DO350-DP350,$D$1-$C350-SUMIF($J$15:DQ$15,"Snowball",$J350:DQ350))))</f>
        <v>0</v>
      </c>
      <c r="DS350" s="3">
        <f t="shared" si="676"/>
        <v>0</v>
      </c>
      <c r="DT350" s="104">
        <f t="shared" si="735"/>
        <v>0</v>
      </c>
      <c r="DU350" s="3">
        <f t="shared" si="736"/>
        <v>0</v>
      </c>
      <c r="DV350" s="3">
        <f t="shared" si="737"/>
        <v>0</v>
      </c>
      <c r="DW350" s="3">
        <f t="shared" si="654"/>
        <v>0</v>
      </c>
      <c r="DX350" s="3">
        <f t="shared" si="655"/>
        <v>0</v>
      </c>
      <c r="DY350" s="3">
        <f>IF(DT350=0,0,IF(DV350-DW350=0,0,MIN(DV350-DW350,$D$1-$C350-SUMIF($J$15:DX$15,"Snowball",$J350:DX350))))</f>
        <v>0</v>
      </c>
      <c r="DZ350" s="3">
        <f t="shared" si="677"/>
        <v>0</v>
      </c>
      <c r="EA350" s="104">
        <f t="shared" si="738"/>
        <v>0</v>
      </c>
      <c r="EB350" s="3">
        <f t="shared" si="739"/>
        <v>0</v>
      </c>
      <c r="EC350" s="3">
        <f t="shared" si="740"/>
        <v>0</v>
      </c>
      <c r="ED350" s="3">
        <f t="shared" si="656"/>
        <v>0</v>
      </c>
      <c r="EE350" s="3">
        <f t="shared" si="657"/>
        <v>0</v>
      </c>
      <c r="EF350" s="3">
        <f>IF(EA350=0,0,IF(EC350-ED350=0,0,MIN(EC350-ED350,$D$1-$C350-SUMIF($J$15:EE$15,"Snowball",$J350:EE350))))</f>
        <v>0</v>
      </c>
      <c r="EG350" s="3">
        <f t="shared" si="678"/>
        <v>0</v>
      </c>
      <c r="EH350" s="104">
        <f t="shared" si="741"/>
        <v>0</v>
      </c>
      <c r="EI350" s="3">
        <f t="shared" si="742"/>
        <v>0</v>
      </c>
      <c r="EJ350" s="3">
        <f t="shared" si="743"/>
        <v>0</v>
      </c>
      <c r="EK350" s="3">
        <f t="shared" si="658"/>
        <v>0</v>
      </c>
      <c r="EL350" s="3">
        <f t="shared" si="659"/>
        <v>0</v>
      </c>
      <c r="EM350" s="3">
        <f>IF(EH350=0,0,IF(EJ350-EK350=0,0,MIN(EJ350-EK350,$D$1-$C350-SUMIF($J$15:EL$15,"Snowball",$J350:EL350))))</f>
        <v>0</v>
      </c>
      <c r="EN350" s="3">
        <f t="shared" si="679"/>
        <v>0</v>
      </c>
    </row>
    <row r="351" spans="1:144" x14ac:dyDescent="0.25">
      <c r="A351" s="1" t="s">
        <v>351</v>
      </c>
      <c r="B351" s="76">
        <f t="shared" si="680"/>
        <v>0</v>
      </c>
      <c r="C351" s="3">
        <f t="shared" si="681"/>
        <v>0</v>
      </c>
      <c r="D351" s="101">
        <f t="shared" si="682"/>
        <v>0</v>
      </c>
      <c r="E351" s="104">
        <f t="shared" si="683"/>
        <v>0</v>
      </c>
      <c r="F351" s="3">
        <f t="shared" si="684"/>
        <v>0</v>
      </c>
      <c r="G351" s="3">
        <f t="shared" si="685"/>
        <v>0</v>
      </c>
      <c r="H351" s="3">
        <f t="shared" si="620"/>
        <v>0</v>
      </c>
      <c r="I351" s="3">
        <f t="shared" si="621"/>
        <v>0</v>
      </c>
      <c r="J351" s="3">
        <f t="shared" si="686"/>
        <v>0</v>
      </c>
      <c r="K351" s="3">
        <f t="shared" si="660"/>
        <v>0</v>
      </c>
      <c r="L351" s="104">
        <f t="shared" si="687"/>
        <v>0</v>
      </c>
      <c r="M351" s="3">
        <f t="shared" si="688"/>
        <v>0</v>
      </c>
      <c r="N351" s="3">
        <f t="shared" si="689"/>
        <v>0</v>
      </c>
      <c r="O351" s="3">
        <f t="shared" si="622"/>
        <v>0</v>
      </c>
      <c r="P351" s="3">
        <f t="shared" si="623"/>
        <v>0</v>
      </c>
      <c r="Q351" s="3">
        <f>IF(L351=0,0,IF(N351-O351=0,0,MIN(N351-O351,$D$1-$C351-SUMIF($J$15:P$15,"Snowball",$J351:P351))))</f>
        <v>0</v>
      </c>
      <c r="R351" s="3">
        <f t="shared" si="661"/>
        <v>0</v>
      </c>
      <c r="S351" s="104">
        <f t="shared" si="690"/>
        <v>0</v>
      </c>
      <c r="T351" s="3">
        <f t="shared" si="691"/>
        <v>0</v>
      </c>
      <c r="U351" s="3">
        <f t="shared" si="692"/>
        <v>0</v>
      </c>
      <c r="V351" s="3">
        <f t="shared" si="624"/>
        <v>0</v>
      </c>
      <c r="W351" s="3">
        <f t="shared" si="625"/>
        <v>0</v>
      </c>
      <c r="X351" s="3">
        <f>IF(S351=0,0,IF(U351-V351=0,0,MIN(U351-V351,$D$1-$C351-SUMIF($J$15:W$15,"Snowball",$J351:W351))))</f>
        <v>0</v>
      </c>
      <c r="Y351" s="3">
        <f t="shared" si="662"/>
        <v>0</v>
      </c>
      <c r="Z351" s="104">
        <f t="shared" si="693"/>
        <v>0</v>
      </c>
      <c r="AA351" s="3">
        <f t="shared" si="694"/>
        <v>0</v>
      </c>
      <c r="AB351" s="3">
        <f t="shared" si="695"/>
        <v>0</v>
      </c>
      <c r="AC351" s="3">
        <f t="shared" si="626"/>
        <v>0</v>
      </c>
      <c r="AD351" s="3">
        <f t="shared" si="627"/>
        <v>0</v>
      </c>
      <c r="AE351" s="3">
        <f>IF(Z351=0,0,IF(AB351-AC351=0,0,MIN(AB351-AC351,$D$1-$C351-SUMIF($J$15:AD$15,"Snowball",$J351:AD351))))</f>
        <v>0</v>
      </c>
      <c r="AF351" s="3">
        <f t="shared" si="663"/>
        <v>0</v>
      </c>
      <c r="AG351" s="104">
        <f t="shared" si="696"/>
        <v>0</v>
      </c>
      <c r="AH351" s="3">
        <f t="shared" si="697"/>
        <v>0</v>
      </c>
      <c r="AI351" s="3">
        <f t="shared" si="698"/>
        <v>0</v>
      </c>
      <c r="AJ351" s="3">
        <f t="shared" si="628"/>
        <v>0</v>
      </c>
      <c r="AK351" s="3">
        <f t="shared" si="629"/>
        <v>0</v>
      </c>
      <c r="AL351" s="3">
        <f>IF(AG351=0,0,IF(AI351-AJ351=0,0,MIN(AI351-AJ351,$D$1-$C351-SUMIF($J$15:AK$15,"Snowball",$J351:AK351))))</f>
        <v>0</v>
      </c>
      <c r="AM351" s="3">
        <f t="shared" si="664"/>
        <v>0</v>
      </c>
      <c r="AN351" s="104">
        <f t="shared" si="699"/>
        <v>0</v>
      </c>
      <c r="AO351" s="3">
        <f t="shared" si="700"/>
        <v>0</v>
      </c>
      <c r="AP351" s="3">
        <f t="shared" si="701"/>
        <v>0</v>
      </c>
      <c r="AQ351" s="3">
        <f t="shared" si="630"/>
        <v>0</v>
      </c>
      <c r="AR351" s="3">
        <f t="shared" si="631"/>
        <v>0</v>
      </c>
      <c r="AS351" s="3">
        <f>IF(AN351=0,0,IF(AP351-AQ351=0,0,MIN(AP351-AQ351,$D$1-$C351-SUMIF($J$15:AR$15,"Snowball",$J351:AR351))))</f>
        <v>0</v>
      </c>
      <c r="AT351" s="3">
        <f t="shared" si="665"/>
        <v>0</v>
      </c>
      <c r="AU351" s="104">
        <f t="shared" si="702"/>
        <v>0</v>
      </c>
      <c r="AV351" s="3">
        <f t="shared" si="703"/>
        <v>0</v>
      </c>
      <c r="AW351" s="3">
        <f t="shared" si="704"/>
        <v>0</v>
      </c>
      <c r="AX351" s="3">
        <f t="shared" si="632"/>
        <v>0</v>
      </c>
      <c r="AY351" s="3">
        <f t="shared" si="633"/>
        <v>0</v>
      </c>
      <c r="AZ351" s="3">
        <f>IF(AU351=0,0,IF(AW351-AX351=0,0,MIN(AW351-AX351,$D$1-$C351-SUMIF($J$15:AY$15,"Snowball",$J351:AY351))))</f>
        <v>0</v>
      </c>
      <c r="BA351" s="3">
        <f t="shared" si="666"/>
        <v>0</v>
      </c>
      <c r="BB351" s="104">
        <f t="shared" si="705"/>
        <v>0</v>
      </c>
      <c r="BC351" s="3">
        <f t="shared" si="706"/>
        <v>0</v>
      </c>
      <c r="BD351" s="3">
        <f t="shared" si="707"/>
        <v>0</v>
      </c>
      <c r="BE351" s="3">
        <f t="shared" si="634"/>
        <v>0</v>
      </c>
      <c r="BF351" s="3">
        <f t="shared" si="635"/>
        <v>0</v>
      </c>
      <c r="BG351" s="3">
        <f>IF(BB351=0,0,IF(BD351-BE351=0,0,MIN(BD351-BE351,$D$1-$C351-SUMIF($J$15:BF$15,"Snowball",$J351:BF351))))</f>
        <v>0</v>
      </c>
      <c r="BH351" s="3">
        <f t="shared" si="667"/>
        <v>0</v>
      </c>
      <c r="BI351" s="104">
        <f t="shared" si="708"/>
        <v>0</v>
      </c>
      <c r="BJ351" s="3">
        <f t="shared" si="709"/>
        <v>0</v>
      </c>
      <c r="BK351" s="3">
        <f t="shared" si="710"/>
        <v>0</v>
      </c>
      <c r="BL351" s="3">
        <f t="shared" si="636"/>
        <v>0</v>
      </c>
      <c r="BM351" s="3">
        <f t="shared" si="637"/>
        <v>0</v>
      </c>
      <c r="BN351" s="3">
        <f>IF(BI351=0,0,IF(BK351-BL351=0,0,MIN(BK351-BL351,$D$1-$C351-SUMIF($J$15:BM$15,"Snowball",$J351:BM351))))</f>
        <v>0</v>
      </c>
      <c r="BO351" s="3">
        <f t="shared" si="668"/>
        <v>0</v>
      </c>
      <c r="BP351" s="104">
        <f t="shared" si="711"/>
        <v>0</v>
      </c>
      <c r="BQ351" s="3">
        <f t="shared" si="712"/>
        <v>0</v>
      </c>
      <c r="BR351" s="3">
        <f t="shared" si="713"/>
        <v>0</v>
      </c>
      <c r="BS351" s="3">
        <f t="shared" si="638"/>
        <v>0</v>
      </c>
      <c r="BT351" s="3">
        <f t="shared" si="639"/>
        <v>0</v>
      </c>
      <c r="BU351" s="3">
        <f>IF(BP351=0,0,IF(BR351-BS351=0,0,MIN(BR351-BS351,$D$1-$C351-SUMIF($J$15:BT$15,"Snowball",$J351:BT351))))</f>
        <v>0</v>
      </c>
      <c r="BV351" s="3">
        <f t="shared" si="669"/>
        <v>0</v>
      </c>
      <c r="BW351" s="104">
        <f t="shared" si="714"/>
        <v>0</v>
      </c>
      <c r="BX351" s="3">
        <f t="shared" si="715"/>
        <v>0</v>
      </c>
      <c r="BY351" s="3">
        <f t="shared" si="716"/>
        <v>0</v>
      </c>
      <c r="BZ351" s="3">
        <f t="shared" si="640"/>
        <v>0</v>
      </c>
      <c r="CA351" s="3">
        <f t="shared" si="641"/>
        <v>0</v>
      </c>
      <c r="CB351" s="3">
        <f>IF(BW351=0,0,IF(BY351-BZ351=0,0,MIN(BY351-BZ351,$D$1-$C351-SUMIF($J$15:CA$15,"Snowball",$J351:CA351))))</f>
        <v>0</v>
      </c>
      <c r="CC351" s="3">
        <f t="shared" si="670"/>
        <v>0</v>
      </c>
      <c r="CD351" s="104">
        <f t="shared" si="717"/>
        <v>0</v>
      </c>
      <c r="CE351" s="3">
        <f t="shared" si="718"/>
        <v>0</v>
      </c>
      <c r="CF351" s="3">
        <f t="shared" si="719"/>
        <v>0</v>
      </c>
      <c r="CG351" s="3">
        <f t="shared" si="642"/>
        <v>0</v>
      </c>
      <c r="CH351" s="3">
        <f t="shared" si="643"/>
        <v>0</v>
      </c>
      <c r="CI351" s="3">
        <f>IF(CD351=0,0,IF(CF351-CG351=0,0,MIN(CF351-CG351,$D$1-$C351-SUMIF($J$15:CH$15,"Snowball",$J351:CH351))))</f>
        <v>0</v>
      </c>
      <c r="CJ351" s="3">
        <f t="shared" si="671"/>
        <v>0</v>
      </c>
      <c r="CK351" s="104">
        <f t="shared" si="720"/>
        <v>0</v>
      </c>
      <c r="CL351" s="3">
        <f t="shared" si="721"/>
        <v>0</v>
      </c>
      <c r="CM351" s="3">
        <f t="shared" si="722"/>
        <v>0</v>
      </c>
      <c r="CN351" s="3">
        <f t="shared" si="644"/>
        <v>0</v>
      </c>
      <c r="CO351" s="3">
        <f t="shared" si="645"/>
        <v>0</v>
      </c>
      <c r="CP351" s="3">
        <f>IF(CK351=0,0,IF(CM351-CN351=0,0,MIN(CM351-CN351,$D$1-$C351-SUMIF($J$15:CO$15,"Snowball",$J351:CO351))))</f>
        <v>0</v>
      </c>
      <c r="CQ351" s="3">
        <f t="shared" si="672"/>
        <v>0</v>
      </c>
      <c r="CR351" s="104">
        <f t="shared" si="723"/>
        <v>0</v>
      </c>
      <c r="CS351" s="3">
        <f t="shared" si="724"/>
        <v>0</v>
      </c>
      <c r="CT351" s="3">
        <f t="shared" si="725"/>
        <v>0</v>
      </c>
      <c r="CU351" s="3">
        <f t="shared" si="646"/>
        <v>0</v>
      </c>
      <c r="CV351" s="3">
        <f t="shared" si="647"/>
        <v>0</v>
      </c>
      <c r="CW351" s="3">
        <f>IF(CR351=0,0,IF(CT351-CU351=0,0,MIN(CT351-CU351,$D$1-$C351-SUMIF($J$15:CV$15,"Snowball",$J351:CV351))))</f>
        <v>0</v>
      </c>
      <c r="CX351" s="3">
        <f t="shared" si="673"/>
        <v>0</v>
      </c>
      <c r="CY351" s="104">
        <f t="shared" si="726"/>
        <v>0</v>
      </c>
      <c r="CZ351" s="3">
        <f t="shared" si="727"/>
        <v>0</v>
      </c>
      <c r="DA351" s="3">
        <f t="shared" si="728"/>
        <v>0</v>
      </c>
      <c r="DB351" s="3">
        <f t="shared" si="648"/>
        <v>0</v>
      </c>
      <c r="DC351" s="3">
        <f t="shared" si="649"/>
        <v>0</v>
      </c>
      <c r="DD351" s="3">
        <f>IF(CY351=0,0,IF(DA351-DB351=0,0,MIN(DA351-DB351,$D$1-$C351-SUMIF($J$15:DC$15,"Snowball",$J351:DC351))))</f>
        <v>0</v>
      </c>
      <c r="DE351" s="3">
        <f t="shared" si="674"/>
        <v>0</v>
      </c>
      <c r="DF351" s="104">
        <f t="shared" si="729"/>
        <v>0</v>
      </c>
      <c r="DG351" s="3">
        <f t="shared" si="730"/>
        <v>0</v>
      </c>
      <c r="DH351" s="3">
        <f t="shared" si="731"/>
        <v>0</v>
      </c>
      <c r="DI351" s="3">
        <f t="shared" si="650"/>
        <v>0</v>
      </c>
      <c r="DJ351" s="3">
        <f t="shared" si="651"/>
        <v>0</v>
      </c>
      <c r="DK351" s="3">
        <f>IF(DF351=0,0,IF(DH351-DI351=0,0,MIN(DH351-DI351,$D$1-$C351-SUMIF($J$15:DJ$15,"Snowball",$J351:DJ351))))</f>
        <v>0</v>
      </c>
      <c r="DL351" s="3">
        <f t="shared" si="675"/>
        <v>0</v>
      </c>
      <c r="DM351" s="104">
        <f t="shared" si="732"/>
        <v>0</v>
      </c>
      <c r="DN351" s="3">
        <f t="shared" si="733"/>
        <v>0</v>
      </c>
      <c r="DO351" s="3">
        <f t="shared" si="734"/>
        <v>0</v>
      </c>
      <c r="DP351" s="3">
        <f t="shared" si="652"/>
        <v>0</v>
      </c>
      <c r="DQ351" s="3">
        <f t="shared" si="653"/>
        <v>0</v>
      </c>
      <c r="DR351" s="3">
        <f>IF(DM351=0,0,IF(DO351-DP351=0,0,MIN(DO351-DP351,$D$1-$C351-SUMIF($J$15:DQ$15,"Snowball",$J351:DQ351))))</f>
        <v>0</v>
      </c>
      <c r="DS351" s="3">
        <f t="shared" si="676"/>
        <v>0</v>
      </c>
      <c r="DT351" s="104">
        <f t="shared" si="735"/>
        <v>0</v>
      </c>
      <c r="DU351" s="3">
        <f t="shared" si="736"/>
        <v>0</v>
      </c>
      <c r="DV351" s="3">
        <f t="shared" si="737"/>
        <v>0</v>
      </c>
      <c r="DW351" s="3">
        <f t="shared" si="654"/>
        <v>0</v>
      </c>
      <c r="DX351" s="3">
        <f t="shared" si="655"/>
        <v>0</v>
      </c>
      <c r="DY351" s="3">
        <f>IF(DT351=0,0,IF(DV351-DW351=0,0,MIN(DV351-DW351,$D$1-$C351-SUMIF($J$15:DX$15,"Snowball",$J351:DX351))))</f>
        <v>0</v>
      </c>
      <c r="DZ351" s="3">
        <f t="shared" si="677"/>
        <v>0</v>
      </c>
      <c r="EA351" s="104">
        <f t="shared" si="738"/>
        <v>0</v>
      </c>
      <c r="EB351" s="3">
        <f t="shared" si="739"/>
        <v>0</v>
      </c>
      <c r="EC351" s="3">
        <f t="shared" si="740"/>
        <v>0</v>
      </c>
      <c r="ED351" s="3">
        <f t="shared" si="656"/>
        <v>0</v>
      </c>
      <c r="EE351" s="3">
        <f t="shared" si="657"/>
        <v>0</v>
      </c>
      <c r="EF351" s="3">
        <f>IF(EA351=0,0,IF(EC351-ED351=0,0,MIN(EC351-ED351,$D$1-$C351-SUMIF($J$15:EE$15,"Snowball",$J351:EE351))))</f>
        <v>0</v>
      </c>
      <c r="EG351" s="3">
        <f t="shared" si="678"/>
        <v>0</v>
      </c>
      <c r="EH351" s="104">
        <f t="shared" si="741"/>
        <v>0</v>
      </c>
      <c r="EI351" s="3">
        <f t="shared" si="742"/>
        <v>0</v>
      </c>
      <c r="EJ351" s="3">
        <f t="shared" si="743"/>
        <v>0</v>
      </c>
      <c r="EK351" s="3">
        <f t="shared" si="658"/>
        <v>0</v>
      </c>
      <c r="EL351" s="3">
        <f t="shared" si="659"/>
        <v>0</v>
      </c>
      <c r="EM351" s="3">
        <f>IF(EH351=0,0,IF(EJ351-EK351=0,0,MIN(EJ351-EK351,$D$1-$C351-SUMIF($J$15:EL$15,"Snowball",$J351:EL351))))</f>
        <v>0</v>
      </c>
      <c r="EN351" s="3">
        <f t="shared" si="679"/>
        <v>0</v>
      </c>
    </row>
    <row r="352" spans="1:144" x14ac:dyDescent="0.25">
      <c r="A352" s="1" t="s">
        <v>352</v>
      </c>
      <c r="B352" s="76">
        <f t="shared" si="680"/>
        <v>0</v>
      </c>
      <c r="C352" s="3">
        <f t="shared" si="681"/>
        <v>0</v>
      </c>
      <c r="D352" s="101">
        <f t="shared" si="682"/>
        <v>0</v>
      </c>
      <c r="E352" s="104">
        <f t="shared" si="683"/>
        <v>0</v>
      </c>
      <c r="F352" s="3">
        <f t="shared" si="684"/>
        <v>0</v>
      </c>
      <c r="G352" s="3">
        <f t="shared" si="685"/>
        <v>0</v>
      </c>
      <c r="H352" s="3">
        <f t="shared" si="620"/>
        <v>0</v>
      </c>
      <c r="I352" s="3">
        <f t="shared" si="621"/>
        <v>0</v>
      </c>
      <c r="J352" s="3">
        <f t="shared" si="686"/>
        <v>0</v>
      </c>
      <c r="K352" s="3">
        <f t="shared" si="660"/>
        <v>0</v>
      </c>
      <c r="L352" s="104">
        <f t="shared" si="687"/>
        <v>0</v>
      </c>
      <c r="M352" s="3">
        <f t="shared" si="688"/>
        <v>0</v>
      </c>
      <c r="N352" s="3">
        <f t="shared" si="689"/>
        <v>0</v>
      </c>
      <c r="O352" s="3">
        <f t="shared" si="622"/>
        <v>0</v>
      </c>
      <c r="P352" s="3">
        <f t="shared" si="623"/>
        <v>0</v>
      </c>
      <c r="Q352" s="3">
        <f>IF(L352=0,0,IF(N352-O352=0,0,MIN(N352-O352,$D$1-$C352-SUMIF($J$15:P$15,"Snowball",$J352:P352))))</f>
        <v>0</v>
      </c>
      <c r="R352" s="3">
        <f t="shared" si="661"/>
        <v>0</v>
      </c>
      <c r="S352" s="104">
        <f t="shared" si="690"/>
        <v>0</v>
      </c>
      <c r="T352" s="3">
        <f t="shared" si="691"/>
        <v>0</v>
      </c>
      <c r="U352" s="3">
        <f t="shared" si="692"/>
        <v>0</v>
      </c>
      <c r="V352" s="3">
        <f t="shared" si="624"/>
        <v>0</v>
      </c>
      <c r="W352" s="3">
        <f t="shared" si="625"/>
        <v>0</v>
      </c>
      <c r="X352" s="3">
        <f>IF(S352=0,0,IF(U352-V352=0,0,MIN(U352-V352,$D$1-$C352-SUMIF($J$15:W$15,"Snowball",$J352:W352))))</f>
        <v>0</v>
      </c>
      <c r="Y352" s="3">
        <f t="shared" si="662"/>
        <v>0</v>
      </c>
      <c r="Z352" s="104">
        <f t="shared" si="693"/>
        <v>0</v>
      </c>
      <c r="AA352" s="3">
        <f t="shared" si="694"/>
        <v>0</v>
      </c>
      <c r="AB352" s="3">
        <f t="shared" si="695"/>
        <v>0</v>
      </c>
      <c r="AC352" s="3">
        <f t="shared" si="626"/>
        <v>0</v>
      </c>
      <c r="AD352" s="3">
        <f t="shared" si="627"/>
        <v>0</v>
      </c>
      <c r="AE352" s="3">
        <f>IF(Z352=0,0,IF(AB352-AC352=0,0,MIN(AB352-AC352,$D$1-$C352-SUMIF($J$15:AD$15,"Snowball",$J352:AD352))))</f>
        <v>0</v>
      </c>
      <c r="AF352" s="3">
        <f t="shared" si="663"/>
        <v>0</v>
      </c>
      <c r="AG352" s="104">
        <f t="shared" si="696"/>
        <v>0</v>
      </c>
      <c r="AH352" s="3">
        <f t="shared" si="697"/>
        <v>0</v>
      </c>
      <c r="AI352" s="3">
        <f t="shared" si="698"/>
        <v>0</v>
      </c>
      <c r="AJ352" s="3">
        <f t="shared" si="628"/>
        <v>0</v>
      </c>
      <c r="AK352" s="3">
        <f t="shared" si="629"/>
        <v>0</v>
      </c>
      <c r="AL352" s="3">
        <f>IF(AG352=0,0,IF(AI352-AJ352=0,0,MIN(AI352-AJ352,$D$1-$C352-SUMIF($J$15:AK$15,"Snowball",$J352:AK352))))</f>
        <v>0</v>
      </c>
      <c r="AM352" s="3">
        <f t="shared" si="664"/>
        <v>0</v>
      </c>
      <c r="AN352" s="104">
        <f t="shared" si="699"/>
        <v>0</v>
      </c>
      <c r="AO352" s="3">
        <f t="shared" si="700"/>
        <v>0</v>
      </c>
      <c r="AP352" s="3">
        <f t="shared" si="701"/>
        <v>0</v>
      </c>
      <c r="AQ352" s="3">
        <f t="shared" si="630"/>
        <v>0</v>
      </c>
      <c r="AR352" s="3">
        <f t="shared" si="631"/>
        <v>0</v>
      </c>
      <c r="AS352" s="3">
        <f>IF(AN352=0,0,IF(AP352-AQ352=0,0,MIN(AP352-AQ352,$D$1-$C352-SUMIF($J$15:AR$15,"Snowball",$J352:AR352))))</f>
        <v>0</v>
      </c>
      <c r="AT352" s="3">
        <f t="shared" si="665"/>
        <v>0</v>
      </c>
      <c r="AU352" s="104">
        <f t="shared" si="702"/>
        <v>0</v>
      </c>
      <c r="AV352" s="3">
        <f t="shared" si="703"/>
        <v>0</v>
      </c>
      <c r="AW352" s="3">
        <f t="shared" si="704"/>
        <v>0</v>
      </c>
      <c r="AX352" s="3">
        <f t="shared" si="632"/>
        <v>0</v>
      </c>
      <c r="AY352" s="3">
        <f t="shared" si="633"/>
        <v>0</v>
      </c>
      <c r="AZ352" s="3">
        <f>IF(AU352=0,0,IF(AW352-AX352=0,0,MIN(AW352-AX352,$D$1-$C352-SUMIF($J$15:AY$15,"Snowball",$J352:AY352))))</f>
        <v>0</v>
      </c>
      <c r="BA352" s="3">
        <f t="shared" si="666"/>
        <v>0</v>
      </c>
      <c r="BB352" s="104">
        <f t="shared" si="705"/>
        <v>0</v>
      </c>
      <c r="BC352" s="3">
        <f t="shared" si="706"/>
        <v>0</v>
      </c>
      <c r="BD352" s="3">
        <f t="shared" si="707"/>
        <v>0</v>
      </c>
      <c r="BE352" s="3">
        <f t="shared" si="634"/>
        <v>0</v>
      </c>
      <c r="BF352" s="3">
        <f t="shared" si="635"/>
        <v>0</v>
      </c>
      <c r="BG352" s="3">
        <f>IF(BB352=0,0,IF(BD352-BE352=0,0,MIN(BD352-BE352,$D$1-$C352-SUMIF($J$15:BF$15,"Snowball",$J352:BF352))))</f>
        <v>0</v>
      </c>
      <c r="BH352" s="3">
        <f t="shared" si="667"/>
        <v>0</v>
      </c>
      <c r="BI352" s="104">
        <f t="shared" si="708"/>
        <v>0</v>
      </c>
      <c r="BJ352" s="3">
        <f t="shared" si="709"/>
        <v>0</v>
      </c>
      <c r="BK352" s="3">
        <f t="shared" si="710"/>
        <v>0</v>
      </c>
      <c r="BL352" s="3">
        <f t="shared" si="636"/>
        <v>0</v>
      </c>
      <c r="BM352" s="3">
        <f t="shared" si="637"/>
        <v>0</v>
      </c>
      <c r="BN352" s="3">
        <f>IF(BI352=0,0,IF(BK352-BL352=0,0,MIN(BK352-BL352,$D$1-$C352-SUMIF($J$15:BM$15,"Snowball",$J352:BM352))))</f>
        <v>0</v>
      </c>
      <c r="BO352" s="3">
        <f t="shared" si="668"/>
        <v>0</v>
      </c>
      <c r="BP352" s="104">
        <f t="shared" si="711"/>
        <v>0</v>
      </c>
      <c r="BQ352" s="3">
        <f t="shared" si="712"/>
        <v>0</v>
      </c>
      <c r="BR352" s="3">
        <f t="shared" si="713"/>
        <v>0</v>
      </c>
      <c r="BS352" s="3">
        <f t="shared" si="638"/>
        <v>0</v>
      </c>
      <c r="BT352" s="3">
        <f t="shared" si="639"/>
        <v>0</v>
      </c>
      <c r="BU352" s="3">
        <f>IF(BP352=0,0,IF(BR352-BS352=0,0,MIN(BR352-BS352,$D$1-$C352-SUMIF($J$15:BT$15,"Snowball",$J352:BT352))))</f>
        <v>0</v>
      </c>
      <c r="BV352" s="3">
        <f t="shared" si="669"/>
        <v>0</v>
      </c>
      <c r="BW352" s="104">
        <f t="shared" si="714"/>
        <v>0</v>
      </c>
      <c r="BX352" s="3">
        <f t="shared" si="715"/>
        <v>0</v>
      </c>
      <c r="BY352" s="3">
        <f t="shared" si="716"/>
        <v>0</v>
      </c>
      <c r="BZ352" s="3">
        <f t="shared" si="640"/>
        <v>0</v>
      </c>
      <c r="CA352" s="3">
        <f t="shared" si="641"/>
        <v>0</v>
      </c>
      <c r="CB352" s="3">
        <f>IF(BW352=0,0,IF(BY352-BZ352=0,0,MIN(BY352-BZ352,$D$1-$C352-SUMIF($J$15:CA$15,"Snowball",$J352:CA352))))</f>
        <v>0</v>
      </c>
      <c r="CC352" s="3">
        <f t="shared" si="670"/>
        <v>0</v>
      </c>
      <c r="CD352" s="104">
        <f t="shared" si="717"/>
        <v>0</v>
      </c>
      <c r="CE352" s="3">
        <f t="shared" si="718"/>
        <v>0</v>
      </c>
      <c r="CF352" s="3">
        <f t="shared" si="719"/>
        <v>0</v>
      </c>
      <c r="CG352" s="3">
        <f t="shared" si="642"/>
        <v>0</v>
      </c>
      <c r="CH352" s="3">
        <f t="shared" si="643"/>
        <v>0</v>
      </c>
      <c r="CI352" s="3">
        <f>IF(CD352=0,0,IF(CF352-CG352=0,0,MIN(CF352-CG352,$D$1-$C352-SUMIF($J$15:CH$15,"Snowball",$J352:CH352))))</f>
        <v>0</v>
      </c>
      <c r="CJ352" s="3">
        <f t="shared" si="671"/>
        <v>0</v>
      </c>
      <c r="CK352" s="104">
        <f t="shared" si="720"/>
        <v>0</v>
      </c>
      <c r="CL352" s="3">
        <f t="shared" si="721"/>
        <v>0</v>
      </c>
      <c r="CM352" s="3">
        <f t="shared" si="722"/>
        <v>0</v>
      </c>
      <c r="CN352" s="3">
        <f t="shared" si="644"/>
        <v>0</v>
      </c>
      <c r="CO352" s="3">
        <f t="shared" si="645"/>
        <v>0</v>
      </c>
      <c r="CP352" s="3">
        <f>IF(CK352=0,0,IF(CM352-CN352=0,0,MIN(CM352-CN352,$D$1-$C352-SUMIF($J$15:CO$15,"Snowball",$J352:CO352))))</f>
        <v>0</v>
      </c>
      <c r="CQ352" s="3">
        <f t="shared" si="672"/>
        <v>0</v>
      </c>
      <c r="CR352" s="104">
        <f t="shared" si="723"/>
        <v>0</v>
      </c>
      <c r="CS352" s="3">
        <f t="shared" si="724"/>
        <v>0</v>
      </c>
      <c r="CT352" s="3">
        <f t="shared" si="725"/>
        <v>0</v>
      </c>
      <c r="CU352" s="3">
        <f t="shared" si="646"/>
        <v>0</v>
      </c>
      <c r="CV352" s="3">
        <f t="shared" si="647"/>
        <v>0</v>
      </c>
      <c r="CW352" s="3">
        <f>IF(CR352=0,0,IF(CT352-CU352=0,0,MIN(CT352-CU352,$D$1-$C352-SUMIF($J$15:CV$15,"Snowball",$J352:CV352))))</f>
        <v>0</v>
      </c>
      <c r="CX352" s="3">
        <f t="shared" si="673"/>
        <v>0</v>
      </c>
      <c r="CY352" s="104">
        <f t="shared" si="726"/>
        <v>0</v>
      </c>
      <c r="CZ352" s="3">
        <f t="shared" si="727"/>
        <v>0</v>
      </c>
      <c r="DA352" s="3">
        <f t="shared" si="728"/>
        <v>0</v>
      </c>
      <c r="DB352" s="3">
        <f t="shared" si="648"/>
        <v>0</v>
      </c>
      <c r="DC352" s="3">
        <f t="shared" si="649"/>
        <v>0</v>
      </c>
      <c r="DD352" s="3">
        <f>IF(CY352=0,0,IF(DA352-DB352=0,0,MIN(DA352-DB352,$D$1-$C352-SUMIF($J$15:DC$15,"Snowball",$J352:DC352))))</f>
        <v>0</v>
      </c>
      <c r="DE352" s="3">
        <f t="shared" si="674"/>
        <v>0</v>
      </c>
      <c r="DF352" s="104">
        <f t="shared" si="729"/>
        <v>0</v>
      </c>
      <c r="DG352" s="3">
        <f t="shared" si="730"/>
        <v>0</v>
      </c>
      <c r="DH352" s="3">
        <f t="shared" si="731"/>
        <v>0</v>
      </c>
      <c r="DI352" s="3">
        <f t="shared" si="650"/>
        <v>0</v>
      </c>
      <c r="DJ352" s="3">
        <f t="shared" si="651"/>
        <v>0</v>
      </c>
      <c r="DK352" s="3">
        <f>IF(DF352=0,0,IF(DH352-DI352=0,0,MIN(DH352-DI352,$D$1-$C352-SUMIF($J$15:DJ$15,"Snowball",$J352:DJ352))))</f>
        <v>0</v>
      </c>
      <c r="DL352" s="3">
        <f t="shared" si="675"/>
        <v>0</v>
      </c>
      <c r="DM352" s="104">
        <f t="shared" si="732"/>
        <v>0</v>
      </c>
      <c r="DN352" s="3">
        <f t="shared" si="733"/>
        <v>0</v>
      </c>
      <c r="DO352" s="3">
        <f t="shared" si="734"/>
        <v>0</v>
      </c>
      <c r="DP352" s="3">
        <f t="shared" si="652"/>
        <v>0</v>
      </c>
      <c r="DQ352" s="3">
        <f t="shared" si="653"/>
        <v>0</v>
      </c>
      <c r="DR352" s="3">
        <f>IF(DM352=0,0,IF(DO352-DP352=0,0,MIN(DO352-DP352,$D$1-$C352-SUMIF($J$15:DQ$15,"Snowball",$J352:DQ352))))</f>
        <v>0</v>
      </c>
      <c r="DS352" s="3">
        <f t="shared" si="676"/>
        <v>0</v>
      </c>
      <c r="DT352" s="104">
        <f t="shared" si="735"/>
        <v>0</v>
      </c>
      <c r="DU352" s="3">
        <f t="shared" si="736"/>
        <v>0</v>
      </c>
      <c r="DV352" s="3">
        <f t="shared" si="737"/>
        <v>0</v>
      </c>
      <c r="DW352" s="3">
        <f t="shared" si="654"/>
        <v>0</v>
      </c>
      <c r="DX352" s="3">
        <f t="shared" si="655"/>
        <v>0</v>
      </c>
      <c r="DY352" s="3">
        <f>IF(DT352=0,0,IF(DV352-DW352=0,0,MIN(DV352-DW352,$D$1-$C352-SUMIF($J$15:DX$15,"Snowball",$J352:DX352))))</f>
        <v>0</v>
      </c>
      <c r="DZ352" s="3">
        <f t="shared" si="677"/>
        <v>0</v>
      </c>
      <c r="EA352" s="104">
        <f t="shared" si="738"/>
        <v>0</v>
      </c>
      <c r="EB352" s="3">
        <f t="shared" si="739"/>
        <v>0</v>
      </c>
      <c r="EC352" s="3">
        <f t="shared" si="740"/>
        <v>0</v>
      </c>
      <c r="ED352" s="3">
        <f t="shared" si="656"/>
        <v>0</v>
      </c>
      <c r="EE352" s="3">
        <f t="shared" si="657"/>
        <v>0</v>
      </c>
      <c r="EF352" s="3">
        <f>IF(EA352=0,0,IF(EC352-ED352=0,0,MIN(EC352-ED352,$D$1-$C352-SUMIF($J$15:EE$15,"Snowball",$J352:EE352))))</f>
        <v>0</v>
      </c>
      <c r="EG352" s="3">
        <f t="shared" si="678"/>
        <v>0</v>
      </c>
      <c r="EH352" s="104">
        <f t="shared" si="741"/>
        <v>0</v>
      </c>
      <c r="EI352" s="3">
        <f t="shared" si="742"/>
        <v>0</v>
      </c>
      <c r="EJ352" s="3">
        <f t="shared" si="743"/>
        <v>0</v>
      </c>
      <c r="EK352" s="3">
        <f t="shared" si="658"/>
        <v>0</v>
      </c>
      <c r="EL352" s="3">
        <f t="shared" si="659"/>
        <v>0</v>
      </c>
      <c r="EM352" s="3">
        <f>IF(EH352=0,0,IF(EJ352-EK352=0,0,MIN(EJ352-EK352,$D$1-$C352-SUMIF($J$15:EL$15,"Snowball",$J352:EL352))))</f>
        <v>0</v>
      </c>
      <c r="EN352" s="3">
        <f t="shared" si="679"/>
        <v>0</v>
      </c>
    </row>
    <row r="353" spans="1:144" x14ac:dyDescent="0.25">
      <c r="A353" s="1" t="s">
        <v>353</v>
      </c>
      <c r="B353" s="76">
        <f t="shared" si="680"/>
        <v>0</v>
      </c>
      <c r="C353" s="3">
        <f t="shared" si="681"/>
        <v>0</v>
      </c>
      <c r="D353" s="101">
        <f t="shared" si="682"/>
        <v>0</v>
      </c>
      <c r="E353" s="104">
        <f t="shared" si="683"/>
        <v>0</v>
      </c>
      <c r="F353" s="3">
        <f t="shared" si="684"/>
        <v>0</v>
      </c>
      <c r="G353" s="3">
        <f t="shared" si="685"/>
        <v>0</v>
      </c>
      <c r="H353" s="3">
        <f t="shared" si="620"/>
        <v>0</v>
      </c>
      <c r="I353" s="3">
        <f t="shared" si="621"/>
        <v>0</v>
      </c>
      <c r="J353" s="3">
        <f t="shared" si="686"/>
        <v>0</v>
      </c>
      <c r="K353" s="3">
        <f t="shared" si="660"/>
        <v>0</v>
      </c>
      <c r="L353" s="104">
        <f t="shared" si="687"/>
        <v>0</v>
      </c>
      <c r="M353" s="3">
        <f t="shared" si="688"/>
        <v>0</v>
      </c>
      <c r="N353" s="3">
        <f t="shared" si="689"/>
        <v>0</v>
      </c>
      <c r="O353" s="3">
        <f t="shared" si="622"/>
        <v>0</v>
      </c>
      <c r="P353" s="3">
        <f t="shared" si="623"/>
        <v>0</v>
      </c>
      <c r="Q353" s="3">
        <f>IF(L353=0,0,IF(N353-O353=0,0,MIN(N353-O353,$D$1-$C353-SUMIF($J$15:P$15,"Snowball",$J353:P353))))</f>
        <v>0</v>
      </c>
      <c r="R353" s="3">
        <f t="shared" si="661"/>
        <v>0</v>
      </c>
      <c r="S353" s="104">
        <f t="shared" si="690"/>
        <v>0</v>
      </c>
      <c r="T353" s="3">
        <f t="shared" si="691"/>
        <v>0</v>
      </c>
      <c r="U353" s="3">
        <f t="shared" si="692"/>
        <v>0</v>
      </c>
      <c r="V353" s="3">
        <f t="shared" si="624"/>
        <v>0</v>
      </c>
      <c r="W353" s="3">
        <f t="shared" si="625"/>
        <v>0</v>
      </c>
      <c r="X353" s="3">
        <f>IF(S353=0,0,IF(U353-V353=0,0,MIN(U353-V353,$D$1-$C353-SUMIF($J$15:W$15,"Snowball",$J353:W353))))</f>
        <v>0</v>
      </c>
      <c r="Y353" s="3">
        <f t="shared" si="662"/>
        <v>0</v>
      </c>
      <c r="Z353" s="104">
        <f t="shared" si="693"/>
        <v>0</v>
      </c>
      <c r="AA353" s="3">
        <f t="shared" si="694"/>
        <v>0</v>
      </c>
      <c r="AB353" s="3">
        <f t="shared" si="695"/>
        <v>0</v>
      </c>
      <c r="AC353" s="3">
        <f t="shared" si="626"/>
        <v>0</v>
      </c>
      <c r="AD353" s="3">
        <f t="shared" si="627"/>
        <v>0</v>
      </c>
      <c r="AE353" s="3">
        <f>IF(Z353=0,0,IF(AB353-AC353=0,0,MIN(AB353-AC353,$D$1-$C353-SUMIF($J$15:AD$15,"Snowball",$J353:AD353))))</f>
        <v>0</v>
      </c>
      <c r="AF353" s="3">
        <f t="shared" si="663"/>
        <v>0</v>
      </c>
      <c r="AG353" s="104">
        <f t="shared" si="696"/>
        <v>0</v>
      </c>
      <c r="AH353" s="3">
        <f t="shared" si="697"/>
        <v>0</v>
      </c>
      <c r="AI353" s="3">
        <f t="shared" si="698"/>
        <v>0</v>
      </c>
      <c r="AJ353" s="3">
        <f t="shared" si="628"/>
        <v>0</v>
      </c>
      <c r="AK353" s="3">
        <f t="shared" si="629"/>
        <v>0</v>
      </c>
      <c r="AL353" s="3">
        <f>IF(AG353=0,0,IF(AI353-AJ353=0,0,MIN(AI353-AJ353,$D$1-$C353-SUMIF($J$15:AK$15,"Snowball",$J353:AK353))))</f>
        <v>0</v>
      </c>
      <c r="AM353" s="3">
        <f t="shared" si="664"/>
        <v>0</v>
      </c>
      <c r="AN353" s="104">
        <f t="shared" si="699"/>
        <v>0</v>
      </c>
      <c r="AO353" s="3">
        <f t="shared" si="700"/>
        <v>0</v>
      </c>
      <c r="AP353" s="3">
        <f t="shared" si="701"/>
        <v>0</v>
      </c>
      <c r="AQ353" s="3">
        <f t="shared" si="630"/>
        <v>0</v>
      </c>
      <c r="AR353" s="3">
        <f t="shared" si="631"/>
        <v>0</v>
      </c>
      <c r="AS353" s="3">
        <f>IF(AN353=0,0,IF(AP353-AQ353=0,0,MIN(AP353-AQ353,$D$1-$C353-SUMIF($J$15:AR$15,"Snowball",$J353:AR353))))</f>
        <v>0</v>
      </c>
      <c r="AT353" s="3">
        <f t="shared" si="665"/>
        <v>0</v>
      </c>
      <c r="AU353" s="104">
        <f t="shared" si="702"/>
        <v>0</v>
      </c>
      <c r="AV353" s="3">
        <f t="shared" si="703"/>
        <v>0</v>
      </c>
      <c r="AW353" s="3">
        <f t="shared" si="704"/>
        <v>0</v>
      </c>
      <c r="AX353" s="3">
        <f t="shared" si="632"/>
        <v>0</v>
      </c>
      <c r="AY353" s="3">
        <f t="shared" si="633"/>
        <v>0</v>
      </c>
      <c r="AZ353" s="3">
        <f>IF(AU353=0,0,IF(AW353-AX353=0,0,MIN(AW353-AX353,$D$1-$C353-SUMIF($J$15:AY$15,"Snowball",$J353:AY353))))</f>
        <v>0</v>
      </c>
      <c r="BA353" s="3">
        <f t="shared" si="666"/>
        <v>0</v>
      </c>
      <c r="BB353" s="104">
        <f t="shared" si="705"/>
        <v>0</v>
      </c>
      <c r="BC353" s="3">
        <f t="shared" si="706"/>
        <v>0</v>
      </c>
      <c r="BD353" s="3">
        <f t="shared" si="707"/>
        <v>0</v>
      </c>
      <c r="BE353" s="3">
        <f t="shared" si="634"/>
        <v>0</v>
      </c>
      <c r="BF353" s="3">
        <f t="shared" si="635"/>
        <v>0</v>
      </c>
      <c r="BG353" s="3">
        <f>IF(BB353=0,0,IF(BD353-BE353=0,0,MIN(BD353-BE353,$D$1-$C353-SUMIF($J$15:BF$15,"Snowball",$J353:BF353))))</f>
        <v>0</v>
      </c>
      <c r="BH353" s="3">
        <f t="shared" si="667"/>
        <v>0</v>
      </c>
      <c r="BI353" s="104">
        <f t="shared" si="708"/>
        <v>0</v>
      </c>
      <c r="BJ353" s="3">
        <f t="shared" si="709"/>
        <v>0</v>
      </c>
      <c r="BK353" s="3">
        <f t="shared" si="710"/>
        <v>0</v>
      </c>
      <c r="BL353" s="3">
        <f t="shared" si="636"/>
        <v>0</v>
      </c>
      <c r="BM353" s="3">
        <f t="shared" si="637"/>
        <v>0</v>
      </c>
      <c r="BN353" s="3">
        <f>IF(BI353=0,0,IF(BK353-BL353=0,0,MIN(BK353-BL353,$D$1-$C353-SUMIF($J$15:BM$15,"Snowball",$J353:BM353))))</f>
        <v>0</v>
      </c>
      <c r="BO353" s="3">
        <f t="shared" si="668"/>
        <v>0</v>
      </c>
      <c r="BP353" s="104">
        <f t="shared" si="711"/>
        <v>0</v>
      </c>
      <c r="BQ353" s="3">
        <f t="shared" si="712"/>
        <v>0</v>
      </c>
      <c r="BR353" s="3">
        <f t="shared" si="713"/>
        <v>0</v>
      </c>
      <c r="BS353" s="3">
        <f t="shared" si="638"/>
        <v>0</v>
      </c>
      <c r="BT353" s="3">
        <f t="shared" si="639"/>
        <v>0</v>
      </c>
      <c r="BU353" s="3">
        <f>IF(BP353=0,0,IF(BR353-BS353=0,0,MIN(BR353-BS353,$D$1-$C353-SUMIF($J$15:BT$15,"Snowball",$J353:BT353))))</f>
        <v>0</v>
      </c>
      <c r="BV353" s="3">
        <f t="shared" si="669"/>
        <v>0</v>
      </c>
      <c r="BW353" s="104">
        <f t="shared" si="714"/>
        <v>0</v>
      </c>
      <c r="BX353" s="3">
        <f t="shared" si="715"/>
        <v>0</v>
      </c>
      <c r="BY353" s="3">
        <f t="shared" si="716"/>
        <v>0</v>
      </c>
      <c r="BZ353" s="3">
        <f t="shared" si="640"/>
        <v>0</v>
      </c>
      <c r="CA353" s="3">
        <f t="shared" si="641"/>
        <v>0</v>
      </c>
      <c r="CB353" s="3">
        <f>IF(BW353=0,0,IF(BY353-BZ353=0,0,MIN(BY353-BZ353,$D$1-$C353-SUMIF($J$15:CA$15,"Snowball",$J353:CA353))))</f>
        <v>0</v>
      </c>
      <c r="CC353" s="3">
        <f t="shared" si="670"/>
        <v>0</v>
      </c>
      <c r="CD353" s="104">
        <f t="shared" si="717"/>
        <v>0</v>
      </c>
      <c r="CE353" s="3">
        <f t="shared" si="718"/>
        <v>0</v>
      </c>
      <c r="CF353" s="3">
        <f t="shared" si="719"/>
        <v>0</v>
      </c>
      <c r="CG353" s="3">
        <f t="shared" si="642"/>
        <v>0</v>
      </c>
      <c r="CH353" s="3">
        <f t="shared" si="643"/>
        <v>0</v>
      </c>
      <c r="CI353" s="3">
        <f>IF(CD353=0,0,IF(CF353-CG353=0,0,MIN(CF353-CG353,$D$1-$C353-SUMIF($J$15:CH$15,"Snowball",$J353:CH353))))</f>
        <v>0</v>
      </c>
      <c r="CJ353" s="3">
        <f t="shared" si="671"/>
        <v>0</v>
      </c>
      <c r="CK353" s="104">
        <f t="shared" si="720"/>
        <v>0</v>
      </c>
      <c r="CL353" s="3">
        <f t="shared" si="721"/>
        <v>0</v>
      </c>
      <c r="CM353" s="3">
        <f t="shared" si="722"/>
        <v>0</v>
      </c>
      <c r="CN353" s="3">
        <f t="shared" si="644"/>
        <v>0</v>
      </c>
      <c r="CO353" s="3">
        <f t="shared" si="645"/>
        <v>0</v>
      </c>
      <c r="CP353" s="3">
        <f>IF(CK353=0,0,IF(CM353-CN353=0,0,MIN(CM353-CN353,$D$1-$C353-SUMIF($J$15:CO$15,"Snowball",$J353:CO353))))</f>
        <v>0</v>
      </c>
      <c r="CQ353" s="3">
        <f t="shared" si="672"/>
        <v>0</v>
      </c>
      <c r="CR353" s="104">
        <f t="shared" si="723"/>
        <v>0</v>
      </c>
      <c r="CS353" s="3">
        <f t="shared" si="724"/>
        <v>0</v>
      </c>
      <c r="CT353" s="3">
        <f t="shared" si="725"/>
        <v>0</v>
      </c>
      <c r="CU353" s="3">
        <f t="shared" si="646"/>
        <v>0</v>
      </c>
      <c r="CV353" s="3">
        <f t="shared" si="647"/>
        <v>0</v>
      </c>
      <c r="CW353" s="3">
        <f>IF(CR353=0,0,IF(CT353-CU353=0,0,MIN(CT353-CU353,$D$1-$C353-SUMIF($J$15:CV$15,"Snowball",$J353:CV353))))</f>
        <v>0</v>
      </c>
      <c r="CX353" s="3">
        <f t="shared" si="673"/>
        <v>0</v>
      </c>
      <c r="CY353" s="104">
        <f t="shared" si="726"/>
        <v>0</v>
      </c>
      <c r="CZ353" s="3">
        <f t="shared" si="727"/>
        <v>0</v>
      </c>
      <c r="DA353" s="3">
        <f t="shared" si="728"/>
        <v>0</v>
      </c>
      <c r="DB353" s="3">
        <f t="shared" si="648"/>
        <v>0</v>
      </c>
      <c r="DC353" s="3">
        <f t="shared" si="649"/>
        <v>0</v>
      </c>
      <c r="DD353" s="3">
        <f>IF(CY353=0,0,IF(DA353-DB353=0,0,MIN(DA353-DB353,$D$1-$C353-SUMIF($J$15:DC$15,"Snowball",$J353:DC353))))</f>
        <v>0</v>
      </c>
      <c r="DE353" s="3">
        <f t="shared" si="674"/>
        <v>0</v>
      </c>
      <c r="DF353" s="104">
        <f t="shared" si="729"/>
        <v>0</v>
      </c>
      <c r="DG353" s="3">
        <f t="shared" si="730"/>
        <v>0</v>
      </c>
      <c r="DH353" s="3">
        <f t="shared" si="731"/>
        <v>0</v>
      </c>
      <c r="DI353" s="3">
        <f t="shared" si="650"/>
        <v>0</v>
      </c>
      <c r="DJ353" s="3">
        <f t="shared" si="651"/>
        <v>0</v>
      </c>
      <c r="DK353" s="3">
        <f>IF(DF353=0,0,IF(DH353-DI353=0,0,MIN(DH353-DI353,$D$1-$C353-SUMIF($J$15:DJ$15,"Snowball",$J353:DJ353))))</f>
        <v>0</v>
      </c>
      <c r="DL353" s="3">
        <f t="shared" si="675"/>
        <v>0</v>
      </c>
      <c r="DM353" s="104">
        <f t="shared" si="732"/>
        <v>0</v>
      </c>
      <c r="DN353" s="3">
        <f t="shared" si="733"/>
        <v>0</v>
      </c>
      <c r="DO353" s="3">
        <f t="shared" si="734"/>
        <v>0</v>
      </c>
      <c r="DP353" s="3">
        <f t="shared" si="652"/>
        <v>0</v>
      </c>
      <c r="DQ353" s="3">
        <f t="shared" si="653"/>
        <v>0</v>
      </c>
      <c r="DR353" s="3">
        <f>IF(DM353=0,0,IF(DO353-DP353=0,0,MIN(DO353-DP353,$D$1-$C353-SUMIF($J$15:DQ$15,"Snowball",$J353:DQ353))))</f>
        <v>0</v>
      </c>
      <c r="DS353" s="3">
        <f t="shared" si="676"/>
        <v>0</v>
      </c>
      <c r="DT353" s="104">
        <f t="shared" si="735"/>
        <v>0</v>
      </c>
      <c r="DU353" s="3">
        <f t="shared" si="736"/>
        <v>0</v>
      </c>
      <c r="DV353" s="3">
        <f t="shared" si="737"/>
        <v>0</v>
      </c>
      <c r="DW353" s="3">
        <f t="shared" si="654"/>
        <v>0</v>
      </c>
      <c r="DX353" s="3">
        <f t="shared" si="655"/>
        <v>0</v>
      </c>
      <c r="DY353" s="3">
        <f>IF(DT353=0,0,IF(DV353-DW353=0,0,MIN(DV353-DW353,$D$1-$C353-SUMIF($J$15:DX$15,"Snowball",$J353:DX353))))</f>
        <v>0</v>
      </c>
      <c r="DZ353" s="3">
        <f t="shared" si="677"/>
        <v>0</v>
      </c>
      <c r="EA353" s="104">
        <f t="shared" si="738"/>
        <v>0</v>
      </c>
      <c r="EB353" s="3">
        <f t="shared" si="739"/>
        <v>0</v>
      </c>
      <c r="EC353" s="3">
        <f t="shared" si="740"/>
        <v>0</v>
      </c>
      <c r="ED353" s="3">
        <f t="shared" si="656"/>
        <v>0</v>
      </c>
      <c r="EE353" s="3">
        <f t="shared" si="657"/>
        <v>0</v>
      </c>
      <c r="EF353" s="3">
        <f>IF(EA353=0,0,IF(EC353-ED353=0,0,MIN(EC353-ED353,$D$1-$C353-SUMIF($J$15:EE$15,"Snowball",$J353:EE353))))</f>
        <v>0</v>
      </c>
      <c r="EG353" s="3">
        <f t="shared" si="678"/>
        <v>0</v>
      </c>
      <c r="EH353" s="104">
        <f t="shared" si="741"/>
        <v>0</v>
      </c>
      <c r="EI353" s="3">
        <f t="shared" si="742"/>
        <v>0</v>
      </c>
      <c r="EJ353" s="3">
        <f t="shared" si="743"/>
        <v>0</v>
      </c>
      <c r="EK353" s="3">
        <f t="shared" si="658"/>
        <v>0</v>
      </c>
      <c r="EL353" s="3">
        <f t="shared" si="659"/>
        <v>0</v>
      </c>
      <c r="EM353" s="3">
        <f>IF(EH353=0,0,IF(EJ353-EK353=0,0,MIN(EJ353-EK353,$D$1-$C353-SUMIF($J$15:EL$15,"Snowball",$J353:EL353))))</f>
        <v>0</v>
      </c>
      <c r="EN353" s="3">
        <f t="shared" si="679"/>
        <v>0</v>
      </c>
    </row>
    <row r="354" spans="1:144" x14ac:dyDescent="0.25">
      <c r="A354" s="1" t="s">
        <v>354</v>
      </c>
      <c r="B354" s="76">
        <f t="shared" si="680"/>
        <v>0</v>
      </c>
      <c r="C354" s="3">
        <f t="shared" si="681"/>
        <v>0</v>
      </c>
      <c r="D354" s="101">
        <f t="shared" si="682"/>
        <v>0</v>
      </c>
      <c r="E354" s="104">
        <f t="shared" si="683"/>
        <v>0</v>
      </c>
      <c r="F354" s="3">
        <f t="shared" si="684"/>
        <v>0</v>
      </c>
      <c r="G354" s="3">
        <f t="shared" si="685"/>
        <v>0</v>
      </c>
      <c r="H354" s="3">
        <f t="shared" si="620"/>
        <v>0</v>
      </c>
      <c r="I354" s="3">
        <f t="shared" si="621"/>
        <v>0</v>
      </c>
      <c r="J354" s="3">
        <f t="shared" si="686"/>
        <v>0</v>
      </c>
      <c r="K354" s="3">
        <f t="shared" si="660"/>
        <v>0</v>
      </c>
      <c r="L354" s="104">
        <f t="shared" si="687"/>
        <v>0</v>
      </c>
      <c r="M354" s="3">
        <f t="shared" si="688"/>
        <v>0</v>
      </c>
      <c r="N354" s="3">
        <f t="shared" si="689"/>
        <v>0</v>
      </c>
      <c r="O354" s="3">
        <f t="shared" si="622"/>
        <v>0</v>
      </c>
      <c r="P354" s="3">
        <f t="shared" si="623"/>
        <v>0</v>
      </c>
      <c r="Q354" s="3">
        <f>IF(L354=0,0,IF(N354-O354=0,0,MIN(N354-O354,$D$1-$C354-SUMIF($J$15:P$15,"Snowball",$J354:P354))))</f>
        <v>0</v>
      </c>
      <c r="R354" s="3">
        <f t="shared" si="661"/>
        <v>0</v>
      </c>
      <c r="S354" s="104">
        <f t="shared" si="690"/>
        <v>0</v>
      </c>
      <c r="T354" s="3">
        <f t="shared" si="691"/>
        <v>0</v>
      </c>
      <c r="U354" s="3">
        <f t="shared" si="692"/>
        <v>0</v>
      </c>
      <c r="V354" s="3">
        <f t="shared" si="624"/>
        <v>0</v>
      </c>
      <c r="W354" s="3">
        <f t="shared" si="625"/>
        <v>0</v>
      </c>
      <c r="X354" s="3">
        <f>IF(S354=0,0,IF(U354-V354=0,0,MIN(U354-V354,$D$1-$C354-SUMIF($J$15:W$15,"Snowball",$J354:W354))))</f>
        <v>0</v>
      </c>
      <c r="Y354" s="3">
        <f t="shared" si="662"/>
        <v>0</v>
      </c>
      <c r="Z354" s="104">
        <f t="shared" si="693"/>
        <v>0</v>
      </c>
      <c r="AA354" s="3">
        <f t="shared" si="694"/>
        <v>0</v>
      </c>
      <c r="AB354" s="3">
        <f t="shared" si="695"/>
        <v>0</v>
      </c>
      <c r="AC354" s="3">
        <f t="shared" si="626"/>
        <v>0</v>
      </c>
      <c r="AD354" s="3">
        <f t="shared" si="627"/>
        <v>0</v>
      </c>
      <c r="AE354" s="3">
        <f>IF(Z354=0,0,IF(AB354-AC354=0,0,MIN(AB354-AC354,$D$1-$C354-SUMIF($J$15:AD$15,"Snowball",$J354:AD354))))</f>
        <v>0</v>
      </c>
      <c r="AF354" s="3">
        <f t="shared" si="663"/>
        <v>0</v>
      </c>
      <c r="AG354" s="104">
        <f t="shared" si="696"/>
        <v>0</v>
      </c>
      <c r="AH354" s="3">
        <f t="shared" si="697"/>
        <v>0</v>
      </c>
      <c r="AI354" s="3">
        <f t="shared" si="698"/>
        <v>0</v>
      </c>
      <c r="AJ354" s="3">
        <f t="shared" si="628"/>
        <v>0</v>
      </c>
      <c r="AK354" s="3">
        <f t="shared" si="629"/>
        <v>0</v>
      </c>
      <c r="AL354" s="3">
        <f>IF(AG354=0,0,IF(AI354-AJ354=0,0,MIN(AI354-AJ354,$D$1-$C354-SUMIF($J$15:AK$15,"Snowball",$J354:AK354))))</f>
        <v>0</v>
      </c>
      <c r="AM354" s="3">
        <f t="shared" si="664"/>
        <v>0</v>
      </c>
      <c r="AN354" s="104">
        <f t="shared" si="699"/>
        <v>0</v>
      </c>
      <c r="AO354" s="3">
        <f t="shared" si="700"/>
        <v>0</v>
      </c>
      <c r="AP354" s="3">
        <f t="shared" si="701"/>
        <v>0</v>
      </c>
      <c r="AQ354" s="3">
        <f t="shared" si="630"/>
        <v>0</v>
      </c>
      <c r="AR354" s="3">
        <f t="shared" si="631"/>
        <v>0</v>
      </c>
      <c r="AS354" s="3">
        <f>IF(AN354=0,0,IF(AP354-AQ354=0,0,MIN(AP354-AQ354,$D$1-$C354-SUMIF($J$15:AR$15,"Snowball",$J354:AR354))))</f>
        <v>0</v>
      </c>
      <c r="AT354" s="3">
        <f t="shared" si="665"/>
        <v>0</v>
      </c>
      <c r="AU354" s="104">
        <f t="shared" si="702"/>
        <v>0</v>
      </c>
      <c r="AV354" s="3">
        <f t="shared" si="703"/>
        <v>0</v>
      </c>
      <c r="AW354" s="3">
        <f t="shared" si="704"/>
        <v>0</v>
      </c>
      <c r="AX354" s="3">
        <f t="shared" si="632"/>
        <v>0</v>
      </c>
      <c r="AY354" s="3">
        <f t="shared" si="633"/>
        <v>0</v>
      </c>
      <c r="AZ354" s="3">
        <f>IF(AU354=0,0,IF(AW354-AX354=0,0,MIN(AW354-AX354,$D$1-$C354-SUMIF($J$15:AY$15,"Snowball",$J354:AY354))))</f>
        <v>0</v>
      </c>
      <c r="BA354" s="3">
        <f t="shared" si="666"/>
        <v>0</v>
      </c>
      <c r="BB354" s="104">
        <f t="shared" si="705"/>
        <v>0</v>
      </c>
      <c r="BC354" s="3">
        <f t="shared" si="706"/>
        <v>0</v>
      </c>
      <c r="BD354" s="3">
        <f t="shared" si="707"/>
        <v>0</v>
      </c>
      <c r="BE354" s="3">
        <f t="shared" si="634"/>
        <v>0</v>
      </c>
      <c r="BF354" s="3">
        <f t="shared" si="635"/>
        <v>0</v>
      </c>
      <c r="BG354" s="3">
        <f>IF(BB354=0,0,IF(BD354-BE354=0,0,MIN(BD354-BE354,$D$1-$C354-SUMIF($J$15:BF$15,"Snowball",$J354:BF354))))</f>
        <v>0</v>
      </c>
      <c r="BH354" s="3">
        <f t="shared" si="667"/>
        <v>0</v>
      </c>
      <c r="BI354" s="104">
        <f t="shared" si="708"/>
        <v>0</v>
      </c>
      <c r="BJ354" s="3">
        <f t="shared" si="709"/>
        <v>0</v>
      </c>
      <c r="BK354" s="3">
        <f t="shared" si="710"/>
        <v>0</v>
      </c>
      <c r="BL354" s="3">
        <f t="shared" si="636"/>
        <v>0</v>
      </c>
      <c r="BM354" s="3">
        <f t="shared" si="637"/>
        <v>0</v>
      </c>
      <c r="BN354" s="3">
        <f>IF(BI354=0,0,IF(BK354-BL354=0,0,MIN(BK354-BL354,$D$1-$C354-SUMIF($J$15:BM$15,"Snowball",$J354:BM354))))</f>
        <v>0</v>
      </c>
      <c r="BO354" s="3">
        <f t="shared" si="668"/>
        <v>0</v>
      </c>
      <c r="BP354" s="104">
        <f t="shared" si="711"/>
        <v>0</v>
      </c>
      <c r="BQ354" s="3">
        <f t="shared" si="712"/>
        <v>0</v>
      </c>
      <c r="BR354" s="3">
        <f t="shared" si="713"/>
        <v>0</v>
      </c>
      <c r="BS354" s="3">
        <f t="shared" si="638"/>
        <v>0</v>
      </c>
      <c r="BT354" s="3">
        <f t="shared" si="639"/>
        <v>0</v>
      </c>
      <c r="BU354" s="3">
        <f>IF(BP354=0,0,IF(BR354-BS354=0,0,MIN(BR354-BS354,$D$1-$C354-SUMIF($J$15:BT$15,"Snowball",$J354:BT354))))</f>
        <v>0</v>
      </c>
      <c r="BV354" s="3">
        <f t="shared" si="669"/>
        <v>0</v>
      </c>
      <c r="BW354" s="104">
        <f t="shared" si="714"/>
        <v>0</v>
      </c>
      <c r="BX354" s="3">
        <f t="shared" si="715"/>
        <v>0</v>
      </c>
      <c r="BY354" s="3">
        <f t="shared" si="716"/>
        <v>0</v>
      </c>
      <c r="BZ354" s="3">
        <f t="shared" si="640"/>
        <v>0</v>
      </c>
      <c r="CA354" s="3">
        <f t="shared" si="641"/>
        <v>0</v>
      </c>
      <c r="CB354" s="3">
        <f>IF(BW354=0,0,IF(BY354-BZ354=0,0,MIN(BY354-BZ354,$D$1-$C354-SUMIF($J$15:CA$15,"Snowball",$J354:CA354))))</f>
        <v>0</v>
      </c>
      <c r="CC354" s="3">
        <f t="shared" si="670"/>
        <v>0</v>
      </c>
      <c r="CD354" s="104">
        <f t="shared" si="717"/>
        <v>0</v>
      </c>
      <c r="CE354" s="3">
        <f t="shared" si="718"/>
        <v>0</v>
      </c>
      <c r="CF354" s="3">
        <f t="shared" si="719"/>
        <v>0</v>
      </c>
      <c r="CG354" s="3">
        <f t="shared" si="642"/>
        <v>0</v>
      </c>
      <c r="CH354" s="3">
        <f t="shared" si="643"/>
        <v>0</v>
      </c>
      <c r="CI354" s="3">
        <f>IF(CD354=0,0,IF(CF354-CG354=0,0,MIN(CF354-CG354,$D$1-$C354-SUMIF($J$15:CH$15,"Snowball",$J354:CH354))))</f>
        <v>0</v>
      </c>
      <c r="CJ354" s="3">
        <f t="shared" si="671"/>
        <v>0</v>
      </c>
      <c r="CK354" s="104">
        <f t="shared" si="720"/>
        <v>0</v>
      </c>
      <c r="CL354" s="3">
        <f t="shared" si="721"/>
        <v>0</v>
      </c>
      <c r="CM354" s="3">
        <f t="shared" si="722"/>
        <v>0</v>
      </c>
      <c r="CN354" s="3">
        <f t="shared" si="644"/>
        <v>0</v>
      </c>
      <c r="CO354" s="3">
        <f t="shared" si="645"/>
        <v>0</v>
      </c>
      <c r="CP354" s="3">
        <f>IF(CK354=0,0,IF(CM354-CN354=0,0,MIN(CM354-CN354,$D$1-$C354-SUMIF($J$15:CO$15,"Snowball",$J354:CO354))))</f>
        <v>0</v>
      </c>
      <c r="CQ354" s="3">
        <f t="shared" si="672"/>
        <v>0</v>
      </c>
      <c r="CR354" s="104">
        <f t="shared" si="723"/>
        <v>0</v>
      </c>
      <c r="CS354" s="3">
        <f t="shared" si="724"/>
        <v>0</v>
      </c>
      <c r="CT354" s="3">
        <f t="shared" si="725"/>
        <v>0</v>
      </c>
      <c r="CU354" s="3">
        <f t="shared" si="646"/>
        <v>0</v>
      </c>
      <c r="CV354" s="3">
        <f t="shared" si="647"/>
        <v>0</v>
      </c>
      <c r="CW354" s="3">
        <f>IF(CR354=0,0,IF(CT354-CU354=0,0,MIN(CT354-CU354,$D$1-$C354-SUMIF($J$15:CV$15,"Snowball",$J354:CV354))))</f>
        <v>0</v>
      </c>
      <c r="CX354" s="3">
        <f t="shared" si="673"/>
        <v>0</v>
      </c>
      <c r="CY354" s="104">
        <f t="shared" si="726"/>
        <v>0</v>
      </c>
      <c r="CZ354" s="3">
        <f t="shared" si="727"/>
        <v>0</v>
      </c>
      <c r="DA354" s="3">
        <f t="shared" si="728"/>
        <v>0</v>
      </c>
      <c r="DB354" s="3">
        <f t="shared" si="648"/>
        <v>0</v>
      </c>
      <c r="DC354" s="3">
        <f t="shared" si="649"/>
        <v>0</v>
      </c>
      <c r="DD354" s="3">
        <f>IF(CY354=0,0,IF(DA354-DB354=0,0,MIN(DA354-DB354,$D$1-$C354-SUMIF($J$15:DC$15,"Snowball",$J354:DC354))))</f>
        <v>0</v>
      </c>
      <c r="DE354" s="3">
        <f t="shared" si="674"/>
        <v>0</v>
      </c>
      <c r="DF354" s="104">
        <f t="shared" si="729"/>
        <v>0</v>
      </c>
      <c r="DG354" s="3">
        <f t="shared" si="730"/>
        <v>0</v>
      </c>
      <c r="DH354" s="3">
        <f t="shared" si="731"/>
        <v>0</v>
      </c>
      <c r="DI354" s="3">
        <f t="shared" si="650"/>
        <v>0</v>
      </c>
      <c r="DJ354" s="3">
        <f t="shared" si="651"/>
        <v>0</v>
      </c>
      <c r="DK354" s="3">
        <f>IF(DF354=0,0,IF(DH354-DI354=0,0,MIN(DH354-DI354,$D$1-$C354-SUMIF($J$15:DJ$15,"Snowball",$J354:DJ354))))</f>
        <v>0</v>
      </c>
      <c r="DL354" s="3">
        <f t="shared" si="675"/>
        <v>0</v>
      </c>
      <c r="DM354" s="104">
        <f t="shared" si="732"/>
        <v>0</v>
      </c>
      <c r="DN354" s="3">
        <f t="shared" si="733"/>
        <v>0</v>
      </c>
      <c r="DO354" s="3">
        <f t="shared" si="734"/>
        <v>0</v>
      </c>
      <c r="DP354" s="3">
        <f t="shared" si="652"/>
        <v>0</v>
      </c>
      <c r="DQ354" s="3">
        <f t="shared" si="653"/>
        <v>0</v>
      </c>
      <c r="DR354" s="3">
        <f>IF(DM354=0,0,IF(DO354-DP354=0,0,MIN(DO354-DP354,$D$1-$C354-SUMIF($J$15:DQ$15,"Snowball",$J354:DQ354))))</f>
        <v>0</v>
      </c>
      <c r="DS354" s="3">
        <f t="shared" si="676"/>
        <v>0</v>
      </c>
      <c r="DT354" s="104">
        <f t="shared" si="735"/>
        <v>0</v>
      </c>
      <c r="DU354" s="3">
        <f t="shared" si="736"/>
        <v>0</v>
      </c>
      <c r="DV354" s="3">
        <f t="shared" si="737"/>
        <v>0</v>
      </c>
      <c r="DW354" s="3">
        <f t="shared" si="654"/>
        <v>0</v>
      </c>
      <c r="DX354" s="3">
        <f t="shared" si="655"/>
        <v>0</v>
      </c>
      <c r="DY354" s="3">
        <f>IF(DT354=0,0,IF(DV354-DW354=0,0,MIN(DV354-DW354,$D$1-$C354-SUMIF($J$15:DX$15,"Snowball",$J354:DX354))))</f>
        <v>0</v>
      </c>
      <c r="DZ354" s="3">
        <f t="shared" si="677"/>
        <v>0</v>
      </c>
      <c r="EA354" s="104">
        <f t="shared" si="738"/>
        <v>0</v>
      </c>
      <c r="EB354" s="3">
        <f t="shared" si="739"/>
        <v>0</v>
      </c>
      <c r="EC354" s="3">
        <f t="shared" si="740"/>
        <v>0</v>
      </c>
      <c r="ED354" s="3">
        <f t="shared" si="656"/>
        <v>0</v>
      </c>
      <c r="EE354" s="3">
        <f t="shared" si="657"/>
        <v>0</v>
      </c>
      <c r="EF354" s="3">
        <f>IF(EA354=0,0,IF(EC354-ED354=0,0,MIN(EC354-ED354,$D$1-$C354-SUMIF($J$15:EE$15,"Snowball",$J354:EE354))))</f>
        <v>0</v>
      </c>
      <c r="EG354" s="3">
        <f t="shared" si="678"/>
        <v>0</v>
      </c>
      <c r="EH354" s="104">
        <f t="shared" si="741"/>
        <v>0</v>
      </c>
      <c r="EI354" s="3">
        <f t="shared" si="742"/>
        <v>0</v>
      </c>
      <c r="EJ354" s="3">
        <f t="shared" si="743"/>
        <v>0</v>
      </c>
      <c r="EK354" s="3">
        <f t="shared" si="658"/>
        <v>0</v>
      </c>
      <c r="EL354" s="3">
        <f t="shared" si="659"/>
        <v>0</v>
      </c>
      <c r="EM354" s="3">
        <f>IF(EH354=0,0,IF(EJ354-EK354=0,0,MIN(EJ354-EK354,$D$1-$C354-SUMIF($J$15:EL$15,"Snowball",$J354:EL354))))</f>
        <v>0</v>
      </c>
      <c r="EN354" s="3">
        <f t="shared" si="679"/>
        <v>0</v>
      </c>
    </row>
    <row r="355" spans="1:144" x14ac:dyDescent="0.25">
      <c r="A355" s="1" t="s">
        <v>355</v>
      </c>
      <c r="B355" s="76">
        <f t="shared" si="680"/>
        <v>0</v>
      </c>
      <c r="C355" s="3">
        <f t="shared" si="681"/>
        <v>0</v>
      </c>
      <c r="D355" s="101">
        <f t="shared" si="682"/>
        <v>0</v>
      </c>
      <c r="E355" s="104">
        <f t="shared" si="683"/>
        <v>0</v>
      </c>
      <c r="F355" s="3">
        <f t="shared" si="684"/>
        <v>0</v>
      </c>
      <c r="G355" s="3">
        <f t="shared" si="685"/>
        <v>0</v>
      </c>
      <c r="H355" s="3">
        <f t="shared" si="620"/>
        <v>0</v>
      </c>
      <c r="I355" s="3">
        <f t="shared" si="621"/>
        <v>0</v>
      </c>
      <c r="J355" s="3">
        <f t="shared" si="686"/>
        <v>0</v>
      </c>
      <c r="K355" s="3">
        <f t="shared" si="660"/>
        <v>0</v>
      </c>
      <c r="L355" s="104">
        <f t="shared" si="687"/>
        <v>0</v>
      </c>
      <c r="M355" s="3">
        <f t="shared" si="688"/>
        <v>0</v>
      </c>
      <c r="N355" s="3">
        <f t="shared" si="689"/>
        <v>0</v>
      </c>
      <c r="O355" s="3">
        <f t="shared" si="622"/>
        <v>0</v>
      </c>
      <c r="P355" s="3">
        <f t="shared" si="623"/>
        <v>0</v>
      </c>
      <c r="Q355" s="3">
        <f>IF(L355=0,0,IF(N355-O355=0,0,MIN(N355-O355,$D$1-$C355-SUMIF($J$15:P$15,"Snowball",$J355:P355))))</f>
        <v>0</v>
      </c>
      <c r="R355" s="3">
        <f t="shared" si="661"/>
        <v>0</v>
      </c>
      <c r="S355" s="104">
        <f t="shared" si="690"/>
        <v>0</v>
      </c>
      <c r="T355" s="3">
        <f t="shared" si="691"/>
        <v>0</v>
      </c>
      <c r="U355" s="3">
        <f t="shared" si="692"/>
        <v>0</v>
      </c>
      <c r="V355" s="3">
        <f t="shared" si="624"/>
        <v>0</v>
      </c>
      <c r="W355" s="3">
        <f t="shared" si="625"/>
        <v>0</v>
      </c>
      <c r="X355" s="3">
        <f>IF(S355=0,0,IF(U355-V355=0,0,MIN(U355-V355,$D$1-$C355-SUMIF($J$15:W$15,"Snowball",$J355:W355))))</f>
        <v>0</v>
      </c>
      <c r="Y355" s="3">
        <f t="shared" si="662"/>
        <v>0</v>
      </c>
      <c r="Z355" s="104">
        <f t="shared" si="693"/>
        <v>0</v>
      </c>
      <c r="AA355" s="3">
        <f t="shared" si="694"/>
        <v>0</v>
      </c>
      <c r="AB355" s="3">
        <f t="shared" si="695"/>
        <v>0</v>
      </c>
      <c r="AC355" s="3">
        <f t="shared" si="626"/>
        <v>0</v>
      </c>
      <c r="AD355" s="3">
        <f t="shared" si="627"/>
        <v>0</v>
      </c>
      <c r="AE355" s="3">
        <f>IF(Z355=0,0,IF(AB355-AC355=0,0,MIN(AB355-AC355,$D$1-$C355-SUMIF($J$15:AD$15,"Snowball",$J355:AD355))))</f>
        <v>0</v>
      </c>
      <c r="AF355" s="3">
        <f t="shared" si="663"/>
        <v>0</v>
      </c>
      <c r="AG355" s="104">
        <f t="shared" si="696"/>
        <v>0</v>
      </c>
      <c r="AH355" s="3">
        <f t="shared" si="697"/>
        <v>0</v>
      </c>
      <c r="AI355" s="3">
        <f t="shared" si="698"/>
        <v>0</v>
      </c>
      <c r="AJ355" s="3">
        <f t="shared" si="628"/>
        <v>0</v>
      </c>
      <c r="AK355" s="3">
        <f t="shared" si="629"/>
        <v>0</v>
      </c>
      <c r="AL355" s="3">
        <f>IF(AG355=0,0,IF(AI355-AJ355=0,0,MIN(AI355-AJ355,$D$1-$C355-SUMIF($J$15:AK$15,"Snowball",$J355:AK355))))</f>
        <v>0</v>
      </c>
      <c r="AM355" s="3">
        <f t="shared" si="664"/>
        <v>0</v>
      </c>
      <c r="AN355" s="104">
        <f t="shared" si="699"/>
        <v>0</v>
      </c>
      <c r="AO355" s="3">
        <f t="shared" si="700"/>
        <v>0</v>
      </c>
      <c r="AP355" s="3">
        <f t="shared" si="701"/>
        <v>0</v>
      </c>
      <c r="AQ355" s="3">
        <f t="shared" si="630"/>
        <v>0</v>
      </c>
      <c r="AR355" s="3">
        <f t="shared" si="631"/>
        <v>0</v>
      </c>
      <c r="AS355" s="3">
        <f>IF(AN355=0,0,IF(AP355-AQ355=0,0,MIN(AP355-AQ355,$D$1-$C355-SUMIF($J$15:AR$15,"Snowball",$J355:AR355))))</f>
        <v>0</v>
      </c>
      <c r="AT355" s="3">
        <f t="shared" si="665"/>
        <v>0</v>
      </c>
      <c r="AU355" s="104">
        <f t="shared" si="702"/>
        <v>0</v>
      </c>
      <c r="AV355" s="3">
        <f t="shared" si="703"/>
        <v>0</v>
      </c>
      <c r="AW355" s="3">
        <f t="shared" si="704"/>
        <v>0</v>
      </c>
      <c r="AX355" s="3">
        <f t="shared" si="632"/>
        <v>0</v>
      </c>
      <c r="AY355" s="3">
        <f t="shared" si="633"/>
        <v>0</v>
      </c>
      <c r="AZ355" s="3">
        <f>IF(AU355=0,0,IF(AW355-AX355=0,0,MIN(AW355-AX355,$D$1-$C355-SUMIF($J$15:AY$15,"Snowball",$J355:AY355))))</f>
        <v>0</v>
      </c>
      <c r="BA355" s="3">
        <f t="shared" si="666"/>
        <v>0</v>
      </c>
      <c r="BB355" s="104">
        <f t="shared" si="705"/>
        <v>0</v>
      </c>
      <c r="BC355" s="3">
        <f t="shared" si="706"/>
        <v>0</v>
      </c>
      <c r="BD355" s="3">
        <f t="shared" si="707"/>
        <v>0</v>
      </c>
      <c r="BE355" s="3">
        <f t="shared" si="634"/>
        <v>0</v>
      </c>
      <c r="BF355" s="3">
        <f t="shared" si="635"/>
        <v>0</v>
      </c>
      <c r="BG355" s="3">
        <f>IF(BB355=0,0,IF(BD355-BE355=0,0,MIN(BD355-BE355,$D$1-$C355-SUMIF($J$15:BF$15,"Snowball",$J355:BF355))))</f>
        <v>0</v>
      </c>
      <c r="BH355" s="3">
        <f t="shared" si="667"/>
        <v>0</v>
      </c>
      <c r="BI355" s="104">
        <f t="shared" si="708"/>
        <v>0</v>
      </c>
      <c r="BJ355" s="3">
        <f t="shared" si="709"/>
        <v>0</v>
      </c>
      <c r="BK355" s="3">
        <f t="shared" si="710"/>
        <v>0</v>
      </c>
      <c r="BL355" s="3">
        <f t="shared" si="636"/>
        <v>0</v>
      </c>
      <c r="BM355" s="3">
        <f t="shared" si="637"/>
        <v>0</v>
      </c>
      <c r="BN355" s="3">
        <f>IF(BI355=0,0,IF(BK355-BL355=0,0,MIN(BK355-BL355,$D$1-$C355-SUMIF($J$15:BM$15,"Snowball",$J355:BM355))))</f>
        <v>0</v>
      </c>
      <c r="BO355" s="3">
        <f t="shared" si="668"/>
        <v>0</v>
      </c>
      <c r="BP355" s="104">
        <f t="shared" si="711"/>
        <v>0</v>
      </c>
      <c r="BQ355" s="3">
        <f t="shared" si="712"/>
        <v>0</v>
      </c>
      <c r="BR355" s="3">
        <f t="shared" si="713"/>
        <v>0</v>
      </c>
      <c r="BS355" s="3">
        <f t="shared" si="638"/>
        <v>0</v>
      </c>
      <c r="BT355" s="3">
        <f t="shared" si="639"/>
        <v>0</v>
      </c>
      <c r="BU355" s="3">
        <f>IF(BP355=0,0,IF(BR355-BS355=0,0,MIN(BR355-BS355,$D$1-$C355-SUMIF($J$15:BT$15,"Snowball",$J355:BT355))))</f>
        <v>0</v>
      </c>
      <c r="BV355" s="3">
        <f t="shared" si="669"/>
        <v>0</v>
      </c>
      <c r="BW355" s="104">
        <f t="shared" si="714"/>
        <v>0</v>
      </c>
      <c r="BX355" s="3">
        <f t="shared" si="715"/>
        <v>0</v>
      </c>
      <c r="BY355" s="3">
        <f t="shared" si="716"/>
        <v>0</v>
      </c>
      <c r="BZ355" s="3">
        <f t="shared" si="640"/>
        <v>0</v>
      </c>
      <c r="CA355" s="3">
        <f t="shared" si="641"/>
        <v>0</v>
      </c>
      <c r="CB355" s="3">
        <f>IF(BW355=0,0,IF(BY355-BZ355=0,0,MIN(BY355-BZ355,$D$1-$C355-SUMIF($J$15:CA$15,"Snowball",$J355:CA355))))</f>
        <v>0</v>
      </c>
      <c r="CC355" s="3">
        <f t="shared" si="670"/>
        <v>0</v>
      </c>
      <c r="CD355" s="104">
        <f t="shared" si="717"/>
        <v>0</v>
      </c>
      <c r="CE355" s="3">
        <f t="shared" si="718"/>
        <v>0</v>
      </c>
      <c r="CF355" s="3">
        <f t="shared" si="719"/>
        <v>0</v>
      </c>
      <c r="CG355" s="3">
        <f t="shared" si="642"/>
        <v>0</v>
      </c>
      <c r="CH355" s="3">
        <f t="shared" si="643"/>
        <v>0</v>
      </c>
      <c r="CI355" s="3">
        <f>IF(CD355=0,0,IF(CF355-CG355=0,0,MIN(CF355-CG355,$D$1-$C355-SUMIF($J$15:CH$15,"Snowball",$J355:CH355))))</f>
        <v>0</v>
      </c>
      <c r="CJ355" s="3">
        <f t="shared" si="671"/>
        <v>0</v>
      </c>
      <c r="CK355" s="104">
        <f t="shared" si="720"/>
        <v>0</v>
      </c>
      <c r="CL355" s="3">
        <f t="shared" si="721"/>
        <v>0</v>
      </c>
      <c r="CM355" s="3">
        <f t="shared" si="722"/>
        <v>0</v>
      </c>
      <c r="CN355" s="3">
        <f t="shared" si="644"/>
        <v>0</v>
      </c>
      <c r="CO355" s="3">
        <f t="shared" si="645"/>
        <v>0</v>
      </c>
      <c r="CP355" s="3">
        <f>IF(CK355=0,0,IF(CM355-CN355=0,0,MIN(CM355-CN355,$D$1-$C355-SUMIF($J$15:CO$15,"Snowball",$J355:CO355))))</f>
        <v>0</v>
      </c>
      <c r="CQ355" s="3">
        <f t="shared" si="672"/>
        <v>0</v>
      </c>
      <c r="CR355" s="104">
        <f t="shared" si="723"/>
        <v>0</v>
      </c>
      <c r="CS355" s="3">
        <f t="shared" si="724"/>
        <v>0</v>
      </c>
      <c r="CT355" s="3">
        <f t="shared" si="725"/>
        <v>0</v>
      </c>
      <c r="CU355" s="3">
        <f t="shared" si="646"/>
        <v>0</v>
      </c>
      <c r="CV355" s="3">
        <f t="shared" si="647"/>
        <v>0</v>
      </c>
      <c r="CW355" s="3">
        <f>IF(CR355=0,0,IF(CT355-CU355=0,0,MIN(CT355-CU355,$D$1-$C355-SUMIF($J$15:CV$15,"Snowball",$J355:CV355))))</f>
        <v>0</v>
      </c>
      <c r="CX355" s="3">
        <f t="shared" si="673"/>
        <v>0</v>
      </c>
      <c r="CY355" s="104">
        <f t="shared" si="726"/>
        <v>0</v>
      </c>
      <c r="CZ355" s="3">
        <f t="shared" si="727"/>
        <v>0</v>
      </c>
      <c r="DA355" s="3">
        <f t="shared" si="728"/>
        <v>0</v>
      </c>
      <c r="DB355" s="3">
        <f t="shared" si="648"/>
        <v>0</v>
      </c>
      <c r="DC355" s="3">
        <f t="shared" si="649"/>
        <v>0</v>
      </c>
      <c r="DD355" s="3">
        <f>IF(CY355=0,0,IF(DA355-DB355=0,0,MIN(DA355-DB355,$D$1-$C355-SUMIF($J$15:DC$15,"Snowball",$J355:DC355))))</f>
        <v>0</v>
      </c>
      <c r="DE355" s="3">
        <f t="shared" si="674"/>
        <v>0</v>
      </c>
      <c r="DF355" s="104">
        <f t="shared" si="729"/>
        <v>0</v>
      </c>
      <c r="DG355" s="3">
        <f t="shared" si="730"/>
        <v>0</v>
      </c>
      <c r="DH355" s="3">
        <f t="shared" si="731"/>
        <v>0</v>
      </c>
      <c r="DI355" s="3">
        <f t="shared" si="650"/>
        <v>0</v>
      </c>
      <c r="DJ355" s="3">
        <f t="shared" si="651"/>
        <v>0</v>
      </c>
      <c r="DK355" s="3">
        <f>IF(DF355=0,0,IF(DH355-DI355=0,0,MIN(DH355-DI355,$D$1-$C355-SUMIF($J$15:DJ$15,"Snowball",$J355:DJ355))))</f>
        <v>0</v>
      </c>
      <c r="DL355" s="3">
        <f t="shared" si="675"/>
        <v>0</v>
      </c>
      <c r="DM355" s="104">
        <f t="shared" si="732"/>
        <v>0</v>
      </c>
      <c r="DN355" s="3">
        <f t="shared" si="733"/>
        <v>0</v>
      </c>
      <c r="DO355" s="3">
        <f t="shared" si="734"/>
        <v>0</v>
      </c>
      <c r="DP355" s="3">
        <f t="shared" si="652"/>
        <v>0</v>
      </c>
      <c r="DQ355" s="3">
        <f t="shared" si="653"/>
        <v>0</v>
      </c>
      <c r="DR355" s="3">
        <f>IF(DM355=0,0,IF(DO355-DP355=0,0,MIN(DO355-DP355,$D$1-$C355-SUMIF($J$15:DQ$15,"Snowball",$J355:DQ355))))</f>
        <v>0</v>
      </c>
      <c r="DS355" s="3">
        <f t="shared" si="676"/>
        <v>0</v>
      </c>
      <c r="DT355" s="104">
        <f t="shared" si="735"/>
        <v>0</v>
      </c>
      <c r="DU355" s="3">
        <f t="shared" si="736"/>
        <v>0</v>
      </c>
      <c r="DV355" s="3">
        <f t="shared" si="737"/>
        <v>0</v>
      </c>
      <c r="DW355" s="3">
        <f t="shared" si="654"/>
        <v>0</v>
      </c>
      <c r="DX355" s="3">
        <f t="shared" si="655"/>
        <v>0</v>
      </c>
      <c r="DY355" s="3">
        <f>IF(DT355=0,0,IF(DV355-DW355=0,0,MIN(DV355-DW355,$D$1-$C355-SUMIF($J$15:DX$15,"Snowball",$J355:DX355))))</f>
        <v>0</v>
      </c>
      <c r="DZ355" s="3">
        <f t="shared" si="677"/>
        <v>0</v>
      </c>
      <c r="EA355" s="104">
        <f t="shared" si="738"/>
        <v>0</v>
      </c>
      <c r="EB355" s="3">
        <f t="shared" si="739"/>
        <v>0</v>
      </c>
      <c r="EC355" s="3">
        <f t="shared" si="740"/>
        <v>0</v>
      </c>
      <c r="ED355" s="3">
        <f t="shared" si="656"/>
        <v>0</v>
      </c>
      <c r="EE355" s="3">
        <f t="shared" si="657"/>
        <v>0</v>
      </c>
      <c r="EF355" s="3">
        <f>IF(EA355=0,0,IF(EC355-ED355=0,0,MIN(EC355-ED355,$D$1-$C355-SUMIF($J$15:EE$15,"Snowball",$J355:EE355))))</f>
        <v>0</v>
      </c>
      <c r="EG355" s="3">
        <f t="shared" si="678"/>
        <v>0</v>
      </c>
      <c r="EH355" s="104">
        <f t="shared" si="741"/>
        <v>0</v>
      </c>
      <c r="EI355" s="3">
        <f t="shared" si="742"/>
        <v>0</v>
      </c>
      <c r="EJ355" s="3">
        <f t="shared" si="743"/>
        <v>0</v>
      </c>
      <c r="EK355" s="3">
        <f t="shared" si="658"/>
        <v>0</v>
      </c>
      <c r="EL355" s="3">
        <f t="shared" si="659"/>
        <v>0</v>
      </c>
      <c r="EM355" s="3">
        <f>IF(EH355=0,0,IF(EJ355-EK355=0,0,MIN(EJ355-EK355,$D$1-$C355-SUMIF($J$15:EL$15,"Snowball",$J355:EL355))))</f>
        <v>0</v>
      </c>
      <c r="EN355" s="3">
        <f t="shared" si="679"/>
        <v>0</v>
      </c>
    </row>
    <row r="356" spans="1:144" x14ac:dyDescent="0.25">
      <c r="A356" s="1" t="s">
        <v>356</v>
      </c>
      <c r="B356" s="76">
        <f t="shared" si="680"/>
        <v>0</v>
      </c>
      <c r="C356" s="3">
        <f t="shared" si="681"/>
        <v>0</v>
      </c>
      <c r="D356" s="101">
        <f t="shared" si="682"/>
        <v>0</v>
      </c>
      <c r="E356" s="104">
        <f t="shared" si="683"/>
        <v>0</v>
      </c>
      <c r="F356" s="3">
        <f t="shared" si="684"/>
        <v>0</v>
      </c>
      <c r="G356" s="3">
        <f t="shared" si="685"/>
        <v>0</v>
      </c>
      <c r="H356" s="3">
        <f t="shared" si="620"/>
        <v>0</v>
      </c>
      <c r="I356" s="3">
        <f t="shared" si="621"/>
        <v>0</v>
      </c>
      <c r="J356" s="3">
        <f t="shared" si="686"/>
        <v>0</v>
      </c>
      <c r="K356" s="3">
        <f t="shared" si="660"/>
        <v>0</v>
      </c>
      <c r="L356" s="104">
        <f t="shared" si="687"/>
        <v>0</v>
      </c>
      <c r="M356" s="3">
        <f t="shared" si="688"/>
        <v>0</v>
      </c>
      <c r="N356" s="3">
        <f t="shared" si="689"/>
        <v>0</v>
      </c>
      <c r="O356" s="3">
        <f t="shared" si="622"/>
        <v>0</v>
      </c>
      <c r="P356" s="3">
        <f t="shared" si="623"/>
        <v>0</v>
      </c>
      <c r="Q356" s="3">
        <f>IF(L356=0,0,IF(N356-O356=0,0,MIN(N356-O356,$D$1-$C356-SUMIF($J$15:P$15,"Snowball",$J356:P356))))</f>
        <v>0</v>
      </c>
      <c r="R356" s="3">
        <f t="shared" si="661"/>
        <v>0</v>
      </c>
      <c r="S356" s="104">
        <f t="shared" si="690"/>
        <v>0</v>
      </c>
      <c r="T356" s="3">
        <f t="shared" si="691"/>
        <v>0</v>
      </c>
      <c r="U356" s="3">
        <f t="shared" si="692"/>
        <v>0</v>
      </c>
      <c r="V356" s="3">
        <f t="shared" si="624"/>
        <v>0</v>
      </c>
      <c r="W356" s="3">
        <f t="shared" si="625"/>
        <v>0</v>
      </c>
      <c r="X356" s="3">
        <f>IF(S356=0,0,IF(U356-V356=0,0,MIN(U356-V356,$D$1-$C356-SUMIF($J$15:W$15,"Snowball",$J356:W356))))</f>
        <v>0</v>
      </c>
      <c r="Y356" s="3">
        <f t="shared" si="662"/>
        <v>0</v>
      </c>
      <c r="Z356" s="104">
        <f t="shared" si="693"/>
        <v>0</v>
      </c>
      <c r="AA356" s="3">
        <f t="shared" si="694"/>
        <v>0</v>
      </c>
      <c r="AB356" s="3">
        <f t="shared" si="695"/>
        <v>0</v>
      </c>
      <c r="AC356" s="3">
        <f t="shared" si="626"/>
        <v>0</v>
      </c>
      <c r="AD356" s="3">
        <f t="shared" si="627"/>
        <v>0</v>
      </c>
      <c r="AE356" s="3">
        <f>IF(Z356=0,0,IF(AB356-AC356=0,0,MIN(AB356-AC356,$D$1-$C356-SUMIF($J$15:AD$15,"Snowball",$J356:AD356))))</f>
        <v>0</v>
      </c>
      <c r="AF356" s="3">
        <f t="shared" si="663"/>
        <v>0</v>
      </c>
      <c r="AG356" s="104">
        <f t="shared" si="696"/>
        <v>0</v>
      </c>
      <c r="AH356" s="3">
        <f t="shared" si="697"/>
        <v>0</v>
      </c>
      <c r="AI356" s="3">
        <f t="shared" si="698"/>
        <v>0</v>
      </c>
      <c r="AJ356" s="3">
        <f t="shared" si="628"/>
        <v>0</v>
      </c>
      <c r="AK356" s="3">
        <f t="shared" si="629"/>
        <v>0</v>
      </c>
      <c r="AL356" s="3">
        <f>IF(AG356=0,0,IF(AI356-AJ356=0,0,MIN(AI356-AJ356,$D$1-$C356-SUMIF($J$15:AK$15,"Snowball",$J356:AK356))))</f>
        <v>0</v>
      </c>
      <c r="AM356" s="3">
        <f t="shared" si="664"/>
        <v>0</v>
      </c>
      <c r="AN356" s="104">
        <f t="shared" si="699"/>
        <v>0</v>
      </c>
      <c r="AO356" s="3">
        <f t="shared" si="700"/>
        <v>0</v>
      </c>
      <c r="AP356" s="3">
        <f t="shared" si="701"/>
        <v>0</v>
      </c>
      <c r="AQ356" s="3">
        <f t="shared" si="630"/>
        <v>0</v>
      </c>
      <c r="AR356" s="3">
        <f t="shared" si="631"/>
        <v>0</v>
      </c>
      <c r="AS356" s="3">
        <f>IF(AN356=0,0,IF(AP356-AQ356=0,0,MIN(AP356-AQ356,$D$1-$C356-SUMIF($J$15:AR$15,"Snowball",$J356:AR356))))</f>
        <v>0</v>
      </c>
      <c r="AT356" s="3">
        <f t="shared" si="665"/>
        <v>0</v>
      </c>
      <c r="AU356" s="104">
        <f t="shared" si="702"/>
        <v>0</v>
      </c>
      <c r="AV356" s="3">
        <f t="shared" si="703"/>
        <v>0</v>
      </c>
      <c r="AW356" s="3">
        <f t="shared" si="704"/>
        <v>0</v>
      </c>
      <c r="AX356" s="3">
        <f t="shared" si="632"/>
        <v>0</v>
      </c>
      <c r="AY356" s="3">
        <f t="shared" si="633"/>
        <v>0</v>
      </c>
      <c r="AZ356" s="3">
        <f>IF(AU356=0,0,IF(AW356-AX356=0,0,MIN(AW356-AX356,$D$1-$C356-SUMIF($J$15:AY$15,"Snowball",$J356:AY356))))</f>
        <v>0</v>
      </c>
      <c r="BA356" s="3">
        <f t="shared" si="666"/>
        <v>0</v>
      </c>
      <c r="BB356" s="104">
        <f t="shared" si="705"/>
        <v>0</v>
      </c>
      <c r="BC356" s="3">
        <f t="shared" si="706"/>
        <v>0</v>
      </c>
      <c r="BD356" s="3">
        <f t="shared" si="707"/>
        <v>0</v>
      </c>
      <c r="BE356" s="3">
        <f t="shared" si="634"/>
        <v>0</v>
      </c>
      <c r="BF356" s="3">
        <f t="shared" si="635"/>
        <v>0</v>
      </c>
      <c r="BG356" s="3">
        <f>IF(BB356=0,0,IF(BD356-BE356=0,0,MIN(BD356-BE356,$D$1-$C356-SUMIF($J$15:BF$15,"Snowball",$J356:BF356))))</f>
        <v>0</v>
      </c>
      <c r="BH356" s="3">
        <f t="shared" si="667"/>
        <v>0</v>
      </c>
      <c r="BI356" s="104">
        <f t="shared" si="708"/>
        <v>0</v>
      </c>
      <c r="BJ356" s="3">
        <f t="shared" si="709"/>
        <v>0</v>
      </c>
      <c r="BK356" s="3">
        <f t="shared" si="710"/>
        <v>0</v>
      </c>
      <c r="BL356" s="3">
        <f t="shared" si="636"/>
        <v>0</v>
      </c>
      <c r="BM356" s="3">
        <f t="shared" si="637"/>
        <v>0</v>
      </c>
      <c r="BN356" s="3">
        <f>IF(BI356=0,0,IF(BK356-BL356=0,0,MIN(BK356-BL356,$D$1-$C356-SUMIF($J$15:BM$15,"Snowball",$J356:BM356))))</f>
        <v>0</v>
      </c>
      <c r="BO356" s="3">
        <f t="shared" si="668"/>
        <v>0</v>
      </c>
      <c r="BP356" s="104">
        <f t="shared" si="711"/>
        <v>0</v>
      </c>
      <c r="BQ356" s="3">
        <f t="shared" si="712"/>
        <v>0</v>
      </c>
      <c r="BR356" s="3">
        <f t="shared" si="713"/>
        <v>0</v>
      </c>
      <c r="BS356" s="3">
        <f t="shared" si="638"/>
        <v>0</v>
      </c>
      <c r="BT356" s="3">
        <f t="shared" si="639"/>
        <v>0</v>
      </c>
      <c r="BU356" s="3">
        <f>IF(BP356=0,0,IF(BR356-BS356=0,0,MIN(BR356-BS356,$D$1-$C356-SUMIF($J$15:BT$15,"Snowball",$J356:BT356))))</f>
        <v>0</v>
      </c>
      <c r="BV356" s="3">
        <f t="shared" si="669"/>
        <v>0</v>
      </c>
      <c r="BW356" s="104">
        <f t="shared" si="714"/>
        <v>0</v>
      </c>
      <c r="BX356" s="3">
        <f t="shared" si="715"/>
        <v>0</v>
      </c>
      <c r="BY356" s="3">
        <f t="shared" si="716"/>
        <v>0</v>
      </c>
      <c r="BZ356" s="3">
        <f t="shared" si="640"/>
        <v>0</v>
      </c>
      <c r="CA356" s="3">
        <f t="shared" si="641"/>
        <v>0</v>
      </c>
      <c r="CB356" s="3">
        <f>IF(BW356=0,0,IF(BY356-BZ356=0,0,MIN(BY356-BZ356,$D$1-$C356-SUMIF($J$15:CA$15,"Snowball",$J356:CA356))))</f>
        <v>0</v>
      </c>
      <c r="CC356" s="3">
        <f t="shared" si="670"/>
        <v>0</v>
      </c>
      <c r="CD356" s="104">
        <f t="shared" si="717"/>
        <v>0</v>
      </c>
      <c r="CE356" s="3">
        <f t="shared" si="718"/>
        <v>0</v>
      </c>
      <c r="CF356" s="3">
        <f t="shared" si="719"/>
        <v>0</v>
      </c>
      <c r="CG356" s="3">
        <f t="shared" si="642"/>
        <v>0</v>
      </c>
      <c r="CH356" s="3">
        <f t="shared" si="643"/>
        <v>0</v>
      </c>
      <c r="CI356" s="3">
        <f>IF(CD356=0,0,IF(CF356-CG356=0,0,MIN(CF356-CG356,$D$1-$C356-SUMIF($J$15:CH$15,"Snowball",$J356:CH356))))</f>
        <v>0</v>
      </c>
      <c r="CJ356" s="3">
        <f t="shared" si="671"/>
        <v>0</v>
      </c>
      <c r="CK356" s="104">
        <f t="shared" si="720"/>
        <v>0</v>
      </c>
      <c r="CL356" s="3">
        <f t="shared" si="721"/>
        <v>0</v>
      </c>
      <c r="CM356" s="3">
        <f t="shared" si="722"/>
        <v>0</v>
      </c>
      <c r="CN356" s="3">
        <f t="shared" si="644"/>
        <v>0</v>
      </c>
      <c r="CO356" s="3">
        <f t="shared" si="645"/>
        <v>0</v>
      </c>
      <c r="CP356" s="3">
        <f>IF(CK356=0,0,IF(CM356-CN356=0,0,MIN(CM356-CN356,$D$1-$C356-SUMIF($J$15:CO$15,"Snowball",$J356:CO356))))</f>
        <v>0</v>
      </c>
      <c r="CQ356" s="3">
        <f t="shared" si="672"/>
        <v>0</v>
      </c>
      <c r="CR356" s="104">
        <f t="shared" si="723"/>
        <v>0</v>
      </c>
      <c r="CS356" s="3">
        <f t="shared" si="724"/>
        <v>0</v>
      </c>
      <c r="CT356" s="3">
        <f t="shared" si="725"/>
        <v>0</v>
      </c>
      <c r="CU356" s="3">
        <f t="shared" si="646"/>
        <v>0</v>
      </c>
      <c r="CV356" s="3">
        <f t="shared" si="647"/>
        <v>0</v>
      </c>
      <c r="CW356" s="3">
        <f>IF(CR356=0,0,IF(CT356-CU356=0,0,MIN(CT356-CU356,$D$1-$C356-SUMIF($J$15:CV$15,"Snowball",$J356:CV356))))</f>
        <v>0</v>
      </c>
      <c r="CX356" s="3">
        <f t="shared" si="673"/>
        <v>0</v>
      </c>
      <c r="CY356" s="104">
        <f t="shared" si="726"/>
        <v>0</v>
      </c>
      <c r="CZ356" s="3">
        <f t="shared" si="727"/>
        <v>0</v>
      </c>
      <c r="DA356" s="3">
        <f t="shared" si="728"/>
        <v>0</v>
      </c>
      <c r="DB356" s="3">
        <f t="shared" si="648"/>
        <v>0</v>
      </c>
      <c r="DC356" s="3">
        <f t="shared" si="649"/>
        <v>0</v>
      </c>
      <c r="DD356" s="3">
        <f>IF(CY356=0,0,IF(DA356-DB356=0,0,MIN(DA356-DB356,$D$1-$C356-SUMIF($J$15:DC$15,"Snowball",$J356:DC356))))</f>
        <v>0</v>
      </c>
      <c r="DE356" s="3">
        <f t="shared" si="674"/>
        <v>0</v>
      </c>
      <c r="DF356" s="104">
        <f t="shared" si="729"/>
        <v>0</v>
      </c>
      <c r="DG356" s="3">
        <f t="shared" si="730"/>
        <v>0</v>
      </c>
      <c r="DH356" s="3">
        <f t="shared" si="731"/>
        <v>0</v>
      </c>
      <c r="DI356" s="3">
        <f t="shared" si="650"/>
        <v>0</v>
      </c>
      <c r="DJ356" s="3">
        <f t="shared" si="651"/>
        <v>0</v>
      </c>
      <c r="DK356" s="3">
        <f>IF(DF356=0,0,IF(DH356-DI356=0,0,MIN(DH356-DI356,$D$1-$C356-SUMIF($J$15:DJ$15,"Snowball",$J356:DJ356))))</f>
        <v>0</v>
      </c>
      <c r="DL356" s="3">
        <f t="shared" si="675"/>
        <v>0</v>
      </c>
      <c r="DM356" s="104">
        <f t="shared" si="732"/>
        <v>0</v>
      </c>
      <c r="DN356" s="3">
        <f t="shared" si="733"/>
        <v>0</v>
      </c>
      <c r="DO356" s="3">
        <f t="shared" si="734"/>
        <v>0</v>
      </c>
      <c r="DP356" s="3">
        <f t="shared" si="652"/>
        <v>0</v>
      </c>
      <c r="DQ356" s="3">
        <f t="shared" si="653"/>
        <v>0</v>
      </c>
      <c r="DR356" s="3">
        <f>IF(DM356=0,0,IF(DO356-DP356=0,0,MIN(DO356-DP356,$D$1-$C356-SUMIF($J$15:DQ$15,"Snowball",$J356:DQ356))))</f>
        <v>0</v>
      </c>
      <c r="DS356" s="3">
        <f t="shared" si="676"/>
        <v>0</v>
      </c>
      <c r="DT356" s="104">
        <f t="shared" si="735"/>
        <v>0</v>
      </c>
      <c r="DU356" s="3">
        <f t="shared" si="736"/>
        <v>0</v>
      </c>
      <c r="DV356" s="3">
        <f t="shared" si="737"/>
        <v>0</v>
      </c>
      <c r="DW356" s="3">
        <f t="shared" si="654"/>
        <v>0</v>
      </c>
      <c r="DX356" s="3">
        <f t="shared" si="655"/>
        <v>0</v>
      </c>
      <c r="DY356" s="3">
        <f>IF(DT356=0,0,IF(DV356-DW356=0,0,MIN(DV356-DW356,$D$1-$C356-SUMIF($J$15:DX$15,"Snowball",$J356:DX356))))</f>
        <v>0</v>
      </c>
      <c r="DZ356" s="3">
        <f t="shared" si="677"/>
        <v>0</v>
      </c>
      <c r="EA356" s="104">
        <f t="shared" si="738"/>
        <v>0</v>
      </c>
      <c r="EB356" s="3">
        <f t="shared" si="739"/>
        <v>0</v>
      </c>
      <c r="EC356" s="3">
        <f t="shared" si="740"/>
        <v>0</v>
      </c>
      <c r="ED356" s="3">
        <f t="shared" si="656"/>
        <v>0</v>
      </c>
      <c r="EE356" s="3">
        <f t="shared" si="657"/>
        <v>0</v>
      </c>
      <c r="EF356" s="3">
        <f>IF(EA356=0,0,IF(EC356-ED356=0,0,MIN(EC356-ED356,$D$1-$C356-SUMIF($J$15:EE$15,"Snowball",$J356:EE356))))</f>
        <v>0</v>
      </c>
      <c r="EG356" s="3">
        <f t="shared" si="678"/>
        <v>0</v>
      </c>
      <c r="EH356" s="104">
        <f t="shared" si="741"/>
        <v>0</v>
      </c>
      <c r="EI356" s="3">
        <f t="shared" si="742"/>
        <v>0</v>
      </c>
      <c r="EJ356" s="3">
        <f t="shared" si="743"/>
        <v>0</v>
      </c>
      <c r="EK356" s="3">
        <f t="shared" si="658"/>
        <v>0</v>
      </c>
      <c r="EL356" s="3">
        <f t="shared" si="659"/>
        <v>0</v>
      </c>
      <c r="EM356" s="3">
        <f>IF(EH356=0,0,IF(EJ356-EK356=0,0,MIN(EJ356-EK356,$D$1-$C356-SUMIF($J$15:EL$15,"Snowball",$J356:EL356))))</f>
        <v>0</v>
      </c>
      <c r="EN356" s="3">
        <f t="shared" si="679"/>
        <v>0</v>
      </c>
    </row>
    <row r="357" spans="1:144" x14ac:dyDescent="0.25">
      <c r="A357" s="1" t="s">
        <v>357</v>
      </c>
      <c r="B357" s="76">
        <f t="shared" si="680"/>
        <v>0</v>
      </c>
      <c r="C357" s="3">
        <f t="shared" si="681"/>
        <v>0</v>
      </c>
      <c r="D357" s="101">
        <f t="shared" si="682"/>
        <v>0</v>
      </c>
      <c r="E357" s="104">
        <f t="shared" si="683"/>
        <v>0</v>
      </c>
      <c r="F357" s="3">
        <f t="shared" si="684"/>
        <v>0</v>
      </c>
      <c r="G357" s="3">
        <f t="shared" si="685"/>
        <v>0</v>
      </c>
      <c r="H357" s="3">
        <f t="shared" si="620"/>
        <v>0</v>
      </c>
      <c r="I357" s="3">
        <f t="shared" si="621"/>
        <v>0</v>
      </c>
      <c r="J357" s="3">
        <f t="shared" si="686"/>
        <v>0</v>
      </c>
      <c r="K357" s="3">
        <f t="shared" si="660"/>
        <v>0</v>
      </c>
      <c r="L357" s="104">
        <f t="shared" si="687"/>
        <v>0</v>
      </c>
      <c r="M357" s="3">
        <f t="shared" si="688"/>
        <v>0</v>
      </c>
      <c r="N357" s="3">
        <f t="shared" si="689"/>
        <v>0</v>
      </c>
      <c r="O357" s="3">
        <f t="shared" si="622"/>
        <v>0</v>
      </c>
      <c r="P357" s="3">
        <f t="shared" si="623"/>
        <v>0</v>
      </c>
      <c r="Q357" s="3">
        <f>IF(L357=0,0,IF(N357-O357=0,0,MIN(N357-O357,$D$1-$C357-SUMIF($J$15:P$15,"Snowball",$J357:P357))))</f>
        <v>0</v>
      </c>
      <c r="R357" s="3">
        <f t="shared" si="661"/>
        <v>0</v>
      </c>
      <c r="S357" s="104">
        <f t="shared" si="690"/>
        <v>0</v>
      </c>
      <c r="T357" s="3">
        <f t="shared" si="691"/>
        <v>0</v>
      </c>
      <c r="U357" s="3">
        <f t="shared" si="692"/>
        <v>0</v>
      </c>
      <c r="V357" s="3">
        <f t="shared" si="624"/>
        <v>0</v>
      </c>
      <c r="W357" s="3">
        <f t="shared" si="625"/>
        <v>0</v>
      </c>
      <c r="X357" s="3">
        <f>IF(S357=0,0,IF(U357-V357=0,0,MIN(U357-V357,$D$1-$C357-SUMIF($J$15:W$15,"Snowball",$J357:W357))))</f>
        <v>0</v>
      </c>
      <c r="Y357" s="3">
        <f t="shared" si="662"/>
        <v>0</v>
      </c>
      <c r="Z357" s="104">
        <f t="shared" si="693"/>
        <v>0</v>
      </c>
      <c r="AA357" s="3">
        <f t="shared" si="694"/>
        <v>0</v>
      </c>
      <c r="AB357" s="3">
        <f t="shared" si="695"/>
        <v>0</v>
      </c>
      <c r="AC357" s="3">
        <f t="shared" si="626"/>
        <v>0</v>
      </c>
      <c r="AD357" s="3">
        <f t="shared" si="627"/>
        <v>0</v>
      </c>
      <c r="AE357" s="3">
        <f>IF(Z357=0,0,IF(AB357-AC357=0,0,MIN(AB357-AC357,$D$1-$C357-SUMIF($J$15:AD$15,"Snowball",$J357:AD357))))</f>
        <v>0</v>
      </c>
      <c r="AF357" s="3">
        <f t="shared" si="663"/>
        <v>0</v>
      </c>
      <c r="AG357" s="104">
        <f t="shared" si="696"/>
        <v>0</v>
      </c>
      <c r="AH357" s="3">
        <f t="shared" si="697"/>
        <v>0</v>
      </c>
      <c r="AI357" s="3">
        <f t="shared" si="698"/>
        <v>0</v>
      </c>
      <c r="AJ357" s="3">
        <f t="shared" si="628"/>
        <v>0</v>
      </c>
      <c r="AK357" s="3">
        <f t="shared" si="629"/>
        <v>0</v>
      </c>
      <c r="AL357" s="3">
        <f>IF(AG357=0,0,IF(AI357-AJ357=0,0,MIN(AI357-AJ357,$D$1-$C357-SUMIF($J$15:AK$15,"Snowball",$J357:AK357))))</f>
        <v>0</v>
      </c>
      <c r="AM357" s="3">
        <f t="shared" si="664"/>
        <v>0</v>
      </c>
      <c r="AN357" s="104">
        <f t="shared" si="699"/>
        <v>0</v>
      </c>
      <c r="AO357" s="3">
        <f t="shared" si="700"/>
        <v>0</v>
      </c>
      <c r="AP357" s="3">
        <f t="shared" si="701"/>
        <v>0</v>
      </c>
      <c r="AQ357" s="3">
        <f t="shared" si="630"/>
        <v>0</v>
      </c>
      <c r="AR357" s="3">
        <f t="shared" si="631"/>
        <v>0</v>
      </c>
      <c r="AS357" s="3">
        <f>IF(AN357=0,0,IF(AP357-AQ357=0,0,MIN(AP357-AQ357,$D$1-$C357-SUMIF($J$15:AR$15,"Snowball",$J357:AR357))))</f>
        <v>0</v>
      </c>
      <c r="AT357" s="3">
        <f t="shared" si="665"/>
        <v>0</v>
      </c>
      <c r="AU357" s="104">
        <f t="shared" si="702"/>
        <v>0</v>
      </c>
      <c r="AV357" s="3">
        <f t="shared" si="703"/>
        <v>0</v>
      </c>
      <c r="AW357" s="3">
        <f t="shared" si="704"/>
        <v>0</v>
      </c>
      <c r="AX357" s="3">
        <f t="shared" si="632"/>
        <v>0</v>
      </c>
      <c r="AY357" s="3">
        <f t="shared" si="633"/>
        <v>0</v>
      </c>
      <c r="AZ357" s="3">
        <f>IF(AU357=0,0,IF(AW357-AX357=0,0,MIN(AW357-AX357,$D$1-$C357-SUMIF($J$15:AY$15,"Snowball",$J357:AY357))))</f>
        <v>0</v>
      </c>
      <c r="BA357" s="3">
        <f t="shared" si="666"/>
        <v>0</v>
      </c>
      <c r="BB357" s="104">
        <f t="shared" si="705"/>
        <v>0</v>
      </c>
      <c r="BC357" s="3">
        <f t="shared" si="706"/>
        <v>0</v>
      </c>
      <c r="BD357" s="3">
        <f t="shared" si="707"/>
        <v>0</v>
      </c>
      <c r="BE357" s="3">
        <f t="shared" si="634"/>
        <v>0</v>
      </c>
      <c r="BF357" s="3">
        <f t="shared" si="635"/>
        <v>0</v>
      </c>
      <c r="BG357" s="3">
        <f>IF(BB357=0,0,IF(BD357-BE357=0,0,MIN(BD357-BE357,$D$1-$C357-SUMIF($J$15:BF$15,"Snowball",$J357:BF357))))</f>
        <v>0</v>
      </c>
      <c r="BH357" s="3">
        <f t="shared" si="667"/>
        <v>0</v>
      </c>
      <c r="BI357" s="104">
        <f t="shared" si="708"/>
        <v>0</v>
      </c>
      <c r="BJ357" s="3">
        <f t="shared" si="709"/>
        <v>0</v>
      </c>
      <c r="BK357" s="3">
        <f t="shared" si="710"/>
        <v>0</v>
      </c>
      <c r="BL357" s="3">
        <f t="shared" si="636"/>
        <v>0</v>
      </c>
      <c r="BM357" s="3">
        <f t="shared" si="637"/>
        <v>0</v>
      </c>
      <c r="BN357" s="3">
        <f>IF(BI357=0,0,IF(BK357-BL357=0,0,MIN(BK357-BL357,$D$1-$C357-SUMIF($J$15:BM$15,"Snowball",$J357:BM357))))</f>
        <v>0</v>
      </c>
      <c r="BO357" s="3">
        <f t="shared" si="668"/>
        <v>0</v>
      </c>
      <c r="BP357" s="104">
        <f t="shared" si="711"/>
        <v>0</v>
      </c>
      <c r="BQ357" s="3">
        <f t="shared" si="712"/>
        <v>0</v>
      </c>
      <c r="BR357" s="3">
        <f t="shared" si="713"/>
        <v>0</v>
      </c>
      <c r="BS357" s="3">
        <f t="shared" si="638"/>
        <v>0</v>
      </c>
      <c r="BT357" s="3">
        <f t="shared" si="639"/>
        <v>0</v>
      </c>
      <c r="BU357" s="3">
        <f>IF(BP357=0,0,IF(BR357-BS357=0,0,MIN(BR357-BS357,$D$1-$C357-SUMIF($J$15:BT$15,"Snowball",$J357:BT357))))</f>
        <v>0</v>
      </c>
      <c r="BV357" s="3">
        <f t="shared" si="669"/>
        <v>0</v>
      </c>
      <c r="BW357" s="104">
        <f t="shared" si="714"/>
        <v>0</v>
      </c>
      <c r="BX357" s="3">
        <f t="shared" si="715"/>
        <v>0</v>
      </c>
      <c r="BY357" s="3">
        <f t="shared" si="716"/>
        <v>0</v>
      </c>
      <c r="BZ357" s="3">
        <f t="shared" si="640"/>
        <v>0</v>
      </c>
      <c r="CA357" s="3">
        <f t="shared" si="641"/>
        <v>0</v>
      </c>
      <c r="CB357" s="3">
        <f>IF(BW357=0,0,IF(BY357-BZ357=0,0,MIN(BY357-BZ357,$D$1-$C357-SUMIF($J$15:CA$15,"Snowball",$J357:CA357))))</f>
        <v>0</v>
      </c>
      <c r="CC357" s="3">
        <f t="shared" si="670"/>
        <v>0</v>
      </c>
      <c r="CD357" s="104">
        <f t="shared" si="717"/>
        <v>0</v>
      </c>
      <c r="CE357" s="3">
        <f t="shared" si="718"/>
        <v>0</v>
      </c>
      <c r="CF357" s="3">
        <f t="shared" si="719"/>
        <v>0</v>
      </c>
      <c r="CG357" s="3">
        <f t="shared" si="642"/>
        <v>0</v>
      </c>
      <c r="CH357" s="3">
        <f t="shared" si="643"/>
        <v>0</v>
      </c>
      <c r="CI357" s="3">
        <f>IF(CD357=0,0,IF(CF357-CG357=0,0,MIN(CF357-CG357,$D$1-$C357-SUMIF($J$15:CH$15,"Snowball",$J357:CH357))))</f>
        <v>0</v>
      </c>
      <c r="CJ357" s="3">
        <f t="shared" si="671"/>
        <v>0</v>
      </c>
      <c r="CK357" s="104">
        <f t="shared" si="720"/>
        <v>0</v>
      </c>
      <c r="CL357" s="3">
        <f t="shared" si="721"/>
        <v>0</v>
      </c>
      <c r="CM357" s="3">
        <f t="shared" si="722"/>
        <v>0</v>
      </c>
      <c r="CN357" s="3">
        <f t="shared" si="644"/>
        <v>0</v>
      </c>
      <c r="CO357" s="3">
        <f t="shared" si="645"/>
        <v>0</v>
      </c>
      <c r="CP357" s="3">
        <f>IF(CK357=0,0,IF(CM357-CN357=0,0,MIN(CM357-CN357,$D$1-$C357-SUMIF($J$15:CO$15,"Snowball",$J357:CO357))))</f>
        <v>0</v>
      </c>
      <c r="CQ357" s="3">
        <f t="shared" si="672"/>
        <v>0</v>
      </c>
      <c r="CR357" s="104">
        <f t="shared" si="723"/>
        <v>0</v>
      </c>
      <c r="CS357" s="3">
        <f t="shared" si="724"/>
        <v>0</v>
      </c>
      <c r="CT357" s="3">
        <f t="shared" si="725"/>
        <v>0</v>
      </c>
      <c r="CU357" s="3">
        <f t="shared" si="646"/>
        <v>0</v>
      </c>
      <c r="CV357" s="3">
        <f t="shared" si="647"/>
        <v>0</v>
      </c>
      <c r="CW357" s="3">
        <f>IF(CR357=0,0,IF(CT357-CU357=0,0,MIN(CT357-CU357,$D$1-$C357-SUMIF($J$15:CV$15,"Snowball",$J357:CV357))))</f>
        <v>0</v>
      </c>
      <c r="CX357" s="3">
        <f t="shared" si="673"/>
        <v>0</v>
      </c>
      <c r="CY357" s="104">
        <f t="shared" si="726"/>
        <v>0</v>
      </c>
      <c r="CZ357" s="3">
        <f t="shared" si="727"/>
        <v>0</v>
      </c>
      <c r="DA357" s="3">
        <f t="shared" si="728"/>
        <v>0</v>
      </c>
      <c r="DB357" s="3">
        <f t="shared" si="648"/>
        <v>0</v>
      </c>
      <c r="DC357" s="3">
        <f t="shared" si="649"/>
        <v>0</v>
      </c>
      <c r="DD357" s="3">
        <f>IF(CY357=0,0,IF(DA357-DB357=0,0,MIN(DA357-DB357,$D$1-$C357-SUMIF($J$15:DC$15,"Snowball",$J357:DC357))))</f>
        <v>0</v>
      </c>
      <c r="DE357" s="3">
        <f t="shared" si="674"/>
        <v>0</v>
      </c>
      <c r="DF357" s="104">
        <f t="shared" si="729"/>
        <v>0</v>
      </c>
      <c r="DG357" s="3">
        <f t="shared" si="730"/>
        <v>0</v>
      </c>
      <c r="DH357" s="3">
        <f t="shared" si="731"/>
        <v>0</v>
      </c>
      <c r="DI357" s="3">
        <f t="shared" si="650"/>
        <v>0</v>
      </c>
      <c r="DJ357" s="3">
        <f t="shared" si="651"/>
        <v>0</v>
      </c>
      <c r="DK357" s="3">
        <f>IF(DF357=0,0,IF(DH357-DI357=0,0,MIN(DH357-DI357,$D$1-$C357-SUMIF($J$15:DJ$15,"Snowball",$J357:DJ357))))</f>
        <v>0</v>
      </c>
      <c r="DL357" s="3">
        <f t="shared" si="675"/>
        <v>0</v>
      </c>
      <c r="DM357" s="104">
        <f t="shared" si="732"/>
        <v>0</v>
      </c>
      <c r="DN357" s="3">
        <f t="shared" si="733"/>
        <v>0</v>
      </c>
      <c r="DO357" s="3">
        <f t="shared" si="734"/>
        <v>0</v>
      </c>
      <c r="DP357" s="3">
        <f t="shared" si="652"/>
        <v>0</v>
      </c>
      <c r="DQ357" s="3">
        <f t="shared" si="653"/>
        <v>0</v>
      </c>
      <c r="DR357" s="3">
        <f>IF(DM357=0,0,IF(DO357-DP357=0,0,MIN(DO357-DP357,$D$1-$C357-SUMIF($J$15:DQ$15,"Snowball",$J357:DQ357))))</f>
        <v>0</v>
      </c>
      <c r="DS357" s="3">
        <f t="shared" si="676"/>
        <v>0</v>
      </c>
      <c r="DT357" s="104">
        <f t="shared" si="735"/>
        <v>0</v>
      </c>
      <c r="DU357" s="3">
        <f t="shared" si="736"/>
        <v>0</v>
      </c>
      <c r="DV357" s="3">
        <f t="shared" si="737"/>
        <v>0</v>
      </c>
      <c r="DW357" s="3">
        <f t="shared" si="654"/>
        <v>0</v>
      </c>
      <c r="DX357" s="3">
        <f t="shared" si="655"/>
        <v>0</v>
      </c>
      <c r="DY357" s="3">
        <f>IF(DT357=0,0,IF(DV357-DW357=0,0,MIN(DV357-DW357,$D$1-$C357-SUMIF($J$15:DX$15,"Snowball",$J357:DX357))))</f>
        <v>0</v>
      </c>
      <c r="DZ357" s="3">
        <f t="shared" si="677"/>
        <v>0</v>
      </c>
      <c r="EA357" s="104">
        <f t="shared" si="738"/>
        <v>0</v>
      </c>
      <c r="EB357" s="3">
        <f t="shared" si="739"/>
        <v>0</v>
      </c>
      <c r="EC357" s="3">
        <f t="shared" si="740"/>
        <v>0</v>
      </c>
      <c r="ED357" s="3">
        <f t="shared" si="656"/>
        <v>0</v>
      </c>
      <c r="EE357" s="3">
        <f t="shared" si="657"/>
        <v>0</v>
      </c>
      <c r="EF357" s="3">
        <f>IF(EA357=0,0,IF(EC357-ED357=0,0,MIN(EC357-ED357,$D$1-$C357-SUMIF($J$15:EE$15,"Snowball",$J357:EE357))))</f>
        <v>0</v>
      </c>
      <c r="EG357" s="3">
        <f t="shared" si="678"/>
        <v>0</v>
      </c>
      <c r="EH357" s="104">
        <f t="shared" si="741"/>
        <v>0</v>
      </c>
      <c r="EI357" s="3">
        <f t="shared" si="742"/>
        <v>0</v>
      </c>
      <c r="EJ357" s="3">
        <f t="shared" si="743"/>
        <v>0</v>
      </c>
      <c r="EK357" s="3">
        <f t="shared" si="658"/>
        <v>0</v>
      </c>
      <c r="EL357" s="3">
        <f t="shared" si="659"/>
        <v>0</v>
      </c>
      <c r="EM357" s="3">
        <f>IF(EH357=0,0,IF(EJ357-EK357=0,0,MIN(EJ357-EK357,$D$1-$C357-SUMIF($J$15:EL$15,"Snowball",$J357:EL357))))</f>
        <v>0</v>
      </c>
      <c r="EN357" s="3">
        <f t="shared" si="679"/>
        <v>0</v>
      </c>
    </row>
    <row r="358" spans="1:144" x14ac:dyDescent="0.25">
      <c r="A358" s="1" t="s">
        <v>358</v>
      </c>
      <c r="B358" s="76">
        <f t="shared" si="680"/>
        <v>0</v>
      </c>
      <c r="C358" s="3">
        <f t="shared" si="681"/>
        <v>0</v>
      </c>
      <c r="D358" s="101">
        <f t="shared" si="682"/>
        <v>0</v>
      </c>
      <c r="E358" s="104">
        <f t="shared" si="683"/>
        <v>0</v>
      </c>
      <c r="F358" s="3">
        <f t="shared" si="684"/>
        <v>0</v>
      </c>
      <c r="G358" s="3">
        <f t="shared" si="685"/>
        <v>0</v>
      </c>
      <c r="H358" s="3">
        <f t="shared" si="620"/>
        <v>0</v>
      </c>
      <c r="I358" s="3">
        <f t="shared" si="621"/>
        <v>0</v>
      </c>
      <c r="J358" s="3">
        <f t="shared" si="686"/>
        <v>0</v>
      </c>
      <c r="K358" s="3">
        <f t="shared" si="660"/>
        <v>0</v>
      </c>
      <c r="L358" s="104">
        <f t="shared" si="687"/>
        <v>0</v>
      </c>
      <c r="M358" s="3">
        <f t="shared" si="688"/>
        <v>0</v>
      </c>
      <c r="N358" s="3">
        <f t="shared" si="689"/>
        <v>0</v>
      </c>
      <c r="O358" s="3">
        <f t="shared" si="622"/>
        <v>0</v>
      </c>
      <c r="P358" s="3">
        <f t="shared" si="623"/>
        <v>0</v>
      </c>
      <c r="Q358" s="3">
        <f>IF(L358=0,0,IF(N358-O358=0,0,MIN(N358-O358,$D$1-$C358-SUMIF($J$15:P$15,"Snowball",$J358:P358))))</f>
        <v>0</v>
      </c>
      <c r="R358" s="3">
        <f t="shared" si="661"/>
        <v>0</v>
      </c>
      <c r="S358" s="104">
        <f t="shared" si="690"/>
        <v>0</v>
      </c>
      <c r="T358" s="3">
        <f t="shared" si="691"/>
        <v>0</v>
      </c>
      <c r="U358" s="3">
        <f t="shared" si="692"/>
        <v>0</v>
      </c>
      <c r="V358" s="3">
        <f t="shared" si="624"/>
        <v>0</v>
      </c>
      <c r="W358" s="3">
        <f t="shared" si="625"/>
        <v>0</v>
      </c>
      <c r="X358" s="3">
        <f>IF(S358=0,0,IF(U358-V358=0,0,MIN(U358-V358,$D$1-$C358-SUMIF($J$15:W$15,"Snowball",$J358:W358))))</f>
        <v>0</v>
      </c>
      <c r="Y358" s="3">
        <f t="shared" si="662"/>
        <v>0</v>
      </c>
      <c r="Z358" s="104">
        <f t="shared" si="693"/>
        <v>0</v>
      </c>
      <c r="AA358" s="3">
        <f t="shared" si="694"/>
        <v>0</v>
      </c>
      <c r="AB358" s="3">
        <f t="shared" si="695"/>
        <v>0</v>
      </c>
      <c r="AC358" s="3">
        <f t="shared" si="626"/>
        <v>0</v>
      </c>
      <c r="AD358" s="3">
        <f t="shared" si="627"/>
        <v>0</v>
      </c>
      <c r="AE358" s="3">
        <f>IF(Z358=0,0,IF(AB358-AC358=0,0,MIN(AB358-AC358,$D$1-$C358-SUMIF($J$15:AD$15,"Snowball",$J358:AD358))))</f>
        <v>0</v>
      </c>
      <c r="AF358" s="3">
        <f t="shared" si="663"/>
        <v>0</v>
      </c>
      <c r="AG358" s="104">
        <f t="shared" si="696"/>
        <v>0</v>
      </c>
      <c r="AH358" s="3">
        <f t="shared" si="697"/>
        <v>0</v>
      </c>
      <c r="AI358" s="3">
        <f t="shared" si="698"/>
        <v>0</v>
      </c>
      <c r="AJ358" s="3">
        <f t="shared" si="628"/>
        <v>0</v>
      </c>
      <c r="AK358" s="3">
        <f t="shared" si="629"/>
        <v>0</v>
      </c>
      <c r="AL358" s="3">
        <f>IF(AG358=0,0,IF(AI358-AJ358=0,0,MIN(AI358-AJ358,$D$1-$C358-SUMIF($J$15:AK$15,"Snowball",$J358:AK358))))</f>
        <v>0</v>
      </c>
      <c r="AM358" s="3">
        <f t="shared" si="664"/>
        <v>0</v>
      </c>
      <c r="AN358" s="104">
        <f t="shared" si="699"/>
        <v>0</v>
      </c>
      <c r="AO358" s="3">
        <f t="shared" si="700"/>
        <v>0</v>
      </c>
      <c r="AP358" s="3">
        <f t="shared" si="701"/>
        <v>0</v>
      </c>
      <c r="AQ358" s="3">
        <f t="shared" si="630"/>
        <v>0</v>
      </c>
      <c r="AR358" s="3">
        <f t="shared" si="631"/>
        <v>0</v>
      </c>
      <c r="AS358" s="3">
        <f>IF(AN358=0,0,IF(AP358-AQ358=0,0,MIN(AP358-AQ358,$D$1-$C358-SUMIF($J$15:AR$15,"Snowball",$J358:AR358))))</f>
        <v>0</v>
      </c>
      <c r="AT358" s="3">
        <f t="shared" si="665"/>
        <v>0</v>
      </c>
      <c r="AU358" s="104">
        <f t="shared" si="702"/>
        <v>0</v>
      </c>
      <c r="AV358" s="3">
        <f t="shared" si="703"/>
        <v>0</v>
      </c>
      <c r="AW358" s="3">
        <f t="shared" si="704"/>
        <v>0</v>
      </c>
      <c r="AX358" s="3">
        <f t="shared" si="632"/>
        <v>0</v>
      </c>
      <c r="AY358" s="3">
        <f t="shared" si="633"/>
        <v>0</v>
      </c>
      <c r="AZ358" s="3">
        <f>IF(AU358=0,0,IF(AW358-AX358=0,0,MIN(AW358-AX358,$D$1-$C358-SUMIF($J$15:AY$15,"Snowball",$J358:AY358))))</f>
        <v>0</v>
      </c>
      <c r="BA358" s="3">
        <f t="shared" si="666"/>
        <v>0</v>
      </c>
      <c r="BB358" s="104">
        <f t="shared" si="705"/>
        <v>0</v>
      </c>
      <c r="BC358" s="3">
        <f t="shared" si="706"/>
        <v>0</v>
      </c>
      <c r="BD358" s="3">
        <f t="shared" si="707"/>
        <v>0</v>
      </c>
      <c r="BE358" s="3">
        <f t="shared" si="634"/>
        <v>0</v>
      </c>
      <c r="BF358" s="3">
        <f t="shared" si="635"/>
        <v>0</v>
      </c>
      <c r="BG358" s="3">
        <f>IF(BB358=0,0,IF(BD358-BE358=0,0,MIN(BD358-BE358,$D$1-$C358-SUMIF($J$15:BF$15,"Snowball",$J358:BF358))))</f>
        <v>0</v>
      </c>
      <c r="BH358" s="3">
        <f t="shared" si="667"/>
        <v>0</v>
      </c>
      <c r="BI358" s="104">
        <f t="shared" si="708"/>
        <v>0</v>
      </c>
      <c r="BJ358" s="3">
        <f t="shared" si="709"/>
        <v>0</v>
      </c>
      <c r="BK358" s="3">
        <f t="shared" si="710"/>
        <v>0</v>
      </c>
      <c r="BL358" s="3">
        <f t="shared" si="636"/>
        <v>0</v>
      </c>
      <c r="BM358" s="3">
        <f t="shared" si="637"/>
        <v>0</v>
      </c>
      <c r="BN358" s="3">
        <f>IF(BI358=0,0,IF(BK358-BL358=0,0,MIN(BK358-BL358,$D$1-$C358-SUMIF($J$15:BM$15,"Snowball",$J358:BM358))))</f>
        <v>0</v>
      </c>
      <c r="BO358" s="3">
        <f t="shared" si="668"/>
        <v>0</v>
      </c>
      <c r="BP358" s="104">
        <f t="shared" si="711"/>
        <v>0</v>
      </c>
      <c r="BQ358" s="3">
        <f t="shared" si="712"/>
        <v>0</v>
      </c>
      <c r="BR358" s="3">
        <f t="shared" si="713"/>
        <v>0</v>
      </c>
      <c r="BS358" s="3">
        <f t="shared" si="638"/>
        <v>0</v>
      </c>
      <c r="BT358" s="3">
        <f t="shared" si="639"/>
        <v>0</v>
      </c>
      <c r="BU358" s="3">
        <f>IF(BP358=0,0,IF(BR358-BS358=0,0,MIN(BR358-BS358,$D$1-$C358-SUMIF($J$15:BT$15,"Snowball",$J358:BT358))))</f>
        <v>0</v>
      </c>
      <c r="BV358" s="3">
        <f t="shared" si="669"/>
        <v>0</v>
      </c>
      <c r="BW358" s="104">
        <f t="shared" si="714"/>
        <v>0</v>
      </c>
      <c r="BX358" s="3">
        <f t="shared" si="715"/>
        <v>0</v>
      </c>
      <c r="BY358" s="3">
        <f t="shared" si="716"/>
        <v>0</v>
      </c>
      <c r="BZ358" s="3">
        <f t="shared" si="640"/>
        <v>0</v>
      </c>
      <c r="CA358" s="3">
        <f t="shared" si="641"/>
        <v>0</v>
      </c>
      <c r="CB358" s="3">
        <f>IF(BW358=0,0,IF(BY358-BZ358=0,0,MIN(BY358-BZ358,$D$1-$C358-SUMIF($J$15:CA$15,"Snowball",$J358:CA358))))</f>
        <v>0</v>
      </c>
      <c r="CC358" s="3">
        <f t="shared" si="670"/>
        <v>0</v>
      </c>
      <c r="CD358" s="104">
        <f t="shared" si="717"/>
        <v>0</v>
      </c>
      <c r="CE358" s="3">
        <f t="shared" si="718"/>
        <v>0</v>
      </c>
      <c r="CF358" s="3">
        <f t="shared" si="719"/>
        <v>0</v>
      </c>
      <c r="CG358" s="3">
        <f t="shared" si="642"/>
        <v>0</v>
      </c>
      <c r="CH358" s="3">
        <f t="shared" si="643"/>
        <v>0</v>
      </c>
      <c r="CI358" s="3">
        <f>IF(CD358=0,0,IF(CF358-CG358=0,0,MIN(CF358-CG358,$D$1-$C358-SUMIF($J$15:CH$15,"Snowball",$J358:CH358))))</f>
        <v>0</v>
      </c>
      <c r="CJ358" s="3">
        <f t="shared" si="671"/>
        <v>0</v>
      </c>
      <c r="CK358" s="104">
        <f t="shared" si="720"/>
        <v>0</v>
      </c>
      <c r="CL358" s="3">
        <f t="shared" si="721"/>
        <v>0</v>
      </c>
      <c r="CM358" s="3">
        <f t="shared" si="722"/>
        <v>0</v>
      </c>
      <c r="CN358" s="3">
        <f t="shared" si="644"/>
        <v>0</v>
      </c>
      <c r="CO358" s="3">
        <f t="shared" si="645"/>
        <v>0</v>
      </c>
      <c r="CP358" s="3">
        <f>IF(CK358=0,0,IF(CM358-CN358=0,0,MIN(CM358-CN358,$D$1-$C358-SUMIF($J$15:CO$15,"Snowball",$J358:CO358))))</f>
        <v>0</v>
      </c>
      <c r="CQ358" s="3">
        <f t="shared" si="672"/>
        <v>0</v>
      </c>
      <c r="CR358" s="104">
        <f t="shared" si="723"/>
        <v>0</v>
      </c>
      <c r="CS358" s="3">
        <f t="shared" si="724"/>
        <v>0</v>
      </c>
      <c r="CT358" s="3">
        <f t="shared" si="725"/>
        <v>0</v>
      </c>
      <c r="CU358" s="3">
        <f t="shared" si="646"/>
        <v>0</v>
      </c>
      <c r="CV358" s="3">
        <f t="shared" si="647"/>
        <v>0</v>
      </c>
      <c r="CW358" s="3">
        <f>IF(CR358=0,0,IF(CT358-CU358=0,0,MIN(CT358-CU358,$D$1-$C358-SUMIF($J$15:CV$15,"Snowball",$J358:CV358))))</f>
        <v>0</v>
      </c>
      <c r="CX358" s="3">
        <f t="shared" si="673"/>
        <v>0</v>
      </c>
      <c r="CY358" s="104">
        <f t="shared" si="726"/>
        <v>0</v>
      </c>
      <c r="CZ358" s="3">
        <f t="shared" si="727"/>
        <v>0</v>
      </c>
      <c r="DA358" s="3">
        <f t="shared" si="728"/>
        <v>0</v>
      </c>
      <c r="DB358" s="3">
        <f t="shared" si="648"/>
        <v>0</v>
      </c>
      <c r="DC358" s="3">
        <f t="shared" si="649"/>
        <v>0</v>
      </c>
      <c r="DD358" s="3">
        <f>IF(CY358=0,0,IF(DA358-DB358=0,0,MIN(DA358-DB358,$D$1-$C358-SUMIF($J$15:DC$15,"Snowball",$J358:DC358))))</f>
        <v>0</v>
      </c>
      <c r="DE358" s="3">
        <f t="shared" si="674"/>
        <v>0</v>
      </c>
      <c r="DF358" s="104">
        <f t="shared" si="729"/>
        <v>0</v>
      </c>
      <c r="DG358" s="3">
        <f t="shared" si="730"/>
        <v>0</v>
      </c>
      <c r="DH358" s="3">
        <f t="shared" si="731"/>
        <v>0</v>
      </c>
      <c r="DI358" s="3">
        <f t="shared" si="650"/>
        <v>0</v>
      </c>
      <c r="DJ358" s="3">
        <f t="shared" si="651"/>
        <v>0</v>
      </c>
      <c r="DK358" s="3">
        <f>IF(DF358=0,0,IF(DH358-DI358=0,0,MIN(DH358-DI358,$D$1-$C358-SUMIF($J$15:DJ$15,"Snowball",$J358:DJ358))))</f>
        <v>0</v>
      </c>
      <c r="DL358" s="3">
        <f t="shared" si="675"/>
        <v>0</v>
      </c>
      <c r="DM358" s="104">
        <f t="shared" si="732"/>
        <v>0</v>
      </c>
      <c r="DN358" s="3">
        <f t="shared" si="733"/>
        <v>0</v>
      </c>
      <c r="DO358" s="3">
        <f t="shared" si="734"/>
        <v>0</v>
      </c>
      <c r="DP358" s="3">
        <f t="shared" si="652"/>
        <v>0</v>
      </c>
      <c r="DQ358" s="3">
        <f t="shared" si="653"/>
        <v>0</v>
      </c>
      <c r="DR358" s="3">
        <f>IF(DM358=0,0,IF(DO358-DP358=0,0,MIN(DO358-DP358,$D$1-$C358-SUMIF($J$15:DQ$15,"Snowball",$J358:DQ358))))</f>
        <v>0</v>
      </c>
      <c r="DS358" s="3">
        <f t="shared" si="676"/>
        <v>0</v>
      </c>
      <c r="DT358" s="104">
        <f t="shared" si="735"/>
        <v>0</v>
      </c>
      <c r="DU358" s="3">
        <f t="shared" si="736"/>
        <v>0</v>
      </c>
      <c r="DV358" s="3">
        <f t="shared" si="737"/>
        <v>0</v>
      </c>
      <c r="DW358" s="3">
        <f t="shared" si="654"/>
        <v>0</v>
      </c>
      <c r="DX358" s="3">
        <f t="shared" si="655"/>
        <v>0</v>
      </c>
      <c r="DY358" s="3">
        <f>IF(DT358=0,0,IF(DV358-DW358=0,0,MIN(DV358-DW358,$D$1-$C358-SUMIF($J$15:DX$15,"Snowball",$J358:DX358))))</f>
        <v>0</v>
      </c>
      <c r="DZ358" s="3">
        <f t="shared" si="677"/>
        <v>0</v>
      </c>
      <c r="EA358" s="104">
        <f t="shared" si="738"/>
        <v>0</v>
      </c>
      <c r="EB358" s="3">
        <f t="shared" si="739"/>
        <v>0</v>
      </c>
      <c r="EC358" s="3">
        <f t="shared" si="740"/>
        <v>0</v>
      </c>
      <c r="ED358" s="3">
        <f t="shared" si="656"/>
        <v>0</v>
      </c>
      <c r="EE358" s="3">
        <f t="shared" si="657"/>
        <v>0</v>
      </c>
      <c r="EF358" s="3">
        <f>IF(EA358=0,0,IF(EC358-ED358=0,0,MIN(EC358-ED358,$D$1-$C358-SUMIF($J$15:EE$15,"Snowball",$J358:EE358))))</f>
        <v>0</v>
      </c>
      <c r="EG358" s="3">
        <f t="shared" si="678"/>
        <v>0</v>
      </c>
      <c r="EH358" s="104">
        <f t="shared" si="741"/>
        <v>0</v>
      </c>
      <c r="EI358" s="3">
        <f t="shared" si="742"/>
        <v>0</v>
      </c>
      <c r="EJ358" s="3">
        <f t="shared" si="743"/>
        <v>0</v>
      </c>
      <c r="EK358" s="3">
        <f t="shared" si="658"/>
        <v>0</v>
      </c>
      <c r="EL358" s="3">
        <f t="shared" si="659"/>
        <v>0</v>
      </c>
      <c r="EM358" s="3">
        <f>IF(EH358=0,0,IF(EJ358-EK358=0,0,MIN(EJ358-EK358,$D$1-$C358-SUMIF($J$15:EL$15,"Snowball",$J358:EL358))))</f>
        <v>0</v>
      </c>
      <c r="EN358" s="3">
        <f t="shared" si="679"/>
        <v>0</v>
      </c>
    </row>
    <row r="359" spans="1:144" x14ac:dyDescent="0.25">
      <c r="A359" s="1" t="s">
        <v>359</v>
      </c>
      <c r="B359" s="76">
        <f t="shared" si="680"/>
        <v>0</v>
      </c>
      <c r="C359" s="3">
        <f t="shared" si="681"/>
        <v>0</v>
      </c>
      <c r="D359" s="101">
        <f t="shared" si="682"/>
        <v>0</v>
      </c>
      <c r="E359" s="104">
        <f t="shared" si="683"/>
        <v>0</v>
      </c>
      <c r="F359" s="3">
        <f t="shared" si="684"/>
        <v>0</v>
      </c>
      <c r="G359" s="3">
        <f t="shared" si="685"/>
        <v>0</v>
      </c>
      <c r="H359" s="3">
        <f t="shared" si="620"/>
        <v>0</v>
      </c>
      <c r="I359" s="3">
        <f t="shared" si="621"/>
        <v>0</v>
      </c>
      <c r="J359" s="3">
        <f t="shared" si="686"/>
        <v>0</v>
      </c>
      <c r="K359" s="3">
        <f t="shared" si="660"/>
        <v>0</v>
      </c>
      <c r="L359" s="104">
        <f t="shared" si="687"/>
        <v>0</v>
      </c>
      <c r="M359" s="3">
        <f t="shared" si="688"/>
        <v>0</v>
      </c>
      <c r="N359" s="3">
        <f t="shared" si="689"/>
        <v>0</v>
      </c>
      <c r="O359" s="3">
        <f t="shared" si="622"/>
        <v>0</v>
      </c>
      <c r="P359" s="3">
        <f t="shared" si="623"/>
        <v>0</v>
      </c>
      <c r="Q359" s="3">
        <f>IF(L359=0,0,IF(N359-O359=0,0,MIN(N359-O359,$D$1-$C359-SUMIF($J$15:P$15,"Snowball",$J359:P359))))</f>
        <v>0</v>
      </c>
      <c r="R359" s="3">
        <f t="shared" si="661"/>
        <v>0</v>
      </c>
      <c r="S359" s="104">
        <f t="shared" si="690"/>
        <v>0</v>
      </c>
      <c r="T359" s="3">
        <f t="shared" si="691"/>
        <v>0</v>
      </c>
      <c r="U359" s="3">
        <f t="shared" si="692"/>
        <v>0</v>
      </c>
      <c r="V359" s="3">
        <f t="shared" si="624"/>
        <v>0</v>
      </c>
      <c r="W359" s="3">
        <f t="shared" si="625"/>
        <v>0</v>
      </c>
      <c r="X359" s="3">
        <f>IF(S359=0,0,IF(U359-V359=0,0,MIN(U359-V359,$D$1-$C359-SUMIF($J$15:W$15,"Snowball",$J359:W359))))</f>
        <v>0</v>
      </c>
      <c r="Y359" s="3">
        <f t="shared" si="662"/>
        <v>0</v>
      </c>
      <c r="Z359" s="104">
        <f t="shared" si="693"/>
        <v>0</v>
      </c>
      <c r="AA359" s="3">
        <f t="shared" si="694"/>
        <v>0</v>
      </c>
      <c r="AB359" s="3">
        <f t="shared" si="695"/>
        <v>0</v>
      </c>
      <c r="AC359" s="3">
        <f t="shared" si="626"/>
        <v>0</v>
      </c>
      <c r="AD359" s="3">
        <f t="shared" si="627"/>
        <v>0</v>
      </c>
      <c r="AE359" s="3">
        <f>IF(Z359=0,0,IF(AB359-AC359=0,0,MIN(AB359-AC359,$D$1-$C359-SUMIF($J$15:AD$15,"Snowball",$J359:AD359))))</f>
        <v>0</v>
      </c>
      <c r="AF359" s="3">
        <f t="shared" si="663"/>
        <v>0</v>
      </c>
      <c r="AG359" s="104">
        <f t="shared" si="696"/>
        <v>0</v>
      </c>
      <c r="AH359" s="3">
        <f t="shared" si="697"/>
        <v>0</v>
      </c>
      <c r="AI359" s="3">
        <f t="shared" si="698"/>
        <v>0</v>
      </c>
      <c r="AJ359" s="3">
        <f t="shared" si="628"/>
        <v>0</v>
      </c>
      <c r="AK359" s="3">
        <f t="shared" si="629"/>
        <v>0</v>
      </c>
      <c r="AL359" s="3">
        <f>IF(AG359=0,0,IF(AI359-AJ359=0,0,MIN(AI359-AJ359,$D$1-$C359-SUMIF($J$15:AK$15,"Snowball",$J359:AK359))))</f>
        <v>0</v>
      </c>
      <c r="AM359" s="3">
        <f t="shared" si="664"/>
        <v>0</v>
      </c>
      <c r="AN359" s="104">
        <f t="shared" si="699"/>
        <v>0</v>
      </c>
      <c r="AO359" s="3">
        <f t="shared" si="700"/>
        <v>0</v>
      </c>
      <c r="AP359" s="3">
        <f t="shared" si="701"/>
        <v>0</v>
      </c>
      <c r="AQ359" s="3">
        <f t="shared" si="630"/>
        <v>0</v>
      </c>
      <c r="AR359" s="3">
        <f t="shared" si="631"/>
        <v>0</v>
      </c>
      <c r="AS359" s="3">
        <f>IF(AN359=0,0,IF(AP359-AQ359=0,0,MIN(AP359-AQ359,$D$1-$C359-SUMIF($J$15:AR$15,"Snowball",$J359:AR359))))</f>
        <v>0</v>
      </c>
      <c r="AT359" s="3">
        <f t="shared" si="665"/>
        <v>0</v>
      </c>
      <c r="AU359" s="104">
        <f t="shared" si="702"/>
        <v>0</v>
      </c>
      <c r="AV359" s="3">
        <f t="shared" si="703"/>
        <v>0</v>
      </c>
      <c r="AW359" s="3">
        <f t="shared" si="704"/>
        <v>0</v>
      </c>
      <c r="AX359" s="3">
        <f t="shared" si="632"/>
        <v>0</v>
      </c>
      <c r="AY359" s="3">
        <f t="shared" si="633"/>
        <v>0</v>
      </c>
      <c r="AZ359" s="3">
        <f>IF(AU359=0,0,IF(AW359-AX359=0,0,MIN(AW359-AX359,$D$1-$C359-SUMIF($J$15:AY$15,"Snowball",$J359:AY359))))</f>
        <v>0</v>
      </c>
      <c r="BA359" s="3">
        <f t="shared" si="666"/>
        <v>0</v>
      </c>
      <c r="BB359" s="104">
        <f t="shared" si="705"/>
        <v>0</v>
      </c>
      <c r="BC359" s="3">
        <f t="shared" si="706"/>
        <v>0</v>
      </c>
      <c r="BD359" s="3">
        <f t="shared" si="707"/>
        <v>0</v>
      </c>
      <c r="BE359" s="3">
        <f t="shared" si="634"/>
        <v>0</v>
      </c>
      <c r="BF359" s="3">
        <f t="shared" si="635"/>
        <v>0</v>
      </c>
      <c r="BG359" s="3">
        <f>IF(BB359=0,0,IF(BD359-BE359=0,0,MIN(BD359-BE359,$D$1-$C359-SUMIF($J$15:BF$15,"Snowball",$J359:BF359))))</f>
        <v>0</v>
      </c>
      <c r="BH359" s="3">
        <f t="shared" si="667"/>
        <v>0</v>
      </c>
      <c r="BI359" s="104">
        <f t="shared" si="708"/>
        <v>0</v>
      </c>
      <c r="BJ359" s="3">
        <f t="shared" si="709"/>
        <v>0</v>
      </c>
      <c r="BK359" s="3">
        <f t="shared" si="710"/>
        <v>0</v>
      </c>
      <c r="BL359" s="3">
        <f t="shared" si="636"/>
        <v>0</v>
      </c>
      <c r="BM359" s="3">
        <f t="shared" si="637"/>
        <v>0</v>
      </c>
      <c r="BN359" s="3">
        <f>IF(BI359=0,0,IF(BK359-BL359=0,0,MIN(BK359-BL359,$D$1-$C359-SUMIF($J$15:BM$15,"Snowball",$J359:BM359))))</f>
        <v>0</v>
      </c>
      <c r="BO359" s="3">
        <f t="shared" si="668"/>
        <v>0</v>
      </c>
      <c r="BP359" s="104">
        <f t="shared" si="711"/>
        <v>0</v>
      </c>
      <c r="BQ359" s="3">
        <f t="shared" si="712"/>
        <v>0</v>
      </c>
      <c r="BR359" s="3">
        <f t="shared" si="713"/>
        <v>0</v>
      </c>
      <c r="BS359" s="3">
        <f t="shared" si="638"/>
        <v>0</v>
      </c>
      <c r="BT359" s="3">
        <f t="shared" si="639"/>
        <v>0</v>
      </c>
      <c r="BU359" s="3">
        <f>IF(BP359=0,0,IF(BR359-BS359=0,0,MIN(BR359-BS359,$D$1-$C359-SUMIF($J$15:BT$15,"Snowball",$J359:BT359))))</f>
        <v>0</v>
      </c>
      <c r="BV359" s="3">
        <f t="shared" si="669"/>
        <v>0</v>
      </c>
      <c r="BW359" s="104">
        <f t="shared" si="714"/>
        <v>0</v>
      </c>
      <c r="BX359" s="3">
        <f t="shared" si="715"/>
        <v>0</v>
      </c>
      <c r="BY359" s="3">
        <f t="shared" si="716"/>
        <v>0</v>
      </c>
      <c r="BZ359" s="3">
        <f t="shared" si="640"/>
        <v>0</v>
      </c>
      <c r="CA359" s="3">
        <f t="shared" si="641"/>
        <v>0</v>
      </c>
      <c r="CB359" s="3">
        <f>IF(BW359=0,0,IF(BY359-BZ359=0,0,MIN(BY359-BZ359,$D$1-$C359-SUMIF($J$15:CA$15,"Snowball",$J359:CA359))))</f>
        <v>0</v>
      </c>
      <c r="CC359" s="3">
        <f t="shared" si="670"/>
        <v>0</v>
      </c>
      <c r="CD359" s="104">
        <f t="shared" si="717"/>
        <v>0</v>
      </c>
      <c r="CE359" s="3">
        <f t="shared" si="718"/>
        <v>0</v>
      </c>
      <c r="CF359" s="3">
        <f t="shared" si="719"/>
        <v>0</v>
      </c>
      <c r="CG359" s="3">
        <f t="shared" si="642"/>
        <v>0</v>
      </c>
      <c r="CH359" s="3">
        <f t="shared" si="643"/>
        <v>0</v>
      </c>
      <c r="CI359" s="3">
        <f>IF(CD359=0,0,IF(CF359-CG359=0,0,MIN(CF359-CG359,$D$1-$C359-SUMIF($J$15:CH$15,"Snowball",$J359:CH359))))</f>
        <v>0</v>
      </c>
      <c r="CJ359" s="3">
        <f t="shared" si="671"/>
        <v>0</v>
      </c>
      <c r="CK359" s="104">
        <f t="shared" si="720"/>
        <v>0</v>
      </c>
      <c r="CL359" s="3">
        <f t="shared" si="721"/>
        <v>0</v>
      </c>
      <c r="CM359" s="3">
        <f t="shared" si="722"/>
        <v>0</v>
      </c>
      <c r="CN359" s="3">
        <f t="shared" si="644"/>
        <v>0</v>
      </c>
      <c r="CO359" s="3">
        <f t="shared" si="645"/>
        <v>0</v>
      </c>
      <c r="CP359" s="3">
        <f>IF(CK359=0,0,IF(CM359-CN359=0,0,MIN(CM359-CN359,$D$1-$C359-SUMIF($J$15:CO$15,"Snowball",$J359:CO359))))</f>
        <v>0</v>
      </c>
      <c r="CQ359" s="3">
        <f t="shared" si="672"/>
        <v>0</v>
      </c>
      <c r="CR359" s="104">
        <f t="shared" si="723"/>
        <v>0</v>
      </c>
      <c r="CS359" s="3">
        <f t="shared" si="724"/>
        <v>0</v>
      </c>
      <c r="CT359" s="3">
        <f t="shared" si="725"/>
        <v>0</v>
      </c>
      <c r="CU359" s="3">
        <f t="shared" si="646"/>
        <v>0</v>
      </c>
      <c r="CV359" s="3">
        <f t="shared" si="647"/>
        <v>0</v>
      </c>
      <c r="CW359" s="3">
        <f>IF(CR359=0,0,IF(CT359-CU359=0,0,MIN(CT359-CU359,$D$1-$C359-SUMIF($J$15:CV$15,"Snowball",$J359:CV359))))</f>
        <v>0</v>
      </c>
      <c r="CX359" s="3">
        <f t="shared" si="673"/>
        <v>0</v>
      </c>
      <c r="CY359" s="104">
        <f t="shared" si="726"/>
        <v>0</v>
      </c>
      <c r="CZ359" s="3">
        <f t="shared" si="727"/>
        <v>0</v>
      </c>
      <c r="DA359" s="3">
        <f t="shared" si="728"/>
        <v>0</v>
      </c>
      <c r="DB359" s="3">
        <f t="shared" si="648"/>
        <v>0</v>
      </c>
      <c r="DC359" s="3">
        <f t="shared" si="649"/>
        <v>0</v>
      </c>
      <c r="DD359" s="3">
        <f>IF(CY359=0,0,IF(DA359-DB359=0,0,MIN(DA359-DB359,$D$1-$C359-SUMIF($J$15:DC$15,"Snowball",$J359:DC359))))</f>
        <v>0</v>
      </c>
      <c r="DE359" s="3">
        <f t="shared" si="674"/>
        <v>0</v>
      </c>
      <c r="DF359" s="104">
        <f t="shared" si="729"/>
        <v>0</v>
      </c>
      <c r="DG359" s="3">
        <f t="shared" si="730"/>
        <v>0</v>
      </c>
      <c r="DH359" s="3">
        <f t="shared" si="731"/>
        <v>0</v>
      </c>
      <c r="DI359" s="3">
        <f t="shared" si="650"/>
        <v>0</v>
      </c>
      <c r="DJ359" s="3">
        <f t="shared" si="651"/>
        <v>0</v>
      </c>
      <c r="DK359" s="3">
        <f>IF(DF359=0,0,IF(DH359-DI359=0,0,MIN(DH359-DI359,$D$1-$C359-SUMIF($J$15:DJ$15,"Snowball",$J359:DJ359))))</f>
        <v>0</v>
      </c>
      <c r="DL359" s="3">
        <f t="shared" si="675"/>
        <v>0</v>
      </c>
      <c r="DM359" s="104">
        <f t="shared" si="732"/>
        <v>0</v>
      </c>
      <c r="DN359" s="3">
        <f t="shared" si="733"/>
        <v>0</v>
      </c>
      <c r="DO359" s="3">
        <f t="shared" si="734"/>
        <v>0</v>
      </c>
      <c r="DP359" s="3">
        <f t="shared" si="652"/>
        <v>0</v>
      </c>
      <c r="DQ359" s="3">
        <f t="shared" si="653"/>
        <v>0</v>
      </c>
      <c r="DR359" s="3">
        <f>IF(DM359=0,0,IF(DO359-DP359=0,0,MIN(DO359-DP359,$D$1-$C359-SUMIF($J$15:DQ$15,"Snowball",$J359:DQ359))))</f>
        <v>0</v>
      </c>
      <c r="DS359" s="3">
        <f t="shared" si="676"/>
        <v>0</v>
      </c>
      <c r="DT359" s="104">
        <f t="shared" si="735"/>
        <v>0</v>
      </c>
      <c r="DU359" s="3">
        <f t="shared" si="736"/>
        <v>0</v>
      </c>
      <c r="DV359" s="3">
        <f t="shared" si="737"/>
        <v>0</v>
      </c>
      <c r="DW359" s="3">
        <f t="shared" si="654"/>
        <v>0</v>
      </c>
      <c r="DX359" s="3">
        <f t="shared" si="655"/>
        <v>0</v>
      </c>
      <c r="DY359" s="3">
        <f>IF(DT359=0,0,IF(DV359-DW359=0,0,MIN(DV359-DW359,$D$1-$C359-SUMIF($J$15:DX$15,"Snowball",$J359:DX359))))</f>
        <v>0</v>
      </c>
      <c r="DZ359" s="3">
        <f t="shared" si="677"/>
        <v>0</v>
      </c>
      <c r="EA359" s="104">
        <f t="shared" si="738"/>
        <v>0</v>
      </c>
      <c r="EB359" s="3">
        <f t="shared" si="739"/>
        <v>0</v>
      </c>
      <c r="EC359" s="3">
        <f t="shared" si="740"/>
        <v>0</v>
      </c>
      <c r="ED359" s="3">
        <f t="shared" si="656"/>
        <v>0</v>
      </c>
      <c r="EE359" s="3">
        <f t="shared" si="657"/>
        <v>0</v>
      </c>
      <c r="EF359" s="3">
        <f>IF(EA359=0,0,IF(EC359-ED359=0,0,MIN(EC359-ED359,$D$1-$C359-SUMIF($J$15:EE$15,"Snowball",$J359:EE359))))</f>
        <v>0</v>
      </c>
      <c r="EG359" s="3">
        <f t="shared" si="678"/>
        <v>0</v>
      </c>
      <c r="EH359" s="104">
        <f t="shared" si="741"/>
        <v>0</v>
      </c>
      <c r="EI359" s="3">
        <f t="shared" si="742"/>
        <v>0</v>
      </c>
      <c r="EJ359" s="3">
        <f t="shared" si="743"/>
        <v>0</v>
      </c>
      <c r="EK359" s="3">
        <f t="shared" si="658"/>
        <v>0</v>
      </c>
      <c r="EL359" s="3">
        <f t="shared" si="659"/>
        <v>0</v>
      </c>
      <c r="EM359" s="3">
        <f>IF(EH359=0,0,IF(EJ359-EK359=0,0,MIN(EJ359-EK359,$D$1-$C359-SUMIF($J$15:EL$15,"Snowball",$J359:EL359))))</f>
        <v>0</v>
      </c>
      <c r="EN359" s="3">
        <f t="shared" si="679"/>
        <v>0</v>
      </c>
    </row>
    <row r="360" spans="1:144" x14ac:dyDescent="0.25">
      <c r="A360" s="1" t="s">
        <v>360</v>
      </c>
      <c r="B360" s="76">
        <f t="shared" si="680"/>
        <v>0</v>
      </c>
      <c r="C360" s="3">
        <f t="shared" si="681"/>
        <v>0</v>
      </c>
      <c r="D360" s="101">
        <f t="shared" si="682"/>
        <v>0</v>
      </c>
      <c r="E360" s="104">
        <f t="shared" si="683"/>
        <v>0</v>
      </c>
      <c r="F360" s="3">
        <f t="shared" si="684"/>
        <v>0</v>
      </c>
      <c r="G360" s="3">
        <f t="shared" si="685"/>
        <v>0</v>
      </c>
      <c r="H360" s="3">
        <f t="shared" si="620"/>
        <v>0</v>
      </c>
      <c r="I360" s="3">
        <f t="shared" si="621"/>
        <v>0</v>
      </c>
      <c r="J360" s="3">
        <f t="shared" si="686"/>
        <v>0</v>
      </c>
      <c r="K360" s="3">
        <f t="shared" si="660"/>
        <v>0</v>
      </c>
      <c r="L360" s="104">
        <f t="shared" si="687"/>
        <v>0</v>
      </c>
      <c r="M360" s="3">
        <f t="shared" si="688"/>
        <v>0</v>
      </c>
      <c r="N360" s="3">
        <f t="shared" si="689"/>
        <v>0</v>
      </c>
      <c r="O360" s="3">
        <f t="shared" si="622"/>
        <v>0</v>
      </c>
      <c r="P360" s="3">
        <f t="shared" si="623"/>
        <v>0</v>
      </c>
      <c r="Q360" s="3">
        <f>IF(L360=0,0,IF(N360-O360=0,0,MIN(N360-O360,$D$1-$C360-SUMIF($J$15:P$15,"Snowball",$J360:P360))))</f>
        <v>0</v>
      </c>
      <c r="R360" s="3">
        <f t="shared" si="661"/>
        <v>0</v>
      </c>
      <c r="S360" s="104">
        <f t="shared" si="690"/>
        <v>0</v>
      </c>
      <c r="T360" s="3">
        <f t="shared" si="691"/>
        <v>0</v>
      </c>
      <c r="U360" s="3">
        <f t="shared" si="692"/>
        <v>0</v>
      </c>
      <c r="V360" s="3">
        <f t="shared" si="624"/>
        <v>0</v>
      </c>
      <c r="W360" s="3">
        <f t="shared" si="625"/>
        <v>0</v>
      </c>
      <c r="X360" s="3">
        <f>IF(S360=0,0,IF(U360-V360=0,0,MIN(U360-V360,$D$1-$C360-SUMIF($J$15:W$15,"Snowball",$J360:W360))))</f>
        <v>0</v>
      </c>
      <c r="Y360" s="3">
        <f t="shared" si="662"/>
        <v>0</v>
      </c>
      <c r="Z360" s="104">
        <f t="shared" si="693"/>
        <v>0</v>
      </c>
      <c r="AA360" s="3">
        <f t="shared" si="694"/>
        <v>0</v>
      </c>
      <c r="AB360" s="3">
        <f t="shared" si="695"/>
        <v>0</v>
      </c>
      <c r="AC360" s="3">
        <f t="shared" si="626"/>
        <v>0</v>
      </c>
      <c r="AD360" s="3">
        <f t="shared" si="627"/>
        <v>0</v>
      </c>
      <c r="AE360" s="3">
        <f>IF(Z360=0,0,IF(AB360-AC360=0,0,MIN(AB360-AC360,$D$1-$C360-SUMIF($J$15:AD$15,"Snowball",$J360:AD360))))</f>
        <v>0</v>
      </c>
      <c r="AF360" s="3">
        <f t="shared" si="663"/>
        <v>0</v>
      </c>
      <c r="AG360" s="104">
        <f t="shared" si="696"/>
        <v>0</v>
      </c>
      <c r="AH360" s="3">
        <f t="shared" si="697"/>
        <v>0</v>
      </c>
      <c r="AI360" s="3">
        <f t="shared" si="698"/>
        <v>0</v>
      </c>
      <c r="AJ360" s="3">
        <f t="shared" si="628"/>
        <v>0</v>
      </c>
      <c r="AK360" s="3">
        <f t="shared" si="629"/>
        <v>0</v>
      </c>
      <c r="AL360" s="3">
        <f>IF(AG360=0,0,IF(AI360-AJ360=0,0,MIN(AI360-AJ360,$D$1-$C360-SUMIF($J$15:AK$15,"Snowball",$J360:AK360))))</f>
        <v>0</v>
      </c>
      <c r="AM360" s="3">
        <f t="shared" si="664"/>
        <v>0</v>
      </c>
      <c r="AN360" s="104">
        <f t="shared" si="699"/>
        <v>0</v>
      </c>
      <c r="AO360" s="3">
        <f t="shared" si="700"/>
        <v>0</v>
      </c>
      <c r="AP360" s="3">
        <f t="shared" si="701"/>
        <v>0</v>
      </c>
      <c r="AQ360" s="3">
        <f t="shared" si="630"/>
        <v>0</v>
      </c>
      <c r="AR360" s="3">
        <f t="shared" si="631"/>
        <v>0</v>
      </c>
      <c r="AS360" s="3">
        <f>IF(AN360=0,0,IF(AP360-AQ360=0,0,MIN(AP360-AQ360,$D$1-$C360-SUMIF($J$15:AR$15,"Snowball",$J360:AR360))))</f>
        <v>0</v>
      </c>
      <c r="AT360" s="3">
        <f t="shared" si="665"/>
        <v>0</v>
      </c>
      <c r="AU360" s="104">
        <f t="shared" si="702"/>
        <v>0</v>
      </c>
      <c r="AV360" s="3">
        <f t="shared" si="703"/>
        <v>0</v>
      </c>
      <c r="AW360" s="3">
        <f t="shared" si="704"/>
        <v>0</v>
      </c>
      <c r="AX360" s="3">
        <f t="shared" si="632"/>
        <v>0</v>
      </c>
      <c r="AY360" s="3">
        <f t="shared" si="633"/>
        <v>0</v>
      </c>
      <c r="AZ360" s="3">
        <f>IF(AU360=0,0,IF(AW360-AX360=0,0,MIN(AW360-AX360,$D$1-$C360-SUMIF($J$15:AY$15,"Snowball",$J360:AY360))))</f>
        <v>0</v>
      </c>
      <c r="BA360" s="3">
        <f t="shared" si="666"/>
        <v>0</v>
      </c>
      <c r="BB360" s="104">
        <f t="shared" si="705"/>
        <v>0</v>
      </c>
      <c r="BC360" s="3">
        <f t="shared" si="706"/>
        <v>0</v>
      </c>
      <c r="BD360" s="3">
        <f t="shared" si="707"/>
        <v>0</v>
      </c>
      <c r="BE360" s="3">
        <f t="shared" si="634"/>
        <v>0</v>
      </c>
      <c r="BF360" s="3">
        <f t="shared" si="635"/>
        <v>0</v>
      </c>
      <c r="BG360" s="3">
        <f>IF(BB360=0,0,IF(BD360-BE360=0,0,MIN(BD360-BE360,$D$1-$C360-SUMIF($J$15:BF$15,"Snowball",$J360:BF360))))</f>
        <v>0</v>
      </c>
      <c r="BH360" s="3">
        <f t="shared" si="667"/>
        <v>0</v>
      </c>
      <c r="BI360" s="104">
        <f t="shared" si="708"/>
        <v>0</v>
      </c>
      <c r="BJ360" s="3">
        <f t="shared" si="709"/>
        <v>0</v>
      </c>
      <c r="BK360" s="3">
        <f t="shared" si="710"/>
        <v>0</v>
      </c>
      <c r="BL360" s="3">
        <f t="shared" si="636"/>
        <v>0</v>
      </c>
      <c r="BM360" s="3">
        <f t="shared" si="637"/>
        <v>0</v>
      </c>
      <c r="BN360" s="3">
        <f>IF(BI360=0,0,IF(BK360-BL360=0,0,MIN(BK360-BL360,$D$1-$C360-SUMIF($J$15:BM$15,"Snowball",$J360:BM360))))</f>
        <v>0</v>
      </c>
      <c r="BO360" s="3">
        <f t="shared" si="668"/>
        <v>0</v>
      </c>
      <c r="BP360" s="104">
        <f t="shared" si="711"/>
        <v>0</v>
      </c>
      <c r="BQ360" s="3">
        <f t="shared" si="712"/>
        <v>0</v>
      </c>
      <c r="BR360" s="3">
        <f t="shared" si="713"/>
        <v>0</v>
      </c>
      <c r="BS360" s="3">
        <f t="shared" si="638"/>
        <v>0</v>
      </c>
      <c r="BT360" s="3">
        <f t="shared" si="639"/>
        <v>0</v>
      </c>
      <c r="BU360" s="3">
        <f>IF(BP360=0,0,IF(BR360-BS360=0,0,MIN(BR360-BS360,$D$1-$C360-SUMIF($J$15:BT$15,"Snowball",$J360:BT360))))</f>
        <v>0</v>
      </c>
      <c r="BV360" s="3">
        <f t="shared" si="669"/>
        <v>0</v>
      </c>
      <c r="BW360" s="104">
        <f t="shared" si="714"/>
        <v>0</v>
      </c>
      <c r="BX360" s="3">
        <f t="shared" si="715"/>
        <v>0</v>
      </c>
      <c r="BY360" s="3">
        <f t="shared" si="716"/>
        <v>0</v>
      </c>
      <c r="BZ360" s="3">
        <f t="shared" si="640"/>
        <v>0</v>
      </c>
      <c r="CA360" s="3">
        <f t="shared" si="641"/>
        <v>0</v>
      </c>
      <c r="CB360" s="3">
        <f>IF(BW360=0,0,IF(BY360-BZ360=0,0,MIN(BY360-BZ360,$D$1-$C360-SUMIF($J$15:CA$15,"Snowball",$J360:CA360))))</f>
        <v>0</v>
      </c>
      <c r="CC360" s="3">
        <f t="shared" si="670"/>
        <v>0</v>
      </c>
      <c r="CD360" s="104">
        <f t="shared" si="717"/>
        <v>0</v>
      </c>
      <c r="CE360" s="3">
        <f t="shared" si="718"/>
        <v>0</v>
      </c>
      <c r="CF360" s="3">
        <f t="shared" si="719"/>
        <v>0</v>
      </c>
      <c r="CG360" s="3">
        <f t="shared" si="642"/>
        <v>0</v>
      </c>
      <c r="CH360" s="3">
        <f t="shared" si="643"/>
        <v>0</v>
      </c>
      <c r="CI360" s="3">
        <f>IF(CD360=0,0,IF(CF360-CG360=0,0,MIN(CF360-CG360,$D$1-$C360-SUMIF($J$15:CH$15,"Snowball",$J360:CH360))))</f>
        <v>0</v>
      </c>
      <c r="CJ360" s="3">
        <f t="shared" si="671"/>
        <v>0</v>
      </c>
      <c r="CK360" s="104">
        <f t="shared" si="720"/>
        <v>0</v>
      </c>
      <c r="CL360" s="3">
        <f t="shared" si="721"/>
        <v>0</v>
      </c>
      <c r="CM360" s="3">
        <f t="shared" si="722"/>
        <v>0</v>
      </c>
      <c r="CN360" s="3">
        <f t="shared" si="644"/>
        <v>0</v>
      </c>
      <c r="CO360" s="3">
        <f t="shared" si="645"/>
        <v>0</v>
      </c>
      <c r="CP360" s="3">
        <f>IF(CK360=0,0,IF(CM360-CN360=0,0,MIN(CM360-CN360,$D$1-$C360-SUMIF($J$15:CO$15,"Snowball",$J360:CO360))))</f>
        <v>0</v>
      </c>
      <c r="CQ360" s="3">
        <f t="shared" si="672"/>
        <v>0</v>
      </c>
      <c r="CR360" s="104">
        <f t="shared" si="723"/>
        <v>0</v>
      </c>
      <c r="CS360" s="3">
        <f t="shared" si="724"/>
        <v>0</v>
      </c>
      <c r="CT360" s="3">
        <f t="shared" si="725"/>
        <v>0</v>
      </c>
      <c r="CU360" s="3">
        <f t="shared" si="646"/>
        <v>0</v>
      </c>
      <c r="CV360" s="3">
        <f t="shared" si="647"/>
        <v>0</v>
      </c>
      <c r="CW360" s="3">
        <f>IF(CR360=0,0,IF(CT360-CU360=0,0,MIN(CT360-CU360,$D$1-$C360-SUMIF($J$15:CV$15,"Snowball",$J360:CV360))))</f>
        <v>0</v>
      </c>
      <c r="CX360" s="3">
        <f t="shared" si="673"/>
        <v>0</v>
      </c>
      <c r="CY360" s="104">
        <f t="shared" si="726"/>
        <v>0</v>
      </c>
      <c r="CZ360" s="3">
        <f t="shared" si="727"/>
        <v>0</v>
      </c>
      <c r="DA360" s="3">
        <f t="shared" si="728"/>
        <v>0</v>
      </c>
      <c r="DB360" s="3">
        <f t="shared" si="648"/>
        <v>0</v>
      </c>
      <c r="DC360" s="3">
        <f t="shared" si="649"/>
        <v>0</v>
      </c>
      <c r="DD360" s="3">
        <f>IF(CY360=0,0,IF(DA360-DB360=0,0,MIN(DA360-DB360,$D$1-$C360-SUMIF($J$15:DC$15,"Snowball",$J360:DC360))))</f>
        <v>0</v>
      </c>
      <c r="DE360" s="3">
        <f t="shared" si="674"/>
        <v>0</v>
      </c>
      <c r="DF360" s="104">
        <f t="shared" si="729"/>
        <v>0</v>
      </c>
      <c r="DG360" s="3">
        <f t="shared" si="730"/>
        <v>0</v>
      </c>
      <c r="DH360" s="3">
        <f t="shared" si="731"/>
        <v>0</v>
      </c>
      <c r="DI360" s="3">
        <f t="shared" si="650"/>
        <v>0</v>
      </c>
      <c r="DJ360" s="3">
        <f t="shared" si="651"/>
        <v>0</v>
      </c>
      <c r="DK360" s="3">
        <f>IF(DF360=0,0,IF(DH360-DI360=0,0,MIN(DH360-DI360,$D$1-$C360-SUMIF($J$15:DJ$15,"Snowball",$J360:DJ360))))</f>
        <v>0</v>
      </c>
      <c r="DL360" s="3">
        <f t="shared" si="675"/>
        <v>0</v>
      </c>
      <c r="DM360" s="104">
        <f t="shared" si="732"/>
        <v>0</v>
      </c>
      <c r="DN360" s="3">
        <f t="shared" si="733"/>
        <v>0</v>
      </c>
      <c r="DO360" s="3">
        <f t="shared" si="734"/>
        <v>0</v>
      </c>
      <c r="DP360" s="3">
        <f t="shared" si="652"/>
        <v>0</v>
      </c>
      <c r="DQ360" s="3">
        <f t="shared" si="653"/>
        <v>0</v>
      </c>
      <c r="DR360" s="3">
        <f>IF(DM360=0,0,IF(DO360-DP360=0,0,MIN(DO360-DP360,$D$1-$C360-SUMIF($J$15:DQ$15,"Snowball",$J360:DQ360))))</f>
        <v>0</v>
      </c>
      <c r="DS360" s="3">
        <f t="shared" si="676"/>
        <v>0</v>
      </c>
      <c r="DT360" s="104">
        <f t="shared" si="735"/>
        <v>0</v>
      </c>
      <c r="DU360" s="3">
        <f t="shared" si="736"/>
        <v>0</v>
      </c>
      <c r="DV360" s="3">
        <f t="shared" si="737"/>
        <v>0</v>
      </c>
      <c r="DW360" s="3">
        <f t="shared" si="654"/>
        <v>0</v>
      </c>
      <c r="DX360" s="3">
        <f t="shared" si="655"/>
        <v>0</v>
      </c>
      <c r="DY360" s="3">
        <f>IF(DT360=0,0,IF(DV360-DW360=0,0,MIN(DV360-DW360,$D$1-$C360-SUMIF($J$15:DX$15,"Snowball",$J360:DX360))))</f>
        <v>0</v>
      </c>
      <c r="DZ360" s="3">
        <f t="shared" si="677"/>
        <v>0</v>
      </c>
      <c r="EA360" s="104">
        <f t="shared" si="738"/>
        <v>0</v>
      </c>
      <c r="EB360" s="3">
        <f t="shared" si="739"/>
        <v>0</v>
      </c>
      <c r="EC360" s="3">
        <f t="shared" si="740"/>
        <v>0</v>
      </c>
      <c r="ED360" s="3">
        <f t="shared" si="656"/>
        <v>0</v>
      </c>
      <c r="EE360" s="3">
        <f t="shared" si="657"/>
        <v>0</v>
      </c>
      <c r="EF360" s="3">
        <f>IF(EA360=0,0,IF(EC360-ED360=0,0,MIN(EC360-ED360,$D$1-$C360-SUMIF($J$15:EE$15,"Snowball",$J360:EE360))))</f>
        <v>0</v>
      </c>
      <c r="EG360" s="3">
        <f t="shared" si="678"/>
        <v>0</v>
      </c>
      <c r="EH360" s="104">
        <f t="shared" si="741"/>
        <v>0</v>
      </c>
      <c r="EI360" s="3">
        <f t="shared" si="742"/>
        <v>0</v>
      </c>
      <c r="EJ360" s="3">
        <f t="shared" si="743"/>
        <v>0</v>
      </c>
      <c r="EK360" s="3">
        <f t="shared" si="658"/>
        <v>0</v>
      </c>
      <c r="EL360" s="3">
        <f t="shared" si="659"/>
        <v>0</v>
      </c>
      <c r="EM360" s="3">
        <f>IF(EH360=0,0,IF(EJ360-EK360=0,0,MIN(EJ360-EK360,$D$1-$C360-SUMIF($J$15:EL$15,"Snowball",$J360:EL360))))</f>
        <v>0</v>
      </c>
      <c r="EN360" s="3">
        <f t="shared" si="679"/>
        <v>0</v>
      </c>
    </row>
    <row r="361" spans="1:144" x14ac:dyDescent="0.25">
      <c r="A361" s="1" t="s">
        <v>361</v>
      </c>
      <c r="B361" s="76">
        <f t="shared" si="680"/>
        <v>0</v>
      </c>
      <c r="C361" s="3">
        <f t="shared" si="681"/>
        <v>0</v>
      </c>
      <c r="D361" s="101">
        <f t="shared" si="682"/>
        <v>0</v>
      </c>
      <c r="E361" s="104">
        <f t="shared" si="683"/>
        <v>0</v>
      </c>
      <c r="F361" s="3">
        <f t="shared" si="684"/>
        <v>0</v>
      </c>
      <c r="G361" s="3">
        <f t="shared" si="685"/>
        <v>0</v>
      </c>
      <c r="H361" s="3">
        <f t="shared" si="620"/>
        <v>0</v>
      </c>
      <c r="I361" s="3">
        <f t="shared" si="621"/>
        <v>0</v>
      </c>
      <c r="J361" s="3">
        <f t="shared" si="686"/>
        <v>0</v>
      </c>
      <c r="K361" s="3">
        <f t="shared" si="660"/>
        <v>0</v>
      </c>
      <c r="L361" s="104">
        <f t="shared" si="687"/>
        <v>0</v>
      </c>
      <c r="M361" s="3">
        <f t="shared" si="688"/>
        <v>0</v>
      </c>
      <c r="N361" s="3">
        <f t="shared" si="689"/>
        <v>0</v>
      </c>
      <c r="O361" s="3">
        <f t="shared" si="622"/>
        <v>0</v>
      </c>
      <c r="P361" s="3">
        <f t="shared" si="623"/>
        <v>0</v>
      </c>
      <c r="Q361" s="3">
        <f>IF(L361=0,0,IF(N361-O361=0,0,MIN(N361-O361,$D$1-$C361-SUMIF($J$15:P$15,"Snowball",$J361:P361))))</f>
        <v>0</v>
      </c>
      <c r="R361" s="3">
        <f t="shared" si="661"/>
        <v>0</v>
      </c>
      <c r="S361" s="104">
        <f t="shared" si="690"/>
        <v>0</v>
      </c>
      <c r="T361" s="3">
        <f t="shared" si="691"/>
        <v>0</v>
      </c>
      <c r="U361" s="3">
        <f t="shared" si="692"/>
        <v>0</v>
      </c>
      <c r="V361" s="3">
        <f t="shared" si="624"/>
        <v>0</v>
      </c>
      <c r="W361" s="3">
        <f t="shared" si="625"/>
        <v>0</v>
      </c>
      <c r="X361" s="3">
        <f>IF(S361=0,0,IF(U361-V361=0,0,MIN(U361-V361,$D$1-$C361-SUMIF($J$15:W$15,"Snowball",$J361:W361))))</f>
        <v>0</v>
      </c>
      <c r="Y361" s="3">
        <f t="shared" si="662"/>
        <v>0</v>
      </c>
      <c r="Z361" s="104">
        <f t="shared" si="693"/>
        <v>0</v>
      </c>
      <c r="AA361" s="3">
        <f t="shared" si="694"/>
        <v>0</v>
      </c>
      <c r="AB361" s="3">
        <f t="shared" si="695"/>
        <v>0</v>
      </c>
      <c r="AC361" s="3">
        <f t="shared" si="626"/>
        <v>0</v>
      </c>
      <c r="AD361" s="3">
        <f t="shared" si="627"/>
        <v>0</v>
      </c>
      <c r="AE361" s="3">
        <f>IF(Z361=0,0,IF(AB361-AC361=0,0,MIN(AB361-AC361,$D$1-$C361-SUMIF($J$15:AD$15,"Snowball",$J361:AD361))))</f>
        <v>0</v>
      </c>
      <c r="AF361" s="3">
        <f t="shared" si="663"/>
        <v>0</v>
      </c>
      <c r="AG361" s="104">
        <f t="shared" si="696"/>
        <v>0</v>
      </c>
      <c r="AH361" s="3">
        <f t="shared" si="697"/>
        <v>0</v>
      </c>
      <c r="AI361" s="3">
        <f t="shared" si="698"/>
        <v>0</v>
      </c>
      <c r="AJ361" s="3">
        <f t="shared" si="628"/>
        <v>0</v>
      </c>
      <c r="AK361" s="3">
        <f t="shared" si="629"/>
        <v>0</v>
      </c>
      <c r="AL361" s="3">
        <f>IF(AG361=0,0,IF(AI361-AJ361=0,0,MIN(AI361-AJ361,$D$1-$C361-SUMIF($J$15:AK$15,"Snowball",$J361:AK361))))</f>
        <v>0</v>
      </c>
      <c r="AM361" s="3">
        <f t="shared" si="664"/>
        <v>0</v>
      </c>
      <c r="AN361" s="104">
        <f t="shared" si="699"/>
        <v>0</v>
      </c>
      <c r="AO361" s="3">
        <f t="shared" si="700"/>
        <v>0</v>
      </c>
      <c r="AP361" s="3">
        <f t="shared" si="701"/>
        <v>0</v>
      </c>
      <c r="AQ361" s="3">
        <f t="shared" si="630"/>
        <v>0</v>
      </c>
      <c r="AR361" s="3">
        <f t="shared" si="631"/>
        <v>0</v>
      </c>
      <c r="AS361" s="3">
        <f>IF(AN361=0,0,IF(AP361-AQ361=0,0,MIN(AP361-AQ361,$D$1-$C361-SUMIF($J$15:AR$15,"Snowball",$J361:AR361))))</f>
        <v>0</v>
      </c>
      <c r="AT361" s="3">
        <f t="shared" si="665"/>
        <v>0</v>
      </c>
      <c r="AU361" s="104">
        <f t="shared" si="702"/>
        <v>0</v>
      </c>
      <c r="AV361" s="3">
        <f t="shared" si="703"/>
        <v>0</v>
      </c>
      <c r="AW361" s="3">
        <f t="shared" si="704"/>
        <v>0</v>
      </c>
      <c r="AX361" s="3">
        <f t="shared" si="632"/>
        <v>0</v>
      </c>
      <c r="AY361" s="3">
        <f t="shared" si="633"/>
        <v>0</v>
      </c>
      <c r="AZ361" s="3">
        <f>IF(AU361=0,0,IF(AW361-AX361=0,0,MIN(AW361-AX361,$D$1-$C361-SUMIF($J$15:AY$15,"Snowball",$J361:AY361))))</f>
        <v>0</v>
      </c>
      <c r="BA361" s="3">
        <f t="shared" si="666"/>
        <v>0</v>
      </c>
      <c r="BB361" s="104">
        <f t="shared" si="705"/>
        <v>0</v>
      </c>
      <c r="BC361" s="3">
        <f t="shared" si="706"/>
        <v>0</v>
      </c>
      <c r="BD361" s="3">
        <f t="shared" si="707"/>
        <v>0</v>
      </c>
      <c r="BE361" s="3">
        <f t="shared" si="634"/>
        <v>0</v>
      </c>
      <c r="BF361" s="3">
        <f t="shared" si="635"/>
        <v>0</v>
      </c>
      <c r="BG361" s="3">
        <f>IF(BB361=0,0,IF(BD361-BE361=0,0,MIN(BD361-BE361,$D$1-$C361-SUMIF($J$15:BF$15,"Snowball",$J361:BF361))))</f>
        <v>0</v>
      </c>
      <c r="BH361" s="3">
        <f t="shared" si="667"/>
        <v>0</v>
      </c>
      <c r="BI361" s="104">
        <f t="shared" si="708"/>
        <v>0</v>
      </c>
      <c r="BJ361" s="3">
        <f t="shared" si="709"/>
        <v>0</v>
      </c>
      <c r="BK361" s="3">
        <f t="shared" si="710"/>
        <v>0</v>
      </c>
      <c r="BL361" s="3">
        <f t="shared" si="636"/>
        <v>0</v>
      </c>
      <c r="BM361" s="3">
        <f t="shared" si="637"/>
        <v>0</v>
      </c>
      <c r="BN361" s="3">
        <f>IF(BI361=0,0,IF(BK361-BL361=0,0,MIN(BK361-BL361,$D$1-$C361-SUMIF($J$15:BM$15,"Snowball",$J361:BM361))))</f>
        <v>0</v>
      </c>
      <c r="BO361" s="3">
        <f t="shared" si="668"/>
        <v>0</v>
      </c>
      <c r="BP361" s="104">
        <f t="shared" si="711"/>
        <v>0</v>
      </c>
      <c r="BQ361" s="3">
        <f t="shared" si="712"/>
        <v>0</v>
      </c>
      <c r="BR361" s="3">
        <f t="shared" si="713"/>
        <v>0</v>
      </c>
      <c r="BS361" s="3">
        <f t="shared" si="638"/>
        <v>0</v>
      </c>
      <c r="BT361" s="3">
        <f t="shared" si="639"/>
        <v>0</v>
      </c>
      <c r="BU361" s="3">
        <f>IF(BP361=0,0,IF(BR361-BS361=0,0,MIN(BR361-BS361,$D$1-$C361-SUMIF($J$15:BT$15,"Snowball",$J361:BT361))))</f>
        <v>0</v>
      </c>
      <c r="BV361" s="3">
        <f t="shared" si="669"/>
        <v>0</v>
      </c>
      <c r="BW361" s="104">
        <f t="shared" si="714"/>
        <v>0</v>
      </c>
      <c r="BX361" s="3">
        <f t="shared" si="715"/>
        <v>0</v>
      </c>
      <c r="BY361" s="3">
        <f t="shared" si="716"/>
        <v>0</v>
      </c>
      <c r="BZ361" s="3">
        <f t="shared" si="640"/>
        <v>0</v>
      </c>
      <c r="CA361" s="3">
        <f t="shared" si="641"/>
        <v>0</v>
      </c>
      <c r="CB361" s="3">
        <f>IF(BW361=0,0,IF(BY361-BZ361=0,0,MIN(BY361-BZ361,$D$1-$C361-SUMIF($J$15:CA$15,"Snowball",$J361:CA361))))</f>
        <v>0</v>
      </c>
      <c r="CC361" s="3">
        <f t="shared" si="670"/>
        <v>0</v>
      </c>
      <c r="CD361" s="104">
        <f t="shared" si="717"/>
        <v>0</v>
      </c>
      <c r="CE361" s="3">
        <f t="shared" si="718"/>
        <v>0</v>
      </c>
      <c r="CF361" s="3">
        <f t="shared" si="719"/>
        <v>0</v>
      </c>
      <c r="CG361" s="3">
        <f t="shared" si="642"/>
        <v>0</v>
      </c>
      <c r="CH361" s="3">
        <f t="shared" si="643"/>
        <v>0</v>
      </c>
      <c r="CI361" s="3">
        <f>IF(CD361=0,0,IF(CF361-CG361=0,0,MIN(CF361-CG361,$D$1-$C361-SUMIF($J$15:CH$15,"Snowball",$J361:CH361))))</f>
        <v>0</v>
      </c>
      <c r="CJ361" s="3">
        <f t="shared" si="671"/>
        <v>0</v>
      </c>
      <c r="CK361" s="104">
        <f t="shared" si="720"/>
        <v>0</v>
      </c>
      <c r="CL361" s="3">
        <f t="shared" si="721"/>
        <v>0</v>
      </c>
      <c r="CM361" s="3">
        <f t="shared" si="722"/>
        <v>0</v>
      </c>
      <c r="CN361" s="3">
        <f t="shared" si="644"/>
        <v>0</v>
      </c>
      <c r="CO361" s="3">
        <f t="shared" si="645"/>
        <v>0</v>
      </c>
      <c r="CP361" s="3">
        <f>IF(CK361=0,0,IF(CM361-CN361=0,0,MIN(CM361-CN361,$D$1-$C361-SUMIF($J$15:CO$15,"Snowball",$J361:CO361))))</f>
        <v>0</v>
      </c>
      <c r="CQ361" s="3">
        <f t="shared" si="672"/>
        <v>0</v>
      </c>
      <c r="CR361" s="104">
        <f t="shared" si="723"/>
        <v>0</v>
      </c>
      <c r="CS361" s="3">
        <f t="shared" si="724"/>
        <v>0</v>
      </c>
      <c r="CT361" s="3">
        <f t="shared" si="725"/>
        <v>0</v>
      </c>
      <c r="CU361" s="3">
        <f t="shared" si="646"/>
        <v>0</v>
      </c>
      <c r="CV361" s="3">
        <f t="shared" si="647"/>
        <v>0</v>
      </c>
      <c r="CW361" s="3">
        <f>IF(CR361=0,0,IF(CT361-CU361=0,0,MIN(CT361-CU361,$D$1-$C361-SUMIF($J$15:CV$15,"Snowball",$J361:CV361))))</f>
        <v>0</v>
      </c>
      <c r="CX361" s="3">
        <f t="shared" si="673"/>
        <v>0</v>
      </c>
      <c r="CY361" s="104">
        <f t="shared" si="726"/>
        <v>0</v>
      </c>
      <c r="CZ361" s="3">
        <f t="shared" si="727"/>
        <v>0</v>
      </c>
      <c r="DA361" s="3">
        <f t="shared" si="728"/>
        <v>0</v>
      </c>
      <c r="DB361" s="3">
        <f t="shared" si="648"/>
        <v>0</v>
      </c>
      <c r="DC361" s="3">
        <f t="shared" si="649"/>
        <v>0</v>
      </c>
      <c r="DD361" s="3">
        <f>IF(CY361=0,0,IF(DA361-DB361=0,0,MIN(DA361-DB361,$D$1-$C361-SUMIF($J$15:DC$15,"Snowball",$J361:DC361))))</f>
        <v>0</v>
      </c>
      <c r="DE361" s="3">
        <f t="shared" si="674"/>
        <v>0</v>
      </c>
      <c r="DF361" s="104">
        <f t="shared" si="729"/>
        <v>0</v>
      </c>
      <c r="DG361" s="3">
        <f t="shared" si="730"/>
        <v>0</v>
      </c>
      <c r="DH361" s="3">
        <f t="shared" si="731"/>
        <v>0</v>
      </c>
      <c r="DI361" s="3">
        <f t="shared" si="650"/>
        <v>0</v>
      </c>
      <c r="DJ361" s="3">
        <f t="shared" si="651"/>
        <v>0</v>
      </c>
      <c r="DK361" s="3">
        <f>IF(DF361=0,0,IF(DH361-DI361=0,0,MIN(DH361-DI361,$D$1-$C361-SUMIF($J$15:DJ$15,"Snowball",$J361:DJ361))))</f>
        <v>0</v>
      </c>
      <c r="DL361" s="3">
        <f t="shared" si="675"/>
        <v>0</v>
      </c>
      <c r="DM361" s="104">
        <f t="shared" si="732"/>
        <v>0</v>
      </c>
      <c r="DN361" s="3">
        <f t="shared" si="733"/>
        <v>0</v>
      </c>
      <c r="DO361" s="3">
        <f t="shared" si="734"/>
        <v>0</v>
      </c>
      <c r="DP361" s="3">
        <f t="shared" si="652"/>
        <v>0</v>
      </c>
      <c r="DQ361" s="3">
        <f t="shared" si="653"/>
        <v>0</v>
      </c>
      <c r="DR361" s="3">
        <f>IF(DM361=0,0,IF(DO361-DP361=0,0,MIN(DO361-DP361,$D$1-$C361-SUMIF($J$15:DQ$15,"Snowball",$J361:DQ361))))</f>
        <v>0</v>
      </c>
      <c r="DS361" s="3">
        <f t="shared" si="676"/>
        <v>0</v>
      </c>
      <c r="DT361" s="104">
        <f t="shared" si="735"/>
        <v>0</v>
      </c>
      <c r="DU361" s="3">
        <f t="shared" si="736"/>
        <v>0</v>
      </c>
      <c r="DV361" s="3">
        <f t="shared" si="737"/>
        <v>0</v>
      </c>
      <c r="DW361" s="3">
        <f t="shared" si="654"/>
        <v>0</v>
      </c>
      <c r="DX361" s="3">
        <f t="shared" si="655"/>
        <v>0</v>
      </c>
      <c r="DY361" s="3">
        <f>IF(DT361=0,0,IF(DV361-DW361=0,0,MIN(DV361-DW361,$D$1-$C361-SUMIF($J$15:DX$15,"Snowball",$J361:DX361))))</f>
        <v>0</v>
      </c>
      <c r="DZ361" s="3">
        <f t="shared" si="677"/>
        <v>0</v>
      </c>
      <c r="EA361" s="104">
        <f t="shared" si="738"/>
        <v>0</v>
      </c>
      <c r="EB361" s="3">
        <f t="shared" si="739"/>
        <v>0</v>
      </c>
      <c r="EC361" s="3">
        <f t="shared" si="740"/>
        <v>0</v>
      </c>
      <c r="ED361" s="3">
        <f t="shared" si="656"/>
        <v>0</v>
      </c>
      <c r="EE361" s="3">
        <f t="shared" si="657"/>
        <v>0</v>
      </c>
      <c r="EF361" s="3">
        <f>IF(EA361=0,0,IF(EC361-ED361=0,0,MIN(EC361-ED361,$D$1-$C361-SUMIF($J$15:EE$15,"Snowball",$J361:EE361))))</f>
        <v>0</v>
      </c>
      <c r="EG361" s="3">
        <f t="shared" si="678"/>
        <v>0</v>
      </c>
      <c r="EH361" s="104">
        <f t="shared" si="741"/>
        <v>0</v>
      </c>
      <c r="EI361" s="3">
        <f t="shared" si="742"/>
        <v>0</v>
      </c>
      <c r="EJ361" s="3">
        <f t="shared" si="743"/>
        <v>0</v>
      </c>
      <c r="EK361" s="3">
        <f t="shared" si="658"/>
        <v>0</v>
      </c>
      <c r="EL361" s="3">
        <f t="shared" si="659"/>
        <v>0</v>
      </c>
      <c r="EM361" s="3">
        <f>IF(EH361=0,0,IF(EJ361-EK361=0,0,MIN(EJ361-EK361,$D$1-$C361-SUMIF($J$15:EL$15,"Snowball",$J361:EL361))))</f>
        <v>0</v>
      </c>
      <c r="EN361" s="3">
        <f t="shared" si="679"/>
        <v>0</v>
      </c>
    </row>
    <row r="362" spans="1:144" x14ac:dyDescent="0.25">
      <c r="A362" s="1" t="s">
        <v>362</v>
      </c>
      <c r="B362" s="76">
        <f t="shared" si="680"/>
        <v>0</v>
      </c>
      <c r="C362" s="3">
        <f t="shared" si="681"/>
        <v>0</v>
      </c>
      <c r="D362" s="101">
        <f t="shared" si="682"/>
        <v>0</v>
      </c>
      <c r="E362" s="104">
        <f t="shared" si="683"/>
        <v>0</v>
      </c>
      <c r="F362" s="3">
        <f t="shared" si="684"/>
        <v>0</v>
      </c>
      <c r="G362" s="3">
        <f t="shared" si="685"/>
        <v>0</v>
      </c>
      <c r="H362" s="3">
        <f t="shared" si="620"/>
        <v>0</v>
      </c>
      <c r="I362" s="3">
        <f t="shared" si="621"/>
        <v>0</v>
      </c>
      <c r="J362" s="3">
        <f t="shared" si="686"/>
        <v>0</v>
      </c>
      <c r="K362" s="3">
        <f t="shared" si="660"/>
        <v>0</v>
      </c>
      <c r="L362" s="104">
        <f t="shared" si="687"/>
        <v>0</v>
      </c>
      <c r="M362" s="3">
        <f t="shared" si="688"/>
        <v>0</v>
      </c>
      <c r="N362" s="3">
        <f t="shared" si="689"/>
        <v>0</v>
      </c>
      <c r="O362" s="3">
        <f t="shared" si="622"/>
        <v>0</v>
      </c>
      <c r="P362" s="3">
        <f t="shared" si="623"/>
        <v>0</v>
      </c>
      <c r="Q362" s="3">
        <f>IF(L362=0,0,IF(N362-O362=0,0,MIN(N362-O362,$D$1-$C362-SUMIF($J$15:P$15,"Snowball",$J362:P362))))</f>
        <v>0</v>
      </c>
      <c r="R362" s="3">
        <f t="shared" si="661"/>
        <v>0</v>
      </c>
      <c r="S362" s="104">
        <f t="shared" si="690"/>
        <v>0</v>
      </c>
      <c r="T362" s="3">
        <f t="shared" si="691"/>
        <v>0</v>
      </c>
      <c r="U362" s="3">
        <f t="shared" si="692"/>
        <v>0</v>
      </c>
      <c r="V362" s="3">
        <f t="shared" si="624"/>
        <v>0</v>
      </c>
      <c r="W362" s="3">
        <f t="shared" si="625"/>
        <v>0</v>
      </c>
      <c r="X362" s="3">
        <f>IF(S362=0,0,IF(U362-V362=0,0,MIN(U362-V362,$D$1-$C362-SUMIF($J$15:W$15,"Snowball",$J362:W362))))</f>
        <v>0</v>
      </c>
      <c r="Y362" s="3">
        <f t="shared" si="662"/>
        <v>0</v>
      </c>
      <c r="Z362" s="104">
        <f t="shared" si="693"/>
        <v>0</v>
      </c>
      <c r="AA362" s="3">
        <f t="shared" si="694"/>
        <v>0</v>
      </c>
      <c r="AB362" s="3">
        <f t="shared" si="695"/>
        <v>0</v>
      </c>
      <c r="AC362" s="3">
        <f t="shared" si="626"/>
        <v>0</v>
      </c>
      <c r="AD362" s="3">
        <f t="shared" si="627"/>
        <v>0</v>
      </c>
      <c r="AE362" s="3">
        <f>IF(Z362=0,0,IF(AB362-AC362=0,0,MIN(AB362-AC362,$D$1-$C362-SUMIF($J$15:AD$15,"Snowball",$J362:AD362))))</f>
        <v>0</v>
      </c>
      <c r="AF362" s="3">
        <f t="shared" si="663"/>
        <v>0</v>
      </c>
      <c r="AG362" s="104">
        <f t="shared" si="696"/>
        <v>0</v>
      </c>
      <c r="AH362" s="3">
        <f t="shared" si="697"/>
        <v>0</v>
      </c>
      <c r="AI362" s="3">
        <f t="shared" si="698"/>
        <v>0</v>
      </c>
      <c r="AJ362" s="3">
        <f t="shared" si="628"/>
        <v>0</v>
      </c>
      <c r="AK362" s="3">
        <f t="shared" si="629"/>
        <v>0</v>
      </c>
      <c r="AL362" s="3">
        <f>IF(AG362=0,0,IF(AI362-AJ362=0,0,MIN(AI362-AJ362,$D$1-$C362-SUMIF($J$15:AK$15,"Snowball",$J362:AK362))))</f>
        <v>0</v>
      </c>
      <c r="AM362" s="3">
        <f t="shared" si="664"/>
        <v>0</v>
      </c>
      <c r="AN362" s="104">
        <f t="shared" si="699"/>
        <v>0</v>
      </c>
      <c r="AO362" s="3">
        <f t="shared" si="700"/>
        <v>0</v>
      </c>
      <c r="AP362" s="3">
        <f t="shared" si="701"/>
        <v>0</v>
      </c>
      <c r="AQ362" s="3">
        <f t="shared" si="630"/>
        <v>0</v>
      </c>
      <c r="AR362" s="3">
        <f t="shared" si="631"/>
        <v>0</v>
      </c>
      <c r="AS362" s="3">
        <f>IF(AN362=0,0,IF(AP362-AQ362=0,0,MIN(AP362-AQ362,$D$1-$C362-SUMIF($J$15:AR$15,"Snowball",$J362:AR362))))</f>
        <v>0</v>
      </c>
      <c r="AT362" s="3">
        <f t="shared" si="665"/>
        <v>0</v>
      </c>
      <c r="AU362" s="104">
        <f t="shared" si="702"/>
        <v>0</v>
      </c>
      <c r="AV362" s="3">
        <f t="shared" si="703"/>
        <v>0</v>
      </c>
      <c r="AW362" s="3">
        <f t="shared" si="704"/>
        <v>0</v>
      </c>
      <c r="AX362" s="3">
        <f t="shared" si="632"/>
        <v>0</v>
      </c>
      <c r="AY362" s="3">
        <f t="shared" si="633"/>
        <v>0</v>
      </c>
      <c r="AZ362" s="3">
        <f>IF(AU362=0,0,IF(AW362-AX362=0,0,MIN(AW362-AX362,$D$1-$C362-SUMIF($J$15:AY$15,"Snowball",$J362:AY362))))</f>
        <v>0</v>
      </c>
      <c r="BA362" s="3">
        <f t="shared" si="666"/>
        <v>0</v>
      </c>
      <c r="BB362" s="104">
        <f t="shared" si="705"/>
        <v>0</v>
      </c>
      <c r="BC362" s="3">
        <f t="shared" si="706"/>
        <v>0</v>
      </c>
      <c r="BD362" s="3">
        <f t="shared" si="707"/>
        <v>0</v>
      </c>
      <c r="BE362" s="3">
        <f t="shared" si="634"/>
        <v>0</v>
      </c>
      <c r="BF362" s="3">
        <f t="shared" si="635"/>
        <v>0</v>
      </c>
      <c r="BG362" s="3">
        <f>IF(BB362=0,0,IF(BD362-BE362=0,0,MIN(BD362-BE362,$D$1-$C362-SUMIF($J$15:BF$15,"Snowball",$J362:BF362))))</f>
        <v>0</v>
      </c>
      <c r="BH362" s="3">
        <f t="shared" si="667"/>
        <v>0</v>
      </c>
      <c r="BI362" s="104">
        <f t="shared" si="708"/>
        <v>0</v>
      </c>
      <c r="BJ362" s="3">
        <f t="shared" si="709"/>
        <v>0</v>
      </c>
      <c r="BK362" s="3">
        <f t="shared" si="710"/>
        <v>0</v>
      </c>
      <c r="BL362" s="3">
        <f t="shared" si="636"/>
        <v>0</v>
      </c>
      <c r="BM362" s="3">
        <f t="shared" si="637"/>
        <v>0</v>
      </c>
      <c r="BN362" s="3">
        <f>IF(BI362=0,0,IF(BK362-BL362=0,0,MIN(BK362-BL362,$D$1-$C362-SUMIF($J$15:BM$15,"Snowball",$J362:BM362))))</f>
        <v>0</v>
      </c>
      <c r="BO362" s="3">
        <f t="shared" si="668"/>
        <v>0</v>
      </c>
      <c r="BP362" s="104">
        <f t="shared" si="711"/>
        <v>0</v>
      </c>
      <c r="BQ362" s="3">
        <f t="shared" si="712"/>
        <v>0</v>
      </c>
      <c r="BR362" s="3">
        <f t="shared" si="713"/>
        <v>0</v>
      </c>
      <c r="BS362" s="3">
        <f t="shared" si="638"/>
        <v>0</v>
      </c>
      <c r="BT362" s="3">
        <f t="shared" si="639"/>
        <v>0</v>
      </c>
      <c r="BU362" s="3">
        <f>IF(BP362=0,0,IF(BR362-BS362=0,0,MIN(BR362-BS362,$D$1-$C362-SUMIF($J$15:BT$15,"Snowball",$J362:BT362))))</f>
        <v>0</v>
      </c>
      <c r="BV362" s="3">
        <f t="shared" si="669"/>
        <v>0</v>
      </c>
      <c r="BW362" s="104">
        <f t="shared" si="714"/>
        <v>0</v>
      </c>
      <c r="BX362" s="3">
        <f t="shared" si="715"/>
        <v>0</v>
      </c>
      <c r="BY362" s="3">
        <f t="shared" si="716"/>
        <v>0</v>
      </c>
      <c r="BZ362" s="3">
        <f t="shared" si="640"/>
        <v>0</v>
      </c>
      <c r="CA362" s="3">
        <f t="shared" si="641"/>
        <v>0</v>
      </c>
      <c r="CB362" s="3">
        <f>IF(BW362=0,0,IF(BY362-BZ362=0,0,MIN(BY362-BZ362,$D$1-$C362-SUMIF($J$15:CA$15,"Snowball",$J362:CA362))))</f>
        <v>0</v>
      </c>
      <c r="CC362" s="3">
        <f t="shared" si="670"/>
        <v>0</v>
      </c>
      <c r="CD362" s="104">
        <f t="shared" si="717"/>
        <v>0</v>
      </c>
      <c r="CE362" s="3">
        <f t="shared" si="718"/>
        <v>0</v>
      </c>
      <c r="CF362" s="3">
        <f t="shared" si="719"/>
        <v>0</v>
      </c>
      <c r="CG362" s="3">
        <f t="shared" si="642"/>
        <v>0</v>
      </c>
      <c r="CH362" s="3">
        <f t="shared" si="643"/>
        <v>0</v>
      </c>
      <c r="CI362" s="3">
        <f>IF(CD362=0,0,IF(CF362-CG362=0,0,MIN(CF362-CG362,$D$1-$C362-SUMIF($J$15:CH$15,"Snowball",$J362:CH362))))</f>
        <v>0</v>
      </c>
      <c r="CJ362" s="3">
        <f t="shared" si="671"/>
        <v>0</v>
      </c>
      <c r="CK362" s="104">
        <f t="shared" si="720"/>
        <v>0</v>
      </c>
      <c r="CL362" s="3">
        <f t="shared" si="721"/>
        <v>0</v>
      </c>
      <c r="CM362" s="3">
        <f t="shared" si="722"/>
        <v>0</v>
      </c>
      <c r="CN362" s="3">
        <f t="shared" si="644"/>
        <v>0</v>
      </c>
      <c r="CO362" s="3">
        <f t="shared" si="645"/>
        <v>0</v>
      </c>
      <c r="CP362" s="3">
        <f>IF(CK362=0,0,IF(CM362-CN362=0,0,MIN(CM362-CN362,$D$1-$C362-SUMIF($J$15:CO$15,"Snowball",$J362:CO362))))</f>
        <v>0</v>
      </c>
      <c r="CQ362" s="3">
        <f t="shared" si="672"/>
        <v>0</v>
      </c>
      <c r="CR362" s="104">
        <f t="shared" si="723"/>
        <v>0</v>
      </c>
      <c r="CS362" s="3">
        <f t="shared" si="724"/>
        <v>0</v>
      </c>
      <c r="CT362" s="3">
        <f t="shared" si="725"/>
        <v>0</v>
      </c>
      <c r="CU362" s="3">
        <f t="shared" si="646"/>
        <v>0</v>
      </c>
      <c r="CV362" s="3">
        <f t="shared" si="647"/>
        <v>0</v>
      </c>
      <c r="CW362" s="3">
        <f>IF(CR362=0,0,IF(CT362-CU362=0,0,MIN(CT362-CU362,$D$1-$C362-SUMIF($J$15:CV$15,"Snowball",$J362:CV362))))</f>
        <v>0</v>
      </c>
      <c r="CX362" s="3">
        <f t="shared" si="673"/>
        <v>0</v>
      </c>
      <c r="CY362" s="104">
        <f t="shared" si="726"/>
        <v>0</v>
      </c>
      <c r="CZ362" s="3">
        <f t="shared" si="727"/>
        <v>0</v>
      </c>
      <c r="DA362" s="3">
        <f t="shared" si="728"/>
        <v>0</v>
      </c>
      <c r="DB362" s="3">
        <f t="shared" si="648"/>
        <v>0</v>
      </c>
      <c r="DC362" s="3">
        <f t="shared" si="649"/>
        <v>0</v>
      </c>
      <c r="DD362" s="3">
        <f>IF(CY362=0,0,IF(DA362-DB362=0,0,MIN(DA362-DB362,$D$1-$C362-SUMIF($J$15:DC$15,"Snowball",$J362:DC362))))</f>
        <v>0</v>
      </c>
      <c r="DE362" s="3">
        <f t="shared" si="674"/>
        <v>0</v>
      </c>
      <c r="DF362" s="104">
        <f t="shared" si="729"/>
        <v>0</v>
      </c>
      <c r="DG362" s="3">
        <f t="shared" si="730"/>
        <v>0</v>
      </c>
      <c r="DH362" s="3">
        <f t="shared" si="731"/>
        <v>0</v>
      </c>
      <c r="DI362" s="3">
        <f t="shared" si="650"/>
        <v>0</v>
      </c>
      <c r="DJ362" s="3">
        <f t="shared" si="651"/>
        <v>0</v>
      </c>
      <c r="DK362" s="3">
        <f>IF(DF362=0,0,IF(DH362-DI362=0,0,MIN(DH362-DI362,$D$1-$C362-SUMIF($J$15:DJ$15,"Snowball",$J362:DJ362))))</f>
        <v>0</v>
      </c>
      <c r="DL362" s="3">
        <f t="shared" si="675"/>
        <v>0</v>
      </c>
      <c r="DM362" s="104">
        <f t="shared" si="732"/>
        <v>0</v>
      </c>
      <c r="DN362" s="3">
        <f t="shared" si="733"/>
        <v>0</v>
      </c>
      <c r="DO362" s="3">
        <f t="shared" si="734"/>
        <v>0</v>
      </c>
      <c r="DP362" s="3">
        <f t="shared" si="652"/>
        <v>0</v>
      </c>
      <c r="DQ362" s="3">
        <f t="shared" si="653"/>
        <v>0</v>
      </c>
      <c r="DR362" s="3">
        <f>IF(DM362=0,0,IF(DO362-DP362=0,0,MIN(DO362-DP362,$D$1-$C362-SUMIF($J$15:DQ$15,"Snowball",$J362:DQ362))))</f>
        <v>0</v>
      </c>
      <c r="DS362" s="3">
        <f t="shared" si="676"/>
        <v>0</v>
      </c>
      <c r="DT362" s="104">
        <f t="shared" si="735"/>
        <v>0</v>
      </c>
      <c r="DU362" s="3">
        <f t="shared" si="736"/>
        <v>0</v>
      </c>
      <c r="DV362" s="3">
        <f t="shared" si="737"/>
        <v>0</v>
      </c>
      <c r="DW362" s="3">
        <f t="shared" si="654"/>
        <v>0</v>
      </c>
      <c r="DX362" s="3">
        <f t="shared" si="655"/>
        <v>0</v>
      </c>
      <c r="DY362" s="3">
        <f>IF(DT362=0,0,IF(DV362-DW362=0,0,MIN(DV362-DW362,$D$1-$C362-SUMIF($J$15:DX$15,"Snowball",$J362:DX362))))</f>
        <v>0</v>
      </c>
      <c r="DZ362" s="3">
        <f t="shared" si="677"/>
        <v>0</v>
      </c>
      <c r="EA362" s="104">
        <f t="shared" si="738"/>
        <v>0</v>
      </c>
      <c r="EB362" s="3">
        <f t="shared" si="739"/>
        <v>0</v>
      </c>
      <c r="EC362" s="3">
        <f t="shared" si="740"/>
        <v>0</v>
      </c>
      <c r="ED362" s="3">
        <f t="shared" si="656"/>
        <v>0</v>
      </c>
      <c r="EE362" s="3">
        <f t="shared" si="657"/>
        <v>0</v>
      </c>
      <c r="EF362" s="3">
        <f>IF(EA362=0,0,IF(EC362-ED362=0,0,MIN(EC362-ED362,$D$1-$C362-SUMIF($J$15:EE$15,"Snowball",$J362:EE362))))</f>
        <v>0</v>
      </c>
      <c r="EG362" s="3">
        <f t="shared" si="678"/>
        <v>0</v>
      </c>
      <c r="EH362" s="104">
        <f t="shared" si="741"/>
        <v>0</v>
      </c>
      <c r="EI362" s="3">
        <f t="shared" si="742"/>
        <v>0</v>
      </c>
      <c r="EJ362" s="3">
        <f t="shared" si="743"/>
        <v>0</v>
      </c>
      <c r="EK362" s="3">
        <f t="shared" si="658"/>
        <v>0</v>
      </c>
      <c r="EL362" s="3">
        <f t="shared" si="659"/>
        <v>0</v>
      </c>
      <c r="EM362" s="3">
        <f>IF(EH362=0,0,IF(EJ362-EK362=0,0,MIN(EJ362-EK362,$D$1-$C362-SUMIF($J$15:EL$15,"Snowball",$J362:EL362))))</f>
        <v>0</v>
      </c>
      <c r="EN362" s="3">
        <f t="shared" si="679"/>
        <v>0</v>
      </c>
    </row>
    <row r="363" spans="1:144" x14ac:dyDescent="0.25">
      <c r="A363" s="1" t="s">
        <v>363</v>
      </c>
      <c r="B363" s="76">
        <f t="shared" si="680"/>
        <v>0</v>
      </c>
      <c r="C363" s="3">
        <f t="shared" si="681"/>
        <v>0</v>
      </c>
      <c r="D363" s="101">
        <f t="shared" si="682"/>
        <v>0</v>
      </c>
      <c r="E363" s="104">
        <f t="shared" si="683"/>
        <v>0</v>
      </c>
      <c r="F363" s="3">
        <f t="shared" si="684"/>
        <v>0</v>
      </c>
      <c r="G363" s="3">
        <f t="shared" si="685"/>
        <v>0</v>
      </c>
      <c r="H363" s="3">
        <f t="shared" si="620"/>
        <v>0</v>
      </c>
      <c r="I363" s="3">
        <f t="shared" si="621"/>
        <v>0</v>
      </c>
      <c r="J363" s="3">
        <f t="shared" si="686"/>
        <v>0</v>
      </c>
      <c r="K363" s="3">
        <f t="shared" si="660"/>
        <v>0</v>
      </c>
      <c r="L363" s="104">
        <f t="shared" si="687"/>
        <v>0</v>
      </c>
      <c r="M363" s="3">
        <f t="shared" si="688"/>
        <v>0</v>
      </c>
      <c r="N363" s="3">
        <f t="shared" si="689"/>
        <v>0</v>
      </c>
      <c r="O363" s="3">
        <f t="shared" si="622"/>
        <v>0</v>
      </c>
      <c r="P363" s="3">
        <f t="shared" si="623"/>
        <v>0</v>
      </c>
      <c r="Q363" s="3">
        <f>IF(L363=0,0,IF(N363-O363=0,0,MIN(N363-O363,$D$1-$C363-SUMIF($J$15:P$15,"Snowball",$J363:P363))))</f>
        <v>0</v>
      </c>
      <c r="R363" s="3">
        <f t="shared" si="661"/>
        <v>0</v>
      </c>
      <c r="S363" s="104">
        <f t="shared" si="690"/>
        <v>0</v>
      </c>
      <c r="T363" s="3">
        <f t="shared" si="691"/>
        <v>0</v>
      </c>
      <c r="U363" s="3">
        <f t="shared" si="692"/>
        <v>0</v>
      </c>
      <c r="V363" s="3">
        <f t="shared" si="624"/>
        <v>0</v>
      </c>
      <c r="W363" s="3">
        <f t="shared" si="625"/>
        <v>0</v>
      </c>
      <c r="X363" s="3">
        <f>IF(S363=0,0,IF(U363-V363=0,0,MIN(U363-V363,$D$1-$C363-SUMIF($J$15:W$15,"Snowball",$J363:W363))))</f>
        <v>0</v>
      </c>
      <c r="Y363" s="3">
        <f t="shared" si="662"/>
        <v>0</v>
      </c>
      <c r="Z363" s="104">
        <f t="shared" si="693"/>
        <v>0</v>
      </c>
      <c r="AA363" s="3">
        <f t="shared" si="694"/>
        <v>0</v>
      </c>
      <c r="AB363" s="3">
        <f t="shared" si="695"/>
        <v>0</v>
      </c>
      <c r="AC363" s="3">
        <f t="shared" si="626"/>
        <v>0</v>
      </c>
      <c r="AD363" s="3">
        <f t="shared" si="627"/>
        <v>0</v>
      </c>
      <c r="AE363" s="3">
        <f>IF(Z363=0,0,IF(AB363-AC363=0,0,MIN(AB363-AC363,$D$1-$C363-SUMIF($J$15:AD$15,"Snowball",$J363:AD363))))</f>
        <v>0</v>
      </c>
      <c r="AF363" s="3">
        <f t="shared" si="663"/>
        <v>0</v>
      </c>
      <c r="AG363" s="104">
        <f t="shared" si="696"/>
        <v>0</v>
      </c>
      <c r="AH363" s="3">
        <f t="shared" si="697"/>
        <v>0</v>
      </c>
      <c r="AI363" s="3">
        <f t="shared" si="698"/>
        <v>0</v>
      </c>
      <c r="AJ363" s="3">
        <f t="shared" si="628"/>
        <v>0</v>
      </c>
      <c r="AK363" s="3">
        <f t="shared" si="629"/>
        <v>0</v>
      </c>
      <c r="AL363" s="3">
        <f>IF(AG363=0,0,IF(AI363-AJ363=0,0,MIN(AI363-AJ363,$D$1-$C363-SUMIF($J$15:AK$15,"Snowball",$J363:AK363))))</f>
        <v>0</v>
      </c>
      <c r="AM363" s="3">
        <f t="shared" si="664"/>
        <v>0</v>
      </c>
      <c r="AN363" s="104">
        <f t="shared" si="699"/>
        <v>0</v>
      </c>
      <c r="AO363" s="3">
        <f t="shared" si="700"/>
        <v>0</v>
      </c>
      <c r="AP363" s="3">
        <f t="shared" si="701"/>
        <v>0</v>
      </c>
      <c r="AQ363" s="3">
        <f t="shared" si="630"/>
        <v>0</v>
      </c>
      <c r="AR363" s="3">
        <f t="shared" si="631"/>
        <v>0</v>
      </c>
      <c r="AS363" s="3">
        <f>IF(AN363=0,0,IF(AP363-AQ363=0,0,MIN(AP363-AQ363,$D$1-$C363-SUMIF($J$15:AR$15,"Snowball",$J363:AR363))))</f>
        <v>0</v>
      </c>
      <c r="AT363" s="3">
        <f t="shared" si="665"/>
        <v>0</v>
      </c>
      <c r="AU363" s="104">
        <f t="shared" si="702"/>
        <v>0</v>
      </c>
      <c r="AV363" s="3">
        <f t="shared" si="703"/>
        <v>0</v>
      </c>
      <c r="AW363" s="3">
        <f t="shared" si="704"/>
        <v>0</v>
      </c>
      <c r="AX363" s="3">
        <f t="shared" si="632"/>
        <v>0</v>
      </c>
      <c r="AY363" s="3">
        <f t="shared" si="633"/>
        <v>0</v>
      </c>
      <c r="AZ363" s="3">
        <f>IF(AU363=0,0,IF(AW363-AX363=0,0,MIN(AW363-AX363,$D$1-$C363-SUMIF($J$15:AY$15,"Snowball",$J363:AY363))))</f>
        <v>0</v>
      </c>
      <c r="BA363" s="3">
        <f t="shared" si="666"/>
        <v>0</v>
      </c>
      <c r="BB363" s="104">
        <f t="shared" si="705"/>
        <v>0</v>
      </c>
      <c r="BC363" s="3">
        <f t="shared" si="706"/>
        <v>0</v>
      </c>
      <c r="BD363" s="3">
        <f t="shared" si="707"/>
        <v>0</v>
      </c>
      <c r="BE363" s="3">
        <f t="shared" si="634"/>
        <v>0</v>
      </c>
      <c r="BF363" s="3">
        <f t="shared" si="635"/>
        <v>0</v>
      </c>
      <c r="BG363" s="3">
        <f>IF(BB363=0,0,IF(BD363-BE363=0,0,MIN(BD363-BE363,$D$1-$C363-SUMIF($J$15:BF$15,"Snowball",$J363:BF363))))</f>
        <v>0</v>
      </c>
      <c r="BH363" s="3">
        <f t="shared" si="667"/>
        <v>0</v>
      </c>
      <c r="BI363" s="104">
        <f t="shared" si="708"/>
        <v>0</v>
      </c>
      <c r="BJ363" s="3">
        <f t="shared" si="709"/>
        <v>0</v>
      </c>
      <c r="BK363" s="3">
        <f t="shared" si="710"/>
        <v>0</v>
      </c>
      <c r="BL363" s="3">
        <f t="shared" si="636"/>
        <v>0</v>
      </c>
      <c r="BM363" s="3">
        <f t="shared" si="637"/>
        <v>0</v>
      </c>
      <c r="BN363" s="3">
        <f>IF(BI363=0,0,IF(BK363-BL363=0,0,MIN(BK363-BL363,$D$1-$C363-SUMIF($J$15:BM$15,"Snowball",$J363:BM363))))</f>
        <v>0</v>
      </c>
      <c r="BO363" s="3">
        <f t="shared" si="668"/>
        <v>0</v>
      </c>
      <c r="BP363" s="104">
        <f t="shared" si="711"/>
        <v>0</v>
      </c>
      <c r="BQ363" s="3">
        <f t="shared" si="712"/>
        <v>0</v>
      </c>
      <c r="BR363" s="3">
        <f t="shared" si="713"/>
        <v>0</v>
      </c>
      <c r="BS363" s="3">
        <f t="shared" si="638"/>
        <v>0</v>
      </c>
      <c r="BT363" s="3">
        <f t="shared" si="639"/>
        <v>0</v>
      </c>
      <c r="BU363" s="3">
        <f>IF(BP363=0,0,IF(BR363-BS363=0,0,MIN(BR363-BS363,$D$1-$C363-SUMIF($J$15:BT$15,"Snowball",$J363:BT363))))</f>
        <v>0</v>
      </c>
      <c r="BV363" s="3">
        <f t="shared" si="669"/>
        <v>0</v>
      </c>
      <c r="BW363" s="104">
        <f t="shared" si="714"/>
        <v>0</v>
      </c>
      <c r="BX363" s="3">
        <f t="shared" si="715"/>
        <v>0</v>
      </c>
      <c r="BY363" s="3">
        <f t="shared" si="716"/>
        <v>0</v>
      </c>
      <c r="BZ363" s="3">
        <f t="shared" si="640"/>
        <v>0</v>
      </c>
      <c r="CA363" s="3">
        <f t="shared" si="641"/>
        <v>0</v>
      </c>
      <c r="CB363" s="3">
        <f>IF(BW363=0,0,IF(BY363-BZ363=0,0,MIN(BY363-BZ363,$D$1-$C363-SUMIF($J$15:CA$15,"Snowball",$J363:CA363))))</f>
        <v>0</v>
      </c>
      <c r="CC363" s="3">
        <f t="shared" si="670"/>
        <v>0</v>
      </c>
      <c r="CD363" s="104">
        <f t="shared" si="717"/>
        <v>0</v>
      </c>
      <c r="CE363" s="3">
        <f t="shared" si="718"/>
        <v>0</v>
      </c>
      <c r="CF363" s="3">
        <f t="shared" si="719"/>
        <v>0</v>
      </c>
      <c r="CG363" s="3">
        <f t="shared" si="642"/>
        <v>0</v>
      </c>
      <c r="CH363" s="3">
        <f t="shared" si="643"/>
        <v>0</v>
      </c>
      <c r="CI363" s="3">
        <f>IF(CD363=0,0,IF(CF363-CG363=0,0,MIN(CF363-CG363,$D$1-$C363-SUMIF($J$15:CH$15,"Snowball",$J363:CH363))))</f>
        <v>0</v>
      </c>
      <c r="CJ363" s="3">
        <f t="shared" si="671"/>
        <v>0</v>
      </c>
      <c r="CK363" s="104">
        <f t="shared" si="720"/>
        <v>0</v>
      </c>
      <c r="CL363" s="3">
        <f t="shared" si="721"/>
        <v>0</v>
      </c>
      <c r="CM363" s="3">
        <f t="shared" si="722"/>
        <v>0</v>
      </c>
      <c r="CN363" s="3">
        <f t="shared" si="644"/>
        <v>0</v>
      </c>
      <c r="CO363" s="3">
        <f t="shared" si="645"/>
        <v>0</v>
      </c>
      <c r="CP363" s="3">
        <f>IF(CK363=0,0,IF(CM363-CN363=0,0,MIN(CM363-CN363,$D$1-$C363-SUMIF($J$15:CO$15,"Snowball",$J363:CO363))))</f>
        <v>0</v>
      </c>
      <c r="CQ363" s="3">
        <f t="shared" si="672"/>
        <v>0</v>
      </c>
      <c r="CR363" s="104">
        <f t="shared" si="723"/>
        <v>0</v>
      </c>
      <c r="CS363" s="3">
        <f t="shared" si="724"/>
        <v>0</v>
      </c>
      <c r="CT363" s="3">
        <f t="shared" si="725"/>
        <v>0</v>
      </c>
      <c r="CU363" s="3">
        <f t="shared" si="646"/>
        <v>0</v>
      </c>
      <c r="CV363" s="3">
        <f t="shared" si="647"/>
        <v>0</v>
      </c>
      <c r="CW363" s="3">
        <f>IF(CR363=0,0,IF(CT363-CU363=0,0,MIN(CT363-CU363,$D$1-$C363-SUMIF($J$15:CV$15,"Snowball",$J363:CV363))))</f>
        <v>0</v>
      </c>
      <c r="CX363" s="3">
        <f t="shared" si="673"/>
        <v>0</v>
      </c>
      <c r="CY363" s="104">
        <f t="shared" si="726"/>
        <v>0</v>
      </c>
      <c r="CZ363" s="3">
        <f t="shared" si="727"/>
        <v>0</v>
      </c>
      <c r="DA363" s="3">
        <f t="shared" si="728"/>
        <v>0</v>
      </c>
      <c r="DB363" s="3">
        <f t="shared" si="648"/>
        <v>0</v>
      </c>
      <c r="DC363" s="3">
        <f t="shared" si="649"/>
        <v>0</v>
      </c>
      <c r="DD363" s="3">
        <f>IF(CY363=0,0,IF(DA363-DB363=0,0,MIN(DA363-DB363,$D$1-$C363-SUMIF($J$15:DC$15,"Snowball",$J363:DC363))))</f>
        <v>0</v>
      </c>
      <c r="DE363" s="3">
        <f t="shared" si="674"/>
        <v>0</v>
      </c>
      <c r="DF363" s="104">
        <f t="shared" si="729"/>
        <v>0</v>
      </c>
      <c r="DG363" s="3">
        <f t="shared" si="730"/>
        <v>0</v>
      </c>
      <c r="DH363" s="3">
        <f t="shared" si="731"/>
        <v>0</v>
      </c>
      <c r="DI363" s="3">
        <f t="shared" si="650"/>
        <v>0</v>
      </c>
      <c r="DJ363" s="3">
        <f t="shared" si="651"/>
        <v>0</v>
      </c>
      <c r="DK363" s="3">
        <f>IF(DF363=0,0,IF(DH363-DI363=0,0,MIN(DH363-DI363,$D$1-$C363-SUMIF($J$15:DJ$15,"Snowball",$J363:DJ363))))</f>
        <v>0</v>
      </c>
      <c r="DL363" s="3">
        <f t="shared" si="675"/>
        <v>0</v>
      </c>
      <c r="DM363" s="104">
        <f t="shared" si="732"/>
        <v>0</v>
      </c>
      <c r="DN363" s="3">
        <f t="shared" si="733"/>
        <v>0</v>
      </c>
      <c r="DO363" s="3">
        <f t="shared" si="734"/>
        <v>0</v>
      </c>
      <c r="DP363" s="3">
        <f t="shared" si="652"/>
        <v>0</v>
      </c>
      <c r="DQ363" s="3">
        <f t="shared" si="653"/>
        <v>0</v>
      </c>
      <c r="DR363" s="3">
        <f>IF(DM363=0,0,IF(DO363-DP363=0,0,MIN(DO363-DP363,$D$1-$C363-SUMIF($J$15:DQ$15,"Snowball",$J363:DQ363))))</f>
        <v>0</v>
      </c>
      <c r="DS363" s="3">
        <f t="shared" si="676"/>
        <v>0</v>
      </c>
      <c r="DT363" s="104">
        <f t="shared" si="735"/>
        <v>0</v>
      </c>
      <c r="DU363" s="3">
        <f t="shared" si="736"/>
        <v>0</v>
      </c>
      <c r="DV363" s="3">
        <f t="shared" si="737"/>
        <v>0</v>
      </c>
      <c r="DW363" s="3">
        <f t="shared" si="654"/>
        <v>0</v>
      </c>
      <c r="DX363" s="3">
        <f t="shared" si="655"/>
        <v>0</v>
      </c>
      <c r="DY363" s="3">
        <f>IF(DT363=0,0,IF(DV363-DW363=0,0,MIN(DV363-DW363,$D$1-$C363-SUMIF($J$15:DX$15,"Snowball",$J363:DX363))))</f>
        <v>0</v>
      </c>
      <c r="DZ363" s="3">
        <f t="shared" si="677"/>
        <v>0</v>
      </c>
      <c r="EA363" s="104">
        <f t="shared" si="738"/>
        <v>0</v>
      </c>
      <c r="EB363" s="3">
        <f t="shared" si="739"/>
        <v>0</v>
      </c>
      <c r="EC363" s="3">
        <f t="shared" si="740"/>
        <v>0</v>
      </c>
      <c r="ED363" s="3">
        <f t="shared" si="656"/>
        <v>0</v>
      </c>
      <c r="EE363" s="3">
        <f t="shared" si="657"/>
        <v>0</v>
      </c>
      <c r="EF363" s="3">
        <f>IF(EA363=0,0,IF(EC363-ED363=0,0,MIN(EC363-ED363,$D$1-$C363-SUMIF($J$15:EE$15,"Snowball",$J363:EE363))))</f>
        <v>0</v>
      </c>
      <c r="EG363" s="3">
        <f t="shared" si="678"/>
        <v>0</v>
      </c>
      <c r="EH363" s="104">
        <f t="shared" si="741"/>
        <v>0</v>
      </c>
      <c r="EI363" s="3">
        <f t="shared" si="742"/>
        <v>0</v>
      </c>
      <c r="EJ363" s="3">
        <f t="shared" si="743"/>
        <v>0</v>
      </c>
      <c r="EK363" s="3">
        <f t="shared" si="658"/>
        <v>0</v>
      </c>
      <c r="EL363" s="3">
        <f t="shared" si="659"/>
        <v>0</v>
      </c>
      <c r="EM363" s="3">
        <f>IF(EH363=0,0,IF(EJ363-EK363=0,0,MIN(EJ363-EK363,$D$1-$C363-SUMIF($J$15:EL$15,"Snowball",$J363:EL363))))</f>
        <v>0</v>
      </c>
      <c r="EN363" s="3">
        <f t="shared" si="679"/>
        <v>0</v>
      </c>
    </row>
    <row r="364" spans="1:144" x14ac:dyDescent="0.25">
      <c r="A364" s="1" t="s">
        <v>364</v>
      </c>
      <c r="B364" s="76">
        <f t="shared" si="680"/>
        <v>0</v>
      </c>
      <c r="C364" s="3">
        <f t="shared" si="681"/>
        <v>0</v>
      </c>
      <c r="D364" s="101">
        <f t="shared" si="682"/>
        <v>0</v>
      </c>
      <c r="E364" s="104">
        <f t="shared" si="683"/>
        <v>0</v>
      </c>
      <c r="F364" s="3">
        <f t="shared" si="684"/>
        <v>0</v>
      </c>
      <c r="G364" s="3">
        <f t="shared" si="685"/>
        <v>0</v>
      </c>
      <c r="H364" s="3">
        <f t="shared" si="620"/>
        <v>0</v>
      </c>
      <c r="I364" s="3">
        <f t="shared" si="621"/>
        <v>0</v>
      </c>
      <c r="J364" s="3">
        <f t="shared" si="686"/>
        <v>0</v>
      </c>
      <c r="K364" s="3">
        <f t="shared" si="660"/>
        <v>0</v>
      </c>
      <c r="L364" s="104">
        <f t="shared" si="687"/>
        <v>0</v>
      </c>
      <c r="M364" s="3">
        <f t="shared" si="688"/>
        <v>0</v>
      </c>
      <c r="N364" s="3">
        <f t="shared" si="689"/>
        <v>0</v>
      </c>
      <c r="O364" s="3">
        <f t="shared" si="622"/>
        <v>0</v>
      </c>
      <c r="P364" s="3">
        <f t="shared" si="623"/>
        <v>0</v>
      </c>
      <c r="Q364" s="3">
        <f>IF(L364=0,0,IF(N364-O364=0,0,MIN(N364-O364,$D$1-$C364-SUMIF($J$15:P$15,"Snowball",$J364:P364))))</f>
        <v>0</v>
      </c>
      <c r="R364" s="3">
        <f t="shared" si="661"/>
        <v>0</v>
      </c>
      <c r="S364" s="104">
        <f t="shared" si="690"/>
        <v>0</v>
      </c>
      <c r="T364" s="3">
        <f t="shared" si="691"/>
        <v>0</v>
      </c>
      <c r="U364" s="3">
        <f t="shared" si="692"/>
        <v>0</v>
      </c>
      <c r="V364" s="3">
        <f t="shared" si="624"/>
        <v>0</v>
      </c>
      <c r="W364" s="3">
        <f t="shared" si="625"/>
        <v>0</v>
      </c>
      <c r="X364" s="3">
        <f>IF(S364=0,0,IF(U364-V364=0,0,MIN(U364-V364,$D$1-$C364-SUMIF($J$15:W$15,"Snowball",$J364:W364))))</f>
        <v>0</v>
      </c>
      <c r="Y364" s="3">
        <f t="shared" si="662"/>
        <v>0</v>
      </c>
      <c r="Z364" s="104">
        <f t="shared" si="693"/>
        <v>0</v>
      </c>
      <c r="AA364" s="3">
        <f t="shared" si="694"/>
        <v>0</v>
      </c>
      <c r="AB364" s="3">
        <f t="shared" si="695"/>
        <v>0</v>
      </c>
      <c r="AC364" s="3">
        <f t="shared" si="626"/>
        <v>0</v>
      </c>
      <c r="AD364" s="3">
        <f t="shared" si="627"/>
        <v>0</v>
      </c>
      <c r="AE364" s="3">
        <f>IF(Z364=0,0,IF(AB364-AC364=0,0,MIN(AB364-AC364,$D$1-$C364-SUMIF($J$15:AD$15,"Snowball",$J364:AD364))))</f>
        <v>0</v>
      </c>
      <c r="AF364" s="3">
        <f t="shared" si="663"/>
        <v>0</v>
      </c>
      <c r="AG364" s="104">
        <f t="shared" si="696"/>
        <v>0</v>
      </c>
      <c r="AH364" s="3">
        <f t="shared" si="697"/>
        <v>0</v>
      </c>
      <c r="AI364" s="3">
        <f t="shared" si="698"/>
        <v>0</v>
      </c>
      <c r="AJ364" s="3">
        <f t="shared" si="628"/>
        <v>0</v>
      </c>
      <c r="AK364" s="3">
        <f t="shared" si="629"/>
        <v>0</v>
      </c>
      <c r="AL364" s="3">
        <f>IF(AG364=0,0,IF(AI364-AJ364=0,0,MIN(AI364-AJ364,$D$1-$C364-SUMIF($J$15:AK$15,"Snowball",$J364:AK364))))</f>
        <v>0</v>
      </c>
      <c r="AM364" s="3">
        <f t="shared" si="664"/>
        <v>0</v>
      </c>
      <c r="AN364" s="104">
        <f t="shared" si="699"/>
        <v>0</v>
      </c>
      <c r="AO364" s="3">
        <f t="shared" si="700"/>
        <v>0</v>
      </c>
      <c r="AP364" s="3">
        <f t="shared" si="701"/>
        <v>0</v>
      </c>
      <c r="AQ364" s="3">
        <f t="shared" si="630"/>
        <v>0</v>
      </c>
      <c r="AR364" s="3">
        <f t="shared" si="631"/>
        <v>0</v>
      </c>
      <c r="AS364" s="3">
        <f>IF(AN364=0,0,IF(AP364-AQ364=0,0,MIN(AP364-AQ364,$D$1-$C364-SUMIF($J$15:AR$15,"Snowball",$J364:AR364))))</f>
        <v>0</v>
      </c>
      <c r="AT364" s="3">
        <f t="shared" si="665"/>
        <v>0</v>
      </c>
      <c r="AU364" s="104">
        <f t="shared" si="702"/>
        <v>0</v>
      </c>
      <c r="AV364" s="3">
        <f t="shared" si="703"/>
        <v>0</v>
      </c>
      <c r="AW364" s="3">
        <f t="shared" si="704"/>
        <v>0</v>
      </c>
      <c r="AX364" s="3">
        <f t="shared" si="632"/>
        <v>0</v>
      </c>
      <c r="AY364" s="3">
        <f t="shared" si="633"/>
        <v>0</v>
      </c>
      <c r="AZ364" s="3">
        <f>IF(AU364=0,0,IF(AW364-AX364=0,0,MIN(AW364-AX364,$D$1-$C364-SUMIF($J$15:AY$15,"Snowball",$J364:AY364))))</f>
        <v>0</v>
      </c>
      <c r="BA364" s="3">
        <f t="shared" si="666"/>
        <v>0</v>
      </c>
      <c r="BB364" s="104">
        <f t="shared" si="705"/>
        <v>0</v>
      </c>
      <c r="BC364" s="3">
        <f t="shared" si="706"/>
        <v>0</v>
      </c>
      <c r="BD364" s="3">
        <f t="shared" si="707"/>
        <v>0</v>
      </c>
      <c r="BE364" s="3">
        <f t="shared" si="634"/>
        <v>0</v>
      </c>
      <c r="BF364" s="3">
        <f t="shared" si="635"/>
        <v>0</v>
      </c>
      <c r="BG364" s="3">
        <f>IF(BB364=0,0,IF(BD364-BE364=0,0,MIN(BD364-BE364,$D$1-$C364-SUMIF($J$15:BF$15,"Snowball",$J364:BF364))))</f>
        <v>0</v>
      </c>
      <c r="BH364" s="3">
        <f t="shared" si="667"/>
        <v>0</v>
      </c>
      <c r="BI364" s="104">
        <f t="shared" si="708"/>
        <v>0</v>
      </c>
      <c r="BJ364" s="3">
        <f t="shared" si="709"/>
        <v>0</v>
      </c>
      <c r="BK364" s="3">
        <f t="shared" si="710"/>
        <v>0</v>
      </c>
      <c r="BL364" s="3">
        <f t="shared" si="636"/>
        <v>0</v>
      </c>
      <c r="BM364" s="3">
        <f t="shared" si="637"/>
        <v>0</v>
      </c>
      <c r="BN364" s="3">
        <f>IF(BI364=0,0,IF(BK364-BL364=0,0,MIN(BK364-BL364,$D$1-$C364-SUMIF($J$15:BM$15,"Snowball",$J364:BM364))))</f>
        <v>0</v>
      </c>
      <c r="BO364" s="3">
        <f t="shared" si="668"/>
        <v>0</v>
      </c>
      <c r="BP364" s="104">
        <f t="shared" si="711"/>
        <v>0</v>
      </c>
      <c r="BQ364" s="3">
        <f t="shared" si="712"/>
        <v>0</v>
      </c>
      <c r="BR364" s="3">
        <f t="shared" si="713"/>
        <v>0</v>
      </c>
      <c r="BS364" s="3">
        <f t="shared" si="638"/>
        <v>0</v>
      </c>
      <c r="BT364" s="3">
        <f t="shared" si="639"/>
        <v>0</v>
      </c>
      <c r="BU364" s="3">
        <f>IF(BP364=0,0,IF(BR364-BS364=0,0,MIN(BR364-BS364,$D$1-$C364-SUMIF($J$15:BT$15,"Snowball",$J364:BT364))))</f>
        <v>0</v>
      </c>
      <c r="BV364" s="3">
        <f t="shared" si="669"/>
        <v>0</v>
      </c>
      <c r="BW364" s="104">
        <f t="shared" si="714"/>
        <v>0</v>
      </c>
      <c r="BX364" s="3">
        <f t="shared" si="715"/>
        <v>0</v>
      </c>
      <c r="BY364" s="3">
        <f t="shared" si="716"/>
        <v>0</v>
      </c>
      <c r="BZ364" s="3">
        <f t="shared" si="640"/>
        <v>0</v>
      </c>
      <c r="CA364" s="3">
        <f t="shared" si="641"/>
        <v>0</v>
      </c>
      <c r="CB364" s="3">
        <f>IF(BW364=0,0,IF(BY364-BZ364=0,0,MIN(BY364-BZ364,$D$1-$C364-SUMIF($J$15:CA$15,"Snowball",$J364:CA364))))</f>
        <v>0</v>
      </c>
      <c r="CC364" s="3">
        <f t="shared" si="670"/>
        <v>0</v>
      </c>
      <c r="CD364" s="104">
        <f t="shared" si="717"/>
        <v>0</v>
      </c>
      <c r="CE364" s="3">
        <f t="shared" si="718"/>
        <v>0</v>
      </c>
      <c r="CF364" s="3">
        <f t="shared" si="719"/>
        <v>0</v>
      </c>
      <c r="CG364" s="3">
        <f t="shared" si="642"/>
        <v>0</v>
      </c>
      <c r="CH364" s="3">
        <f t="shared" si="643"/>
        <v>0</v>
      </c>
      <c r="CI364" s="3">
        <f>IF(CD364=0,0,IF(CF364-CG364=0,0,MIN(CF364-CG364,$D$1-$C364-SUMIF($J$15:CH$15,"Snowball",$J364:CH364))))</f>
        <v>0</v>
      </c>
      <c r="CJ364" s="3">
        <f t="shared" si="671"/>
        <v>0</v>
      </c>
      <c r="CK364" s="104">
        <f t="shared" si="720"/>
        <v>0</v>
      </c>
      <c r="CL364" s="3">
        <f t="shared" si="721"/>
        <v>0</v>
      </c>
      <c r="CM364" s="3">
        <f t="shared" si="722"/>
        <v>0</v>
      </c>
      <c r="CN364" s="3">
        <f t="shared" si="644"/>
        <v>0</v>
      </c>
      <c r="CO364" s="3">
        <f t="shared" si="645"/>
        <v>0</v>
      </c>
      <c r="CP364" s="3">
        <f>IF(CK364=0,0,IF(CM364-CN364=0,0,MIN(CM364-CN364,$D$1-$C364-SUMIF($J$15:CO$15,"Snowball",$J364:CO364))))</f>
        <v>0</v>
      </c>
      <c r="CQ364" s="3">
        <f t="shared" si="672"/>
        <v>0</v>
      </c>
      <c r="CR364" s="104">
        <f t="shared" si="723"/>
        <v>0</v>
      </c>
      <c r="CS364" s="3">
        <f t="shared" si="724"/>
        <v>0</v>
      </c>
      <c r="CT364" s="3">
        <f t="shared" si="725"/>
        <v>0</v>
      </c>
      <c r="CU364" s="3">
        <f t="shared" si="646"/>
        <v>0</v>
      </c>
      <c r="CV364" s="3">
        <f t="shared" si="647"/>
        <v>0</v>
      </c>
      <c r="CW364" s="3">
        <f>IF(CR364=0,0,IF(CT364-CU364=0,0,MIN(CT364-CU364,$D$1-$C364-SUMIF($J$15:CV$15,"Snowball",$J364:CV364))))</f>
        <v>0</v>
      </c>
      <c r="CX364" s="3">
        <f t="shared" si="673"/>
        <v>0</v>
      </c>
      <c r="CY364" s="104">
        <f t="shared" si="726"/>
        <v>0</v>
      </c>
      <c r="CZ364" s="3">
        <f t="shared" si="727"/>
        <v>0</v>
      </c>
      <c r="DA364" s="3">
        <f t="shared" si="728"/>
        <v>0</v>
      </c>
      <c r="DB364" s="3">
        <f t="shared" si="648"/>
        <v>0</v>
      </c>
      <c r="DC364" s="3">
        <f t="shared" si="649"/>
        <v>0</v>
      </c>
      <c r="DD364" s="3">
        <f>IF(CY364=0,0,IF(DA364-DB364=0,0,MIN(DA364-DB364,$D$1-$C364-SUMIF($J$15:DC$15,"Snowball",$J364:DC364))))</f>
        <v>0</v>
      </c>
      <c r="DE364" s="3">
        <f t="shared" si="674"/>
        <v>0</v>
      </c>
      <c r="DF364" s="104">
        <f t="shared" si="729"/>
        <v>0</v>
      </c>
      <c r="DG364" s="3">
        <f t="shared" si="730"/>
        <v>0</v>
      </c>
      <c r="DH364" s="3">
        <f t="shared" si="731"/>
        <v>0</v>
      </c>
      <c r="DI364" s="3">
        <f t="shared" si="650"/>
        <v>0</v>
      </c>
      <c r="DJ364" s="3">
        <f t="shared" si="651"/>
        <v>0</v>
      </c>
      <c r="DK364" s="3">
        <f>IF(DF364=0,0,IF(DH364-DI364=0,0,MIN(DH364-DI364,$D$1-$C364-SUMIF($J$15:DJ$15,"Snowball",$J364:DJ364))))</f>
        <v>0</v>
      </c>
      <c r="DL364" s="3">
        <f t="shared" si="675"/>
        <v>0</v>
      </c>
      <c r="DM364" s="104">
        <f t="shared" si="732"/>
        <v>0</v>
      </c>
      <c r="DN364" s="3">
        <f t="shared" si="733"/>
        <v>0</v>
      </c>
      <c r="DO364" s="3">
        <f t="shared" si="734"/>
        <v>0</v>
      </c>
      <c r="DP364" s="3">
        <f t="shared" si="652"/>
        <v>0</v>
      </c>
      <c r="DQ364" s="3">
        <f t="shared" si="653"/>
        <v>0</v>
      </c>
      <c r="DR364" s="3">
        <f>IF(DM364=0,0,IF(DO364-DP364=0,0,MIN(DO364-DP364,$D$1-$C364-SUMIF($J$15:DQ$15,"Snowball",$J364:DQ364))))</f>
        <v>0</v>
      </c>
      <c r="DS364" s="3">
        <f t="shared" si="676"/>
        <v>0</v>
      </c>
      <c r="DT364" s="104">
        <f t="shared" si="735"/>
        <v>0</v>
      </c>
      <c r="DU364" s="3">
        <f t="shared" si="736"/>
        <v>0</v>
      </c>
      <c r="DV364" s="3">
        <f t="shared" si="737"/>
        <v>0</v>
      </c>
      <c r="DW364" s="3">
        <f t="shared" si="654"/>
        <v>0</v>
      </c>
      <c r="DX364" s="3">
        <f t="shared" si="655"/>
        <v>0</v>
      </c>
      <c r="DY364" s="3">
        <f>IF(DT364=0,0,IF(DV364-DW364=0,0,MIN(DV364-DW364,$D$1-$C364-SUMIF($J$15:DX$15,"Snowball",$J364:DX364))))</f>
        <v>0</v>
      </c>
      <c r="DZ364" s="3">
        <f t="shared" si="677"/>
        <v>0</v>
      </c>
      <c r="EA364" s="104">
        <f t="shared" si="738"/>
        <v>0</v>
      </c>
      <c r="EB364" s="3">
        <f t="shared" si="739"/>
        <v>0</v>
      </c>
      <c r="EC364" s="3">
        <f t="shared" si="740"/>
        <v>0</v>
      </c>
      <c r="ED364" s="3">
        <f t="shared" si="656"/>
        <v>0</v>
      </c>
      <c r="EE364" s="3">
        <f t="shared" si="657"/>
        <v>0</v>
      </c>
      <c r="EF364" s="3">
        <f>IF(EA364=0,0,IF(EC364-ED364=0,0,MIN(EC364-ED364,$D$1-$C364-SUMIF($J$15:EE$15,"Snowball",$J364:EE364))))</f>
        <v>0</v>
      </c>
      <c r="EG364" s="3">
        <f t="shared" si="678"/>
        <v>0</v>
      </c>
      <c r="EH364" s="104">
        <f t="shared" si="741"/>
        <v>0</v>
      </c>
      <c r="EI364" s="3">
        <f t="shared" si="742"/>
        <v>0</v>
      </c>
      <c r="EJ364" s="3">
        <f t="shared" si="743"/>
        <v>0</v>
      </c>
      <c r="EK364" s="3">
        <f t="shared" si="658"/>
        <v>0</v>
      </c>
      <c r="EL364" s="3">
        <f t="shared" si="659"/>
        <v>0</v>
      </c>
      <c r="EM364" s="3">
        <f>IF(EH364=0,0,IF(EJ364-EK364=0,0,MIN(EJ364-EK364,$D$1-$C364-SUMIF($J$15:EL$15,"Snowball",$J364:EL364))))</f>
        <v>0</v>
      </c>
      <c r="EN364" s="3">
        <f t="shared" si="679"/>
        <v>0</v>
      </c>
    </row>
    <row r="365" spans="1:144" x14ac:dyDescent="0.25">
      <c r="A365" s="1" t="s">
        <v>365</v>
      </c>
      <c r="B365" s="76">
        <f t="shared" si="680"/>
        <v>0</v>
      </c>
      <c r="C365" s="3">
        <f t="shared" si="681"/>
        <v>0</v>
      </c>
      <c r="D365" s="101">
        <f t="shared" si="682"/>
        <v>0</v>
      </c>
      <c r="E365" s="104">
        <f t="shared" si="683"/>
        <v>0</v>
      </c>
      <c r="F365" s="3">
        <f t="shared" si="684"/>
        <v>0</v>
      </c>
      <c r="G365" s="3">
        <f t="shared" si="685"/>
        <v>0</v>
      </c>
      <c r="H365" s="3">
        <f t="shared" si="620"/>
        <v>0</v>
      </c>
      <c r="I365" s="3">
        <f t="shared" si="621"/>
        <v>0</v>
      </c>
      <c r="J365" s="3">
        <f t="shared" si="686"/>
        <v>0</v>
      </c>
      <c r="K365" s="3">
        <f t="shared" si="660"/>
        <v>0</v>
      </c>
      <c r="L365" s="104">
        <f t="shared" si="687"/>
        <v>0</v>
      </c>
      <c r="M365" s="3">
        <f t="shared" si="688"/>
        <v>0</v>
      </c>
      <c r="N365" s="3">
        <f t="shared" si="689"/>
        <v>0</v>
      </c>
      <c r="O365" s="3">
        <f t="shared" si="622"/>
        <v>0</v>
      </c>
      <c r="P365" s="3">
        <f t="shared" si="623"/>
        <v>0</v>
      </c>
      <c r="Q365" s="3">
        <f>IF(L365=0,0,IF(N365-O365=0,0,MIN(N365-O365,$D$1-$C365-SUMIF($J$15:P$15,"Snowball",$J365:P365))))</f>
        <v>0</v>
      </c>
      <c r="R365" s="3">
        <f t="shared" si="661"/>
        <v>0</v>
      </c>
      <c r="S365" s="104">
        <f t="shared" si="690"/>
        <v>0</v>
      </c>
      <c r="T365" s="3">
        <f t="shared" si="691"/>
        <v>0</v>
      </c>
      <c r="U365" s="3">
        <f t="shared" si="692"/>
        <v>0</v>
      </c>
      <c r="V365" s="3">
        <f t="shared" si="624"/>
        <v>0</v>
      </c>
      <c r="W365" s="3">
        <f t="shared" si="625"/>
        <v>0</v>
      </c>
      <c r="X365" s="3">
        <f>IF(S365=0,0,IF(U365-V365=0,0,MIN(U365-V365,$D$1-$C365-SUMIF($J$15:W$15,"Snowball",$J365:W365))))</f>
        <v>0</v>
      </c>
      <c r="Y365" s="3">
        <f t="shared" si="662"/>
        <v>0</v>
      </c>
      <c r="Z365" s="104">
        <f t="shared" si="693"/>
        <v>0</v>
      </c>
      <c r="AA365" s="3">
        <f t="shared" si="694"/>
        <v>0</v>
      </c>
      <c r="AB365" s="3">
        <f t="shared" si="695"/>
        <v>0</v>
      </c>
      <c r="AC365" s="3">
        <f t="shared" si="626"/>
        <v>0</v>
      </c>
      <c r="AD365" s="3">
        <f t="shared" si="627"/>
        <v>0</v>
      </c>
      <c r="AE365" s="3">
        <f>IF(Z365=0,0,IF(AB365-AC365=0,0,MIN(AB365-AC365,$D$1-$C365-SUMIF($J$15:AD$15,"Snowball",$J365:AD365))))</f>
        <v>0</v>
      </c>
      <c r="AF365" s="3">
        <f t="shared" si="663"/>
        <v>0</v>
      </c>
      <c r="AG365" s="104">
        <f t="shared" si="696"/>
        <v>0</v>
      </c>
      <c r="AH365" s="3">
        <f t="shared" si="697"/>
        <v>0</v>
      </c>
      <c r="AI365" s="3">
        <f t="shared" si="698"/>
        <v>0</v>
      </c>
      <c r="AJ365" s="3">
        <f t="shared" si="628"/>
        <v>0</v>
      </c>
      <c r="AK365" s="3">
        <f t="shared" si="629"/>
        <v>0</v>
      </c>
      <c r="AL365" s="3">
        <f>IF(AG365=0,0,IF(AI365-AJ365=0,0,MIN(AI365-AJ365,$D$1-$C365-SUMIF($J$15:AK$15,"Snowball",$J365:AK365))))</f>
        <v>0</v>
      </c>
      <c r="AM365" s="3">
        <f t="shared" si="664"/>
        <v>0</v>
      </c>
      <c r="AN365" s="104">
        <f t="shared" si="699"/>
        <v>0</v>
      </c>
      <c r="AO365" s="3">
        <f t="shared" si="700"/>
        <v>0</v>
      </c>
      <c r="AP365" s="3">
        <f t="shared" si="701"/>
        <v>0</v>
      </c>
      <c r="AQ365" s="3">
        <f t="shared" si="630"/>
        <v>0</v>
      </c>
      <c r="AR365" s="3">
        <f t="shared" si="631"/>
        <v>0</v>
      </c>
      <c r="AS365" s="3">
        <f>IF(AN365=0,0,IF(AP365-AQ365=0,0,MIN(AP365-AQ365,$D$1-$C365-SUMIF($J$15:AR$15,"Snowball",$J365:AR365))))</f>
        <v>0</v>
      </c>
      <c r="AT365" s="3">
        <f t="shared" si="665"/>
        <v>0</v>
      </c>
      <c r="AU365" s="104">
        <f t="shared" si="702"/>
        <v>0</v>
      </c>
      <c r="AV365" s="3">
        <f t="shared" si="703"/>
        <v>0</v>
      </c>
      <c r="AW365" s="3">
        <f t="shared" si="704"/>
        <v>0</v>
      </c>
      <c r="AX365" s="3">
        <f t="shared" si="632"/>
        <v>0</v>
      </c>
      <c r="AY365" s="3">
        <f t="shared" si="633"/>
        <v>0</v>
      </c>
      <c r="AZ365" s="3">
        <f>IF(AU365=0,0,IF(AW365-AX365=0,0,MIN(AW365-AX365,$D$1-$C365-SUMIF($J$15:AY$15,"Snowball",$J365:AY365))))</f>
        <v>0</v>
      </c>
      <c r="BA365" s="3">
        <f t="shared" si="666"/>
        <v>0</v>
      </c>
      <c r="BB365" s="104">
        <f t="shared" si="705"/>
        <v>0</v>
      </c>
      <c r="BC365" s="3">
        <f t="shared" si="706"/>
        <v>0</v>
      </c>
      <c r="BD365" s="3">
        <f t="shared" si="707"/>
        <v>0</v>
      </c>
      <c r="BE365" s="3">
        <f t="shared" si="634"/>
        <v>0</v>
      </c>
      <c r="BF365" s="3">
        <f t="shared" si="635"/>
        <v>0</v>
      </c>
      <c r="BG365" s="3">
        <f>IF(BB365=0,0,IF(BD365-BE365=0,0,MIN(BD365-BE365,$D$1-$C365-SUMIF($J$15:BF$15,"Snowball",$J365:BF365))))</f>
        <v>0</v>
      </c>
      <c r="BH365" s="3">
        <f t="shared" si="667"/>
        <v>0</v>
      </c>
      <c r="BI365" s="104">
        <f t="shared" si="708"/>
        <v>0</v>
      </c>
      <c r="BJ365" s="3">
        <f t="shared" si="709"/>
        <v>0</v>
      </c>
      <c r="BK365" s="3">
        <f t="shared" si="710"/>
        <v>0</v>
      </c>
      <c r="BL365" s="3">
        <f t="shared" si="636"/>
        <v>0</v>
      </c>
      <c r="BM365" s="3">
        <f t="shared" si="637"/>
        <v>0</v>
      </c>
      <c r="BN365" s="3">
        <f>IF(BI365=0,0,IF(BK365-BL365=0,0,MIN(BK365-BL365,$D$1-$C365-SUMIF($J$15:BM$15,"Snowball",$J365:BM365))))</f>
        <v>0</v>
      </c>
      <c r="BO365" s="3">
        <f t="shared" si="668"/>
        <v>0</v>
      </c>
      <c r="BP365" s="104">
        <f t="shared" si="711"/>
        <v>0</v>
      </c>
      <c r="BQ365" s="3">
        <f t="shared" si="712"/>
        <v>0</v>
      </c>
      <c r="BR365" s="3">
        <f t="shared" si="713"/>
        <v>0</v>
      </c>
      <c r="BS365" s="3">
        <f t="shared" si="638"/>
        <v>0</v>
      </c>
      <c r="BT365" s="3">
        <f t="shared" si="639"/>
        <v>0</v>
      </c>
      <c r="BU365" s="3">
        <f>IF(BP365=0,0,IF(BR365-BS365=0,0,MIN(BR365-BS365,$D$1-$C365-SUMIF($J$15:BT$15,"Snowball",$J365:BT365))))</f>
        <v>0</v>
      </c>
      <c r="BV365" s="3">
        <f t="shared" si="669"/>
        <v>0</v>
      </c>
      <c r="BW365" s="104">
        <f t="shared" si="714"/>
        <v>0</v>
      </c>
      <c r="BX365" s="3">
        <f t="shared" si="715"/>
        <v>0</v>
      </c>
      <c r="BY365" s="3">
        <f t="shared" si="716"/>
        <v>0</v>
      </c>
      <c r="BZ365" s="3">
        <f t="shared" si="640"/>
        <v>0</v>
      </c>
      <c r="CA365" s="3">
        <f t="shared" si="641"/>
        <v>0</v>
      </c>
      <c r="CB365" s="3">
        <f>IF(BW365=0,0,IF(BY365-BZ365=0,0,MIN(BY365-BZ365,$D$1-$C365-SUMIF($J$15:CA$15,"Snowball",$J365:CA365))))</f>
        <v>0</v>
      </c>
      <c r="CC365" s="3">
        <f t="shared" si="670"/>
        <v>0</v>
      </c>
      <c r="CD365" s="104">
        <f t="shared" si="717"/>
        <v>0</v>
      </c>
      <c r="CE365" s="3">
        <f t="shared" si="718"/>
        <v>0</v>
      </c>
      <c r="CF365" s="3">
        <f t="shared" si="719"/>
        <v>0</v>
      </c>
      <c r="CG365" s="3">
        <f t="shared" si="642"/>
        <v>0</v>
      </c>
      <c r="CH365" s="3">
        <f t="shared" si="643"/>
        <v>0</v>
      </c>
      <c r="CI365" s="3">
        <f>IF(CD365=0,0,IF(CF365-CG365=0,0,MIN(CF365-CG365,$D$1-$C365-SUMIF($J$15:CH$15,"Snowball",$J365:CH365))))</f>
        <v>0</v>
      </c>
      <c r="CJ365" s="3">
        <f t="shared" si="671"/>
        <v>0</v>
      </c>
      <c r="CK365" s="104">
        <f t="shared" si="720"/>
        <v>0</v>
      </c>
      <c r="CL365" s="3">
        <f t="shared" si="721"/>
        <v>0</v>
      </c>
      <c r="CM365" s="3">
        <f t="shared" si="722"/>
        <v>0</v>
      </c>
      <c r="CN365" s="3">
        <f t="shared" si="644"/>
        <v>0</v>
      </c>
      <c r="CO365" s="3">
        <f t="shared" si="645"/>
        <v>0</v>
      </c>
      <c r="CP365" s="3">
        <f>IF(CK365=0,0,IF(CM365-CN365=0,0,MIN(CM365-CN365,$D$1-$C365-SUMIF($J$15:CO$15,"Snowball",$J365:CO365))))</f>
        <v>0</v>
      </c>
      <c r="CQ365" s="3">
        <f t="shared" si="672"/>
        <v>0</v>
      </c>
      <c r="CR365" s="104">
        <f t="shared" si="723"/>
        <v>0</v>
      </c>
      <c r="CS365" s="3">
        <f t="shared" si="724"/>
        <v>0</v>
      </c>
      <c r="CT365" s="3">
        <f t="shared" si="725"/>
        <v>0</v>
      </c>
      <c r="CU365" s="3">
        <f t="shared" si="646"/>
        <v>0</v>
      </c>
      <c r="CV365" s="3">
        <f t="shared" si="647"/>
        <v>0</v>
      </c>
      <c r="CW365" s="3">
        <f>IF(CR365=0,0,IF(CT365-CU365=0,0,MIN(CT365-CU365,$D$1-$C365-SUMIF($J$15:CV$15,"Snowball",$J365:CV365))))</f>
        <v>0</v>
      </c>
      <c r="CX365" s="3">
        <f t="shared" si="673"/>
        <v>0</v>
      </c>
      <c r="CY365" s="104">
        <f t="shared" si="726"/>
        <v>0</v>
      </c>
      <c r="CZ365" s="3">
        <f t="shared" si="727"/>
        <v>0</v>
      </c>
      <c r="DA365" s="3">
        <f t="shared" si="728"/>
        <v>0</v>
      </c>
      <c r="DB365" s="3">
        <f t="shared" si="648"/>
        <v>0</v>
      </c>
      <c r="DC365" s="3">
        <f t="shared" si="649"/>
        <v>0</v>
      </c>
      <c r="DD365" s="3">
        <f>IF(CY365=0,0,IF(DA365-DB365=0,0,MIN(DA365-DB365,$D$1-$C365-SUMIF($J$15:DC$15,"Snowball",$J365:DC365))))</f>
        <v>0</v>
      </c>
      <c r="DE365" s="3">
        <f t="shared" si="674"/>
        <v>0</v>
      </c>
      <c r="DF365" s="104">
        <f t="shared" si="729"/>
        <v>0</v>
      </c>
      <c r="DG365" s="3">
        <f t="shared" si="730"/>
        <v>0</v>
      </c>
      <c r="DH365" s="3">
        <f t="shared" si="731"/>
        <v>0</v>
      </c>
      <c r="DI365" s="3">
        <f t="shared" si="650"/>
        <v>0</v>
      </c>
      <c r="DJ365" s="3">
        <f t="shared" si="651"/>
        <v>0</v>
      </c>
      <c r="DK365" s="3">
        <f>IF(DF365=0,0,IF(DH365-DI365=0,0,MIN(DH365-DI365,$D$1-$C365-SUMIF($J$15:DJ$15,"Snowball",$J365:DJ365))))</f>
        <v>0</v>
      </c>
      <c r="DL365" s="3">
        <f t="shared" si="675"/>
        <v>0</v>
      </c>
      <c r="DM365" s="104">
        <f t="shared" si="732"/>
        <v>0</v>
      </c>
      <c r="DN365" s="3">
        <f t="shared" si="733"/>
        <v>0</v>
      </c>
      <c r="DO365" s="3">
        <f t="shared" si="734"/>
        <v>0</v>
      </c>
      <c r="DP365" s="3">
        <f t="shared" si="652"/>
        <v>0</v>
      </c>
      <c r="DQ365" s="3">
        <f t="shared" si="653"/>
        <v>0</v>
      </c>
      <c r="DR365" s="3">
        <f>IF(DM365=0,0,IF(DO365-DP365=0,0,MIN(DO365-DP365,$D$1-$C365-SUMIF($J$15:DQ$15,"Snowball",$J365:DQ365))))</f>
        <v>0</v>
      </c>
      <c r="DS365" s="3">
        <f t="shared" si="676"/>
        <v>0</v>
      </c>
      <c r="DT365" s="104">
        <f t="shared" si="735"/>
        <v>0</v>
      </c>
      <c r="DU365" s="3">
        <f t="shared" si="736"/>
        <v>0</v>
      </c>
      <c r="DV365" s="3">
        <f t="shared" si="737"/>
        <v>0</v>
      </c>
      <c r="DW365" s="3">
        <f t="shared" si="654"/>
        <v>0</v>
      </c>
      <c r="DX365" s="3">
        <f t="shared" si="655"/>
        <v>0</v>
      </c>
      <c r="DY365" s="3">
        <f>IF(DT365=0,0,IF(DV365-DW365=0,0,MIN(DV365-DW365,$D$1-$C365-SUMIF($J$15:DX$15,"Snowball",$J365:DX365))))</f>
        <v>0</v>
      </c>
      <c r="DZ365" s="3">
        <f t="shared" si="677"/>
        <v>0</v>
      </c>
      <c r="EA365" s="104">
        <f t="shared" si="738"/>
        <v>0</v>
      </c>
      <c r="EB365" s="3">
        <f t="shared" si="739"/>
        <v>0</v>
      </c>
      <c r="EC365" s="3">
        <f t="shared" si="740"/>
        <v>0</v>
      </c>
      <c r="ED365" s="3">
        <f t="shared" si="656"/>
        <v>0</v>
      </c>
      <c r="EE365" s="3">
        <f t="shared" si="657"/>
        <v>0</v>
      </c>
      <c r="EF365" s="3">
        <f>IF(EA365=0,0,IF(EC365-ED365=0,0,MIN(EC365-ED365,$D$1-$C365-SUMIF($J$15:EE$15,"Snowball",$J365:EE365))))</f>
        <v>0</v>
      </c>
      <c r="EG365" s="3">
        <f t="shared" si="678"/>
        <v>0</v>
      </c>
      <c r="EH365" s="104">
        <f t="shared" si="741"/>
        <v>0</v>
      </c>
      <c r="EI365" s="3">
        <f t="shared" si="742"/>
        <v>0</v>
      </c>
      <c r="EJ365" s="3">
        <f t="shared" si="743"/>
        <v>0</v>
      </c>
      <c r="EK365" s="3">
        <f t="shared" si="658"/>
        <v>0</v>
      </c>
      <c r="EL365" s="3">
        <f t="shared" si="659"/>
        <v>0</v>
      </c>
      <c r="EM365" s="3">
        <f>IF(EH365=0,0,IF(EJ365-EK365=0,0,MIN(EJ365-EK365,$D$1-$C365-SUMIF($J$15:EL$15,"Snowball",$J365:EL365))))</f>
        <v>0</v>
      </c>
      <c r="EN365" s="3">
        <f t="shared" si="679"/>
        <v>0</v>
      </c>
    </row>
    <row r="366" spans="1:144" x14ac:dyDescent="0.25">
      <c r="A366" s="1" t="s">
        <v>366</v>
      </c>
      <c r="B366" s="76">
        <f t="shared" si="680"/>
        <v>0</v>
      </c>
      <c r="C366" s="3">
        <f t="shared" si="681"/>
        <v>0</v>
      </c>
      <c r="D366" s="101">
        <f t="shared" si="682"/>
        <v>0</v>
      </c>
      <c r="E366" s="104">
        <f t="shared" si="683"/>
        <v>0</v>
      </c>
      <c r="F366" s="3">
        <f t="shared" si="684"/>
        <v>0</v>
      </c>
      <c r="G366" s="3">
        <f t="shared" si="685"/>
        <v>0</v>
      </c>
      <c r="H366" s="3">
        <f t="shared" si="620"/>
        <v>0</v>
      </c>
      <c r="I366" s="3">
        <f t="shared" si="621"/>
        <v>0</v>
      </c>
      <c r="J366" s="3">
        <f t="shared" si="686"/>
        <v>0</v>
      </c>
      <c r="K366" s="3">
        <f t="shared" si="660"/>
        <v>0</v>
      </c>
      <c r="L366" s="104">
        <f t="shared" si="687"/>
        <v>0</v>
      </c>
      <c r="M366" s="3">
        <f t="shared" si="688"/>
        <v>0</v>
      </c>
      <c r="N366" s="3">
        <f t="shared" si="689"/>
        <v>0</v>
      </c>
      <c r="O366" s="3">
        <f t="shared" si="622"/>
        <v>0</v>
      </c>
      <c r="P366" s="3">
        <f t="shared" si="623"/>
        <v>0</v>
      </c>
      <c r="Q366" s="3">
        <f>IF(L366=0,0,IF(N366-O366=0,0,MIN(N366-O366,$D$1-$C366-SUMIF($J$15:P$15,"Snowball",$J366:P366))))</f>
        <v>0</v>
      </c>
      <c r="R366" s="3">
        <f t="shared" si="661"/>
        <v>0</v>
      </c>
      <c r="S366" s="104">
        <f t="shared" si="690"/>
        <v>0</v>
      </c>
      <c r="T366" s="3">
        <f t="shared" si="691"/>
        <v>0</v>
      </c>
      <c r="U366" s="3">
        <f t="shared" si="692"/>
        <v>0</v>
      </c>
      <c r="V366" s="3">
        <f t="shared" si="624"/>
        <v>0</v>
      </c>
      <c r="W366" s="3">
        <f t="shared" si="625"/>
        <v>0</v>
      </c>
      <c r="X366" s="3">
        <f>IF(S366=0,0,IF(U366-V366=0,0,MIN(U366-V366,$D$1-$C366-SUMIF($J$15:W$15,"Snowball",$J366:W366))))</f>
        <v>0</v>
      </c>
      <c r="Y366" s="3">
        <f t="shared" si="662"/>
        <v>0</v>
      </c>
      <c r="Z366" s="104">
        <f t="shared" si="693"/>
        <v>0</v>
      </c>
      <c r="AA366" s="3">
        <f t="shared" si="694"/>
        <v>0</v>
      </c>
      <c r="AB366" s="3">
        <f t="shared" si="695"/>
        <v>0</v>
      </c>
      <c r="AC366" s="3">
        <f t="shared" si="626"/>
        <v>0</v>
      </c>
      <c r="AD366" s="3">
        <f t="shared" si="627"/>
        <v>0</v>
      </c>
      <c r="AE366" s="3">
        <f>IF(Z366=0,0,IF(AB366-AC366=0,0,MIN(AB366-AC366,$D$1-$C366-SUMIF($J$15:AD$15,"Snowball",$J366:AD366))))</f>
        <v>0</v>
      </c>
      <c r="AF366" s="3">
        <f t="shared" si="663"/>
        <v>0</v>
      </c>
      <c r="AG366" s="104">
        <f t="shared" si="696"/>
        <v>0</v>
      </c>
      <c r="AH366" s="3">
        <f t="shared" si="697"/>
        <v>0</v>
      </c>
      <c r="AI366" s="3">
        <f t="shared" si="698"/>
        <v>0</v>
      </c>
      <c r="AJ366" s="3">
        <f t="shared" si="628"/>
        <v>0</v>
      </c>
      <c r="AK366" s="3">
        <f t="shared" si="629"/>
        <v>0</v>
      </c>
      <c r="AL366" s="3">
        <f>IF(AG366=0,0,IF(AI366-AJ366=0,0,MIN(AI366-AJ366,$D$1-$C366-SUMIF($J$15:AK$15,"Snowball",$J366:AK366))))</f>
        <v>0</v>
      </c>
      <c r="AM366" s="3">
        <f t="shared" si="664"/>
        <v>0</v>
      </c>
      <c r="AN366" s="104">
        <f t="shared" si="699"/>
        <v>0</v>
      </c>
      <c r="AO366" s="3">
        <f t="shared" si="700"/>
        <v>0</v>
      </c>
      <c r="AP366" s="3">
        <f t="shared" si="701"/>
        <v>0</v>
      </c>
      <c r="AQ366" s="3">
        <f t="shared" si="630"/>
        <v>0</v>
      </c>
      <c r="AR366" s="3">
        <f t="shared" si="631"/>
        <v>0</v>
      </c>
      <c r="AS366" s="3">
        <f>IF(AN366=0,0,IF(AP366-AQ366=0,0,MIN(AP366-AQ366,$D$1-$C366-SUMIF($J$15:AR$15,"Snowball",$J366:AR366))))</f>
        <v>0</v>
      </c>
      <c r="AT366" s="3">
        <f t="shared" si="665"/>
        <v>0</v>
      </c>
      <c r="AU366" s="104">
        <f t="shared" si="702"/>
        <v>0</v>
      </c>
      <c r="AV366" s="3">
        <f t="shared" si="703"/>
        <v>0</v>
      </c>
      <c r="AW366" s="3">
        <f t="shared" si="704"/>
        <v>0</v>
      </c>
      <c r="AX366" s="3">
        <f t="shared" si="632"/>
        <v>0</v>
      </c>
      <c r="AY366" s="3">
        <f t="shared" si="633"/>
        <v>0</v>
      </c>
      <c r="AZ366" s="3">
        <f>IF(AU366=0,0,IF(AW366-AX366=0,0,MIN(AW366-AX366,$D$1-$C366-SUMIF($J$15:AY$15,"Snowball",$J366:AY366))))</f>
        <v>0</v>
      </c>
      <c r="BA366" s="3">
        <f t="shared" si="666"/>
        <v>0</v>
      </c>
      <c r="BB366" s="104">
        <f t="shared" si="705"/>
        <v>0</v>
      </c>
      <c r="BC366" s="3">
        <f t="shared" si="706"/>
        <v>0</v>
      </c>
      <c r="BD366" s="3">
        <f t="shared" si="707"/>
        <v>0</v>
      </c>
      <c r="BE366" s="3">
        <f t="shared" si="634"/>
        <v>0</v>
      </c>
      <c r="BF366" s="3">
        <f t="shared" si="635"/>
        <v>0</v>
      </c>
      <c r="BG366" s="3">
        <f>IF(BB366=0,0,IF(BD366-BE366=0,0,MIN(BD366-BE366,$D$1-$C366-SUMIF($J$15:BF$15,"Snowball",$J366:BF366))))</f>
        <v>0</v>
      </c>
      <c r="BH366" s="3">
        <f t="shared" si="667"/>
        <v>0</v>
      </c>
      <c r="BI366" s="104">
        <f t="shared" si="708"/>
        <v>0</v>
      </c>
      <c r="BJ366" s="3">
        <f t="shared" si="709"/>
        <v>0</v>
      </c>
      <c r="BK366" s="3">
        <f t="shared" si="710"/>
        <v>0</v>
      </c>
      <c r="BL366" s="3">
        <f t="shared" si="636"/>
        <v>0</v>
      </c>
      <c r="BM366" s="3">
        <f t="shared" si="637"/>
        <v>0</v>
      </c>
      <c r="BN366" s="3">
        <f>IF(BI366=0,0,IF(BK366-BL366=0,0,MIN(BK366-BL366,$D$1-$C366-SUMIF($J$15:BM$15,"Snowball",$J366:BM366))))</f>
        <v>0</v>
      </c>
      <c r="BO366" s="3">
        <f t="shared" si="668"/>
        <v>0</v>
      </c>
      <c r="BP366" s="104">
        <f t="shared" si="711"/>
        <v>0</v>
      </c>
      <c r="BQ366" s="3">
        <f t="shared" si="712"/>
        <v>0</v>
      </c>
      <c r="BR366" s="3">
        <f t="shared" si="713"/>
        <v>0</v>
      </c>
      <c r="BS366" s="3">
        <f t="shared" si="638"/>
        <v>0</v>
      </c>
      <c r="BT366" s="3">
        <f t="shared" si="639"/>
        <v>0</v>
      </c>
      <c r="BU366" s="3">
        <f>IF(BP366=0,0,IF(BR366-BS366=0,0,MIN(BR366-BS366,$D$1-$C366-SUMIF($J$15:BT$15,"Snowball",$J366:BT366))))</f>
        <v>0</v>
      </c>
      <c r="BV366" s="3">
        <f t="shared" si="669"/>
        <v>0</v>
      </c>
      <c r="BW366" s="104">
        <f t="shared" si="714"/>
        <v>0</v>
      </c>
      <c r="BX366" s="3">
        <f t="shared" si="715"/>
        <v>0</v>
      </c>
      <c r="BY366" s="3">
        <f t="shared" si="716"/>
        <v>0</v>
      </c>
      <c r="BZ366" s="3">
        <f t="shared" si="640"/>
        <v>0</v>
      </c>
      <c r="CA366" s="3">
        <f t="shared" si="641"/>
        <v>0</v>
      </c>
      <c r="CB366" s="3">
        <f>IF(BW366=0,0,IF(BY366-BZ366=0,0,MIN(BY366-BZ366,$D$1-$C366-SUMIF($J$15:CA$15,"Snowball",$J366:CA366))))</f>
        <v>0</v>
      </c>
      <c r="CC366" s="3">
        <f t="shared" si="670"/>
        <v>0</v>
      </c>
      <c r="CD366" s="104">
        <f t="shared" si="717"/>
        <v>0</v>
      </c>
      <c r="CE366" s="3">
        <f t="shared" si="718"/>
        <v>0</v>
      </c>
      <c r="CF366" s="3">
        <f t="shared" si="719"/>
        <v>0</v>
      </c>
      <c r="CG366" s="3">
        <f t="shared" si="642"/>
        <v>0</v>
      </c>
      <c r="CH366" s="3">
        <f t="shared" si="643"/>
        <v>0</v>
      </c>
      <c r="CI366" s="3">
        <f>IF(CD366=0,0,IF(CF366-CG366=0,0,MIN(CF366-CG366,$D$1-$C366-SUMIF($J$15:CH$15,"Snowball",$J366:CH366))))</f>
        <v>0</v>
      </c>
      <c r="CJ366" s="3">
        <f t="shared" si="671"/>
        <v>0</v>
      </c>
      <c r="CK366" s="104">
        <f t="shared" si="720"/>
        <v>0</v>
      </c>
      <c r="CL366" s="3">
        <f t="shared" si="721"/>
        <v>0</v>
      </c>
      <c r="CM366" s="3">
        <f t="shared" si="722"/>
        <v>0</v>
      </c>
      <c r="CN366" s="3">
        <f t="shared" si="644"/>
        <v>0</v>
      </c>
      <c r="CO366" s="3">
        <f t="shared" si="645"/>
        <v>0</v>
      </c>
      <c r="CP366" s="3">
        <f>IF(CK366=0,0,IF(CM366-CN366=0,0,MIN(CM366-CN366,$D$1-$C366-SUMIF($J$15:CO$15,"Snowball",$J366:CO366))))</f>
        <v>0</v>
      </c>
      <c r="CQ366" s="3">
        <f t="shared" si="672"/>
        <v>0</v>
      </c>
      <c r="CR366" s="104">
        <f t="shared" si="723"/>
        <v>0</v>
      </c>
      <c r="CS366" s="3">
        <f t="shared" si="724"/>
        <v>0</v>
      </c>
      <c r="CT366" s="3">
        <f t="shared" si="725"/>
        <v>0</v>
      </c>
      <c r="CU366" s="3">
        <f t="shared" si="646"/>
        <v>0</v>
      </c>
      <c r="CV366" s="3">
        <f t="shared" si="647"/>
        <v>0</v>
      </c>
      <c r="CW366" s="3">
        <f>IF(CR366=0,0,IF(CT366-CU366=0,0,MIN(CT366-CU366,$D$1-$C366-SUMIF($J$15:CV$15,"Snowball",$J366:CV366))))</f>
        <v>0</v>
      </c>
      <c r="CX366" s="3">
        <f t="shared" si="673"/>
        <v>0</v>
      </c>
      <c r="CY366" s="104">
        <f t="shared" si="726"/>
        <v>0</v>
      </c>
      <c r="CZ366" s="3">
        <f t="shared" si="727"/>
        <v>0</v>
      </c>
      <c r="DA366" s="3">
        <f t="shared" si="728"/>
        <v>0</v>
      </c>
      <c r="DB366" s="3">
        <f t="shared" si="648"/>
        <v>0</v>
      </c>
      <c r="DC366" s="3">
        <f t="shared" si="649"/>
        <v>0</v>
      </c>
      <c r="DD366" s="3">
        <f>IF(CY366=0,0,IF(DA366-DB366=0,0,MIN(DA366-DB366,$D$1-$C366-SUMIF($J$15:DC$15,"Snowball",$J366:DC366))))</f>
        <v>0</v>
      </c>
      <c r="DE366" s="3">
        <f t="shared" si="674"/>
        <v>0</v>
      </c>
      <c r="DF366" s="104">
        <f t="shared" si="729"/>
        <v>0</v>
      </c>
      <c r="DG366" s="3">
        <f t="shared" si="730"/>
        <v>0</v>
      </c>
      <c r="DH366" s="3">
        <f t="shared" si="731"/>
        <v>0</v>
      </c>
      <c r="DI366" s="3">
        <f t="shared" si="650"/>
        <v>0</v>
      </c>
      <c r="DJ366" s="3">
        <f t="shared" si="651"/>
        <v>0</v>
      </c>
      <c r="DK366" s="3">
        <f>IF(DF366=0,0,IF(DH366-DI366=0,0,MIN(DH366-DI366,$D$1-$C366-SUMIF($J$15:DJ$15,"Snowball",$J366:DJ366))))</f>
        <v>0</v>
      </c>
      <c r="DL366" s="3">
        <f t="shared" si="675"/>
        <v>0</v>
      </c>
      <c r="DM366" s="104">
        <f t="shared" si="732"/>
        <v>0</v>
      </c>
      <c r="DN366" s="3">
        <f t="shared" si="733"/>
        <v>0</v>
      </c>
      <c r="DO366" s="3">
        <f t="shared" si="734"/>
        <v>0</v>
      </c>
      <c r="DP366" s="3">
        <f t="shared" si="652"/>
        <v>0</v>
      </c>
      <c r="DQ366" s="3">
        <f t="shared" si="653"/>
        <v>0</v>
      </c>
      <c r="DR366" s="3">
        <f>IF(DM366=0,0,IF(DO366-DP366=0,0,MIN(DO366-DP366,$D$1-$C366-SUMIF($J$15:DQ$15,"Snowball",$J366:DQ366))))</f>
        <v>0</v>
      </c>
      <c r="DS366" s="3">
        <f t="shared" si="676"/>
        <v>0</v>
      </c>
      <c r="DT366" s="104">
        <f t="shared" si="735"/>
        <v>0</v>
      </c>
      <c r="DU366" s="3">
        <f t="shared" si="736"/>
        <v>0</v>
      </c>
      <c r="DV366" s="3">
        <f t="shared" si="737"/>
        <v>0</v>
      </c>
      <c r="DW366" s="3">
        <f t="shared" si="654"/>
        <v>0</v>
      </c>
      <c r="DX366" s="3">
        <f t="shared" si="655"/>
        <v>0</v>
      </c>
      <c r="DY366" s="3">
        <f>IF(DT366=0,0,IF(DV366-DW366=0,0,MIN(DV366-DW366,$D$1-$C366-SUMIF($J$15:DX$15,"Snowball",$J366:DX366))))</f>
        <v>0</v>
      </c>
      <c r="DZ366" s="3">
        <f t="shared" si="677"/>
        <v>0</v>
      </c>
      <c r="EA366" s="104">
        <f t="shared" si="738"/>
        <v>0</v>
      </c>
      <c r="EB366" s="3">
        <f t="shared" si="739"/>
        <v>0</v>
      </c>
      <c r="EC366" s="3">
        <f t="shared" si="740"/>
        <v>0</v>
      </c>
      <c r="ED366" s="3">
        <f t="shared" si="656"/>
        <v>0</v>
      </c>
      <c r="EE366" s="3">
        <f t="shared" si="657"/>
        <v>0</v>
      </c>
      <c r="EF366" s="3">
        <f>IF(EA366=0,0,IF(EC366-ED366=0,0,MIN(EC366-ED366,$D$1-$C366-SUMIF($J$15:EE$15,"Snowball",$J366:EE366))))</f>
        <v>0</v>
      </c>
      <c r="EG366" s="3">
        <f t="shared" si="678"/>
        <v>0</v>
      </c>
      <c r="EH366" s="104">
        <f t="shared" si="741"/>
        <v>0</v>
      </c>
      <c r="EI366" s="3">
        <f t="shared" si="742"/>
        <v>0</v>
      </c>
      <c r="EJ366" s="3">
        <f t="shared" si="743"/>
        <v>0</v>
      </c>
      <c r="EK366" s="3">
        <f t="shared" si="658"/>
        <v>0</v>
      </c>
      <c r="EL366" s="3">
        <f t="shared" si="659"/>
        <v>0</v>
      </c>
      <c r="EM366" s="3">
        <f>IF(EH366=0,0,IF(EJ366-EK366=0,0,MIN(EJ366-EK366,$D$1-$C366-SUMIF($J$15:EL$15,"Snowball",$J366:EL366))))</f>
        <v>0</v>
      </c>
      <c r="EN366" s="3">
        <f t="shared" si="679"/>
        <v>0</v>
      </c>
    </row>
    <row r="367" spans="1:144" x14ac:dyDescent="0.25">
      <c r="A367" s="1" t="s">
        <v>367</v>
      </c>
      <c r="B367" s="76">
        <f t="shared" si="680"/>
        <v>0</v>
      </c>
      <c r="C367" s="3">
        <f t="shared" si="681"/>
        <v>0</v>
      </c>
      <c r="D367" s="101">
        <f t="shared" si="682"/>
        <v>0</v>
      </c>
      <c r="E367" s="104">
        <f t="shared" si="683"/>
        <v>0</v>
      </c>
      <c r="F367" s="3">
        <f t="shared" si="684"/>
        <v>0</v>
      </c>
      <c r="G367" s="3">
        <f t="shared" si="685"/>
        <v>0</v>
      </c>
      <c r="H367" s="3">
        <f t="shared" si="620"/>
        <v>0</v>
      </c>
      <c r="I367" s="3">
        <f t="shared" si="621"/>
        <v>0</v>
      </c>
      <c r="J367" s="3">
        <f t="shared" si="686"/>
        <v>0</v>
      </c>
      <c r="K367" s="3">
        <f t="shared" si="660"/>
        <v>0</v>
      </c>
      <c r="L367" s="104">
        <f t="shared" si="687"/>
        <v>0</v>
      </c>
      <c r="M367" s="3">
        <f t="shared" si="688"/>
        <v>0</v>
      </c>
      <c r="N367" s="3">
        <f t="shared" si="689"/>
        <v>0</v>
      </c>
      <c r="O367" s="3">
        <f t="shared" si="622"/>
        <v>0</v>
      </c>
      <c r="P367" s="3">
        <f t="shared" si="623"/>
        <v>0</v>
      </c>
      <c r="Q367" s="3">
        <f>IF(L367=0,0,IF(N367-O367=0,0,MIN(N367-O367,$D$1-$C367-SUMIF($J$15:P$15,"Snowball",$J367:P367))))</f>
        <v>0</v>
      </c>
      <c r="R367" s="3">
        <f t="shared" si="661"/>
        <v>0</v>
      </c>
      <c r="S367" s="104">
        <f t="shared" si="690"/>
        <v>0</v>
      </c>
      <c r="T367" s="3">
        <f t="shared" si="691"/>
        <v>0</v>
      </c>
      <c r="U367" s="3">
        <f t="shared" si="692"/>
        <v>0</v>
      </c>
      <c r="V367" s="3">
        <f t="shared" si="624"/>
        <v>0</v>
      </c>
      <c r="W367" s="3">
        <f t="shared" si="625"/>
        <v>0</v>
      </c>
      <c r="X367" s="3">
        <f>IF(S367=0,0,IF(U367-V367=0,0,MIN(U367-V367,$D$1-$C367-SUMIF($J$15:W$15,"Snowball",$J367:W367))))</f>
        <v>0</v>
      </c>
      <c r="Y367" s="3">
        <f t="shared" si="662"/>
        <v>0</v>
      </c>
      <c r="Z367" s="104">
        <f t="shared" si="693"/>
        <v>0</v>
      </c>
      <c r="AA367" s="3">
        <f t="shared" si="694"/>
        <v>0</v>
      </c>
      <c r="AB367" s="3">
        <f t="shared" si="695"/>
        <v>0</v>
      </c>
      <c r="AC367" s="3">
        <f t="shared" si="626"/>
        <v>0</v>
      </c>
      <c r="AD367" s="3">
        <f t="shared" si="627"/>
        <v>0</v>
      </c>
      <c r="AE367" s="3">
        <f>IF(Z367=0,0,IF(AB367-AC367=0,0,MIN(AB367-AC367,$D$1-$C367-SUMIF($J$15:AD$15,"Snowball",$J367:AD367))))</f>
        <v>0</v>
      </c>
      <c r="AF367" s="3">
        <f t="shared" si="663"/>
        <v>0</v>
      </c>
      <c r="AG367" s="104">
        <f t="shared" si="696"/>
        <v>0</v>
      </c>
      <c r="AH367" s="3">
        <f t="shared" si="697"/>
        <v>0</v>
      </c>
      <c r="AI367" s="3">
        <f t="shared" si="698"/>
        <v>0</v>
      </c>
      <c r="AJ367" s="3">
        <f t="shared" si="628"/>
        <v>0</v>
      </c>
      <c r="AK367" s="3">
        <f t="shared" si="629"/>
        <v>0</v>
      </c>
      <c r="AL367" s="3">
        <f>IF(AG367=0,0,IF(AI367-AJ367=0,0,MIN(AI367-AJ367,$D$1-$C367-SUMIF($J$15:AK$15,"Snowball",$J367:AK367))))</f>
        <v>0</v>
      </c>
      <c r="AM367" s="3">
        <f t="shared" si="664"/>
        <v>0</v>
      </c>
      <c r="AN367" s="104">
        <f t="shared" si="699"/>
        <v>0</v>
      </c>
      <c r="AO367" s="3">
        <f t="shared" si="700"/>
        <v>0</v>
      </c>
      <c r="AP367" s="3">
        <f t="shared" si="701"/>
        <v>0</v>
      </c>
      <c r="AQ367" s="3">
        <f t="shared" si="630"/>
        <v>0</v>
      </c>
      <c r="AR367" s="3">
        <f t="shared" si="631"/>
        <v>0</v>
      </c>
      <c r="AS367" s="3">
        <f>IF(AN367=0,0,IF(AP367-AQ367=0,0,MIN(AP367-AQ367,$D$1-$C367-SUMIF($J$15:AR$15,"Snowball",$J367:AR367))))</f>
        <v>0</v>
      </c>
      <c r="AT367" s="3">
        <f t="shared" si="665"/>
        <v>0</v>
      </c>
      <c r="AU367" s="104">
        <f t="shared" si="702"/>
        <v>0</v>
      </c>
      <c r="AV367" s="3">
        <f t="shared" si="703"/>
        <v>0</v>
      </c>
      <c r="AW367" s="3">
        <f t="shared" si="704"/>
        <v>0</v>
      </c>
      <c r="AX367" s="3">
        <f t="shared" si="632"/>
        <v>0</v>
      </c>
      <c r="AY367" s="3">
        <f t="shared" si="633"/>
        <v>0</v>
      </c>
      <c r="AZ367" s="3">
        <f>IF(AU367=0,0,IF(AW367-AX367=0,0,MIN(AW367-AX367,$D$1-$C367-SUMIF($J$15:AY$15,"Snowball",$J367:AY367))))</f>
        <v>0</v>
      </c>
      <c r="BA367" s="3">
        <f t="shared" si="666"/>
        <v>0</v>
      </c>
      <c r="BB367" s="104">
        <f t="shared" si="705"/>
        <v>0</v>
      </c>
      <c r="BC367" s="3">
        <f t="shared" si="706"/>
        <v>0</v>
      </c>
      <c r="BD367" s="3">
        <f t="shared" si="707"/>
        <v>0</v>
      </c>
      <c r="BE367" s="3">
        <f t="shared" si="634"/>
        <v>0</v>
      </c>
      <c r="BF367" s="3">
        <f t="shared" si="635"/>
        <v>0</v>
      </c>
      <c r="BG367" s="3">
        <f>IF(BB367=0,0,IF(BD367-BE367=0,0,MIN(BD367-BE367,$D$1-$C367-SUMIF($J$15:BF$15,"Snowball",$J367:BF367))))</f>
        <v>0</v>
      </c>
      <c r="BH367" s="3">
        <f t="shared" si="667"/>
        <v>0</v>
      </c>
      <c r="BI367" s="104">
        <f t="shared" si="708"/>
        <v>0</v>
      </c>
      <c r="BJ367" s="3">
        <f t="shared" si="709"/>
        <v>0</v>
      </c>
      <c r="BK367" s="3">
        <f t="shared" si="710"/>
        <v>0</v>
      </c>
      <c r="BL367" s="3">
        <f t="shared" si="636"/>
        <v>0</v>
      </c>
      <c r="BM367" s="3">
        <f t="shared" si="637"/>
        <v>0</v>
      </c>
      <c r="BN367" s="3">
        <f>IF(BI367=0,0,IF(BK367-BL367=0,0,MIN(BK367-BL367,$D$1-$C367-SUMIF($J$15:BM$15,"Snowball",$J367:BM367))))</f>
        <v>0</v>
      </c>
      <c r="BO367" s="3">
        <f t="shared" si="668"/>
        <v>0</v>
      </c>
      <c r="BP367" s="104">
        <f t="shared" si="711"/>
        <v>0</v>
      </c>
      <c r="BQ367" s="3">
        <f t="shared" si="712"/>
        <v>0</v>
      </c>
      <c r="BR367" s="3">
        <f t="shared" si="713"/>
        <v>0</v>
      </c>
      <c r="BS367" s="3">
        <f t="shared" si="638"/>
        <v>0</v>
      </c>
      <c r="BT367" s="3">
        <f t="shared" si="639"/>
        <v>0</v>
      </c>
      <c r="BU367" s="3">
        <f>IF(BP367=0,0,IF(BR367-BS367=0,0,MIN(BR367-BS367,$D$1-$C367-SUMIF($J$15:BT$15,"Snowball",$J367:BT367))))</f>
        <v>0</v>
      </c>
      <c r="BV367" s="3">
        <f t="shared" si="669"/>
        <v>0</v>
      </c>
      <c r="BW367" s="104">
        <f t="shared" si="714"/>
        <v>0</v>
      </c>
      <c r="BX367" s="3">
        <f t="shared" si="715"/>
        <v>0</v>
      </c>
      <c r="BY367" s="3">
        <f t="shared" si="716"/>
        <v>0</v>
      </c>
      <c r="BZ367" s="3">
        <f t="shared" si="640"/>
        <v>0</v>
      </c>
      <c r="CA367" s="3">
        <f t="shared" si="641"/>
        <v>0</v>
      </c>
      <c r="CB367" s="3">
        <f>IF(BW367=0,0,IF(BY367-BZ367=0,0,MIN(BY367-BZ367,$D$1-$C367-SUMIF($J$15:CA$15,"Snowball",$J367:CA367))))</f>
        <v>0</v>
      </c>
      <c r="CC367" s="3">
        <f t="shared" si="670"/>
        <v>0</v>
      </c>
      <c r="CD367" s="104">
        <f t="shared" si="717"/>
        <v>0</v>
      </c>
      <c r="CE367" s="3">
        <f t="shared" si="718"/>
        <v>0</v>
      </c>
      <c r="CF367" s="3">
        <f t="shared" si="719"/>
        <v>0</v>
      </c>
      <c r="CG367" s="3">
        <f t="shared" si="642"/>
        <v>0</v>
      </c>
      <c r="CH367" s="3">
        <f t="shared" si="643"/>
        <v>0</v>
      </c>
      <c r="CI367" s="3">
        <f>IF(CD367=0,0,IF(CF367-CG367=0,0,MIN(CF367-CG367,$D$1-$C367-SUMIF($J$15:CH$15,"Snowball",$J367:CH367))))</f>
        <v>0</v>
      </c>
      <c r="CJ367" s="3">
        <f t="shared" si="671"/>
        <v>0</v>
      </c>
      <c r="CK367" s="104">
        <f t="shared" si="720"/>
        <v>0</v>
      </c>
      <c r="CL367" s="3">
        <f t="shared" si="721"/>
        <v>0</v>
      </c>
      <c r="CM367" s="3">
        <f t="shared" si="722"/>
        <v>0</v>
      </c>
      <c r="CN367" s="3">
        <f t="shared" si="644"/>
        <v>0</v>
      </c>
      <c r="CO367" s="3">
        <f t="shared" si="645"/>
        <v>0</v>
      </c>
      <c r="CP367" s="3">
        <f>IF(CK367=0,0,IF(CM367-CN367=0,0,MIN(CM367-CN367,$D$1-$C367-SUMIF($J$15:CO$15,"Snowball",$J367:CO367))))</f>
        <v>0</v>
      </c>
      <c r="CQ367" s="3">
        <f t="shared" si="672"/>
        <v>0</v>
      </c>
      <c r="CR367" s="104">
        <f t="shared" si="723"/>
        <v>0</v>
      </c>
      <c r="CS367" s="3">
        <f t="shared" si="724"/>
        <v>0</v>
      </c>
      <c r="CT367" s="3">
        <f t="shared" si="725"/>
        <v>0</v>
      </c>
      <c r="CU367" s="3">
        <f t="shared" si="646"/>
        <v>0</v>
      </c>
      <c r="CV367" s="3">
        <f t="shared" si="647"/>
        <v>0</v>
      </c>
      <c r="CW367" s="3">
        <f>IF(CR367=0,0,IF(CT367-CU367=0,0,MIN(CT367-CU367,$D$1-$C367-SUMIF($J$15:CV$15,"Snowball",$J367:CV367))))</f>
        <v>0</v>
      </c>
      <c r="CX367" s="3">
        <f t="shared" si="673"/>
        <v>0</v>
      </c>
      <c r="CY367" s="104">
        <f t="shared" si="726"/>
        <v>0</v>
      </c>
      <c r="CZ367" s="3">
        <f t="shared" si="727"/>
        <v>0</v>
      </c>
      <c r="DA367" s="3">
        <f t="shared" si="728"/>
        <v>0</v>
      </c>
      <c r="DB367" s="3">
        <f t="shared" si="648"/>
        <v>0</v>
      </c>
      <c r="DC367" s="3">
        <f t="shared" si="649"/>
        <v>0</v>
      </c>
      <c r="DD367" s="3">
        <f>IF(CY367=0,0,IF(DA367-DB367=0,0,MIN(DA367-DB367,$D$1-$C367-SUMIF($J$15:DC$15,"Snowball",$J367:DC367))))</f>
        <v>0</v>
      </c>
      <c r="DE367" s="3">
        <f t="shared" si="674"/>
        <v>0</v>
      </c>
      <c r="DF367" s="104">
        <f t="shared" si="729"/>
        <v>0</v>
      </c>
      <c r="DG367" s="3">
        <f t="shared" si="730"/>
        <v>0</v>
      </c>
      <c r="DH367" s="3">
        <f t="shared" si="731"/>
        <v>0</v>
      </c>
      <c r="DI367" s="3">
        <f t="shared" si="650"/>
        <v>0</v>
      </c>
      <c r="DJ367" s="3">
        <f t="shared" si="651"/>
        <v>0</v>
      </c>
      <c r="DK367" s="3">
        <f>IF(DF367=0,0,IF(DH367-DI367=0,0,MIN(DH367-DI367,$D$1-$C367-SUMIF($J$15:DJ$15,"Snowball",$J367:DJ367))))</f>
        <v>0</v>
      </c>
      <c r="DL367" s="3">
        <f t="shared" si="675"/>
        <v>0</v>
      </c>
      <c r="DM367" s="104">
        <f t="shared" si="732"/>
        <v>0</v>
      </c>
      <c r="DN367" s="3">
        <f t="shared" si="733"/>
        <v>0</v>
      </c>
      <c r="DO367" s="3">
        <f t="shared" si="734"/>
        <v>0</v>
      </c>
      <c r="DP367" s="3">
        <f t="shared" si="652"/>
        <v>0</v>
      </c>
      <c r="DQ367" s="3">
        <f t="shared" si="653"/>
        <v>0</v>
      </c>
      <c r="DR367" s="3">
        <f>IF(DM367=0,0,IF(DO367-DP367=0,0,MIN(DO367-DP367,$D$1-$C367-SUMIF($J$15:DQ$15,"Snowball",$J367:DQ367))))</f>
        <v>0</v>
      </c>
      <c r="DS367" s="3">
        <f t="shared" si="676"/>
        <v>0</v>
      </c>
      <c r="DT367" s="104">
        <f t="shared" si="735"/>
        <v>0</v>
      </c>
      <c r="DU367" s="3">
        <f t="shared" si="736"/>
        <v>0</v>
      </c>
      <c r="DV367" s="3">
        <f t="shared" si="737"/>
        <v>0</v>
      </c>
      <c r="DW367" s="3">
        <f t="shared" si="654"/>
        <v>0</v>
      </c>
      <c r="DX367" s="3">
        <f t="shared" si="655"/>
        <v>0</v>
      </c>
      <c r="DY367" s="3">
        <f>IF(DT367=0,0,IF(DV367-DW367=0,0,MIN(DV367-DW367,$D$1-$C367-SUMIF($J$15:DX$15,"Snowball",$J367:DX367))))</f>
        <v>0</v>
      </c>
      <c r="DZ367" s="3">
        <f t="shared" si="677"/>
        <v>0</v>
      </c>
      <c r="EA367" s="104">
        <f t="shared" si="738"/>
        <v>0</v>
      </c>
      <c r="EB367" s="3">
        <f t="shared" si="739"/>
        <v>0</v>
      </c>
      <c r="EC367" s="3">
        <f t="shared" si="740"/>
        <v>0</v>
      </c>
      <c r="ED367" s="3">
        <f t="shared" si="656"/>
        <v>0</v>
      </c>
      <c r="EE367" s="3">
        <f t="shared" si="657"/>
        <v>0</v>
      </c>
      <c r="EF367" s="3">
        <f>IF(EA367=0,0,IF(EC367-ED367=0,0,MIN(EC367-ED367,$D$1-$C367-SUMIF($J$15:EE$15,"Snowball",$J367:EE367))))</f>
        <v>0</v>
      </c>
      <c r="EG367" s="3">
        <f t="shared" si="678"/>
        <v>0</v>
      </c>
      <c r="EH367" s="104">
        <f t="shared" si="741"/>
        <v>0</v>
      </c>
      <c r="EI367" s="3">
        <f t="shared" si="742"/>
        <v>0</v>
      </c>
      <c r="EJ367" s="3">
        <f t="shared" si="743"/>
        <v>0</v>
      </c>
      <c r="EK367" s="3">
        <f t="shared" si="658"/>
        <v>0</v>
      </c>
      <c r="EL367" s="3">
        <f t="shared" si="659"/>
        <v>0</v>
      </c>
      <c r="EM367" s="3">
        <f>IF(EH367=0,0,IF(EJ367-EK367=0,0,MIN(EJ367-EK367,$D$1-$C367-SUMIF($J$15:EL$15,"Snowball",$J367:EL367))))</f>
        <v>0</v>
      </c>
      <c r="EN367" s="3">
        <f t="shared" si="679"/>
        <v>0</v>
      </c>
    </row>
    <row r="368" spans="1:144" x14ac:dyDescent="0.25">
      <c r="A368" s="1" t="s">
        <v>368</v>
      </c>
      <c r="B368" s="76">
        <f t="shared" si="680"/>
        <v>0</v>
      </c>
      <c r="C368" s="3">
        <f t="shared" si="681"/>
        <v>0</v>
      </c>
      <c r="D368" s="101">
        <f t="shared" si="682"/>
        <v>0</v>
      </c>
      <c r="E368" s="104">
        <f t="shared" si="683"/>
        <v>0</v>
      </c>
      <c r="F368" s="3">
        <f t="shared" si="684"/>
        <v>0</v>
      </c>
      <c r="G368" s="3">
        <f t="shared" si="685"/>
        <v>0</v>
      </c>
      <c r="H368" s="3">
        <f t="shared" si="620"/>
        <v>0</v>
      </c>
      <c r="I368" s="3">
        <f t="shared" si="621"/>
        <v>0</v>
      </c>
      <c r="J368" s="3">
        <f t="shared" si="686"/>
        <v>0</v>
      </c>
      <c r="K368" s="3">
        <f t="shared" si="660"/>
        <v>0</v>
      </c>
      <c r="L368" s="104">
        <f t="shared" si="687"/>
        <v>0</v>
      </c>
      <c r="M368" s="3">
        <f t="shared" si="688"/>
        <v>0</v>
      </c>
      <c r="N368" s="3">
        <f t="shared" si="689"/>
        <v>0</v>
      </c>
      <c r="O368" s="3">
        <f t="shared" si="622"/>
        <v>0</v>
      </c>
      <c r="P368" s="3">
        <f t="shared" si="623"/>
        <v>0</v>
      </c>
      <c r="Q368" s="3">
        <f>IF(L368=0,0,IF(N368-O368=0,0,MIN(N368-O368,$D$1-$C368-SUMIF($J$15:P$15,"Snowball",$J368:P368))))</f>
        <v>0</v>
      </c>
      <c r="R368" s="3">
        <f t="shared" si="661"/>
        <v>0</v>
      </c>
      <c r="S368" s="104">
        <f t="shared" si="690"/>
        <v>0</v>
      </c>
      <c r="T368" s="3">
        <f t="shared" si="691"/>
        <v>0</v>
      </c>
      <c r="U368" s="3">
        <f t="shared" si="692"/>
        <v>0</v>
      </c>
      <c r="V368" s="3">
        <f t="shared" si="624"/>
        <v>0</v>
      </c>
      <c r="W368" s="3">
        <f t="shared" si="625"/>
        <v>0</v>
      </c>
      <c r="X368" s="3">
        <f>IF(S368=0,0,IF(U368-V368=0,0,MIN(U368-V368,$D$1-$C368-SUMIF($J$15:W$15,"Snowball",$J368:W368))))</f>
        <v>0</v>
      </c>
      <c r="Y368" s="3">
        <f t="shared" si="662"/>
        <v>0</v>
      </c>
      <c r="Z368" s="104">
        <f t="shared" si="693"/>
        <v>0</v>
      </c>
      <c r="AA368" s="3">
        <f t="shared" si="694"/>
        <v>0</v>
      </c>
      <c r="AB368" s="3">
        <f t="shared" si="695"/>
        <v>0</v>
      </c>
      <c r="AC368" s="3">
        <f t="shared" si="626"/>
        <v>0</v>
      </c>
      <c r="AD368" s="3">
        <f t="shared" si="627"/>
        <v>0</v>
      </c>
      <c r="AE368" s="3">
        <f>IF(Z368=0,0,IF(AB368-AC368=0,0,MIN(AB368-AC368,$D$1-$C368-SUMIF($J$15:AD$15,"Snowball",$J368:AD368))))</f>
        <v>0</v>
      </c>
      <c r="AF368" s="3">
        <f t="shared" si="663"/>
        <v>0</v>
      </c>
      <c r="AG368" s="104">
        <f t="shared" si="696"/>
        <v>0</v>
      </c>
      <c r="AH368" s="3">
        <f t="shared" si="697"/>
        <v>0</v>
      </c>
      <c r="AI368" s="3">
        <f t="shared" si="698"/>
        <v>0</v>
      </c>
      <c r="AJ368" s="3">
        <f t="shared" si="628"/>
        <v>0</v>
      </c>
      <c r="AK368" s="3">
        <f t="shared" si="629"/>
        <v>0</v>
      </c>
      <c r="AL368" s="3">
        <f>IF(AG368=0,0,IF(AI368-AJ368=0,0,MIN(AI368-AJ368,$D$1-$C368-SUMIF($J$15:AK$15,"Snowball",$J368:AK368))))</f>
        <v>0</v>
      </c>
      <c r="AM368" s="3">
        <f t="shared" si="664"/>
        <v>0</v>
      </c>
      <c r="AN368" s="104">
        <f t="shared" si="699"/>
        <v>0</v>
      </c>
      <c r="AO368" s="3">
        <f t="shared" si="700"/>
        <v>0</v>
      </c>
      <c r="AP368" s="3">
        <f t="shared" si="701"/>
        <v>0</v>
      </c>
      <c r="AQ368" s="3">
        <f t="shared" si="630"/>
        <v>0</v>
      </c>
      <c r="AR368" s="3">
        <f t="shared" si="631"/>
        <v>0</v>
      </c>
      <c r="AS368" s="3">
        <f>IF(AN368=0,0,IF(AP368-AQ368=0,0,MIN(AP368-AQ368,$D$1-$C368-SUMIF($J$15:AR$15,"Snowball",$J368:AR368))))</f>
        <v>0</v>
      </c>
      <c r="AT368" s="3">
        <f t="shared" si="665"/>
        <v>0</v>
      </c>
      <c r="AU368" s="104">
        <f t="shared" si="702"/>
        <v>0</v>
      </c>
      <c r="AV368" s="3">
        <f t="shared" si="703"/>
        <v>0</v>
      </c>
      <c r="AW368" s="3">
        <f t="shared" si="704"/>
        <v>0</v>
      </c>
      <c r="AX368" s="3">
        <f t="shared" si="632"/>
        <v>0</v>
      </c>
      <c r="AY368" s="3">
        <f t="shared" si="633"/>
        <v>0</v>
      </c>
      <c r="AZ368" s="3">
        <f>IF(AU368=0,0,IF(AW368-AX368=0,0,MIN(AW368-AX368,$D$1-$C368-SUMIF($J$15:AY$15,"Snowball",$J368:AY368))))</f>
        <v>0</v>
      </c>
      <c r="BA368" s="3">
        <f t="shared" si="666"/>
        <v>0</v>
      </c>
      <c r="BB368" s="104">
        <f t="shared" si="705"/>
        <v>0</v>
      </c>
      <c r="BC368" s="3">
        <f t="shared" si="706"/>
        <v>0</v>
      </c>
      <c r="BD368" s="3">
        <f t="shared" si="707"/>
        <v>0</v>
      </c>
      <c r="BE368" s="3">
        <f t="shared" si="634"/>
        <v>0</v>
      </c>
      <c r="BF368" s="3">
        <f t="shared" si="635"/>
        <v>0</v>
      </c>
      <c r="BG368" s="3">
        <f>IF(BB368=0,0,IF(BD368-BE368=0,0,MIN(BD368-BE368,$D$1-$C368-SUMIF($J$15:BF$15,"Snowball",$J368:BF368))))</f>
        <v>0</v>
      </c>
      <c r="BH368" s="3">
        <f t="shared" si="667"/>
        <v>0</v>
      </c>
      <c r="BI368" s="104">
        <f t="shared" si="708"/>
        <v>0</v>
      </c>
      <c r="BJ368" s="3">
        <f t="shared" si="709"/>
        <v>0</v>
      </c>
      <c r="BK368" s="3">
        <f t="shared" si="710"/>
        <v>0</v>
      </c>
      <c r="BL368" s="3">
        <f t="shared" si="636"/>
        <v>0</v>
      </c>
      <c r="BM368" s="3">
        <f t="shared" si="637"/>
        <v>0</v>
      </c>
      <c r="BN368" s="3">
        <f>IF(BI368=0,0,IF(BK368-BL368=0,0,MIN(BK368-BL368,$D$1-$C368-SUMIF($J$15:BM$15,"Snowball",$J368:BM368))))</f>
        <v>0</v>
      </c>
      <c r="BO368" s="3">
        <f t="shared" si="668"/>
        <v>0</v>
      </c>
      <c r="BP368" s="104">
        <f t="shared" si="711"/>
        <v>0</v>
      </c>
      <c r="BQ368" s="3">
        <f t="shared" si="712"/>
        <v>0</v>
      </c>
      <c r="BR368" s="3">
        <f t="shared" si="713"/>
        <v>0</v>
      </c>
      <c r="BS368" s="3">
        <f t="shared" si="638"/>
        <v>0</v>
      </c>
      <c r="BT368" s="3">
        <f t="shared" si="639"/>
        <v>0</v>
      </c>
      <c r="BU368" s="3">
        <f>IF(BP368=0,0,IF(BR368-BS368=0,0,MIN(BR368-BS368,$D$1-$C368-SUMIF($J$15:BT$15,"Snowball",$J368:BT368))))</f>
        <v>0</v>
      </c>
      <c r="BV368" s="3">
        <f t="shared" si="669"/>
        <v>0</v>
      </c>
      <c r="BW368" s="104">
        <f t="shared" si="714"/>
        <v>0</v>
      </c>
      <c r="BX368" s="3">
        <f t="shared" si="715"/>
        <v>0</v>
      </c>
      <c r="BY368" s="3">
        <f t="shared" si="716"/>
        <v>0</v>
      </c>
      <c r="BZ368" s="3">
        <f t="shared" si="640"/>
        <v>0</v>
      </c>
      <c r="CA368" s="3">
        <f t="shared" si="641"/>
        <v>0</v>
      </c>
      <c r="CB368" s="3">
        <f>IF(BW368=0,0,IF(BY368-BZ368=0,0,MIN(BY368-BZ368,$D$1-$C368-SUMIF($J$15:CA$15,"Snowball",$J368:CA368))))</f>
        <v>0</v>
      </c>
      <c r="CC368" s="3">
        <f t="shared" si="670"/>
        <v>0</v>
      </c>
      <c r="CD368" s="104">
        <f t="shared" si="717"/>
        <v>0</v>
      </c>
      <c r="CE368" s="3">
        <f t="shared" si="718"/>
        <v>0</v>
      </c>
      <c r="CF368" s="3">
        <f t="shared" si="719"/>
        <v>0</v>
      </c>
      <c r="CG368" s="3">
        <f t="shared" si="642"/>
        <v>0</v>
      </c>
      <c r="CH368" s="3">
        <f t="shared" si="643"/>
        <v>0</v>
      </c>
      <c r="CI368" s="3">
        <f>IF(CD368=0,0,IF(CF368-CG368=0,0,MIN(CF368-CG368,$D$1-$C368-SUMIF($J$15:CH$15,"Snowball",$J368:CH368))))</f>
        <v>0</v>
      </c>
      <c r="CJ368" s="3">
        <f t="shared" si="671"/>
        <v>0</v>
      </c>
      <c r="CK368" s="104">
        <f t="shared" si="720"/>
        <v>0</v>
      </c>
      <c r="CL368" s="3">
        <f t="shared" si="721"/>
        <v>0</v>
      </c>
      <c r="CM368" s="3">
        <f t="shared" si="722"/>
        <v>0</v>
      </c>
      <c r="CN368" s="3">
        <f t="shared" si="644"/>
        <v>0</v>
      </c>
      <c r="CO368" s="3">
        <f t="shared" si="645"/>
        <v>0</v>
      </c>
      <c r="CP368" s="3">
        <f>IF(CK368=0,0,IF(CM368-CN368=0,0,MIN(CM368-CN368,$D$1-$C368-SUMIF($J$15:CO$15,"Snowball",$J368:CO368))))</f>
        <v>0</v>
      </c>
      <c r="CQ368" s="3">
        <f t="shared" si="672"/>
        <v>0</v>
      </c>
      <c r="CR368" s="104">
        <f t="shared" si="723"/>
        <v>0</v>
      </c>
      <c r="CS368" s="3">
        <f t="shared" si="724"/>
        <v>0</v>
      </c>
      <c r="CT368" s="3">
        <f t="shared" si="725"/>
        <v>0</v>
      </c>
      <c r="CU368" s="3">
        <f t="shared" si="646"/>
        <v>0</v>
      </c>
      <c r="CV368" s="3">
        <f t="shared" si="647"/>
        <v>0</v>
      </c>
      <c r="CW368" s="3">
        <f>IF(CR368=0,0,IF(CT368-CU368=0,0,MIN(CT368-CU368,$D$1-$C368-SUMIF($J$15:CV$15,"Snowball",$J368:CV368))))</f>
        <v>0</v>
      </c>
      <c r="CX368" s="3">
        <f t="shared" si="673"/>
        <v>0</v>
      </c>
      <c r="CY368" s="104">
        <f t="shared" si="726"/>
        <v>0</v>
      </c>
      <c r="CZ368" s="3">
        <f t="shared" si="727"/>
        <v>0</v>
      </c>
      <c r="DA368" s="3">
        <f t="shared" si="728"/>
        <v>0</v>
      </c>
      <c r="DB368" s="3">
        <f t="shared" si="648"/>
        <v>0</v>
      </c>
      <c r="DC368" s="3">
        <f t="shared" si="649"/>
        <v>0</v>
      </c>
      <c r="DD368" s="3">
        <f>IF(CY368=0,0,IF(DA368-DB368=0,0,MIN(DA368-DB368,$D$1-$C368-SUMIF($J$15:DC$15,"Snowball",$J368:DC368))))</f>
        <v>0</v>
      </c>
      <c r="DE368" s="3">
        <f t="shared" si="674"/>
        <v>0</v>
      </c>
      <c r="DF368" s="104">
        <f t="shared" si="729"/>
        <v>0</v>
      </c>
      <c r="DG368" s="3">
        <f t="shared" si="730"/>
        <v>0</v>
      </c>
      <c r="DH368" s="3">
        <f t="shared" si="731"/>
        <v>0</v>
      </c>
      <c r="DI368" s="3">
        <f t="shared" si="650"/>
        <v>0</v>
      </c>
      <c r="DJ368" s="3">
        <f t="shared" si="651"/>
        <v>0</v>
      </c>
      <c r="DK368" s="3">
        <f>IF(DF368=0,0,IF(DH368-DI368=0,0,MIN(DH368-DI368,$D$1-$C368-SUMIF($J$15:DJ$15,"Snowball",$J368:DJ368))))</f>
        <v>0</v>
      </c>
      <c r="DL368" s="3">
        <f t="shared" si="675"/>
        <v>0</v>
      </c>
      <c r="DM368" s="104">
        <f t="shared" si="732"/>
        <v>0</v>
      </c>
      <c r="DN368" s="3">
        <f t="shared" si="733"/>
        <v>0</v>
      </c>
      <c r="DO368" s="3">
        <f t="shared" si="734"/>
        <v>0</v>
      </c>
      <c r="DP368" s="3">
        <f t="shared" si="652"/>
        <v>0</v>
      </c>
      <c r="DQ368" s="3">
        <f t="shared" si="653"/>
        <v>0</v>
      </c>
      <c r="DR368" s="3">
        <f>IF(DM368=0,0,IF(DO368-DP368=0,0,MIN(DO368-DP368,$D$1-$C368-SUMIF($J$15:DQ$15,"Snowball",$J368:DQ368))))</f>
        <v>0</v>
      </c>
      <c r="DS368" s="3">
        <f t="shared" si="676"/>
        <v>0</v>
      </c>
      <c r="DT368" s="104">
        <f t="shared" si="735"/>
        <v>0</v>
      </c>
      <c r="DU368" s="3">
        <f t="shared" si="736"/>
        <v>0</v>
      </c>
      <c r="DV368" s="3">
        <f t="shared" si="737"/>
        <v>0</v>
      </c>
      <c r="DW368" s="3">
        <f t="shared" si="654"/>
        <v>0</v>
      </c>
      <c r="DX368" s="3">
        <f t="shared" si="655"/>
        <v>0</v>
      </c>
      <c r="DY368" s="3">
        <f>IF(DT368=0,0,IF(DV368-DW368=0,0,MIN(DV368-DW368,$D$1-$C368-SUMIF($J$15:DX$15,"Snowball",$J368:DX368))))</f>
        <v>0</v>
      </c>
      <c r="DZ368" s="3">
        <f t="shared" si="677"/>
        <v>0</v>
      </c>
      <c r="EA368" s="104">
        <f t="shared" si="738"/>
        <v>0</v>
      </c>
      <c r="EB368" s="3">
        <f t="shared" si="739"/>
        <v>0</v>
      </c>
      <c r="EC368" s="3">
        <f t="shared" si="740"/>
        <v>0</v>
      </c>
      <c r="ED368" s="3">
        <f t="shared" si="656"/>
        <v>0</v>
      </c>
      <c r="EE368" s="3">
        <f t="shared" si="657"/>
        <v>0</v>
      </c>
      <c r="EF368" s="3">
        <f>IF(EA368=0,0,IF(EC368-ED368=0,0,MIN(EC368-ED368,$D$1-$C368-SUMIF($J$15:EE$15,"Snowball",$J368:EE368))))</f>
        <v>0</v>
      </c>
      <c r="EG368" s="3">
        <f t="shared" si="678"/>
        <v>0</v>
      </c>
      <c r="EH368" s="104">
        <f t="shared" si="741"/>
        <v>0</v>
      </c>
      <c r="EI368" s="3">
        <f t="shared" si="742"/>
        <v>0</v>
      </c>
      <c r="EJ368" s="3">
        <f t="shared" si="743"/>
        <v>0</v>
      </c>
      <c r="EK368" s="3">
        <f t="shared" si="658"/>
        <v>0</v>
      </c>
      <c r="EL368" s="3">
        <f t="shared" si="659"/>
        <v>0</v>
      </c>
      <c r="EM368" s="3">
        <f>IF(EH368=0,0,IF(EJ368-EK368=0,0,MIN(EJ368-EK368,$D$1-$C368-SUMIF($J$15:EL$15,"Snowball",$J368:EL368))))</f>
        <v>0</v>
      </c>
      <c r="EN368" s="3">
        <f t="shared" si="679"/>
        <v>0</v>
      </c>
    </row>
    <row r="369" spans="1:144" x14ac:dyDescent="0.25">
      <c r="A369" s="1" t="s">
        <v>369</v>
      </c>
      <c r="B369" s="76">
        <f t="shared" si="680"/>
        <v>0</v>
      </c>
      <c r="C369" s="3">
        <f t="shared" si="681"/>
        <v>0</v>
      </c>
      <c r="D369" s="101">
        <f t="shared" si="682"/>
        <v>0</v>
      </c>
      <c r="E369" s="104">
        <f t="shared" si="683"/>
        <v>0</v>
      </c>
      <c r="F369" s="3">
        <f t="shared" si="684"/>
        <v>0</v>
      </c>
      <c r="G369" s="3">
        <f t="shared" si="685"/>
        <v>0</v>
      </c>
      <c r="H369" s="3">
        <f t="shared" si="620"/>
        <v>0</v>
      </c>
      <c r="I369" s="3">
        <f t="shared" si="621"/>
        <v>0</v>
      </c>
      <c r="J369" s="3">
        <f t="shared" si="686"/>
        <v>0</v>
      </c>
      <c r="K369" s="3">
        <f t="shared" si="660"/>
        <v>0</v>
      </c>
      <c r="L369" s="104">
        <f t="shared" si="687"/>
        <v>0</v>
      </c>
      <c r="M369" s="3">
        <f t="shared" si="688"/>
        <v>0</v>
      </c>
      <c r="N369" s="3">
        <f t="shared" si="689"/>
        <v>0</v>
      </c>
      <c r="O369" s="3">
        <f t="shared" si="622"/>
        <v>0</v>
      </c>
      <c r="P369" s="3">
        <f t="shared" si="623"/>
        <v>0</v>
      </c>
      <c r="Q369" s="3">
        <f>IF(L369=0,0,IF(N369-O369=0,0,MIN(N369-O369,$D$1-$C369-SUMIF($J$15:P$15,"Snowball",$J369:P369))))</f>
        <v>0</v>
      </c>
      <c r="R369" s="3">
        <f t="shared" si="661"/>
        <v>0</v>
      </c>
      <c r="S369" s="104">
        <f t="shared" si="690"/>
        <v>0</v>
      </c>
      <c r="T369" s="3">
        <f t="shared" si="691"/>
        <v>0</v>
      </c>
      <c r="U369" s="3">
        <f t="shared" si="692"/>
        <v>0</v>
      </c>
      <c r="V369" s="3">
        <f t="shared" si="624"/>
        <v>0</v>
      </c>
      <c r="W369" s="3">
        <f t="shared" si="625"/>
        <v>0</v>
      </c>
      <c r="X369" s="3">
        <f>IF(S369=0,0,IF(U369-V369=0,0,MIN(U369-V369,$D$1-$C369-SUMIF($J$15:W$15,"Snowball",$J369:W369))))</f>
        <v>0</v>
      </c>
      <c r="Y369" s="3">
        <f t="shared" si="662"/>
        <v>0</v>
      </c>
      <c r="Z369" s="104">
        <f t="shared" si="693"/>
        <v>0</v>
      </c>
      <c r="AA369" s="3">
        <f t="shared" si="694"/>
        <v>0</v>
      </c>
      <c r="AB369" s="3">
        <f t="shared" si="695"/>
        <v>0</v>
      </c>
      <c r="AC369" s="3">
        <f t="shared" si="626"/>
        <v>0</v>
      </c>
      <c r="AD369" s="3">
        <f t="shared" si="627"/>
        <v>0</v>
      </c>
      <c r="AE369" s="3">
        <f>IF(Z369=0,0,IF(AB369-AC369=0,0,MIN(AB369-AC369,$D$1-$C369-SUMIF($J$15:AD$15,"Snowball",$J369:AD369))))</f>
        <v>0</v>
      </c>
      <c r="AF369" s="3">
        <f t="shared" si="663"/>
        <v>0</v>
      </c>
      <c r="AG369" s="104">
        <f t="shared" si="696"/>
        <v>0</v>
      </c>
      <c r="AH369" s="3">
        <f t="shared" si="697"/>
        <v>0</v>
      </c>
      <c r="AI369" s="3">
        <f t="shared" si="698"/>
        <v>0</v>
      </c>
      <c r="AJ369" s="3">
        <f t="shared" si="628"/>
        <v>0</v>
      </c>
      <c r="AK369" s="3">
        <f t="shared" si="629"/>
        <v>0</v>
      </c>
      <c r="AL369" s="3">
        <f>IF(AG369=0,0,IF(AI369-AJ369=0,0,MIN(AI369-AJ369,$D$1-$C369-SUMIF($J$15:AK$15,"Snowball",$J369:AK369))))</f>
        <v>0</v>
      </c>
      <c r="AM369" s="3">
        <f t="shared" si="664"/>
        <v>0</v>
      </c>
      <c r="AN369" s="104">
        <f t="shared" si="699"/>
        <v>0</v>
      </c>
      <c r="AO369" s="3">
        <f t="shared" si="700"/>
        <v>0</v>
      </c>
      <c r="AP369" s="3">
        <f t="shared" si="701"/>
        <v>0</v>
      </c>
      <c r="AQ369" s="3">
        <f t="shared" si="630"/>
        <v>0</v>
      </c>
      <c r="AR369" s="3">
        <f t="shared" si="631"/>
        <v>0</v>
      </c>
      <c r="AS369" s="3">
        <f>IF(AN369=0,0,IF(AP369-AQ369=0,0,MIN(AP369-AQ369,$D$1-$C369-SUMIF($J$15:AR$15,"Snowball",$J369:AR369))))</f>
        <v>0</v>
      </c>
      <c r="AT369" s="3">
        <f t="shared" si="665"/>
        <v>0</v>
      </c>
      <c r="AU369" s="104">
        <f t="shared" si="702"/>
        <v>0</v>
      </c>
      <c r="AV369" s="3">
        <f t="shared" si="703"/>
        <v>0</v>
      </c>
      <c r="AW369" s="3">
        <f t="shared" si="704"/>
        <v>0</v>
      </c>
      <c r="AX369" s="3">
        <f t="shared" si="632"/>
        <v>0</v>
      </c>
      <c r="AY369" s="3">
        <f t="shared" si="633"/>
        <v>0</v>
      </c>
      <c r="AZ369" s="3">
        <f>IF(AU369=0,0,IF(AW369-AX369=0,0,MIN(AW369-AX369,$D$1-$C369-SUMIF($J$15:AY$15,"Snowball",$J369:AY369))))</f>
        <v>0</v>
      </c>
      <c r="BA369" s="3">
        <f t="shared" si="666"/>
        <v>0</v>
      </c>
      <c r="BB369" s="104">
        <f t="shared" si="705"/>
        <v>0</v>
      </c>
      <c r="BC369" s="3">
        <f t="shared" si="706"/>
        <v>0</v>
      </c>
      <c r="BD369" s="3">
        <f t="shared" si="707"/>
        <v>0</v>
      </c>
      <c r="BE369" s="3">
        <f t="shared" si="634"/>
        <v>0</v>
      </c>
      <c r="BF369" s="3">
        <f t="shared" si="635"/>
        <v>0</v>
      </c>
      <c r="BG369" s="3">
        <f>IF(BB369=0,0,IF(BD369-BE369=0,0,MIN(BD369-BE369,$D$1-$C369-SUMIF($J$15:BF$15,"Snowball",$J369:BF369))))</f>
        <v>0</v>
      </c>
      <c r="BH369" s="3">
        <f t="shared" si="667"/>
        <v>0</v>
      </c>
      <c r="BI369" s="104">
        <f t="shared" si="708"/>
        <v>0</v>
      </c>
      <c r="BJ369" s="3">
        <f t="shared" si="709"/>
        <v>0</v>
      </c>
      <c r="BK369" s="3">
        <f t="shared" si="710"/>
        <v>0</v>
      </c>
      <c r="BL369" s="3">
        <f t="shared" si="636"/>
        <v>0</v>
      </c>
      <c r="BM369" s="3">
        <f t="shared" si="637"/>
        <v>0</v>
      </c>
      <c r="BN369" s="3">
        <f>IF(BI369=0,0,IF(BK369-BL369=0,0,MIN(BK369-BL369,$D$1-$C369-SUMIF($J$15:BM$15,"Snowball",$J369:BM369))))</f>
        <v>0</v>
      </c>
      <c r="BO369" s="3">
        <f t="shared" si="668"/>
        <v>0</v>
      </c>
      <c r="BP369" s="104">
        <f t="shared" si="711"/>
        <v>0</v>
      </c>
      <c r="BQ369" s="3">
        <f t="shared" si="712"/>
        <v>0</v>
      </c>
      <c r="BR369" s="3">
        <f t="shared" si="713"/>
        <v>0</v>
      </c>
      <c r="BS369" s="3">
        <f t="shared" si="638"/>
        <v>0</v>
      </c>
      <c r="BT369" s="3">
        <f t="shared" si="639"/>
        <v>0</v>
      </c>
      <c r="BU369" s="3">
        <f>IF(BP369=0,0,IF(BR369-BS369=0,0,MIN(BR369-BS369,$D$1-$C369-SUMIF($J$15:BT$15,"Snowball",$J369:BT369))))</f>
        <v>0</v>
      </c>
      <c r="BV369" s="3">
        <f t="shared" si="669"/>
        <v>0</v>
      </c>
      <c r="BW369" s="104">
        <f t="shared" si="714"/>
        <v>0</v>
      </c>
      <c r="BX369" s="3">
        <f t="shared" si="715"/>
        <v>0</v>
      </c>
      <c r="BY369" s="3">
        <f t="shared" si="716"/>
        <v>0</v>
      </c>
      <c r="BZ369" s="3">
        <f t="shared" si="640"/>
        <v>0</v>
      </c>
      <c r="CA369" s="3">
        <f t="shared" si="641"/>
        <v>0</v>
      </c>
      <c r="CB369" s="3">
        <f>IF(BW369=0,0,IF(BY369-BZ369=0,0,MIN(BY369-BZ369,$D$1-$C369-SUMIF($J$15:CA$15,"Snowball",$J369:CA369))))</f>
        <v>0</v>
      </c>
      <c r="CC369" s="3">
        <f t="shared" si="670"/>
        <v>0</v>
      </c>
      <c r="CD369" s="104">
        <f t="shared" si="717"/>
        <v>0</v>
      </c>
      <c r="CE369" s="3">
        <f t="shared" si="718"/>
        <v>0</v>
      </c>
      <c r="CF369" s="3">
        <f t="shared" si="719"/>
        <v>0</v>
      </c>
      <c r="CG369" s="3">
        <f t="shared" si="642"/>
        <v>0</v>
      </c>
      <c r="CH369" s="3">
        <f t="shared" si="643"/>
        <v>0</v>
      </c>
      <c r="CI369" s="3">
        <f>IF(CD369=0,0,IF(CF369-CG369=0,0,MIN(CF369-CG369,$D$1-$C369-SUMIF($J$15:CH$15,"Snowball",$J369:CH369))))</f>
        <v>0</v>
      </c>
      <c r="CJ369" s="3">
        <f t="shared" si="671"/>
        <v>0</v>
      </c>
      <c r="CK369" s="104">
        <f t="shared" si="720"/>
        <v>0</v>
      </c>
      <c r="CL369" s="3">
        <f t="shared" si="721"/>
        <v>0</v>
      </c>
      <c r="CM369" s="3">
        <f t="shared" si="722"/>
        <v>0</v>
      </c>
      <c r="CN369" s="3">
        <f t="shared" si="644"/>
        <v>0</v>
      </c>
      <c r="CO369" s="3">
        <f t="shared" si="645"/>
        <v>0</v>
      </c>
      <c r="CP369" s="3">
        <f>IF(CK369=0,0,IF(CM369-CN369=0,0,MIN(CM369-CN369,$D$1-$C369-SUMIF($J$15:CO$15,"Snowball",$J369:CO369))))</f>
        <v>0</v>
      </c>
      <c r="CQ369" s="3">
        <f t="shared" si="672"/>
        <v>0</v>
      </c>
      <c r="CR369" s="104">
        <f t="shared" si="723"/>
        <v>0</v>
      </c>
      <c r="CS369" s="3">
        <f t="shared" si="724"/>
        <v>0</v>
      </c>
      <c r="CT369" s="3">
        <f t="shared" si="725"/>
        <v>0</v>
      </c>
      <c r="CU369" s="3">
        <f t="shared" si="646"/>
        <v>0</v>
      </c>
      <c r="CV369" s="3">
        <f t="shared" si="647"/>
        <v>0</v>
      </c>
      <c r="CW369" s="3">
        <f>IF(CR369=0,0,IF(CT369-CU369=0,0,MIN(CT369-CU369,$D$1-$C369-SUMIF($J$15:CV$15,"Snowball",$J369:CV369))))</f>
        <v>0</v>
      </c>
      <c r="CX369" s="3">
        <f t="shared" si="673"/>
        <v>0</v>
      </c>
      <c r="CY369" s="104">
        <f t="shared" si="726"/>
        <v>0</v>
      </c>
      <c r="CZ369" s="3">
        <f t="shared" si="727"/>
        <v>0</v>
      </c>
      <c r="DA369" s="3">
        <f t="shared" si="728"/>
        <v>0</v>
      </c>
      <c r="DB369" s="3">
        <f t="shared" si="648"/>
        <v>0</v>
      </c>
      <c r="DC369" s="3">
        <f t="shared" si="649"/>
        <v>0</v>
      </c>
      <c r="DD369" s="3">
        <f>IF(CY369=0,0,IF(DA369-DB369=0,0,MIN(DA369-DB369,$D$1-$C369-SUMIF($J$15:DC$15,"Snowball",$J369:DC369))))</f>
        <v>0</v>
      </c>
      <c r="DE369" s="3">
        <f t="shared" si="674"/>
        <v>0</v>
      </c>
      <c r="DF369" s="104">
        <f t="shared" si="729"/>
        <v>0</v>
      </c>
      <c r="DG369" s="3">
        <f t="shared" si="730"/>
        <v>0</v>
      </c>
      <c r="DH369" s="3">
        <f t="shared" si="731"/>
        <v>0</v>
      </c>
      <c r="DI369" s="3">
        <f t="shared" si="650"/>
        <v>0</v>
      </c>
      <c r="DJ369" s="3">
        <f t="shared" si="651"/>
        <v>0</v>
      </c>
      <c r="DK369" s="3">
        <f>IF(DF369=0,0,IF(DH369-DI369=0,0,MIN(DH369-DI369,$D$1-$C369-SUMIF($J$15:DJ$15,"Snowball",$J369:DJ369))))</f>
        <v>0</v>
      </c>
      <c r="DL369" s="3">
        <f t="shared" si="675"/>
        <v>0</v>
      </c>
      <c r="DM369" s="104">
        <f t="shared" si="732"/>
        <v>0</v>
      </c>
      <c r="DN369" s="3">
        <f t="shared" si="733"/>
        <v>0</v>
      </c>
      <c r="DO369" s="3">
        <f t="shared" si="734"/>
        <v>0</v>
      </c>
      <c r="DP369" s="3">
        <f t="shared" si="652"/>
        <v>0</v>
      </c>
      <c r="DQ369" s="3">
        <f t="shared" si="653"/>
        <v>0</v>
      </c>
      <c r="DR369" s="3">
        <f>IF(DM369=0,0,IF(DO369-DP369=0,0,MIN(DO369-DP369,$D$1-$C369-SUMIF($J$15:DQ$15,"Snowball",$J369:DQ369))))</f>
        <v>0</v>
      </c>
      <c r="DS369" s="3">
        <f t="shared" si="676"/>
        <v>0</v>
      </c>
      <c r="DT369" s="104">
        <f t="shared" si="735"/>
        <v>0</v>
      </c>
      <c r="DU369" s="3">
        <f t="shared" si="736"/>
        <v>0</v>
      </c>
      <c r="DV369" s="3">
        <f t="shared" si="737"/>
        <v>0</v>
      </c>
      <c r="DW369" s="3">
        <f t="shared" si="654"/>
        <v>0</v>
      </c>
      <c r="DX369" s="3">
        <f t="shared" si="655"/>
        <v>0</v>
      </c>
      <c r="DY369" s="3">
        <f>IF(DT369=0,0,IF(DV369-DW369=0,0,MIN(DV369-DW369,$D$1-$C369-SUMIF($J$15:DX$15,"Snowball",$J369:DX369))))</f>
        <v>0</v>
      </c>
      <c r="DZ369" s="3">
        <f t="shared" si="677"/>
        <v>0</v>
      </c>
      <c r="EA369" s="104">
        <f t="shared" si="738"/>
        <v>0</v>
      </c>
      <c r="EB369" s="3">
        <f t="shared" si="739"/>
        <v>0</v>
      </c>
      <c r="EC369" s="3">
        <f t="shared" si="740"/>
        <v>0</v>
      </c>
      <c r="ED369" s="3">
        <f t="shared" si="656"/>
        <v>0</v>
      </c>
      <c r="EE369" s="3">
        <f t="shared" si="657"/>
        <v>0</v>
      </c>
      <c r="EF369" s="3">
        <f>IF(EA369=0,0,IF(EC369-ED369=0,0,MIN(EC369-ED369,$D$1-$C369-SUMIF($J$15:EE$15,"Snowball",$J369:EE369))))</f>
        <v>0</v>
      </c>
      <c r="EG369" s="3">
        <f t="shared" si="678"/>
        <v>0</v>
      </c>
      <c r="EH369" s="104">
        <f t="shared" si="741"/>
        <v>0</v>
      </c>
      <c r="EI369" s="3">
        <f t="shared" si="742"/>
        <v>0</v>
      </c>
      <c r="EJ369" s="3">
        <f t="shared" si="743"/>
        <v>0</v>
      </c>
      <c r="EK369" s="3">
        <f t="shared" si="658"/>
        <v>0</v>
      </c>
      <c r="EL369" s="3">
        <f t="shared" si="659"/>
        <v>0</v>
      </c>
      <c r="EM369" s="3">
        <f>IF(EH369=0,0,IF(EJ369-EK369=0,0,MIN(EJ369-EK369,$D$1-$C369-SUMIF($J$15:EL$15,"Snowball",$J369:EL369))))</f>
        <v>0</v>
      </c>
      <c r="EN369" s="3">
        <f t="shared" si="679"/>
        <v>0</v>
      </c>
    </row>
    <row r="370" spans="1:144" x14ac:dyDescent="0.25">
      <c r="A370" s="1" t="s">
        <v>370</v>
      </c>
      <c r="B370" s="76">
        <f t="shared" si="680"/>
        <v>0</v>
      </c>
      <c r="C370" s="3">
        <f t="shared" si="681"/>
        <v>0</v>
      </c>
      <c r="D370" s="101">
        <f t="shared" si="682"/>
        <v>0</v>
      </c>
      <c r="E370" s="104">
        <f t="shared" si="683"/>
        <v>0</v>
      </c>
      <c r="F370" s="3">
        <f t="shared" si="684"/>
        <v>0</v>
      </c>
      <c r="G370" s="3">
        <f t="shared" si="685"/>
        <v>0</v>
      </c>
      <c r="H370" s="3">
        <f t="shared" si="620"/>
        <v>0</v>
      </c>
      <c r="I370" s="3">
        <f t="shared" si="621"/>
        <v>0</v>
      </c>
      <c r="J370" s="3">
        <f t="shared" si="686"/>
        <v>0</v>
      </c>
      <c r="K370" s="3">
        <f t="shared" si="660"/>
        <v>0</v>
      </c>
      <c r="L370" s="104">
        <f t="shared" si="687"/>
        <v>0</v>
      </c>
      <c r="M370" s="3">
        <f t="shared" si="688"/>
        <v>0</v>
      </c>
      <c r="N370" s="3">
        <f t="shared" si="689"/>
        <v>0</v>
      </c>
      <c r="O370" s="3">
        <f t="shared" si="622"/>
        <v>0</v>
      </c>
      <c r="P370" s="3">
        <f t="shared" si="623"/>
        <v>0</v>
      </c>
      <c r="Q370" s="3">
        <f>IF(L370=0,0,IF(N370-O370=0,0,MIN(N370-O370,$D$1-$C370-SUMIF($J$15:P$15,"Snowball",$J370:P370))))</f>
        <v>0</v>
      </c>
      <c r="R370" s="3">
        <f t="shared" si="661"/>
        <v>0</v>
      </c>
      <c r="S370" s="104">
        <f t="shared" si="690"/>
        <v>0</v>
      </c>
      <c r="T370" s="3">
        <f t="shared" si="691"/>
        <v>0</v>
      </c>
      <c r="U370" s="3">
        <f t="shared" si="692"/>
        <v>0</v>
      </c>
      <c r="V370" s="3">
        <f t="shared" si="624"/>
        <v>0</v>
      </c>
      <c r="W370" s="3">
        <f t="shared" si="625"/>
        <v>0</v>
      </c>
      <c r="X370" s="3">
        <f>IF(S370=0,0,IF(U370-V370=0,0,MIN(U370-V370,$D$1-$C370-SUMIF($J$15:W$15,"Snowball",$J370:W370))))</f>
        <v>0</v>
      </c>
      <c r="Y370" s="3">
        <f t="shared" si="662"/>
        <v>0</v>
      </c>
      <c r="Z370" s="104">
        <f t="shared" si="693"/>
        <v>0</v>
      </c>
      <c r="AA370" s="3">
        <f t="shared" si="694"/>
        <v>0</v>
      </c>
      <c r="AB370" s="3">
        <f t="shared" si="695"/>
        <v>0</v>
      </c>
      <c r="AC370" s="3">
        <f t="shared" si="626"/>
        <v>0</v>
      </c>
      <c r="AD370" s="3">
        <f t="shared" si="627"/>
        <v>0</v>
      </c>
      <c r="AE370" s="3">
        <f>IF(Z370=0,0,IF(AB370-AC370=0,0,MIN(AB370-AC370,$D$1-$C370-SUMIF($J$15:AD$15,"Snowball",$J370:AD370))))</f>
        <v>0</v>
      </c>
      <c r="AF370" s="3">
        <f t="shared" si="663"/>
        <v>0</v>
      </c>
      <c r="AG370" s="104">
        <f t="shared" si="696"/>
        <v>0</v>
      </c>
      <c r="AH370" s="3">
        <f t="shared" si="697"/>
        <v>0</v>
      </c>
      <c r="AI370" s="3">
        <f t="shared" si="698"/>
        <v>0</v>
      </c>
      <c r="AJ370" s="3">
        <f t="shared" si="628"/>
        <v>0</v>
      </c>
      <c r="AK370" s="3">
        <f t="shared" si="629"/>
        <v>0</v>
      </c>
      <c r="AL370" s="3">
        <f>IF(AG370=0,0,IF(AI370-AJ370=0,0,MIN(AI370-AJ370,$D$1-$C370-SUMIF($J$15:AK$15,"Snowball",$J370:AK370))))</f>
        <v>0</v>
      </c>
      <c r="AM370" s="3">
        <f t="shared" si="664"/>
        <v>0</v>
      </c>
      <c r="AN370" s="104">
        <f t="shared" si="699"/>
        <v>0</v>
      </c>
      <c r="AO370" s="3">
        <f t="shared" si="700"/>
        <v>0</v>
      </c>
      <c r="AP370" s="3">
        <f t="shared" si="701"/>
        <v>0</v>
      </c>
      <c r="AQ370" s="3">
        <f t="shared" si="630"/>
        <v>0</v>
      </c>
      <c r="AR370" s="3">
        <f t="shared" si="631"/>
        <v>0</v>
      </c>
      <c r="AS370" s="3">
        <f>IF(AN370=0,0,IF(AP370-AQ370=0,0,MIN(AP370-AQ370,$D$1-$C370-SUMIF($J$15:AR$15,"Snowball",$J370:AR370))))</f>
        <v>0</v>
      </c>
      <c r="AT370" s="3">
        <f t="shared" si="665"/>
        <v>0</v>
      </c>
      <c r="AU370" s="104">
        <f t="shared" si="702"/>
        <v>0</v>
      </c>
      <c r="AV370" s="3">
        <f t="shared" si="703"/>
        <v>0</v>
      </c>
      <c r="AW370" s="3">
        <f t="shared" si="704"/>
        <v>0</v>
      </c>
      <c r="AX370" s="3">
        <f t="shared" si="632"/>
        <v>0</v>
      </c>
      <c r="AY370" s="3">
        <f t="shared" si="633"/>
        <v>0</v>
      </c>
      <c r="AZ370" s="3">
        <f>IF(AU370=0,0,IF(AW370-AX370=0,0,MIN(AW370-AX370,$D$1-$C370-SUMIF($J$15:AY$15,"Snowball",$J370:AY370))))</f>
        <v>0</v>
      </c>
      <c r="BA370" s="3">
        <f t="shared" si="666"/>
        <v>0</v>
      </c>
      <c r="BB370" s="104">
        <f t="shared" si="705"/>
        <v>0</v>
      </c>
      <c r="BC370" s="3">
        <f t="shared" si="706"/>
        <v>0</v>
      </c>
      <c r="BD370" s="3">
        <f t="shared" si="707"/>
        <v>0</v>
      </c>
      <c r="BE370" s="3">
        <f t="shared" si="634"/>
        <v>0</v>
      </c>
      <c r="BF370" s="3">
        <f t="shared" si="635"/>
        <v>0</v>
      </c>
      <c r="BG370" s="3">
        <f>IF(BB370=0,0,IF(BD370-BE370=0,0,MIN(BD370-BE370,$D$1-$C370-SUMIF($J$15:BF$15,"Snowball",$J370:BF370))))</f>
        <v>0</v>
      </c>
      <c r="BH370" s="3">
        <f t="shared" si="667"/>
        <v>0</v>
      </c>
      <c r="BI370" s="104">
        <f t="shared" si="708"/>
        <v>0</v>
      </c>
      <c r="BJ370" s="3">
        <f t="shared" si="709"/>
        <v>0</v>
      </c>
      <c r="BK370" s="3">
        <f t="shared" si="710"/>
        <v>0</v>
      </c>
      <c r="BL370" s="3">
        <f t="shared" si="636"/>
        <v>0</v>
      </c>
      <c r="BM370" s="3">
        <f t="shared" si="637"/>
        <v>0</v>
      </c>
      <c r="BN370" s="3">
        <f>IF(BI370=0,0,IF(BK370-BL370=0,0,MIN(BK370-BL370,$D$1-$C370-SUMIF($J$15:BM$15,"Snowball",$J370:BM370))))</f>
        <v>0</v>
      </c>
      <c r="BO370" s="3">
        <f t="shared" si="668"/>
        <v>0</v>
      </c>
      <c r="BP370" s="104">
        <f t="shared" si="711"/>
        <v>0</v>
      </c>
      <c r="BQ370" s="3">
        <f t="shared" si="712"/>
        <v>0</v>
      </c>
      <c r="BR370" s="3">
        <f t="shared" si="713"/>
        <v>0</v>
      </c>
      <c r="BS370" s="3">
        <f t="shared" si="638"/>
        <v>0</v>
      </c>
      <c r="BT370" s="3">
        <f t="shared" si="639"/>
        <v>0</v>
      </c>
      <c r="BU370" s="3">
        <f>IF(BP370=0,0,IF(BR370-BS370=0,0,MIN(BR370-BS370,$D$1-$C370-SUMIF($J$15:BT$15,"Snowball",$J370:BT370))))</f>
        <v>0</v>
      </c>
      <c r="BV370" s="3">
        <f t="shared" si="669"/>
        <v>0</v>
      </c>
      <c r="BW370" s="104">
        <f t="shared" si="714"/>
        <v>0</v>
      </c>
      <c r="BX370" s="3">
        <f t="shared" si="715"/>
        <v>0</v>
      </c>
      <c r="BY370" s="3">
        <f t="shared" si="716"/>
        <v>0</v>
      </c>
      <c r="BZ370" s="3">
        <f t="shared" si="640"/>
        <v>0</v>
      </c>
      <c r="CA370" s="3">
        <f t="shared" si="641"/>
        <v>0</v>
      </c>
      <c r="CB370" s="3">
        <f>IF(BW370=0,0,IF(BY370-BZ370=0,0,MIN(BY370-BZ370,$D$1-$C370-SUMIF($J$15:CA$15,"Snowball",$J370:CA370))))</f>
        <v>0</v>
      </c>
      <c r="CC370" s="3">
        <f t="shared" si="670"/>
        <v>0</v>
      </c>
      <c r="CD370" s="104">
        <f t="shared" si="717"/>
        <v>0</v>
      </c>
      <c r="CE370" s="3">
        <f t="shared" si="718"/>
        <v>0</v>
      </c>
      <c r="CF370" s="3">
        <f t="shared" si="719"/>
        <v>0</v>
      </c>
      <c r="CG370" s="3">
        <f t="shared" si="642"/>
        <v>0</v>
      </c>
      <c r="CH370" s="3">
        <f t="shared" si="643"/>
        <v>0</v>
      </c>
      <c r="CI370" s="3">
        <f>IF(CD370=0,0,IF(CF370-CG370=0,0,MIN(CF370-CG370,$D$1-$C370-SUMIF($J$15:CH$15,"Snowball",$J370:CH370))))</f>
        <v>0</v>
      </c>
      <c r="CJ370" s="3">
        <f t="shared" si="671"/>
        <v>0</v>
      </c>
      <c r="CK370" s="104">
        <f t="shared" si="720"/>
        <v>0</v>
      </c>
      <c r="CL370" s="3">
        <f t="shared" si="721"/>
        <v>0</v>
      </c>
      <c r="CM370" s="3">
        <f t="shared" si="722"/>
        <v>0</v>
      </c>
      <c r="CN370" s="3">
        <f t="shared" si="644"/>
        <v>0</v>
      </c>
      <c r="CO370" s="3">
        <f t="shared" si="645"/>
        <v>0</v>
      </c>
      <c r="CP370" s="3">
        <f>IF(CK370=0,0,IF(CM370-CN370=0,0,MIN(CM370-CN370,$D$1-$C370-SUMIF($J$15:CO$15,"Snowball",$J370:CO370))))</f>
        <v>0</v>
      </c>
      <c r="CQ370" s="3">
        <f t="shared" si="672"/>
        <v>0</v>
      </c>
      <c r="CR370" s="104">
        <f t="shared" si="723"/>
        <v>0</v>
      </c>
      <c r="CS370" s="3">
        <f t="shared" si="724"/>
        <v>0</v>
      </c>
      <c r="CT370" s="3">
        <f t="shared" si="725"/>
        <v>0</v>
      </c>
      <c r="CU370" s="3">
        <f t="shared" si="646"/>
        <v>0</v>
      </c>
      <c r="CV370" s="3">
        <f t="shared" si="647"/>
        <v>0</v>
      </c>
      <c r="CW370" s="3">
        <f>IF(CR370=0,0,IF(CT370-CU370=0,0,MIN(CT370-CU370,$D$1-$C370-SUMIF($J$15:CV$15,"Snowball",$J370:CV370))))</f>
        <v>0</v>
      </c>
      <c r="CX370" s="3">
        <f t="shared" si="673"/>
        <v>0</v>
      </c>
      <c r="CY370" s="104">
        <f t="shared" si="726"/>
        <v>0</v>
      </c>
      <c r="CZ370" s="3">
        <f t="shared" si="727"/>
        <v>0</v>
      </c>
      <c r="DA370" s="3">
        <f t="shared" si="728"/>
        <v>0</v>
      </c>
      <c r="DB370" s="3">
        <f t="shared" si="648"/>
        <v>0</v>
      </c>
      <c r="DC370" s="3">
        <f t="shared" si="649"/>
        <v>0</v>
      </c>
      <c r="DD370" s="3">
        <f>IF(CY370=0,0,IF(DA370-DB370=0,0,MIN(DA370-DB370,$D$1-$C370-SUMIF($J$15:DC$15,"Snowball",$J370:DC370))))</f>
        <v>0</v>
      </c>
      <c r="DE370" s="3">
        <f t="shared" si="674"/>
        <v>0</v>
      </c>
      <c r="DF370" s="104">
        <f t="shared" si="729"/>
        <v>0</v>
      </c>
      <c r="DG370" s="3">
        <f t="shared" si="730"/>
        <v>0</v>
      </c>
      <c r="DH370" s="3">
        <f t="shared" si="731"/>
        <v>0</v>
      </c>
      <c r="DI370" s="3">
        <f t="shared" si="650"/>
        <v>0</v>
      </c>
      <c r="DJ370" s="3">
        <f t="shared" si="651"/>
        <v>0</v>
      </c>
      <c r="DK370" s="3">
        <f>IF(DF370=0,0,IF(DH370-DI370=0,0,MIN(DH370-DI370,$D$1-$C370-SUMIF($J$15:DJ$15,"Snowball",$J370:DJ370))))</f>
        <v>0</v>
      </c>
      <c r="DL370" s="3">
        <f t="shared" si="675"/>
        <v>0</v>
      </c>
      <c r="DM370" s="104">
        <f t="shared" si="732"/>
        <v>0</v>
      </c>
      <c r="DN370" s="3">
        <f t="shared" si="733"/>
        <v>0</v>
      </c>
      <c r="DO370" s="3">
        <f t="shared" si="734"/>
        <v>0</v>
      </c>
      <c r="DP370" s="3">
        <f t="shared" si="652"/>
        <v>0</v>
      </c>
      <c r="DQ370" s="3">
        <f t="shared" si="653"/>
        <v>0</v>
      </c>
      <c r="DR370" s="3">
        <f>IF(DM370=0,0,IF(DO370-DP370=0,0,MIN(DO370-DP370,$D$1-$C370-SUMIF($J$15:DQ$15,"Snowball",$J370:DQ370))))</f>
        <v>0</v>
      </c>
      <c r="DS370" s="3">
        <f t="shared" si="676"/>
        <v>0</v>
      </c>
      <c r="DT370" s="104">
        <f t="shared" si="735"/>
        <v>0</v>
      </c>
      <c r="DU370" s="3">
        <f t="shared" si="736"/>
        <v>0</v>
      </c>
      <c r="DV370" s="3">
        <f t="shared" si="737"/>
        <v>0</v>
      </c>
      <c r="DW370" s="3">
        <f t="shared" si="654"/>
        <v>0</v>
      </c>
      <c r="DX370" s="3">
        <f t="shared" si="655"/>
        <v>0</v>
      </c>
      <c r="DY370" s="3">
        <f>IF(DT370=0,0,IF(DV370-DW370=0,0,MIN(DV370-DW370,$D$1-$C370-SUMIF($J$15:DX$15,"Snowball",$J370:DX370))))</f>
        <v>0</v>
      </c>
      <c r="DZ370" s="3">
        <f t="shared" si="677"/>
        <v>0</v>
      </c>
      <c r="EA370" s="104">
        <f t="shared" si="738"/>
        <v>0</v>
      </c>
      <c r="EB370" s="3">
        <f t="shared" si="739"/>
        <v>0</v>
      </c>
      <c r="EC370" s="3">
        <f t="shared" si="740"/>
        <v>0</v>
      </c>
      <c r="ED370" s="3">
        <f t="shared" si="656"/>
        <v>0</v>
      </c>
      <c r="EE370" s="3">
        <f t="shared" si="657"/>
        <v>0</v>
      </c>
      <c r="EF370" s="3">
        <f>IF(EA370=0,0,IF(EC370-ED370=0,0,MIN(EC370-ED370,$D$1-$C370-SUMIF($J$15:EE$15,"Snowball",$J370:EE370))))</f>
        <v>0</v>
      </c>
      <c r="EG370" s="3">
        <f t="shared" si="678"/>
        <v>0</v>
      </c>
      <c r="EH370" s="104">
        <f t="shared" si="741"/>
        <v>0</v>
      </c>
      <c r="EI370" s="3">
        <f t="shared" si="742"/>
        <v>0</v>
      </c>
      <c r="EJ370" s="3">
        <f t="shared" si="743"/>
        <v>0</v>
      </c>
      <c r="EK370" s="3">
        <f t="shared" si="658"/>
        <v>0</v>
      </c>
      <c r="EL370" s="3">
        <f t="shared" si="659"/>
        <v>0</v>
      </c>
      <c r="EM370" s="3">
        <f>IF(EH370=0,0,IF(EJ370-EK370=0,0,MIN(EJ370-EK370,$D$1-$C370-SUMIF($J$15:EL$15,"Snowball",$J370:EL370))))</f>
        <v>0</v>
      </c>
      <c r="EN370" s="3">
        <f t="shared" si="679"/>
        <v>0</v>
      </c>
    </row>
    <row r="371" spans="1:144" x14ac:dyDescent="0.25">
      <c r="A371" s="1" t="s">
        <v>371</v>
      </c>
      <c r="B371" s="76">
        <f t="shared" si="680"/>
        <v>0</v>
      </c>
      <c r="C371" s="3">
        <f t="shared" si="681"/>
        <v>0</v>
      </c>
      <c r="D371" s="101">
        <f t="shared" si="682"/>
        <v>0</v>
      </c>
      <c r="E371" s="104">
        <f t="shared" si="683"/>
        <v>0</v>
      </c>
      <c r="F371" s="3">
        <f t="shared" si="684"/>
        <v>0</v>
      </c>
      <c r="G371" s="3">
        <f t="shared" si="685"/>
        <v>0</v>
      </c>
      <c r="H371" s="3">
        <f t="shared" si="620"/>
        <v>0</v>
      </c>
      <c r="I371" s="3">
        <f t="shared" si="621"/>
        <v>0</v>
      </c>
      <c r="J371" s="3">
        <f t="shared" si="686"/>
        <v>0</v>
      </c>
      <c r="K371" s="3">
        <f t="shared" si="660"/>
        <v>0</v>
      </c>
      <c r="L371" s="104">
        <f t="shared" si="687"/>
        <v>0</v>
      </c>
      <c r="M371" s="3">
        <f t="shared" si="688"/>
        <v>0</v>
      </c>
      <c r="N371" s="3">
        <f t="shared" si="689"/>
        <v>0</v>
      </c>
      <c r="O371" s="3">
        <f t="shared" si="622"/>
        <v>0</v>
      </c>
      <c r="P371" s="3">
        <f t="shared" si="623"/>
        <v>0</v>
      </c>
      <c r="Q371" s="3">
        <f>IF(L371=0,0,IF(N371-O371=0,0,MIN(N371-O371,$D$1-$C371-SUMIF($J$15:P$15,"Snowball",$J371:P371))))</f>
        <v>0</v>
      </c>
      <c r="R371" s="3">
        <f t="shared" si="661"/>
        <v>0</v>
      </c>
      <c r="S371" s="104">
        <f t="shared" si="690"/>
        <v>0</v>
      </c>
      <c r="T371" s="3">
        <f t="shared" si="691"/>
        <v>0</v>
      </c>
      <c r="U371" s="3">
        <f t="shared" si="692"/>
        <v>0</v>
      </c>
      <c r="V371" s="3">
        <f t="shared" si="624"/>
        <v>0</v>
      </c>
      <c r="W371" s="3">
        <f t="shared" si="625"/>
        <v>0</v>
      </c>
      <c r="X371" s="3">
        <f>IF(S371=0,0,IF(U371-V371=0,0,MIN(U371-V371,$D$1-$C371-SUMIF($J$15:W$15,"Snowball",$J371:W371))))</f>
        <v>0</v>
      </c>
      <c r="Y371" s="3">
        <f t="shared" si="662"/>
        <v>0</v>
      </c>
      <c r="Z371" s="104">
        <f t="shared" si="693"/>
        <v>0</v>
      </c>
      <c r="AA371" s="3">
        <f t="shared" si="694"/>
        <v>0</v>
      </c>
      <c r="AB371" s="3">
        <f t="shared" si="695"/>
        <v>0</v>
      </c>
      <c r="AC371" s="3">
        <f t="shared" si="626"/>
        <v>0</v>
      </c>
      <c r="AD371" s="3">
        <f t="shared" si="627"/>
        <v>0</v>
      </c>
      <c r="AE371" s="3">
        <f>IF(Z371=0,0,IF(AB371-AC371=0,0,MIN(AB371-AC371,$D$1-$C371-SUMIF($J$15:AD$15,"Snowball",$J371:AD371))))</f>
        <v>0</v>
      </c>
      <c r="AF371" s="3">
        <f t="shared" si="663"/>
        <v>0</v>
      </c>
      <c r="AG371" s="104">
        <f t="shared" si="696"/>
        <v>0</v>
      </c>
      <c r="AH371" s="3">
        <f t="shared" si="697"/>
        <v>0</v>
      </c>
      <c r="AI371" s="3">
        <f t="shared" si="698"/>
        <v>0</v>
      </c>
      <c r="AJ371" s="3">
        <f t="shared" si="628"/>
        <v>0</v>
      </c>
      <c r="AK371" s="3">
        <f t="shared" si="629"/>
        <v>0</v>
      </c>
      <c r="AL371" s="3">
        <f>IF(AG371=0,0,IF(AI371-AJ371=0,0,MIN(AI371-AJ371,$D$1-$C371-SUMIF($J$15:AK$15,"Snowball",$J371:AK371))))</f>
        <v>0</v>
      </c>
      <c r="AM371" s="3">
        <f t="shared" si="664"/>
        <v>0</v>
      </c>
      <c r="AN371" s="104">
        <f t="shared" si="699"/>
        <v>0</v>
      </c>
      <c r="AO371" s="3">
        <f t="shared" si="700"/>
        <v>0</v>
      </c>
      <c r="AP371" s="3">
        <f t="shared" si="701"/>
        <v>0</v>
      </c>
      <c r="AQ371" s="3">
        <f t="shared" si="630"/>
        <v>0</v>
      </c>
      <c r="AR371" s="3">
        <f t="shared" si="631"/>
        <v>0</v>
      </c>
      <c r="AS371" s="3">
        <f>IF(AN371=0,0,IF(AP371-AQ371=0,0,MIN(AP371-AQ371,$D$1-$C371-SUMIF($J$15:AR$15,"Snowball",$J371:AR371))))</f>
        <v>0</v>
      </c>
      <c r="AT371" s="3">
        <f t="shared" si="665"/>
        <v>0</v>
      </c>
      <c r="AU371" s="104">
        <f t="shared" si="702"/>
        <v>0</v>
      </c>
      <c r="AV371" s="3">
        <f t="shared" si="703"/>
        <v>0</v>
      </c>
      <c r="AW371" s="3">
        <f t="shared" si="704"/>
        <v>0</v>
      </c>
      <c r="AX371" s="3">
        <f t="shared" si="632"/>
        <v>0</v>
      </c>
      <c r="AY371" s="3">
        <f t="shared" si="633"/>
        <v>0</v>
      </c>
      <c r="AZ371" s="3">
        <f>IF(AU371=0,0,IF(AW371-AX371=0,0,MIN(AW371-AX371,$D$1-$C371-SUMIF($J$15:AY$15,"Snowball",$J371:AY371))))</f>
        <v>0</v>
      </c>
      <c r="BA371" s="3">
        <f t="shared" si="666"/>
        <v>0</v>
      </c>
      <c r="BB371" s="104">
        <f t="shared" si="705"/>
        <v>0</v>
      </c>
      <c r="BC371" s="3">
        <f t="shared" si="706"/>
        <v>0</v>
      </c>
      <c r="BD371" s="3">
        <f t="shared" si="707"/>
        <v>0</v>
      </c>
      <c r="BE371" s="3">
        <f t="shared" si="634"/>
        <v>0</v>
      </c>
      <c r="BF371" s="3">
        <f t="shared" si="635"/>
        <v>0</v>
      </c>
      <c r="BG371" s="3">
        <f>IF(BB371=0,0,IF(BD371-BE371=0,0,MIN(BD371-BE371,$D$1-$C371-SUMIF($J$15:BF$15,"Snowball",$J371:BF371))))</f>
        <v>0</v>
      </c>
      <c r="BH371" s="3">
        <f t="shared" si="667"/>
        <v>0</v>
      </c>
      <c r="BI371" s="104">
        <f t="shared" si="708"/>
        <v>0</v>
      </c>
      <c r="BJ371" s="3">
        <f t="shared" si="709"/>
        <v>0</v>
      </c>
      <c r="BK371" s="3">
        <f t="shared" si="710"/>
        <v>0</v>
      </c>
      <c r="BL371" s="3">
        <f t="shared" si="636"/>
        <v>0</v>
      </c>
      <c r="BM371" s="3">
        <f t="shared" si="637"/>
        <v>0</v>
      </c>
      <c r="BN371" s="3">
        <f>IF(BI371=0,0,IF(BK371-BL371=0,0,MIN(BK371-BL371,$D$1-$C371-SUMIF($J$15:BM$15,"Snowball",$J371:BM371))))</f>
        <v>0</v>
      </c>
      <c r="BO371" s="3">
        <f t="shared" si="668"/>
        <v>0</v>
      </c>
      <c r="BP371" s="104">
        <f t="shared" si="711"/>
        <v>0</v>
      </c>
      <c r="BQ371" s="3">
        <f t="shared" si="712"/>
        <v>0</v>
      </c>
      <c r="BR371" s="3">
        <f t="shared" si="713"/>
        <v>0</v>
      </c>
      <c r="BS371" s="3">
        <f t="shared" si="638"/>
        <v>0</v>
      </c>
      <c r="BT371" s="3">
        <f t="shared" si="639"/>
        <v>0</v>
      </c>
      <c r="BU371" s="3">
        <f>IF(BP371=0,0,IF(BR371-BS371=0,0,MIN(BR371-BS371,$D$1-$C371-SUMIF($J$15:BT$15,"Snowball",$J371:BT371))))</f>
        <v>0</v>
      </c>
      <c r="BV371" s="3">
        <f t="shared" si="669"/>
        <v>0</v>
      </c>
      <c r="BW371" s="104">
        <f t="shared" si="714"/>
        <v>0</v>
      </c>
      <c r="BX371" s="3">
        <f t="shared" si="715"/>
        <v>0</v>
      </c>
      <c r="BY371" s="3">
        <f t="shared" si="716"/>
        <v>0</v>
      </c>
      <c r="BZ371" s="3">
        <f t="shared" si="640"/>
        <v>0</v>
      </c>
      <c r="CA371" s="3">
        <f t="shared" si="641"/>
        <v>0</v>
      </c>
      <c r="CB371" s="3">
        <f>IF(BW371=0,0,IF(BY371-BZ371=0,0,MIN(BY371-BZ371,$D$1-$C371-SUMIF($J$15:CA$15,"Snowball",$J371:CA371))))</f>
        <v>0</v>
      </c>
      <c r="CC371" s="3">
        <f t="shared" si="670"/>
        <v>0</v>
      </c>
      <c r="CD371" s="104">
        <f t="shared" si="717"/>
        <v>0</v>
      </c>
      <c r="CE371" s="3">
        <f t="shared" si="718"/>
        <v>0</v>
      </c>
      <c r="CF371" s="3">
        <f t="shared" si="719"/>
        <v>0</v>
      </c>
      <c r="CG371" s="3">
        <f t="shared" si="642"/>
        <v>0</v>
      </c>
      <c r="CH371" s="3">
        <f t="shared" si="643"/>
        <v>0</v>
      </c>
      <c r="CI371" s="3">
        <f>IF(CD371=0,0,IF(CF371-CG371=0,0,MIN(CF371-CG371,$D$1-$C371-SUMIF($J$15:CH$15,"Snowball",$J371:CH371))))</f>
        <v>0</v>
      </c>
      <c r="CJ371" s="3">
        <f t="shared" si="671"/>
        <v>0</v>
      </c>
      <c r="CK371" s="104">
        <f t="shared" si="720"/>
        <v>0</v>
      </c>
      <c r="CL371" s="3">
        <f t="shared" si="721"/>
        <v>0</v>
      </c>
      <c r="CM371" s="3">
        <f t="shared" si="722"/>
        <v>0</v>
      </c>
      <c r="CN371" s="3">
        <f t="shared" si="644"/>
        <v>0</v>
      </c>
      <c r="CO371" s="3">
        <f t="shared" si="645"/>
        <v>0</v>
      </c>
      <c r="CP371" s="3">
        <f>IF(CK371=0,0,IF(CM371-CN371=0,0,MIN(CM371-CN371,$D$1-$C371-SUMIF($J$15:CO$15,"Snowball",$J371:CO371))))</f>
        <v>0</v>
      </c>
      <c r="CQ371" s="3">
        <f t="shared" si="672"/>
        <v>0</v>
      </c>
      <c r="CR371" s="104">
        <f t="shared" si="723"/>
        <v>0</v>
      </c>
      <c r="CS371" s="3">
        <f t="shared" si="724"/>
        <v>0</v>
      </c>
      <c r="CT371" s="3">
        <f t="shared" si="725"/>
        <v>0</v>
      </c>
      <c r="CU371" s="3">
        <f t="shared" si="646"/>
        <v>0</v>
      </c>
      <c r="CV371" s="3">
        <f t="shared" si="647"/>
        <v>0</v>
      </c>
      <c r="CW371" s="3">
        <f>IF(CR371=0,0,IF(CT371-CU371=0,0,MIN(CT371-CU371,$D$1-$C371-SUMIF($J$15:CV$15,"Snowball",$J371:CV371))))</f>
        <v>0</v>
      </c>
      <c r="CX371" s="3">
        <f t="shared" si="673"/>
        <v>0</v>
      </c>
      <c r="CY371" s="104">
        <f t="shared" si="726"/>
        <v>0</v>
      </c>
      <c r="CZ371" s="3">
        <f t="shared" si="727"/>
        <v>0</v>
      </c>
      <c r="DA371" s="3">
        <f t="shared" si="728"/>
        <v>0</v>
      </c>
      <c r="DB371" s="3">
        <f t="shared" si="648"/>
        <v>0</v>
      </c>
      <c r="DC371" s="3">
        <f t="shared" si="649"/>
        <v>0</v>
      </c>
      <c r="DD371" s="3">
        <f>IF(CY371=0,0,IF(DA371-DB371=0,0,MIN(DA371-DB371,$D$1-$C371-SUMIF($J$15:DC$15,"Snowball",$J371:DC371))))</f>
        <v>0</v>
      </c>
      <c r="DE371" s="3">
        <f t="shared" si="674"/>
        <v>0</v>
      </c>
      <c r="DF371" s="104">
        <f t="shared" si="729"/>
        <v>0</v>
      </c>
      <c r="DG371" s="3">
        <f t="shared" si="730"/>
        <v>0</v>
      </c>
      <c r="DH371" s="3">
        <f t="shared" si="731"/>
        <v>0</v>
      </c>
      <c r="DI371" s="3">
        <f t="shared" si="650"/>
        <v>0</v>
      </c>
      <c r="DJ371" s="3">
        <f t="shared" si="651"/>
        <v>0</v>
      </c>
      <c r="DK371" s="3">
        <f>IF(DF371=0,0,IF(DH371-DI371=0,0,MIN(DH371-DI371,$D$1-$C371-SUMIF($J$15:DJ$15,"Snowball",$J371:DJ371))))</f>
        <v>0</v>
      </c>
      <c r="DL371" s="3">
        <f t="shared" si="675"/>
        <v>0</v>
      </c>
      <c r="DM371" s="104">
        <f t="shared" si="732"/>
        <v>0</v>
      </c>
      <c r="DN371" s="3">
        <f t="shared" si="733"/>
        <v>0</v>
      </c>
      <c r="DO371" s="3">
        <f t="shared" si="734"/>
        <v>0</v>
      </c>
      <c r="DP371" s="3">
        <f t="shared" si="652"/>
        <v>0</v>
      </c>
      <c r="DQ371" s="3">
        <f t="shared" si="653"/>
        <v>0</v>
      </c>
      <c r="DR371" s="3">
        <f>IF(DM371=0,0,IF(DO371-DP371=0,0,MIN(DO371-DP371,$D$1-$C371-SUMIF($J$15:DQ$15,"Snowball",$J371:DQ371))))</f>
        <v>0</v>
      </c>
      <c r="DS371" s="3">
        <f t="shared" si="676"/>
        <v>0</v>
      </c>
      <c r="DT371" s="104">
        <f t="shared" si="735"/>
        <v>0</v>
      </c>
      <c r="DU371" s="3">
        <f t="shared" si="736"/>
        <v>0</v>
      </c>
      <c r="DV371" s="3">
        <f t="shared" si="737"/>
        <v>0</v>
      </c>
      <c r="DW371" s="3">
        <f t="shared" si="654"/>
        <v>0</v>
      </c>
      <c r="DX371" s="3">
        <f t="shared" si="655"/>
        <v>0</v>
      </c>
      <c r="DY371" s="3">
        <f>IF(DT371=0,0,IF(DV371-DW371=0,0,MIN(DV371-DW371,$D$1-$C371-SUMIF($J$15:DX$15,"Snowball",$J371:DX371))))</f>
        <v>0</v>
      </c>
      <c r="DZ371" s="3">
        <f t="shared" si="677"/>
        <v>0</v>
      </c>
      <c r="EA371" s="104">
        <f t="shared" si="738"/>
        <v>0</v>
      </c>
      <c r="EB371" s="3">
        <f t="shared" si="739"/>
        <v>0</v>
      </c>
      <c r="EC371" s="3">
        <f t="shared" si="740"/>
        <v>0</v>
      </c>
      <c r="ED371" s="3">
        <f t="shared" si="656"/>
        <v>0</v>
      </c>
      <c r="EE371" s="3">
        <f t="shared" si="657"/>
        <v>0</v>
      </c>
      <c r="EF371" s="3">
        <f>IF(EA371=0,0,IF(EC371-ED371=0,0,MIN(EC371-ED371,$D$1-$C371-SUMIF($J$15:EE$15,"Snowball",$J371:EE371))))</f>
        <v>0</v>
      </c>
      <c r="EG371" s="3">
        <f t="shared" si="678"/>
        <v>0</v>
      </c>
      <c r="EH371" s="104">
        <f t="shared" si="741"/>
        <v>0</v>
      </c>
      <c r="EI371" s="3">
        <f t="shared" si="742"/>
        <v>0</v>
      </c>
      <c r="EJ371" s="3">
        <f t="shared" si="743"/>
        <v>0</v>
      </c>
      <c r="EK371" s="3">
        <f t="shared" si="658"/>
        <v>0</v>
      </c>
      <c r="EL371" s="3">
        <f t="shared" si="659"/>
        <v>0</v>
      </c>
      <c r="EM371" s="3">
        <f>IF(EH371=0,0,IF(EJ371-EK371=0,0,MIN(EJ371-EK371,$D$1-$C371-SUMIF($J$15:EL$15,"Snowball",$J371:EL371))))</f>
        <v>0</v>
      </c>
      <c r="EN371" s="3">
        <f t="shared" si="679"/>
        <v>0</v>
      </c>
    </row>
    <row r="372" spans="1:144" x14ac:dyDescent="0.25">
      <c r="A372" s="1" t="s">
        <v>372</v>
      </c>
      <c r="B372" s="76">
        <f t="shared" si="680"/>
        <v>0</v>
      </c>
      <c r="C372" s="3">
        <f t="shared" si="681"/>
        <v>0</v>
      </c>
      <c r="D372" s="101">
        <f t="shared" si="682"/>
        <v>0</v>
      </c>
      <c r="E372" s="104">
        <f t="shared" si="683"/>
        <v>0</v>
      </c>
      <c r="F372" s="3">
        <f t="shared" si="684"/>
        <v>0</v>
      </c>
      <c r="G372" s="3">
        <f t="shared" si="685"/>
        <v>0</v>
      </c>
      <c r="H372" s="3">
        <f t="shared" si="620"/>
        <v>0</v>
      </c>
      <c r="I372" s="3">
        <f t="shared" si="621"/>
        <v>0</v>
      </c>
      <c r="J372" s="3">
        <f t="shared" si="686"/>
        <v>0</v>
      </c>
      <c r="K372" s="3">
        <f t="shared" si="660"/>
        <v>0</v>
      </c>
      <c r="L372" s="104">
        <f t="shared" si="687"/>
        <v>0</v>
      </c>
      <c r="M372" s="3">
        <f t="shared" si="688"/>
        <v>0</v>
      </c>
      <c r="N372" s="3">
        <f t="shared" si="689"/>
        <v>0</v>
      </c>
      <c r="O372" s="3">
        <f t="shared" si="622"/>
        <v>0</v>
      </c>
      <c r="P372" s="3">
        <f t="shared" si="623"/>
        <v>0</v>
      </c>
      <c r="Q372" s="3">
        <f>IF(L372=0,0,IF(N372-O372=0,0,MIN(N372-O372,$D$1-$C372-SUMIF($J$15:P$15,"Snowball",$J372:P372))))</f>
        <v>0</v>
      </c>
      <c r="R372" s="3">
        <f t="shared" si="661"/>
        <v>0</v>
      </c>
      <c r="S372" s="104">
        <f t="shared" si="690"/>
        <v>0</v>
      </c>
      <c r="T372" s="3">
        <f t="shared" si="691"/>
        <v>0</v>
      </c>
      <c r="U372" s="3">
        <f t="shared" si="692"/>
        <v>0</v>
      </c>
      <c r="V372" s="3">
        <f t="shared" si="624"/>
        <v>0</v>
      </c>
      <c r="W372" s="3">
        <f t="shared" si="625"/>
        <v>0</v>
      </c>
      <c r="X372" s="3">
        <f>IF(S372=0,0,IF(U372-V372=0,0,MIN(U372-V372,$D$1-$C372-SUMIF($J$15:W$15,"Snowball",$J372:W372))))</f>
        <v>0</v>
      </c>
      <c r="Y372" s="3">
        <f t="shared" si="662"/>
        <v>0</v>
      </c>
      <c r="Z372" s="104">
        <f t="shared" si="693"/>
        <v>0</v>
      </c>
      <c r="AA372" s="3">
        <f t="shared" si="694"/>
        <v>0</v>
      </c>
      <c r="AB372" s="3">
        <f t="shared" si="695"/>
        <v>0</v>
      </c>
      <c r="AC372" s="3">
        <f t="shared" si="626"/>
        <v>0</v>
      </c>
      <c r="AD372" s="3">
        <f t="shared" si="627"/>
        <v>0</v>
      </c>
      <c r="AE372" s="3">
        <f>IF(Z372=0,0,IF(AB372-AC372=0,0,MIN(AB372-AC372,$D$1-$C372-SUMIF($J$15:AD$15,"Snowball",$J372:AD372))))</f>
        <v>0</v>
      </c>
      <c r="AF372" s="3">
        <f t="shared" si="663"/>
        <v>0</v>
      </c>
      <c r="AG372" s="104">
        <f t="shared" si="696"/>
        <v>0</v>
      </c>
      <c r="AH372" s="3">
        <f t="shared" si="697"/>
        <v>0</v>
      </c>
      <c r="AI372" s="3">
        <f t="shared" si="698"/>
        <v>0</v>
      </c>
      <c r="AJ372" s="3">
        <f t="shared" si="628"/>
        <v>0</v>
      </c>
      <c r="AK372" s="3">
        <f t="shared" si="629"/>
        <v>0</v>
      </c>
      <c r="AL372" s="3">
        <f>IF(AG372=0,0,IF(AI372-AJ372=0,0,MIN(AI372-AJ372,$D$1-$C372-SUMIF($J$15:AK$15,"Snowball",$J372:AK372))))</f>
        <v>0</v>
      </c>
      <c r="AM372" s="3">
        <f t="shared" si="664"/>
        <v>0</v>
      </c>
      <c r="AN372" s="104">
        <f t="shared" si="699"/>
        <v>0</v>
      </c>
      <c r="AO372" s="3">
        <f t="shared" si="700"/>
        <v>0</v>
      </c>
      <c r="AP372" s="3">
        <f t="shared" si="701"/>
        <v>0</v>
      </c>
      <c r="AQ372" s="3">
        <f t="shared" si="630"/>
        <v>0</v>
      </c>
      <c r="AR372" s="3">
        <f t="shared" si="631"/>
        <v>0</v>
      </c>
      <c r="AS372" s="3">
        <f>IF(AN372=0,0,IF(AP372-AQ372=0,0,MIN(AP372-AQ372,$D$1-$C372-SUMIF($J$15:AR$15,"Snowball",$J372:AR372))))</f>
        <v>0</v>
      </c>
      <c r="AT372" s="3">
        <f t="shared" si="665"/>
        <v>0</v>
      </c>
      <c r="AU372" s="104">
        <f t="shared" si="702"/>
        <v>0</v>
      </c>
      <c r="AV372" s="3">
        <f t="shared" si="703"/>
        <v>0</v>
      </c>
      <c r="AW372" s="3">
        <f t="shared" si="704"/>
        <v>0</v>
      </c>
      <c r="AX372" s="3">
        <f t="shared" si="632"/>
        <v>0</v>
      </c>
      <c r="AY372" s="3">
        <f t="shared" si="633"/>
        <v>0</v>
      </c>
      <c r="AZ372" s="3">
        <f>IF(AU372=0,0,IF(AW372-AX372=0,0,MIN(AW372-AX372,$D$1-$C372-SUMIF($J$15:AY$15,"Snowball",$J372:AY372))))</f>
        <v>0</v>
      </c>
      <c r="BA372" s="3">
        <f t="shared" si="666"/>
        <v>0</v>
      </c>
      <c r="BB372" s="104">
        <f t="shared" si="705"/>
        <v>0</v>
      </c>
      <c r="BC372" s="3">
        <f t="shared" si="706"/>
        <v>0</v>
      </c>
      <c r="BD372" s="3">
        <f t="shared" si="707"/>
        <v>0</v>
      </c>
      <c r="BE372" s="3">
        <f t="shared" si="634"/>
        <v>0</v>
      </c>
      <c r="BF372" s="3">
        <f t="shared" si="635"/>
        <v>0</v>
      </c>
      <c r="BG372" s="3">
        <f>IF(BB372=0,0,IF(BD372-BE372=0,0,MIN(BD372-BE372,$D$1-$C372-SUMIF($J$15:BF$15,"Snowball",$J372:BF372))))</f>
        <v>0</v>
      </c>
      <c r="BH372" s="3">
        <f t="shared" si="667"/>
        <v>0</v>
      </c>
      <c r="BI372" s="104">
        <f t="shared" si="708"/>
        <v>0</v>
      </c>
      <c r="BJ372" s="3">
        <f t="shared" si="709"/>
        <v>0</v>
      </c>
      <c r="BK372" s="3">
        <f t="shared" si="710"/>
        <v>0</v>
      </c>
      <c r="BL372" s="3">
        <f t="shared" si="636"/>
        <v>0</v>
      </c>
      <c r="BM372" s="3">
        <f t="shared" si="637"/>
        <v>0</v>
      </c>
      <c r="BN372" s="3">
        <f>IF(BI372=0,0,IF(BK372-BL372=0,0,MIN(BK372-BL372,$D$1-$C372-SUMIF($J$15:BM$15,"Snowball",$J372:BM372))))</f>
        <v>0</v>
      </c>
      <c r="BO372" s="3">
        <f t="shared" si="668"/>
        <v>0</v>
      </c>
      <c r="BP372" s="104">
        <f t="shared" si="711"/>
        <v>0</v>
      </c>
      <c r="BQ372" s="3">
        <f t="shared" si="712"/>
        <v>0</v>
      </c>
      <c r="BR372" s="3">
        <f t="shared" si="713"/>
        <v>0</v>
      </c>
      <c r="BS372" s="3">
        <f t="shared" si="638"/>
        <v>0</v>
      </c>
      <c r="BT372" s="3">
        <f t="shared" si="639"/>
        <v>0</v>
      </c>
      <c r="BU372" s="3">
        <f>IF(BP372=0,0,IF(BR372-BS372=0,0,MIN(BR372-BS372,$D$1-$C372-SUMIF($J$15:BT$15,"Snowball",$J372:BT372))))</f>
        <v>0</v>
      </c>
      <c r="BV372" s="3">
        <f t="shared" si="669"/>
        <v>0</v>
      </c>
      <c r="BW372" s="104">
        <f t="shared" si="714"/>
        <v>0</v>
      </c>
      <c r="BX372" s="3">
        <f t="shared" si="715"/>
        <v>0</v>
      </c>
      <c r="BY372" s="3">
        <f t="shared" si="716"/>
        <v>0</v>
      </c>
      <c r="BZ372" s="3">
        <f t="shared" si="640"/>
        <v>0</v>
      </c>
      <c r="CA372" s="3">
        <f t="shared" si="641"/>
        <v>0</v>
      </c>
      <c r="CB372" s="3">
        <f>IF(BW372=0,0,IF(BY372-BZ372=0,0,MIN(BY372-BZ372,$D$1-$C372-SUMIF($J$15:CA$15,"Snowball",$J372:CA372))))</f>
        <v>0</v>
      </c>
      <c r="CC372" s="3">
        <f t="shared" si="670"/>
        <v>0</v>
      </c>
      <c r="CD372" s="104">
        <f t="shared" si="717"/>
        <v>0</v>
      </c>
      <c r="CE372" s="3">
        <f t="shared" si="718"/>
        <v>0</v>
      </c>
      <c r="CF372" s="3">
        <f t="shared" si="719"/>
        <v>0</v>
      </c>
      <c r="CG372" s="3">
        <f t="shared" si="642"/>
        <v>0</v>
      </c>
      <c r="CH372" s="3">
        <f t="shared" si="643"/>
        <v>0</v>
      </c>
      <c r="CI372" s="3">
        <f>IF(CD372=0,0,IF(CF372-CG372=0,0,MIN(CF372-CG372,$D$1-$C372-SUMIF($J$15:CH$15,"Snowball",$J372:CH372))))</f>
        <v>0</v>
      </c>
      <c r="CJ372" s="3">
        <f t="shared" si="671"/>
        <v>0</v>
      </c>
      <c r="CK372" s="104">
        <f t="shared" si="720"/>
        <v>0</v>
      </c>
      <c r="CL372" s="3">
        <f t="shared" si="721"/>
        <v>0</v>
      </c>
      <c r="CM372" s="3">
        <f t="shared" si="722"/>
        <v>0</v>
      </c>
      <c r="CN372" s="3">
        <f t="shared" si="644"/>
        <v>0</v>
      </c>
      <c r="CO372" s="3">
        <f t="shared" si="645"/>
        <v>0</v>
      </c>
      <c r="CP372" s="3">
        <f>IF(CK372=0,0,IF(CM372-CN372=0,0,MIN(CM372-CN372,$D$1-$C372-SUMIF($J$15:CO$15,"Snowball",$J372:CO372))))</f>
        <v>0</v>
      </c>
      <c r="CQ372" s="3">
        <f t="shared" si="672"/>
        <v>0</v>
      </c>
      <c r="CR372" s="104">
        <f t="shared" si="723"/>
        <v>0</v>
      </c>
      <c r="CS372" s="3">
        <f t="shared" si="724"/>
        <v>0</v>
      </c>
      <c r="CT372" s="3">
        <f t="shared" si="725"/>
        <v>0</v>
      </c>
      <c r="CU372" s="3">
        <f t="shared" si="646"/>
        <v>0</v>
      </c>
      <c r="CV372" s="3">
        <f t="shared" si="647"/>
        <v>0</v>
      </c>
      <c r="CW372" s="3">
        <f>IF(CR372=0,0,IF(CT372-CU372=0,0,MIN(CT372-CU372,$D$1-$C372-SUMIF($J$15:CV$15,"Snowball",$J372:CV372))))</f>
        <v>0</v>
      </c>
      <c r="CX372" s="3">
        <f t="shared" si="673"/>
        <v>0</v>
      </c>
      <c r="CY372" s="104">
        <f t="shared" si="726"/>
        <v>0</v>
      </c>
      <c r="CZ372" s="3">
        <f t="shared" si="727"/>
        <v>0</v>
      </c>
      <c r="DA372" s="3">
        <f t="shared" si="728"/>
        <v>0</v>
      </c>
      <c r="DB372" s="3">
        <f t="shared" si="648"/>
        <v>0</v>
      </c>
      <c r="DC372" s="3">
        <f t="shared" si="649"/>
        <v>0</v>
      </c>
      <c r="DD372" s="3">
        <f>IF(CY372=0,0,IF(DA372-DB372=0,0,MIN(DA372-DB372,$D$1-$C372-SUMIF($J$15:DC$15,"Snowball",$J372:DC372))))</f>
        <v>0</v>
      </c>
      <c r="DE372" s="3">
        <f t="shared" si="674"/>
        <v>0</v>
      </c>
      <c r="DF372" s="104">
        <f t="shared" si="729"/>
        <v>0</v>
      </c>
      <c r="DG372" s="3">
        <f t="shared" si="730"/>
        <v>0</v>
      </c>
      <c r="DH372" s="3">
        <f t="shared" si="731"/>
        <v>0</v>
      </c>
      <c r="DI372" s="3">
        <f t="shared" si="650"/>
        <v>0</v>
      </c>
      <c r="DJ372" s="3">
        <f t="shared" si="651"/>
        <v>0</v>
      </c>
      <c r="DK372" s="3">
        <f>IF(DF372=0,0,IF(DH372-DI372=0,0,MIN(DH372-DI372,$D$1-$C372-SUMIF($J$15:DJ$15,"Snowball",$J372:DJ372))))</f>
        <v>0</v>
      </c>
      <c r="DL372" s="3">
        <f t="shared" si="675"/>
        <v>0</v>
      </c>
      <c r="DM372" s="104">
        <f t="shared" si="732"/>
        <v>0</v>
      </c>
      <c r="DN372" s="3">
        <f t="shared" si="733"/>
        <v>0</v>
      </c>
      <c r="DO372" s="3">
        <f t="shared" si="734"/>
        <v>0</v>
      </c>
      <c r="DP372" s="3">
        <f t="shared" si="652"/>
        <v>0</v>
      </c>
      <c r="DQ372" s="3">
        <f t="shared" si="653"/>
        <v>0</v>
      </c>
      <c r="DR372" s="3">
        <f>IF(DM372=0,0,IF(DO372-DP372=0,0,MIN(DO372-DP372,$D$1-$C372-SUMIF($J$15:DQ$15,"Snowball",$J372:DQ372))))</f>
        <v>0</v>
      </c>
      <c r="DS372" s="3">
        <f t="shared" si="676"/>
        <v>0</v>
      </c>
      <c r="DT372" s="104">
        <f t="shared" si="735"/>
        <v>0</v>
      </c>
      <c r="DU372" s="3">
        <f t="shared" si="736"/>
        <v>0</v>
      </c>
      <c r="DV372" s="3">
        <f t="shared" si="737"/>
        <v>0</v>
      </c>
      <c r="DW372" s="3">
        <f t="shared" si="654"/>
        <v>0</v>
      </c>
      <c r="DX372" s="3">
        <f t="shared" si="655"/>
        <v>0</v>
      </c>
      <c r="DY372" s="3">
        <f>IF(DT372=0,0,IF(DV372-DW372=0,0,MIN(DV372-DW372,$D$1-$C372-SUMIF($J$15:DX$15,"Snowball",$J372:DX372))))</f>
        <v>0</v>
      </c>
      <c r="DZ372" s="3">
        <f t="shared" si="677"/>
        <v>0</v>
      </c>
      <c r="EA372" s="104">
        <f t="shared" si="738"/>
        <v>0</v>
      </c>
      <c r="EB372" s="3">
        <f t="shared" si="739"/>
        <v>0</v>
      </c>
      <c r="EC372" s="3">
        <f t="shared" si="740"/>
        <v>0</v>
      </c>
      <c r="ED372" s="3">
        <f t="shared" si="656"/>
        <v>0</v>
      </c>
      <c r="EE372" s="3">
        <f t="shared" si="657"/>
        <v>0</v>
      </c>
      <c r="EF372" s="3">
        <f>IF(EA372=0,0,IF(EC372-ED372=0,0,MIN(EC372-ED372,$D$1-$C372-SUMIF($J$15:EE$15,"Snowball",$J372:EE372))))</f>
        <v>0</v>
      </c>
      <c r="EG372" s="3">
        <f t="shared" si="678"/>
        <v>0</v>
      </c>
      <c r="EH372" s="104">
        <f t="shared" si="741"/>
        <v>0</v>
      </c>
      <c r="EI372" s="3">
        <f t="shared" si="742"/>
        <v>0</v>
      </c>
      <c r="EJ372" s="3">
        <f t="shared" si="743"/>
        <v>0</v>
      </c>
      <c r="EK372" s="3">
        <f t="shared" si="658"/>
        <v>0</v>
      </c>
      <c r="EL372" s="3">
        <f t="shared" si="659"/>
        <v>0</v>
      </c>
      <c r="EM372" s="3">
        <f>IF(EH372=0,0,IF(EJ372-EK372=0,0,MIN(EJ372-EK372,$D$1-$C372-SUMIF($J$15:EL$15,"Snowball",$J372:EL372))))</f>
        <v>0</v>
      </c>
      <c r="EN372" s="3">
        <f t="shared" si="679"/>
        <v>0</v>
      </c>
    </row>
    <row r="373" spans="1:144" x14ac:dyDescent="0.25">
      <c r="A373" s="1" t="s">
        <v>373</v>
      </c>
      <c r="B373" s="76">
        <f t="shared" si="680"/>
        <v>0</v>
      </c>
      <c r="C373" s="3">
        <f t="shared" si="681"/>
        <v>0</v>
      </c>
      <c r="D373" s="101">
        <f t="shared" si="682"/>
        <v>0</v>
      </c>
      <c r="E373" s="104">
        <f t="shared" si="683"/>
        <v>0</v>
      </c>
      <c r="F373" s="3">
        <f t="shared" si="684"/>
        <v>0</v>
      </c>
      <c r="G373" s="3">
        <f t="shared" si="685"/>
        <v>0</v>
      </c>
      <c r="H373" s="3">
        <f t="shared" si="620"/>
        <v>0</v>
      </c>
      <c r="I373" s="3">
        <f t="shared" si="621"/>
        <v>0</v>
      </c>
      <c r="J373" s="3">
        <f t="shared" si="686"/>
        <v>0</v>
      </c>
      <c r="K373" s="3">
        <f t="shared" si="660"/>
        <v>0</v>
      </c>
      <c r="L373" s="104">
        <f t="shared" si="687"/>
        <v>0</v>
      </c>
      <c r="M373" s="3">
        <f t="shared" si="688"/>
        <v>0</v>
      </c>
      <c r="N373" s="3">
        <f t="shared" si="689"/>
        <v>0</v>
      </c>
      <c r="O373" s="3">
        <f t="shared" si="622"/>
        <v>0</v>
      </c>
      <c r="P373" s="3">
        <f t="shared" si="623"/>
        <v>0</v>
      </c>
      <c r="Q373" s="3">
        <f>IF(L373=0,0,IF(N373-O373=0,0,MIN(N373-O373,$D$1-$C373-SUMIF($J$15:P$15,"Snowball",$J373:P373))))</f>
        <v>0</v>
      </c>
      <c r="R373" s="3">
        <f t="shared" si="661"/>
        <v>0</v>
      </c>
      <c r="S373" s="104">
        <f t="shared" si="690"/>
        <v>0</v>
      </c>
      <c r="T373" s="3">
        <f t="shared" si="691"/>
        <v>0</v>
      </c>
      <c r="U373" s="3">
        <f t="shared" si="692"/>
        <v>0</v>
      </c>
      <c r="V373" s="3">
        <f t="shared" si="624"/>
        <v>0</v>
      </c>
      <c r="W373" s="3">
        <f t="shared" si="625"/>
        <v>0</v>
      </c>
      <c r="X373" s="3">
        <f>IF(S373=0,0,IF(U373-V373=0,0,MIN(U373-V373,$D$1-$C373-SUMIF($J$15:W$15,"Snowball",$J373:W373))))</f>
        <v>0</v>
      </c>
      <c r="Y373" s="3">
        <f t="shared" si="662"/>
        <v>0</v>
      </c>
      <c r="Z373" s="104">
        <f t="shared" si="693"/>
        <v>0</v>
      </c>
      <c r="AA373" s="3">
        <f t="shared" si="694"/>
        <v>0</v>
      </c>
      <c r="AB373" s="3">
        <f t="shared" si="695"/>
        <v>0</v>
      </c>
      <c r="AC373" s="3">
        <f t="shared" si="626"/>
        <v>0</v>
      </c>
      <c r="AD373" s="3">
        <f t="shared" si="627"/>
        <v>0</v>
      </c>
      <c r="AE373" s="3">
        <f>IF(Z373=0,0,IF(AB373-AC373=0,0,MIN(AB373-AC373,$D$1-$C373-SUMIF($J$15:AD$15,"Snowball",$J373:AD373))))</f>
        <v>0</v>
      </c>
      <c r="AF373" s="3">
        <f t="shared" si="663"/>
        <v>0</v>
      </c>
      <c r="AG373" s="104">
        <f t="shared" si="696"/>
        <v>0</v>
      </c>
      <c r="AH373" s="3">
        <f t="shared" si="697"/>
        <v>0</v>
      </c>
      <c r="AI373" s="3">
        <f t="shared" si="698"/>
        <v>0</v>
      </c>
      <c r="AJ373" s="3">
        <f t="shared" si="628"/>
        <v>0</v>
      </c>
      <c r="AK373" s="3">
        <f t="shared" si="629"/>
        <v>0</v>
      </c>
      <c r="AL373" s="3">
        <f>IF(AG373=0,0,IF(AI373-AJ373=0,0,MIN(AI373-AJ373,$D$1-$C373-SUMIF($J$15:AK$15,"Snowball",$J373:AK373))))</f>
        <v>0</v>
      </c>
      <c r="AM373" s="3">
        <f t="shared" si="664"/>
        <v>0</v>
      </c>
      <c r="AN373" s="104">
        <f t="shared" si="699"/>
        <v>0</v>
      </c>
      <c r="AO373" s="3">
        <f t="shared" si="700"/>
        <v>0</v>
      </c>
      <c r="AP373" s="3">
        <f t="shared" si="701"/>
        <v>0</v>
      </c>
      <c r="AQ373" s="3">
        <f t="shared" si="630"/>
        <v>0</v>
      </c>
      <c r="AR373" s="3">
        <f t="shared" si="631"/>
        <v>0</v>
      </c>
      <c r="AS373" s="3">
        <f>IF(AN373=0,0,IF(AP373-AQ373=0,0,MIN(AP373-AQ373,$D$1-$C373-SUMIF($J$15:AR$15,"Snowball",$J373:AR373))))</f>
        <v>0</v>
      </c>
      <c r="AT373" s="3">
        <f t="shared" si="665"/>
        <v>0</v>
      </c>
      <c r="AU373" s="104">
        <f t="shared" si="702"/>
        <v>0</v>
      </c>
      <c r="AV373" s="3">
        <f t="shared" si="703"/>
        <v>0</v>
      </c>
      <c r="AW373" s="3">
        <f t="shared" si="704"/>
        <v>0</v>
      </c>
      <c r="AX373" s="3">
        <f t="shared" si="632"/>
        <v>0</v>
      </c>
      <c r="AY373" s="3">
        <f t="shared" si="633"/>
        <v>0</v>
      </c>
      <c r="AZ373" s="3">
        <f>IF(AU373=0,0,IF(AW373-AX373=0,0,MIN(AW373-AX373,$D$1-$C373-SUMIF($J$15:AY$15,"Snowball",$J373:AY373))))</f>
        <v>0</v>
      </c>
      <c r="BA373" s="3">
        <f t="shared" si="666"/>
        <v>0</v>
      </c>
      <c r="BB373" s="104">
        <f t="shared" si="705"/>
        <v>0</v>
      </c>
      <c r="BC373" s="3">
        <f t="shared" si="706"/>
        <v>0</v>
      </c>
      <c r="BD373" s="3">
        <f t="shared" si="707"/>
        <v>0</v>
      </c>
      <c r="BE373" s="3">
        <f t="shared" si="634"/>
        <v>0</v>
      </c>
      <c r="BF373" s="3">
        <f t="shared" si="635"/>
        <v>0</v>
      </c>
      <c r="BG373" s="3">
        <f>IF(BB373=0,0,IF(BD373-BE373=0,0,MIN(BD373-BE373,$D$1-$C373-SUMIF($J$15:BF$15,"Snowball",$J373:BF373))))</f>
        <v>0</v>
      </c>
      <c r="BH373" s="3">
        <f t="shared" si="667"/>
        <v>0</v>
      </c>
      <c r="BI373" s="104">
        <f t="shared" si="708"/>
        <v>0</v>
      </c>
      <c r="BJ373" s="3">
        <f t="shared" si="709"/>
        <v>0</v>
      </c>
      <c r="BK373" s="3">
        <f t="shared" si="710"/>
        <v>0</v>
      </c>
      <c r="BL373" s="3">
        <f t="shared" si="636"/>
        <v>0</v>
      </c>
      <c r="BM373" s="3">
        <f t="shared" si="637"/>
        <v>0</v>
      </c>
      <c r="BN373" s="3">
        <f>IF(BI373=0,0,IF(BK373-BL373=0,0,MIN(BK373-BL373,$D$1-$C373-SUMIF($J$15:BM$15,"Snowball",$J373:BM373))))</f>
        <v>0</v>
      </c>
      <c r="BO373" s="3">
        <f t="shared" si="668"/>
        <v>0</v>
      </c>
      <c r="BP373" s="104">
        <f t="shared" si="711"/>
        <v>0</v>
      </c>
      <c r="BQ373" s="3">
        <f t="shared" si="712"/>
        <v>0</v>
      </c>
      <c r="BR373" s="3">
        <f t="shared" si="713"/>
        <v>0</v>
      </c>
      <c r="BS373" s="3">
        <f t="shared" si="638"/>
        <v>0</v>
      </c>
      <c r="BT373" s="3">
        <f t="shared" si="639"/>
        <v>0</v>
      </c>
      <c r="BU373" s="3">
        <f>IF(BP373=0,0,IF(BR373-BS373=0,0,MIN(BR373-BS373,$D$1-$C373-SUMIF($J$15:BT$15,"Snowball",$J373:BT373))))</f>
        <v>0</v>
      </c>
      <c r="BV373" s="3">
        <f t="shared" si="669"/>
        <v>0</v>
      </c>
      <c r="BW373" s="104">
        <f t="shared" si="714"/>
        <v>0</v>
      </c>
      <c r="BX373" s="3">
        <f t="shared" si="715"/>
        <v>0</v>
      </c>
      <c r="BY373" s="3">
        <f t="shared" si="716"/>
        <v>0</v>
      </c>
      <c r="BZ373" s="3">
        <f t="shared" si="640"/>
        <v>0</v>
      </c>
      <c r="CA373" s="3">
        <f t="shared" si="641"/>
        <v>0</v>
      </c>
      <c r="CB373" s="3">
        <f>IF(BW373=0,0,IF(BY373-BZ373=0,0,MIN(BY373-BZ373,$D$1-$C373-SUMIF($J$15:CA$15,"Snowball",$J373:CA373))))</f>
        <v>0</v>
      </c>
      <c r="CC373" s="3">
        <f t="shared" si="670"/>
        <v>0</v>
      </c>
      <c r="CD373" s="104">
        <f t="shared" si="717"/>
        <v>0</v>
      </c>
      <c r="CE373" s="3">
        <f t="shared" si="718"/>
        <v>0</v>
      </c>
      <c r="CF373" s="3">
        <f t="shared" si="719"/>
        <v>0</v>
      </c>
      <c r="CG373" s="3">
        <f t="shared" si="642"/>
        <v>0</v>
      </c>
      <c r="CH373" s="3">
        <f t="shared" si="643"/>
        <v>0</v>
      </c>
      <c r="CI373" s="3">
        <f>IF(CD373=0,0,IF(CF373-CG373=0,0,MIN(CF373-CG373,$D$1-$C373-SUMIF($J$15:CH$15,"Snowball",$J373:CH373))))</f>
        <v>0</v>
      </c>
      <c r="CJ373" s="3">
        <f t="shared" si="671"/>
        <v>0</v>
      </c>
      <c r="CK373" s="104">
        <f t="shared" si="720"/>
        <v>0</v>
      </c>
      <c r="CL373" s="3">
        <f t="shared" si="721"/>
        <v>0</v>
      </c>
      <c r="CM373" s="3">
        <f t="shared" si="722"/>
        <v>0</v>
      </c>
      <c r="CN373" s="3">
        <f t="shared" si="644"/>
        <v>0</v>
      </c>
      <c r="CO373" s="3">
        <f t="shared" si="645"/>
        <v>0</v>
      </c>
      <c r="CP373" s="3">
        <f>IF(CK373=0,0,IF(CM373-CN373=0,0,MIN(CM373-CN373,$D$1-$C373-SUMIF($J$15:CO$15,"Snowball",$J373:CO373))))</f>
        <v>0</v>
      </c>
      <c r="CQ373" s="3">
        <f t="shared" si="672"/>
        <v>0</v>
      </c>
      <c r="CR373" s="104">
        <f t="shared" si="723"/>
        <v>0</v>
      </c>
      <c r="CS373" s="3">
        <f t="shared" si="724"/>
        <v>0</v>
      </c>
      <c r="CT373" s="3">
        <f t="shared" si="725"/>
        <v>0</v>
      </c>
      <c r="CU373" s="3">
        <f t="shared" si="646"/>
        <v>0</v>
      </c>
      <c r="CV373" s="3">
        <f t="shared" si="647"/>
        <v>0</v>
      </c>
      <c r="CW373" s="3">
        <f>IF(CR373=0,0,IF(CT373-CU373=0,0,MIN(CT373-CU373,$D$1-$C373-SUMIF($J$15:CV$15,"Snowball",$J373:CV373))))</f>
        <v>0</v>
      </c>
      <c r="CX373" s="3">
        <f t="shared" si="673"/>
        <v>0</v>
      </c>
      <c r="CY373" s="104">
        <f t="shared" si="726"/>
        <v>0</v>
      </c>
      <c r="CZ373" s="3">
        <f t="shared" si="727"/>
        <v>0</v>
      </c>
      <c r="DA373" s="3">
        <f t="shared" si="728"/>
        <v>0</v>
      </c>
      <c r="DB373" s="3">
        <f t="shared" si="648"/>
        <v>0</v>
      </c>
      <c r="DC373" s="3">
        <f t="shared" si="649"/>
        <v>0</v>
      </c>
      <c r="DD373" s="3">
        <f>IF(CY373=0,0,IF(DA373-DB373=0,0,MIN(DA373-DB373,$D$1-$C373-SUMIF($J$15:DC$15,"Snowball",$J373:DC373))))</f>
        <v>0</v>
      </c>
      <c r="DE373" s="3">
        <f t="shared" si="674"/>
        <v>0</v>
      </c>
      <c r="DF373" s="104">
        <f t="shared" si="729"/>
        <v>0</v>
      </c>
      <c r="DG373" s="3">
        <f t="shared" si="730"/>
        <v>0</v>
      </c>
      <c r="DH373" s="3">
        <f t="shared" si="731"/>
        <v>0</v>
      </c>
      <c r="DI373" s="3">
        <f t="shared" si="650"/>
        <v>0</v>
      </c>
      <c r="DJ373" s="3">
        <f t="shared" si="651"/>
        <v>0</v>
      </c>
      <c r="DK373" s="3">
        <f>IF(DF373=0,0,IF(DH373-DI373=0,0,MIN(DH373-DI373,$D$1-$C373-SUMIF($J$15:DJ$15,"Snowball",$J373:DJ373))))</f>
        <v>0</v>
      </c>
      <c r="DL373" s="3">
        <f t="shared" si="675"/>
        <v>0</v>
      </c>
      <c r="DM373" s="104">
        <f t="shared" si="732"/>
        <v>0</v>
      </c>
      <c r="DN373" s="3">
        <f t="shared" si="733"/>
        <v>0</v>
      </c>
      <c r="DO373" s="3">
        <f t="shared" si="734"/>
        <v>0</v>
      </c>
      <c r="DP373" s="3">
        <f t="shared" si="652"/>
        <v>0</v>
      </c>
      <c r="DQ373" s="3">
        <f t="shared" si="653"/>
        <v>0</v>
      </c>
      <c r="DR373" s="3">
        <f>IF(DM373=0,0,IF(DO373-DP373=0,0,MIN(DO373-DP373,$D$1-$C373-SUMIF($J$15:DQ$15,"Snowball",$J373:DQ373))))</f>
        <v>0</v>
      </c>
      <c r="DS373" s="3">
        <f t="shared" si="676"/>
        <v>0</v>
      </c>
      <c r="DT373" s="104">
        <f t="shared" si="735"/>
        <v>0</v>
      </c>
      <c r="DU373" s="3">
        <f t="shared" si="736"/>
        <v>0</v>
      </c>
      <c r="DV373" s="3">
        <f t="shared" si="737"/>
        <v>0</v>
      </c>
      <c r="DW373" s="3">
        <f t="shared" si="654"/>
        <v>0</v>
      </c>
      <c r="DX373" s="3">
        <f t="shared" si="655"/>
        <v>0</v>
      </c>
      <c r="DY373" s="3">
        <f>IF(DT373=0,0,IF(DV373-DW373=0,0,MIN(DV373-DW373,$D$1-$C373-SUMIF($J$15:DX$15,"Snowball",$J373:DX373))))</f>
        <v>0</v>
      </c>
      <c r="DZ373" s="3">
        <f t="shared" si="677"/>
        <v>0</v>
      </c>
      <c r="EA373" s="104">
        <f t="shared" si="738"/>
        <v>0</v>
      </c>
      <c r="EB373" s="3">
        <f t="shared" si="739"/>
        <v>0</v>
      </c>
      <c r="EC373" s="3">
        <f t="shared" si="740"/>
        <v>0</v>
      </c>
      <c r="ED373" s="3">
        <f t="shared" si="656"/>
        <v>0</v>
      </c>
      <c r="EE373" s="3">
        <f t="shared" si="657"/>
        <v>0</v>
      </c>
      <c r="EF373" s="3">
        <f>IF(EA373=0,0,IF(EC373-ED373=0,0,MIN(EC373-ED373,$D$1-$C373-SUMIF($J$15:EE$15,"Snowball",$J373:EE373))))</f>
        <v>0</v>
      </c>
      <c r="EG373" s="3">
        <f t="shared" si="678"/>
        <v>0</v>
      </c>
      <c r="EH373" s="104">
        <f t="shared" si="741"/>
        <v>0</v>
      </c>
      <c r="EI373" s="3">
        <f t="shared" si="742"/>
        <v>0</v>
      </c>
      <c r="EJ373" s="3">
        <f t="shared" si="743"/>
        <v>0</v>
      </c>
      <c r="EK373" s="3">
        <f t="shared" si="658"/>
        <v>0</v>
      </c>
      <c r="EL373" s="3">
        <f t="shared" si="659"/>
        <v>0</v>
      </c>
      <c r="EM373" s="3">
        <f>IF(EH373=0,0,IF(EJ373-EK373=0,0,MIN(EJ373-EK373,$D$1-$C373-SUMIF($J$15:EL$15,"Snowball",$J373:EL373))))</f>
        <v>0</v>
      </c>
      <c r="EN373" s="3">
        <f t="shared" si="679"/>
        <v>0</v>
      </c>
    </row>
    <row r="374" spans="1:144" x14ac:dyDescent="0.25">
      <c r="A374" s="1" t="s">
        <v>374</v>
      </c>
      <c r="B374" s="76">
        <f t="shared" si="680"/>
        <v>0</v>
      </c>
      <c r="C374" s="3">
        <f t="shared" si="681"/>
        <v>0</v>
      </c>
      <c r="D374" s="101">
        <f t="shared" si="682"/>
        <v>0</v>
      </c>
      <c r="E374" s="104">
        <f t="shared" si="683"/>
        <v>0</v>
      </c>
      <c r="F374" s="3">
        <f t="shared" si="684"/>
        <v>0</v>
      </c>
      <c r="G374" s="3">
        <f t="shared" si="685"/>
        <v>0</v>
      </c>
      <c r="H374" s="3">
        <f t="shared" si="620"/>
        <v>0</v>
      </c>
      <c r="I374" s="3">
        <f t="shared" si="621"/>
        <v>0</v>
      </c>
      <c r="J374" s="3">
        <f t="shared" si="686"/>
        <v>0</v>
      </c>
      <c r="K374" s="3">
        <f t="shared" si="660"/>
        <v>0</v>
      </c>
      <c r="L374" s="104">
        <f t="shared" si="687"/>
        <v>0</v>
      </c>
      <c r="M374" s="3">
        <f t="shared" si="688"/>
        <v>0</v>
      </c>
      <c r="N374" s="3">
        <f t="shared" si="689"/>
        <v>0</v>
      </c>
      <c r="O374" s="3">
        <f t="shared" si="622"/>
        <v>0</v>
      </c>
      <c r="P374" s="3">
        <f t="shared" si="623"/>
        <v>0</v>
      </c>
      <c r="Q374" s="3">
        <f>IF(L374=0,0,IF(N374-O374=0,0,MIN(N374-O374,$D$1-$C374-SUMIF($J$15:P$15,"Snowball",$J374:P374))))</f>
        <v>0</v>
      </c>
      <c r="R374" s="3">
        <f t="shared" si="661"/>
        <v>0</v>
      </c>
      <c r="S374" s="104">
        <f t="shared" si="690"/>
        <v>0</v>
      </c>
      <c r="T374" s="3">
        <f t="shared" si="691"/>
        <v>0</v>
      </c>
      <c r="U374" s="3">
        <f t="shared" si="692"/>
        <v>0</v>
      </c>
      <c r="V374" s="3">
        <f t="shared" si="624"/>
        <v>0</v>
      </c>
      <c r="W374" s="3">
        <f t="shared" si="625"/>
        <v>0</v>
      </c>
      <c r="X374" s="3">
        <f>IF(S374=0,0,IF(U374-V374=0,0,MIN(U374-V374,$D$1-$C374-SUMIF($J$15:W$15,"Snowball",$J374:W374))))</f>
        <v>0</v>
      </c>
      <c r="Y374" s="3">
        <f t="shared" si="662"/>
        <v>0</v>
      </c>
      <c r="Z374" s="104">
        <f t="shared" si="693"/>
        <v>0</v>
      </c>
      <c r="AA374" s="3">
        <f t="shared" si="694"/>
        <v>0</v>
      </c>
      <c r="AB374" s="3">
        <f t="shared" si="695"/>
        <v>0</v>
      </c>
      <c r="AC374" s="3">
        <f t="shared" si="626"/>
        <v>0</v>
      </c>
      <c r="AD374" s="3">
        <f t="shared" si="627"/>
        <v>0</v>
      </c>
      <c r="AE374" s="3">
        <f>IF(Z374=0,0,IF(AB374-AC374=0,0,MIN(AB374-AC374,$D$1-$C374-SUMIF($J$15:AD$15,"Snowball",$J374:AD374))))</f>
        <v>0</v>
      </c>
      <c r="AF374" s="3">
        <f t="shared" si="663"/>
        <v>0</v>
      </c>
      <c r="AG374" s="104">
        <f t="shared" si="696"/>
        <v>0</v>
      </c>
      <c r="AH374" s="3">
        <f t="shared" si="697"/>
        <v>0</v>
      </c>
      <c r="AI374" s="3">
        <f t="shared" si="698"/>
        <v>0</v>
      </c>
      <c r="AJ374" s="3">
        <f t="shared" si="628"/>
        <v>0</v>
      </c>
      <c r="AK374" s="3">
        <f t="shared" si="629"/>
        <v>0</v>
      </c>
      <c r="AL374" s="3">
        <f>IF(AG374=0,0,IF(AI374-AJ374=0,0,MIN(AI374-AJ374,$D$1-$C374-SUMIF($J$15:AK$15,"Snowball",$J374:AK374))))</f>
        <v>0</v>
      </c>
      <c r="AM374" s="3">
        <f t="shared" si="664"/>
        <v>0</v>
      </c>
      <c r="AN374" s="104">
        <f t="shared" si="699"/>
        <v>0</v>
      </c>
      <c r="AO374" s="3">
        <f t="shared" si="700"/>
        <v>0</v>
      </c>
      <c r="AP374" s="3">
        <f t="shared" si="701"/>
        <v>0</v>
      </c>
      <c r="AQ374" s="3">
        <f t="shared" si="630"/>
        <v>0</v>
      </c>
      <c r="AR374" s="3">
        <f t="shared" si="631"/>
        <v>0</v>
      </c>
      <c r="AS374" s="3">
        <f>IF(AN374=0,0,IF(AP374-AQ374=0,0,MIN(AP374-AQ374,$D$1-$C374-SUMIF($J$15:AR$15,"Snowball",$J374:AR374))))</f>
        <v>0</v>
      </c>
      <c r="AT374" s="3">
        <f t="shared" si="665"/>
        <v>0</v>
      </c>
      <c r="AU374" s="104">
        <f t="shared" si="702"/>
        <v>0</v>
      </c>
      <c r="AV374" s="3">
        <f t="shared" si="703"/>
        <v>0</v>
      </c>
      <c r="AW374" s="3">
        <f t="shared" si="704"/>
        <v>0</v>
      </c>
      <c r="AX374" s="3">
        <f t="shared" si="632"/>
        <v>0</v>
      </c>
      <c r="AY374" s="3">
        <f t="shared" si="633"/>
        <v>0</v>
      </c>
      <c r="AZ374" s="3">
        <f>IF(AU374=0,0,IF(AW374-AX374=0,0,MIN(AW374-AX374,$D$1-$C374-SUMIF($J$15:AY$15,"Snowball",$J374:AY374))))</f>
        <v>0</v>
      </c>
      <c r="BA374" s="3">
        <f t="shared" si="666"/>
        <v>0</v>
      </c>
      <c r="BB374" s="104">
        <f t="shared" si="705"/>
        <v>0</v>
      </c>
      <c r="BC374" s="3">
        <f t="shared" si="706"/>
        <v>0</v>
      </c>
      <c r="BD374" s="3">
        <f t="shared" si="707"/>
        <v>0</v>
      </c>
      <c r="BE374" s="3">
        <f t="shared" si="634"/>
        <v>0</v>
      </c>
      <c r="BF374" s="3">
        <f t="shared" si="635"/>
        <v>0</v>
      </c>
      <c r="BG374" s="3">
        <f>IF(BB374=0,0,IF(BD374-BE374=0,0,MIN(BD374-BE374,$D$1-$C374-SUMIF($J$15:BF$15,"Snowball",$J374:BF374))))</f>
        <v>0</v>
      </c>
      <c r="BH374" s="3">
        <f t="shared" si="667"/>
        <v>0</v>
      </c>
      <c r="BI374" s="104">
        <f t="shared" si="708"/>
        <v>0</v>
      </c>
      <c r="BJ374" s="3">
        <f t="shared" si="709"/>
        <v>0</v>
      </c>
      <c r="BK374" s="3">
        <f t="shared" si="710"/>
        <v>0</v>
      </c>
      <c r="BL374" s="3">
        <f t="shared" si="636"/>
        <v>0</v>
      </c>
      <c r="BM374" s="3">
        <f t="shared" si="637"/>
        <v>0</v>
      </c>
      <c r="BN374" s="3">
        <f>IF(BI374=0,0,IF(BK374-BL374=0,0,MIN(BK374-BL374,$D$1-$C374-SUMIF($J$15:BM$15,"Snowball",$J374:BM374))))</f>
        <v>0</v>
      </c>
      <c r="BO374" s="3">
        <f t="shared" si="668"/>
        <v>0</v>
      </c>
      <c r="BP374" s="104">
        <f t="shared" si="711"/>
        <v>0</v>
      </c>
      <c r="BQ374" s="3">
        <f t="shared" si="712"/>
        <v>0</v>
      </c>
      <c r="BR374" s="3">
        <f t="shared" si="713"/>
        <v>0</v>
      </c>
      <c r="BS374" s="3">
        <f t="shared" si="638"/>
        <v>0</v>
      </c>
      <c r="BT374" s="3">
        <f t="shared" si="639"/>
        <v>0</v>
      </c>
      <c r="BU374" s="3">
        <f>IF(BP374=0,0,IF(BR374-BS374=0,0,MIN(BR374-BS374,$D$1-$C374-SUMIF($J$15:BT$15,"Snowball",$J374:BT374))))</f>
        <v>0</v>
      </c>
      <c r="BV374" s="3">
        <f t="shared" si="669"/>
        <v>0</v>
      </c>
      <c r="BW374" s="104">
        <f t="shared" si="714"/>
        <v>0</v>
      </c>
      <c r="BX374" s="3">
        <f t="shared" si="715"/>
        <v>0</v>
      </c>
      <c r="BY374" s="3">
        <f t="shared" si="716"/>
        <v>0</v>
      </c>
      <c r="BZ374" s="3">
        <f t="shared" si="640"/>
        <v>0</v>
      </c>
      <c r="CA374" s="3">
        <f t="shared" si="641"/>
        <v>0</v>
      </c>
      <c r="CB374" s="3">
        <f>IF(BW374=0,0,IF(BY374-BZ374=0,0,MIN(BY374-BZ374,$D$1-$C374-SUMIF($J$15:CA$15,"Snowball",$J374:CA374))))</f>
        <v>0</v>
      </c>
      <c r="CC374" s="3">
        <f t="shared" si="670"/>
        <v>0</v>
      </c>
      <c r="CD374" s="104">
        <f t="shared" si="717"/>
        <v>0</v>
      </c>
      <c r="CE374" s="3">
        <f t="shared" si="718"/>
        <v>0</v>
      </c>
      <c r="CF374" s="3">
        <f t="shared" si="719"/>
        <v>0</v>
      </c>
      <c r="CG374" s="3">
        <f t="shared" si="642"/>
        <v>0</v>
      </c>
      <c r="CH374" s="3">
        <f t="shared" si="643"/>
        <v>0</v>
      </c>
      <c r="CI374" s="3">
        <f>IF(CD374=0,0,IF(CF374-CG374=0,0,MIN(CF374-CG374,$D$1-$C374-SUMIF($J$15:CH$15,"Snowball",$J374:CH374))))</f>
        <v>0</v>
      </c>
      <c r="CJ374" s="3">
        <f t="shared" si="671"/>
        <v>0</v>
      </c>
      <c r="CK374" s="104">
        <f t="shared" si="720"/>
        <v>0</v>
      </c>
      <c r="CL374" s="3">
        <f t="shared" si="721"/>
        <v>0</v>
      </c>
      <c r="CM374" s="3">
        <f t="shared" si="722"/>
        <v>0</v>
      </c>
      <c r="CN374" s="3">
        <f t="shared" si="644"/>
        <v>0</v>
      </c>
      <c r="CO374" s="3">
        <f t="shared" si="645"/>
        <v>0</v>
      </c>
      <c r="CP374" s="3">
        <f>IF(CK374=0,0,IF(CM374-CN374=0,0,MIN(CM374-CN374,$D$1-$C374-SUMIF($J$15:CO$15,"Snowball",$J374:CO374))))</f>
        <v>0</v>
      </c>
      <c r="CQ374" s="3">
        <f t="shared" si="672"/>
        <v>0</v>
      </c>
      <c r="CR374" s="104">
        <f t="shared" si="723"/>
        <v>0</v>
      </c>
      <c r="CS374" s="3">
        <f t="shared" si="724"/>
        <v>0</v>
      </c>
      <c r="CT374" s="3">
        <f t="shared" si="725"/>
        <v>0</v>
      </c>
      <c r="CU374" s="3">
        <f t="shared" si="646"/>
        <v>0</v>
      </c>
      <c r="CV374" s="3">
        <f t="shared" si="647"/>
        <v>0</v>
      </c>
      <c r="CW374" s="3">
        <f>IF(CR374=0,0,IF(CT374-CU374=0,0,MIN(CT374-CU374,$D$1-$C374-SUMIF($J$15:CV$15,"Snowball",$J374:CV374))))</f>
        <v>0</v>
      </c>
      <c r="CX374" s="3">
        <f t="shared" si="673"/>
        <v>0</v>
      </c>
      <c r="CY374" s="104">
        <f t="shared" si="726"/>
        <v>0</v>
      </c>
      <c r="CZ374" s="3">
        <f t="shared" si="727"/>
        <v>0</v>
      </c>
      <c r="DA374" s="3">
        <f t="shared" si="728"/>
        <v>0</v>
      </c>
      <c r="DB374" s="3">
        <f t="shared" si="648"/>
        <v>0</v>
      </c>
      <c r="DC374" s="3">
        <f t="shared" si="649"/>
        <v>0</v>
      </c>
      <c r="DD374" s="3">
        <f>IF(CY374=0,0,IF(DA374-DB374=0,0,MIN(DA374-DB374,$D$1-$C374-SUMIF($J$15:DC$15,"Snowball",$J374:DC374))))</f>
        <v>0</v>
      </c>
      <c r="DE374" s="3">
        <f t="shared" si="674"/>
        <v>0</v>
      </c>
      <c r="DF374" s="104">
        <f t="shared" si="729"/>
        <v>0</v>
      </c>
      <c r="DG374" s="3">
        <f t="shared" si="730"/>
        <v>0</v>
      </c>
      <c r="DH374" s="3">
        <f t="shared" si="731"/>
        <v>0</v>
      </c>
      <c r="DI374" s="3">
        <f t="shared" si="650"/>
        <v>0</v>
      </c>
      <c r="DJ374" s="3">
        <f t="shared" si="651"/>
        <v>0</v>
      </c>
      <c r="DK374" s="3">
        <f>IF(DF374=0,0,IF(DH374-DI374=0,0,MIN(DH374-DI374,$D$1-$C374-SUMIF($J$15:DJ$15,"Snowball",$J374:DJ374))))</f>
        <v>0</v>
      </c>
      <c r="DL374" s="3">
        <f t="shared" si="675"/>
        <v>0</v>
      </c>
      <c r="DM374" s="104">
        <f t="shared" si="732"/>
        <v>0</v>
      </c>
      <c r="DN374" s="3">
        <f t="shared" si="733"/>
        <v>0</v>
      </c>
      <c r="DO374" s="3">
        <f t="shared" si="734"/>
        <v>0</v>
      </c>
      <c r="DP374" s="3">
        <f t="shared" si="652"/>
        <v>0</v>
      </c>
      <c r="DQ374" s="3">
        <f t="shared" si="653"/>
        <v>0</v>
      </c>
      <c r="DR374" s="3">
        <f>IF(DM374=0,0,IF(DO374-DP374=0,0,MIN(DO374-DP374,$D$1-$C374-SUMIF($J$15:DQ$15,"Snowball",$J374:DQ374))))</f>
        <v>0</v>
      </c>
      <c r="DS374" s="3">
        <f t="shared" si="676"/>
        <v>0</v>
      </c>
      <c r="DT374" s="104">
        <f t="shared" si="735"/>
        <v>0</v>
      </c>
      <c r="DU374" s="3">
        <f t="shared" si="736"/>
        <v>0</v>
      </c>
      <c r="DV374" s="3">
        <f t="shared" si="737"/>
        <v>0</v>
      </c>
      <c r="DW374" s="3">
        <f t="shared" si="654"/>
        <v>0</v>
      </c>
      <c r="DX374" s="3">
        <f t="shared" si="655"/>
        <v>0</v>
      </c>
      <c r="DY374" s="3">
        <f>IF(DT374=0,0,IF(DV374-DW374=0,0,MIN(DV374-DW374,$D$1-$C374-SUMIF($J$15:DX$15,"Snowball",$J374:DX374))))</f>
        <v>0</v>
      </c>
      <c r="DZ374" s="3">
        <f t="shared" si="677"/>
        <v>0</v>
      </c>
      <c r="EA374" s="104">
        <f t="shared" si="738"/>
        <v>0</v>
      </c>
      <c r="EB374" s="3">
        <f t="shared" si="739"/>
        <v>0</v>
      </c>
      <c r="EC374" s="3">
        <f t="shared" si="740"/>
        <v>0</v>
      </c>
      <c r="ED374" s="3">
        <f t="shared" si="656"/>
        <v>0</v>
      </c>
      <c r="EE374" s="3">
        <f t="shared" si="657"/>
        <v>0</v>
      </c>
      <c r="EF374" s="3">
        <f>IF(EA374=0,0,IF(EC374-ED374=0,0,MIN(EC374-ED374,$D$1-$C374-SUMIF($J$15:EE$15,"Snowball",$J374:EE374))))</f>
        <v>0</v>
      </c>
      <c r="EG374" s="3">
        <f t="shared" si="678"/>
        <v>0</v>
      </c>
      <c r="EH374" s="104">
        <f t="shared" si="741"/>
        <v>0</v>
      </c>
      <c r="EI374" s="3">
        <f t="shared" si="742"/>
        <v>0</v>
      </c>
      <c r="EJ374" s="3">
        <f t="shared" si="743"/>
        <v>0</v>
      </c>
      <c r="EK374" s="3">
        <f t="shared" si="658"/>
        <v>0</v>
      </c>
      <c r="EL374" s="3">
        <f t="shared" si="659"/>
        <v>0</v>
      </c>
      <c r="EM374" s="3">
        <f>IF(EH374=0,0,IF(EJ374-EK374=0,0,MIN(EJ374-EK374,$D$1-$C374-SUMIF($J$15:EL$15,"Snowball",$J374:EL374))))</f>
        <v>0</v>
      </c>
      <c r="EN374" s="3">
        <f t="shared" si="679"/>
        <v>0</v>
      </c>
    </row>
    <row r="375" spans="1:144" x14ac:dyDescent="0.25">
      <c r="A375" s="1" t="s">
        <v>375</v>
      </c>
      <c r="B375" s="76">
        <f t="shared" si="680"/>
        <v>0</v>
      </c>
      <c r="C375" s="3">
        <f t="shared" si="681"/>
        <v>0</v>
      </c>
      <c r="D375" s="101">
        <f t="shared" si="682"/>
        <v>0</v>
      </c>
      <c r="E375" s="104">
        <f t="shared" si="683"/>
        <v>0</v>
      </c>
      <c r="F375" s="3">
        <f t="shared" si="684"/>
        <v>0</v>
      </c>
      <c r="G375" s="3">
        <f t="shared" si="685"/>
        <v>0</v>
      </c>
      <c r="H375" s="3">
        <f t="shared" si="620"/>
        <v>0</v>
      </c>
      <c r="I375" s="3">
        <f t="shared" si="621"/>
        <v>0</v>
      </c>
      <c r="J375" s="3">
        <f t="shared" si="686"/>
        <v>0</v>
      </c>
      <c r="K375" s="3">
        <f t="shared" si="660"/>
        <v>0</v>
      </c>
      <c r="L375" s="104">
        <f t="shared" si="687"/>
        <v>0</v>
      </c>
      <c r="M375" s="3">
        <f t="shared" si="688"/>
        <v>0</v>
      </c>
      <c r="N375" s="3">
        <f t="shared" si="689"/>
        <v>0</v>
      </c>
      <c r="O375" s="3">
        <f t="shared" si="622"/>
        <v>0</v>
      </c>
      <c r="P375" s="3">
        <f t="shared" si="623"/>
        <v>0</v>
      </c>
      <c r="Q375" s="3">
        <f>IF(L375=0,0,IF(N375-O375=0,0,MIN(N375-O375,$D$1-$C375-SUMIF($J$15:P$15,"Snowball",$J375:P375))))</f>
        <v>0</v>
      </c>
      <c r="R375" s="3">
        <f t="shared" si="661"/>
        <v>0</v>
      </c>
      <c r="S375" s="104">
        <f t="shared" si="690"/>
        <v>0</v>
      </c>
      <c r="T375" s="3">
        <f t="shared" si="691"/>
        <v>0</v>
      </c>
      <c r="U375" s="3">
        <f t="shared" si="692"/>
        <v>0</v>
      </c>
      <c r="V375" s="3">
        <f t="shared" si="624"/>
        <v>0</v>
      </c>
      <c r="W375" s="3">
        <f t="shared" si="625"/>
        <v>0</v>
      </c>
      <c r="X375" s="3">
        <f>IF(S375=0,0,IF(U375-V375=0,0,MIN(U375-V375,$D$1-$C375-SUMIF($J$15:W$15,"Snowball",$J375:W375))))</f>
        <v>0</v>
      </c>
      <c r="Y375" s="3">
        <f t="shared" si="662"/>
        <v>0</v>
      </c>
      <c r="Z375" s="104">
        <f t="shared" si="693"/>
        <v>0</v>
      </c>
      <c r="AA375" s="3">
        <f t="shared" si="694"/>
        <v>0</v>
      </c>
      <c r="AB375" s="3">
        <f t="shared" si="695"/>
        <v>0</v>
      </c>
      <c r="AC375" s="3">
        <f t="shared" si="626"/>
        <v>0</v>
      </c>
      <c r="AD375" s="3">
        <f t="shared" si="627"/>
        <v>0</v>
      </c>
      <c r="AE375" s="3">
        <f>IF(Z375=0,0,IF(AB375-AC375=0,0,MIN(AB375-AC375,$D$1-$C375-SUMIF($J$15:AD$15,"Snowball",$J375:AD375))))</f>
        <v>0</v>
      </c>
      <c r="AF375" s="3">
        <f t="shared" si="663"/>
        <v>0</v>
      </c>
      <c r="AG375" s="104">
        <f t="shared" si="696"/>
        <v>0</v>
      </c>
      <c r="AH375" s="3">
        <f t="shared" si="697"/>
        <v>0</v>
      </c>
      <c r="AI375" s="3">
        <f t="shared" si="698"/>
        <v>0</v>
      </c>
      <c r="AJ375" s="3">
        <f t="shared" si="628"/>
        <v>0</v>
      </c>
      <c r="AK375" s="3">
        <f t="shared" si="629"/>
        <v>0</v>
      </c>
      <c r="AL375" s="3">
        <f>IF(AG375=0,0,IF(AI375-AJ375=0,0,MIN(AI375-AJ375,$D$1-$C375-SUMIF($J$15:AK$15,"Snowball",$J375:AK375))))</f>
        <v>0</v>
      </c>
      <c r="AM375" s="3">
        <f t="shared" si="664"/>
        <v>0</v>
      </c>
      <c r="AN375" s="104">
        <f t="shared" si="699"/>
        <v>0</v>
      </c>
      <c r="AO375" s="3">
        <f t="shared" si="700"/>
        <v>0</v>
      </c>
      <c r="AP375" s="3">
        <f t="shared" si="701"/>
        <v>0</v>
      </c>
      <c r="AQ375" s="3">
        <f t="shared" si="630"/>
        <v>0</v>
      </c>
      <c r="AR375" s="3">
        <f t="shared" si="631"/>
        <v>0</v>
      </c>
      <c r="AS375" s="3">
        <f>IF(AN375=0,0,IF(AP375-AQ375=0,0,MIN(AP375-AQ375,$D$1-$C375-SUMIF($J$15:AR$15,"Snowball",$J375:AR375))))</f>
        <v>0</v>
      </c>
      <c r="AT375" s="3">
        <f t="shared" si="665"/>
        <v>0</v>
      </c>
      <c r="AU375" s="104">
        <f t="shared" si="702"/>
        <v>0</v>
      </c>
      <c r="AV375" s="3">
        <f t="shared" si="703"/>
        <v>0</v>
      </c>
      <c r="AW375" s="3">
        <f t="shared" si="704"/>
        <v>0</v>
      </c>
      <c r="AX375" s="3">
        <f t="shared" si="632"/>
        <v>0</v>
      </c>
      <c r="AY375" s="3">
        <f t="shared" si="633"/>
        <v>0</v>
      </c>
      <c r="AZ375" s="3">
        <f>IF(AU375=0,0,IF(AW375-AX375=0,0,MIN(AW375-AX375,$D$1-$C375-SUMIF($J$15:AY$15,"Snowball",$J375:AY375))))</f>
        <v>0</v>
      </c>
      <c r="BA375" s="3">
        <f t="shared" si="666"/>
        <v>0</v>
      </c>
      <c r="BB375" s="104">
        <f t="shared" si="705"/>
        <v>0</v>
      </c>
      <c r="BC375" s="3">
        <f t="shared" si="706"/>
        <v>0</v>
      </c>
      <c r="BD375" s="3">
        <f t="shared" si="707"/>
        <v>0</v>
      </c>
      <c r="BE375" s="3">
        <f t="shared" si="634"/>
        <v>0</v>
      </c>
      <c r="BF375" s="3">
        <f t="shared" si="635"/>
        <v>0</v>
      </c>
      <c r="BG375" s="3">
        <f>IF(BB375=0,0,IF(BD375-BE375=0,0,MIN(BD375-BE375,$D$1-$C375-SUMIF($J$15:BF$15,"Snowball",$J375:BF375))))</f>
        <v>0</v>
      </c>
      <c r="BH375" s="3">
        <f t="shared" si="667"/>
        <v>0</v>
      </c>
      <c r="BI375" s="104">
        <f t="shared" si="708"/>
        <v>0</v>
      </c>
      <c r="BJ375" s="3">
        <f t="shared" si="709"/>
        <v>0</v>
      </c>
      <c r="BK375" s="3">
        <f t="shared" si="710"/>
        <v>0</v>
      </c>
      <c r="BL375" s="3">
        <f t="shared" si="636"/>
        <v>0</v>
      </c>
      <c r="BM375" s="3">
        <f t="shared" si="637"/>
        <v>0</v>
      </c>
      <c r="BN375" s="3">
        <f>IF(BI375=0,0,IF(BK375-BL375=0,0,MIN(BK375-BL375,$D$1-$C375-SUMIF($J$15:BM$15,"Snowball",$J375:BM375))))</f>
        <v>0</v>
      </c>
      <c r="BO375" s="3">
        <f t="shared" si="668"/>
        <v>0</v>
      </c>
      <c r="BP375" s="104">
        <f t="shared" si="711"/>
        <v>0</v>
      </c>
      <c r="BQ375" s="3">
        <f t="shared" si="712"/>
        <v>0</v>
      </c>
      <c r="BR375" s="3">
        <f t="shared" si="713"/>
        <v>0</v>
      </c>
      <c r="BS375" s="3">
        <f t="shared" si="638"/>
        <v>0</v>
      </c>
      <c r="BT375" s="3">
        <f t="shared" si="639"/>
        <v>0</v>
      </c>
      <c r="BU375" s="3">
        <f>IF(BP375=0,0,IF(BR375-BS375=0,0,MIN(BR375-BS375,$D$1-$C375-SUMIF($J$15:BT$15,"Snowball",$J375:BT375))))</f>
        <v>0</v>
      </c>
      <c r="BV375" s="3">
        <f t="shared" si="669"/>
        <v>0</v>
      </c>
      <c r="BW375" s="104">
        <f t="shared" si="714"/>
        <v>0</v>
      </c>
      <c r="BX375" s="3">
        <f t="shared" si="715"/>
        <v>0</v>
      </c>
      <c r="BY375" s="3">
        <f t="shared" si="716"/>
        <v>0</v>
      </c>
      <c r="BZ375" s="3">
        <f t="shared" si="640"/>
        <v>0</v>
      </c>
      <c r="CA375" s="3">
        <f t="shared" si="641"/>
        <v>0</v>
      </c>
      <c r="CB375" s="3">
        <f>IF(BW375=0,0,IF(BY375-BZ375=0,0,MIN(BY375-BZ375,$D$1-$C375-SUMIF($J$15:CA$15,"Snowball",$J375:CA375))))</f>
        <v>0</v>
      </c>
      <c r="CC375" s="3">
        <f t="shared" si="670"/>
        <v>0</v>
      </c>
      <c r="CD375" s="104">
        <f t="shared" si="717"/>
        <v>0</v>
      </c>
      <c r="CE375" s="3">
        <f t="shared" si="718"/>
        <v>0</v>
      </c>
      <c r="CF375" s="3">
        <f t="shared" si="719"/>
        <v>0</v>
      </c>
      <c r="CG375" s="3">
        <f t="shared" si="642"/>
        <v>0</v>
      </c>
      <c r="CH375" s="3">
        <f t="shared" si="643"/>
        <v>0</v>
      </c>
      <c r="CI375" s="3">
        <f>IF(CD375=0,0,IF(CF375-CG375=0,0,MIN(CF375-CG375,$D$1-$C375-SUMIF($J$15:CH$15,"Snowball",$J375:CH375))))</f>
        <v>0</v>
      </c>
      <c r="CJ375" s="3">
        <f t="shared" si="671"/>
        <v>0</v>
      </c>
      <c r="CK375" s="104">
        <f t="shared" si="720"/>
        <v>0</v>
      </c>
      <c r="CL375" s="3">
        <f t="shared" si="721"/>
        <v>0</v>
      </c>
      <c r="CM375" s="3">
        <f t="shared" si="722"/>
        <v>0</v>
      </c>
      <c r="CN375" s="3">
        <f t="shared" si="644"/>
        <v>0</v>
      </c>
      <c r="CO375" s="3">
        <f t="shared" si="645"/>
        <v>0</v>
      </c>
      <c r="CP375" s="3">
        <f>IF(CK375=0,0,IF(CM375-CN375=0,0,MIN(CM375-CN375,$D$1-$C375-SUMIF($J$15:CO$15,"Snowball",$J375:CO375))))</f>
        <v>0</v>
      </c>
      <c r="CQ375" s="3">
        <f t="shared" si="672"/>
        <v>0</v>
      </c>
      <c r="CR375" s="104">
        <f t="shared" si="723"/>
        <v>0</v>
      </c>
      <c r="CS375" s="3">
        <f t="shared" si="724"/>
        <v>0</v>
      </c>
      <c r="CT375" s="3">
        <f t="shared" si="725"/>
        <v>0</v>
      </c>
      <c r="CU375" s="3">
        <f t="shared" si="646"/>
        <v>0</v>
      </c>
      <c r="CV375" s="3">
        <f t="shared" si="647"/>
        <v>0</v>
      </c>
      <c r="CW375" s="3">
        <f>IF(CR375=0,0,IF(CT375-CU375=0,0,MIN(CT375-CU375,$D$1-$C375-SUMIF($J$15:CV$15,"Snowball",$J375:CV375))))</f>
        <v>0</v>
      </c>
      <c r="CX375" s="3">
        <f t="shared" si="673"/>
        <v>0</v>
      </c>
      <c r="CY375" s="104">
        <f t="shared" si="726"/>
        <v>0</v>
      </c>
      <c r="CZ375" s="3">
        <f t="shared" si="727"/>
        <v>0</v>
      </c>
      <c r="DA375" s="3">
        <f t="shared" si="728"/>
        <v>0</v>
      </c>
      <c r="DB375" s="3">
        <f t="shared" si="648"/>
        <v>0</v>
      </c>
      <c r="DC375" s="3">
        <f t="shared" si="649"/>
        <v>0</v>
      </c>
      <c r="DD375" s="3">
        <f>IF(CY375=0,0,IF(DA375-DB375=0,0,MIN(DA375-DB375,$D$1-$C375-SUMIF($J$15:DC$15,"Snowball",$J375:DC375))))</f>
        <v>0</v>
      </c>
      <c r="DE375" s="3">
        <f t="shared" si="674"/>
        <v>0</v>
      </c>
      <c r="DF375" s="104">
        <f t="shared" si="729"/>
        <v>0</v>
      </c>
      <c r="DG375" s="3">
        <f t="shared" si="730"/>
        <v>0</v>
      </c>
      <c r="DH375" s="3">
        <f t="shared" si="731"/>
        <v>0</v>
      </c>
      <c r="DI375" s="3">
        <f t="shared" si="650"/>
        <v>0</v>
      </c>
      <c r="DJ375" s="3">
        <f t="shared" si="651"/>
        <v>0</v>
      </c>
      <c r="DK375" s="3">
        <f>IF(DF375=0,0,IF(DH375-DI375=0,0,MIN(DH375-DI375,$D$1-$C375-SUMIF($J$15:DJ$15,"Snowball",$J375:DJ375))))</f>
        <v>0</v>
      </c>
      <c r="DL375" s="3">
        <f t="shared" si="675"/>
        <v>0</v>
      </c>
      <c r="DM375" s="104">
        <f t="shared" si="732"/>
        <v>0</v>
      </c>
      <c r="DN375" s="3">
        <f t="shared" si="733"/>
        <v>0</v>
      </c>
      <c r="DO375" s="3">
        <f t="shared" si="734"/>
        <v>0</v>
      </c>
      <c r="DP375" s="3">
        <f t="shared" si="652"/>
        <v>0</v>
      </c>
      <c r="DQ375" s="3">
        <f t="shared" si="653"/>
        <v>0</v>
      </c>
      <c r="DR375" s="3">
        <f>IF(DM375=0,0,IF(DO375-DP375=0,0,MIN(DO375-DP375,$D$1-$C375-SUMIF($J$15:DQ$15,"Snowball",$J375:DQ375))))</f>
        <v>0</v>
      </c>
      <c r="DS375" s="3">
        <f t="shared" si="676"/>
        <v>0</v>
      </c>
      <c r="DT375" s="104">
        <f t="shared" si="735"/>
        <v>0</v>
      </c>
      <c r="DU375" s="3">
        <f t="shared" si="736"/>
        <v>0</v>
      </c>
      <c r="DV375" s="3">
        <f t="shared" si="737"/>
        <v>0</v>
      </c>
      <c r="DW375" s="3">
        <f t="shared" si="654"/>
        <v>0</v>
      </c>
      <c r="DX375" s="3">
        <f t="shared" si="655"/>
        <v>0</v>
      </c>
      <c r="DY375" s="3">
        <f>IF(DT375=0,0,IF(DV375-DW375=0,0,MIN(DV375-DW375,$D$1-$C375-SUMIF($J$15:DX$15,"Snowball",$J375:DX375))))</f>
        <v>0</v>
      </c>
      <c r="DZ375" s="3">
        <f t="shared" si="677"/>
        <v>0</v>
      </c>
      <c r="EA375" s="104">
        <f t="shared" si="738"/>
        <v>0</v>
      </c>
      <c r="EB375" s="3">
        <f t="shared" si="739"/>
        <v>0</v>
      </c>
      <c r="EC375" s="3">
        <f t="shared" si="740"/>
        <v>0</v>
      </c>
      <c r="ED375" s="3">
        <f t="shared" si="656"/>
        <v>0</v>
      </c>
      <c r="EE375" s="3">
        <f t="shared" si="657"/>
        <v>0</v>
      </c>
      <c r="EF375" s="3">
        <f>IF(EA375=0,0,IF(EC375-ED375=0,0,MIN(EC375-ED375,$D$1-$C375-SUMIF($J$15:EE$15,"Snowball",$J375:EE375))))</f>
        <v>0</v>
      </c>
      <c r="EG375" s="3">
        <f t="shared" si="678"/>
        <v>0</v>
      </c>
      <c r="EH375" s="104">
        <f t="shared" si="741"/>
        <v>0</v>
      </c>
      <c r="EI375" s="3">
        <f t="shared" si="742"/>
        <v>0</v>
      </c>
      <c r="EJ375" s="3">
        <f t="shared" si="743"/>
        <v>0</v>
      </c>
      <c r="EK375" s="3">
        <f t="shared" si="658"/>
        <v>0</v>
      </c>
      <c r="EL375" s="3">
        <f t="shared" si="659"/>
        <v>0</v>
      </c>
      <c r="EM375" s="3">
        <f>IF(EH375=0,0,IF(EJ375-EK375=0,0,MIN(EJ375-EK375,$D$1-$C375-SUMIF($J$15:EL$15,"Snowball",$J375:EL375))))</f>
        <v>0</v>
      </c>
      <c r="EN375" s="3">
        <f t="shared" si="679"/>
        <v>0</v>
      </c>
    </row>
  </sheetData>
  <phoneticPr fontId="3"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F6B84-360B-4073-9712-CE550E7ADD5A}">
  <dimension ref="A1:C43"/>
  <sheetViews>
    <sheetView topLeftCell="A8" workbookViewId="0">
      <selection activeCell="A44" sqref="A44"/>
    </sheetView>
  </sheetViews>
  <sheetFormatPr defaultColWidth="8.7109375" defaultRowHeight="15" x14ac:dyDescent="0.25"/>
  <cols>
    <col min="1" max="1" width="10.5703125" bestFit="1" customWidth="1"/>
  </cols>
  <sheetData>
    <row r="1" spans="1:3" x14ac:dyDescent="0.25">
      <c r="A1" t="s">
        <v>4</v>
      </c>
      <c r="B1" t="s">
        <v>448</v>
      </c>
    </row>
    <row r="2" spans="1:3" x14ac:dyDescent="0.25">
      <c r="A2" s="24">
        <v>45190</v>
      </c>
      <c r="B2" t="s">
        <v>449</v>
      </c>
    </row>
    <row r="3" spans="1:3" x14ac:dyDescent="0.25">
      <c r="C3" t="s">
        <v>450</v>
      </c>
    </row>
    <row r="4" spans="1:3" x14ac:dyDescent="0.25">
      <c r="B4" t="s">
        <v>451</v>
      </c>
    </row>
    <row r="5" spans="1:3" x14ac:dyDescent="0.25">
      <c r="C5" t="s">
        <v>452</v>
      </c>
    </row>
    <row r="6" spans="1:3" x14ac:dyDescent="0.25">
      <c r="C6" t="s">
        <v>453</v>
      </c>
    </row>
    <row r="7" spans="1:3" x14ac:dyDescent="0.25">
      <c r="B7" t="s">
        <v>454</v>
      </c>
    </row>
    <row r="8" spans="1:3" x14ac:dyDescent="0.25">
      <c r="C8" t="s">
        <v>455</v>
      </c>
    </row>
    <row r="9" spans="1:3" x14ac:dyDescent="0.25">
      <c r="B9" t="s">
        <v>456</v>
      </c>
    </row>
    <row r="10" spans="1:3" x14ac:dyDescent="0.25">
      <c r="C10" t="s">
        <v>457</v>
      </c>
    </row>
    <row r="11" spans="1:3" x14ac:dyDescent="0.25">
      <c r="A11" s="24">
        <v>45223</v>
      </c>
      <c r="B11" t="s">
        <v>461</v>
      </c>
    </row>
    <row r="12" spans="1:3" x14ac:dyDescent="0.25">
      <c r="B12" t="s">
        <v>463</v>
      </c>
    </row>
    <row r="13" spans="1:3" x14ac:dyDescent="0.25">
      <c r="C13" t="s">
        <v>470</v>
      </c>
    </row>
    <row r="14" spans="1:3" x14ac:dyDescent="0.25">
      <c r="C14" t="s">
        <v>471</v>
      </c>
    </row>
    <row r="15" spans="1:3" x14ac:dyDescent="0.25">
      <c r="B15" t="s">
        <v>467</v>
      </c>
    </row>
    <row r="16" spans="1:3" x14ac:dyDescent="0.25">
      <c r="C16" t="s">
        <v>465</v>
      </c>
    </row>
    <row r="17" spans="2:3" x14ac:dyDescent="0.25">
      <c r="C17" t="s">
        <v>466</v>
      </c>
    </row>
    <row r="18" spans="2:3" x14ac:dyDescent="0.25">
      <c r="B18" t="s">
        <v>472</v>
      </c>
    </row>
    <row r="19" spans="2:3" x14ac:dyDescent="0.25">
      <c r="C19" t="s">
        <v>474</v>
      </c>
    </row>
    <row r="20" spans="2:3" x14ac:dyDescent="0.25">
      <c r="C20" t="s">
        <v>475</v>
      </c>
    </row>
    <row r="21" spans="2:3" x14ac:dyDescent="0.25">
      <c r="B21" t="s">
        <v>462</v>
      </c>
    </row>
    <row r="22" spans="2:3" x14ac:dyDescent="0.25">
      <c r="C22" t="s">
        <v>478</v>
      </c>
    </row>
    <row r="23" spans="2:3" x14ac:dyDescent="0.25">
      <c r="C23" t="s">
        <v>479</v>
      </c>
    </row>
    <row r="24" spans="2:3" x14ac:dyDescent="0.25">
      <c r="B24" t="s">
        <v>464</v>
      </c>
    </row>
    <row r="25" spans="2:3" x14ac:dyDescent="0.25">
      <c r="C25" t="s">
        <v>480</v>
      </c>
    </row>
    <row r="26" spans="2:3" x14ac:dyDescent="0.25">
      <c r="B26" t="s">
        <v>481</v>
      </c>
    </row>
    <row r="27" spans="2:3" x14ac:dyDescent="0.25">
      <c r="C27" t="s">
        <v>484</v>
      </c>
    </row>
    <row r="28" spans="2:3" x14ac:dyDescent="0.25">
      <c r="C28" t="s">
        <v>485</v>
      </c>
    </row>
    <row r="29" spans="2:3" x14ac:dyDescent="0.25">
      <c r="C29" t="s">
        <v>486</v>
      </c>
    </row>
    <row r="30" spans="2:3" x14ac:dyDescent="0.25">
      <c r="C30" t="s">
        <v>487</v>
      </c>
    </row>
    <row r="31" spans="2:3" x14ac:dyDescent="0.25">
      <c r="B31" t="s">
        <v>508</v>
      </c>
    </row>
    <row r="32" spans="2:3" x14ac:dyDescent="0.25">
      <c r="C32" t="s">
        <v>509</v>
      </c>
    </row>
    <row r="33" spans="1:3" x14ac:dyDescent="0.25">
      <c r="C33" t="s">
        <v>510</v>
      </c>
    </row>
    <row r="34" spans="1:3" x14ac:dyDescent="0.25">
      <c r="C34" t="s">
        <v>511</v>
      </c>
    </row>
    <row r="35" spans="1:3" x14ac:dyDescent="0.25">
      <c r="C35" t="s">
        <v>518</v>
      </c>
    </row>
    <row r="36" spans="1:3" x14ac:dyDescent="0.25">
      <c r="B36" t="s">
        <v>512</v>
      </c>
    </row>
    <row r="37" spans="1:3" x14ac:dyDescent="0.25">
      <c r="C37" t="s">
        <v>513</v>
      </c>
    </row>
    <row r="38" spans="1:3" x14ac:dyDescent="0.25">
      <c r="C38" t="s">
        <v>514</v>
      </c>
    </row>
    <row r="39" spans="1:3" x14ac:dyDescent="0.25">
      <c r="C39" t="s">
        <v>515</v>
      </c>
    </row>
    <row r="40" spans="1:3" x14ac:dyDescent="0.25">
      <c r="C40" t="s">
        <v>516</v>
      </c>
    </row>
    <row r="41" spans="1:3" x14ac:dyDescent="0.25">
      <c r="B41" t="s">
        <v>522</v>
      </c>
    </row>
    <row r="42" spans="1:3" x14ac:dyDescent="0.25">
      <c r="C42" t="s">
        <v>523</v>
      </c>
    </row>
    <row r="43" spans="1:3" x14ac:dyDescent="0.25">
      <c r="A43" s="24">
        <v>45320</v>
      </c>
      <c r="B43" t="s">
        <v>528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97AE-603D-45DF-9A62-A3A689E937C9}">
  <dimension ref="A1:N21"/>
  <sheetViews>
    <sheetView zoomScaleNormal="100" workbookViewId="0">
      <selection activeCell="J2" sqref="J2"/>
    </sheetView>
  </sheetViews>
  <sheetFormatPr defaultColWidth="8.7109375" defaultRowHeight="15" x14ac:dyDescent="0.25"/>
  <cols>
    <col min="3" max="3" width="12.42578125" bestFit="1" customWidth="1"/>
    <col min="5" max="5" width="9.140625" style="3" bestFit="1" customWidth="1"/>
    <col min="7" max="7" width="21.42578125" style="85" customWidth="1"/>
    <col min="10" max="10" width="25.140625" customWidth="1"/>
    <col min="14" max="14" width="43.7109375" customWidth="1"/>
  </cols>
  <sheetData>
    <row r="1" spans="1:14" x14ac:dyDescent="0.25">
      <c r="A1" t="s">
        <v>446</v>
      </c>
      <c r="B1" t="s">
        <v>0</v>
      </c>
      <c r="C1" t="s">
        <v>13</v>
      </c>
      <c r="D1" t="s">
        <v>14</v>
      </c>
      <c r="E1" s="3" t="s">
        <v>442</v>
      </c>
      <c r="G1" s="85" t="s">
        <v>15</v>
      </c>
      <c r="H1" t="s">
        <v>439</v>
      </c>
      <c r="J1" t="s">
        <v>440</v>
      </c>
      <c r="K1" t="s">
        <v>441</v>
      </c>
    </row>
    <row r="2" spans="1:14" x14ac:dyDescent="0.25">
      <c r="A2">
        <v>1</v>
      </c>
      <c r="B2" t="str">
        <f>IF('1) State My Situation'!B10="","",'1) State My Situation'!B10)</f>
        <v>Debt1</v>
      </c>
      <c r="C2" s="73">
        <f>IF('1) State My Situation'!C10="","",'1) State My Situation'!C10)</f>
        <v>450</v>
      </c>
      <c r="D2" s="71">
        <f>IF('1) State My Situation'!D10="","",'1) State My Situation'!D10)</f>
        <v>0</v>
      </c>
      <c r="E2" s="145">
        <f>IF('1) State My Situation'!E10="","",'1) State My Situation'!E10)</f>
        <v>35</v>
      </c>
      <c r="G2" s="85">
        <f>IF(COUNTBLANK(B2:E2)&gt;0,"",VALUE(VALUE(C2+(1-D2)/100)&amp;VALUE(A2)))</f>
        <v>450.01100000000002</v>
      </c>
      <c r="H2" t="str">
        <f t="shared" ref="H2:H21" si="0">IFERROR(INDEX($B$2:$B$21, MATCH(SMALL($G$2:$G$21, ROW()-1), $G$2:$G$21, 0)),"")</f>
        <v>Debt1</v>
      </c>
      <c r="I2" s="2"/>
      <c r="J2" s="86">
        <f>IF(COUNTBLANK(B2:E2)&gt;0,"",VALUE(VALUE((1-D2)*100000)&amp;"."&amp;VALUE(C2*10000+A2)))</f>
        <v>100000.4500001</v>
      </c>
      <c r="K2" t="str">
        <f t="shared" ref="K2:K21" si="1">IFERROR(INDEX($B$2:$B$21, MATCH(SMALL($J$2:$J$21, ROW()-1), $J$2:$J$21, 0)), "")</f>
        <v>Debt3</v>
      </c>
      <c r="L2" s="72"/>
    </row>
    <row r="3" spans="1:14" x14ac:dyDescent="0.25">
      <c r="A3">
        <v>2</v>
      </c>
      <c r="B3" t="str">
        <f>IF('1) State My Situation'!B11="","",'1) State My Situation'!B11)</f>
        <v>Debt2</v>
      </c>
      <c r="C3" s="73">
        <f>IF('1) State My Situation'!C11="","",'1) State My Situation'!C11)</f>
        <v>1400</v>
      </c>
      <c r="D3" s="71">
        <f>IF('1) State My Situation'!D11="","",'1) State My Situation'!D11)</f>
        <v>0.08</v>
      </c>
      <c r="E3" s="145">
        <f>IF('1) State My Situation'!E11="","",'1) State My Situation'!E11)</f>
        <v>35</v>
      </c>
      <c r="F3" s="74"/>
      <c r="G3" s="85">
        <f t="shared" ref="G3:G21" si="2">IF(COUNTBLANK(B3:E3)&gt;0,"",VALUE(VALUE(C3+(1-D3)/100)&amp;VALUE(A3)))</f>
        <v>1400.0092199999999</v>
      </c>
      <c r="H3" t="str">
        <f t="shared" si="0"/>
        <v>Debt3</v>
      </c>
      <c r="I3" s="2"/>
      <c r="J3" s="86">
        <f t="shared" ref="J3:J21" si="3">IF(COUNTBLANK(B3:E3)&gt;0,"",VALUE(VALUE((1-D3)*100000)&amp;"."&amp;VALUE(C3*10000+A3)))</f>
        <v>92000.140000019994</v>
      </c>
      <c r="K3" t="str">
        <f t="shared" si="1"/>
        <v>Debt4</v>
      </c>
      <c r="L3" s="72"/>
    </row>
    <row r="4" spans="1:14" x14ac:dyDescent="0.25">
      <c r="A4">
        <v>3</v>
      </c>
      <c r="B4" t="str">
        <f>IF('1) State My Situation'!B12="","",'1) State My Situation'!B12)</f>
        <v>Debt3</v>
      </c>
      <c r="C4" s="73">
        <f>IF('1) State My Situation'!C12="","",'1) State My Situation'!C12)</f>
        <v>1000</v>
      </c>
      <c r="D4" s="71">
        <f>IF('1) State My Situation'!D12="","",'1) State My Situation'!D12)</f>
        <v>0.15</v>
      </c>
      <c r="E4" s="145">
        <f>IF('1) State My Situation'!E12="","",'1) State My Situation'!E12)</f>
        <v>35</v>
      </c>
      <c r="F4" s="74"/>
      <c r="G4" s="85">
        <f t="shared" si="2"/>
        <v>1000.00853</v>
      </c>
      <c r="H4" t="str">
        <f t="shared" si="0"/>
        <v>Debt2</v>
      </c>
      <c r="I4" s="2"/>
      <c r="J4" s="86">
        <f t="shared" si="3"/>
        <v>85000.100000029997</v>
      </c>
      <c r="K4" t="str">
        <f t="shared" si="1"/>
        <v>Debt2</v>
      </c>
      <c r="L4" s="72"/>
    </row>
    <row r="5" spans="1:14" x14ac:dyDescent="0.25">
      <c r="A5">
        <v>4</v>
      </c>
      <c r="B5" t="str">
        <f>IF('1) State My Situation'!B13="","",'1) State My Situation'!B13)</f>
        <v>Debt4</v>
      </c>
      <c r="C5" s="73">
        <f>IF('1) State My Situation'!C13="","",'1) State My Situation'!C13)</f>
        <v>1500</v>
      </c>
      <c r="D5" s="71">
        <f>IF('1) State My Situation'!D13="","",'1) State My Situation'!D13)</f>
        <v>0.15</v>
      </c>
      <c r="E5" s="145">
        <f>IF('1) State My Situation'!E13="","",'1) State My Situation'!E13)</f>
        <v>35</v>
      </c>
      <c r="F5" s="74"/>
      <c r="G5" s="85">
        <f t="shared" si="2"/>
        <v>1500.00854</v>
      </c>
      <c r="H5" t="str">
        <f t="shared" si="0"/>
        <v>Debt4</v>
      </c>
      <c r="J5" s="86">
        <f t="shared" si="3"/>
        <v>85000.150000039997</v>
      </c>
      <c r="K5" t="str">
        <f t="shared" si="1"/>
        <v>Debt1</v>
      </c>
      <c r="L5" s="72"/>
    </row>
    <row r="6" spans="1:14" x14ac:dyDescent="0.25">
      <c r="A6">
        <v>5</v>
      </c>
      <c r="B6" t="str">
        <f>IF('1) State My Situation'!B14="","",'1) State My Situation'!B14)</f>
        <v/>
      </c>
      <c r="C6" s="73" t="str">
        <f>IF('1) State My Situation'!C14="","",'1) State My Situation'!C14)</f>
        <v/>
      </c>
      <c r="D6" s="71" t="str">
        <f>IF('1) State My Situation'!D14="","",'1) State My Situation'!D14)</f>
        <v/>
      </c>
      <c r="E6" s="145" t="str">
        <f>IF('1) State My Situation'!E14="","",'1) State My Situation'!E14)</f>
        <v/>
      </c>
      <c r="F6" s="72"/>
      <c r="G6" s="85" t="str">
        <f t="shared" si="2"/>
        <v/>
      </c>
      <c r="H6" t="str">
        <f t="shared" si="0"/>
        <v/>
      </c>
      <c r="J6" s="86" t="str">
        <f t="shared" si="3"/>
        <v/>
      </c>
      <c r="K6" t="str">
        <f t="shared" si="1"/>
        <v/>
      </c>
    </row>
    <row r="7" spans="1:14" x14ac:dyDescent="0.25">
      <c r="A7">
        <v>6</v>
      </c>
      <c r="B7" t="str">
        <f>IF('1) State My Situation'!B15="","",'1) State My Situation'!B15)</f>
        <v/>
      </c>
      <c r="C7" s="73" t="str">
        <f>IF('1) State My Situation'!C15="","",'1) State My Situation'!C15)</f>
        <v/>
      </c>
      <c r="D7" s="71" t="str">
        <f>IF('1) State My Situation'!D15="","",'1) State My Situation'!D15)</f>
        <v/>
      </c>
      <c r="E7" s="145" t="str">
        <f>IF('1) State My Situation'!E15="","",'1) State My Situation'!E15)</f>
        <v/>
      </c>
      <c r="F7" s="74"/>
      <c r="G7" s="85" t="str">
        <f t="shared" si="2"/>
        <v/>
      </c>
      <c r="H7" t="str">
        <f t="shared" si="0"/>
        <v/>
      </c>
      <c r="J7" s="86" t="str">
        <f t="shared" si="3"/>
        <v/>
      </c>
      <c r="K7" t="str">
        <f t="shared" si="1"/>
        <v/>
      </c>
    </row>
    <row r="8" spans="1:14" x14ac:dyDescent="0.25">
      <c r="A8">
        <v>7</v>
      </c>
      <c r="B8" t="str">
        <f>IF('1) State My Situation'!B16="","",'1) State My Situation'!B16)</f>
        <v/>
      </c>
      <c r="C8" s="73" t="str">
        <f>IF('1) State My Situation'!C16="","",'1) State My Situation'!C16)</f>
        <v/>
      </c>
      <c r="D8" s="71" t="str">
        <f>IF('1) State My Situation'!D16="","",'1) State My Situation'!D16)</f>
        <v/>
      </c>
      <c r="E8" s="145" t="str">
        <f>IF('1) State My Situation'!E16="","",'1) State My Situation'!E16)</f>
        <v/>
      </c>
      <c r="G8" s="85" t="str">
        <f t="shared" si="2"/>
        <v/>
      </c>
      <c r="H8" t="str">
        <f t="shared" si="0"/>
        <v/>
      </c>
      <c r="J8" s="86" t="str">
        <f t="shared" si="3"/>
        <v/>
      </c>
      <c r="K8" t="str">
        <f t="shared" si="1"/>
        <v/>
      </c>
    </row>
    <row r="9" spans="1:14" x14ac:dyDescent="0.25">
      <c r="A9">
        <v>8</v>
      </c>
      <c r="B9" t="str">
        <f>IF('1) State My Situation'!B17="","",'1) State My Situation'!B17)</f>
        <v/>
      </c>
      <c r="C9" s="73" t="str">
        <f>IF('1) State My Situation'!C17="","",'1) State My Situation'!C17)</f>
        <v/>
      </c>
      <c r="D9" s="71" t="str">
        <f>IF('1) State My Situation'!D17="","",'1) State My Situation'!D17)</f>
        <v/>
      </c>
      <c r="E9" s="145" t="str">
        <f>IF('1) State My Situation'!E17="","",'1) State My Situation'!E17)</f>
        <v/>
      </c>
      <c r="G9" s="85" t="str">
        <f t="shared" si="2"/>
        <v/>
      </c>
      <c r="H9" t="str">
        <f t="shared" si="0"/>
        <v/>
      </c>
      <c r="J9" s="86" t="str">
        <f t="shared" si="3"/>
        <v/>
      </c>
      <c r="K9" t="str">
        <f t="shared" si="1"/>
        <v/>
      </c>
    </row>
    <row r="10" spans="1:14" x14ac:dyDescent="0.25">
      <c r="A10">
        <v>9</v>
      </c>
      <c r="B10" t="str">
        <f>IF('1) State My Situation'!B18="","",'1) State My Situation'!B18)</f>
        <v/>
      </c>
      <c r="C10" s="73" t="str">
        <f>IF('1) State My Situation'!C18="","",'1) State My Situation'!C18)</f>
        <v/>
      </c>
      <c r="D10" s="71" t="str">
        <f>IF('1) State My Situation'!D18="","",'1) State My Situation'!D18)</f>
        <v/>
      </c>
      <c r="E10" s="145" t="str">
        <f>IF('1) State My Situation'!E18="","",'1) State My Situation'!E18)</f>
        <v/>
      </c>
      <c r="G10" s="85" t="str">
        <f t="shared" si="2"/>
        <v/>
      </c>
      <c r="H10" t="str">
        <f t="shared" si="0"/>
        <v/>
      </c>
      <c r="J10" s="86" t="str">
        <f t="shared" si="3"/>
        <v/>
      </c>
      <c r="K10" t="str">
        <f t="shared" si="1"/>
        <v/>
      </c>
    </row>
    <row r="11" spans="1:14" x14ac:dyDescent="0.25">
      <c r="A11">
        <v>10</v>
      </c>
      <c r="B11" t="str">
        <f>IF('1) State My Situation'!B19="","",'1) State My Situation'!B19)</f>
        <v/>
      </c>
      <c r="C11" s="73" t="str">
        <f>IF('1) State My Situation'!C19="","",'1) State My Situation'!C19)</f>
        <v/>
      </c>
      <c r="D11" s="71" t="str">
        <f>IF('1) State My Situation'!D19="","",'1) State My Situation'!D19)</f>
        <v/>
      </c>
      <c r="E11" s="145" t="str">
        <f>IF('1) State My Situation'!E19="","",'1) State My Situation'!E19)</f>
        <v/>
      </c>
      <c r="F11" s="72"/>
      <c r="G11" s="85" t="str">
        <f t="shared" si="2"/>
        <v/>
      </c>
      <c r="H11" t="str">
        <f t="shared" si="0"/>
        <v/>
      </c>
      <c r="J11" s="86" t="str">
        <f t="shared" si="3"/>
        <v/>
      </c>
      <c r="K11" t="str">
        <f t="shared" si="1"/>
        <v/>
      </c>
    </row>
    <row r="12" spans="1:14" x14ac:dyDescent="0.25">
      <c r="A12">
        <v>11</v>
      </c>
      <c r="B12" t="str">
        <f>IF('1) State My Situation'!B20="","",'1) State My Situation'!B20)</f>
        <v/>
      </c>
      <c r="C12" s="73" t="str">
        <f>IF('1) State My Situation'!C20="","",'1) State My Situation'!C20)</f>
        <v/>
      </c>
      <c r="D12" s="71" t="str">
        <f>IF('1) State My Situation'!D20="","",'1) State My Situation'!D20)</f>
        <v/>
      </c>
      <c r="E12" s="145" t="str">
        <f>IF('1) State My Situation'!E20="","",'1) State My Situation'!E20)</f>
        <v/>
      </c>
      <c r="G12" s="85" t="str">
        <f t="shared" si="2"/>
        <v/>
      </c>
      <c r="H12" t="str">
        <f t="shared" si="0"/>
        <v/>
      </c>
      <c r="J12" s="86" t="str">
        <f t="shared" si="3"/>
        <v/>
      </c>
      <c r="K12" t="str">
        <f t="shared" si="1"/>
        <v/>
      </c>
    </row>
    <row r="13" spans="1:14" x14ac:dyDescent="0.25">
      <c r="A13">
        <v>12</v>
      </c>
      <c r="B13" t="str">
        <f>IF('1) State My Situation'!B21="","",'1) State My Situation'!B21)</f>
        <v/>
      </c>
      <c r="C13" s="73" t="str">
        <f>IF('1) State My Situation'!C21="","",'1) State My Situation'!C21)</f>
        <v/>
      </c>
      <c r="D13" s="71" t="str">
        <f>IF('1) State My Situation'!D21="","",'1) State My Situation'!D21)</f>
        <v/>
      </c>
      <c r="E13" s="145" t="str">
        <f>IF('1) State My Situation'!E21="","",'1) State My Situation'!E21)</f>
        <v/>
      </c>
      <c r="G13" s="85" t="str">
        <f t="shared" si="2"/>
        <v/>
      </c>
      <c r="H13" t="str">
        <f t="shared" si="0"/>
        <v/>
      </c>
      <c r="J13" s="86" t="str">
        <f t="shared" si="3"/>
        <v/>
      </c>
      <c r="K13" t="str">
        <f t="shared" si="1"/>
        <v/>
      </c>
      <c r="N13" s="87"/>
    </row>
    <row r="14" spans="1:14" x14ac:dyDescent="0.25">
      <c r="A14">
        <v>13</v>
      </c>
      <c r="B14" t="str">
        <f>IF('1) State My Situation'!B22="","",'1) State My Situation'!B22)</f>
        <v/>
      </c>
      <c r="C14" s="73" t="str">
        <f>IF('1) State My Situation'!C22="","",'1) State My Situation'!C22)</f>
        <v/>
      </c>
      <c r="D14" s="71" t="str">
        <f>IF('1) State My Situation'!D22="","",'1) State My Situation'!D22)</f>
        <v/>
      </c>
      <c r="E14" s="145" t="str">
        <f>IF('1) State My Situation'!E22="","",'1) State My Situation'!E22)</f>
        <v/>
      </c>
      <c r="G14" s="85" t="str">
        <f t="shared" si="2"/>
        <v/>
      </c>
      <c r="H14" t="str">
        <f t="shared" si="0"/>
        <v/>
      </c>
      <c r="J14" s="86" t="str">
        <f t="shared" si="3"/>
        <v/>
      </c>
      <c r="K14" t="str">
        <f t="shared" si="1"/>
        <v/>
      </c>
    </row>
    <row r="15" spans="1:14" x14ac:dyDescent="0.25">
      <c r="A15">
        <v>14</v>
      </c>
      <c r="B15" t="str">
        <f>IF('1) State My Situation'!B23="","",'1) State My Situation'!B23)</f>
        <v/>
      </c>
      <c r="C15" s="73" t="str">
        <f>IF('1) State My Situation'!C23="","",'1) State My Situation'!C23)</f>
        <v/>
      </c>
      <c r="D15" s="71" t="str">
        <f>IF('1) State My Situation'!D23="","",'1) State My Situation'!D23)</f>
        <v/>
      </c>
      <c r="E15" s="145" t="str">
        <f>IF('1) State My Situation'!E23="","",'1) State My Situation'!E23)</f>
        <v/>
      </c>
      <c r="G15" s="85" t="str">
        <f t="shared" si="2"/>
        <v/>
      </c>
      <c r="H15" t="str">
        <f t="shared" si="0"/>
        <v/>
      </c>
      <c r="J15" s="86" t="str">
        <f t="shared" si="3"/>
        <v/>
      </c>
      <c r="K15" t="str">
        <f t="shared" si="1"/>
        <v/>
      </c>
    </row>
    <row r="16" spans="1:14" x14ac:dyDescent="0.25">
      <c r="A16">
        <v>15</v>
      </c>
      <c r="B16" t="str">
        <f>IF('1) State My Situation'!B24="","",'1) State My Situation'!B24)</f>
        <v/>
      </c>
      <c r="C16" s="73" t="str">
        <f>IF('1) State My Situation'!C24="","",'1) State My Situation'!C24)</f>
        <v/>
      </c>
      <c r="D16" s="71" t="str">
        <f>IF('1) State My Situation'!D24="","",'1) State My Situation'!D24)</f>
        <v/>
      </c>
      <c r="E16" s="145" t="str">
        <f>IF('1) State My Situation'!E24="","",'1) State My Situation'!E24)</f>
        <v/>
      </c>
      <c r="G16" s="85" t="str">
        <f t="shared" si="2"/>
        <v/>
      </c>
      <c r="H16" t="str">
        <f t="shared" si="0"/>
        <v/>
      </c>
      <c r="J16" s="86" t="str">
        <f t="shared" si="3"/>
        <v/>
      </c>
      <c r="K16" t="str">
        <f t="shared" si="1"/>
        <v/>
      </c>
    </row>
    <row r="17" spans="1:11" x14ac:dyDescent="0.25">
      <c r="A17">
        <v>16</v>
      </c>
      <c r="B17" t="str">
        <f>IF('1) State My Situation'!B25="","",'1) State My Situation'!B25)</f>
        <v/>
      </c>
      <c r="C17" s="73" t="str">
        <f>IF('1) State My Situation'!C25="","",'1) State My Situation'!C25)</f>
        <v/>
      </c>
      <c r="D17" s="71" t="str">
        <f>IF('1) State My Situation'!D25="","",'1) State My Situation'!D25)</f>
        <v/>
      </c>
      <c r="E17" s="145" t="str">
        <f>IF('1) State My Situation'!E25="","",'1) State My Situation'!E25)</f>
        <v/>
      </c>
      <c r="G17" s="85" t="str">
        <f t="shared" si="2"/>
        <v/>
      </c>
      <c r="H17" t="str">
        <f t="shared" si="0"/>
        <v/>
      </c>
      <c r="J17" s="86" t="str">
        <f t="shared" si="3"/>
        <v/>
      </c>
      <c r="K17" t="str">
        <f t="shared" si="1"/>
        <v/>
      </c>
    </row>
    <row r="18" spans="1:11" x14ac:dyDescent="0.25">
      <c r="A18">
        <v>17</v>
      </c>
      <c r="B18" t="str">
        <f>IF('1) State My Situation'!B26="","",'1) State My Situation'!B26)</f>
        <v/>
      </c>
      <c r="C18" s="73" t="str">
        <f>IF('1) State My Situation'!C26="","",'1) State My Situation'!C26)</f>
        <v/>
      </c>
      <c r="D18" s="71" t="str">
        <f>IF('1) State My Situation'!D26="","",'1) State My Situation'!D26)</f>
        <v/>
      </c>
      <c r="E18" s="145" t="str">
        <f>IF('1) State My Situation'!E26="","",'1) State My Situation'!E26)</f>
        <v/>
      </c>
      <c r="G18" s="85" t="str">
        <f t="shared" si="2"/>
        <v/>
      </c>
      <c r="H18" t="str">
        <f t="shared" si="0"/>
        <v/>
      </c>
      <c r="J18" s="86" t="str">
        <f t="shared" si="3"/>
        <v/>
      </c>
      <c r="K18" t="str">
        <f t="shared" si="1"/>
        <v/>
      </c>
    </row>
    <row r="19" spans="1:11" x14ac:dyDescent="0.25">
      <c r="A19">
        <v>18</v>
      </c>
      <c r="B19" t="str">
        <f>IF('1) State My Situation'!B27="","",'1) State My Situation'!B27)</f>
        <v/>
      </c>
      <c r="C19" s="73" t="str">
        <f>IF('1) State My Situation'!C27="","",'1) State My Situation'!C27)</f>
        <v/>
      </c>
      <c r="D19" s="71" t="str">
        <f>IF('1) State My Situation'!D27="","",'1) State My Situation'!D27)</f>
        <v/>
      </c>
      <c r="E19" s="145" t="str">
        <f>IF('1) State My Situation'!E27="","",'1) State My Situation'!E27)</f>
        <v/>
      </c>
      <c r="G19" s="85" t="str">
        <f t="shared" si="2"/>
        <v/>
      </c>
      <c r="H19" t="str">
        <f t="shared" si="0"/>
        <v/>
      </c>
      <c r="J19" s="86" t="str">
        <f t="shared" si="3"/>
        <v/>
      </c>
      <c r="K19" t="str">
        <f t="shared" si="1"/>
        <v/>
      </c>
    </row>
    <row r="20" spans="1:11" x14ac:dyDescent="0.25">
      <c r="A20">
        <v>19</v>
      </c>
      <c r="B20" t="str">
        <f>IF('1) State My Situation'!B28="","",'1) State My Situation'!B28)</f>
        <v/>
      </c>
      <c r="C20" s="73" t="str">
        <f>IF('1) State My Situation'!C28="","",'1) State My Situation'!C28)</f>
        <v/>
      </c>
      <c r="D20" s="71" t="str">
        <f>IF('1) State My Situation'!D28="","",'1) State My Situation'!D28)</f>
        <v/>
      </c>
      <c r="E20" s="145" t="str">
        <f>IF('1) State My Situation'!E28="","",'1) State My Situation'!E28)</f>
        <v/>
      </c>
      <c r="G20" s="85" t="str">
        <f t="shared" si="2"/>
        <v/>
      </c>
      <c r="H20" t="str">
        <f t="shared" si="0"/>
        <v/>
      </c>
      <c r="J20" s="86" t="str">
        <f t="shared" si="3"/>
        <v/>
      </c>
      <c r="K20" t="str">
        <f t="shared" si="1"/>
        <v/>
      </c>
    </row>
    <row r="21" spans="1:11" x14ac:dyDescent="0.25">
      <c r="A21">
        <v>20</v>
      </c>
      <c r="B21" t="str">
        <f>IF('1) State My Situation'!B29="","",'1) State My Situation'!B29)</f>
        <v/>
      </c>
      <c r="C21" s="73" t="str">
        <f>IF('1) State My Situation'!C29="","",'1) State My Situation'!C29)</f>
        <v/>
      </c>
      <c r="D21" s="71" t="str">
        <f>IF('1) State My Situation'!D29="","",'1) State My Situation'!D29)</f>
        <v/>
      </c>
      <c r="E21" s="145" t="str">
        <f>IF('1) State My Situation'!E29="","",'1) State My Situation'!E29)</f>
        <v/>
      </c>
      <c r="G21" s="85" t="str">
        <f t="shared" si="2"/>
        <v/>
      </c>
      <c r="H21" t="str">
        <f t="shared" si="0"/>
        <v/>
      </c>
      <c r="J21" s="86" t="str">
        <f t="shared" si="3"/>
        <v/>
      </c>
      <c r="K21" t="str">
        <f t="shared" si="1"/>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2A49C-218E-4D5A-9B3F-9F982FD399AD}">
  <dimension ref="A1:A9"/>
  <sheetViews>
    <sheetView workbookViewId="0">
      <selection activeCell="A10" sqref="A10"/>
    </sheetView>
  </sheetViews>
  <sheetFormatPr defaultRowHeight="15" x14ac:dyDescent="0.25"/>
  <cols>
    <col min="1" max="1" width="15" bestFit="1" customWidth="1"/>
  </cols>
  <sheetData>
    <row r="1" spans="1:1" x14ac:dyDescent="0.25">
      <c r="A1" t="s">
        <v>529</v>
      </c>
    </row>
    <row r="2" spans="1:1" x14ac:dyDescent="0.25">
      <c r="A2" t="s">
        <v>530</v>
      </c>
    </row>
    <row r="3" spans="1:1" x14ac:dyDescent="0.25">
      <c r="A3" t="s">
        <v>531</v>
      </c>
    </row>
    <row r="4" spans="1:1" x14ac:dyDescent="0.25">
      <c r="A4" t="s">
        <v>532</v>
      </c>
    </row>
    <row r="5" spans="1:1" x14ac:dyDescent="0.25">
      <c r="A5" t="s">
        <v>533</v>
      </c>
    </row>
    <row r="6" spans="1:1" x14ac:dyDescent="0.25">
      <c r="A6" t="s">
        <v>534</v>
      </c>
    </row>
    <row r="7" spans="1:1" x14ac:dyDescent="0.25">
      <c r="A7" t="s">
        <v>535</v>
      </c>
    </row>
    <row r="8" spans="1:1" x14ac:dyDescent="0.25">
      <c r="A8" t="s">
        <v>537</v>
      </c>
    </row>
    <row r="9" spans="1:1" x14ac:dyDescent="0.25">
      <c r="A9" t="s">
        <v>538</v>
      </c>
    </row>
  </sheetData>
  <pageMargins left="0.7" right="0.7" top="0.75" bottom="0.75" header="0.3" footer="0.3"/>
</worksheet>
</file>

<file path=docMetadata/LabelInfo.xml><?xml version="1.0" encoding="utf-8"?>
<clbl:labelList xmlns:clbl="http://schemas.microsoft.com/office/2020/mipLabelMetadata">
  <clbl:label id="{03ef5274-90b8-4b3f-8a76-b4c36a43e904}" enabled="1" method="Standard" siteId="{61e6eeb3-5fd7-4aaa-ae3c-61e8deb09b79}"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16</vt:i4>
      </vt:variant>
    </vt:vector>
  </HeadingPairs>
  <TitlesOfParts>
    <vt:vector size="26" baseType="lpstr">
      <vt:lpstr>Intro</vt:lpstr>
      <vt:lpstr>1) State My Situation</vt:lpstr>
      <vt:lpstr>2) The Plan</vt:lpstr>
      <vt:lpstr>3) Tracking</vt:lpstr>
      <vt:lpstr>Nerdy Plan Facts</vt:lpstr>
      <vt:lpstr>4) Next Steps</vt:lpstr>
      <vt:lpstr>Work It Out</vt:lpstr>
      <vt:lpstr>Update Notes</vt:lpstr>
      <vt:lpstr>Create The Order</vt:lpstr>
      <vt:lpstr>Lists</vt:lpstr>
      <vt:lpstr>PlanDebtTotalCost</vt:lpstr>
      <vt:lpstr>PlanMinPayment</vt:lpstr>
      <vt:lpstr>PlanOrderDebtNames</vt:lpstr>
      <vt:lpstr>PlanPayoffMonth</vt:lpstr>
      <vt:lpstr>SituationAmountToPayoff</vt:lpstr>
      <vt:lpstr>SituationMonthsToPayoff</vt:lpstr>
      <vt:lpstr>SituationTotalPayments</vt:lpstr>
      <vt:lpstr>UserListedDebtBalances</vt:lpstr>
      <vt:lpstr>UserListedDebtDueDates</vt:lpstr>
      <vt:lpstr>UserListedDebtMinPayments</vt:lpstr>
      <vt:lpstr>UserListedDebtNames</vt:lpstr>
      <vt:lpstr>UserListedDebtRates</vt:lpstr>
      <vt:lpstr>WorkDebtName</vt:lpstr>
      <vt:lpstr>WorkMonthOfLastPayment</vt:lpstr>
      <vt:lpstr>WorkTotalInterest</vt:lpstr>
      <vt:lpstr>WorkTotalPayments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2023-10-24T16:51:04Z</dcterms:created>
  <dcterms:modified xsi:type="dcterms:W3CDTF">2025-04-30T21:58:15Z</dcterms:modified>
</cp:coreProperties>
</file>