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rius.pingaud\OneDrive - BERGER-LEVRAULT\Bureau\Sorbonne\M2\Master thesis\Requirement Engineering\master_thesis_xp\pythonv2\results\response_excel\"/>
    </mc:Choice>
  </mc:AlternateContent>
  <xr:revisionPtr revIDLastSave="0" documentId="13_ncr:1_{1D8353B3-9F43-4778-A745-B492EDDF3F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" l="1" a="1"/>
  <c r="J15" i="1" s="1"/>
  <c r="I15" i="1" a="1"/>
  <c r="I15" i="1" s="1"/>
  <c r="H15" i="1" a="1"/>
  <c r="H15" i="1" s="1"/>
  <c r="J8" i="1" a="1"/>
  <c r="J8" i="1" s="1"/>
  <c r="I8" i="1" a="1"/>
  <c r="I8" i="1" s="1"/>
  <c r="H8" i="1" a="1"/>
  <c r="H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<sst xmlns="http://schemas.openxmlformats.org/spreadsheetml/2006/main" count="21" uniqueCount="11">
  <si>
    <t>eTour</t>
  </si>
  <si>
    <t>iTrust</t>
  </si>
  <si>
    <t>Albergate</t>
  </si>
  <si>
    <t>F1 score</t>
  </si>
  <si>
    <t>Correct Matches</t>
  </si>
  <si>
    <t>with_only_code</t>
  </si>
  <si>
    <t>Wanted Links</t>
  </si>
  <si>
    <t xml:space="preserve">  </t>
  </si>
  <si>
    <t>Total Given</t>
  </si>
  <si>
    <t>% correct matches</t>
  </si>
  <si>
    <t>with_code_comment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</si>
</sst>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BC4B4-639B-4772-9246-3F92633C6CE2}" name="Tableau1" displayName="Tableau1" ref="G5:J9" totalsRowShown="0" headerRowDxfId="7" headerRowBorderDxfId="6" tableBorderDxfId="5" totalsRowBorderDxfId="4">
  <autoFilter ref="G5:J9" xr:uid="{8EDBC4B4-639B-4772-9246-3F92633C6CE2}"/>
  <tableColumns count="4">
    <tableColumn id="1" xr3:uid="{2AE86955-5798-4F53-944E-C4AEAE0C26C5}" name="with_only_code" dataDxfId="3"/>
    <tableColumn id="2" xr3:uid="{CB44D13F-E14C-42CC-85F2-95DFA9C0A213}" name="eTour" dataDxfId="2"/>
    <tableColumn id="3" xr3:uid="{5739C6E6-A1DC-4075-85F7-8F23A7ECB5DC}" name="iTrust" dataDxfId="1"/>
    <tableColumn id="4" xr3:uid="{C26F2C11-B71F-4B3C-A052-7F87436BD110}" name="Albergate" dataDxfId="0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6F76B-227C-4769-A426-FD98EEC0017F}" name="Tableau2" displayName="Tableau2" ref="B5:E6" totalsRowShown="0">
  <autoFilter ref="B5:E6" xr:uid="{9096F76B-227C-4769-A426-FD98EEC0017F}"/>
  <tableColumns count="4">
    <tableColumn id="1" xr3:uid="{A30D5633-D271-4AF1-B193-F0BA60A542FE}" name="  "/>
    <tableColumn id="2" xr3:uid="{88800BA8-DB54-44BA-8CC5-B23337137D10}" name="eTour"/>
    <tableColumn id="3" xr3:uid="{39990FC0-181A-4E65-B2AB-EA1C67BB4259}" name="iTrust"/>
    <tableColumn id="4" xr3:uid="{16D7F4D2-F33E-45D7-A62C-E6FFF02ABC61}" name="Albergat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8C44C1-0B5B-4289-8A49-4667B3FBDF17}" name="Tableau3" displayName="Tableau3" ref="G12:J16" totalsRowShown="0">
  <autoFilter ref="G12:J16" xr:uid="{D98C44C1-0B5B-4289-8A49-4667B3FBDF17}"/>
  <tableColumns count="4">
    <tableColumn id="1" xr3:uid="{E7FCE47E-2275-45CB-B319-147352933C39}" name="with_code_comment"/>
    <tableColumn id="2" xr3:uid="{51DDBC57-69F3-48F7-8830-FCEF1AAE1500}" name="eTour"/>
    <tableColumn id="3" xr3:uid="{85572FF5-FF13-4FEE-A08D-2F467C221025}" name="iTrust"/>
    <tableColumn id="4" xr3:uid="{7EB03A88-C7CE-4355-99DE-2EFC52B37BC1}" name="Albergat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J16"/>
  <sheetViews>
    <sheetView tabSelected="1" workbookViewId="0">
      <selection activeCell="L19" sqref="L19"/>
    </sheetView>
  </sheetViews>
  <sheetFormatPr baseColWidth="10" defaultColWidth="8.88671875" defaultRowHeight="14.4" x14ac:dyDescent="0.3"/>
  <cols>
    <col min="2" max="2" width="17.21875" customWidth="1"/>
    <col min="3" max="3" width="14.109375" customWidth="1"/>
    <col min="4" max="4" width="16.21875" customWidth="1"/>
    <col min="5" max="5" width="17.6640625" customWidth="1"/>
    <col min="7" max="7" width="16.5546875" customWidth="1"/>
    <col min="8" max="8" width="14.109375" customWidth="1"/>
    <col min="9" max="9" width="18.33203125" customWidth="1"/>
    <col min="10" max="10" width="14" customWidth="1"/>
  </cols>
  <sheetData>
    <row r="5" spans="2:10" x14ac:dyDescent="0.3">
      <c r="B5" t="s">
        <v>7</v>
      </c>
      <c r="C5" t="s">
        <v>0</v>
      </c>
      <c r="D5" t="s">
        <v>1</v>
      </c>
      <c r="E5" t="s">
        <v>2</v>
      </c>
      <c r="G5" s="4" t="s">
        <v>5</v>
      </c>
      <c r="H5" s="5" t="s">
        <v>0</v>
      </c>
      <c r="I5" s="5" t="s">
        <v>1</v>
      </c>
      <c r="J5" s="6" t="s">
        <v>2</v>
      </c>
    </row>
    <row r="6" spans="2:10" x14ac:dyDescent="0.3">
      <c r="B6" t="s">
        <v>6</v>
      </c>
      <c r="C6">
        <v>308</v>
      </c>
      <c r="D6">
        <v>418</v>
      </c>
      <c r="E6">
        <v>54</v>
      </c>
      <c r="G6" s="2" t="s">
        <v>3</v>
      </c>
      <c r="H6" s="1">
        <v>0</v>
      </c>
      <c r="I6" s="1">
        <v>0</v>
      </c>
      <c r="J6" s="3">
        <v>0</v>
      </c>
    </row>
    <row r="7" spans="2:10" x14ac:dyDescent="0.3">
      <c r="G7" s="7" t="s">
        <v>4</v>
      </c>
      <c r="H7" s="8">
        <v>143</v>
      </c>
      <c r="I7" s="8">
        <v>163</v>
      </c>
      <c r="J7" s="9">
        <v>47</v>
      </c>
    </row>
    <row r="8" spans="2:10" x14ac:dyDescent="0.3">
      <c r="G8" s="7" t="s">
        <v>9</v>
      </c>
      <c r="H8" s="1" cm="1">
        <f t="array" ref="H8">H7/Tableau2[eTour]*100</f>
        <v>46.428571428571431</v>
      </c>
      <c r="I8" s="1" cm="1">
        <f t="array" ref="I8">I7/Tableau2[iTrust]*100</f>
        <v>38.995215311004785</v>
      </c>
      <c r="J8" s="3" cm="1">
        <f t="array" ref="J8">J7/Tableau2[Albergate]*100</f>
        <v>87.037037037037038</v>
      </c>
    </row>
    <row r="9" spans="2:10" x14ac:dyDescent="0.3">
      <c r="G9" s="7" t="s">
        <v>8</v>
      </c>
      <c r="H9" s="1">
        <v>284</v>
      </c>
      <c r="I9" s="1">
        <v>474</v>
      </c>
      <c r="J9" s="3">
        <v>134</v>
      </c>
    </row>
    <row r="12" spans="2:10" x14ac:dyDescent="0.3">
      <c r="G12" t="s">
        <v>10</v>
      </c>
      <c r="H12" t="s">
        <v>0</v>
      </c>
      <c r="I12" t="s">
        <v>1</v>
      </c>
      <c r="J12" t="s">
        <v>2</v>
      </c>
    </row>
    <row r="13" spans="2:10" x14ac:dyDescent="0.3">
      <c r="G13" t="s">
        <v>3</v>
      </c>
      <c r="H13">
        <v>0</v>
      </c>
      <c r="I13">
        <v>0</v>
      </c>
      <c r="J13">
        <v>0</v>
      </c>
    </row>
    <row r="14" spans="2:10" x14ac:dyDescent="0.3">
      <c r="G14" t="s">
        <v>4</v>
      </c>
      <c r="H14">
        <v>162</v>
      </c>
      <c r="I14">
        <v>3</v>
      </c>
      <c r="J14">
        <v>19</v>
      </c>
    </row>
    <row r="15" spans="2:10" x14ac:dyDescent="0.3">
      <c r="G15" t="s">
        <v>9</v>
      </c>
      <c r="H15" cm="1">
        <f t="array" ref="H15">H14/Tableau2[eTour]*100</f>
        <v>52.597402597402599</v>
      </c>
      <c r="I15" cm="1">
        <f t="array" ref="I15">I14/Tableau2[iTrust]*100</f>
        <v>0.71770334928229662</v>
      </c>
      <c r="J15" cm="1">
        <f t="array" ref="J15">J14/Tableau2[Albergate]*100</f>
        <v>35.185185185185183</v>
      </c>
    </row>
    <row r="16" spans="2:10" x14ac:dyDescent="0.3">
      <c r="G16" t="s">
        <v>8</v>
      </c>
      <c r="H16">
        <v>325</v>
      </c>
      <c r="I16">
        <v>131</v>
      </c>
      <c r="J16">
        <v>50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PINGAUD Marius</dc:creator>
  <cp:lastModifiedBy>PINGAUD Marius</cp:lastModifiedBy>
  <dcterms:created xsi:type="dcterms:W3CDTF">2015-06-05T18:19:34Z</dcterms:created>
  <dcterms:modified xsi:type="dcterms:W3CDTF">2025-07-01T09:07:48Z</dcterms:modified>
</cp:coreProperties>
</file>